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nco-my.sharepoint.com/personal/anaedith_galarraga_externos-ar_cencosud_com/Documents/Documentos/Auditoria AC/Easy Chile 2025/Easy Chile 2025 - revisados por Claude/Pendientes/1000730-NMC CHILE SPA 2025/"/>
    </mc:Choice>
  </mc:AlternateContent>
  <xr:revisionPtr revIDLastSave="300" documentId="11_764F1BC214638F7EF19D6856E7994DBC225C4CF7" xr6:coauthVersionLast="47" xr6:coauthVersionMax="47" xr10:uidLastSave="{62BE9516-9CB9-4803-BA7F-0190976F7CC2}"/>
  <bookViews>
    <workbookView xWindow="-120" yWindow="-120" windowWidth="29040" windowHeight="15720" tabRatio="947" activeTab="13" xr2:uid="{00000000-000D-0000-FFFF-FFFF00000000}"/>
  </bookViews>
  <sheets>
    <sheet name="Presentacion" sheetId="13" r:id="rId1"/>
    <sheet name="td" sheetId="54" r:id="rId2"/>
    <sheet name="AportesManuales" sheetId="56" r:id="rId3"/>
    <sheet name="FBL1N" sheetId="55" r:id="rId4"/>
    <sheet name="KSB1" sheetId="53" r:id="rId5"/>
    <sheet name="L&amp;S" sheetId="52" r:id="rId6"/>
    <sheet name="ZME80" sheetId="51" r:id="rId7"/>
    <sheet name="Base Calculo" sheetId="50" r:id="rId8"/>
    <sheet name="III_Compras_Detalladas" sheetId="6" r:id="rId9"/>
    <sheet name="IV_Compras_Totales" sheetId="36" r:id="rId10"/>
    <sheet name="IV_Compras_Logistica" sheetId="46" r:id="rId11"/>
    <sheet name="VI_Debitos" sheetId="11" r:id="rId12"/>
    <sheet name="VIII_Aportes_Manuales" sheetId="38" r:id="rId13"/>
    <sheet name="Analítico" sheetId="34" r:id="rId14"/>
    <sheet name="IV_Compras_Totales_Base" sheetId="8" state="hidden" r:id="rId15"/>
    <sheet name="Condiciones" sheetId="14" r:id="rId16"/>
    <sheet name="V_Compras_Logistica_Base" sheetId="10" state="hidden" r:id="rId17"/>
    <sheet name="IV_Compras_Totales_SI" sheetId="39" state="hidden" r:id="rId18"/>
    <sheet name="V_Compras_Logistica_SI" sheetId="41" state="hidden" r:id="rId19"/>
    <sheet name="PAGADO" sheetId="18" state="hidden" r:id="rId20"/>
    <sheet name="BASEANALITICO" sheetId="31" state="hidden" r:id="rId21"/>
    <sheet name="I_Cta_Cte" sheetId="42" r:id="rId22"/>
    <sheet name="VIII_Aperturas" sheetId="45" r:id="rId23"/>
    <sheet name="Versionado" sheetId="48" state="hidden" r:id="rId24"/>
    <sheet name="Config_Presentacion" sheetId="47" state="hidden" r:id="rId25"/>
    <sheet name="Config_BaseAnalitico" sheetId="49" state="hidden" r:id="rId26"/>
  </sheets>
  <definedNames>
    <definedName name="_01_CTA_CTE">#REF!</definedName>
    <definedName name="_02_FACTURAS_PROVEEDOR">#REF!</definedName>
    <definedName name="_03_COMPRAS_DETALLADAS">III_Compras_Detalladas!$A$1:$AF$3</definedName>
    <definedName name="_04_COMPRAS_SI_TOTALES_2013">IV_Compras_Totales_SI!#REF!</definedName>
    <definedName name="_04_COMPRAS_SI_TOTALES_2014">#REF!</definedName>
    <definedName name="_04_COMPRAS_TOTALES_2012">#REF!</definedName>
    <definedName name="_04_COMPRAS_TOTALES_2013">IV_Compras_Totales_Base!#REF!</definedName>
    <definedName name="_04_COMPRAS_TOTALES_2014">#REF!</definedName>
    <definedName name="_05_COMPRAS_LOGISTICA_2012">#REF!</definedName>
    <definedName name="_05_COMPRAS_LOGISTICA_2013">V_Compras_Logistica_Base!#REF!</definedName>
    <definedName name="_05_COMPRAS_LOGISTICA_2014">#REF!</definedName>
    <definedName name="_05_COMPRAS_SI_LOGISTICA_2013">V_Compras_Logistica_SI!#REF!</definedName>
    <definedName name="_05_COMPRAS_SI_LOGISTICA_2014">#REF!</definedName>
    <definedName name="_06_DEBITOS">VI_Debitos!$A$1:$Q$1389</definedName>
    <definedName name="_07_DEBITOS_POSTERIORES">#REF!</definedName>
    <definedName name="_08_ONFIJA">VIII_Aportes_Manuales!$A$1:$M$1</definedName>
    <definedName name="_xlnm._FilterDatabase" localSheetId="2" hidden="1">AportesManuales!$A$1:$N$6567</definedName>
    <definedName name="_xlnm._FilterDatabase" localSheetId="3" hidden="1">FBL1N!$A$1:$AC$724</definedName>
    <definedName name="_xlnm._FilterDatabase" localSheetId="8" hidden="1">III_Compras_Detalladas!$A$1:$AK$4921</definedName>
    <definedName name="_xlnm._FilterDatabase" localSheetId="4" hidden="1">'KSB1'!$A$1:$T$541</definedName>
    <definedName name="_xlnm._FilterDatabase" localSheetId="11" hidden="1">VI_Debitos!$A$1:$Z$532</definedName>
    <definedName name="_xlnm._FilterDatabase" localSheetId="12" hidden="1">VIII_Aportes_Manuales!$A$1:$L$219</definedName>
    <definedName name="ColumnaInicioBaseAnalitico">Config_BaseAnalitico!$F$2</definedName>
    <definedName name="LongitudBaseAnalitico">Config_BaseAnalitico!$F$1</definedName>
    <definedName name="master_LOCALES">#REF!</definedName>
    <definedName name="Saltos">Config_Presentacion!$A$1:$B$8</definedName>
    <definedName name="SaltosBaseAnalitico">Config_BaseAnalitico!$A$2:$C$11</definedName>
    <definedName name="TEMP_SECCION">#REF!</definedName>
    <definedName name="TEMP2">#REF!</definedName>
  </definedNames>
  <calcPr calcId="191029" fullCalcOnLoad="1"/>
  <pivotCaches>
    <pivotCache cacheId="536" r:id="rId27"/>
    <pivotCache cacheId="506" r:id="rId28"/>
    <pivotCache cacheId="586" r:id="rId29"/>
    <pivotCache cacheId="642" r:id="rId3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50" l="1"/>
  <c r="D19" i="50"/>
  <c r="N22" i="50"/>
  <c r="T3" i="53"/>
  <c r="T4" i="53"/>
  <c r="T5" i="53"/>
  <c r="T6" i="53"/>
  <c r="T7" i="53"/>
  <c r="T8" i="53"/>
  <c r="T9" i="53"/>
  <c r="T10" i="53"/>
  <c r="T11" i="53"/>
  <c r="T12" i="53"/>
  <c r="T13" i="53"/>
  <c r="T14" i="53"/>
  <c r="T15" i="53"/>
  <c r="T16" i="53"/>
  <c r="T17" i="53"/>
  <c r="T18" i="53"/>
  <c r="T19" i="53"/>
  <c r="T20" i="53"/>
  <c r="T21" i="53"/>
  <c r="T22" i="53"/>
  <c r="T23" i="53"/>
  <c r="T24" i="53"/>
  <c r="T25" i="53"/>
  <c r="T26" i="53"/>
  <c r="T27" i="53"/>
  <c r="T28" i="53"/>
  <c r="T29" i="53"/>
  <c r="T30" i="53"/>
  <c r="T31" i="53"/>
  <c r="T32" i="53"/>
  <c r="T33" i="53"/>
  <c r="T34" i="53"/>
  <c r="T35" i="53"/>
  <c r="T36" i="53"/>
  <c r="T37" i="53"/>
  <c r="T38" i="53"/>
  <c r="T39" i="53"/>
  <c r="T40" i="53"/>
  <c r="T41" i="53"/>
  <c r="T42" i="53"/>
  <c r="T43" i="53"/>
  <c r="T44" i="53"/>
  <c r="T45" i="53"/>
  <c r="T46" i="53"/>
  <c r="T47" i="53"/>
  <c r="T48" i="53"/>
  <c r="T49" i="53"/>
  <c r="T50" i="53"/>
  <c r="T51" i="53"/>
  <c r="T52" i="53"/>
  <c r="T53" i="53"/>
  <c r="T54" i="53"/>
  <c r="T55" i="53"/>
  <c r="T56" i="53"/>
  <c r="T57" i="53"/>
  <c r="T58" i="53"/>
  <c r="T59" i="53"/>
  <c r="T60" i="53"/>
  <c r="T61" i="53"/>
  <c r="T62" i="53"/>
  <c r="T63" i="53"/>
  <c r="T64" i="53"/>
  <c r="T65" i="53"/>
  <c r="T66" i="53"/>
  <c r="T67" i="53"/>
  <c r="T68" i="53"/>
  <c r="T69" i="53"/>
  <c r="T70" i="53"/>
  <c r="T71" i="53"/>
  <c r="T72" i="53"/>
  <c r="T73" i="53"/>
  <c r="T74" i="53"/>
  <c r="T75" i="53"/>
  <c r="T76" i="53"/>
  <c r="T77" i="53"/>
  <c r="T78" i="53"/>
  <c r="T79" i="53"/>
  <c r="T80" i="53"/>
  <c r="T81" i="53"/>
  <c r="T82" i="53"/>
  <c r="T83" i="53"/>
  <c r="T84" i="53"/>
  <c r="T85" i="53"/>
  <c r="T86" i="53"/>
  <c r="T87" i="53"/>
  <c r="T88" i="53"/>
  <c r="T89" i="53"/>
  <c r="T90" i="53"/>
  <c r="T91" i="53"/>
  <c r="T92" i="53"/>
  <c r="T93" i="53"/>
  <c r="T94" i="53"/>
  <c r="T95" i="53"/>
  <c r="T96" i="53"/>
  <c r="T97" i="53"/>
  <c r="T98" i="53"/>
  <c r="T99" i="53"/>
  <c r="T100" i="53"/>
  <c r="T101" i="53"/>
  <c r="T102" i="53"/>
  <c r="T103" i="53"/>
  <c r="T104" i="53"/>
  <c r="T105" i="53"/>
  <c r="T106" i="53"/>
  <c r="T107" i="53"/>
  <c r="T108" i="53"/>
  <c r="T109" i="53"/>
  <c r="T110" i="53"/>
  <c r="T111" i="53"/>
  <c r="T112" i="53"/>
  <c r="T113" i="53"/>
  <c r="T114" i="53"/>
  <c r="T115" i="53"/>
  <c r="T116" i="53"/>
  <c r="T117" i="53"/>
  <c r="T118" i="53"/>
  <c r="T119" i="53"/>
  <c r="T120" i="53"/>
  <c r="T121" i="53"/>
  <c r="T122" i="53"/>
  <c r="T123" i="53"/>
  <c r="T124" i="53"/>
  <c r="T125" i="53"/>
  <c r="T126" i="53"/>
  <c r="T127" i="53"/>
  <c r="T128" i="53"/>
  <c r="T129" i="53"/>
  <c r="T130" i="53"/>
  <c r="T131" i="53"/>
  <c r="T132" i="53"/>
  <c r="T133" i="53"/>
  <c r="T134" i="53"/>
  <c r="T135" i="53"/>
  <c r="T136" i="53"/>
  <c r="T137" i="53"/>
  <c r="T138" i="53"/>
  <c r="T139" i="53"/>
  <c r="T140" i="53"/>
  <c r="T141" i="53"/>
  <c r="T142" i="53"/>
  <c r="T143" i="53"/>
  <c r="T144" i="53"/>
  <c r="T145" i="53"/>
  <c r="T146" i="53"/>
  <c r="T147" i="53"/>
  <c r="T148" i="53"/>
  <c r="T149" i="53"/>
  <c r="T150" i="53"/>
  <c r="T151" i="53"/>
  <c r="T152" i="53"/>
  <c r="T153" i="53"/>
  <c r="T154" i="53"/>
  <c r="T155" i="53"/>
  <c r="T156" i="53"/>
  <c r="T157" i="53"/>
  <c r="T158" i="53"/>
  <c r="T159" i="53"/>
  <c r="T160" i="53"/>
  <c r="T161" i="53"/>
  <c r="T162" i="53"/>
  <c r="T163" i="53"/>
  <c r="T164" i="53"/>
  <c r="T165" i="53"/>
  <c r="T166" i="53"/>
  <c r="T167" i="53"/>
  <c r="T168" i="53"/>
  <c r="T169" i="53"/>
  <c r="T170" i="53"/>
  <c r="T171" i="53"/>
  <c r="T172" i="53"/>
  <c r="T173" i="53"/>
  <c r="T174" i="53"/>
  <c r="T175" i="53"/>
  <c r="T176" i="53"/>
  <c r="T177" i="53"/>
  <c r="T178" i="53"/>
  <c r="T179" i="53"/>
  <c r="T180" i="53"/>
  <c r="T181" i="53"/>
  <c r="T182" i="53"/>
  <c r="T183" i="53"/>
  <c r="T184" i="53"/>
  <c r="T185" i="53"/>
  <c r="T186" i="53"/>
  <c r="T187" i="53"/>
  <c r="T188" i="53"/>
  <c r="T189" i="53"/>
  <c r="T190" i="53"/>
  <c r="T191" i="53"/>
  <c r="T192" i="53"/>
  <c r="T193" i="53"/>
  <c r="T194" i="53"/>
  <c r="T195" i="53"/>
  <c r="T196" i="53"/>
  <c r="T197" i="53"/>
  <c r="T198" i="53"/>
  <c r="T199" i="53"/>
  <c r="T200" i="53"/>
  <c r="T201" i="53"/>
  <c r="T202" i="53"/>
  <c r="T203" i="53"/>
  <c r="T204" i="53"/>
  <c r="T205" i="53"/>
  <c r="T206" i="53"/>
  <c r="T207" i="53"/>
  <c r="T208" i="53"/>
  <c r="T209" i="53"/>
  <c r="T210" i="53"/>
  <c r="T211" i="53"/>
  <c r="T212" i="53"/>
  <c r="T213" i="53"/>
  <c r="T214" i="53"/>
  <c r="T215" i="53"/>
  <c r="T216" i="53"/>
  <c r="T217" i="53"/>
  <c r="T218" i="53"/>
  <c r="T219" i="53"/>
  <c r="T220" i="53"/>
  <c r="T221" i="53"/>
  <c r="T222" i="53"/>
  <c r="T223" i="53"/>
  <c r="T224" i="53"/>
  <c r="T225" i="53"/>
  <c r="T226" i="53"/>
  <c r="T227" i="53"/>
  <c r="T228" i="53"/>
  <c r="T229" i="53"/>
  <c r="T230" i="53"/>
  <c r="T231" i="53"/>
  <c r="T232" i="53"/>
  <c r="T233" i="53"/>
  <c r="T234" i="53"/>
  <c r="T235" i="53"/>
  <c r="T236" i="53"/>
  <c r="T237" i="53"/>
  <c r="T238" i="53"/>
  <c r="T239" i="53"/>
  <c r="T240" i="53"/>
  <c r="T241" i="53"/>
  <c r="T242" i="53"/>
  <c r="T243" i="53"/>
  <c r="T244" i="53"/>
  <c r="T245" i="53"/>
  <c r="T246" i="53"/>
  <c r="T247" i="53"/>
  <c r="T248" i="53"/>
  <c r="T249" i="53"/>
  <c r="T250" i="53"/>
  <c r="T251" i="53"/>
  <c r="T252" i="53"/>
  <c r="T253" i="53"/>
  <c r="T254" i="53"/>
  <c r="T255" i="53"/>
  <c r="T256" i="53"/>
  <c r="T257" i="53"/>
  <c r="T258" i="53"/>
  <c r="T259" i="53"/>
  <c r="T260" i="53"/>
  <c r="T261" i="53"/>
  <c r="T262" i="53"/>
  <c r="T263" i="53"/>
  <c r="T264" i="53"/>
  <c r="T265" i="53"/>
  <c r="T266" i="53"/>
  <c r="T267" i="53"/>
  <c r="T268" i="53"/>
  <c r="T269" i="53"/>
  <c r="T270" i="53"/>
  <c r="T271" i="53"/>
  <c r="T272" i="53"/>
  <c r="T273" i="53"/>
  <c r="T274" i="53"/>
  <c r="T275" i="53"/>
  <c r="T276" i="53"/>
  <c r="T277" i="53"/>
  <c r="T278" i="53"/>
  <c r="T279" i="53"/>
  <c r="T280" i="53"/>
  <c r="T281" i="53"/>
  <c r="T282" i="53"/>
  <c r="T283" i="53"/>
  <c r="T284" i="53"/>
  <c r="T285" i="53"/>
  <c r="T286" i="53"/>
  <c r="T287" i="53"/>
  <c r="T288" i="53"/>
  <c r="T289" i="53"/>
  <c r="T290" i="53"/>
  <c r="T291" i="53"/>
  <c r="T292" i="53"/>
  <c r="T293" i="53"/>
  <c r="T294" i="53"/>
  <c r="T295" i="53"/>
  <c r="T296" i="53"/>
  <c r="T297" i="53"/>
  <c r="T298" i="53"/>
  <c r="T299" i="53"/>
  <c r="T300" i="53"/>
  <c r="T301" i="53"/>
  <c r="T302" i="53"/>
  <c r="T303" i="53"/>
  <c r="T304" i="53"/>
  <c r="T305" i="53"/>
  <c r="T306" i="53"/>
  <c r="T307" i="53"/>
  <c r="T308" i="53"/>
  <c r="T309" i="53"/>
  <c r="T310" i="53"/>
  <c r="T311" i="53"/>
  <c r="T312" i="53"/>
  <c r="T313" i="53"/>
  <c r="T314" i="53"/>
  <c r="T315" i="53"/>
  <c r="T316" i="53"/>
  <c r="T317" i="53"/>
  <c r="T318" i="53"/>
  <c r="T319" i="53"/>
  <c r="T320" i="53"/>
  <c r="T321" i="53"/>
  <c r="T322" i="53"/>
  <c r="T323" i="53"/>
  <c r="T324" i="53"/>
  <c r="T325" i="53"/>
  <c r="T326" i="53"/>
  <c r="T327" i="53"/>
  <c r="T328" i="53"/>
  <c r="T329" i="53"/>
  <c r="T330" i="53"/>
  <c r="T331" i="53"/>
  <c r="T332" i="53"/>
  <c r="T333" i="53"/>
  <c r="T334" i="53"/>
  <c r="T335" i="53"/>
  <c r="T336" i="53"/>
  <c r="T337" i="53"/>
  <c r="T338" i="53"/>
  <c r="T339" i="53"/>
  <c r="T340" i="53"/>
  <c r="T341" i="53"/>
  <c r="T342" i="53"/>
  <c r="T343" i="53"/>
  <c r="T344" i="53"/>
  <c r="T345" i="53"/>
  <c r="T346" i="53"/>
  <c r="T347" i="53"/>
  <c r="T348" i="53"/>
  <c r="T349" i="53"/>
  <c r="T350" i="53"/>
  <c r="T351" i="53"/>
  <c r="T352" i="53"/>
  <c r="T353" i="53"/>
  <c r="T354" i="53"/>
  <c r="T355" i="53"/>
  <c r="T356" i="53"/>
  <c r="T357" i="53"/>
  <c r="T358" i="53"/>
  <c r="T359" i="53"/>
  <c r="T360" i="53"/>
  <c r="T361" i="53"/>
  <c r="T362" i="53"/>
  <c r="T363" i="53"/>
  <c r="T364" i="53"/>
  <c r="T365" i="53"/>
  <c r="T366" i="53"/>
  <c r="T367" i="53"/>
  <c r="T368" i="53"/>
  <c r="T369" i="53"/>
  <c r="T370" i="53"/>
  <c r="T371" i="53"/>
  <c r="T372" i="53"/>
  <c r="T373" i="53"/>
  <c r="T374" i="53"/>
  <c r="T375" i="53"/>
  <c r="T376" i="53"/>
  <c r="T377" i="53"/>
  <c r="T378" i="53"/>
  <c r="T379" i="53"/>
  <c r="T380" i="53"/>
  <c r="T381" i="53"/>
  <c r="T382" i="53"/>
  <c r="T383" i="53"/>
  <c r="T384" i="53"/>
  <c r="T385" i="53"/>
  <c r="T386" i="53"/>
  <c r="T387" i="53"/>
  <c r="T388" i="53"/>
  <c r="T389" i="53"/>
  <c r="T390" i="53"/>
  <c r="T391" i="53"/>
  <c r="T392" i="53"/>
  <c r="T393" i="53"/>
  <c r="T394" i="53"/>
  <c r="T395" i="53"/>
  <c r="T396" i="53"/>
  <c r="T397" i="53"/>
  <c r="T398" i="53"/>
  <c r="T399" i="53"/>
  <c r="T400" i="53"/>
  <c r="T401" i="53"/>
  <c r="T402" i="53"/>
  <c r="T403" i="53"/>
  <c r="T404" i="53"/>
  <c r="T405" i="53"/>
  <c r="T406" i="53"/>
  <c r="T407" i="53"/>
  <c r="T408" i="53"/>
  <c r="T409" i="53"/>
  <c r="T410" i="53"/>
  <c r="T411" i="53"/>
  <c r="T412" i="53"/>
  <c r="T413" i="53"/>
  <c r="T414" i="53"/>
  <c r="T415" i="53"/>
  <c r="T416" i="53"/>
  <c r="T417" i="53"/>
  <c r="T418" i="53"/>
  <c r="T419" i="53"/>
  <c r="T420" i="53"/>
  <c r="T421" i="53"/>
  <c r="T422" i="53"/>
  <c r="T423" i="53"/>
  <c r="T424" i="53"/>
  <c r="T425" i="53"/>
  <c r="T426" i="53"/>
  <c r="T427" i="53"/>
  <c r="T428" i="53"/>
  <c r="T429" i="53"/>
  <c r="T430" i="53"/>
  <c r="T431" i="53"/>
  <c r="T432" i="53"/>
  <c r="T433" i="53"/>
  <c r="T434" i="53"/>
  <c r="T435" i="53"/>
  <c r="T436" i="53"/>
  <c r="T437" i="53"/>
  <c r="T438" i="53"/>
  <c r="T439" i="53"/>
  <c r="T440" i="53"/>
  <c r="T441" i="53"/>
  <c r="T442" i="53"/>
  <c r="T443" i="53"/>
  <c r="T444" i="53"/>
  <c r="T445" i="53"/>
  <c r="T446" i="53"/>
  <c r="T447" i="53"/>
  <c r="T448" i="53"/>
  <c r="T449" i="53"/>
  <c r="T450" i="53"/>
  <c r="T451" i="53"/>
  <c r="T452" i="53"/>
  <c r="T453" i="53"/>
  <c r="T454" i="53"/>
  <c r="T455" i="53"/>
  <c r="T456" i="53"/>
  <c r="T457" i="53"/>
  <c r="T458" i="53"/>
  <c r="T459" i="53"/>
  <c r="T460" i="53"/>
  <c r="T461" i="53"/>
  <c r="T462" i="53"/>
  <c r="T463" i="53"/>
  <c r="T464" i="53"/>
  <c r="T465" i="53"/>
  <c r="T466" i="53"/>
  <c r="T467" i="53"/>
  <c r="T468" i="53"/>
  <c r="T469" i="53"/>
  <c r="T470" i="53"/>
  <c r="T471" i="53"/>
  <c r="T472" i="53"/>
  <c r="T473" i="53"/>
  <c r="T474" i="53"/>
  <c r="T475" i="53"/>
  <c r="T476" i="53"/>
  <c r="T477" i="53"/>
  <c r="T478" i="53"/>
  <c r="T479" i="53"/>
  <c r="T480" i="53"/>
  <c r="T481" i="53"/>
  <c r="T482" i="53"/>
  <c r="T483" i="53"/>
  <c r="T484" i="53"/>
  <c r="T485" i="53"/>
  <c r="T486" i="53"/>
  <c r="T487" i="53"/>
  <c r="T488" i="53"/>
  <c r="T489" i="53"/>
  <c r="T490" i="53"/>
  <c r="T491" i="53"/>
  <c r="T492" i="53"/>
  <c r="T493" i="53"/>
  <c r="T494" i="53"/>
  <c r="T495" i="53"/>
  <c r="T496" i="53"/>
  <c r="T497" i="53"/>
  <c r="T498" i="53"/>
  <c r="T499" i="53"/>
  <c r="T500" i="53"/>
  <c r="T501" i="53"/>
  <c r="T502" i="53"/>
  <c r="T503" i="53"/>
  <c r="T504" i="53"/>
  <c r="T505" i="53"/>
  <c r="T506" i="53"/>
  <c r="T507" i="53"/>
  <c r="T508" i="53"/>
  <c r="T509" i="53"/>
  <c r="T510" i="53"/>
  <c r="T511" i="53"/>
  <c r="T512" i="53"/>
  <c r="T513" i="53"/>
  <c r="T514" i="53"/>
  <c r="T515" i="53"/>
  <c r="T516" i="53"/>
  <c r="T517" i="53"/>
  <c r="T518" i="53"/>
  <c r="T519" i="53"/>
  <c r="T520" i="53"/>
  <c r="T521" i="53"/>
  <c r="T522" i="53"/>
  <c r="T523" i="53"/>
  <c r="T524" i="53"/>
  <c r="T525" i="53"/>
  <c r="T526" i="53"/>
  <c r="T527" i="53"/>
  <c r="T528" i="53"/>
  <c r="T529" i="53"/>
  <c r="T530" i="53"/>
  <c r="T531" i="53"/>
  <c r="T532" i="53"/>
  <c r="T533" i="53"/>
  <c r="T534" i="53"/>
  <c r="T535" i="53"/>
  <c r="T536" i="53"/>
  <c r="T537" i="53"/>
  <c r="T538" i="53"/>
  <c r="T539" i="53"/>
  <c r="T540" i="53"/>
  <c r="T541" i="53"/>
  <c r="T2" i="53"/>
  <c r="S3" i="53"/>
  <c r="S4" i="53"/>
  <c r="S5" i="53"/>
  <c r="S6" i="53"/>
  <c r="S7" i="53"/>
  <c r="S8" i="53"/>
  <c r="S9" i="53"/>
  <c r="S10" i="53"/>
  <c r="S11" i="53"/>
  <c r="S12" i="53"/>
  <c r="S13" i="53"/>
  <c r="S14" i="53"/>
  <c r="S15" i="53"/>
  <c r="S16" i="53"/>
  <c r="S17" i="53"/>
  <c r="S18" i="53"/>
  <c r="S19" i="53"/>
  <c r="S20" i="53"/>
  <c r="S21" i="53"/>
  <c r="S22" i="53"/>
  <c r="S23" i="53"/>
  <c r="S24" i="53"/>
  <c r="S25" i="53"/>
  <c r="S26" i="53"/>
  <c r="S27" i="53"/>
  <c r="S28" i="53"/>
  <c r="S29" i="53"/>
  <c r="S30" i="53"/>
  <c r="S31" i="53"/>
  <c r="S32" i="53"/>
  <c r="S33" i="53"/>
  <c r="S34" i="53"/>
  <c r="S35" i="53"/>
  <c r="S36" i="53"/>
  <c r="S37" i="53"/>
  <c r="S38" i="53"/>
  <c r="S39" i="53"/>
  <c r="S40" i="53"/>
  <c r="S41" i="53"/>
  <c r="S42" i="53"/>
  <c r="S43" i="53"/>
  <c r="S44" i="53"/>
  <c r="S45" i="53"/>
  <c r="S46" i="53"/>
  <c r="S47" i="53"/>
  <c r="S48" i="53"/>
  <c r="S49" i="53"/>
  <c r="S50" i="53"/>
  <c r="S51" i="53"/>
  <c r="S52" i="53"/>
  <c r="S53" i="53"/>
  <c r="S54" i="53"/>
  <c r="S55" i="53"/>
  <c r="S56" i="53"/>
  <c r="S57" i="53"/>
  <c r="S58" i="53"/>
  <c r="S59" i="53"/>
  <c r="S60" i="53"/>
  <c r="S61" i="53"/>
  <c r="S62" i="53"/>
  <c r="S63" i="53"/>
  <c r="S64" i="53"/>
  <c r="S65" i="53"/>
  <c r="S66" i="53"/>
  <c r="S67" i="53"/>
  <c r="S68" i="53"/>
  <c r="S69" i="53"/>
  <c r="S70" i="53"/>
  <c r="S71" i="53"/>
  <c r="S72" i="53"/>
  <c r="S73" i="53"/>
  <c r="S74" i="53"/>
  <c r="S75" i="53"/>
  <c r="S76" i="53"/>
  <c r="S77" i="53"/>
  <c r="S78" i="53"/>
  <c r="S79" i="53"/>
  <c r="S80" i="53"/>
  <c r="S81" i="53"/>
  <c r="S82" i="53"/>
  <c r="S83" i="53"/>
  <c r="S84" i="53"/>
  <c r="S85" i="53"/>
  <c r="S86" i="53"/>
  <c r="S87" i="53"/>
  <c r="S88" i="53"/>
  <c r="S89" i="53"/>
  <c r="S90" i="53"/>
  <c r="S91" i="53"/>
  <c r="S92" i="53"/>
  <c r="S93" i="53"/>
  <c r="S94" i="53"/>
  <c r="S95" i="53"/>
  <c r="S96" i="53"/>
  <c r="S97" i="53"/>
  <c r="S98" i="53"/>
  <c r="S99" i="53"/>
  <c r="S100" i="53"/>
  <c r="S101" i="53"/>
  <c r="S102" i="53"/>
  <c r="S103" i="53"/>
  <c r="S104" i="53"/>
  <c r="S105" i="53"/>
  <c r="S106" i="53"/>
  <c r="S107" i="53"/>
  <c r="S108" i="53"/>
  <c r="S109" i="53"/>
  <c r="S110" i="53"/>
  <c r="S111" i="53"/>
  <c r="S112" i="53"/>
  <c r="S113" i="53"/>
  <c r="S114" i="53"/>
  <c r="S115" i="53"/>
  <c r="S116" i="53"/>
  <c r="S117" i="53"/>
  <c r="S118" i="53"/>
  <c r="S119" i="53"/>
  <c r="S120" i="53"/>
  <c r="S121" i="53"/>
  <c r="S122" i="53"/>
  <c r="S123" i="53"/>
  <c r="S124" i="53"/>
  <c r="S125" i="53"/>
  <c r="S126" i="53"/>
  <c r="S127" i="53"/>
  <c r="S128" i="53"/>
  <c r="S129" i="53"/>
  <c r="S130" i="53"/>
  <c r="S131" i="53"/>
  <c r="S132" i="53"/>
  <c r="S133" i="53"/>
  <c r="S134" i="53"/>
  <c r="S135" i="53"/>
  <c r="S136" i="53"/>
  <c r="S137" i="53"/>
  <c r="S138" i="53"/>
  <c r="S139" i="53"/>
  <c r="S140" i="53"/>
  <c r="S141" i="53"/>
  <c r="S142" i="53"/>
  <c r="S143" i="53"/>
  <c r="S144" i="53"/>
  <c r="S145" i="53"/>
  <c r="S146" i="53"/>
  <c r="S147" i="53"/>
  <c r="S148" i="53"/>
  <c r="S149" i="53"/>
  <c r="S150" i="53"/>
  <c r="S151" i="53"/>
  <c r="S152" i="53"/>
  <c r="S153" i="53"/>
  <c r="S154" i="53"/>
  <c r="S155" i="53"/>
  <c r="S156" i="53"/>
  <c r="S157" i="53"/>
  <c r="S158" i="53"/>
  <c r="S159" i="53"/>
  <c r="S160" i="53"/>
  <c r="S161" i="53"/>
  <c r="S162" i="53"/>
  <c r="S163" i="53"/>
  <c r="S164" i="53"/>
  <c r="S165" i="53"/>
  <c r="S166" i="53"/>
  <c r="S167" i="53"/>
  <c r="S168" i="53"/>
  <c r="S169" i="53"/>
  <c r="S170" i="53"/>
  <c r="S171" i="53"/>
  <c r="S172" i="53"/>
  <c r="S173" i="53"/>
  <c r="S174" i="53"/>
  <c r="S175" i="53"/>
  <c r="S176" i="53"/>
  <c r="S177" i="53"/>
  <c r="S178" i="53"/>
  <c r="S179" i="53"/>
  <c r="S180" i="53"/>
  <c r="S181" i="53"/>
  <c r="S182" i="53"/>
  <c r="S183" i="53"/>
  <c r="S184" i="53"/>
  <c r="S185" i="53"/>
  <c r="S186" i="53"/>
  <c r="S187" i="53"/>
  <c r="S188" i="53"/>
  <c r="S189" i="53"/>
  <c r="S190" i="53"/>
  <c r="S191" i="53"/>
  <c r="S192" i="53"/>
  <c r="S193" i="53"/>
  <c r="S194" i="53"/>
  <c r="S195" i="53"/>
  <c r="S196" i="53"/>
  <c r="S197" i="53"/>
  <c r="S198" i="53"/>
  <c r="S199" i="53"/>
  <c r="S200" i="53"/>
  <c r="S201" i="53"/>
  <c r="S202" i="53"/>
  <c r="S203" i="53"/>
  <c r="S204" i="53"/>
  <c r="S205" i="53"/>
  <c r="S206" i="53"/>
  <c r="S207" i="53"/>
  <c r="S208" i="53"/>
  <c r="S209" i="53"/>
  <c r="S210" i="53"/>
  <c r="S211" i="53"/>
  <c r="S212" i="53"/>
  <c r="S213" i="53"/>
  <c r="S214" i="53"/>
  <c r="S215" i="53"/>
  <c r="S216" i="53"/>
  <c r="S217" i="53"/>
  <c r="S218" i="53"/>
  <c r="S219" i="53"/>
  <c r="S220" i="53"/>
  <c r="S221" i="53"/>
  <c r="S222" i="53"/>
  <c r="S223" i="53"/>
  <c r="S224" i="53"/>
  <c r="S225" i="53"/>
  <c r="S226" i="53"/>
  <c r="S227" i="53"/>
  <c r="S228" i="53"/>
  <c r="S229" i="53"/>
  <c r="S230" i="53"/>
  <c r="S231" i="53"/>
  <c r="S232" i="53"/>
  <c r="S233" i="53"/>
  <c r="S234" i="53"/>
  <c r="S235" i="53"/>
  <c r="S236" i="53"/>
  <c r="S237" i="53"/>
  <c r="S238" i="53"/>
  <c r="S239" i="53"/>
  <c r="S240" i="53"/>
  <c r="S241" i="53"/>
  <c r="S242" i="53"/>
  <c r="S243" i="53"/>
  <c r="S244" i="53"/>
  <c r="S245" i="53"/>
  <c r="S246" i="53"/>
  <c r="S247" i="53"/>
  <c r="S248" i="53"/>
  <c r="S249" i="53"/>
  <c r="S250" i="53"/>
  <c r="S251" i="53"/>
  <c r="S252" i="53"/>
  <c r="S253" i="53"/>
  <c r="S254" i="53"/>
  <c r="S255" i="53"/>
  <c r="S256" i="53"/>
  <c r="S257" i="53"/>
  <c r="S258" i="53"/>
  <c r="S259" i="53"/>
  <c r="S260" i="53"/>
  <c r="S261" i="53"/>
  <c r="S262" i="53"/>
  <c r="S263" i="53"/>
  <c r="S264" i="53"/>
  <c r="S265" i="53"/>
  <c r="S266" i="53"/>
  <c r="S267" i="53"/>
  <c r="S268" i="53"/>
  <c r="S269" i="53"/>
  <c r="S270" i="53"/>
  <c r="S271" i="53"/>
  <c r="S272" i="53"/>
  <c r="S273" i="53"/>
  <c r="S274" i="53"/>
  <c r="S275" i="53"/>
  <c r="S276" i="53"/>
  <c r="S277" i="53"/>
  <c r="S278" i="53"/>
  <c r="S279" i="53"/>
  <c r="S280" i="53"/>
  <c r="S281" i="53"/>
  <c r="S282" i="53"/>
  <c r="S283" i="53"/>
  <c r="S284" i="53"/>
  <c r="S285" i="53"/>
  <c r="S286" i="53"/>
  <c r="S287" i="53"/>
  <c r="S288" i="53"/>
  <c r="S289" i="53"/>
  <c r="S290" i="53"/>
  <c r="S291" i="53"/>
  <c r="S292" i="53"/>
  <c r="S293" i="53"/>
  <c r="S294" i="53"/>
  <c r="S295" i="53"/>
  <c r="S296" i="53"/>
  <c r="S297" i="53"/>
  <c r="S298" i="53"/>
  <c r="S299" i="53"/>
  <c r="S300" i="53"/>
  <c r="S301" i="53"/>
  <c r="S302" i="53"/>
  <c r="S303" i="53"/>
  <c r="S304" i="53"/>
  <c r="S305" i="53"/>
  <c r="S306" i="53"/>
  <c r="S307" i="53"/>
  <c r="S308" i="53"/>
  <c r="S309" i="53"/>
  <c r="S310" i="53"/>
  <c r="S311" i="53"/>
  <c r="S312" i="53"/>
  <c r="S313" i="53"/>
  <c r="S314" i="53"/>
  <c r="S315" i="53"/>
  <c r="S316" i="53"/>
  <c r="S317" i="53"/>
  <c r="S318" i="53"/>
  <c r="S319" i="53"/>
  <c r="S320" i="53"/>
  <c r="S321" i="53"/>
  <c r="S322" i="53"/>
  <c r="S323" i="53"/>
  <c r="S324" i="53"/>
  <c r="S325" i="53"/>
  <c r="S326" i="53"/>
  <c r="S327" i="53"/>
  <c r="S328" i="53"/>
  <c r="S329" i="53"/>
  <c r="S330" i="53"/>
  <c r="S331" i="53"/>
  <c r="S332" i="53"/>
  <c r="S333" i="53"/>
  <c r="S334" i="53"/>
  <c r="S335" i="53"/>
  <c r="S336" i="53"/>
  <c r="S337" i="53"/>
  <c r="S338" i="53"/>
  <c r="S339" i="53"/>
  <c r="S340" i="53"/>
  <c r="S341" i="53"/>
  <c r="S342" i="53"/>
  <c r="S343" i="53"/>
  <c r="S344" i="53"/>
  <c r="S345" i="53"/>
  <c r="S346" i="53"/>
  <c r="S347" i="53"/>
  <c r="S348" i="53"/>
  <c r="S349" i="53"/>
  <c r="S350" i="53"/>
  <c r="S351" i="53"/>
  <c r="S352" i="53"/>
  <c r="S353" i="53"/>
  <c r="S354" i="53"/>
  <c r="S355" i="53"/>
  <c r="S356" i="53"/>
  <c r="S357" i="53"/>
  <c r="S358" i="53"/>
  <c r="S359" i="53"/>
  <c r="S360" i="53"/>
  <c r="S361" i="53"/>
  <c r="S362" i="53"/>
  <c r="S363" i="53"/>
  <c r="S364" i="53"/>
  <c r="S365" i="53"/>
  <c r="S366" i="53"/>
  <c r="S367" i="53"/>
  <c r="S368" i="53"/>
  <c r="S369" i="53"/>
  <c r="S370" i="53"/>
  <c r="S371" i="53"/>
  <c r="S372" i="53"/>
  <c r="S373" i="53"/>
  <c r="S374" i="53"/>
  <c r="S375" i="53"/>
  <c r="S376" i="53"/>
  <c r="S377" i="53"/>
  <c r="S378" i="53"/>
  <c r="S379" i="53"/>
  <c r="S380" i="53"/>
  <c r="S381" i="53"/>
  <c r="S382" i="53"/>
  <c r="S383" i="53"/>
  <c r="S384" i="53"/>
  <c r="S385" i="53"/>
  <c r="S386" i="53"/>
  <c r="S387" i="53"/>
  <c r="S388" i="53"/>
  <c r="S389" i="53"/>
  <c r="S390" i="53"/>
  <c r="S391" i="53"/>
  <c r="S392" i="53"/>
  <c r="S393" i="53"/>
  <c r="S394" i="53"/>
  <c r="S395" i="53"/>
  <c r="S396" i="53"/>
  <c r="S397" i="53"/>
  <c r="S398" i="53"/>
  <c r="S399" i="53"/>
  <c r="S400" i="53"/>
  <c r="S401" i="53"/>
  <c r="S402" i="53"/>
  <c r="S403" i="53"/>
  <c r="S404" i="53"/>
  <c r="S405" i="53"/>
  <c r="S406" i="53"/>
  <c r="S407" i="53"/>
  <c r="S408" i="53"/>
  <c r="S409" i="53"/>
  <c r="S410" i="53"/>
  <c r="S411" i="53"/>
  <c r="S412" i="53"/>
  <c r="S413" i="53"/>
  <c r="S414" i="53"/>
  <c r="S415" i="53"/>
  <c r="S416" i="53"/>
  <c r="S417" i="53"/>
  <c r="S418" i="53"/>
  <c r="S419" i="53"/>
  <c r="S420" i="53"/>
  <c r="S421" i="53"/>
  <c r="S422" i="53"/>
  <c r="S423" i="53"/>
  <c r="S424" i="53"/>
  <c r="S425" i="53"/>
  <c r="S426" i="53"/>
  <c r="S427" i="53"/>
  <c r="S428" i="53"/>
  <c r="S429" i="53"/>
  <c r="S430" i="53"/>
  <c r="S431" i="53"/>
  <c r="S432" i="53"/>
  <c r="S433" i="53"/>
  <c r="S434" i="53"/>
  <c r="S435" i="53"/>
  <c r="S436" i="53"/>
  <c r="S437" i="53"/>
  <c r="S438" i="53"/>
  <c r="S439" i="53"/>
  <c r="S440" i="53"/>
  <c r="S441" i="53"/>
  <c r="S442" i="53"/>
  <c r="S443" i="53"/>
  <c r="S444" i="53"/>
  <c r="S445" i="53"/>
  <c r="S446" i="53"/>
  <c r="S447" i="53"/>
  <c r="S448" i="53"/>
  <c r="S449" i="53"/>
  <c r="S450" i="53"/>
  <c r="S451" i="53"/>
  <c r="S452" i="53"/>
  <c r="S453" i="53"/>
  <c r="S454" i="53"/>
  <c r="S455" i="53"/>
  <c r="S456" i="53"/>
  <c r="S457" i="53"/>
  <c r="S458" i="53"/>
  <c r="S459" i="53"/>
  <c r="S460" i="53"/>
  <c r="S461" i="53"/>
  <c r="S462" i="53"/>
  <c r="S463" i="53"/>
  <c r="S464" i="53"/>
  <c r="S465" i="53"/>
  <c r="S466" i="53"/>
  <c r="S467" i="53"/>
  <c r="S468" i="53"/>
  <c r="S469" i="53"/>
  <c r="S470" i="53"/>
  <c r="S471" i="53"/>
  <c r="S472" i="53"/>
  <c r="S473" i="53"/>
  <c r="S474" i="53"/>
  <c r="S475" i="53"/>
  <c r="S476" i="53"/>
  <c r="S477" i="53"/>
  <c r="S478" i="53"/>
  <c r="S479" i="53"/>
  <c r="S480" i="53"/>
  <c r="S481" i="53"/>
  <c r="S482" i="53"/>
  <c r="S483" i="53"/>
  <c r="S484" i="53"/>
  <c r="S485" i="53"/>
  <c r="S486" i="53"/>
  <c r="S487" i="53"/>
  <c r="S488" i="53"/>
  <c r="S489" i="53"/>
  <c r="S490" i="53"/>
  <c r="S491" i="53"/>
  <c r="S492" i="53"/>
  <c r="S493" i="53"/>
  <c r="S494" i="53"/>
  <c r="S495" i="53"/>
  <c r="S496" i="53"/>
  <c r="S497" i="53"/>
  <c r="S498" i="53"/>
  <c r="S499" i="53"/>
  <c r="S500" i="53"/>
  <c r="S501" i="53"/>
  <c r="S502" i="53"/>
  <c r="S503" i="53"/>
  <c r="S504" i="53"/>
  <c r="S505" i="53"/>
  <c r="S506" i="53"/>
  <c r="S507" i="53"/>
  <c r="S508" i="53"/>
  <c r="S509" i="53"/>
  <c r="S510" i="53"/>
  <c r="S511" i="53"/>
  <c r="S512" i="53"/>
  <c r="S513" i="53"/>
  <c r="S514" i="53"/>
  <c r="S515" i="53"/>
  <c r="S516" i="53"/>
  <c r="S517" i="53"/>
  <c r="S518" i="53"/>
  <c r="S519" i="53"/>
  <c r="S520" i="53"/>
  <c r="S521" i="53"/>
  <c r="S522" i="53"/>
  <c r="S523" i="53"/>
  <c r="S524" i="53"/>
  <c r="S525" i="53"/>
  <c r="S526" i="53"/>
  <c r="S527" i="53"/>
  <c r="S528" i="53"/>
  <c r="S529" i="53"/>
  <c r="S530" i="53"/>
  <c r="S531" i="53"/>
  <c r="S532" i="53"/>
  <c r="S533" i="53"/>
  <c r="S534" i="53"/>
  <c r="S535" i="53"/>
  <c r="S536" i="53"/>
  <c r="S537" i="53"/>
  <c r="S538" i="53"/>
  <c r="S539" i="53"/>
  <c r="S540" i="53"/>
  <c r="S541" i="53"/>
  <c r="S2" i="53"/>
  <c r="D36" i="50"/>
  <c r="E36" i="50"/>
  <c r="F36" i="50"/>
  <c r="G36" i="50"/>
  <c r="H36" i="50"/>
  <c r="I36" i="50"/>
  <c r="J36" i="50"/>
  <c r="K36" i="50"/>
  <c r="L36" i="50"/>
  <c r="M36" i="50"/>
  <c r="N36" i="50"/>
  <c r="C36" i="50"/>
  <c r="D31" i="50"/>
  <c r="E31" i="50"/>
  <c r="F31" i="50"/>
  <c r="G31" i="50"/>
  <c r="H31" i="50"/>
  <c r="I31" i="50"/>
  <c r="J31" i="50"/>
  <c r="K31" i="50"/>
  <c r="L31" i="50"/>
  <c r="M31" i="50"/>
  <c r="N31" i="50"/>
  <c r="C31" i="50"/>
  <c r="D22" i="50"/>
  <c r="E22" i="50"/>
  <c r="F22" i="50"/>
  <c r="G22" i="50"/>
  <c r="H22" i="50"/>
  <c r="I22" i="50"/>
  <c r="J22" i="50"/>
  <c r="K22" i="50"/>
  <c r="L22" i="50"/>
  <c r="M22" i="50"/>
  <c r="D23" i="50"/>
  <c r="E23" i="50"/>
  <c r="F23" i="50"/>
  <c r="G23" i="50"/>
  <c r="H23" i="50"/>
  <c r="I23" i="50"/>
  <c r="J23" i="50"/>
  <c r="K23" i="50"/>
  <c r="L23" i="50"/>
  <c r="M23" i="50"/>
  <c r="N23" i="50"/>
  <c r="C23" i="50"/>
  <c r="O23" i="50" s="1"/>
  <c r="C22" i="50"/>
  <c r="O22" i="50" s="1"/>
  <c r="AG3" i="51"/>
  <c r="AG4" i="51"/>
  <c r="AG5" i="51"/>
  <c r="AG6" i="51"/>
  <c r="AG7" i="51"/>
  <c r="AG8" i="51"/>
  <c r="AG9" i="51"/>
  <c r="AG10" i="51"/>
  <c r="AG11" i="51"/>
  <c r="AG12" i="51"/>
  <c r="AG13" i="51"/>
  <c r="AG14" i="51"/>
  <c r="AG15" i="51"/>
  <c r="AG16" i="51"/>
  <c r="AG17" i="51"/>
  <c r="AG18" i="51"/>
  <c r="AG19" i="51"/>
  <c r="AG20" i="51"/>
  <c r="AG21" i="51"/>
  <c r="AG22" i="51"/>
  <c r="AG23" i="51"/>
  <c r="AG24" i="51"/>
  <c r="AG25" i="51"/>
  <c r="AG26" i="51"/>
  <c r="AG27" i="51"/>
  <c r="AG28" i="51"/>
  <c r="AG29" i="51"/>
  <c r="AG30" i="51"/>
  <c r="AG31" i="51"/>
  <c r="AG32" i="51"/>
  <c r="AG33" i="51"/>
  <c r="AG34" i="51"/>
  <c r="AG35" i="51"/>
  <c r="AG36" i="51"/>
  <c r="AG37" i="51"/>
  <c r="AG38" i="51"/>
  <c r="AG39" i="51"/>
  <c r="AG40" i="51"/>
  <c r="AG41" i="51"/>
  <c r="AG42" i="51"/>
  <c r="AG43" i="51"/>
  <c r="AG44" i="51"/>
  <c r="AG45" i="51"/>
  <c r="AG46" i="51"/>
  <c r="AG47" i="51"/>
  <c r="AG48" i="51"/>
  <c r="AG49" i="51"/>
  <c r="AG50" i="51"/>
  <c r="AG51" i="51"/>
  <c r="AG52" i="51"/>
  <c r="AG53" i="51"/>
  <c r="AG54" i="51"/>
  <c r="AG55" i="51"/>
  <c r="AG56" i="51"/>
  <c r="AG57" i="51"/>
  <c r="AG58" i="51"/>
  <c r="AG59" i="51"/>
  <c r="AG60" i="51"/>
  <c r="AG61" i="51"/>
  <c r="AG62" i="51"/>
  <c r="AG63" i="51"/>
  <c r="AG64" i="51"/>
  <c r="AG65" i="51"/>
  <c r="AG66" i="51"/>
  <c r="AG67" i="51"/>
  <c r="AG68" i="51"/>
  <c r="AG69" i="51"/>
  <c r="AG70" i="51"/>
  <c r="AG71" i="51"/>
  <c r="AG72" i="51"/>
  <c r="AG73" i="51"/>
  <c r="AG74" i="51"/>
  <c r="AG75" i="51"/>
  <c r="AG76" i="51"/>
  <c r="AG77" i="51"/>
  <c r="AG78" i="51"/>
  <c r="AG79" i="51"/>
  <c r="AG80" i="51"/>
  <c r="AG81" i="51"/>
  <c r="AG82" i="51"/>
  <c r="AG83" i="51"/>
  <c r="AG84" i="51"/>
  <c r="AG85" i="51"/>
  <c r="AG86" i="51"/>
  <c r="AG87" i="51"/>
  <c r="AG88" i="51"/>
  <c r="AG89" i="51"/>
  <c r="AG90" i="51"/>
  <c r="AG91" i="51"/>
  <c r="AG92" i="51"/>
  <c r="AG93" i="51"/>
  <c r="AG94" i="51"/>
  <c r="AG95" i="51"/>
  <c r="AG96" i="51"/>
  <c r="AG97" i="51"/>
  <c r="AG98" i="51"/>
  <c r="AG99" i="51"/>
  <c r="AG100" i="51"/>
  <c r="AG101" i="51"/>
  <c r="AG102" i="51"/>
  <c r="AG103" i="51"/>
  <c r="AG104" i="51"/>
  <c r="AG105" i="51"/>
  <c r="AG106" i="51"/>
  <c r="AG107" i="51"/>
  <c r="AG108" i="51"/>
  <c r="AG109" i="51"/>
  <c r="AG110" i="51"/>
  <c r="AG111" i="51"/>
  <c r="AG112" i="51"/>
  <c r="AG113" i="51"/>
  <c r="AG114" i="51"/>
  <c r="AG115" i="51"/>
  <c r="AG116" i="51"/>
  <c r="AG117" i="51"/>
  <c r="AG118" i="51"/>
  <c r="AG119" i="51"/>
  <c r="AG120" i="51"/>
  <c r="AG121" i="51"/>
  <c r="AG122" i="51"/>
  <c r="AG123" i="51"/>
  <c r="AG124" i="51"/>
  <c r="AG125" i="51"/>
  <c r="AG126" i="51"/>
  <c r="AG127" i="51"/>
  <c r="AG128" i="51"/>
  <c r="AG129" i="51"/>
  <c r="AG130" i="51"/>
  <c r="AG131" i="51"/>
  <c r="AG132" i="51"/>
  <c r="AG133" i="51"/>
  <c r="AG134" i="51"/>
  <c r="AG135" i="51"/>
  <c r="AG136" i="51"/>
  <c r="AG137" i="51"/>
  <c r="AG138" i="51"/>
  <c r="AG139" i="51"/>
  <c r="AG140" i="51"/>
  <c r="AG141" i="51"/>
  <c r="AG142" i="51"/>
  <c r="AG143" i="51"/>
  <c r="AG144" i="51"/>
  <c r="AG145" i="51"/>
  <c r="AG146" i="51"/>
  <c r="AG147" i="51"/>
  <c r="AG148" i="51"/>
  <c r="AG149" i="51"/>
  <c r="AG150" i="51"/>
  <c r="AG151" i="51"/>
  <c r="AG152" i="51"/>
  <c r="AG153" i="51"/>
  <c r="AG154" i="51"/>
  <c r="AG155" i="51"/>
  <c r="AG156" i="51"/>
  <c r="AG157" i="51"/>
  <c r="AG158" i="51"/>
  <c r="AG159" i="51"/>
  <c r="AG160" i="51"/>
  <c r="AG161" i="51"/>
  <c r="AG162" i="51"/>
  <c r="AG163" i="51"/>
  <c r="AG164" i="51"/>
  <c r="AG165" i="51"/>
  <c r="AG166" i="51"/>
  <c r="AG167" i="51"/>
  <c r="AG168" i="51"/>
  <c r="AG169" i="51"/>
  <c r="AG170" i="51"/>
  <c r="AG171" i="51"/>
  <c r="AG172" i="51"/>
  <c r="AG173" i="51"/>
  <c r="AG174" i="51"/>
  <c r="AG175" i="51"/>
  <c r="AG176" i="51"/>
  <c r="AG177" i="51"/>
  <c r="AG178" i="51"/>
  <c r="AG179" i="51"/>
  <c r="AG180" i="51"/>
  <c r="AG181" i="51"/>
  <c r="AG182" i="51"/>
  <c r="AG183" i="51"/>
  <c r="AG184" i="51"/>
  <c r="AG185" i="51"/>
  <c r="AG186" i="51"/>
  <c r="AG187" i="51"/>
  <c r="AG188" i="51"/>
  <c r="AG189" i="51"/>
  <c r="AG190" i="51"/>
  <c r="AG191" i="51"/>
  <c r="AG192" i="51"/>
  <c r="AG193" i="51"/>
  <c r="AG194" i="51"/>
  <c r="AG195" i="51"/>
  <c r="AG196" i="51"/>
  <c r="AG197" i="51"/>
  <c r="AG198" i="51"/>
  <c r="AG199" i="51"/>
  <c r="AG200" i="51"/>
  <c r="AG201" i="51"/>
  <c r="AG202" i="51"/>
  <c r="AG203" i="51"/>
  <c r="AG204" i="51"/>
  <c r="AG205" i="51"/>
  <c r="AG206" i="51"/>
  <c r="AG207" i="51"/>
  <c r="AG208" i="51"/>
  <c r="AG209" i="51"/>
  <c r="AG210" i="51"/>
  <c r="AG211" i="51"/>
  <c r="AG212" i="51"/>
  <c r="AG213" i="51"/>
  <c r="AG214" i="51"/>
  <c r="AG215" i="51"/>
  <c r="AG216" i="51"/>
  <c r="AG217" i="51"/>
  <c r="AG218" i="51"/>
  <c r="AG219" i="51"/>
  <c r="AG220" i="51"/>
  <c r="AG221" i="51"/>
  <c r="AG222" i="51"/>
  <c r="AG223" i="51"/>
  <c r="AG224" i="51"/>
  <c r="AG225" i="51"/>
  <c r="AG226" i="51"/>
  <c r="AG227" i="51"/>
  <c r="AG228" i="51"/>
  <c r="AG229" i="51"/>
  <c r="AG230" i="51"/>
  <c r="AG231" i="51"/>
  <c r="AG232" i="51"/>
  <c r="AG233" i="51"/>
  <c r="AG234" i="51"/>
  <c r="AG235" i="51"/>
  <c r="AG236" i="51"/>
  <c r="AG237" i="51"/>
  <c r="AG238" i="51"/>
  <c r="AG239" i="51"/>
  <c r="AG240" i="51"/>
  <c r="AG241" i="51"/>
  <c r="AG242" i="51"/>
  <c r="AG243" i="51"/>
  <c r="AG244" i="51"/>
  <c r="AG245" i="51"/>
  <c r="AG246" i="51"/>
  <c r="AG247" i="51"/>
  <c r="AG248" i="51"/>
  <c r="AG249" i="51"/>
  <c r="AG250" i="51"/>
  <c r="AG251" i="51"/>
  <c r="AG252" i="51"/>
  <c r="AG253" i="51"/>
  <c r="AG254" i="51"/>
  <c r="AG255" i="51"/>
  <c r="AG256" i="51"/>
  <c r="AG257" i="51"/>
  <c r="AG258" i="51"/>
  <c r="AG259" i="51"/>
  <c r="AG260" i="51"/>
  <c r="AG261" i="51"/>
  <c r="AG262" i="51"/>
  <c r="AG263" i="51"/>
  <c r="AG264" i="51"/>
  <c r="AG265" i="51"/>
  <c r="AG266" i="51"/>
  <c r="AG267" i="51"/>
  <c r="AG268" i="51"/>
  <c r="AG269" i="51"/>
  <c r="AG270" i="51"/>
  <c r="AG271" i="51"/>
  <c r="AG272" i="51"/>
  <c r="AG273" i="51"/>
  <c r="AG274" i="51"/>
  <c r="AG275" i="51"/>
  <c r="AG276" i="51"/>
  <c r="AG277" i="51"/>
  <c r="AG278" i="51"/>
  <c r="AG279" i="51"/>
  <c r="AG280" i="51"/>
  <c r="AG281" i="51"/>
  <c r="AG282" i="51"/>
  <c r="AG283" i="51"/>
  <c r="AG284" i="51"/>
  <c r="AG285" i="51"/>
  <c r="AG286" i="51"/>
  <c r="AG287" i="51"/>
  <c r="AG288" i="51"/>
  <c r="AG289" i="51"/>
  <c r="AG290" i="51"/>
  <c r="AG291" i="51"/>
  <c r="AG292" i="51"/>
  <c r="AG293" i="51"/>
  <c r="AG294" i="51"/>
  <c r="AG295" i="51"/>
  <c r="AG296" i="51"/>
  <c r="AG297" i="51"/>
  <c r="AG298" i="51"/>
  <c r="AG299" i="51"/>
  <c r="AG300" i="51"/>
  <c r="AG301" i="51"/>
  <c r="AG302" i="51"/>
  <c r="AG303" i="51"/>
  <c r="AG304" i="51"/>
  <c r="AG305" i="51"/>
  <c r="AG306" i="51"/>
  <c r="AG307" i="51"/>
  <c r="AG308" i="51"/>
  <c r="AG309" i="51"/>
  <c r="AG310" i="51"/>
  <c r="AG311" i="51"/>
  <c r="AG312" i="51"/>
  <c r="AG313" i="51"/>
  <c r="AG314" i="51"/>
  <c r="AG315" i="51"/>
  <c r="AG316" i="51"/>
  <c r="AG317" i="51"/>
  <c r="AG318" i="51"/>
  <c r="AG319" i="51"/>
  <c r="AG320" i="51"/>
  <c r="AG321" i="51"/>
  <c r="AG322" i="51"/>
  <c r="AG323" i="51"/>
  <c r="AG324" i="51"/>
  <c r="AG325" i="51"/>
  <c r="AG326" i="51"/>
  <c r="AG327" i="51"/>
  <c r="AG328" i="51"/>
  <c r="AG329" i="51"/>
  <c r="AG330" i="51"/>
  <c r="AG331" i="51"/>
  <c r="AG332" i="51"/>
  <c r="AG333" i="51"/>
  <c r="AG334" i="51"/>
  <c r="AG335" i="51"/>
  <c r="AG336" i="51"/>
  <c r="AG337" i="51"/>
  <c r="AG338" i="51"/>
  <c r="AG339" i="51"/>
  <c r="AG340" i="51"/>
  <c r="AG341" i="51"/>
  <c r="AG342" i="51"/>
  <c r="AG343" i="51"/>
  <c r="AG344" i="51"/>
  <c r="AG345" i="51"/>
  <c r="AG346" i="51"/>
  <c r="AG347" i="51"/>
  <c r="AG348" i="51"/>
  <c r="AG349" i="51"/>
  <c r="AG350" i="51"/>
  <c r="AG351" i="51"/>
  <c r="AG352" i="51"/>
  <c r="AG353" i="51"/>
  <c r="AG354" i="51"/>
  <c r="AG355" i="51"/>
  <c r="AG356" i="51"/>
  <c r="AG357" i="51"/>
  <c r="AG358" i="51"/>
  <c r="AG359" i="51"/>
  <c r="AG360" i="51"/>
  <c r="AG361" i="51"/>
  <c r="AG362" i="51"/>
  <c r="AG363" i="51"/>
  <c r="AG364" i="51"/>
  <c r="AG365" i="51"/>
  <c r="AG366" i="51"/>
  <c r="AG367" i="51"/>
  <c r="AG368" i="51"/>
  <c r="AG369" i="51"/>
  <c r="AG370" i="51"/>
  <c r="AG371" i="51"/>
  <c r="AG372" i="51"/>
  <c r="AG373" i="51"/>
  <c r="AG374" i="51"/>
  <c r="AG375" i="51"/>
  <c r="AG376" i="51"/>
  <c r="AG377" i="51"/>
  <c r="AG378" i="51"/>
  <c r="AG379" i="51"/>
  <c r="AG380" i="51"/>
  <c r="AG381" i="51"/>
  <c r="AG382" i="51"/>
  <c r="AG383" i="51"/>
  <c r="AG384" i="51"/>
  <c r="AG385" i="51"/>
  <c r="AG386" i="51"/>
  <c r="AG387" i="51"/>
  <c r="AG388" i="51"/>
  <c r="AG389" i="51"/>
  <c r="AG390" i="51"/>
  <c r="AG391" i="51"/>
  <c r="AG392" i="51"/>
  <c r="AG393" i="51"/>
  <c r="AG394" i="51"/>
  <c r="AG395" i="51"/>
  <c r="AG396" i="51"/>
  <c r="AG397" i="51"/>
  <c r="AG398" i="51"/>
  <c r="AG399" i="51"/>
  <c r="AG400" i="51"/>
  <c r="AG401" i="51"/>
  <c r="AG402" i="51"/>
  <c r="AG403" i="51"/>
  <c r="AG404" i="51"/>
  <c r="AG405" i="51"/>
  <c r="AG406" i="51"/>
  <c r="AG407" i="51"/>
  <c r="AG408" i="51"/>
  <c r="AG409" i="51"/>
  <c r="AG410" i="51"/>
  <c r="AG411" i="51"/>
  <c r="AG412" i="51"/>
  <c r="AG413" i="51"/>
  <c r="AG414" i="51"/>
  <c r="AG415" i="51"/>
  <c r="AG416" i="51"/>
  <c r="AG417" i="51"/>
  <c r="AG418" i="51"/>
  <c r="AG419" i="51"/>
  <c r="AG420" i="51"/>
  <c r="AG421" i="51"/>
  <c r="AG422" i="51"/>
  <c r="AG423" i="51"/>
  <c r="AG424" i="51"/>
  <c r="AG425" i="51"/>
  <c r="AG426" i="51"/>
  <c r="AG427" i="51"/>
  <c r="AG428" i="51"/>
  <c r="AG429" i="51"/>
  <c r="AG430" i="51"/>
  <c r="AG431" i="51"/>
  <c r="AG432" i="51"/>
  <c r="AG433" i="51"/>
  <c r="AG434" i="51"/>
  <c r="AG435" i="51"/>
  <c r="AG436" i="51"/>
  <c r="AG437" i="51"/>
  <c r="AG438" i="51"/>
  <c r="AG439" i="51"/>
  <c r="AG440" i="51"/>
  <c r="AG441" i="51"/>
  <c r="AG442" i="51"/>
  <c r="AG443" i="51"/>
  <c r="AG444" i="51"/>
  <c r="AG445" i="51"/>
  <c r="AG446" i="51"/>
  <c r="AG447" i="51"/>
  <c r="AG448" i="51"/>
  <c r="AG449" i="51"/>
  <c r="AG450" i="51"/>
  <c r="AG451" i="51"/>
  <c r="AG452" i="51"/>
  <c r="AG453" i="51"/>
  <c r="AG454" i="51"/>
  <c r="AG455" i="51"/>
  <c r="AG456" i="51"/>
  <c r="AG457" i="51"/>
  <c r="AG458" i="51"/>
  <c r="AG459" i="51"/>
  <c r="AG460" i="51"/>
  <c r="AG461" i="51"/>
  <c r="AG462" i="51"/>
  <c r="AG463" i="51"/>
  <c r="AG464" i="51"/>
  <c r="AG465" i="51"/>
  <c r="AG466" i="51"/>
  <c r="AG467" i="51"/>
  <c r="AG468" i="51"/>
  <c r="AG469" i="51"/>
  <c r="AG470" i="51"/>
  <c r="AG471" i="51"/>
  <c r="AG472" i="51"/>
  <c r="AG473" i="51"/>
  <c r="AG474" i="51"/>
  <c r="AG475" i="51"/>
  <c r="AG476" i="51"/>
  <c r="AG477" i="51"/>
  <c r="AG478" i="51"/>
  <c r="AG479" i="51"/>
  <c r="AG480" i="51"/>
  <c r="AG481" i="51"/>
  <c r="AG482" i="51"/>
  <c r="AG483" i="51"/>
  <c r="AG484" i="51"/>
  <c r="AG485" i="51"/>
  <c r="AG486" i="51"/>
  <c r="AG487" i="51"/>
  <c r="AG488" i="51"/>
  <c r="AG489" i="51"/>
  <c r="AG490" i="51"/>
  <c r="AG491" i="51"/>
  <c r="AG492" i="51"/>
  <c r="AG493" i="51"/>
  <c r="AG494" i="51"/>
  <c r="AG495" i="51"/>
  <c r="AG496" i="51"/>
  <c r="AG497" i="51"/>
  <c r="AG498" i="51"/>
  <c r="AG499" i="51"/>
  <c r="AG500" i="51"/>
  <c r="AG501" i="51"/>
  <c r="AG502" i="51"/>
  <c r="AG503" i="51"/>
  <c r="AG504" i="51"/>
  <c r="AG505" i="51"/>
  <c r="AG506" i="51"/>
  <c r="AG507" i="51"/>
  <c r="AG508" i="51"/>
  <c r="AG509" i="51"/>
  <c r="AG510" i="51"/>
  <c r="AG511" i="51"/>
  <c r="AG512" i="51"/>
  <c r="AG513" i="51"/>
  <c r="AG514" i="51"/>
  <c r="AG515" i="51"/>
  <c r="AG516" i="51"/>
  <c r="AG517" i="51"/>
  <c r="AG518" i="51"/>
  <c r="AG519" i="51"/>
  <c r="AG520" i="51"/>
  <c r="AG521" i="51"/>
  <c r="AG522" i="51"/>
  <c r="AG523" i="51"/>
  <c r="AG524" i="51"/>
  <c r="AG525" i="51"/>
  <c r="AG526" i="51"/>
  <c r="AG527" i="51"/>
  <c r="AG528" i="51"/>
  <c r="AG529" i="51"/>
  <c r="AG530" i="51"/>
  <c r="AG531" i="51"/>
  <c r="AG532" i="51"/>
  <c r="AG533" i="51"/>
  <c r="AG534" i="51"/>
  <c r="AG535" i="51"/>
  <c r="AG536" i="51"/>
  <c r="AG537" i="51"/>
  <c r="AG538" i="51"/>
  <c r="AG539" i="51"/>
  <c r="AG540" i="51"/>
  <c r="AG541" i="51"/>
  <c r="AG542" i="51"/>
  <c r="AG543" i="51"/>
  <c r="AG544" i="51"/>
  <c r="AG545" i="51"/>
  <c r="AG546" i="51"/>
  <c r="AG547" i="51"/>
  <c r="AG548" i="51"/>
  <c r="AG549" i="51"/>
  <c r="AG550" i="51"/>
  <c r="AG551" i="51"/>
  <c r="AG552" i="51"/>
  <c r="AG553" i="51"/>
  <c r="AG554" i="51"/>
  <c r="AG555" i="51"/>
  <c r="AG556" i="51"/>
  <c r="AG557" i="51"/>
  <c r="AG558" i="51"/>
  <c r="AG559" i="51"/>
  <c r="AG560" i="51"/>
  <c r="AG561" i="51"/>
  <c r="AG562" i="51"/>
  <c r="AG563" i="51"/>
  <c r="AG564" i="51"/>
  <c r="AG565" i="51"/>
  <c r="AG566" i="51"/>
  <c r="AG567" i="51"/>
  <c r="AG568" i="51"/>
  <c r="AG569" i="51"/>
  <c r="AG570" i="51"/>
  <c r="AG571" i="51"/>
  <c r="AG572" i="51"/>
  <c r="AG573" i="51"/>
  <c r="AG574" i="51"/>
  <c r="AG575" i="51"/>
  <c r="AG576" i="51"/>
  <c r="AG577" i="51"/>
  <c r="AG578" i="51"/>
  <c r="AG579" i="51"/>
  <c r="AG580" i="51"/>
  <c r="AG581" i="51"/>
  <c r="AG582" i="51"/>
  <c r="AG583" i="51"/>
  <c r="AG584" i="51"/>
  <c r="AG585" i="51"/>
  <c r="AG586" i="51"/>
  <c r="AG587" i="51"/>
  <c r="AG588" i="51"/>
  <c r="AG589" i="51"/>
  <c r="AG590" i="51"/>
  <c r="AG591" i="51"/>
  <c r="AG592" i="51"/>
  <c r="AG593" i="51"/>
  <c r="AG594" i="51"/>
  <c r="AG595" i="51"/>
  <c r="AG596" i="51"/>
  <c r="AG597" i="51"/>
  <c r="AG598" i="51"/>
  <c r="AG599" i="51"/>
  <c r="AG600" i="51"/>
  <c r="AG601" i="51"/>
  <c r="AG602" i="51"/>
  <c r="AG603" i="51"/>
  <c r="AG604" i="51"/>
  <c r="AG605" i="51"/>
  <c r="AG606" i="51"/>
  <c r="AG607" i="51"/>
  <c r="AG608" i="51"/>
  <c r="AG609" i="51"/>
  <c r="AG610" i="51"/>
  <c r="AG611" i="51"/>
  <c r="AG612" i="51"/>
  <c r="AG613" i="51"/>
  <c r="AG614" i="51"/>
  <c r="AG615" i="51"/>
  <c r="AG616" i="51"/>
  <c r="AG617" i="51"/>
  <c r="AG618" i="51"/>
  <c r="AG619" i="51"/>
  <c r="AG620" i="51"/>
  <c r="AG621" i="51"/>
  <c r="AG622" i="51"/>
  <c r="AG623" i="51"/>
  <c r="AG624" i="51"/>
  <c r="AG625" i="51"/>
  <c r="AG626" i="51"/>
  <c r="AG627" i="51"/>
  <c r="AG628" i="51"/>
  <c r="AG629" i="51"/>
  <c r="AG630" i="51"/>
  <c r="AG631" i="51"/>
  <c r="AG632" i="51"/>
  <c r="AG633" i="51"/>
  <c r="AG634" i="51"/>
  <c r="AG635" i="51"/>
  <c r="AG636" i="51"/>
  <c r="AG637" i="51"/>
  <c r="AG638" i="51"/>
  <c r="AG639" i="51"/>
  <c r="AG640" i="51"/>
  <c r="AG641" i="51"/>
  <c r="AG642" i="51"/>
  <c r="AG643" i="51"/>
  <c r="AG644" i="51"/>
  <c r="AG645" i="51"/>
  <c r="AG646" i="51"/>
  <c r="AG647" i="51"/>
  <c r="AG648" i="51"/>
  <c r="AG649" i="51"/>
  <c r="AG650" i="51"/>
  <c r="AG651" i="51"/>
  <c r="AG652" i="51"/>
  <c r="AG653" i="51"/>
  <c r="AG654" i="51"/>
  <c r="AG655" i="51"/>
  <c r="AG656" i="51"/>
  <c r="AG657" i="51"/>
  <c r="AG658" i="51"/>
  <c r="AG659" i="51"/>
  <c r="AG660" i="51"/>
  <c r="AG661" i="51"/>
  <c r="AG662" i="51"/>
  <c r="AG663" i="51"/>
  <c r="AG664" i="51"/>
  <c r="AG665" i="51"/>
  <c r="AG666" i="51"/>
  <c r="AG667" i="51"/>
  <c r="AG668" i="51"/>
  <c r="AG669" i="51"/>
  <c r="AG670" i="51"/>
  <c r="AG671" i="51"/>
  <c r="AG672" i="51"/>
  <c r="AG673" i="51"/>
  <c r="AG674" i="51"/>
  <c r="AG675" i="51"/>
  <c r="AG676" i="51"/>
  <c r="AG677" i="51"/>
  <c r="AG678" i="51"/>
  <c r="AG679" i="51"/>
  <c r="AG680" i="51"/>
  <c r="AG681" i="51"/>
  <c r="AG682" i="51"/>
  <c r="AG683" i="51"/>
  <c r="AG684" i="51"/>
  <c r="AG685" i="51"/>
  <c r="AG686" i="51"/>
  <c r="AG687" i="51"/>
  <c r="AG688" i="51"/>
  <c r="AG689" i="51"/>
  <c r="AG690" i="51"/>
  <c r="AG691" i="51"/>
  <c r="AG692" i="51"/>
  <c r="AG693" i="51"/>
  <c r="AG694" i="51"/>
  <c r="AG695" i="51"/>
  <c r="AG696" i="51"/>
  <c r="AG697" i="51"/>
  <c r="AG698" i="51"/>
  <c r="AG699" i="51"/>
  <c r="AG700" i="51"/>
  <c r="AG701" i="51"/>
  <c r="AG702" i="51"/>
  <c r="AG703" i="51"/>
  <c r="AG704" i="51"/>
  <c r="AG705" i="51"/>
  <c r="AG706" i="51"/>
  <c r="AG707" i="51"/>
  <c r="AG708" i="51"/>
  <c r="AG709" i="51"/>
  <c r="AG710" i="51"/>
  <c r="AG711" i="51"/>
  <c r="AG712" i="51"/>
  <c r="AG713" i="51"/>
  <c r="AG714" i="51"/>
  <c r="AG715" i="51"/>
  <c r="AG716" i="51"/>
  <c r="AG717" i="51"/>
  <c r="AG718" i="51"/>
  <c r="AG719" i="51"/>
  <c r="AG720" i="51"/>
  <c r="AG721" i="51"/>
  <c r="AG722" i="51"/>
  <c r="AG723" i="51"/>
  <c r="AG724" i="51"/>
  <c r="AG725" i="51"/>
  <c r="AG726" i="51"/>
  <c r="AG727" i="51"/>
  <c r="AG728" i="51"/>
  <c r="AG729" i="51"/>
  <c r="AG730" i="51"/>
  <c r="AG731" i="51"/>
  <c r="AG732" i="51"/>
  <c r="AG733" i="51"/>
  <c r="AG734" i="51"/>
  <c r="AG735" i="51"/>
  <c r="AG736" i="51"/>
  <c r="AG737" i="51"/>
  <c r="AG738" i="51"/>
  <c r="AG739" i="51"/>
  <c r="AG740" i="51"/>
  <c r="AG741" i="51"/>
  <c r="AG742" i="51"/>
  <c r="AG743" i="51"/>
  <c r="AG744" i="51"/>
  <c r="AG745" i="51"/>
  <c r="AG746" i="51"/>
  <c r="AG747" i="51"/>
  <c r="AG748" i="51"/>
  <c r="AG749" i="51"/>
  <c r="AG750" i="51"/>
  <c r="AG751" i="51"/>
  <c r="AG752" i="51"/>
  <c r="AG753" i="51"/>
  <c r="AG754" i="51"/>
  <c r="AG755" i="51"/>
  <c r="AG756" i="51"/>
  <c r="AG757" i="51"/>
  <c r="AG758" i="51"/>
  <c r="AG759" i="51"/>
  <c r="AG760" i="51"/>
  <c r="AG761" i="51"/>
  <c r="AG762" i="51"/>
  <c r="AG763" i="51"/>
  <c r="AG764" i="51"/>
  <c r="AG765" i="51"/>
  <c r="AG766" i="51"/>
  <c r="AG767" i="51"/>
  <c r="AG768" i="51"/>
  <c r="AG769" i="51"/>
  <c r="AG770" i="51"/>
  <c r="AG771" i="51"/>
  <c r="AG772" i="51"/>
  <c r="AG773" i="51"/>
  <c r="AG774" i="51"/>
  <c r="AG775" i="51"/>
  <c r="AG776" i="51"/>
  <c r="AG777" i="51"/>
  <c r="AG778" i="51"/>
  <c r="AG779" i="51"/>
  <c r="AG780" i="51"/>
  <c r="AG781" i="51"/>
  <c r="AG782" i="51"/>
  <c r="AG783" i="51"/>
  <c r="AG784" i="51"/>
  <c r="AG785" i="51"/>
  <c r="AG786" i="51"/>
  <c r="AG787" i="51"/>
  <c r="AG788" i="51"/>
  <c r="AG789" i="51"/>
  <c r="AG790" i="51"/>
  <c r="AG791" i="51"/>
  <c r="AG792" i="51"/>
  <c r="AG793" i="51"/>
  <c r="AG794" i="51"/>
  <c r="AG795" i="51"/>
  <c r="AG796" i="51"/>
  <c r="AG797" i="51"/>
  <c r="AG798" i="51"/>
  <c r="AG799" i="51"/>
  <c r="AG800" i="51"/>
  <c r="AG801" i="51"/>
  <c r="AG802" i="51"/>
  <c r="AG803" i="51"/>
  <c r="AG804" i="51"/>
  <c r="AG805" i="51"/>
  <c r="AG806" i="51"/>
  <c r="AG807" i="51"/>
  <c r="AG808" i="51"/>
  <c r="AG809" i="51"/>
  <c r="AG810" i="51"/>
  <c r="AG811" i="51"/>
  <c r="AG812" i="51"/>
  <c r="AG813" i="51"/>
  <c r="AG814" i="51"/>
  <c r="AG815" i="51"/>
  <c r="AG816" i="51"/>
  <c r="AG817" i="51"/>
  <c r="AG818" i="51"/>
  <c r="AG819" i="51"/>
  <c r="AG820" i="51"/>
  <c r="AG821" i="51"/>
  <c r="AG822" i="51"/>
  <c r="AG823" i="51"/>
  <c r="AG824" i="51"/>
  <c r="AG825" i="51"/>
  <c r="AG826" i="51"/>
  <c r="AG827" i="51"/>
  <c r="AG828" i="51"/>
  <c r="AG829" i="51"/>
  <c r="AG830" i="51"/>
  <c r="AG831" i="51"/>
  <c r="AG832" i="51"/>
  <c r="AG833" i="51"/>
  <c r="AG834" i="51"/>
  <c r="AG835" i="51"/>
  <c r="AG836" i="51"/>
  <c r="AG837" i="51"/>
  <c r="AG838" i="51"/>
  <c r="AG839" i="51"/>
  <c r="AG840" i="51"/>
  <c r="AG841" i="51"/>
  <c r="AG842" i="51"/>
  <c r="AG843" i="51"/>
  <c r="AG844" i="51"/>
  <c r="AG845" i="51"/>
  <c r="AG846" i="51"/>
  <c r="AG847" i="51"/>
  <c r="AG848" i="51"/>
  <c r="AG849" i="51"/>
  <c r="AG850" i="51"/>
  <c r="AG851" i="51"/>
  <c r="AG852" i="51"/>
  <c r="AG853" i="51"/>
  <c r="AG854" i="51"/>
  <c r="AG855" i="51"/>
  <c r="AG856" i="51"/>
  <c r="AG857" i="51"/>
  <c r="AG858" i="51"/>
  <c r="AG859" i="51"/>
  <c r="AG860" i="51"/>
  <c r="AG861" i="51"/>
  <c r="AG862" i="51"/>
  <c r="AG863" i="51"/>
  <c r="AG864" i="51"/>
  <c r="AG865" i="51"/>
  <c r="AG866" i="51"/>
  <c r="AG867" i="51"/>
  <c r="AG868" i="51"/>
  <c r="AG869" i="51"/>
  <c r="AG870" i="51"/>
  <c r="AG871" i="51"/>
  <c r="AG872" i="51"/>
  <c r="AG873" i="51"/>
  <c r="AG874" i="51"/>
  <c r="AG875" i="51"/>
  <c r="AG876" i="51"/>
  <c r="AG877" i="51"/>
  <c r="AG878" i="51"/>
  <c r="AG879" i="51"/>
  <c r="AG880" i="51"/>
  <c r="AG881" i="51"/>
  <c r="AG882" i="51"/>
  <c r="AG883" i="51"/>
  <c r="AG884" i="51"/>
  <c r="AG885" i="51"/>
  <c r="AG886" i="51"/>
  <c r="AG887" i="51"/>
  <c r="AG888" i="51"/>
  <c r="AG889" i="51"/>
  <c r="AG890" i="51"/>
  <c r="AG891" i="51"/>
  <c r="AG892" i="51"/>
  <c r="AG893" i="51"/>
  <c r="AG894" i="51"/>
  <c r="AG895" i="51"/>
  <c r="AG896" i="51"/>
  <c r="AG897" i="51"/>
  <c r="AG898" i="51"/>
  <c r="AG899" i="51"/>
  <c r="AG900" i="51"/>
  <c r="AG901" i="51"/>
  <c r="AG902" i="51"/>
  <c r="AG903" i="51"/>
  <c r="AG904" i="51"/>
  <c r="AG905" i="51"/>
  <c r="AG906" i="51"/>
  <c r="AG907" i="51"/>
  <c r="AG908" i="51"/>
  <c r="AG909" i="51"/>
  <c r="AG910" i="51"/>
  <c r="AG911" i="51"/>
  <c r="AG912" i="51"/>
  <c r="AG913" i="51"/>
  <c r="AG914" i="51"/>
  <c r="AG915" i="51"/>
  <c r="AG916" i="51"/>
  <c r="AG917" i="51"/>
  <c r="AG918" i="51"/>
  <c r="AG919" i="51"/>
  <c r="AG920" i="51"/>
  <c r="AG921" i="51"/>
  <c r="AG922" i="51"/>
  <c r="AG923" i="51"/>
  <c r="AG924" i="51"/>
  <c r="AG925" i="51"/>
  <c r="AG926" i="51"/>
  <c r="AG927" i="51"/>
  <c r="AG928" i="51"/>
  <c r="AG929" i="51"/>
  <c r="AG930" i="51"/>
  <c r="AG931" i="51"/>
  <c r="AG932" i="51"/>
  <c r="AG933" i="51"/>
  <c r="AG934" i="51"/>
  <c r="AG935" i="51"/>
  <c r="AG936" i="51"/>
  <c r="AG937" i="51"/>
  <c r="AG938" i="51"/>
  <c r="AG939" i="51"/>
  <c r="AG940" i="51"/>
  <c r="AG941" i="51"/>
  <c r="AG942" i="51"/>
  <c r="AG943" i="51"/>
  <c r="AG944" i="51"/>
  <c r="AG945" i="51"/>
  <c r="AG946" i="51"/>
  <c r="AG947" i="51"/>
  <c r="AG948" i="51"/>
  <c r="AG949" i="51"/>
  <c r="AG950" i="51"/>
  <c r="AG951" i="51"/>
  <c r="AG952" i="51"/>
  <c r="AG953" i="51"/>
  <c r="AG954" i="51"/>
  <c r="AG955" i="51"/>
  <c r="AG956" i="51"/>
  <c r="AG957" i="51"/>
  <c r="AG958" i="51"/>
  <c r="AG959" i="51"/>
  <c r="AG960" i="51"/>
  <c r="AG961" i="51"/>
  <c r="AG962" i="51"/>
  <c r="AG963" i="51"/>
  <c r="AG964" i="51"/>
  <c r="AG965" i="51"/>
  <c r="AG966" i="51"/>
  <c r="AG967" i="51"/>
  <c r="AG968" i="51"/>
  <c r="AG969" i="51"/>
  <c r="AG970" i="51"/>
  <c r="AG971" i="51"/>
  <c r="AG972" i="51"/>
  <c r="AG973" i="51"/>
  <c r="AG974" i="51"/>
  <c r="AG975" i="51"/>
  <c r="AG976" i="51"/>
  <c r="AG977" i="51"/>
  <c r="AG978" i="51"/>
  <c r="AG979" i="51"/>
  <c r="AG980" i="51"/>
  <c r="AG981" i="51"/>
  <c r="AG982" i="51"/>
  <c r="AG983" i="51"/>
  <c r="AG984" i="51"/>
  <c r="AG985" i="51"/>
  <c r="AG986" i="51"/>
  <c r="AG987" i="51"/>
  <c r="AG988" i="51"/>
  <c r="AG989" i="51"/>
  <c r="AG990" i="51"/>
  <c r="AG991" i="51"/>
  <c r="AG992" i="51"/>
  <c r="AG993" i="51"/>
  <c r="AG994" i="51"/>
  <c r="AG995" i="51"/>
  <c r="AG996" i="51"/>
  <c r="AG997" i="51"/>
  <c r="AG998" i="51"/>
  <c r="AG999" i="51"/>
  <c r="AG1000" i="51"/>
  <c r="AG1001" i="51"/>
  <c r="AG1002" i="51"/>
  <c r="AG1003" i="51"/>
  <c r="AG1004" i="51"/>
  <c r="AG1005" i="51"/>
  <c r="AG1006" i="51"/>
  <c r="AG1007" i="51"/>
  <c r="AG1008" i="51"/>
  <c r="AG1009" i="51"/>
  <c r="AG1010" i="51"/>
  <c r="AG1011" i="51"/>
  <c r="AG1012" i="51"/>
  <c r="AG1013" i="51"/>
  <c r="AG1014" i="51"/>
  <c r="AG1015" i="51"/>
  <c r="AG1016" i="51"/>
  <c r="AG1017" i="51"/>
  <c r="AG1018" i="51"/>
  <c r="AG1019" i="51"/>
  <c r="AG1020" i="51"/>
  <c r="AG1021" i="51"/>
  <c r="AG1022" i="51"/>
  <c r="AG1023" i="51"/>
  <c r="AG1024" i="51"/>
  <c r="AG1025" i="51"/>
  <c r="AG1026" i="51"/>
  <c r="AG1027" i="51"/>
  <c r="AG1028" i="51"/>
  <c r="AG1029" i="51"/>
  <c r="AG1030" i="51"/>
  <c r="AG1031" i="51"/>
  <c r="AG1032" i="51"/>
  <c r="AG1033" i="51"/>
  <c r="AG1034" i="51"/>
  <c r="AG1035" i="51"/>
  <c r="AG1036" i="51"/>
  <c r="AG1037" i="51"/>
  <c r="AG1038" i="51"/>
  <c r="AG1039" i="51"/>
  <c r="AG1040" i="51"/>
  <c r="AG1041" i="51"/>
  <c r="AG1042" i="51"/>
  <c r="AG1043" i="51"/>
  <c r="AG1044" i="51"/>
  <c r="AG1045" i="51"/>
  <c r="AG1046" i="51"/>
  <c r="AG1047" i="51"/>
  <c r="AG1048" i="51"/>
  <c r="AG1049" i="51"/>
  <c r="AG1050" i="51"/>
  <c r="AG1051" i="51"/>
  <c r="AG1052" i="51"/>
  <c r="AG1053" i="51"/>
  <c r="AG1054" i="51"/>
  <c r="AG1055" i="51"/>
  <c r="AG1056" i="51"/>
  <c r="AG1057" i="51"/>
  <c r="AG1058" i="51"/>
  <c r="AG1059" i="51"/>
  <c r="AG1060" i="51"/>
  <c r="AG1061" i="51"/>
  <c r="AG1062" i="51"/>
  <c r="AG1063" i="51"/>
  <c r="AG2" i="51"/>
  <c r="Q401" i="18"/>
  <c r="P401" i="18"/>
  <c r="O401" i="18"/>
  <c r="N401" i="18"/>
  <c r="M401" i="18"/>
  <c r="L401" i="18"/>
  <c r="K401" i="18"/>
  <c r="J401" i="18"/>
  <c r="I401" i="18"/>
  <c r="H401" i="18"/>
  <c r="G401" i="18"/>
  <c r="F401" i="18"/>
  <c r="Q400" i="18"/>
  <c r="P400" i="18"/>
  <c r="O400" i="18"/>
  <c r="N400" i="18"/>
  <c r="M400" i="18"/>
  <c r="L400" i="18"/>
  <c r="K400" i="18"/>
  <c r="J400" i="18"/>
  <c r="I400" i="18"/>
  <c r="H400" i="18"/>
  <c r="G400" i="18"/>
  <c r="F400" i="18"/>
  <c r="R400" i="18" s="1"/>
  <c r="Q399" i="18"/>
  <c r="P399" i="18"/>
  <c r="O399" i="18"/>
  <c r="N399" i="18"/>
  <c r="M399" i="18"/>
  <c r="L399" i="18"/>
  <c r="K399" i="18"/>
  <c r="J399" i="18"/>
  <c r="I399" i="18"/>
  <c r="H399" i="18"/>
  <c r="G399" i="18"/>
  <c r="F399" i="18"/>
  <c r="R399" i="18" s="1"/>
  <c r="Q398" i="18"/>
  <c r="P398" i="18"/>
  <c r="O398" i="18"/>
  <c r="N398" i="18"/>
  <c r="M398" i="18"/>
  <c r="L398" i="18"/>
  <c r="K398" i="18"/>
  <c r="J398" i="18"/>
  <c r="I398" i="18"/>
  <c r="H398" i="18"/>
  <c r="G398" i="18"/>
  <c r="F398" i="18"/>
  <c r="R398" i="18" s="1"/>
  <c r="Q397" i="18"/>
  <c r="P397" i="18"/>
  <c r="O397" i="18"/>
  <c r="N397" i="18"/>
  <c r="M397" i="18"/>
  <c r="L397" i="18"/>
  <c r="K397" i="18"/>
  <c r="J397" i="18"/>
  <c r="I397" i="18"/>
  <c r="H397" i="18"/>
  <c r="G397" i="18"/>
  <c r="F397" i="18"/>
  <c r="R397" i="18" s="1"/>
  <c r="Q396" i="18"/>
  <c r="P396" i="18"/>
  <c r="O396" i="18"/>
  <c r="N396" i="18"/>
  <c r="M396" i="18"/>
  <c r="L396" i="18"/>
  <c r="K396" i="18"/>
  <c r="J396" i="18"/>
  <c r="I396" i="18"/>
  <c r="H396" i="18"/>
  <c r="G396" i="18"/>
  <c r="F396" i="18"/>
  <c r="Q395" i="18"/>
  <c r="P395" i="18"/>
  <c r="O395" i="18"/>
  <c r="N395" i="18"/>
  <c r="M395" i="18"/>
  <c r="L395" i="18"/>
  <c r="K395" i="18"/>
  <c r="J395" i="18"/>
  <c r="I395" i="18"/>
  <c r="H395" i="18"/>
  <c r="G395" i="18"/>
  <c r="F395" i="18"/>
  <c r="R395" i="18" s="1"/>
  <c r="Q394" i="18"/>
  <c r="P394" i="18"/>
  <c r="O394" i="18"/>
  <c r="N394" i="18"/>
  <c r="M394" i="18"/>
  <c r="L394" i="18"/>
  <c r="K394" i="18"/>
  <c r="J394" i="18"/>
  <c r="I394" i="18"/>
  <c r="H394" i="18"/>
  <c r="G394" i="18"/>
  <c r="F394" i="18"/>
  <c r="R394" i="18" s="1"/>
  <c r="Q393" i="18"/>
  <c r="P393" i="18"/>
  <c r="O393" i="18"/>
  <c r="N393" i="18"/>
  <c r="M393" i="18"/>
  <c r="L393" i="18"/>
  <c r="K393" i="18"/>
  <c r="J393" i="18"/>
  <c r="I393" i="18"/>
  <c r="H393" i="18"/>
  <c r="G393" i="18"/>
  <c r="F393" i="18"/>
  <c r="Q392" i="18"/>
  <c r="P392" i="18"/>
  <c r="O392" i="18"/>
  <c r="N392" i="18"/>
  <c r="M392" i="18"/>
  <c r="L392" i="18"/>
  <c r="K392" i="18"/>
  <c r="J392" i="18"/>
  <c r="I392" i="18"/>
  <c r="H392" i="18"/>
  <c r="G392" i="18"/>
  <c r="F392" i="18"/>
  <c r="Q391" i="18"/>
  <c r="P391" i="18"/>
  <c r="O391" i="18"/>
  <c r="N391" i="18"/>
  <c r="M391" i="18"/>
  <c r="L391" i="18"/>
  <c r="K391" i="18"/>
  <c r="J391" i="18"/>
  <c r="I391" i="18"/>
  <c r="H391" i="18"/>
  <c r="G391" i="18"/>
  <c r="F391" i="18"/>
  <c r="R391" i="18" s="1"/>
  <c r="Q390" i="18"/>
  <c r="P390" i="18"/>
  <c r="O390" i="18"/>
  <c r="N390" i="18"/>
  <c r="M390" i="18"/>
  <c r="L390" i="18"/>
  <c r="K390" i="18"/>
  <c r="J390" i="18"/>
  <c r="I390" i="18"/>
  <c r="H390" i="18"/>
  <c r="G390" i="18"/>
  <c r="F390" i="18"/>
  <c r="R390" i="18" s="1"/>
  <c r="Q389" i="18"/>
  <c r="P389" i="18"/>
  <c r="O389" i="18"/>
  <c r="N389" i="18"/>
  <c r="M389" i="18"/>
  <c r="L389" i="18"/>
  <c r="K389" i="18"/>
  <c r="J389" i="18"/>
  <c r="I389" i="18"/>
  <c r="H389" i="18"/>
  <c r="G389" i="18"/>
  <c r="F389" i="18"/>
  <c r="Q388" i="18"/>
  <c r="P388" i="18"/>
  <c r="O388" i="18"/>
  <c r="N388" i="18"/>
  <c r="M388" i="18"/>
  <c r="L388" i="18"/>
  <c r="K388" i="18"/>
  <c r="J388" i="18"/>
  <c r="I388" i="18"/>
  <c r="H388" i="18"/>
  <c r="G388" i="18"/>
  <c r="F388" i="18"/>
  <c r="Q387" i="18"/>
  <c r="P387" i="18"/>
  <c r="O387" i="18"/>
  <c r="N387" i="18"/>
  <c r="M387" i="18"/>
  <c r="L387" i="18"/>
  <c r="K387" i="18"/>
  <c r="J387" i="18"/>
  <c r="I387" i="18"/>
  <c r="H387" i="18"/>
  <c r="G387" i="18"/>
  <c r="F387" i="18"/>
  <c r="Q386" i="18"/>
  <c r="P386" i="18"/>
  <c r="O386" i="18"/>
  <c r="N386" i="18"/>
  <c r="M386" i="18"/>
  <c r="L386" i="18"/>
  <c r="K386" i="18"/>
  <c r="J386" i="18"/>
  <c r="I386" i="18"/>
  <c r="H386" i="18"/>
  <c r="G386" i="18"/>
  <c r="F386" i="18"/>
  <c r="Q385" i="18"/>
  <c r="P385" i="18"/>
  <c r="O385" i="18"/>
  <c r="N385" i="18"/>
  <c r="M385" i="18"/>
  <c r="L385" i="18"/>
  <c r="K385" i="18"/>
  <c r="J385" i="18"/>
  <c r="I385" i="18"/>
  <c r="H385" i="18"/>
  <c r="G385" i="18"/>
  <c r="F385" i="18"/>
  <c r="R385" i="18" s="1"/>
  <c r="Q384" i="18"/>
  <c r="P384" i="18"/>
  <c r="O384" i="18"/>
  <c r="N384" i="18"/>
  <c r="M384" i="18"/>
  <c r="L384" i="18"/>
  <c r="K384" i="18"/>
  <c r="J384" i="18"/>
  <c r="I384" i="18"/>
  <c r="H384" i="18"/>
  <c r="G384" i="18"/>
  <c r="F384" i="18"/>
  <c r="Q383" i="18"/>
  <c r="P383" i="18"/>
  <c r="O383" i="18"/>
  <c r="N383" i="18"/>
  <c r="M383" i="18"/>
  <c r="L383" i="18"/>
  <c r="K383" i="18"/>
  <c r="J383" i="18"/>
  <c r="I383" i="18"/>
  <c r="H383" i="18"/>
  <c r="G383" i="18"/>
  <c r="F383" i="18"/>
  <c r="R383" i="18" s="1"/>
  <c r="Q382" i="18"/>
  <c r="P382" i="18"/>
  <c r="O382" i="18"/>
  <c r="N382" i="18"/>
  <c r="M382" i="18"/>
  <c r="L382" i="18"/>
  <c r="K382" i="18"/>
  <c r="J382" i="18"/>
  <c r="I382" i="18"/>
  <c r="H382" i="18"/>
  <c r="G382" i="18"/>
  <c r="F382" i="18"/>
  <c r="Q381" i="18"/>
  <c r="P381" i="18"/>
  <c r="O381" i="18"/>
  <c r="N381" i="18"/>
  <c r="M381" i="18"/>
  <c r="L381" i="18"/>
  <c r="K381" i="18"/>
  <c r="J381" i="18"/>
  <c r="I381" i="18"/>
  <c r="H381" i="18"/>
  <c r="G381" i="18"/>
  <c r="F381" i="18"/>
  <c r="R381" i="18" s="1"/>
  <c r="Q380" i="18"/>
  <c r="P380" i="18"/>
  <c r="O380" i="18"/>
  <c r="N380" i="18"/>
  <c r="M380" i="18"/>
  <c r="L380" i="18"/>
  <c r="K380" i="18"/>
  <c r="J380" i="18"/>
  <c r="I380" i="18"/>
  <c r="H380" i="18"/>
  <c r="G380" i="18"/>
  <c r="F380" i="18"/>
  <c r="R380" i="18" s="1"/>
  <c r="Q379" i="18"/>
  <c r="P379" i="18"/>
  <c r="O379" i="18"/>
  <c r="N379" i="18"/>
  <c r="M379" i="18"/>
  <c r="L379" i="18"/>
  <c r="K379" i="18"/>
  <c r="J379" i="18"/>
  <c r="I379" i="18"/>
  <c r="H379" i="18"/>
  <c r="G379" i="18"/>
  <c r="F379" i="18"/>
  <c r="Q378" i="18"/>
  <c r="P378" i="18"/>
  <c r="O378" i="18"/>
  <c r="N378" i="18"/>
  <c r="M378" i="18"/>
  <c r="L378" i="18"/>
  <c r="K378" i="18"/>
  <c r="J378" i="18"/>
  <c r="I378" i="18"/>
  <c r="H378" i="18"/>
  <c r="G378" i="18"/>
  <c r="F378" i="18"/>
  <c r="Q377" i="18"/>
  <c r="P377" i="18"/>
  <c r="O377" i="18"/>
  <c r="N377" i="18"/>
  <c r="M377" i="18"/>
  <c r="L377" i="18"/>
  <c r="K377" i="18"/>
  <c r="J377" i="18"/>
  <c r="I377" i="18"/>
  <c r="H377" i="18"/>
  <c r="G377" i="18"/>
  <c r="F377" i="18"/>
  <c r="Q376" i="18"/>
  <c r="P376" i="18"/>
  <c r="O376" i="18"/>
  <c r="N376" i="18"/>
  <c r="M376" i="18"/>
  <c r="L376" i="18"/>
  <c r="K376" i="18"/>
  <c r="J376" i="18"/>
  <c r="I376" i="18"/>
  <c r="H376" i="18"/>
  <c r="G376" i="18"/>
  <c r="F376" i="18"/>
  <c r="R376" i="18" s="1"/>
  <c r="Q375" i="18"/>
  <c r="P375" i="18"/>
  <c r="O375" i="18"/>
  <c r="N375" i="18"/>
  <c r="M375" i="18"/>
  <c r="L375" i="18"/>
  <c r="K375" i="18"/>
  <c r="J375" i="18"/>
  <c r="I375" i="18"/>
  <c r="H375" i="18"/>
  <c r="G375" i="18"/>
  <c r="F375" i="18"/>
  <c r="R375" i="18" s="1"/>
  <c r="Q374" i="18"/>
  <c r="P374" i="18"/>
  <c r="O374" i="18"/>
  <c r="N374" i="18"/>
  <c r="M374" i="18"/>
  <c r="L374" i="18"/>
  <c r="K374" i="18"/>
  <c r="J374" i="18"/>
  <c r="I374" i="18"/>
  <c r="H374" i="18"/>
  <c r="G374" i="18"/>
  <c r="F374" i="18"/>
  <c r="R374" i="18" s="1"/>
  <c r="Q373" i="18"/>
  <c r="P373" i="18"/>
  <c r="O373" i="18"/>
  <c r="N373" i="18"/>
  <c r="M373" i="18"/>
  <c r="L373" i="18"/>
  <c r="K373" i="18"/>
  <c r="J373" i="18"/>
  <c r="I373" i="18"/>
  <c r="H373" i="18"/>
  <c r="G373" i="18"/>
  <c r="F373" i="18"/>
  <c r="R373" i="18" s="1"/>
  <c r="Q372" i="18"/>
  <c r="P372" i="18"/>
  <c r="O372" i="18"/>
  <c r="N372" i="18"/>
  <c r="M372" i="18"/>
  <c r="L372" i="18"/>
  <c r="K372" i="18"/>
  <c r="J372" i="18"/>
  <c r="I372" i="18"/>
  <c r="H372" i="18"/>
  <c r="G372" i="18"/>
  <c r="F372" i="18"/>
  <c r="R372" i="18" s="1"/>
  <c r="Q371" i="18"/>
  <c r="P371" i="18"/>
  <c r="O371" i="18"/>
  <c r="N371" i="18"/>
  <c r="M371" i="18"/>
  <c r="L371" i="18"/>
  <c r="K371" i="18"/>
  <c r="J371" i="18"/>
  <c r="I371" i="18"/>
  <c r="H371" i="18"/>
  <c r="G371" i="18"/>
  <c r="F371" i="18"/>
  <c r="R371" i="18" s="1"/>
  <c r="Q370" i="18"/>
  <c r="P370" i="18"/>
  <c r="O370" i="18"/>
  <c r="N370" i="18"/>
  <c r="M370" i="18"/>
  <c r="L370" i="18"/>
  <c r="K370" i="18"/>
  <c r="J370" i="18"/>
  <c r="I370" i="18"/>
  <c r="H370" i="18"/>
  <c r="G370" i="18"/>
  <c r="F370" i="18"/>
  <c r="R370" i="18" s="1"/>
  <c r="Q369" i="18"/>
  <c r="P369" i="18"/>
  <c r="O369" i="18"/>
  <c r="N369" i="18"/>
  <c r="M369" i="18"/>
  <c r="L369" i="18"/>
  <c r="K369" i="18"/>
  <c r="J369" i="18"/>
  <c r="I369" i="18"/>
  <c r="H369" i="18"/>
  <c r="G369" i="18"/>
  <c r="F369" i="18"/>
  <c r="Q368" i="18"/>
  <c r="P368" i="18"/>
  <c r="O368" i="18"/>
  <c r="N368" i="18"/>
  <c r="M368" i="18"/>
  <c r="L368" i="18"/>
  <c r="K368" i="18"/>
  <c r="J368" i="18"/>
  <c r="I368" i="18"/>
  <c r="H368" i="18"/>
  <c r="G368" i="18"/>
  <c r="F368" i="18"/>
  <c r="R368" i="18" s="1"/>
  <c r="Q367" i="18"/>
  <c r="P367" i="18"/>
  <c r="O367" i="18"/>
  <c r="N367" i="18"/>
  <c r="M367" i="18"/>
  <c r="L367" i="18"/>
  <c r="K367" i="18"/>
  <c r="J367" i="18"/>
  <c r="I367" i="18"/>
  <c r="H367" i="18"/>
  <c r="G367" i="18"/>
  <c r="F367" i="18"/>
  <c r="R367" i="18" s="1"/>
  <c r="Q366" i="18"/>
  <c r="P366" i="18"/>
  <c r="O366" i="18"/>
  <c r="N366" i="18"/>
  <c r="M366" i="18"/>
  <c r="L366" i="18"/>
  <c r="K366" i="18"/>
  <c r="J366" i="18"/>
  <c r="I366" i="18"/>
  <c r="H366" i="18"/>
  <c r="G366" i="18"/>
  <c r="F366" i="18"/>
  <c r="Q365" i="18"/>
  <c r="P365" i="18"/>
  <c r="O365" i="18"/>
  <c r="N365" i="18"/>
  <c r="M365" i="18"/>
  <c r="L365" i="18"/>
  <c r="K365" i="18"/>
  <c r="J365" i="18"/>
  <c r="I365" i="18"/>
  <c r="H365" i="18"/>
  <c r="G365" i="18"/>
  <c r="F365" i="18"/>
  <c r="Q364" i="18"/>
  <c r="P364" i="18"/>
  <c r="O364" i="18"/>
  <c r="N364" i="18"/>
  <c r="M364" i="18"/>
  <c r="L364" i="18"/>
  <c r="K364" i="18"/>
  <c r="J364" i="18"/>
  <c r="I364" i="18"/>
  <c r="H364" i="18"/>
  <c r="G364" i="18"/>
  <c r="F364" i="18"/>
  <c r="R364" i="18" s="1"/>
  <c r="Q363" i="18"/>
  <c r="P363" i="18"/>
  <c r="O363" i="18"/>
  <c r="N363" i="18"/>
  <c r="M363" i="18"/>
  <c r="L363" i="18"/>
  <c r="K363" i="18"/>
  <c r="J363" i="18"/>
  <c r="I363" i="18"/>
  <c r="H363" i="18"/>
  <c r="G363" i="18"/>
  <c r="F363" i="18"/>
  <c r="R363" i="18" s="1"/>
  <c r="Q362" i="18"/>
  <c r="P362" i="18"/>
  <c r="O362" i="18"/>
  <c r="N362" i="18"/>
  <c r="M362" i="18"/>
  <c r="L362" i="18"/>
  <c r="K362" i="18"/>
  <c r="J362" i="18"/>
  <c r="I362" i="18"/>
  <c r="H362" i="18"/>
  <c r="G362" i="18"/>
  <c r="F362" i="18"/>
  <c r="R362" i="18" s="1"/>
  <c r="Q361" i="18"/>
  <c r="P361" i="18"/>
  <c r="O361" i="18"/>
  <c r="N361" i="18"/>
  <c r="M361" i="18"/>
  <c r="L361" i="18"/>
  <c r="K361" i="18"/>
  <c r="J361" i="18"/>
  <c r="I361" i="18"/>
  <c r="H361" i="18"/>
  <c r="G361" i="18"/>
  <c r="F361" i="18"/>
  <c r="Q360" i="18"/>
  <c r="P360" i="18"/>
  <c r="O360" i="18"/>
  <c r="N360" i="18"/>
  <c r="M360" i="18"/>
  <c r="L360" i="18"/>
  <c r="K360" i="18"/>
  <c r="J360" i="18"/>
  <c r="I360" i="18"/>
  <c r="H360" i="18"/>
  <c r="G360" i="18"/>
  <c r="F360" i="18"/>
  <c r="Q359" i="18"/>
  <c r="P359" i="18"/>
  <c r="O359" i="18"/>
  <c r="N359" i="18"/>
  <c r="M359" i="18"/>
  <c r="L359" i="18"/>
  <c r="K359" i="18"/>
  <c r="J359" i="18"/>
  <c r="I359" i="18"/>
  <c r="H359" i="18"/>
  <c r="G359" i="18"/>
  <c r="F359" i="18"/>
  <c r="R359" i="18" s="1"/>
  <c r="Q358" i="18"/>
  <c r="P358" i="18"/>
  <c r="O358" i="18"/>
  <c r="N358" i="18"/>
  <c r="M358" i="18"/>
  <c r="L358" i="18"/>
  <c r="K358" i="18"/>
  <c r="J358" i="18"/>
  <c r="I358" i="18"/>
  <c r="H358" i="18"/>
  <c r="G358" i="18"/>
  <c r="F358" i="18"/>
  <c r="R358" i="18" s="1"/>
  <c r="Q357" i="18"/>
  <c r="P357" i="18"/>
  <c r="O357" i="18"/>
  <c r="N357" i="18"/>
  <c r="M357" i="18"/>
  <c r="L357" i="18"/>
  <c r="K357" i="18"/>
  <c r="J357" i="18"/>
  <c r="I357" i="18"/>
  <c r="H357" i="18"/>
  <c r="G357" i="18"/>
  <c r="F357" i="18"/>
  <c r="Q356" i="18"/>
  <c r="P356" i="18"/>
  <c r="O356" i="18"/>
  <c r="N356" i="18"/>
  <c r="M356" i="18"/>
  <c r="L356" i="18"/>
  <c r="K356" i="18"/>
  <c r="J356" i="18"/>
  <c r="I356" i="18"/>
  <c r="H356" i="18"/>
  <c r="G356" i="18"/>
  <c r="F356" i="18"/>
  <c r="R356" i="18" s="1"/>
  <c r="Q355" i="18"/>
  <c r="P355" i="18"/>
  <c r="O355" i="18"/>
  <c r="N355" i="18"/>
  <c r="M355" i="18"/>
  <c r="L355" i="18"/>
  <c r="K355" i="18"/>
  <c r="J355" i="18"/>
  <c r="I355" i="18"/>
  <c r="H355" i="18"/>
  <c r="G355" i="18"/>
  <c r="F355" i="18"/>
  <c r="R355" i="18" s="1"/>
  <c r="Q354" i="18"/>
  <c r="P354" i="18"/>
  <c r="O354" i="18"/>
  <c r="N354" i="18"/>
  <c r="M354" i="18"/>
  <c r="L354" i="18"/>
  <c r="K354" i="18"/>
  <c r="J354" i="18"/>
  <c r="I354" i="18"/>
  <c r="H354" i="18"/>
  <c r="G354" i="18"/>
  <c r="F354" i="18"/>
  <c r="R354" i="18" s="1"/>
  <c r="Q353" i="18"/>
  <c r="P353" i="18"/>
  <c r="O353" i="18"/>
  <c r="N353" i="18"/>
  <c r="M353" i="18"/>
  <c r="L353" i="18"/>
  <c r="K353" i="18"/>
  <c r="J353" i="18"/>
  <c r="I353" i="18"/>
  <c r="H353" i="18"/>
  <c r="G353" i="18"/>
  <c r="F353" i="18"/>
  <c r="Q352" i="18"/>
  <c r="P352" i="18"/>
  <c r="O352" i="18"/>
  <c r="N352" i="18"/>
  <c r="M352" i="18"/>
  <c r="L352" i="18"/>
  <c r="K352" i="18"/>
  <c r="J352" i="18"/>
  <c r="I352" i="18"/>
  <c r="H352" i="18"/>
  <c r="G352" i="18"/>
  <c r="F352" i="18"/>
  <c r="Q351" i="18"/>
  <c r="P351" i="18"/>
  <c r="O351" i="18"/>
  <c r="N351" i="18"/>
  <c r="M351" i="18"/>
  <c r="L351" i="18"/>
  <c r="K351" i="18"/>
  <c r="J351" i="18"/>
  <c r="I351" i="18"/>
  <c r="H351" i="18"/>
  <c r="G351" i="18"/>
  <c r="F351" i="18"/>
  <c r="R351" i="18" s="1"/>
  <c r="Q350" i="18"/>
  <c r="P350" i="18"/>
  <c r="O350" i="18"/>
  <c r="N350" i="18"/>
  <c r="M350" i="18"/>
  <c r="L350" i="18"/>
  <c r="K350" i="18"/>
  <c r="J350" i="18"/>
  <c r="I350" i="18"/>
  <c r="H350" i="18"/>
  <c r="G350" i="18"/>
  <c r="F350" i="18"/>
  <c r="Q349" i="18"/>
  <c r="P349" i="18"/>
  <c r="O349" i="18"/>
  <c r="N349" i="18"/>
  <c r="M349" i="18"/>
  <c r="L349" i="18"/>
  <c r="K349" i="18"/>
  <c r="J349" i="18"/>
  <c r="I349" i="18"/>
  <c r="H349" i="18"/>
  <c r="G349" i="18"/>
  <c r="F349" i="18"/>
  <c r="Q348" i="18"/>
  <c r="P348" i="18"/>
  <c r="O348" i="18"/>
  <c r="N348" i="18"/>
  <c r="M348" i="18"/>
  <c r="L348" i="18"/>
  <c r="K348" i="18"/>
  <c r="J348" i="18"/>
  <c r="I348" i="18"/>
  <c r="H348" i="18"/>
  <c r="G348" i="18"/>
  <c r="F348" i="18"/>
  <c r="R348" i="18" s="1"/>
  <c r="Q347" i="18"/>
  <c r="P347" i="18"/>
  <c r="O347" i="18"/>
  <c r="N347" i="18"/>
  <c r="M347" i="18"/>
  <c r="L347" i="18"/>
  <c r="K347" i="18"/>
  <c r="J347" i="18"/>
  <c r="I347" i="18"/>
  <c r="H347" i="18"/>
  <c r="G347" i="18"/>
  <c r="F347" i="18"/>
  <c r="R347" i="18" s="1"/>
  <c r="Q346" i="18"/>
  <c r="P346" i="18"/>
  <c r="O346" i="18"/>
  <c r="N346" i="18"/>
  <c r="M346" i="18"/>
  <c r="L346" i="18"/>
  <c r="K346" i="18"/>
  <c r="J346" i="18"/>
  <c r="I346" i="18"/>
  <c r="H346" i="18"/>
  <c r="G346" i="18"/>
  <c r="F346" i="18"/>
  <c r="Q345" i="18"/>
  <c r="P345" i="18"/>
  <c r="O345" i="18"/>
  <c r="N345" i="18"/>
  <c r="M345" i="18"/>
  <c r="L345" i="18"/>
  <c r="K345" i="18"/>
  <c r="J345" i="18"/>
  <c r="I345" i="18"/>
  <c r="H345" i="18"/>
  <c r="G345" i="18"/>
  <c r="F345" i="18"/>
  <c r="Q344" i="18"/>
  <c r="P344" i="18"/>
  <c r="O344" i="18"/>
  <c r="N344" i="18"/>
  <c r="M344" i="18"/>
  <c r="L344" i="18"/>
  <c r="K344" i="18"/>
  <c r="J344" i="18"/>
  <c r="I344" i="18"/>
  <c r="H344" i="18"/>
  <c r="G344" i="18"/>
  <c r="F344" i="18"/>
  <c r="R344" i="18" s="1"/>
  <c r="Q343" i="18"/>
  <c r="P343" i="18"/>
  <c r="O343" i="18"/>
  <c r="N343" i="18"/>
  <c r="M343" i="18"/>
  <c r="L343" i="18"/>
  <c r="K343" i="18"/>
  <c r="J343" i="18"/>
  <c r="I343" i="18"/>
  <c r="H343" i="18"/>
  <c r="G343" i="18"/>
  <c r="F343" i="18"/>
  <c r="R343" i="18" s="1"/>
  <c r="Q342" i="18"/>
  <c r="P342" i="18"/>
  <c r="O342" i="18"/>
  <c r="N342" i="18"/>
  <c r="M342" i="18"/>
  <c r="L342" i="18"/>
  <c r="K342" i="18"/>
  <c r="J342" i="18"/>
  <c r="I342" i="18"/>
  <c r="H342" i="18"/>
  <c r="G342" i="18"/>
  <c r="F342" i="18"/>
  <c r="R342" i="18" s="1"/>
  <c r="Q341" i="18"/>
  <c r="P341" i="18"/>
  <c r="O341" i="18"/>
  <c r="N341" i="18"/>
  <c r="M341" i="18"/>
  <c r="L341" i="18"/>
  <c r="K341" i="18"/>
  <c r="J341" i="18"/>
  <c r="I341" i="18"/>
  <c r="H341" i="18"/>
  <c r="G341" i="18"/>
  <c r="F341" i="18"/>
  <c r="R341" i="18" s="1"/>
  <c r="Q340" i="18"/>
  <c r="P340" i="18"/>
  <c r="O340" i="18"/>
  <c r="N340" i="18"/>
  <c r="M340" i="18"/>
  <c r="L340" i="18"/>
  <c r="K340" i="18"/>
  <c r="J340" i="18"/>
  <c r="I340" i="18"/>
  <c r="H340" i="18"/>
  <c r="G340" i="18"/>
  <c r="F340" i="18"/>
  <c r="R340" i="18" s="1"/>
  <c r="Q339" i="18"/>
  <c r="P339" i="18"/>
  <c r="O339" i="18"/>
  <c r="N339" i="18"/>
  <c r="M339" i="18"/>
  <c r="L339" i="18"/>
  <c r="K339" i="18"/>
  <c r="J339" i="18"/>
  <c r="I339" i="18"/>
  <c r="H339" i="18"/>
  <c r="G339" i="18"/>
  <c r="F339" i="18"/>
  <c r="Q338" i="18"/>
  <c r="P338" i="18"/>
  <c r="O338" i="18"/>
  <c r="N338" i="18"/>
  <c r="M338" i="18"/>
  <c r="L338" i="18"/>
  <c r="K338" i="18"/>
  <c r="J338" i="18"/>
  <c r="I338" i="18"/>
  <c r="H338" i="18"/>
  <c r="G338" i="18"/>
  <c r="F338" i="18"/>
  <c r="R338" i="18" s="1"/>
  <c r="Q337" i="18"/>
  <c r="P337" i="18"/>
  <c r="O337" i="18"/>
  <c r="N337" i="18"/>
  <c r="M337" i="18"/>
  <c r="L337" i="18"/>
  <c r="K337" i="18"/>
  <c r="J337" i="18"/>
  <c r="I337" i="18"/>
  <c r="H337" i="18"/>
  <c r="G337" i="18"/>
  <c r="F337" i="18"/>
  <c r="R337" i="18" s="1"/>
  <c r="Q336" i="18"/>
  <c r="P336" i="18"/>
  <c r="O336" i="18"/>
  <c r="N336" i="18"/>
  <c r="M336" i="18"/>
  <c r="L336" i="18"/>
  <c r="K336" i="18"/>
  <c r="J336" i="18"/>
  <c r="I336" i="18"/>
  <c r="H336" i="18"/>
  <c r="G336" i="18"/>
  <c r="F336" i="18"/>
  <c r="R336" i="18" s="1"/>
  <c r="Q335" i="18"/>
  <c r="P335" i="18"/>
  <c r="O335" i="18"/>
  <c r="N335" i="18"/>
  <c r="M335" i="18"/>
  <c r="L335" i="18"/>
  <c r="K335" i="18"/>
  <c r="J335" i="18"/>
  <c r="I335" i="18"/>
  <c r="H335" i="18"/>
  <c r="G335" i="18"/>
  <c r="F335" i="18"/>
  <c r="R335" i="18" s="1"/>
  <c r="Q334" i="18"/>
  <c r="P334" i="18"/>
  <c r="O334" i="18"/>
  <c r="N334" i="18"/>
  <c r="M334" i="18"/>
  <c r="L334" i="18"/>
  <c r="K334" i="18"/>
  <c r="J334" i="18"/>
  <c r="I334" i="18"/>
  <c r="H334" i="18"/>
  <c r="G334" i="18"/>
  <c r="F334" i="18"/>
  <c r="R334" i="18" s="1"/>
  <c r="Q333" i="18"/>
  <c r="P333" i="18"/>
  <c r="O333" i="18"/>
  <c r="N333" i="18"/>
  <c r="M333" i="18"/>
  <c r="L333" i="18"/>
  <c r="K333" i="18"/>
  <c r="J333" i="18"/>
  <c r="I333" i="18"/>
  <c r="H333" i="18"/>
  <c r="G333" i="18"/>
  <c r="F333" i="18"/>
  <c r="R333" i="18" s="1"/>
  <c r="Q332" i="18"/>
  <c r="P332" i="18"/>
  <c r="O332" i="18"/>
  <c r="N332" i="18"/>
  <c r="M332" i="18"/>
  <c r="L332" i="18"/>
  <c r="K332" i="18"/>
  <c r="J332" i="18"/>
  <c r="I332" i="18"/>
  <c r="H332" i="18"/>
  <c r="G332" i="18"/>
  <c r="F332" i="18"/>
  <c r="R332" i="18" s="1"/>
  <c r="Q331" i="18"/>
  <c r="P331" i="18"/>
  <c r="O331" i="18"/>
  <c r="N331" i="18"/>
  <c r="M331" i="18"/>
  <c r="L331" i="18"/>
  <c r="K331" i="18"/>
  <c r="J331" i="18"/>
  <c r="I331" i="18"/>
  <c r="H331" i="18"/>
  <c r="G331" i="18"/>
  <c r="F331" i="18"/>
  <c r="Q330" i="18"/>
  <c r="P330" i="18"/>
  <c r="O330" i="18"/>
  <c r="N330" i="18"/>
  <c r="M330" i="18"/>
  <c r="L330" i="18"/>
  <c r="K330" i="18"/>
  <c r="J330" i="18"/>
  <c r="I330" i="18"/>
  <c r="H330" i="18"/>
  <c r="G330" i="18"/>
  <c r="F330" i="18"/>
  <c r="R330" i="18" s="1"/>
  <c r="Q329" i="18"/>
  <c r="P329" i="18"/>
  <c r="O329" i="18"/>
  <c r="N329" i="18"/>
  <c r="M329" i="18"/>
  <c r="L329" i="18"/>
  <c r="K329" i="18"/>
  <c r="J329" i="18"/>
  <c r="I329" i="18"/>
  <c r="H329" i="18"/>
  <c r="G329" i="18"/>
  <c r="F329" i="18"/>
  <c r="R329" i="18" s="1"/>
  <c r="Q328" i="18"/>
  <c r="P328" i="18"/>
  <c r="O328" i="18"/>
  <c r="N328" i="18"/>
  <c r="M328" i="18"/>
  <c r="L328" i="18"/>
  <c r="K328" i="18"/>
  <c r="J328" i="18"/>
  <c r="I328" i="18"/>
  <c r="H328" i="18"/>
  <c r="G328" i="18"/>
  <c r="F328" i="18"/>
  <c r="Q327" i="18"/>
  <c r="P327" i="18"/>
  <c r="O327" i="18"/>
  <c r="N327" i="18"/>
  <c r="M327" i="18"/>
  <c r="L327" i="18"/>
  <c r="K327" i="18"/>
  <c r="J327" i="18"/>
  <c r="I327" i="18"/>
  <c r="H327" i="18"/>
  <c r="G327" i="18"/>
  <c r="F327" i="18"/>
  <c r="R327" i="18" s="1"/>
  <c r="Q326" i="18"/>
  <c r="P326" i="18"/>
  <c r="O326" i="18"/>
  <c r="N326" i="18"/>
  <c r="M326" i="18"/>
  <c r="L326" i="18"/>
  <c r="K326" i="18"/>
  <c r="J326" i="18"/>
  <c r="I326" i="18"/>
  <c r="H326" i="18"/>
  <c r="G326" i="18"/>
  <c r="F326" i="18"/>
  <c r="R326" i="18" s="1"/>
  <c r="Q325" i="18"/>
  <c r="P325" i="18"/>
  <c r="O325" i="18"/>
  <c r="N325" i="18"/>
  <c r="M325" i="18"/>
  <c r="L325" i="18"/>
  <c r="K325" i="18"/>
  <c r="J325" i="18"/>
  <c r="I325" i="18"/>
  <c r="H325" i="18"/>
  <c r="G325" i="18"/>
  <c r="F325" i="18"/>
  <c r="R325" i="18" s="1"/>
  <c r="Q324" i="18"/>
  <c r="P324" i="18"/>
  <c r="O324" i="18"/>
  <c r="N324" i="18"/>
  <c r="M324" i="18"/>
  <c r="L324" i="18"/>
  <c r="K324" i="18"/>
  <c r="J324" i="18"/>
  <c r="I324" i="18"/>
  <c r="H324" i="18"/>
  <c r="G324" i="18"/>
  <c r="F324" i="18"/>
  <c r="R324" i="18" s="1"/>
  <c r="Q323" i="18"/>
  <c r="P323" i="18"/>
  <c r="O323" i="18"/>
  <c r="N323" i="18"/>
  <c r="M323" i="18"/>
  <c r="L323" i="18"/>
  <c r="K323" i="18"/>
  <c r="J323" i="18"/>
  <c r="I323" i="18"/>
  <c r="H323" i="18"/>
  <c r="G323" i="18"/>
  <c r="F323" i="18"/>
  <c r="R323" i="18" s="1"/>
  <c r="Q322" i="18"/>
  <c r="P322" i="18"/>
  <c r="O322" i="18"/>
  <c r="N322" i="18"/>
  <c r="M322" i="18"/>
  <c r="L322" i="18"/>
  <c r="K322" i="18"/>
  <c r="J322" i="18"/>
  <c r="I322" i="18"/>
  <c r="H322" i="18"/>
  <c r="G322" i="18"/>
  <c r="F322" i="18"/>
  <c r="Q321" i="18"/>
  <c r="P321" i="18"/>
  <c r="O321" i="18"/>
  <c r="N321" i="18"/>
  <c r="M321" i="18"/>
  <c r="L321" i="18"/>
  <c r="K321" i="18"/>
  <c r="J321" i="18"/>
  <c r="I321" i="18"/>
  <c r="H321" i="18"/>
  <c r="G321" i="18"/>
  <c r="F321" i="18"/>
  <c r="Q320" i="18"/>
  <c r="P320" i="18"/>
  <c r="O320" i="18"/>
  <c r="N320" i="18"/>
  <c r="M320" i="18"/>
  <c r="L320" i="18"/>
  <c r="K320" i="18"/>
  <c r="J320" i="18"/>
  <c r="I320" i="18"/>
  <c r="H320" i="18"/>
  <c r="G320" i="18"/>
  <c r="F320" i="18"/>
  <c r="R320" i="18" s="1"/>
  <c r="Q319" i="18"/>
  <c r="P319" i="18"/>
  <c r="O319" i="18"/>
  <c r="N319" i="18"/>
  <c r="M319" i="18"/>
  <c r="L319" i="18"/>
  <c r="K319" i="18"/>
  <c r="J319" i="18"/>
  <c r="I319" i="18"/>
  <c r="H319" i="18"/>
  <c r="G319" i="18"/>
  <c r="F319" i="18"/>
  <c r="R319" i="18" s="1"/>
  <c r="Q318" i="18"/>
  <c r="P318" i="18"/>
  <c r="O318" i="18"/>
  <c r="N318" i="18"/>
  <c r="M318" i="18"/>
  <c r="L318" i="18"/>
  <c r="K318" i="18"/>
  <c r="J318" i="18"/>
  <c r="I318" i="18"/>
  <c r="H318" i="18"/>
  <c r="G318" i="18"/>
  <c r="F318" i="18"/>
  <c r="Q317" i="18"/>
  <c r="P317" i="18"/>
  <c r="O317" i="18"/>
  <c r="N317" i="18"/>
  <c r="M317" i="18"/>
  <c r="L317" i="18"/>
  <c r="K317" i="18"/>
  <c r="J317" i="18"/>
  <c r="I317" i="18"/>
  <c r="H317" i="18"/>
  <c r="G317" i="18"/>
  <c r="F317" i="18"/>
  <c r="R317" i="18" s="1"/>
  <c r="Q316" i="18"/>
  <c r="P316" i="18"/>
  <c r="O316" i="18"/>
  <c r="N316" i="18"/>
  <c r="M316" i="18"/>
  <c r="L316" i="18"/>
  <c r="K316" i="18"/>
  <c r="J316" i="18"/>
  <c r="I316" i="18"/>
  <c r="H316" i="18"/>
  <c r="G316" i="18"/>
  <c r="F316" i="18"/>
  <c r="R316" i="18" s="1"/>
  <c r="Q315" i="18"/>
  <c r="P315" i="18"/>
  <c r="O315" i="18"/>
  <c r="N315" i="18"/>
  <c r="M315" i="18"/>
  <c r="L315" i="18"/>
  <c r="K315" i="18"/>
  <c r="J315" i="18"/>
  <c r="I315" i="18"/>
  <c r="H315" i="18"/>
  <c r="G315" i="18"/>
  <c r="F315" i="18"/>
  <c r="R315" i="18" s="1"/>
  <c r="Q314" i="18"/>
  <c r="P314" i="18"/>
  <c r="O314" i="18"/>
  <c r="N314" i="18"/>
  <c r="M314" i="18"/>
  <c r="L314" i="18"/>
  <c r="K314" i="18"/>
  <c r="J314" i="18"/>
  <c r="I314" i="18"/>
  <c r="H314" i="18"/>
  <c r="G314" i="18"/>
  <c r="F314" i="18"/>
  <c r="Q313" i="18"/>
  <c r="P313" i="18"/>
  <c r="O313" i="18"/>
  <c r="N313" i="18"/>
  <c r="M313" i="18"/>
  <c r="L313" i="18"/>
  <c r="K313" i="18"/>
  <c r="J313" i="18"/>
  <c r="I313" i="18"/>
  <c r="H313" i="18"/>
  <c r="G313" i="18"/>
  <c r="F313" i="18"/>
  <c r="Q312" i="18"/>
  <c r="P312" i="18"/>
  <c r="O312" i="18"/>
  <c r="N312" i="18"/>
  <c r="M312" i="18"/>
  <c r="L312" i="18"/>
  <c r="K312" i="18"/>
  <c r="J312" i="18"/>
  <c r="I312" i="18"/>
  <c r="H312" i="18"/>
  <c r="G312" i="18"/>
  <c r="F312" i="18"/>
  <c r="Q311" i="18"/>
  <c r="P311" i="18"/>
  <c r="O311" i="18"/>
  <c r="N311" i="18"/>
  <c r="M311" i="18"/>
  <c r="L311" i="18"/>
  <c r="K311" i="18"/>
  <c r="J311" i="18"/>
  <c r="I311" i="18"/>
  <c r="H311" i="18"/>
  <c r="G311" i="18"/>
  <c r="F311" i="18"/>
  <c r="Q310" i="18"/>
  <c r="P310" i="18"/>
  <c r="O310" i="18"/>
  <c r="N310" i="18"/>
  <c r="M310" i="18"/>
  <c r="L310" i="18"/>
  <c r="K310" i="18"/>
  <c r="J310" i="18"/>
  <c r="I310" i="18"/>
  <c r="H310" i="18"/>
  <c r="G310" i="18"/>
  <c r="F310" i="18"/>
  <c r="R310" i="18" s="1"/>
  <c r="Q309" i="18"/>
  <c r="P309" i="18"/>
  <c r="O309" i="18"/>
  <c r="N309" i="18"/>
  <c r="M309" i="18"/>
  <c r="L309" i="18"/>
  <c r="K309" i="18"/>
  <c r="J309" i="18"/>
  <c r="I309" i="18"/>
  <c r="H309" i="18"/>
  <c r="G309" i="18"/>
  <c r="F309" i="18"/>
  <c r="Q308" i="18"/>
  <c r="P308" i="18"/>
  <c r="O308" i="18"/>
  <c r="N308" i="18"/>
  <c r="M308" i="18"/>
  <c r="L308" i="18"/>
  <c r="K308" i="18"/>
  <c r="J308" i="18"/>
  <c r="I308" i="18"/>
  <c r="H308" i="18"/>
  <c r="G308" i="18"/>
  <c r="F308" i="18"/>
  <c r="Q307" i="18"/>
  <c r="P307" i="18"/>
  <c r="O307" i="18"/>
  <c r="N307" i="18"/>
  <c r="M307" i="18"/>
  <c r="L307" i="18"/>
  <c r="K307" i="18"/>
  <c r="J307" i="18"/>
  <c r="I307" i="18"/>
  <c r="H307" i="18"/>
  <c r="G307" i="18"/>
  <c r="F307" i="18"/>
  <c r="Q306" i="18"/>
  <c r="P306" i="18"/>
  <c r="O306" i="18"/>
  <c r="N306" i="18"/>
  <c r="M306" i="18"/>
  <c r="L306" i="18"/>
  <c r="K306" i="18"/>
  <c r="J306" i="18"/>
  <c r="I306" i="18"/>
  <c r="H306" i="18"/>
  <c r="G306" i="18"/>
  <c r="F306" i="18"/>
  <c r="R306" i="18" s="1"/>
  <c r="Q305" i="18"/>
  <c r="P305" i="18"/>
  <c r="O305" i="18"/>
  <c r="N305" i="18"/>
  <c r="M305" i="18"/>
  <c r="L305" i="18"/>
  <c r="K305" i="18"/>
  <c r="J305" i="18"/>
  <c r="I305" i="18"/>
  <c r="H305" i="18"/>
  <c r="G305" i="18"/>
  <c r="F305" i="18"/>
  <c r="Q304" i="18"/>
  <c r="P304" i="18"/>
  <c r="O304" i="18"/>
  <c r="N304" i="18"/>
  <c r="M304" i="18"/>
  <c r="L304" i="18"/>
  <c r="K304" i="18"/>
  <c r="J304" i="18"/>
  <c r="I304" i="18"/>
  <c r="H304" i="18"/>
  <c r="G304" i="18"/>
  <c r="F304" i="18"/>
  <c r="Q303" i="18"/>
  <c r="P303" i="18"/>
  <c r="O303" i="18"/>
  <c r="N303" i="18"/>
  <c r="M303" i="18"/>
  <c r="L303" i="18"/>
  <c r="K303" i="18"/>
  <c r="J303" i="18"/>
  <c r="I303" i="18"/>
  <c r="H303" i="18"/>
  <c r="G303" i="18"/>
  <c r="F303" i="18"/>
  <c r="Q302" i="18"/>
  <c r="P302" i="18"/>
  <c r="O302" i="18"/>
  <c r="N302" i="18"/>
  <c r="M302" i="18"/>
  <c r="L302" i="18"/>
  <c r="K302" i="18"/>
  <c r="J302" i="18"/>
  <c r="I302" i="18"/>
  <c r="H302" i="18"/>
  <c r="G302" i="18"/>
  <c r="F302" i="18"/>
  <c r="Q301" i="18"/>
  <c r="P301" i="18"/>
  <c r="O301" i="18"/>
  <c r="N301" i="18"/>
  <c r="M301" i="18"/>
  <c r="L301" i="18"/>
  <c r="K301" i="18"/>
  <c r="J301" i="18"/>
  <c r="I301" i="18"/>
  <c r="H301" i="18"/>
  <c r="G301" i="18"/>
  <c r="F301" i="18"/>
  <c r="R301" i="18" s="1"/>
  <c r="Q300" i="18"/>
  <c r="P300" i="18"/>
  <c r="O300" i="18"/>
  <c r="N300" i="18"/>
  <c r="M300" i="18"/>
  <c r="L300" i="18"/>
  <c r="K300" i="18"/>
  <c r="J300" i="18"/>
  <c r="I300" i="18"/>
  <c r="H300" i="18"/>
  <c r="G300" i="18"/>
  <c r="F300" i="18"/>
  <c r="R300" i="18" s="1"/>
  <c r="Q299" i="18"/>
  <c r="P299" i="18"/>
  <c r="O299" i="18"/>
  <c r="N299" i="18"/>
  <c r="M299" i="18"/>
  <c r="L299" i="18"/>
  <c r="K299" i="18"/>
  <c r="J299" i="18"/>
  <c r="I299" i="18"/>
  <c r="H299" i="18"/>
  <c r="G299" i="18"/>
  <c r="F299" i="18"/>
  <c r="R299" i="18" s="1"/>
  <c r="Q298" i="18"/>
  <c r="P298" i="18"/>
  <c r="O298" i="18"/>
  <c r="N298" i="18"/>
  <c r="M298" i="18"/>
  <c r="L298" i="18"/>
  <c r="K298" i="18"/>
  <c r="J298" i="18"/>
  <c r="I298" i="18"/>
  <c r="H298" i="18"/>
  <c r="G298" i="18"/>
  <c r="F298" i="18"/>
  <c r="R298" i="18" s="1"/>
  <c r="Q297" i="18"/>
  <c r="P297" i="18"/>
  <c r="O297" i="18"/>
  <c r="N297" i="18"/>
  <c r="M297" i="18"/>
  <c r="L297" i="18"/>
  <c r="K297" i="18"/>
  <c r="J297" i="18"/>
  <c r="I297" i="18"/>
  <c r="H297" i="18"/>
  <c r="G297" i="18"/>
  <c r="F297" i="18"/>
  <c r="Q296" i="18"/>
  <c r="P296" i="18"/>
  <c r="O296" i="18"/>
  <c r="N296" i="18"/>
  <c r="M296" i="18"/>
  <c r="L296" i="18"/>
  <c r="K296" i="18"/>
  <c r="J296" i="18"/>
  <c r="I296" i="18"/>
  <c r="H296" i="18"/>
  <c r="G296" i="18"/>
  <c r="F296" i="18"/>
  <c r="Q295" i="18"/>
  <c r="P295" i="18"/>
  <c r="O295" i="18"/>
  <c r="N295" i="18"/>
  <c r="M295" i="18"/>
  <c r="L295" i="18"/>
  <c r="K295" i="18"/>
  <c r="J295" i="18"/>
  <c r="I295" i="18"/>
  <c r="H295" i="18"/>
  <c r="G295" i="18"/>
  <c r="F295" i="18"/>
  <c r="Q294" i="18"/>
  <c r="P294" i="18"/>
  <c r="O294" i="18"/>
  <c r="N294" i="18"/>
  <c r="M294" i="18"/>
  <c r="L294" i="18"/>
  <c r="K294" i="18"/>
  <c r="J294" i="18"/>
  <c r="I294" i="18"/>
  <c r="H294" i="18"/>
  <c r="G294" i="18"/>
  <c r="F294" i="18"/>
  <c r="Q293" i="18"/>
  <c r="P293" i="18"/>
  <c r="O293" i="18"/>
  <c r="N293" i="18"/>
  <c r="M293" i="18"/>
  <c r="L293" i="18"/>
  <c r="K293" i="18"/>
  <c r="J293" i="18"/>
  <c r="I293" i="18"/>
  <c r="H293" i="18"/>
  <c r="G293" i="18"/>
  <c r="F293" i="18"/>
  <c r="R293" i="18" s="1"/>
  <c r="Q292" i="18"/>
  <c r="P292" i="18"/>
  <c r="O292" i="18"/>
  <c r="N292" i="18"/>
  <c r="M292" i="18"/>
  <c r="L292" i="18"/>
  <c r="K292" i="18"/>
  <c r="J292" i="18"/>
  <c r="I292" i="18"/>
  <c r="H292" i="18"/>
  <c r="G292" i="18"/>
  <c r="F292" i="18"/>
  <c r="Q291" i="18"/>
  <c r="P291" i="18"/>
  <c r="O291" i="18"/>
  <c r="N291" i="18"/>
  <c r="M291" i="18"/>
  <c r="L291" i="18"/>
  <c r="K291" i="18"/>
  <c r="J291" i="18"/>
  <c r="I291" i="18"/>
  <c r="H291" i="18"/>
  <c r="G291" i="18"/>
  <c r="F291" i="18"/>
  <c r="R291" i="18" s="1"/>
  <c r="Q290" i="18"/>
  <c r="P290" i="18"/>
  <c r="O290" i="18"/>
  <c r="N290" i="18"/>
  <c r="M290" i="18"/>
  <c r="L290" i="18"/>
  <c r="K290" i="18"/>
  <c r="J290" i="18"/>
  <c r="I290" i="18"/>
  <c r="H290" i="18"/>
  <c r="G290" i="18"/>
  <c r="F290" i="18"/>
  <c r="Q289" i="18"/>
  <c r="P289" i="18"/>
  <c r="O289" i="18"/>
  <c r="N289" i="18"/>
  <c r="M289" i="18"/>
  <c r="L289" i="18"/>
  <c r="K289" i="18"/>
  <c r="J289" i="18"/>
  <c r="I289" i="18"/>
  <c r="H289" i="18"/>
  <c r="G289" i="18"/>
  <c r="F289" i="18"/>
  <c r="Q288" i="18"/>
  <c r="P288" i="18"/>
  <c r="O288" i="18"/>
  <c r="N288" i="18"/>
  <c r="M288" i="18"/>
  <c r="L288" i="18"/>
  <c r="K288" i="18"/>
  <c r="J288" i="18"/>
  <c r="I288" i="18"/>
  <c r="H288" i="18"/>
  <c r="G288" i="18"/>
  <c r="F288" i="18"/>
  <c r="R288" i="18" s="1"/>
  <c r="Q287" i="18"/>
  <c r="P287" i="18"/>
  <c r="O287" i="18"/>
  <c r="N287" i="18"/>
  <c r="M287" i="18"/>
  <c r="L287" i="18"/>
  <c r="K287" i="18"/>
  <c r="J287" i="18"/>
  <c r="I287" i="18"/>
  <c r="H287" i="18"/>
  <c r="G287" i="18"/>
  <c r="F287" i="18"/>
  <c r="R287" i="18" s="1"/>
  <c r="Q286" i="18"/>
  <c r="P286" i="18"/>
  <c r="O286" i="18"/>
  <c r="N286" i="18"/>
  <c r="M286" i="18"/>
  <c r="L286" i="18"/>
  <c r="K286" i="18"/>
  <c r="J286" i="18"/>
  <c r="I286" i="18"/>
  <c r="H286" i="18"/>
  <c r="G286" i="18"/>
  <c r="F286" i="18"/>
  <c r="R286" i="18" s="1"/>
  <c r="Q285" i="18"/>
  <c r="P285" i="18"/>
  <c r="O285" i="18"/>
  <c r="N285" i="18"/>
  <c r="M285" i="18"/>
  <c r="L285" i="18"/>
  <c r="K285" i="18"/>
  <c r="J285" i="18"/>
  <c r="I285" i="18"/>
  <c r="H285" i="18"/>
  <c r="G285" i="18"/>
  <c r="F285" i="18"/>
  <c r="Q284" i="18"/>
  <c r="P284" i="18"/>
  <c r="O284" i="18"/>
  <c r="N284" i="18"/>
  <c r="M284" i="18"/>
  <c r="L284" i="18"/>
  <c r="K284" i="18"/>
  <c r="J284" i="18"/>
  <c r="I284" i="18"/>
  <c r="H284" i="18"/>
  <c r="G284" i="18"/>
  <c r="F284" i="18"/>
  <c r="R284" i="18" s="1"/>
  <c r="Q283" i="18"/>
  <c r="P283" i="18"/>
  <c r="O283" i="18"/>
  <c r="N283" i="18"/>
  <c r="M283" i="18"/>
  <c r="L283" i="18"/>
  <c r="K283" i="18"/>
  <c r="J283" i="18"/>
  <c r="I283" i="18"/>
  <c r="H283" i="18"/>
  <c r="G283" i="18"/>
  <c r="F283" i="18"/>
  <c r="Q282" i="18"/>
  <c r="P282" i="18"/>
  <c r="O282" i="18"/>
  <c r="N282" i="18"/>
  <c r="M282" i="18"/>
  <c r="L282" i="18"/>
  <c r="K282" i="18"/>
  <c r="J282" i="18"/>
  <c r="I282" i="18"/>
  <c r="H282" i="18"/>
  <c r="G282" i="18"/>
  <c r="F282" i="18"/>
  <c r="R282" i="18" s="1"/>
  <c r="Q281" i="18"/>
  <c r="P281" i="18"/>
  <c r="O281" i="18"/>
  <c r="N281" i="18"/>
  <c r="M281" i="18"/>
  <c r="L281" i="18"/>
  <c r="K281" i="18"/>
  <c r="J281" i="18"/>
  <c r="I281" i="18"/>
  <c r="H281" i="18"/>
  <c r="G281" i="18"/>
  <c r="F281" i="18"/>
  <c r="Q280" i="18"/>
  <c r="P280" i="18"/>
  <c r="O280" i="18"/>
  <c r="N280" i="18"/>
  <c r="M280" i="18"/>
  <c r="L280" i="18"/>
  <c r="K280" i="18"/>
  <c r="J280" i="18"/>
  <c r="I280" i="18"/>
  <c r="H280" i="18"/>
  <c r="G280" i="18"/>
  <c r="F280" i="18"/>
  <c r="R280" i="18" s="1"/>
  <c r="Q279" i="18"/>
  <c r="P279" i="18"/>
  <c r="O279" i="18"/>
  <c r="N279" i="18"/>
  <c r="M279" i="18"/>
  <c r="L279" i="18"/>
  <c r="K279" i="18"/>
  <c r="J279" i="18"/>
  <c r="I279" i="18"/>
  <c r="H279" i="18"/>
  <c r="G279" i="18"/>
  <c r="F279" i="18"/>
  <c r="R279" i="18" s="1"/>
  <c r="Q278" i="18"/>
  <c r="P278" i="18"/>
  <c r="O278" i="18"/>
  <c r="N278" i="18"/>
  <c r="M278" i="18"/>
  <c r="L278" i="18"/>
  <c r="K278" i="18"/>
  <c r="J278" i="18"/>
  <c r="I278" i="18"/>
  <c r="H278" i="18"/>
  <c r="G278" i="18"/>
  <c r="F278" i="18"/>
  <c r="Q277" i="18"/>
  <c r="P277" i="18"/>
  <c r="O277" i="18"/>
  <c r="N277" i="18"/>
  <c r="M277" i="18"/>
  <c r="L277" i="18"/>
  <c r="K277" i="18"/>
  <c r="J277" i="18"/>
  <c r="I277" i="18"/>
  <c r="H277" i="18"/>
  <c r="G277" i="18"/>
  <c r="F277" i="18"/>
  <c r="R277" i="18" s="1"/>
  <c r="Q276" i="18"/>
  <c r="P276" i="18"/>
  <c r="O276" i="18"/>
  <c r="N276" i="18"/>
  <c r="M276" i="18"/>
  <c r="L276" i="18"/>
  <c r="K276" i="18"/>
  <c r="J276" i="18"/>
  <c r="I276" i="18"/>
  <c r="H276" i="18"/>
  <c r="G276" i="18"/>
  <c r="F276" i="18"/>
  <c r="Q275" i="18"/>
  <c r="P275" i="18"/>
  <c r="O275" i="18"/>
  <c r="N275" i="18"/>
  <c r="M275" i="18"/>
  <c r="L275" i="18"/>
  <c r="K275" i="18"/>
  <c r="J275" i="18"/>
  <c r="I275" i="18"/>
  <c r="H275" i="18"/>
  <c r="G275" i="18"/>
  <c r="F275" i="18"/>
  <c r="R275" i="18" s="1"/>
  <c r="Q274" i="18"/>
  <c r="P274" i="18"/>
  <c r="O274" i="18"/>
  <c r="N274" i="18"/>
  <c r="M274" i="18"/>
  <c r="L274" i="18"/>
  <c r="K274" i="18"/>
  <c r="J274" i="18"/>
  <c r="I274" i="18"/>
  <c r="H274" i="18"/>
  <c r="G274" i="18"/>
  <c r="F274" i="18"/>
  <c r="R274" i="18" s="1"/>
  <c r="Q273" i="18"/>
  <c r="P273" i="18"/>
  <c r="O273" i="18"/>
  <c r="N273" i="18"/>
  <c r="M273" i="18"/>
  <c r="L273" i="18"/>
  <c r="K273" i="18"/>
  <c r="J273" i="18"/>
  <c r="I273" i="18"/>
  <c r="H273" i="18"/>
  <c r="G273" i="18"/>
  <c r="F273" i="18"/>
  <c r="Q272" i="18"/>
  <c r="P272" i="18"/>
  <c r="O272" i="18"/>
  <c r="N272" i="18"/>
  <c r="M272" i="18"/>
  <c r="L272" i="18"/>
  <c r="K272" i="18"/>
  <c r="J272" i="18"/>
  <c r="I272" i="18"/>
  <c r="H272" i="18"/>
  <c r="G272" i="18"/>
  <c r="F272" i="18"/>
  <c r="R272" i="18" s="1"/>
  <c r="Q271" i="18"/>
  <c r="P271" i="18"/>
  <c r="O271" i="18"/>
  <c r="N271" i="18"/>
  <c r="M271" i="18"/>
  <c r="L271" i="18"/>
  <c r="K271" i="18"/>
  <c r="J271" i="18"/>
  <c r="I271" i="18"/>
  <c r="H271" i="18"/>
  <c r="G271" i="18"/>
  <c r="F271" i="18"/>
  <c r="R271" i="18" s="1"/>
  <c r="Q270" i="18"/>
  <c r="P270" i="18"/>
  <c r="O270" i="18"/>
  <c r="N270" i="18"/>
  <c r="M270" i="18"/>
  <c r="L270" i="18"/>
  <c r="K270" i="18"/>
  <c r="J270" i="18"/>
  <c r="I270" i="18"/>
  <c r="H270" i="18"/>
  <c r="G270" i="18"/>
  <c r="F270" i="18"/>
  <c r="Q269" i="18"/>
  <c r="P269" i="18"/>
  <c r="O269" i="18"/>
  <c r="N269" i="18"/>
  <c r="M269" i="18"/>
  <c r="L269" i="18"/>
  <c r="K269" i="18"/>
  <c r="J269" i="18"/>
  <c r="I269" i="18"/>
  <c r="H269" i="18"/>
  <c r="G269" i="18"/>
  <c r="F269" i="18"/>
  <c r="R269" i="18" s="1"/>
  <c r="Q268" i="18"/>
  <c r="P268" i="18"/>
  <c r="O268" i="18"/>
  <c r="N268" i="18"/>
  <c r="M268" i="18"/>
  <c r="L268" i="18"/>
  <c r="K268" i="18"/>
  <c r="J268" i="18"/>
  <c r="I268" i="18"/>
  <c r="H268" i="18"/>
  <c r="G268" i="18"/>
  <c r="F268" i="18"/>
  <c r="R268" i="18" s="1"/>
  <c r="Q267" i="18"/>
  <c r="P267" i="18"/>
  <c r="O267" i="18"/>
  <c r="N267" i="18"/>
  <c r="M267" i="18"/>
  <c r="L267" i="18"/>
  <c r="K267" i="18"/>
  <c r="J267" i="18"/>
  <c r="I267" i="18"/>
  <c r="H267" i="18"/>
  <c r="G267" i="18"/>
  <c r="F267" i="18"/>
  <c r="Q266" i="18"/>
  <c r="P266" i="18"/>
  <c r="O266" i="18"/>
  <c r="N266" i="18"/>
  <c r="M266" i="18"/>
  <c r="L266" i="18"/>
  <c r="K266" i="18"/>
  <c r="J266" i="18"/>
  <c r="I266" i="18"/>
  <c r="H266" i="18"/>
  <c r="G266" i="18"/>
  <c r="F266" i="18"/>
  <c r="Q265" i="18"/>
  <c r="P265" i="18"/>
  <c r="O265" i="18"/>
  <c r="N265" i="18"/>
  <c r="M265" i="18"/>
  <c r="L265" i="18"/>
  <c r="K265" i="18"/>
  <c r="J265" i="18"/>
  <c r="I265" i="18"/>
  <c r="H265" i="18"/>
  <c r="G265" i="18"/>
  <c r="F265" i="18"/>
  <c r="R265" i="18" s="1"/>
  <c r="Q264" i="18"/>
  <c r="P264" i="18"/>
  <c r="O264" i="18"/>
  <c r="N264" i="18"/>
  <c r="M264" i="18"/>
  <c r="L264" i="18"/>
  <c r="K264" i="18"/>
  <c r="J264" i="18"/>
  <c r="I264" i="18"/>
  <c r="H264" i="18"/>
  <c r="G264" i="18"/>
  <c r="F264" i="18"/>
  <c r="R264" i="18" s="1"/>
  <c r="Q263" i="18"/>
  <c r="P263" i="18"/>
  <c r="O263" i="18"/>
  <c r="N263" i="18"/>
  <c r="M263" i="18"/>
  <c r="L263" i="18"/>
  <c r="K263" i="18"/>
  <c r="J263" i="18"/>
  <c r="I263" i="18"/>
  <c r="H263" i="18"/>
  <c r="G263" i="18"/>
  <c r="F263" i="18"/>
  <c r="R263" i="18" s="1"/>
  <c r="Q262" i="18"/>
  <c r="P262" i="18"/>
  <c r="O262" i="18"/>
  <c r="N262" i="18"/>
  <c r="M262" i="18"/>
  <c r="L262" i="18"/>
  <c r="K262" i="18"/>
  <c r="J262" i="18"/>
  <c r="I262" i="18"/>
  <c r="H262" i="18"/>
  <c r="G262" i="18"/>
  <c r="F262" i="18"/>
  <c r="R262" i="18" s="1"/>
  <c r="Q261" i="18"/>
  <c r="P261" i="18"/>
  <c r="O261" i="18"/>
  <c r="N261" i="18"/>
  <c r="M261" i="18"/>
  <c r="L261" i="18"/>
  <c r="K261" i="18"/>
  <c r="J261" i="18"/>
  <c r="I261" i="18"/>
  <c r="H261" i="18"/>
  <c r="G261" i="18"/>
  <c r="F261" i="18"/>
  <c r="R261" i="18" s="1"/>
  <c r="Q260" i="18"/>
  <c r="P260" i="18"/>
  <c r="O260" i="18"/>
  <c r="N260" i="18"/>
  <c r="M260" i="18"/>
  <c r="L260" i="18"/>
  <c r="K260" i="18"/>
  <c r="J260" i="18"/>
  <c r="I260" i="18"/>
  <c r="H260" i="18"/>
  <c r="G260" i="18"/>
  <c r="F260" i="18"/>
  <c r="Q259" i="18"/>
  <c r="P259" i="18"/>
  <c r="O259" i="18"/>
  <c r="N259" i="18"/>
  <c r="M259" i="18"/>
  <c r="L259" i="18"/>
  <c r="K259" i="18"/>
  <c r="J259" i="18"/>
  <c r="I259" i="18"/>
  <c r="H259" i="18"/>
  <c r="G259" i="18"/>
  <c r="F259" i="18"/>
  <c r="Q258" i="18"/>
  <c r="P258" i="18"/>
  <c r="O258" i="18"/>
  <c r="N258" i="18"/>
  <c r="M258" i="18"/>
  <c r="L258" i="18"/>
  <c r="K258" i="18"/>
  <c r="J258" i="18"/>
  <c r="I258" i="18"/>
  <c r="H258" i="18"/>
  <c r="G258" i="18"/>
  <c r="F258" i="18"/>
  <c r="Q257" i="18"/>
  <c r="P257" i="18"/>
  <c r="O257" i="18"/>
  <c r="N257" i="18"/>
  <c r="M257" i="18"/>
  <c r="L257" i="18"/>
  <c r="K257" i="18"/>
  <c r="J257" i="18"/>
  <c r="I257" i="18"/>
  <c r="H257" i="18"/>
  <c r="G257" i="18"/>
  <c r="F257" i="18"/>
  <c r="R257" i="18" s="1"/>
  <c r="Q256" i="18"/>
  <c r="P256" i="18"/>
  <c r="O256" i="18"/>
  <c r="N256" i="18"/>
  <c r="M256" i="18"/>
  <c r="L256" i="18"/>
  <c r="K256" i="18"/>
  <c r="J256" i="18"/>
  <c r="I256" i="18"/>
  <c r="H256" i="18"/>
  <c r="G256" i="18"/>
  <c r="F256" i="18"/>
  <c r="R256" i="18" s="1"/>
  <c r="Q255" i="18"/>
  <c r="P255" i="18"/>
  <c r="O255" i="18"/>
  <c r="N255" i="18"/>
  <c r="M255" i="18"/>
  <c r="L255" i="18"/>
  <c r="K255" i="18"/>
  <c r="J255" i="18"/>
  <c r="I255" i="18"/>
  <c r="H255" i="18"/>
  <c r="G255" i="18"/>
  <c r="F255" i="18"/>
  <c r="R255" i="18" s="1"/>
  <c r="Q254" i="18"/>
  <c r="P254" i="18"/>
  <c r="O254" i="18"/>
  <c r="N254" i="18"/>
  <c r="M254" i="18"/>
  <c r="L254" i="18"/>
  <c r="K254" i="18"/>
  <c r="J254" i="18"/>
  <c r="I254" i="18"/>
  <c r="H254" i="18"/>
  <c r="G254" i="18"/>
  <c r="F254" i="18"/>
  <c r="Q253" i="18"/>
  <c r="P253" i="18"/>
  <c r="O253" i="18"/>
  <c r="N253" i="18"/>
  <c r="M253" i="18"/>
  <c r="L253" i="18"/>
  <c r="K253" i="18"/>
  <c r="J253" i="18"/>
  <c r="I253" i="18"/>
  <c r="H253" i="18"/>
  <c r="G253" i="18"/>
  <c r="F253" i="18"/>
  <c r="Q252" i="18"/>
  <c r="P252" i="18"/>
  <c r="O252" i="18"/>
  <c r="N252" i="18"/>
  <c r="M252" i="18"/>
  <c r="L252" i="18"/>
  <c r="K252" i="18"/>
  <c r="J252" i="18"/>
  <c r="I252" i="18"/>
  <c r="H252" i="18"/>
  <c r="G252" i="18"/>
  <c r="F252" i="18"/>
  <c r="Q251" i="18"/>
  <c r="P251" i="18"/>
  <c r="O251" i="18"/>
  <c r="N251" i="18"/>
  <c r="M251" i="18"/>
  <c r="L251" i="18"/>
  <c r="K251" i="18"/>
  <c r="J251" i="18"/>
  <c r="I251" i="18"/>
  <c r="H251" i="18"/>
  <c r="G251" i="18"/>
  <c r="F251" i="18"/>
  <c r="R251" i="18" s="1"/>
  <c r="Q250" i="18"/>
  <c r="P250" i="18"/>
  <c r="O250" i="18"/>
  <c r="N250" i="18"/>
  <c r="M250" i="18"/>
  <c r="L250" i="18"/>
  <c r="K250" i="18"/>
  <c r="J250" i="18"/>
  <c r="I250" i="18"/>
  <c r="H250" i="18"/>
  <c r="G250" i="18"/>
  <c r="F250" i="18"/>
  <c r="Q249" i="18"/>
  <c r="P249" i="18"/>
  <c r="O249" i="18"/>
  <c r="N249" i="18"/>
  <c r="M249" i="18"/>
  <c r="L249" i="18"/>
  <c r="K249" i="18"/>
  <c r="J249" i="18"/>
  <c r="I249" i="18"/>
  <c r="H249" i="18"/>
  <c r="G249" i="18"/>
  <c r="F249" i="18"/>
  <c r="R249" i="18" s="1"/>
  <c r="Q248" i="18"/>
  <c r="P248" i="18"/>
  <c r="O248" i="18"/>
  <c r="N248" i="18"/>
  <c r="M248" i="18"/>
  <c r="L248" i="18"/>
  <c r="K248" i="18"/>
  <c r="J248" i="18"/>
  <c r="I248" i="18"/>
  <c r="H248" i="18"/>
  <c r="G248" i="18"/>
  <c r="F248" i="18"/>
  <c r="R248" i="18" s="1"/>
  <c r="Q247" i="18"/>
  <c r="P247" i="18"/>
  <c r="O247" i="18"/>
  <c r="N247" i="18"/>
  <c r="M247" i="18"/>
  <c r="L247" i="18"/>
  <c r="K247" i="18"/>
  <c r="J247" i="18"/>
  <c r="I247" i="18"/>
  <c r="H247" i="18"/>
  <c r="G247" i="18"/>
  <c r="F247" i="18"/>
  <c r="R247" i="18" s="1"/>
  <c r="Q246" i="18"/>
  <c r="P246" i="18"/>
  <c r="O246" i="18"/>
  <c r="N246" i="18"/>
  <c r="M246" i="18"/>
  <c r="L246" i="18"/>
  <c r="K246" i="18"/>
  <c r="J246" i="18"/>
  <c r="I246" i="18"/>
  <c r="H246" i="18"/>
  <c r="G246" i="18"/>
  <c r="F246" i="18"/>
  <c r="R246" i="18" s="1"/>
  <c r="Q245" i="18"/>
  <c r="P245" i="18"/>
  <c r="O245" i="18"/>
  <c r="N245" i="18"/>
  <c r="M245" i="18"/>
  <c r="L245" i="18"/>
  <c r="K245" i="18"/>
  <c r="J245" i="18"/>
  <c r="I245" i="18"/>
  <c r="H245" i="18"/>
  <c r="G245" i="18"/>
  <c r="F245" i="18"/>
  <c r="R245" i="18" s="1"/>
  <c r="Q244" i="18"/>
  <c r="P244" i="18"/>
  <c r="O244" i="18"/>
  <c r="N244" i="18"/>
  <c r="M244" i="18"/>
  <c r="L244" i="18"/>
  <c r="K244" i="18"/>
  <c r="J244" i="18"/>
  <c r="I244" i="18"/>
  <c r="H244" i="18"/>
  <c r="G244" i="18"/>
  <c r="F244" i="18"/>
  <c r="R244" i="18" s="1"/>
  <c r="Q243" i="18"/>
  <c r="P243" i="18"/>
  <c r="O243" i="18"/>
  <c r="N243" i="18"/>
  <c r="M243" i="18"/>
  <c r="L243" i="18"/>
  <c r="K243" i="18"/>
  <c r="J243" i="18"/>
  <c r="I243" i="18"/>
  <c r="H243" i="18"/>
  <c r="G243" i="18"/>
  <c r="F243" i="18"/>
  <c r="R243" i="18" s="1"/>
  <c r="Q242" i="18"/>
  <c r="P242" i="18"/>
  <c r="O242" i="18"/>
  <c r="N242" i="18"/>
  <c r="M242" i="18"/>
  <c r="L242" i="18"/>
  <c r="K242" i="18"/>
  <c r="J242" i="18"/>
  <c r="I242" i="18"/>
  <c r="H242" i="18"/>
  <c r="G242" i="18"/>
  <c r="F242" i="18"/>
  <c r="R242" i="18" s="1"/>
  <c r="Q241" i="18"/>
  <c r="P241" i="18"/>
  <c r="O241" i="18"/>
  <c r="N241" i="18"/>
  <c r="M241" i="18"/>
  <c r="L241" i="18"/>
  <c r="K241" i="18"/>
  <c r="J241" i="18"/>
  <c r="I241" i="18"/>
  <c r="H241" i="18"/>
  <c r="G241" i="18"/>
  <c r="F241" i="18"/>
  <c r="R241" i="18" s="1"/>
  <c r="Q240" i="18"/>
  <c r="P240" i="18"/>
  <c r="O240" i="18"/>
  <c r="N240" i="18"/>
  <c r="M240" i="18"/>
  <c r="L240" i="18"/>
  <c r="K240" i="18"/>
  <c r="J240" i="18"/>
  <c r="I240" i="18"/>
  <c r="H240" i="18"/>
  <c r="G240" i="18"/>
  <c r="F240" i="18"/>
  <c r="Q239" i="18"/>
  <c r="P239" i="18"/>
  <c r="O239" i="18"/>
  <c r="N239" i="18"/>
  <c r="M239" i="18"/>
  <c r="L239" i="18"/>
  <c r="K239" i="18"/>
  <c r="J239" i="18"/>
  <c r="I239" i="18"/>
  <c r="H239" i="18"/>
  <c r="G239" i="18"/>
  <c r="F239" i="18"/>
  <c r="R239" i="18" s="1"/>
  <c r="Q238" i="18"/>
  <c r="P238" i="18"/>
  <c r="O238" i="18"/>
  <c r="N238" i="18"/>
  <c r="M238" i="18"/>
  <c r="L238" i="18"/>
  <c r="K238" i="18"/>
  <c r="J238" i="18"/>
  <c r="I238" i="18"/>
  <c r="H238" i="18"/>
  <c r="G238" i="18"/>
  <c r="F238" i="18"/>
  <c r="R238" i="18" s="1"/>
  <c r="Q237" i="18"/>
  <c r="P237" i="18"/>
  <c r="O237" i="18"/>
  <c r="N237" i="18"/>
  <c r="M237" i="18"/>
  <c r="L237" i="18"/>
  <c r="K237" i="18"/>
  <c r="J237" i="18"/>
  <c r="I237" i="18"/>
  <c r="H237" i="18"/>
  <c r="G237" i="18"/>
  <c r="F237" i="18"/>
  <c r="R237" i="18" s="1"/>
  <c r="Q236" i="18"/>
  <c r="P236" i="18"/>
  <c r="O236" i="18"/>
  <c r="N236" i="18"/>
  <c r="M236" i="18"/>
  <c r="L236" i="18"/>
  <c r="K236" i="18"/>
  <c r="J236" i="18"/>
  <c r="I236" i="18"/>
  <c r="H236" i="18"/>
  <c r="G236" i="18"/>
  <c r="F236" i="18"/>
  <c r="R236" i="18" s="1"/>
  <c r="Q235" i="18"/>
  <c r="P235" i="18"/>
  <c r="O235" i="18"/>
  <c r="N235" i="18"/>
  <c r="M235" i="18"/>
  <c r="L235" i="18"/>
  <c r="K235" i="18"/>
  <c r="J235" i="18"/>
  <c r="I235" i="18"/>
  <c r="H235" i="18"/>
  <c r="G235" i="18"/>
  <c r="F235" i="18"/>
  <c r="R235" i="18" s="1"/>
  <c r="Q234" i="18"/>
  <c r="P234" i="18"/>
  <c r="O234" i="18"/>
  <c r="N234" i="18"/>
  <c r="M234" i="18"/>
  <c r="L234" i="18"/>
  <c r="K234" i="18"/>
  <c r="J234" i="18"/>
  <c r="I234" i="18"/>
  <c r="H234" i="18"/>
  <c r="G234" i="18"/>
  <c r="F234" i="18"/>
  <c r="R234" i="18" s="1"/>
  <c r="Q233" i="18"/>
  <c r="P233" i="18"/>
  <c r="O233" i="18"/>
  <c r="N233" i="18"/>
  <c r="M233" i="18"/>
  <c r="L233" i="18"/>
  <c r="K233" i="18"/>
  <c r="J233" i="18"/>
  <c r="I233" i="18"/>
  <c r="H233" i="18"/>
  <c r="G233" i="18"/>
  <c r="F233" i="18"/>
  <c r="R233" i="18" s="1"/>
  <c r="Q232" i="18"/>
  <c r="P232" i="18"/>
  <c r="O232" i="18"/>
  <c r="N232" i="18"/>
  <c r="M232" i="18"/>
  <c r="L232" i="18"/>
  <c r="K232" i="18"/>
  <c r="J232" i="18"/>
  <c r="I232" i="18"/>
  <c r="H232" i="18"/>
  <c r="G232" i="18"/>
  <c r="F232" i="18"/>
  <c r="R232" i="18" s="1"/>
  <c r="Q231" i="18"/>
  <c r="P231" i="18"/>
  <c r="O231" i="18"/>
  <c r="N231" i="18"/>
  <c r="M231" i="18"/>
  <c r="L231" i="18"/>
  <c r="K231" i="18"/>
  <c r="J231" i="18"/>
  <c r="I231" i="18"/>
  <c r="H231" i="18"/>
  <c r="G231" i="18"/>
  <c r="F231" i="18"/>
  <c r="R231" i="18" s="1"/>
  <c r="Q230" i="18"/>
  <c r="P230" i="18"/>
  <c r="O230" i="18"/>
  <c r="N230" i="18"/>
  <c r="M230" i="18"/>
  <c r="L230" i="18"/>
  <c r="K230" i="18"/>
  <c r="J230" i="18"/>
  <c r="I230" i="18"/>
  <c r="H230" i="18"/>
  <c r="G230" i="18"/>
  <c r="F230" i="18"/>
  <c r="R230" i="18" s="1"/>
  <c r="Q229" i="18"/>
  <c r="P229" i="18"/>
  <c r="O229" i="18"/>
  <c r="N229" i="18"/>
  <c r="M229" i="18"/>
  <c r="L229" i="18"/>
  <c r="K229" i="18"/>
  <c r="J229" i="18"/>
  <c r="I229" i="18"/>
  <c r="H229" i="18"/>
  <c r="G229" i="18"/>
  <c r="F229" i="18"/>
  <c r="R229" i="18" s="1"/>
  <c r="Q228" i="18"/>
  <c r="P228" i="18"/>
  <c r="O228" i="18"/>
  <c r="N228" i="18"/>
  <c r="M228" i="18"/>
  <c r="L228" i="18"/>
  <c r="K228" i="18"/>
  <c r="J228" i="18"/>
  <c r="I228" i="18"/>
  <c r="H228" i="18"/>
  <c r="G228" i="18"/>
  <c r="F228" i="18"/>
  <c r="R228" i="18" s="1"/>
  <c r="Q227" i="18"/>
  <c r="P227" i="18"/>
  <c r="O227" i="18"/>
  <c r="N227" i="18"/>
  <c r="M227" i="18"/>
  <c r="L227" i="18"/>
  <c r="K227" i="18"/>
  <c r="J227" i="18"/>
  <c r="I227" i="18"/>
  <c r="H227" i="18"/>
  <c r="G227" i="18"/>
  <c r="F227" i="18"/>
  <c r="R227" i="18" s="1"/>
  <c r="Q226" i="18"/>
  <c r="P226" i="18"/>
  <c r="O226" i="18"/>
  <c r="N226" i="18"/>
  <c r="M226" i="18"/>
  <c r="L226" i="18"/>
  <c r="K226" i="18"/>
  <c r="J226" i="18"/>
  <c r="I226" i="18"/>
  <c r="H226" i="18"/>
  <c r="G226" i="18"/>
  <c r="F226" i="18"/>
  <c r="Q225" i="18"/>
  <c r="P225" i="18"/>
  <c r="O225" i="18"/>
  <c r="N225" i="18"/>
  <c r="M225" i="18"/>
  <c r="L225" i="18"/>
  <c r="K225" i="18"/>
  <c r="J225" i="18"/>
  <c r="I225" i="18"/>
  <c r="H225" i="18"/>
  <c r="G225" i="18"/>
  <c r="F225" i="18"/>
  <c r="R225" i="18" s="1"/>
  <c r="Q224" i="18"/>
  <c r="P224" i="18"/>
  <c r="O224" i="18"/>
  <c r="N224" i="18"/>
  <c r="M224" i="18"/>
  <c r="L224" i="18"/>
  <c r="K224" i="18"/>
  <c r="J224" i="18"/>
  <c r="I224" i="18"/>
  <c r="H224" i="18"/>
  <c r="G224" i="18"/>
  <c r="F224" i="18"/>
  <c r="R224" i="18" s="1"/>
  <c r="Q223" i="18"/>
  <c r="P223" i="18"/>
  <c r="O223" i="18"/>
  <c r="N223" i="18"/>
  <c r="M223" i="18"/>
  <c r="L223" i="18"/>
  <c r="K223" i="18"/>
  <c r="J223" i="18"/>
  <c r="I223" i="18"/>
  <c r="H223" i="18"/>
  <c r="G223" i="18"/>
  <c r="F223" i="18"/>
  <c r="R223" i="18" s="1"/>
  <c r="Q222" i="18"/>
  <c r="P222" i="18"/>
  <c r="O222" i="18"/>
  <c r="N222" i="18"/>
  <c r="M222" i="18"/>
  <c r="L222" i="18"/>
  <c r="K222" i="18"/>
  <c r="J222" i="18"/>
  <c r="I222" i="18"/>
  <c r="H222" i="18"/>
  <c r="G222" i="18"/>
  <c r="F222" i="18"/>
  <c r="Q221" i="18"/>
  <c r="P221" i="18"/>
  <c r="O221" i="18"/>
  <c r="N221" i="18"/>
  <c r="M221" i="18"/>
  <c r="L221" i="18"/>
  <c r="K221" i="18"/>
  <c r="J221" i="18"/>
  <c r="I221" i="18"/>
  <c r="H221" i="18"/>
  <c r="G221" i="18"/>
  <c r="F221" i="18"/>
  <c r="R221" i="18" s="1"/>
  <c r="Q220" i="18"/>
  <c r="P220" i="18"/>
  <c r="O220" i="18"/>
  <c r="N220" i="18"/>
  <c r="M220" i="18"/>
  <c r="L220" i="18"/>
  <c r="K220" i="18"/>
  <c r="J220" i="18"/>
  <c r="I220" i="18"/>
  <c r="H220" i="18"/>
  <c r="G220" i="18"/>
  <c r="F220" i="18"/>
  <c r="R220" i="18" s="1"/>
  <c r="Q219" i="18"/>
  <c r="P219" i="18"/>
  <c r="O219" i="18"/>
  <c r="N219" i="18"/>
  <c r="M219" i="18"/>
  <c r="L219" i="18"/>
  <c r="K219" i="18"/>
  <c r="J219" i="18"/>
  <c r="I219" i="18"/>
  <c r="H219" i="18"/>
  <c r="G219" i="18"/>
  <c r="F219" i="18"/>
  <c r="R219" i="18" s="1"/>
  <c r="Q218" i="18"/>
  <c r="P218" i="18"/>
  <c r="O218" i="18"/>
  <c r="N218" i="18"/>
  <c r="M218" i="18"/>
  <c r="L218" i="18"/>
  <c r="K218" i="18"/>
  <c r="J218" i="18"/>
  <c r="I218" i="18"/>
  <c r="H218" i="18"/>
  <c r="G218" i="18"/>
  <c r="F218" i="18"/>
  <c r="R218" i="18" s="1"/>
  <c r="Q217" i="18"/>
  <c r="P217" i="18"/>
  <c r="O217" i="18"/>
  <c r="N217" i="18"/>
  <c r="M217" i="18"/>
  <c r="L217" i="18"/>
  <c r="K217" i="18"/>
  <c r="J217" i="18"/>
  <c r="I217" i="18"/>
  <c r="H217" i="18"/>
  <c r="G217" i="18"/>
  <c r="F217" i="18"/>
  <c r="R217" i="18" s="1"/>
  <c r="Q216" i="18"/>
  <c r="P216" i="18"/>
  <c r="O216" i="18"/>
  <c r="N216" i="18"/>
  <c r="M216" i="18"/>
  <c r="L216" i="18"/>
  <c r="K216" i="18"/>
  <c r="J216" i="18"/>
  <c r="I216" i="18"/>
  <c r="H216" i="18"/>
  <c r="G216" i="18"/>
  <c r="F216" i="18"/>
  <c r="R216" i="18" s="1"/>
  <c r="Q215" i="18"/>
  <c r="P215" i="18"/>
  <c r="O215" i="18"/>
  <c r="N215" i="18"/>
  <c r="M215" i="18"/>
  <c r="L215" i="18"/>
  <c r="K215" i="18"/>
  <c r="J215" i="18"/>
  <c r="I215" i="18"/>
  <c r="H215" i="18"/>
  <c r="G215" i="18"/>
  <c r="F215" i="18"/>
  <c r="R215" i="18" s="1"/>
  <c r="Q214" i="18"/>
  <c r="P214" i="18"/>
  <c r="O214" i="18"/>
  <c r="N214" i="18"/>
  <c r="M214" i="18"/>
  <c r="L214" i="18"/>
  <c r="K214" i="18"/>
  <c r="J214" i="18"/>
  <c r="I214" i="18"/>
  <c r="H214" i="18"/>
  <c r="G214" i="18"/>
  <c r="F214" i="18"/>
  <c r="R214" i="18" s="1"/>
  <c r="Q213" i="18"/>
  <c r="P213" i="18"/>
  <c r="O213" i="18"/>
  <c r="N213" i="18"/>
  <c r="M213" i="18"/>
  <c r="L213" i="18"/>
  <c r="K213" i="18"/>
  <c r="J213" i="18"/>
  <c r="I213" i="18"/>
  <c r="H213" i="18"/>
  <c r="G213" i="18"/>
  <c r="F213" i="18"/>
  <c r="R213" i="18" s="1"/>
  <c r="Q212" i="18"/>
  <c r="P212" i="18"/>
  <c r="O212" i="18"/>
  <c r="N212" i="18"/>
  <c r="M212" i="18"/>
  <c r="L212" i="18"/>
  <c r="K212" i="18"/>
  <c r="J212" i="18"/>
  <c r="I212" i="18"/>
  <c r="H212" i="18"/>
  <c r="G212" i="18"/>
  <c r="F212" i="18"/>
  <c r="R212" i="18" s="1"/>
  <c r="Q211" i="18"/>
  <c r="P211" i="18"/>
  <c r="O211" i="18"/>
  <c r="N211" i="18"/>
  <c r="M211" i="18"/>
  <c r="L211" i="18"/>
  <c r="K211" i="18"/>
  <c r="J211" i="18"/>
  <c r="I211" i="18"/>
  <c r="H211" i="18"/>
  <c r="G211" i="18"/>
  <c r="F211" i="18"/>
  <c r="Q210" i="18"/>
  <c r="P210" i="18"/>
  <c r="O210" i="18"/>
  <c r="N210" i="18"/>
  <c r="M210" i="18"/>
  <c r="L210" i="18"/>
  <c r="K210" i="18"/>
  <c r="J210" i="18"/>
  <c r="I210" i="18"/>
  <c r="H210" i="18"/>
  <c r="G210" i="18"/>
  <c r="F210" i="18"/>
  <c r="R210" i="18" s="1"/>
  <c r="Q209" i="18"/>
  <c r="P209" i="18"/>
  <c r="O209" i="18"/>
  <c r="N209" i="18"/>
  <c r="M209" i="18"/>
  <c r="L209" i="18"/>
  <c r="K209" i="18"/>
  <c r="J209" i="18"/>
  <c r="I209" i="18"/>
  <c r="H209" i="18"/>
  <c r="G209" i="18"/>
  <c r="F209" i="18"/>
  <c r="R209" i="18" s="1"/>
  <c r="Q208" i="18"/>
  <c r="P208" i="18"/>
  <c r="O208" i="18"/>
  <c r="N208" i="18"/>
  <c r="M208" i="18"/>
  <c r="L208" i="18"/>
  <c r="K208" i="18"/>
  <c r="J208" i="18"/>
  <c r="I208" i="18"/>
  <c r="H208" i="18"/>
  <c r="G208" i="18"/>
  <c r="F208" i="18"/>
  <c r="R208" i="18" s="1"/>
  <c r="Q207" i="18"/>
  <c r="P207" i="18"/>
  <c r="O207" i="18"/>
  <c r="N207" i="18"/>
  <c r="M207" i="18"/>
  <c r="L207" i="18"/>
  <c r="K207" i="18"/>
  <c r="J207" i="18"/>
  <c r="I207" i="18"/>
  <c r="H207" i="18"/>
  <c r="G207" i="18"/>
  <c r="F207" i="18"/>
  <c r="R207" i="18" s="1"/>
  <c r="Q206" i="18"/>
  <c r="P206" i="18"/>
  <c r="O206" i="18"/>
  <c r="N206" i="18"/>
  <c r="M206" i="18"/>
  <c r="L206" i="18"/>
  <c r="K206" i="18"/>
  <c r="J206" i="18"/>
  <c r="I206" i="18"/>
  <c r="H206" i="18"/>
  <c r="G206" i="18"/>
  <c r="F206" i="18"/>
  <c r="R206" i="18" s="1"/>
  <c r="Q205" i="18"/>
  <c r="P205" i="18"/>
  <c r="O205" i="18"/>
  <c r="N205" i="18"/>
  <c r="M205" i="18"/>
  <c r="L205" i="18"/>
  <c r="K205" i="18"/>
  <c r="J205" i="18"/>
  <c r="I205" i="18"/>
  <c r="H205" i="18"/>
  <c r="G205" i="18"/>
  <c r="F205" i="18"/>
  <c r="R205" i="18" s="1"/>
  <c r="Q204" i="18"/>
  <c r="P204" i="18"/>
  <c r="O204" i="18"/>
  <c r="N204" i="18"/>
  <c r="M204" i="18"/>
  <c r="L204" i="18"/>
  <c r="K204" i="18"/>
  <c r="J204" i="18"/>
  <c r="I204" i="18"/>
  <c r="H204" i="18"/>
  <c r="G204" i="18"/>
  <c r="F204" i="18"/>
  <c r="R204" i="18" s="1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R203" i="18" s="1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R202" i="18" s="1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R201" i="18" s="1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R200" i="18" s="1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R199" i="18" s="1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R198" i="18" s="1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R197" i="18" s="1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R196" i="18" s="1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R195" i="18" s="1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R194" i="18" s="1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R193" i="18" s="1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R192" i="18" s="1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R191" i="18" s="1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R190" i="18" s="1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R189" i="18" s="1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R188" i="18" s="1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R186" i="18" s="1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R185" i="18" s="1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R184" i="18" s="1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R183" i="18" s="1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R182" i="18" s="1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R181" i="18" s="1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R179" i="18" s="1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R178" i="18" s="1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R177" i="18" s="1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R176" i="18" s="1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R175" i="18" s="1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R174" i="18" s="1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R170" i="18" s="1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R168" i="18" s="1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R167" i="18" s="1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R166" i="18" s="1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R165" i="18" s="1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R163" i="18" s="1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R162" i="18" s="1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R161" i="18" s="1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R159" i="18" s="1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R158" i="18" s="1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R157" i="18" s="1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R156" i="18" s="1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R155" i="18" s="1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R154" i="18" s="1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R153" i="18" s="1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R151" i="18" s="1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R150" i="18" s="1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R146" i="18" s="1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R144" i="18" s="1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R143" i="18" s="1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R142" i="18" s="1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R141" i="18" s="1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R139" i="18" s="1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R138" i="18" s="1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R137" i="18" s="1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R136" i="18" s="1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R135" i="18" s="1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R132" i="18" s="1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R129" i="18" s="1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R127" i="18" s="1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R126" i="18" s="1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R124" i="18" s="1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R123" i="18" s="1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R120" i="18" s="1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R119" i="18" s="1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R118" i="18" s="1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R117" i="18" s="1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R114" i="18" s="1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R111" i="18" s="1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R110" i="18" s="1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R107" i="18" s="1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R106" i="18" s="1"/>
  <c r="Q105" i="18"/>
  <c r="P105" i="18"/>
  <c r="O105" i="18"/>
  <c r="N105" i="18"/>
  <c r="M105" i="18"/>
  <c r="L105" i="18"/>
  <c r="K105" i="18"/>
  <c r="J105" i="18"/>
  <c r="I105" i="18"/>
  <c r="H105" i="18"/>
  <c r="G105" i="18"/>
  <c r="F105" i="18"/>
  <c r="R105" i="18" s="1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R104" i="18" s="1"/>
  <c r="Q103" i="18"/>
  <c r="P103" i="18"/>
  <c r="O103" i="18"/>
  <c r="N103" i="18"/>
  <c r="M103" i="18"/>
  <c r="L103" i="18"/>
  <c r="K103" i="18"/>
  <c r="J103" i="18"/>
  <c r="I103" i="18"/>
  <c r="H103" i="18"/>
  <c r="G103" i="18"/>
  <c r="F103" i="18"/>
  <c r="Q102" i="18"/>
  <c r="P102" i="18"/>
  <c r="O102" i="18"/>
  <c r="N102" i="18"/>
  <c r="M102" i="18"/>
  <c r="L102" i="18"/>
  <c r="K102" i="18"/>
  <c r="J102" i="18"/>
  <c r="I102" i="18"/>
  <c r="H102" i="18"/>
  <c r="G102" i="18"/>
  <c r="F102" i="18"/>
  <c r="R102" i="18" s="1"/>
  <c r="Q101" i="18"/>
  <c r="P101" i="18"/>
  <c r="O101" i="18"/>
  <c r="N101" i="18"/>
  <c r="M101" i="18"/>
  <c r="L101" i="18"/>
  <c r="K101" i="18"/>
  <c r="J101" i="18"/>
  <c r="I101" i="18"/>
  <c r="H101" i="18"/>
  <c r="G101" i="18"/>
  <c r="F101" i="18"/>
  <c r="Q100" i="18"/>
  <c r="P100" i="18"/>
  <c r="O100" i="18"/>
  <c r="N100" i="18"/>
  <c r="M100" i="18"/>
  <c r="L100" i="18"/>
  <c r="K100" i="18"/>
  <c r="J100" i="18"/>
  <c r="I100" i="18"/>
  <c r="H100" i="18"/>
  <c r="G100" i="18"/>
  <c r="F100" i="18"/>
  <c r="Q99" i="18"/>
  <c r="P99" i="18"/>
  <c r="O99" i="18"/>
  <c r="N99" i="18"/>
  <c r="M99" i="18"/>
  <c r="L99" i="18"/>
  <c r="K99" i="18"/>
  <c r="J99" i="18"/>
  <c r="I99" i="18"/>
  <c r="H99" i="18"/>
  <c r="G99" i="18"/>
  <c r="F99" i="18"/>
  <c r="R99" i="18" s="1"/>
  <c r="Q98" i="18"/>
  <c r="P98" i="18"/>
  <c r="O98" i="18"/>
  <c r="N98" i="18"/>
  <c r="M98" i="18"/>
  <c r="L98" i="18"/>
  <c r="K98" i="18"/>
  <c r="J98" i="18"/>
  <c r="I98" i="18"/>
  <c r="H98" i="18"/>
  <c r="G98" i="18"/>
  <c r="F98" i="18"/>
  <c r="Q97" i="18"/>
  <c r="P97" i="18"/>
  <c r="O97" i="18"/>
  <c r="N97" i="18"/>
  <c r="M97" i="18"/>
  <c r="L97" i="18"/>
  <c r="K97" i="18"/>
  <c r="J97" i="18"/>
  <c r="I97" i="18"/>
  <c r="H97" i="18"/>
  <c r="G97" i="18"/>
  <c r="F97" i="18"/>
  <c r="Q96" i="18"/>
  <c r="P96" i="18"/>
  <c r="O96" i="18"/>
  <c r="N96" i="18"/>
  <c r="M96" i="18"/>
  <c r="L96" i="18"/>
  <c r="K96" i="18"/>
  <c r="J96" i="18"/>
  <c r="I96" i="18"/>
  <c r="H96" i="18"/>
  <c r="G96" i="18"/>
  <c r="F96" i="18"/>
  <c r="Q95" i="18"/>
  <c r="P95" i="18"/>
  <c r="O95" i="18"/>
  <c r="N95" i="18"/>
  <c r="M95" i="18"/>
  <c r="L95" i="18"/>
  <c r="K95" i="18"/>
  <c r="J95" i="18"/>
  <c r="I95" i="18"/>
  <c r="H95" i="18"/>
  <c r="G95" i="18"/>
  <c r="F95" i="18"/>
  <c r="Q94" i="18"/>
  <c r="P94" i="18"/>
  <c r="O94" i="18"/>
  <c r="N94" i="18"/>
  <c r="M94" i="18"/>
  <c r="L94" i="18"/>
  <c r="K94" i="18"/>
  <c r="J94" i="18"/>
  <c r="I94" i="18"/>
  <c r="H94" i="18"/>
  <c r="G94" i="18"/>
  <c r="F94" i="18"/>
  <c r="Q93" i="18"/>
  <c r="P93" i="18"/>
  <c r="O93" i="18"/>
  <c r="N93" i="18"/>
  <c r="M93" i="18"/>
  <c r="L93" i="18"/>
  <c r="K93" i="18"/>
  <c r="J93" i="18"/>
  <c r="I93" i="18"/>
  <c r="H93" i="18"/>
  <c r="G93" i="18"/>
  <c r="F93" i="18"/>
  <c r="R93" i="18" s="1"/>
  <c r="Q92" i="18"/>
  <c r="P92" i="18"/>
  <c r="O92" i="18"/>
  <c r="N92" i="18"/>
  <c r="M92" i="18"/>
  <c r="L92" i="18"/>
  <c r="K92" i="18"/>
  <c r="J92" i="18"/>
  <c r="I92" i="18"/>
  <c r="H92" i="18"/>
  <c r="G92" i="18"/>
  <c r="F92" i="18"/>
  <c r="R92" i="18" s="1"/>
  <c r="Q91" i="18"/>
  <c r="P91" i="18"/>
  <c r="O91" i="18"/>
  <c r="N91" i="18"/>
  <c r="M91" i="18"/>
  <c r="L91" i="18"/>
  <c r="K91" i="18"/>
  <c r="J91" i="18"/>
  <c r="I91" i="18"/>
  <c r="H91" i="18"/>
  <c r="G91" i="18"/>
  <c r="F91" i="18"/>
  <c r="R91" i="18" s="1"/>
  <c r="Q90" i="18"/>
  <c r="P90" i="18"/>
  <c r="O90" i="18"/>
  <c r="N90" i="18"/>
  <c r="M90" i="18"/>
  <c r="L90" i="18"/>
  <c r="K90" i="18"/>
  <c r="J90" i="18"/>
  <c r="I90" i="18"/>
  <c r="H90" i="18"/>
  <c r="G90" i="18"/>
  <c r="F90" i="18"/>
  <c r="R90" i="18" s="1"/>
  <c r="Q89" i="18"/>
  <c r="P89" i="18"/>
  <c r="O89" i="18"/>
  <c r="N89" i="18"/>
  <c r="M89" i="18"/>
  <c r="L89" i="18"/>
  <c r="K89" i="18"/>
  <c r="J89" i="18"/>
  <c r="I89" i="18"/>
  <c r="H89" i="18"/>
  <c r="G89" i="18"/>
  <c r="F89" i="18"/>
  <c r="R89" i="18" s="1"/>
  <c r="Q88" i="18"/>
  <c r="P88" i="18"/>
  <c r="O88" i="18"/>
  <c r="N88" i="18"/>
  <c r="M88" i="18"/>
  <c r="L88" i="18"/>
  <c r="K88" i="18"/>
  <c r="J88" i="18"/>
  <c r="I88" i="18"/>
  <c r="H88" i="18"/>
  <c r="G88" i="18"/>
  <c r="F88" i="18"/>
  <c r="R88" i="18" s="1"/>
  <c r="Q87" i="18"/>
  <c r="P87" i="18"/>
  <c r="O87" i="18"/>
  <c r="N87" i="18"/>
  <c r="M87" i="18"/>
  <c r="L87" i="18"/>
  <c r="K87" i="18"/>
  <c r="J87" i="18"/>
  <c r="I87" i="18"/>
  <c r="H87" i="18"/>
  <c r="G87" i="18"/>
  <c r="F87" i="18"/>
  <c r="Q86" i="18"/>
  <c r="P86" i="18"/>
  <c r="O86" i="18"/>
  <c r="N86" i="18"/>
  <c r="M86" i="18"/>
  <c r="L86" i="18"/>
  <c r="K86" i="18"/>
  <c r="J86" i="18"/>
  <c r="I86" i="18"/>
  <c r="H86" i="18"/>
  <c r="G86" i="18"/>
  <c r="F86" i="18"/>
  <c r="R86" i="18" s="1"/>
  <c r="Q85" i="18"/>
  <c r="P85" i="18"/>
  <c r="O85" i="18"/>
  <c r="N85" i="18"/>
  <c r="M85" i="18"/>
  <c r="L85" i="18"/>
  <c r="K85" i="18"/>
  <c r="J85" i="18"/>
  <c r="I85" i="18"/>
  <c r="H85" i="18"/>
  <c r="G85" i="18"/>
  <c r="F85" i="18"/>
  <c r="R85" i="18" s="1"/>
  <c r="Q84" i="18"/>
  <c r="P84" i="18"/>
  <c r="O84" i="18"/>
  <c r="N84" i="18"/>
  <c r="M84" i="18"/>
  <c r="L84" i="18"/>
  <c r="K84" i="18"/>
  <c r="J84" i="18"/>
  <c r="I84" i="18"/>
  <c r="H84" i="18"/>
  <c r="G84" i="18"/>
  <c r="F84" i="18"/>
  <c r="R84" i="18" s="1"/>
  <c r="Q83" i="18"/>
  <c r="P83" i="18"/>
  <c r="O83" i="18"/>
  <c r="N83" i="18"/>
  <c r="M83" i="18"/>
  <c r="L83" i="18"/>
  <c r="K83" i="18"/>
  <c r="J83" i="18"/>
  <c r="I83" i="18"/>
  <c r="H83" i="18"/>
  <c r="G83" i="18"/>
  <c r="F83" i="18"/>
  <c r="R83" i="18" s="1"/>
  <c r="Q82" i="18"/>
  <c r="P82" i="18"/>
  <c r="O82" i="18"/>
  <c r="N82" i="18"/>
  <c r="M82" i="18"/>
  <c r="L82" i="18"/>
  <c r="K82" i="18"/>
  <c r="J82" i="18"/>
  <c r="I82" i="18"/>
  <c r="H82" i="18"/>
  <c r="G82" i="18"/>
  <c r="F82" i="18"/>
  <c r="R82" i="18" s="1"/>
  <c r="Q81" i="18"/>
  <c r="P81" i="18"/>
  <c r="O81" i="18"/>
  <c r="N81" i="18"/>
  <c r="M81" i="18"/>
  <c r="L81" i="18"/>
  <c r="K81" i="18"/>
  <c r="J81" i="18"/>
  <c r="I81" i="18"/>
  <c r="H81" i="18"/>
  <c r="G81" i="18"/>
  <c r="F81" i="18"/>
  <c r="R81" i="18" s="1"/>
  <c r="Q80" i="18"/>
  <c r="P80" i="18"/>
  <c r="O80" i="18"/>
  <c r="N80" i="18"/>
  <c r="M80" i="18"/>
  <c r="L80" i="18"/>
  <c r="K80" i="18"/>
  <c r="J80" i="18"/>
  <c r="I80" i="18"/>
  <c r="H80" i="18"/>
  <c r="G80" i="18"/>
  <c r="F80" i="18"/>
  <c r="R80" i="18" s="1"/>
  <c r="Q79" i="18"/>
  <c r="P79" i="18"/>
  <c r="O79" i="18"/>
  <c r="N79" i="18"/>
  <c r="M79" i="18"/>
  <c r="L79" i="18"/>
  <c r="K79" i="18"/>
  <c r="J79" i="18"/>
  <c r="I79" i="18"/>
  <c r="H79" i="18"/>
  <c r="G79" i="18"/>
  <c r="F79" i="18"/>
  <c r="R79" i="18" s="1"/>
  <c r="Q78" i="18"/>
  <c r="P78" i="18"/>
  <c r="O78" i="18"/>
  <c r="N78" i="18"/>
  <c r="M78" i="18"/>
  <c r="L78" i="18"/>
  <c r="K78" i="18"/>
  <c r="J78" i="18"/>
  <c r="I78" i="18"/>
  <c r="H78" i="18"/>
  <c r="G78" i="18"/>
  <c r="F78" i="18"/>
  <c r="R78" i="18" s="1"/>
  <c r="Q77" i="18"/>
  <c r="P77" i="18"/>
  <c r="O77" i="18"/>
  <c r="N77" i="18"/>
  <c r="M77" i="18"/>
  <c r="L77" i="18"/>
  <c r="K77" i="18"/>
  <c r="J77" i="18"/>
  <c r="I77" i="18"/>
  <c r="H77" i="18"/>
  <c r="G77" i="18"/>
  <c r="F77" i="18"/>
  <c r="R77" i="18" s="1"/>
  <c r="Q76" i="18"/>
  <c r="P76" i="18"/>
  <c r="O76" i="18"/>
  <c r="N76" i="18"/>
  <c r="M76" i="18"/>
  <c r="L76" i="18"/>
  <c r="K76" i="18"/>
  <c r="J76" i="18"/>
  <c r="I76" i="18"/>
  <c r="H76" i="18"/>
  <c r="G76" i="18"/>
  <c r="F76" i="18"/>
  <c r="R76" i="18" s="1"/>
  <c r="Q75" i="18"/>
  <c r="P75" i="18"/>
  <c r="O75" i="18"/>
  <c r="N75" i="18"/>
  <c r="M75" i="18"/>
  <c r="L75" i="18"/>
  <c r="K75" i="18"/>
  <c r="J75" i="18"/>
  <c r="I75" i="18"/>
  <c r="H75" i="18"/>
  <c r="G75" i="18"/>
  <c r="F75" i="18"/>
  <c r="R75" i="18" s="1"/>
  <c r="Q74" i="18"/>
  <c r="P74" i="18"/>
  <c r="O74" i="18"/>
  <c r="N74" i="18"/>
  <c r="M74" i="18"/>
  <c r="L74" i="18"/>
  <c r="K74" i="18"/>
  <c r="J74" i="18"/>
  <c r="I74" i="18"/>
  <c r="H74" i="18"/>
  <c r="G74" i="18"/>
  <c r="F74" i="18"/>
  <c r="R74" i="18" s="1"/>
  <c r="Q73" i="18"/>
  <c r="P73" i="18"/>
  <c r="O73" i="18"/>
  <c r="N73" i="18"/>
  <c r="M73" i="18"/>
  <c r="L73" i="18"/>
  <c r="K73" i="18"/>
  <c r="J73" i="18"/>
  <c r="I73" i="18"/>
  <c r="H73" i="18"/>
  <c r="G73" i="18"/>
  <c r="F73" i="18"/>
  <c r="Q72" i="18"/>
  <c r="P72" i="18"/>
  <c r="O72" i="18"/>
  <c r="N72" i="18"/>
  <c r="M72" i="18"/>
  <c r="L72" i="18"/>
  <c r="K72" i="18"/>
  <c r="J72" i="18"/>
  <c r="I72" i="18"/>
  <c r="H72" i="18"/>
  <c r="G72" i="18"/>
  <c r="F72" i="18"/>
  <c r="R72" i="18" s="1"/>
  <c r="Q71" i="18"/>
  <c r="P71" i="18"/>
  <c r="O71" i="18"/>
  <c r="N71" i="18"/>
  <c r="M71" i="18"/>
  <c r="L71" i="18"/>
  <c r="K71" i="18"/>
  <c r="J71" i="18"/>
  <c r="I71" i="18"/>
  <c r="H71" i="18"/>
  <c r="G71" i="18"/>
  <c r="F71" i="18"/>
  <c r="R71" i="18" s="1"/>
  <c r="Q70" i="18"/>
  <c r="P70" i="18"/>
  <c r="O70" i="18"/>
  <c r="N70" i="18"/>
  <c r="M70" i="18"/>
  <c r="L70" i="18"/>
  <c r="K70" i="18"/>
  <c r="J70" i="18"/>
  <c r="I70" i="18"/>
  <c r="H70" i="18"/>
  <c r="G70" i="18"/>
  <c r="F70" i="18"/>
  <c r="R70" i="18" s="1"/>
  <c r="Q69" i="18"/>
  <c r="P69" i="18"/>
  <c r="O69" i="18"/>
  <c r="N69" i="18"/>
  <c r="M69" i="18"/>
  <c r="L69" i="18"/>
  <c r="K69" i="18"/>
  <c r="J69" i="18"/>
  <c r="I69" i="18"/>
  <c r="H69" i="18"/>
  <c r="G69" i="18"/>
  <c r="F69" i="18"/>
  <c r="R69" i="18" s="1"/>
  <c r="Q68" i="18"/>
  <c r="P68" i="18"/>
  <c r="O68" i="18"/>
  <c r="N68" i="18"/>
  <c r="M68" i="18"/>
  <c r="L68" i="18"/>
  <c r="K68" i="18"/>
  <c r="J68" i="18"/>
  <c r="I68" i="18"/>
  <c r="H68" i="18"/>
  <c r="G68" i="18"/>
  <c r="F68" i="18"/>
  <c r="R68" i="18" s="1"/>
  <c r="Q67" i="18"/>
  <c r="P67" i="18"/>
  <c r="O67" i="18"/>
  <c r="N67" i="18"/>
  <c r="M67" i="18"/>
  <c r="L67" i="18"/>
  <c r="K67" i="18"/>
  <c r="J67" i="18"/>
  <c r="I67" i="18"/>
  <c r="H67" i="18"/>
  <c r="G67" i="18"/>
  <c r="F67" i="18"/>
  <c r="R67" i="18" s="1"/>
  <c r="Q66" i="18"/>
  <c r="P66" i="18"/>
  <c r="O66" i="18"/>
  <c r="N66" i="18"/>
  <c r="M66" i="18"/>
  <c r="L66" i="18"/>
  <c r="K66" i="18"/>
  <c r="J66" i="18"/>
  <c r="I66" i="18"/>
  <c r="H66" i="18"/>
  <c r="G66" i="18"/>
  <c r="F66" i="18"/>
  <c r="R66" i="18" s="1"/>
  <c r="Q65" i="18"/>
  <c r="P65" i="18"/>
  <c r="O65" i="18"/>
  <c r="N65" i="18"/>
  <c r="M65" i="18"/>
  <c r="L65" i="18"/>
  <c r="K65" i="18"/>
  <c r="J65" i="18"/>
  <c r="I65" i="18"/>
  <c r="H65" i="18"/>
  <c r="G65" i="18"/>
  <c r="F65" i="18"/>
  <c r="R65" i="18" s="1"/>
  <c r="Q64" i="18"/>
  <c r="P64" i="18"/>
  <c r="O64" i="18"/>
  <c r="N64" i="18"/>
  <c r="M64" i="18"/>
  <c r="L64" i="18"/>
  <c r="K64" i="18"/>
  <c r="J64" i="18"/>
  <c r="I64" i="18"/>
  <c r="H64" i="18"/>
  <c r="G64" i="18"/>
  <c r="F64" i="18"/>
  <c r="R64" i="18" s="1"/>
  <c r="Q63" i="18"/>
  <c r="P63" i="18"/>
  <c r="O63" i="18"/>
  <c r="N63" i="18"/>
  <c r="M63" i="18"/>
  <c r="L63" i="18"/>
  <c r="K63" i="18"/>
  <c r="J63" i="18"/>
  <c r="I63" i="18"/>
  <c r="H63" i="18"/>
  <c r="G63" i="18"/>
  <c r="F63" i="18"/>
  <c r="R63" i="18" s="1"/>
  <c r="Q62" i="18"/>
  <c r="P62" i="18"/>
  <c r="O62" i="18"/>
  <c r="N62" i="18"/>
  <c r="M62" i="18"/>
  <c r="L62" i="18"/>
  <c r="K62" i="18"/>
  <c r="J62" i="18"/>
  <c r="I62" i="18"/>
  <c r="H62" i="18"/>
  <c r="G62" i="18"/>
  <c r="F62" i="18"/>
  <c r="R62" i="18" s="1"/>
  <c r="Q61" i="18"/>
  <c r="P61" i="18"/>
  <c r="O61" i="18"/>
  <c r="N61" i="18"/>
  <c r="M61" i="18"/>
  <c r="L61" i="18"/>
  <c r="K61" i="18"/>
  <c r="J61" i="18"/>
  <c r="I61" i="18"/>
  <c r="H61" i="18"/>
  <c r="G61" i="18"/>
  <c r="F61" i="18"/>
  <c r="R61" i="18" s="1"/>
  <c r="Q60" i="18"/>
  <c r="P60" i="18"/>
  <c r="O60" i="18"/>
  <c r="N60" i="18"/>
  <c r="M60" i="18"/>
  <c r="L60" i="18"/>
  <c r="K60" i="18"/>
  <c r="J60" i="18"/>
  <c r="I60" i="18"/>
  <c r="H60" i="18"/>
  <c r="G60" i="18"/>
  <c r="F60" i="18"/>
  <c r="R60" i="18" s="1"/>
  <c r="Q59" i="18"/>
  <c r="P59" i="18"/>
  <c r="O59" i="18"/>
  <c r="N59" i="18"/>
  <c r="M59" i="18"/>
  <c r="L59" i="18"/>
  <c r="K59" i="18"/>
  <c r="J59" i="18"/>
  <c r="I59" i="18"/>
  <c r="H59" i="18"/>
  <c r="G59" i="18"/>
  <c r="F59" i="18"/>
  <c r="R59" i="18" s="1"/>
  <c r="Q58" i="18"/>
  <c r="P58" i="18"/>
  <c r="O58" i="18"/>
  <c r="N58" i="18"/>
  <c r="M58" i="18"/>
  <c r="L58" i="18"/>
  <c r="K58" i="18"/>
  <c r="J58" i="18"/>
  <c r="I58" i="18"/>
  <c r="H58" i="18"/>
  <c r="G58" i="18"/>
  <c r="F58" i="18"/>
  <c r="R58" i="18" s="1"/>
  <c r="Q57" i="18"/>
  <c r="P57" i="18"/>
  <c r="O57" i="18"/>
  <c r="N57" i="18"/>
  <c r="M57" i="18"/>
  <c r="L57" i="18"/>
  <c r="K57" i="18"/>
  <c r="J57" i="18"/>
  <c r="I57" i="18"/>
  <c r="H57" i="18"/>
  <c r="G57" i="18"/>
  <c r="F57" i="18"/>
  <c r="R57" i="18" s="1"/>
  <c r="Q56" i="18"/>
  <c r="P56" i="18"/>
  <c r="O56" i="18"/>
  <c r="N56" i="18"/>
  <c r="M56" i="18"/>
  <c r="L56" i="18"/>
  <c r="K56" i="18"/>
  <c r="J56" i="18"/>
  <c r="I56" i="18"/>
  <c r="H56" i="18"/>
  <c r="G56" i="18"/>
  <c r="F56" i="18"/>
  <c r="R56" i="18" s="1"/>
  <c r="Q55" i="18"/>
  <c r="P55" i="18"/>
  <c r="O55" i="18"/>
  <c r="N55" i="18"/>
  <c r="M55" i="18"/>
  <c r="L55" i="18"/>
  <c r="K55" i="18"/>
  <c r="J55" i="18"/>
  <c r="I55" i="18"/>
  <c r="H55" i="18"/>
  <c r="G55" i="18"/>
  <c r="F55" i="18"/>
  <c r="R55" i="18" s="1"/>
  <c r="Q54" i="18"/>
  <c r="P54" i="18"/>
  <c r="O54" i="18"/>
  <c r="N54" i="18"/>
  <c r="M54" i="18"/>
  <c r="L54" i="18"/>
  <c r="K54" i="18"/>
  <c r="J54" i="18"/>
  <c r="I54" i="18"/>
  <c r="H54" i="18"/>
  <c r="G54" i="18"/>
  <c r="F54" i="18"/>
  <c r="R54" i="18" s="1"/>
  <c r="Q53" i="18"/>
  <c r="P53" i="18"/>
  <c r="O53" i="18"/>
  <c r="N53" i="18"/>
  <c r="M53" i="18"/>
  <c r="L53" i="18"/>
  <c r="K53" i="18"/>
  <c r="J53" i="18"/>
  <c r="I53" i="18"/>
  <c r="H53" i="18"/>
  <c r="G53" i="18"/>
  <c r="F53" i="18"/>
  <c r="R53" i="18" s="1"/>
  <c r="Q52" i="18"/>
  <c r="P52" i="18"/>
  <c r="O52" i="18"/>
  <c r="N52" i="18"/>
  <c r="M52" i="18"/>
  <c r="L52" i="18"/>
  <c r="K52" i="18"/>
  <c r="J52" i="18"/>
  <c r="I52" i="18"/>
  <c r="H52" i="18"/>
  <c r="G52" i="18"/>
  <c r="F52" i="18"/>
  <c r="R52" i="18" s="1"/>
  <c r="Q51" i="18"/>
  <c r="P51" i="18"/>
  <c r="O51" i="18"/>
  <c r="N51" i="18"/>
  <c r="M51" i="18"/>
  <c r="L51" i="18"/>
  <c r="K51" i="18"/>
  <c r="J51" i="18"/>
  <c r="I51" i="18"/>
  <c r="H51" i="18"/>
  <c r="G51" i="18"/>
  <c r="F51" i="18"/>
  <c r="R51" i="18" s="1"/>
  <c r="Q50" i="18"/>
  <c r="P50" i="18"/>
  <c r="O50" i="18"/>
  <c r="N50" i="18"/>
  <c r="M50" i="18"/>
  <c r="L50" i="18"/>
  <c r="K50" i="18"/>
  <c r="J50" i="18"/>
  <c r="I50" i="18"/>
  <c r="H50" i="18"/>
  <c r="G50" i="18"/>
  <c r="F50" i="18"/>
  <c r="R50" i="18" s="1"/>
  <c r="Q49" i="18"/>
  <c r="P49" i="18"/>
  <c r="O49" i="18"/>
  <c r="N49" i="18"/>
  <c r="M49" i="18"/>
  <c r="L49" i="18"/>
  <c r="K49" i="18"/>
  <c r="J49" i="18"/>
  <c r="I49" i="18"/>
  <c r="H49" i="18"/>
  <c r="G49" i="18"/>
  <c r="F49" i="18"/>
  <c r="R49" i="18" s="1"/>
  <c r="Q48" i="18"/>
  <c r="P48" i="18"/>
  <c r="O48" i="18"/>
  <c r="N48" i="18"/>
  <c r="M48" i="18"/>
  <c r="L48" i="18"/>
  <c r="K48" i="18"/>
  <c r="J48" i="18"/>
  <c r="I48" i="18"/>
  <c r="H48" i="18"/>
  <c r="G48" i="18"/>
  <c r="F48" i="18"/>
  <c r="R48" i="18" s="1"/>
  <c r="Q47" i="18"/>
  <c r="P47" i="18"/>
  <c r="O47" i="18"/>
  <c r="N47" i="18"/>
  <c r="M47" i="18"/>
  <c r="L47" i="18"/>
  <c r="K47" i="18"/>
  <c r="J47" i="18"/>
  <c r="I47" i="18"/>
  <c r="H47" i="18"/>
  <c r="G47" i="18"/>
  <c r="F47" i="18"/>
  <c r="R47" i="18" s="1"/>
  <c r="Q46" i="18"/>
  <c r="P46" i="18"/>
  <c r="O46" i="18"/>
  <c r="N46" i="18"/>
  <c r="M46" i="18"/>
  <c r="L46" i="18"/>
  <c r="K46" i="18"/>
  <c r="J46" i="18"/>
  <c r="I46" i="18"/>
  <c r="H46" i="18"/>
  <c r="G46" i="18"/>
  <c r="F46" i="18"/>
  <c r="R46" i="18" s="1"/>
  <c r="Q45" i="18"/>
  <c r="P45" i="18"/>
  <c r="O45" i="18"/>
  <c r="N45" i="18"/>
  <c r="M45" i="18"/>
  <c r="L45" i="18"/>
  <c r="K45" i="18"/>
  <c r="J45" i="18"/>
  <c r="I45" i="18"/>
  <c r="H45" i="18"/>
  <c r="G45" i="18"/>
  <c r="F45" i="18"/>
  <c r="R45" i="18" s="1"/>
  <c r="Q44" i="18"/>
  <c r="P44" i="18"/>
  <c r="O44" i="18"/>
  <c r="N44" i="18"/>
  <c r="M44" i="18"/>
  <c r="L44" i="18"/>
  <c r="K44" i="18"/>
  <c r="J44" i="18"/>
  <c r="I44" i="18"/>
  <c r="H44" i="18"/>
  <c r="G44" i="18"/>
  <c r="F44" i="18"/>
  <c r="R44" i="18" s="1"/>
  <c r="Q43" i="18"/>
  <c r="P43" i="18"/>
  <c r="O43" i="18"/>
  <c r="N43" i="18"/>
  <c r="M43" i="18"/>
  <c r="L43" i="18"/>
  <c r="K43" i="18"/>
  <c r="J43" i="18"/>
  <c r="I43" i="18"/>
  <c r="H43" i="18"/>
  <c r="G43" i="18"/>
  <c r="F43" i="18"/>
  <c r="R43" i="18" s="1"/>
  <c r="Q42" i="18"/>
  <c r="P42" i="18"/>
  <c r="O42" i="18"/>
  <c r="N42" i="18"/>
  <c r="M42" i="18"/>
  <c r="L42" i="18"/>
  <c r="K42" i="18"/>
  <c r="J42" i="18"/>
  <c r="I42" i="18"/>
  <c r="H42" i="18"/>
  <c r="G42" i="18"/>
  <c r="F42" i="18"/>
  <c r="R42" i="18" s="1"/>
  <c r="Q41" i="18"/>
  <c r="P41" i="18"/>
  <c r="O41" i="18"/>
  <c r="N41" i="18"/>
  <c r="M41" i="18"/>
  <c r="L41" i="18"/>
  <c r="K41" i="18"/>
  <c r="J41" i="18"/>
  <c r="I41" i="18"/>
  <c r="H41" i="18"/>
  <c r="G41" i="18"/>
  <c r="F41" i="18"/>
  <c r="R41" i="18" s="1"/>
  <c r="Q40" i="18"/>
  <c r="P40" i="18"/>
  <c r="O40" i="18"/>
  <c r="N40" i="18"/>
  <c r="M40" i="18"/>
  <c r="L40" i="18"/>
  <c r="K40" i="18"/>
  <c r="J40" i="18"/>
  <c r="I40" i="18"/>
  <c r="H40" i="18"/>
  <c r="G40" i="18"/>
  <c r="F40" i="18"/>
  <c r="R40" i="18" s="1"/>
  <c r="Q39" i="18"/>
  <c r="P39" i="18"/>
  <c r="O39" i="18"/>
  <c r="N39" i="18"/>
  <c r="M39" i="18"/>
  <c r="L39" i="18"/>
  <c r="K39" i="18"/>
  <c r="J39" i="18"/>
  <c r="I39" i="18"/>
  <c r="H39" i="18"/>
  <c r="G39" i="18"/>
  <c r="F39" i="18"/>
  <c r="R39" i="18" s="1"/>
  <c r="Q38" i="18"/>
  <c r="P38" i="18"/>
  <c r="O38" i="18"/>
  <c r="N38" i="18"/>
  <c r="M38" i="18"/>
  <c r="L38" i="18"/>
  <c r="K38" i="18"/>
  <c r="J38" i="18"/>
  <c r="I38" i="18"/>
  <c r="H38" i="18"/>
  <c r="G38" i="18"/>
  <c r="F38" i="18"/>
  <c r="R38" i="18" s="1"/>
  <c r="Q37" i="18"/>
  <c r="P37" i="18"/>
  <c r="O37" i="18"/>
  <c r="N37" i="18"/>
  <c r="M37" i="18"/>
  <c r="L37" i="18"/>
  <c r="K37" i="18"/>
  <c r="J37" i="18"/>
  <c r="I37" i="18"/>
  <c r="H37" i="18"/>
  <c r="G37" i="18"/>
  <c r="F37" i="18"/>
  <c r="R37" i="18" s="1"/>
  <c r="Q36" i="18"/>
  <c r="P36" i="18"/>
  <c r="O36" i="18"/>
  <c r="N36" i="18"/>
  <c r="M36" i="18"/>
  <c r="L36" i="18"/>
  <c r="K36" i="18"/>
  <c r="J36" i="18"/>
  <c r="I36" i="18"/>
  <c r="H36" i="18"/>
  <c r="G36" i="18"/>
  <c r="F36" i="18"/>
  <c r="R36" i="18" s="1"/>
  <c r="Q35" i="18"/>
  <c r="P35" i="18"/>
  <c r="O35" i="18"/>
  <c r="N35" i="18"/>
  <c r="M35" i="18"/>
  <c r="L35" i="18"/>
  <c r="K35" i="18"/>
  <c r="J35" i="18"/>
  <c r="I35" i="18"/>
  <c r="H35" i="18"/>
  <c r="G35" i="18"/>
  <c r="F35" i="18"/>
  <c r="R35" i="18" s="1"/>
  <c r="Q34" i="18"/>
  <c r="P34" i="18"/>
  <c r="O34" i="18"/>
  <c r="N34" i="18"/>
  <c r="M34" i="18"/>
  <c r="L34" i="18"/>
  <c r="K34" i="18"/>
  <c r="J34" i="18"/>
  <c r="I34" i="18"/>
  <c r="H34" i="18"/>
  <c r="G34" i="18"/>
  <c r="F34" i="18"/>
  <c r="R34" i="18" s="1"/>
  <c r="Q33" i="18"/>
  <c r="P33" i="18"/>
  <c r="O33" i="18"/>
  <c r="N33" i="18"/>
  <c r="M33" i="18"/>
  <c r="L33" i="18"/>
  <c r="K33" i="18"/>
  <c r="J33" i="18"/>
  <c r="I33" i="18"/>
  <c r="H33" i="18"/>
  <c r="G33" i="18"/>
  <c r="F33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R28" i="18" s="1"/>
  <c r="Q27" i="18"/>
  <c r="P27" i="18"/>
  <c r="O27" i="18"/>
  <c r="N27" i="18"/>
  <c r="M27" i="18"/>
  <c r="L27" i="18"/>
  <c r="K27" i="18"/>
  <c r="J27" i="18"/>
  <c r="I27" i="18"/>
  <c r="H27" i="18"/>
  <c r="G27" i="18"/>
  <c r="F27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R26" i="18" s="1"/>
  <c r="Q25" i="18"/>
  <c r="P25" i="18"/>
  <c r="O25" i="18"/>
  <c r="N25" i="18"/>
  <c r="M25" i="18"/>
  <c r="L25" i="18"/>
  <c r="K25" i="18"/>
  <c r="J25" i="18"/>
  <c r="I25" i="18"/>
  <c r="H25" i="18"/>
  <c r="G25" i="18"/>
  <c r="F25" i="18"/>
  <c r="R25" i="18" s="1"/>
  <c r="Q24" i="18"/>
  <c r="P24" i="18"/>
  <c r="O24" i="18"/>
  <c r="N24" i="18"/>
  <c r="M24" i="18"/>
  <c r="L24" i="18"/>
  <c r="K24" i="18"/>
  <c r="J24" i="18"/>
  <c r="I24" i="18"/>
  <c r="H24" i="18"/>
  <c r="G24" i="18"/>
  <c r="F24" i="18"/>
  <c r="R24" i="18" s="1"/>
  <c r="Q23" i="18"/>
  <c r="P23" i="18"/>
  <c r="O23" i="18"/>
  <c r="N23" i="18"/>
  <c r="M23" i="18"/>
  <c r="L23" i="18"/>
  <c r="K23" i="18"/>
  <c r="J23" i="18"/>
  <c r="I23" i="18"/>
  <c r="H23" i="18"/>
  <c r="G23" i="18"/>
  <c r="F23" i="18"/>
  <c r="R23" i="18" s="1"/>
  <c r="Q22" i="18"/>
  <c r="P22" i="18"/>
  <c r="O22" i="18"/>
  <c r="N22" i="18"/>
  <c r="M22" i="18"/>
  <c r="L22" i="18"/>
  <c r="K22" i="18"/>
  <c r="J22" i="18"/>
  <c r="I22" i="18"/>
  <c r="H22" i="18"/>
  <c r="G22" i="18"/>
  <c r="F22" i="18"/>
  <c r="R22" i="18" s="1"/>
  <c r="Q21" i="18"/>
  <c r="P21" i="18"/>
  <c r="O21" i="18"/>
  <c r="N21" i="18"/>
  <c r="M21" i="18"/>
  <c r="L21" i="18"/>
  <c r="K21" i="18"/>
  <c r="J21" i="18"/>
  <c r="I21" i="18"/>
  <c r="H21" i="18"/>
  <c r="G21" i="18"/>
  <c r="F21" i="18"/>
  <c r="R21" i="18" s="1"/>
  <c r="Q20" i="18"/>
  <c r="P20" i="18"/>
  <c r="O20" i="18"/>
  <c r="N20" i="18"/>
  <c r="M20" i="18"/>
  <c r="L20" i="18"/>
  <c r="K20" i="18"/>
  <c r="J20" i="18"/>
  <c r="I20" i="18"/>
  <c r="H20" i="18"/>
  <c r="G20" i="18"/>
  <c r="F20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R19" i="18" s="1"/>
  <c r="Q18" i="18"/>
  <c r="P18" i="18"/>
  <c r="O18" i="18"/>
  <c r="N18" i="18"/>
  <c r="M18" i="18"/>
  <c r="L18" i="18"/>
  <c r="K18" i="18"/>
  <c r="J18" i="18"/>
  <c r="I18" i="18"/>
  <c r="H18" i="18"/>
  <c r="G18" i="18"/>
  <c r="F18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R16" i="18" s="1"/>
  <c r="Q15" i="18"/>
  <c r="P15" i="18"/>
  <c r="O15" i="18"/>
  <c r="N15" i="18"/>
  <c r="M15" i="18"/>
  <c r="L15" i="18"/>
  <c r="K15" i="18"/>
  <c r="J15" i="18"/>
  <c r="I15" i="18"/>
  <c r="H15" i="18"/>
  <c r="G15" i="18"/>
  <c r="F15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R14" i="18" s="1"/>
  <c r="Q13" i="18"/>
  <c r="P13" i="18"/>
  <c r="O13" i="18"/>
  <c r="N13" i="18"/>
  <c r="M13" i="18"/>
  <c r="L13" i="18"/>
  <c r="K13" i="18"/>
  <c r="J13" i="18"/>
  <c r="I13" i="18"/>
  <c r="H13" i="18"/>
  <c r="G13" i="18"/>
  <c r="F13" i="18"/>
  <c r="Q12" i="18"/>
  <c r="P12" i="18"/>
  <c r="O12" i="18"/>
  <c r="N12" i="18"/>
  <c r="M12" i="18"/>
  <c r="L12" i="18"/>
  <c r="K12" i="18"/>
  <c r="J12" i="18"/>
  <c r="I12" i="18"/>
  <c r="H12" i="18"/>
  <c r="G12" i="18"/>
  <c r="F12" i="18"/>
  <c r="Q11" i="18"/>
  <c r="P11" i="18"/>
  <c r="O11" i="18"/>
  <c r="N11" i="18"/>
  <c r="M11" i="18"/>
  <c r="L11" i="18"/>
  <c r="K11" i="18"/>
  <c r="J11" i="18"/>
  <c r="I11" i="18"/>
  <c r="H11" i="18"/>
  <c r="G11" i="18"/>
  <c r="F11" i="18"/>
  <c r="Q10" i="18"/>
  <c r="P10" i="18"/>
  <c r="O10" i="18"/>
  <c r="N10" i="18"/>
  <c r="M10" i="18"/>
  <c r="L10" i="18"/>
  <c r="K10" i="18"/>
  <c r="J10" i="18"/>
  <c r="I10" i="18"/>
  <c r="H10" i="18"/>
  <c r="G10" i="18"/>
  <c r="F10" i="18"/>
  <c r="R10" i="18" s="1"/>
  <c r="Q9" i="18"/>
  <c r="P9" i="18"/>
  <c r="O9" i="18"/>
  <c r="N9" i="18"/>
  <c r="M9" i="18"/>
  <c r="L9" i="18"/>
  <c r="K9" i="18"/>
  <c r="J9" i="18"/>
  <c r="I9" i="18"/>
  <c r="H9" i="18"/>
  <c r="G9" i="18"/>
  <c r="F9" i="18"/>
  <c r="Q8" i="18"/>
  <c r="P8" i="18"/>
  <c r="O8" i="18"/>
  <c r="N8" i="18"/>
  <c r="M8" i="18"/>
  <c r="L8" i="18"/>
  <c r="K8" i="18"/>
  <c r="J8" i="18"/>
  <c r="I8" i="18"/>
  <c r="H8" i="18"/>
  <c r="G8" i="18"/>
  <c r="F8" i="18"/>
  <c r="R8" i="18" s="1"/>
  <c r="Q7" i="18"/>
  <c r="P7" i="18"/>
  <c r="O7" i="18"/>
  <c r="N7" i="18"/>
  <c r="M7" i="18"/>
  <c r="L7" i="18"/>
  <c r="K7" i="18"/>
  <c r="J7" i="18"/>
  <c r="I7" i="18"/>
  <c r="H7" i="18"/>
  <c r="G7" i="18"/>
  <c r="F7" i="18"/>
  <c r="Q6" i="18"/>
  <c r="P6" i="18"/>
  <c r="O6" i="18"/>
  <c r="N6" i="18"/>
  <c r="M6" i="18"/>
  <c r="L6" i="18"/>
  <c r="K6" i="18"/>
  <c r="J6" i="18"/>
  <c r="I6" i="18"/>
  <c r="H6" i="18"/>
  <c r="G6" i="18"/>
  <c r="F6" i="18"/>
  <c r="R6" i="18" s="1"/>
  <c r="Q5" i="18"/>
  <c r="P5" i="18"/>
  <c r="O5" i="18"/>
  <c r="N5" i="18"/>
  <c r="M5" i="18"/>
  <c r="L5" i="18"/>
  <c r="K5" i="18"/>
  <c r="J5" i="18"/>
  <c r="I5" i="18"/>
  <c r="H5" i="18"/>
  <c r="G5" i="18"/>
  <c r="F5" i="18"/>
  <c r="Q4" i="18"/>
  <c r="P4" i="18"/>
  <c r="O4" i="18"/>
  <c r="N4" i="18"/>
  <c r="M4" i="18"/>
  <c r="L4" i="18"/>
  <c r="K4" i="18"/>
  <c r="J4" i="18"/>
  <c r="I4" i="18"/>
  <c r="H4" i="18"/>
  <c r="G4" i="18"/>
  <c r="F4" i="18"/>
  <c r="Q3" i="18"/>
  <c r="P3" i="18"/>
  <c r="O3" i="18"/>
  <c r="N3" i="18"/>
  <c r="M3" i="18"/>
  <c r="L3" i="18"/>
  <c r="K3" i="18"/>
  <c r="J3" i="18"/>
  <c r="I3" i="18"/>
  <c r="H3" i="18"/>
  <c r="G3" i="18"/>
  <c r="F3" i="18"/>
  <c r="Q2" i="18"/>
  <c r="P2" i="18"/>
  <c r="O2" i="18"/>
  <c r="N2" i="18"/>
  <c r="M2" i="18"/>
  <c r="L2" i="18"/>
  <c r="K2" i="18"/>
  <c r="J2" i="18"/>
  <c r="I2" i="18"/>
  <c r="H2" i="18"/>
  <c r="G2" i="18"/>
  <c r="F2" i="18"/>
  <c r="R1" i="14"/>
  <c r="Q1" i="14"/>
  <c r="P1" i="14"/>
  <c r="O1" i="14"/>
  <c r="N1" i="14"/>
  <c r="M1" i="14"/>
  <c r="L1" i="14"/>
  <c r="K1" i="14"/>
  <c r="J1" i="14"/>
  <c r="I1" i="14"/>
  <c r="H1" i="14"/>
  <c r="G1" i="14"/>
  <c r="B9" i="34"/>
  <c r="B8" i="34"/>
  <c r="Q3" i="46"/>
  <c r="P3" i="46"/>
  <c r="O3" i="46"/>
  <c r="N3" i="46"/>
  <c r="M3" i="46"/>
  <c r="L3" i="46"/>
  <c r="K3" i="46"/>
  <c r="J3" i="46"/>
  <c r="I3" i="46"/>
  <c r="H3" i="46"/>
  <c r="G3" i="46"/>
  <c r="F3" i="46"/>
  <c r="E3" i="46"/>
  <c r="D3" i="46"/>
  <c r="C3" i="46"/>
  <c r="B3" i="46"/>
  <c r="Q2" i="46"/>
  <c r="P2" i="46"/>
  <c r="O2" i="46"/>
  <c r="N2" i="46"/>
  <c r="M2" i="46"/>
  <c r="L2" i="46"/>
  <c r="K2" i="46"/>
  <c r="J2" i="46"/>
  <c r="I2" i="46"/>
  <c r="H2" i="46"/>
  <c r="G2" i="46"/>
  <c r="F2" i="46"/>
  <c r="E2" i="46"/>
  <c r="D2" i="46"/>
  <c r="C2" i="46"/>
  <c r="B2" i="46"/>
  <c r="A1" i="46"/>
  <c r="Q5" i="36"/>
  <c r="P5" i="36"/>
  <c r="O5" i="36"/>
  <c r="N5" i="36"/>
  <c r="M5" i="36"/>
  <c r="L5" i="36"/>
  <c r="K5" i="36"/>
  <c r="J5" i="36"/>
  <c r="I5" i="36"/>
  <c r="H5" i="36"/>
  <c r="G5" i="36"/>
  <c r="F5" i="36"/>
  <c r="E5" i="36"/>
  <c r="D5" i="36"/>
  <c r="C5" i="36"/>
  <c r="B5" i="36"/>
  <c r="Q4" i="36"/>
  <c r="P4" i="36"/>
  <c r="O4" i="36"/>
  <c r="N4" i="36"/>
  <c r="M4" i="36"/>
  <c r="L4" i="36"/>
  <c r="K4" i="36"/>
  <c r="J4" i="36"/>
  <c r="I4" i="36"/>
  <c r="H4" i="36"/>
  <c r="G4" i="36"/>
  <c r="F4" i="36"/>
  <c r="E4" i="36"/>
  <c r="D4" i="36"/>
  <c r="C4" i="36"/>
  <c r="B4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D3" i="36"/>
  <c r="C3" i="36"/>
  <c r="B3" i="36"/>
  <c r="Q2" i="36"/>
  <c r="P2" i="36"/>
  <c r="O2" i="36"/>
  <c r="N2" i="36"/>
  <c r="M2" i="36"/>
  <c r="L2" i="36"/>
  <c r="K2" i="36"/>
  <c r="J2" i="36"/>
  <c r="I2" i="36"/>
  <c r="H2" i="36"/>
  <c r="G2" i="36"/>
  <c r="F2" i="36"/>
  <c r="E2" i="36"/>
  <c r="D2" i="36"/>
  <c r="C2" i="36"/>
  <c r="B2" i="36"/>
  <c r="A1" i="36"/>
  <c r="AI54" i="13"/>
  <c r="AE54" i="13"/>
  <c r="AA54" i="13"/>
  <c r="W54" i="13"/>
  <c r="S54" i="13"/>
  <c r="O54" i="13"/>
  <c r="K54" i="13"/>
  <c r="G54" i="13"/>
  <c r="C54" i="13"/>
  <c r="D54" i="13" s="1"/>
  <c r="AI53" i="13"/>
  <c r="AE53" i="13"/>
  <c r="AA53" i="13"/>
  <c r="W53" i="13"/>
  <c r="S53" i="13"/>
  <c r="O53" i="13"/>
  <c r="K53" i="13"/>
  <c r="G53" i="13"/>
  <c r="C53" i="13"/>
  <c r="D53" i="13" s="1"/>
  <c r="AI52" i="13"/>
  <c r="AE52" i="13"/>
  <c r="AA52" i="13"/>
  <c r="W52" i="13"/>
  <c r="S52" i="13"/>
  <c r="O52" i="13"/>
  <c r="K52" i="13"/>
  <c r="G52" i="13"/>
  <c r="C52" i="13"/>
  <c r="D52" i="13" s="1"/>
  <c r="AI51" i="13"/>
  <c r="AE51" i="13"/>
  <c r="AA51" i="13"/>
  <c r="W51" i="13"/>
  <c r="S51" i="13"/>
  <c r="O51" i="13"/>
  <c r="K51" i="13"/>
  <c r="G51" i="13"/>
  <c r="C51" i="13"/>
  <c r="D51" i="13" s="1"/>
  <c r="AI50" i="13"/>
  <c r="AE50" i="13"/>
  <c r="AA50" i="13"/>
  <c r="W50" i="13"/>
  <c r="S50" i="13"/>
  <c r="O50" i="13"/>
  <c r="K50" i="13"/>
  <c r="G50" i="13"/>
  <c r="C50" i="13"/>
  <c r="D50" i="13" s="1"/>
  <c r="AI49" i="13"/>
  <c r="AE49" i="13"/>
  <c r="AA49" i="13"/>
  <c r="W49" i="13"/>
  <c r="S49" i="13"/>
  <c r="O49" i="13"/>
  <c r="K49" i="13"/>
  <c r="G49" i="13"/>
  <c r="C49" i="13"/>
  <c r="D49" i="13" s="1"/>
  <c r="AI48" i="13"/>
  <c r="AE48" i="13"/>
  <c r="AA48" i="13"/>
  <c r="W48" i="13"/>
  <c r="S48" i="13"/>
  <c r="O48" i="13"/>
  <c r="K48" i="13"/>
  <c r="G48" i="13"/>
  <c r="C48" i="13"/>
  <c r="D48" i="13" s="1"/>
  <c r="AI47" i="13"/>
  <c r="AE47" i="13"/>
  <c r="AA47" i="13"/>
  <c r="W47" i="13"/>
  <c r="S47" i="13"/>
  <c r="O47" i="13"/>
  <c r="K47" i="13"/>
  <c r="G47" i="13"/>
  <c r="C47" i="13"/>
  <c r="D47" i="13" s="1"/>
  <c r="AI46" i="13"/>
  <c r="AE46" i="13"/>
  <c r="AA46" i="13"/>
  <c r="W46" i="13"/>
  <c r="S46" i="13"/>
  <c r="O46" i="13"/>
  <c r="K46" i="13"/>
  <c r="G46" i="13"/>
  <c r="C46" i="13"/>
  <c r="D46" i="13" s="1"/>
  <c r="AI45" i="13"/>
  <c r="AE45" i="13"/>
  <c r="AA45" i="13"/>
  <c r="W45" i="13"/>
  <c r="S45" i="13"/>
  <c r="O45" i="13"/>
  <c r="K45" i="13"/>
  <c r="G45" i="13"/>
  <c r="C45" i="13"/>
  <c r="D45" i="13" s="1"/>
  <c r="AI44" i="13"/>
  <c r="AE44" i="13"/>
  <c r="AA44" i="13"/>
  <c r="W44" i="13"/>
  <c r="S44" i="13"/>
  <c r="O44" i="13"/>
  <c r="K44" i="13"/>
  <c r="G44" i="13"/>
  <c r="C44" i="13"/>
  <c r="D44" i="13" s="1"/>
  <c r="AI43" i="13"/>
  <c r="AE43" i="13"/>
  <c r="AA43" i="13"/>
  <c r="W43" i="13"/>
  <c r="S43" i="13"/>
  <c r="O43" i="13"/>
  <c r="K43" i="13"/>
  <c r="G43" i="13"/>
  <c r="C43" i="13"/>
  <c r="D43" i="13" s="1"/>
  <c r="AI41" i="13"/>
  <c r="AE41" i="13"/>
  <c r="AA41" i="13"/>
  <c r="W41" i="13"/>
  <c r="S41" i="13"/>
  <c r="O41" i="13"/>
  <c r="K41" i="13"/>
  <c r="G41" i="13"/>
  <c r="C41" i="13"/>
  <c r="D41" i="13" s="1"/>
  <c r="AI40" i="13"/>
  <c r="AE40" i="13"/>
  <c r="AA40" i="13"/>
  <c r="W40" i="13"/>
  <c r="S40" i="13"/>
  <c r="O40" i="13"/>
  <c r="K40" i="13"/>
  <c r="G40" i="13"/>
  <c r="C40" i="13"/>
  <c r="D40" i="13" s="1"/>
  <c r="AI39" i="13"/>
  <c r="AE39" i="13"/>
  <c r="AA39" i="13"/>
  <c r="W39" i="13"/>
  <c r="S39" i="13"/>
  <c r="O39" i="13"/>
  <c r="K39" i="13"/>
  <c r="G39" i="13"/>
  <c r="C39" i="13"/>
  <c r="D39" i="13" s="1"/>
  <c r="AI38" i="13"/>
  <c r="AE38" i="13"/>
  <c r="AA38" i="13"/>
  <c r="W38" i="13"/>
  <c r="S38" i="13"/>
  <c r="O38" i="13"/>
  <c r="K38" i="13"/>
  <c r="G38" i="13"/>
  <c r="C38" i="13"/>
  <c r="D38" i="13" s="1"/>
  <c r="AI37" i="13"/>
  <c r="AE37" i="13"/>
  <c r="AA37" i="13"/>
  <c r="W37" i="13"/>
  <c r="S37" i="13"/>
  <c r="O37" i="13"/>
  <c r="K37" i="13"/>
  <c r="G37" i="13"/>
  <c r="C37" i="13"/>
  <c r="D37" i="13" s="1"/>
  <c r="AI36" i="13"/>
  <c r="AE36" i="13"/>
  <c r="AA36" i="13"/>
  <c r="W36" i="13"/>
  <c r="S36" i="13"/>
  <c r="O36" i="13"/>
  <c r="K36" i="13"/>
  <c r="G36" i="13"/>
  <c r="C36" i="13"/>
  <c r="D36" i="13" s="1"/>
  <c r="AI35" i="13"/>
  <c r="AE35" i="13"/>
  <c r="AA35" i="13"/>
  <c r="W35" i="13"/>
  <c r="S35" i="13"/>
  <c r="O35" i="13"/>
  <c r="K35" i="13"/>
  <c r="G35" i="13"/>
  <c r="C35" i="13"/>
  <c r="D35" i="13" s="1"/>
  <c r="AI34" i="13"/>
  <c r="AE34" i="13"/>
  <c r="AA34" i="13"/>
  <c r="W34" i="13"/>
  <c r="S34" i="13"/>
  <c r="O34" i="13"/>
  <c r="K34" i="13"/>
  <c r="G34" i="13"/>
  <c r="C34" i="13"/>
  <c r="D34" i="13" s="1"/>
  <c r="AI33" i="13"/>
  <c r="AE33" i="13"/>
  <c r="AA33" i="13"/>
  <c r="W33" i="13"/>
  <c r="S33" i="13"/>
  <c r="O33" i="13"/>
  <c r="K33" i="13"/>
  <c r="G33" i="13"/>
  <c r="C33" i="13"/>
  <c r="D33" i="13" s="1"/>
  <c r="AI32" i="13"/>
  <c r="AE32" i="13"/>
  <c r="AA32" i="13"/>
  <c r="W32" i="13"/>
  <c r="S32" i="13"/>
  <c r="O32" i="13"/>
  <c r="K32" i="13"/>
  <c r="G32" i="13"/>
  <c r="C32" i="13"/>
  <c r="D32" i="13" s="1"/>
  <c r="AI31" i="13"/>
  <c r="AE31" i="13"/>
  <c r="AA31" i="13"/>
  <c r="W31" i="13"/>
  <c r="S31" i="13"/>
  <c r="O31" i="13"/>
  <c r="K31" i="13"/>
  <c r="G31" i="13"/>
  <c r="C31" i="13"/>
  <c r="D31" i="13" s="1"/>
  <c r="AI30" i="13"/>
  <c r="AE30" i="13"/>
  <c r="AA30" i="13"/>
  <c r="W30" i="13"/>
  <c r="S30" i="13"/>
  <c r="O30" i="13"/>
  <c r="K30" i="13"/>
  <c r="G30" i="13"/>
  <c r="C30" i="13"/>
  <c r="D30" i="13" s="1"/>
  <c r="AI28" i="13"/>
  <c r="AE28" i="13"/>
  <c r="AA28" i="13"/>
  <c r="W28" i="13"/>
  <c r="S28" i="13"/>
  <c r="O28" i="13"/>
  <c r="K28" i="13"/>
  <c r="G28" i="13"/>
  <c r="C28" i="13"/>
  <c r="D28" i="13" s="1"/>
  <c r="AI27" i="13"/>
  <c r="AE27" i="13"/>
  <c r="AA27" i="13"/>
  <c r="W27" i="13"/>
  <c r="S27" i="13"/>
  <c r="O27" i="13"/>
  <c r="K27" i="13"/>
  <c r="G27" i="13"/>
  <c r="C27" i="13"/>
  <c r="D27" i="13" s="1"/>
  <c r="AI26" i="13"/>
  <c r="AE26" i="13"/>
  <c r="AA26" i="13"/>
  <c r="W26" i="13"/>
  <c r="S26" i="13"/>
  <c r="O26" i="13"/>
  <c r="K26" i="13"/>
  <c r="G26" i="13"/>
  <c r="C26" i="13"/>
  <c r="D26" i="13" s="1"/>
  <c r="AI25" i="13"/>
  <c r="AE25" i="13"/>
  <c r="AA25" i="13"/>
  <c r="W25" i="13"/>
  <c r="S25" i="13"/>
  <c r="O25" i="13"/>
  <c r="K25" i="13"/>
  <c r="G25" i="13"/>
  <c r="C25" i="13"/>
  <c r="D25" i="13" s="1"/>
  <c r="AI24" i="13"/>
  <c r="AE24" i="13"/>
  <c r="AA24" i="13"/>
  <c r="W24" i="13"/>
  <c r="S24" i="13"/>
  <c r="O24" i="13"/>
  <c r="K24" i="13"/>
  <c r="G24" i="13"/>
  <c r="C24" i="13"/>
  <c r="D24" i="13" s="1"/>
  <c r="AI23" i="13"/>
  <c r="AE23" i="13"/>
  <c r="AA23" i="13"/>
  <c r="W23" i="13"/>
  <c r="S23" i="13"/>
  <c r="O23" i="13"/>
  <c r="K23" i="13"/>
  <c r="G23" i="13"/>
  <c r="C23" i="13"/>
  <c r="D23" i="13" s="1"/>
  <c r="AI22" i="13"/>
  <c r="AE22" i="13"/>
  <c r="AA22" i="13"/>
  <c r="W22" i="13"/>
  <c r="S22" i="13"/>
  <c r="O22" i="13"/>
  <c r="K22" i="13"/>
  <c r="G22" i="13"/>
  <c r="C22" i="13"/>
  <c r="D22" i="13" s="1"/>
  <c r="AI21" i="13"/>
  <c r="AE21" i="13"/>
  <c r="AA21" i="13"/>
  <c r="W21" i="13"/>
  <c r="S21" i="13"/>
  <c r="O21" i="13"/>
  <c r="K21" i="13"/>
  <c r="G21" i="13"/>
  <c r="C21" i="13"/>
  <c r="D21" i="13" s="1"/>
  <c r="AI20" i="13"/>
  <c r="AE20" i="13"/>
  <c r="AA20" i="13"/>
  <c r="W20" i="13"/>
  <c r="S20" i="13"/>
  <c r="O20" i="13"/>
  <c r="K20" i="13"/>
  <c r="G20" i="13"/>
  <c r="C20" i="13"/>
  <c r="D20" i="13" s="1"/>
  <c r="AI19" i="13"/>
  <c r="AE19" i="13"/>
  <c r="AA19" i="13"/>
  <c r="W19" i="13"/>
  <c r="S19" i="13"/>
  <c r="O19" i="13"/>
  <c r="K19" i="13"/>
  <c r="G19" i="13"/>
  <c r="C19" i="13"/>
  <c r="D19" i="13" s="1"/>
  <c r="AI18" i="13"/>
  <c r="AE18" i="13"/>
  <c r="AA18" i="13"/>
  <c r="W18" i="13"/>
  <c r="S18" i="13"/>
  <c r="O18" i="13"/>
  <c r="K18" i="13"/>
  <c r="G18" i="13"/>
  <c r="C18" i="13"/>
  <c r="D18" i="13" s="1"/>
  <c r="AI17" i="13"/>
  <c r="AE17" i="13"/>
  <c r="AA17" i="13"/>
  <c r="W17" i="13"/>
  <c r="S17" i="13"/>
  <c r="O17" i="13"/>
  <c r="K17" i="13"/>
  <c r="G17" i="13"/>
  <c r="C17" i="13"/>
  <c r="D17" i="13" s="1"/>
  <c r="AI15" i="13"/>
  <c r="AE15" i="13"/>
  <c r="AA15" i="13"/>
  <c r="W15" i="13"/>
  <c r="S15" i="13"/>
  <c r="O15" i="13"/>
  <c r="K15" i="13"/>
  <c r="G15" i="13"/>
  <c r="C15" i="13"/>
  <c r="D15" i="13" s="1"/>
  <c r="AI14" i="13"/>
  <c r="AE14" i="13"/>
  <c r="AA14" i="13"/>
  <c r="W14" i="13"/>
  <c r="S14" i="13"/>
  <c r="O14" i="13"/>
  <c r="K14" i="13"/>
  <c r="G14" i="13"/>
  <c r="C14" i="13"/>
  <c r="D14" i="13" s="1"/>
  <c r="AI13" i="13"/>
  <c r="AE13" i="13"/>
  <c r="AA13" i="13"/>
  <c r="W13" i="13"/>
  <c r="S13" i="13"/>
  <c r="O13" i="13"/>
  <c r="K13" i="13"/>
  <c r="G13" i="13"/>
  <c r="C13" i="13"/>
  <c r="D13" i="13" s="1"/>
  <c r="AI12" i="13"/>
  <c r="AE12" i="13"/>
  <c r="AA12" i="13"/>
  <c r="W12" i="13"/>
  <c r="S12" i="13"/>
  <c r="O12" i="13"/>
  <c r="K12" i="13"/>
  <c r="G12" i="13"/>
  <c r="C12" i="13"/>
  <c r="D12" i="13" s="1"/>
  <c r="AI11" i="13"/>
  <c r="AE11" i="13"/>
  <c r="AA11" i="13"/>
  <c r="W11" i="13"/>
  <c r="S11" i="13"/>
  <c r="O11" i="13"/>
  <c r="K11" i="13"/>
  <c r="G11" i="13"/>
  <c r="C11" i="13"/>
  <c r="D11" i="13" s="1"/>
  <c r="AI10" i="13"/>
  <c r="AE10" i="13"/>
  <c r="AA10" i="13"/>
  <c r="W10" i="13"/>
  <c r="S10" i="13"/>
  <c r="O10" i="13"/>
  <c r="K10" i="13"/>
  <c r="G10" i="13"/>
  <c r="C10" i="13"/>
  <c r="D10" i="13" s="1"/>
  <c r="AI9" i="13"/>
  <c r="AE9" i="13"/>
  <c r="AA9" i="13"/>
  <c r="W9" i="13"/>
  <c r="S9" i="13"/>
  <c r="O9" i="13"/>
  <c r="K9" i="13"/>
  <c r="G9" i="13"/>
  <c r="C9" i="13"/>
  <c r="D9" i="13" s="1"/>
  <c r="AI8" i="13"/>
  <c r="AE8" i="13"/>
  <c r="AA8" i="13"/>
  <c r="W8" i="13"/>
  <c r="S8" i="13"/>
  <c r="O8" i="13"/>
  <c r="K8" i="13"/>
  <c r="G8" i="13"/>
  <c r="C8" i="13"/>
  <c r="D8" i="13" s="1"/>
  <c r="AI7" i="13"/>
  <c r="AE7" i="13"/>
  <c r="AA7" i="13"/>
  <c r="W7" i="13"/>
  <c r="S7" i="13"/>
  <c r="O7" i="13"/>
  <c r="K7" i="13"/>
  <c r="G7" i="13"/>
  <c r="C7" i="13"/>
  <c r="D7" i="13" s="1"/>
  <c r="AI6" i="13"/>
  <c r="AE6" i="13"/>
  <c r="AA6" i="13"/>
  <c r="W6" i="13"/>
  <c r="S6" i="13"/>
  <c r="O6" i="13"/>
  <c r="K6" i="13"/>
  <c r="G6" i="13"/>
  <c r="C6" i="13"/>
  <c r="D6" i="13" s="1"/>
  <c r="AI5" i="13"/>
  <c r="AE5" i="13"/>
  <c r="AA5" i="13"/>
  <c r="W5" i="13"/>
  <c r="S5" i="13"/>
  <c r="O5" i="13"/>
  <c r="K5" i="13"/>
  <c r="G5" i="13"/>
  <c r="C5" i="13"/>
  <c r="D5" i="13" s="1"/>
  <c r="AI4" i="13"/>
  <c r="AE4" i="13"/>
  <c r="AA4" i="13"/>
  <c r="W4" i="13"/>
  <c r="S4" i="13"/>
  <c r="O4" i="13"/>
  <c r="K4" i="13"/>
  <c r="G4" i="13"/>
  <c r="C4" i="13"/>
  <c r="D4" i="13" s="1"/>
  <c r="R289" i="18" l="1"/>
  <c r="R103" i="18"/>
  <c r="R98" i="18"/>
  <c r="R95" i="18"/>
  <c r="R11" i="18"/>
  <c r="R357" i="18"/>
  <c r="R115" i="18"/>
  <c r="R378" i="18"/>
  <c r="R318" i="18"/>
  <c r="R384" i="18"/>
  <c r="R353" i="18"/>
  <c r="R350" i="18"/>
  <c r="R345" i="18"/>
  <c r="R313" i="18"/>
  <c r="R297" i="18"/>
  <c r="R133" i="18"/>
  <c r="R116" i="18"/>
  <c r="R148" i="18"/>
  <c r="R108" i="18"/>
  <c r="R396" i="18"/>
  <c r="R393" i="18"/>
  <c r="R339" i="18"/>
  <c r="R122" i="18"/>
  <c r="R20" i="18"/>
  <c r="R149" i="18"/>
  <c r="R314" i="18"/>
  <c r="R312" i="18"/>
  <c r="R304" i="18"/>
  <c r="R270" i="18"/>
  <c r="R328" i="18"/>
  <c r="R160" i="18"/>
  <c r="R27" i="18"/>
  <c r="R294" i="18"/>
  <c r="R292" i="18"/>
  <c r="R226" i="18"/>
  <c r="R222" i="18"/>
  <c r="R180" i="18"/>
  <c r="R389" i="18"/>
  <c r="R302" i="18"/>
  <c r="R267" i="18"/>
  <c r="R187" i="18"/>
  <c r="R285" i="18"/>
  <c r="R273" i="18"/>
  <c r="R121" i="18"/>
  <c r="R361" i="18"/>
  <c r="R296" i="18"/>
  <c r="R290" i="18"/>
  <c r="R140" i="18"/>
  <c r="R392" i="18"/>
  <c r="R388" i="18"/>
  <c r="R369" i="18"/>
  <c r="R309" i="18"/>
  <c r="R276" i="18"/>
  <c r="R2" i="18"/>
  <c r="R386" i="18"/>
  <c r="R305" i="18"/>
  <c r="R254" i="18"/>
  <c r="R308" i="18"/>
  <c r="R377" i="18"/>
  <c r="R352" i="18"/>
  <c r="R307" i="18"/>
  <c r="R164" i="18"/>
  <c r="R109" i="18"/>
  <c r="R152" i="18"/>
  <c r="R18" i="18"/>
  <c r="R13" i="18"/>
  <c r="R7" i="18"/>
  <c r="R3" i="18"/>
  <c r="R365" i="18"/>
  <c r="R331" i="18"/>
  <c r="R360" i="18"/>
  <c r="R9" i="18"/>
  <c r="R5" i="18"/>
  <c r="R15" i="18"/>
  <c r="R171" i="18"/>
  <c r="R173" i="18"/>
  <c r="R172" i="18"/>
  <c r="R169" i="18"/>
  <c r="R130" i="18"/>
  <c r="R113" i="18"/>
  <c r="R32" i="18"/>
  <c r="R30" i="18"/>
  <c r="R29" i="18"/>
  <c r="R303" i="18"/>
  <c r="R147" i="18"/>
  <c r="R96" i="18"/>
  <c r="R33" i="18"/>
  <c r="R4" i="18"/>
  <c r="R131" i="18"/>
  <c r="R101" i="18"/>
  <c r="R100" i="18"/>
  <c r="R31" i="18"/>
  <c r="R379" i="18"/>
  <c r="R322" i="18"/>
  <c r="R321" i="18"/>
  <c r="R112" i="18"/>
  <c r="R12" i="18"/>
  <c r="R387" i="18"/>
  <c r="R283" i="18"/>
  <c r="R382" i="18"/>
  <c r="R17" i="18"/>
  <c r="R366" i="18"/>
  <c r="R295" i="18"/>
  <c r="R134" i="18"/>
  <c r="R128" i="18"/>
  <c r="R401" i="18"/>
  <c r="R311" i="18"/>
  <c r="R253" i="18"/>
  <c r="R125" i="18"/>
  <c r="R94" i="18"/>
  <c r="R266" i="18"/>
  <c r="R259" i="18"/>
  <c r="R258" i="18"/>
  <c r="R240" i="18"/>
  <c r="R145" i="18"/>
  <c r="R87" i="18"/>
  <c r="R97" i="18"/>
  <c r="R281" i="18"/>
  <c r="R278" i="18"/>
  <c r="R349" i="18"/>
  <c r="R346" i="18"/>
  <c r="R260" i="18"/>
  <c r="R252" i="18"/>
  <c r="R250" i="18"/>
  <c r="R211" i="18"/>
  <c r="R73" i="18"/>
  <c r="M54" i="13"/>
  <c r="P53" i="31" s="1"/>
  <c r="U54" i="13"/>
  <c r="P57" i="31" s="1"/>
  <c r="AC54" i="13"/>
  <c r="P61" i="31" s="1"/>
  <c r="AG54" i="13"/>
  <c r="P63" i="31" s="1"/>
  <c r="I54" i="13"/>
  <c r="Q54" i="13"/>
  <c r="P55" i="31" s="1"/>
  <c r="Y54" i="13"/>
  <c r="P59" i="31" s="1"/>
  <c r="AK54" i="13"/>
  <c r="P65" i="31" s="1"/>
  <c r="E54" i="13"/>
  <c r="F54" i="13"/>
  <c r="L54" i="13" s="1"/>
  <c r="M53" i="13"/>
  <c r="O53" i="31" s="1"/>
  <c r="Q53" i="13"/>
  <c r="O55" i="31" s="1"/>
  <c r="Y53" i="13"/>
  <c r="O59" i="31" s="1"/>
  <c r="AG53" i="13"/>
  <c r="O63" i="31" s="1"/>
  <c r="AK53" i="13"/>
  <c r="O65" i="31" s="1"/>
  <c r="E53" i="13"/>
  <c r="F53" i="13"/>
  <c r="L53" i="13" s="1"/>
  <c r="I53" i="13"/>
  <c r="U53" i="13"/>
  <c r="O57" i="31" s="1"/>
  <c r="AC53" i="13"/>
  <c r="O61" i="31" s="1"/>
  <c r="M52" i="13"/>
  <c r="N53" i="31" s="1"/>
  <c r="U52" i="13"/>
  <c r="N57" i="31" s="1"/>
  <c r="AC52" i="13"/>
  <c r="N61" i="31" s="1"/>
  <c r="AK52" i="13"/>
  <c r="N65" i="31" s="1"/>
  <c r="E52" i="13"/>
  <c r="F52" i="13"/>
  <c r="L52" i="13" s="1"/>
  <c r="I52" i="13"/>
  <c r="Q52" i="13"/>
  <c r="N55" i="31" s="1"/>
  <c r="Y52" i="13"/>
  <c r="N59" i="31" s="1"/>
  <c r="AG52" i="13"/>
  <c r="N63" i="31" s="1"/>
  <c r="M51" i="13"/>
  <c r="M53" i="31" s="1"/>
  <c r="Y51" i="13"/>
  <c r="M59" i="31" s="1"/>
  <c r="AC51" i="13"/>
  <c r="M61" i="31" s="1"/>
  <c r="AK51" i="13"/>
  <c r="M65" i="31" s="1"/>
  <c r="I51" i="13"/>
  <c r="Q51" i="13"/>
  <c r="M55" i="31" s="1"/>
  <c r="U51" i="13"/>
  <c r="M57" i="31" s="1"/>
  <c r="AG51" i="13"/>
  <c r="M63" i="31" s="1"/>
  <c r="E51" i="13"/>
  <c r="F51" i="13"/>
  <c r="L51" i="13" s="1"/>
  <c r="M50" i="13"/>
  <c r="L53" i="31" s="1"/>
  <c r="Y50" i="13"/>
  <c r="L59" i="31" s="1"/>
  <c r="AG50" i="13"/>
  <c r="L63" i="31" s="1"/>
  <c r="E50" i="13"/>
  <c r="F50" i="13"/>
  <c r="L50" i="13" s="1"/>
  <c r="I50" i="13"/>
  <c r="Q50" i="13"/>
  <c r="L55" i="31" s="1"/>
  <c r="U50" i="13"/>
  <c r="L57" i="31" s="1"/>
  <c r="AC50" i="13"/>
  <c r="L61" i="31" s="1"/>
  <c r="AK50" i="13"/>
  <c r="L65" i="31" s="1"/>
  <c r="M49" i="13"/>
  <c r="K53" i="31" s="1"/>
  <c r="Y49" i="13"/>
  <c r="K59" i="31" s="1"/>
  <c r="AG49" i="13"/>
  <c r="K63" i="31" s="1"/>
  <c r="I49" i="13"/>
  <c r="Q49" i="13"/>
  <c r="K55" i="31" s="1"/>
  <c r="U49" i="13"/>
  <c r="K57" i="31" s="1"/>
  <c r="AC49" i="13"/>
  <c r="K61" i="31" s="1"/>
  <c r="AK49" i="13"/>
  <c r="K65" i="31" s="1"/>
  <c r="E49" i="13"/>
  <c r="F49" i="13"/>
  <c r="L49" i="13" s="1"/>
  <c r="M48" i="13"/>
  <c r="J53" i="31" s="1"/>
  <c r="U48" i="13"/>
  <c r="J57" i="31" s="1"/>
  <c r="AC48" i="13"/>
  <c r="J61" i="31" s="1"/>
  <c r="AK48" i="13"/>
  <c r="J65" i="31" s="1"/>
  <c r="I48" i="13"/>
  <c r="Q48" i="13"/>
  <c r="J55" i="31" s="1"/>
  <c r="Y48" i="13"/>
  <c r="J59" i="31" s="1"/>
  <c r="AG48" i="13"/>
  <c r="J63" i="31" s="1"/>
  <c r="E48" i="13"/>
  <c r="F48" i="13"/>
  <c r="L48" i="13" s="1"/>
  <c r="I47" i="13"/>
  <c r="M47" i="13"/>
  <c r="I53" i="31" s="1"/>
  <c r="Q47" i="13"/>
  <c r="I55" i="31" s="1"/>
  <c r="U47" i="13"/>
  <c r="I57" i="31" s="1"/>
  <c r="AC47" i="13"/>
  <c r="I61" i="31" s="1"/>
  <c r="AK47" i="13"/>
  <c r="I65" i="31" s="1"/>
  <c r="Y47" i="13"/>
  <c r="I59" i="31" s="1"/>
  <c r="AG47" i="13"/>
  <c r="I63" i="31" s="1"/>
  <c r="E47" i="13"/>
  <c r="F47" i="13"/>
  <c r="L47" i="13" s="1"/>
  <c r="M46" i="13"/>
  <c r="H53" i="31" s="1"/>
  <c r="U46" i="13"/>
  <c r="H57" i="31" s="1"/>
  <c r="E46" i="13"/>
  <c r="F46" i="13"/>
  <c r="L46" i="13" s="1"/>
  <c r="I46" i="13"/>
  <c r="Q46" i="13"/>
  <c r="H55" i="31" s="1"/>
  <c r="Y46" i="13"/>
  <c r="H59" i="31" s="1"/>
  <c r="AC46" i="13"/>
  <c r="H61" i="31" s="1"/>
  <c r="AG46" i="13"/>
  <c r="H63" i="31" s="1"/>
  <c r="AK46" i="13"/>
  <c r="H65" i="31" s="1"/>
  <c r="M45" i="13"/>
  <c r="G53" i="31" s="1"/>
  <c r="U45" i="13"/>
  <c r="G57" i="31" s="1"/>
  <c r="AC45" i="13"/>
  <c r="G61" i="31" s="1"/>
  <c r="AK45" i="13"/>
  <c r="G65" i="31" s="1"/>
  <c r="I45" i="13"/>
  <c r="Q45" i="13"/>
  <c r="G55" i="31" s="1"/>
  <c r="Y45" i="13"/>
  <c r="G59" i="31" s="1"/>
  <c r="AG45" i="13"/>
  <c r="G63" i="31" s="1"/>
  <c r="E45" i="13"/>
  <c r="F45" i="13"/>
  <c r="L45" i="13" s="1"/>
  <c r="M44" i="13"/>
  <c r="F53" i="31" s="1"/>
  <c r="Y44" i="13"/>
  <c r="F59" i="31" s="1"/>
  <c r="AC44" i="13"/>
  <c r="F61" i="31" s="1"/>
  <c r="E44" i="13"/>
  <c r="F44" i="13"/>
  <c r="L44" i="13" s="1"/>
  <c r="I44" i="13"/>
  <c r="Q44" i="13"/>
  <c r="F55" i="31" s="1"/>
  <c r="U44" i="13"/>
  <c r="F57" i="31" s="1"/>
  <c r="AG44" i="13"/>
  <c r="F63" i="31" s="1"/>
  <c r="AK44" i="13"/>
  <c r="F65" i="31" s="1"/>
  <c r="M43" i="13"/>
  <c r="U43" i="13"/>
  <c r="AC43" i="13"/>
  <c r="AK43" i="13"/>
  <c r="E43" i="13"/>
  <c r="F43" i="13"/>
  <c r="I43" i="13"/>
  <c r="Q43" i="13"/>
  <c r="Y43" i="13"/>
  <c r="AG43" i="13"/>
  <c r="M41" i="13"/>
  <c r="P37" i="31" s="1"/>
  <c r="U41" i="13"/>
  <c r="P41" i="31" s="1"/>
  <c r="AC41" i="13"/>
  <c r="P45" i="31" s="1"/>
  <c r="AK41" i="13"/>
  <c r="P49" i="31" s="1"/>
  <c r="E41" i="13"/>
  <c r="F41" i="13"/>
  <c r="I41" i="13"/>
  <c r="Q41" i="13"/>
  <c r="P39" i="31" s="1"/>
  <c r="Y41" i="13"/>
  <c r="P43" i="31" s="1"/>
  <c r="AG41" i="13"/>
  <c r="P47" i="31" s="1"/>
  <c r="M40" i="13"/>
  <c r="O37" i="31" s="1"/>
  <c r="U40" i="13"/>
  <c r="O41" i="31" s="1"/>
  <c r="AC40" i="13"/>
  <c r="O45" i="31" s="1"/>
  <c r="AK40" i="13"/>
  <c r="O49" i="31" s="1"/>
  <c r="E40" i="13"/>
  <c r="F40" i="13"/>
  <c r="I40" i="13"/>
  <c r="Q40" i="13"/>
  <c r="O39" i="31" s="1"/>
  <c r="Y40" i="13"/>
  <c r="O43" i="31" s="1"/>
  <c r="AG40" i="13"/>
  <c r="O47" i="31" s="1"/>
  <c r="M39" i="13"/>
  <c r="N37" i="31" s="1"/>
  <c r="Y39" i="13"/>
  <c r="N43" i="31" s="1"/>
  <c r="AG39" i="13"/>
  <c r="N47" i="31" s="1"/>
  <c r="I39" i="13"/>
  <c r="Q39" i="13"/>
  <c r="N39" i="31" s="1"/>
  <c r="U39" i="13"/>
  <c r="N41" i="31" s="1"/>
  <c r="AC39" i="13"/>
  <c r="N45" i="31" s="1"/>
  <c r="AK39" i="13"/>
  <c r="N49" i="31" s="1"/>
  <c r="E39" i="13"/>
  <c r="F39" i="13"/>
  <c r="I38" i="13"/>
  <c r="M38" i="13"/>
  <c r="M37" i="31" s="1"/>
  <c r="U38" i="13"/>
  <c r="M41" i="31" s="1"/>
  <c r="AC38" i="13"/>
  <c r="M45" i="31" s="1"/>
  <c r="AG38" i="13"/>
  <c r="M47" i="31" s="1"/>
  <c r="E38" i="13"/>
  <c r="F38" i="13"/>
  <c r="Q38" i="13"/>
  <c r="M39" i="31" s="1"/>
  <c r="Y38" i="13"/>
  <c r="M43" i="31" s="1"/>
  <c r="AK38" i="13"/>
  <c r="M49" i="31" s="1"/>
  <c r="I37" i="13"/>
  <c r="M37" i="13"/>
  <c r="L37" i="31" s="1"/>
  <c r="Q37" i="13"/>
  <c r="L39" i="31" s="1"/>
  <c r="U37" i="13"/>
  <c r="L41" i="31" s="1"/>
  <c r="Y37" i="13"/>
  <c r="L43" i="31" s="1"/>
  <c r="AC37" i="13"/>
  <c r="L45" i="31" s="1"/>
  <c r="AG37" i="13"/>
  <c r="L47" i="31" s="1"/>
  <c r="AK37" i="13"/>
  <c r="L49" i="31" s="1"/>
  <c r="E37" i="13"/>
  <c r="F37" i="13"/>
  <c r="I36" i="13"/>
  <c r="M36" i="13"/>
  <c r="K37" i="31" s="1"/>
  <c r="Q36" i="13"/>
  <c r="K39" i="31" s="1"/>
  <c r="U36" i="13"/>
  <c r="K41" i="31" s="1"/>
  <c r="Y36" i="13"/>
  <c r="K43" i="31" s="1"/>
  <c r="AC36" i="13"/>
  <c r="K45" i="31" s="1"/>
  <c r="AG36" i="13"/>
  <c r="K47" i="31" s="1"/>
  <c r="AK36" i="13"/>
  <c r="K49" i="31" s="1"/>
  <c r="E36" i="13"/>
  <c r="F36" i="13"/>
  <c r="M35" i="13"/>
  <c r="J37" i="31" s="1"/>
  <c r="U35" i="13"/>
  <c r="J41" i="31" s="1"/>
  <c r="AG35" i="13"/>
  <c r="J47" i="31" s="1"/>
  <c r="I35" i="13"/>
  <c r="Q35" i="13"/>
  <c r="J39" i="31" s="1"/>
  <c r="Y35" i="13"/>
  <c r="J43" i="31" s="1"/>
  <c r="AC35" i="13"/>
  <c r="J45" i="31" s="1"/>
  <c r="AK35" i="13"/>
  <c r="J49" i="31" s="1"/>
  <c r="E35" i="13"/>
  <c r="F35" i="13"/>
  <c r="M34" i="13"/>
  <c r="I37" i="31" s="1"/>
  <c r="Y34" i="13"/>
  <c r="I43" i="31" s="1"/>
  <c r="AG34" i="13"/>
  <c r="I47" i="31" s="1"/>
  <c r="I34" i="13"/>
  <c r="Q34" i="13"/>
  <c r="I39" i="31" s="1"/>
  <c r="U34" i="13"/>
  <c r="I41" i="31" s="1"/>
  <c r="AC34" i="13"/>
  <c r="I45" i="31" s="1"/>
  <c r="AK34" i="13"/>
  <c r="I49" i="31" s="1"/>
  <c r="E34" i="13"/>
  <c r="F34" i="13"/>
  <c r="M33" i="13"/>
  <c r="H37" i="31" s="1"/>
  <c r="U33" i="13"/>
  <c r="H41" i="31" s="1"/>
  <c r="AC33" i="13"/>
  <c r="H45" i="31" s="1"/>
  <c r="AK33" i="13"/>
  <c r="H49" i="31" s="1"/>
  <c r="E33" i="13"/>
  <c r="F33" i="13"/>
  <c r="I33" i="13"/>
  <c r="Q33" i="13"/>
  <c r="H39" i="31" s="1"/>
  <c r="Y33" i="13"/>
  <c r="H43" i="31" s="1"/>
  <c r="AG33" i="13"/>
  <c r="H47" i="31" s="1"/>
  <c r="M32" i="13"/>
  <c r="G37" i="31" s="1"/>
  <c r="Y32" i="13"/>
  <c r="G43" i="31" s="1"/>
  <c r="AG32" i="13"/>
  <c r="G47" i="31" s="1"/>
  <c r="I32" i="13"/>
  <c r="Q32" i="13"/>
  <c r="G39" i="31" s="1"/>
  <c r="U32" i="13"/>
  <c r="G41" i="31" s="1"/>
  <c r="AC32" i="13"/>
  <c r="G45" i="31" s="1"/>
  <c r="AK32" i="13"/>
  <c r="G49" i="31" s="1"/>
  <c r="E32" i="13"/>
  <c r="F32" i="13"/>
  <c r="M31" i="13"/>
  <c r="F37" i="31" s="1"/>
  <c r="Y31" i="13"/>
  <c r="F43" i="31" s="1"/>
  <c r="AG31" i="13"/>
  <c r="F47" i="31" s="1"/>
  <c r="E31" i="13"/>
  <c r="F31" i="13"/>
  <c r="I31" i="13"/>
  <c r="Q31" i="13"/>
  <c r="F39" i="31" s="1"/>
  <c r="U31" i="13"/>
  <c r="F41" i="31" s="1"/>
  <c r="AC31" i="13"/>
  <c r="F45" i="31" s="1"/>
  <c r="AK31" i="13"/>
  <c r="F49" i="31" s="1"/>
  <c r="M30" i="13"/>
  <c r="U30" i="13"/>
  <c r="Y30" i="13"/>
  <c r="AG30" i="13"/>
  <c r="I30" i="13"/>
  <c r="Q30" i="13"/>
  <c r="AC30" i="13"/>
  <c r="AK30" i="13"/>
  <c r="E30" i="13"/>
  <c r="F30" i="13"/>
  <c r="M28" i="13"/>
  <c r="P21" i="31" s="1"/>
  <c r="U28" i="13"/>
  <c r="P25" i="31" s="1"/>
  <c r="AC28" i="13"/>
  <c r="P29" i="31" s="1"/>
  <c r="E28" i="13"/>
  <c r="F28" i="13"/>
  <c r="L28" i="13" s="1"/>
  <c r="I28" i="13"/>
  <c r="Q28" i="13"/>
  <c r="P23" i="31" s="1"/>
  <c r="Y28" i="13"/>
  <c r="P27" i="31" s="1"/>
  <c r="AG28" i="13"/>
  <c r="P31" i="31" s="1"/>
  <c r="AK28" i="13"/>
  <c r="P33" i="31" s="1"/>
  <c r="M27" i="13"/>
  <c r="O21" i="31" s="1"/>
  <c r="U27" i="13"/>
  <c r="O25" i="31" s="1"/>
  <c r="AC27" i="13"/>
  <c r="O29" i="31" s="1"/>
  <c r="AK27" i="13"/>
  <c r="O33" i="31" s="1"/>
  <c r="E27" i="13"/>
  <c r="F27" i="13"/>
  <c r="L27" i="13" s="1"/>
  <c r="I27" i="13"/>
  <c r="Q27" i="13"/>
  <c r="O23" i="31" s="1"/>
  <c r="Y27" i="13"/>
  <c r="O27" i="31" s="1"/>
  <c r="AG27" i="13"/>
  <c r="O31" i="31" s="1"/>
  <c r="M26" i="13"/>
  <c r="N21" i="31" s="1"/>
  <c r="U26" i="13"/>
  <c r="N25" i="31" s="1"/>
  <c r="AC26" i="13"/>
  <c r="N29" i="31" s="1"/>
  <c r="AK26" i="13"/>
  <c r="N33" i="31" s="1"/>
  <c r="I26" i="13"/>
  <c r="Q26" i="13"/>
  <c r="N23" i="31" s="1"/>
  <c r="Y26" i="13"/>
  <c r="N27" i="31" s="1"/>
  <c r="AG26" i="13"/>
  <c r="N31" i="31" s="1"/>
  <c r="E26" i="13"/>
  <c r="F26" i="13"/>
  <c r="L26" i="13" s="1"/>
  <c r="M25" i="13"/>
  <c r="M21" i="31" s="1"/>
  <c r="U25" i="13"/>
  <c r="M25" i="31" s="1"/>
  <c r="AC25" i="13"/>
  <c r="M29" i="31" s="1"/>
  <c r="AK25" i="13"/>
  <c r="M33" i="31" s="1"/>
  <c r="I25" i="13"/>
  <c r="Q25" i="13"/>
  <c r="M23" i="31" s="1"/>
  <c r="Y25" i="13"/>
  <c r="M27" i="31" s="1"/>
  <c r="AG25" i="13"/>
  <c r="M31" i="31" s="1"/>
  <c r="E25" i="13"/>
  <c r="F25" i="13"/>
  <c r="L25" i="13" s="1"/>
  <c r="M24" i="13"/>
  <c r="L21" i="31" s="1"/>
  <c r="U24" i="13"/>
  <c r="L25" i="31" s="1"/>
  <c r="AC24" i="13"/>
  <c r="L29" i="31" s="1"/>
  <c r="AK24" i="13"/>
  <c r="L33" i="31" s="1"/>
  <c r="I24" i="13"/>
  <c r="Q24" i="13"/>
  <c r="L23" i="31" s="1"/>
  <c r="Y24" i="13"/>
  <c r="L27" i="31" s="1"/>
  <c r="AG24" i="13"/>
  <c r="L31" i="31" s="1"/>
  <c r="E24" i="13"/>
  <c r="F24" i="13"/>
  <c r="L24" i="13" s="1"/>
  <c r="M23" i="13"/>
  <c r="K21" i="31" s="1"/>
  <c r="U23" i="13"/>
  <c r="K25" i="31" s="1"/>
  <c r="AC23" i="13"/>
  <c r="K29" i="31" s="1"/>
  <c r="AK23" i="13"/>
  <c r="K33" i="31" s="1"/>
  <c r="I23" i="13"/>
  <c r="Q23" i="13"/>
  <c r="K23" i="31" s="1"/>
  <c r="Y23" i="13"/>
  <c r="K27" i="31" s="1"/>
  <c r="AG23" i="13"/>
  <c r="K31" i="31" s="1"/>
  <c r="E23" i="13"/>
  <c r="F23" i="13"/>
  <c r="L23" i="13" s="1"/>
  <c r="M22" i="13"/>
  <c r="J21" i="31" s="1"/>
  <c r="U22" i="13"/>
  <c r="J25" i="31" s="1"/>
  <c r="AC22" i="13"/>
  <c r="J29" i="31" s="1"/>
  <c r="AK22" i="13"/>
  <c r="J33" i="31" s="1"/>
  <c r="E22" i="13"/>
  <c r="F22" i="13"/>
  <c r="L22" i="13" s="1"/>
  <c r="I22" i="13"/>
  <c r="Q22" i="13"/>
  <c r="J23" i="31" s="1"/>
  <c r="Y22" i="13"/>
  <c r="J27" i="31" s="1"/>
  <c r="AG22" i="13"/>
  <c r="J31" i="31" s="1"/>
  <c r="M21" i="13"/>
  <c r="I21" i="31" s="1"/>
  <c r="U21" i="13"/>
  <c r="I25" i="31" s="1"/>
  <c r="AC21" i="13"/>
  <c r="I29" i="31" s="1"/>
  <c r="AK21" i="13"/>
  <c r="I33" i="31" s="1"/>
  <c r="I21" i="13"/>
  <c r="Q21" i="13"/>
  <c r="I23" i="31" s="1"/>
  <c r="Y21" i="13"/>
  <c r="I27" i="31" s="1"/>
  <c r="AG21" i="13"/>
  <c r="I31" i="31" s="1"/>
  <c r="E21" i="13"/>
  <c r="F21" i="13"/>
  <c r="L21" i="13" s="1"/>
  <c r="M20" i="13"/>
  <c r="H21" i="31" s="1"/>
  <c r="U20" i="13"/>
  <c r="H25" i="31" s="1"/>
  <c r="AC20" i="13"/>
  <c r="H29" i="31" s="1"/>
  <c r="AK20" i="13"/>
  <c r="H33" i="31" s="1"/>
  <c r="E20" i="13"/>
  <c r="F20" i="13"/>
  <c r="L20" i="13" s="1"/>
  <c r="I20" i="13"/>
  <c r="Q20" i="13"/>
  <c r="H23" i="31" s="1"/>
  <c r="Y20" i="13"/>
  <c r="H27" i="31" s="1"/>
  <c r="AG20" i="13"/>
  <c r="H31" i="31" s="1"/>
  <c r="M19" i="13"/>
  <c r="G21" i="31" s="1"/>
  <c r="U19" i="13"/>
  <c r="G25" i="31" s="1"/>
  <c r="AG19" i="13"/>
  <c r="G31" i="31" s="1"/>
  <c r="E19" i="13"/>
  <c r="F19" i="13"/>
  <c r="L19" i="13" s="1"/>
  <c r="I19" i="13"/>
  <c r="Q19" i="13"/>
  <c r="G23" i="31" s="1"/>
  <c r="Y19" i="13"/>
  <c r="G27" i="31" s="1"/>
  <c r="AC19" i="13"/>
  <c r="G29" i="31" s="1"/>
  <c r="AK19" i="13"/>
  <c r="G33" i="31" s="1"/>
  <c r="M18" i="13"/>
  <c r="F21" i="31" s="1"/>
  <c r="U18" i="13"/>
  <c r="F25" i="31" s="1"/>
  <c r="AC18" i="13"/>
  <c r="F29" i="31" s="1"/>
  <c r="AK18" i="13"/>
  <c r="F33" i="31" s="1"/>
  <c r="I18" i="13"/>
  <c r="Q18" i="13"/>
  <c r="F23" i="31" s="1"/>
  <c r="Y18" i="13"/>
  <c r="F27" i="31" s="1"/>
  <c r="AG18" i="13"/>
  <c r="F31" i="31" s="1"/>
  <c r="E18" i="13"/>
  <c r="F18" i="13"/>
  <c r="L18" i="13" s="1"/>
  <c r="M17" i="13"/>
  <c r="U17" i="13"/>
  <c r="AC17" i="13"/>
  <c r="AK17" i="13"/>
  <c r="I17" i="13"/>
  <c r="Q17" i="13"/>
  <c r="Y17" i="13"/>
  <c r="AG17" i="13"/>
  <c r="E17" i="13"/>
  <c r="F17" i="13"/>
  <c r="M15" i="13"/>
  <c r="P5" i="31" s="1"/>
  <c r="U15" i="13"/>
  <c r="P9" i="31" s="1"/>
  <c r="AG15" i="13"/>
  <c r="P15" i="31" s="1"/>
  <c r="I15" i="13"/>
  <c r="Q15" i="13"/>
  <c r="P7" i="31" s="1"/>
  <c r="Y15" i="13"/>
  <c r="P11" i="31" s="1"/>
  <c r="AC15" i="13"/>
  <c r="P13" i="31" s="1"/>
  <c r="AK15" i="13"/>
  <c r="P17" i="31" s="1"/>
  <c r="E15" i="13"/>
  <c r="F15" i="13"/>
  <c r="L15" i="13" s="1"/>
  <c r="M14" i="13"/>
  <c r="O5" i="31" s="1"/>
  <c r="U14" i="13"/>
  <c r="O9" i="31" s="1"/>
  <c r="AC14" i="13"/>
  <c r="O13" i="31" s="1"/>
  <c r="AK14" i="13"/>
  <c r="O17" i="31" s="1"/>
  <c r="I14" i="13"/>
  <c r="Q14" i="13"/>
  <c r="O7" i="31" s="1"/>
  <c r="Y14" i="13"/>
  <c r="O11" i="31" s="1"/>
  <c r="AG14" i="13"/>
  <c r="O15" i="31" s="1"/>
  <c r="E14" i="13"/>
  <c r="F14" i="13"/>
  <c r="L14" i="13" s="1"/>
  <c r="M13" i="13"/>
  <c r="N5" i="31" s="1"/>
  <c r="U13" i="13"/>
  <c r="N9" i="31" s="1"/>
  <c r="AC13" i="13"/>
  <c r="N13" i="31" s="1"/>
  <c r="AK13" i="13"/>
  <c r="N17" i="31" s="1"/>
  <c r="E13" i="13"/>
  <c r="F13" i="13"/>
  <c r="L13" i="13" s="1"/>
  <c r="I13" i="13"/>
  <c r="Q13" i="13"/>
  <c r="N7" i="31" s="1"/>
  <c r="Y13" i="13"/>
  <c r="N11" i="31" s="1"/>
  <c r="AG13" i="13"/>
  <c r="N15" i="31" s="1"/>
  <c r="M12" i="13"/>
  <c r="M5" i="31" s="1"/>
  <c r="U12" i="13"/>
  <c r="M9" i="31" s="1"/>
  <c r="AC12" i="13"/>
  <c r="M13" i="31" s="1"/>
  <c r="AK12" i="13"/>
  <c r="M17" i="31" s="1"/>
  <c r="E12" i="13"/>
  <c r="F12" i="13"/>
  <c r="L12" i="13" s="1"/>
  <c r="I12" i="13"/>
  <c r="Q12" i="13"/>
  <c r="M7" i="31" s="1"/>
  <c r="Y12" i="13"/>
  <c r="M11" i="31" s="1"/>
  <c r="AG12" i="13"/>
  <c r="M15" i="31" s="1"/>
  <c r="I11" i="13"/>
  <c r="Q11" i="13"/>
  <c r="L7" i="31" s="1"/>
  <c r="Y11" i="13"/>
  <c r="L11" i="31" s="1"/>
  <c r="AG11" i="13"/>
  <c r="L15" i="31" s="1"/>
  <c r="M11" i="13"/>
  <c r="L5" i="31" s="1"/>
  <c r="U11" i="13"/>
  <c r="L9" i="31" s="1"/>
  <c r="AC11" i="13"/>
  <c r="L13" i="31" s="1"/>
  <c r="AK11" i="13"/>
  <c r="L17" i="31" s="1"/>
  <c r="E11" i="13"/>
  <c r="F11" i="13"/>
  <c r="L11" i="13" s="1"/>
  <c r="M10" i="13"/>
  <c r="K5" i="31" s="1"/>
  <c r="U10" i="13"/>
  <c r="K9" i="31" s="1"/>
  <c r="AC10" i="13"/>
  <c r="K13" i="31" s="1"/>
  <c r="AK10" i="13"/>
  <c r="K17" i="31" s="1"/>
  <c r="I10" i="13"/>
  <c r="Q10" i="13"/>
  <c r="K7" i="31" s="1"/>
  <c r="Y10" i="13"/>
  <c r="K11" i="31" s="1"/>
  <c r="AG10" i="13"/>
  <c r="K15" i="31" s="1"/>
  <c r="E10" i="13"/>
  <c r="F10" i="13"/>
  <c r="L10" i="13" s="1"/>
  <c r="I9" i="13"/>
  <c r="M9" i="13"/>
  <c r="J5" i="31" s="1"/>
  <c r="Q9" i="13"/>
  <c r="J7" i="31" s="1"/>
  <c r="U9" i="13"/>
  <c r="J9" i="31" s="1"/>
  <c r="Y9" i="13"/>
  <c r="J11" i="31" s="1"/>
  <c r="AC9" i="13"/>
  <c r="J13" i="31" s="1"/>
  <c r="AG9" i="13"/>
  <c r="J15" i="31" s="1"/>
  <c r="AK9" i="13"/>
  <c r="J17" i="31" s="1"/>
  <c r="E9" i="13"/>
  <c r="F9" i="13"/>
  <c r="L9" i="13" s="1"/>
  <c r="I8" i="13"/>
  <c r="M8" i="13"/>
  <c r="I5" i="31" s="1"/>
  <c r="Q8" i="13"/>
  <c r="I7" i="31" s="1"/>
  <c r="U8" i="13"/>
  <c r="I9" i="31" s="1"/>
  <c r="Y8" i="13"/>
  <c r="I11" i="31" s="1"/>
  <c r="AC8" i="13"/>
  <c r="I13" i="31" s="1"/>
  <c r="AG8" i="13"/>
  <c r="I15" i="31" s="1"/>
  <c r="AK8" i="13"/>
  <c r="I17" i="31" s="1"/>
  <c r="E8" i="13"/>
  <c r="F8" i="13"/>
  <c r="L8" i="13" s="1"/>
  <c r="I7" i="13"/>
  <c r="M7" i="13"/>
  <c r="H5" i="31" s="1"/>
  <c r="Q7" i="13"/>
  <c r="H7" i="31" s="1"/>
  <c r="U7" i="13"/>
  <c r="H9" i="31" s="1"/>
  <c r="Y7" i="13"/>
  <c r="H11" i="31" s="1"/>
  <c r="AC7" i="13"/>
  <c r="H13" i="31" s="1"/>
  <c r="AG7" i="13"/>
  <c r="H15" i="31" s="1"/>
  <c r="E7" i="13"/>
  <c r="F7" i="13"/>
  <c r="L7" i="13" s="1"/>
  <c r="AK7" i="13"/>
  <c r="H17" i="31" s="1"/>
  <c r="Y6" i="13"/>
  <c r="G11" i="31" s="1"/>
  <c r="I6" i="13"/>
  <c r="Q6" i="13"/>
  <c r="G7" i="31" s="1"/>
  <c r="AC6" i="13"/>
  <c r="G13" i="31" s="1"/>
  <c r="AK6" i="13"/>
  <c r="G17" i="31" s="1"/>
  <c r="M6" i="13"/>
  <c r="G5" i="31" s="1"/>
  <c r="U6" i="13"/>
  <c r="G9" i="31" s="1"/>
  <c r="AG6" i="13"/>
  <c r="G15" i="31" s="1"/>
  <c r="E6" i="13"/>
  <c r="F6" i="13"/>
  <c r="L6" i="13" s="1"/>
  <c r="Q5" i="13"/>
  <c r="F7" i="31" s="1"/>
  <c r="M5" i="13"/>
  <c r="F5" i="31" s="1"/>
  <c r="Y5" i="13"/>
  <c r="F11" i="31" s="1"/>
  <c r="AG5" i="13"/>
  <c r="F15" i="31" s="1"/>
  <c r="I5" i="13"/>
  <c r="U5" i="13"/>
  <c r="F9" i="31" s="1"/>
  <c r="AC5" i="13"/>
  <c r="F13" i="31" s="1"/>
  <c r="AK5" i="13"/>
  <c r="F17" i="31" s="1"/>
  <c r="F5" i="13"/>
  <c r="L5" i="13" s="1"/>
  <c r="E5" i="13"/>
  <c r="U4" i="13"/>
  <c r="AG4" i="13"/>
  <c r="E4" i="13"/>
  <c r="F4" i="13"/>
  <c r="M4" i="13"/>
  <c r="Q4" i="13"/>
  <c r="AK4" i="13"/>
  <c r="I4" i="13"/>
  <c r="Y4" i="13"/>
  <c r="AC4" i="13"/>
  <c r="P51" i="31" l="1"/>
  <c r="AO54" i="13"/>
  <c r="H54" i="13"/>
  <c r="P54" i="13"/>
  <c r="X54" i="13"/>
  <c r="AJ54" i="13"/>
  <c r="AB54" i="13"/>
  <c r="AF54" i="13"/>
  <c r="P52" i="31"/>
  <c r="N54" i="13"/>
  <c r="P53" i="13"/>
  <c r="X53" i="13"/>
  <c r="AF53" i="13"/>
  <c r="H53" i="13"/>
  <c r="AB53" i="13"/>
  <c r="AJ53" i="13"/>
  <c r="N53" i="13"/>
  <c r="O52" i="31"/>
  <c r="AO53" i="13"/>
  <c r="O51" i="31"/>
  <c r="AB52" i="13"/>
  <c r="AJ52" i="13"/>
  <c r="H52" i="13"/>
  <c r="P52" i="13"/>
  <c r="X52" i="13"/>
  <c r="AF52" i="13"/>
  <c r="N52" i="13"/>
  <c r="N52" i="31"/>
  <c r="AO52" i="13"/>
  <c r="N51" i="31"/>
  <c r="M51" i="31"/>
  <c r="AO51" i="13"/>
  <c r="H51" i="13"/>
  <c r="P51" i="13"/>
  <c r="AB51" i="13"/>
  <c r="AF51" i="13"/>
  <c r="X51" i="13"/>
  <c r="AJ51" i="13"/>
  <c r="M52" i="31"/>
  <c r="N51" i="13"/>
  <c r="X50" i="13"/>
  <c r="AF50" i="13"/>
  <c r="H50" i="13"/>
  <c r="P50" i="13"/>
  <c r="AB50" i="13"/>
  <c r="AJ50" i="13"/>
  <c r="N50" i="13"/>
  <c r="L52" i="31"/>
  <c r="AO50" i="13"/>
  <c r="L51" i="31"/>
  <c r="AO49" i="13"/>
  <c r="K51" i="31"/>
  <c r="H49" i="13"/>
  <c r="P49" i="13"/>
  <c r="AB49" i="13"/>
  <c r="AJ49" i="13"/>
  <c r="X49" i="13"/>
  <c r="AF49" i="13"/>
  <c r="K52" i="31"/>
  <c r="N49" i="13"/>
  <c r="J51" i="31"/>
  <c r="AO48" i="13"/>
  <c r="H48" i="13"/>
  <c r="P48" i="13"/>
  <c r="X48" i="13"/>
  <c r="AF48" i="13"/>
  <c r="AB48" i="13"/>
  <c r="AJ48" i="13"/>
  <c r="J52" i="31"/>
  <c r="N48" i="13"/>
  <c r="AO47" i="13"/>
  <c r="I51" i="31"/>
  <c r="H47" i="13"/>
  <c r="X47" i="13"/>
  <c r="AF47" i="13"/>
  <c r="P47" i="13"/>
  <c r="AB47" i="13"/>
  <c r="AJ47" i="13"/>
  <c r="N47" i="13"/>
  <c r="I52" i="31"/>
  <c r="AB46" i="13"/>
  <c r="AF46" i="13"/>
  <c r="AJ46" i="13"/>
  <c r="H46" i="13"/>
  <c r="P46" i="13"/>
  <c r="X46" i="13"/>
  <c r="N46" i="13"/>
  <c r="H52" i="31"/>
  <c r="AO46" i="13"/>
  <c r="H51" i="31"/>
  <c r="AO45" i="13"/>
  <c r="G51" i="31"/>
  <c r="H45" i="13"/>
  <c r="P45" i="13"/>
  <c r="X45" i="13"/>
  <c r="AF45" i="13"/>
  <c r="AB45" i="13"/>
  <c r="AJ45" i="13"/>
  <c r="G52" i="31"/>
  <c r="N45" i="13"/>
  <c r="X44" i="13"/>
  <c r="AB44" i="13"/>
  <c r="H44" i="13"/>
  <c r="P44" i="13"/>
  <c r="AF44" i="13"/>
  <c r="AJ44" i="13"/>
  <c r="N44" i="13"/>
  <c r="F52" i="31"/>
  <c r="AO44" i="13"/>
  <c r="F51" i="31"/>
  <c r="E53" i="31"/>
  <c r="M55" i="13"/>
  <c r="Q53" i="31" s="1"/>
  <c r="E57" i="31"/>
  <c r="U55" i="13"/>
  <c r="Q57" i="31" s="1"/>
  <c r="E61" i="31"/>
  <c r="AC55" i="13"/>
  <c r="Q61" i="31" s="1"/>
  <c r="E65" i="31"/>
  <c r="AK55" i="13"/>
  <c r="Q65" i="31" s="1"/>
  <c r="AB43" i="13"/>
  <c r="AJ43" i="13"/>
  <c r="E55" i="13"/>
  <c r="H43" i="13"/>
  <c r="P43" i="13"/>
  <c r="X43" i="13"/>
  <c r="AF43" i="13"/>
  <c r="L43" i="13"/>
  <c r="F55" i="13"/>
  <c r="I55" i="13"/>
  <c r="Q51" i="31" s="1"/>
  <c r="AO43" i="13"/>
  <c r="AO55" i="13" s="1"/>
  <c r="E51" i="31"/>
  <c r="Q55" i="13"/>
  <c r="Q55" i="31" s="1"/>
  <c r="E55" i="31"/>
  <c r="Y55" i="13"/>
  <c r="Q59" i="31" s="1"/>
  <c r="E59" i="31"/>
  <c r="AG55" i="13"/>
  <c r="Q63" i="31" s="1"/>
  <c r="E63" i="31"/>
  <c r="T41" i="13"/>
  <c r="AB41" i="13"/>
  <c r="AJ41" i="13"/>
  <c r="H41" i="13"/>
  <c r="P41" i="13"/>
  <c r="X41" i="13"/>
  <c r="AF41" i="13"/>
  <c r="N41" i="13"/>
  <c r="P36" i="31"/>
  <c r="AO41" i="13"/>
  <c r="P35" i="31"/>
  <c r="AB40" i="13"/>
  <c r="AJ40" i="13"/>
  <c r="H40" i="13"/>
  <c r="P40" i="13"/>
  <c r="T40" i="13"/>
  <c r="X40" i="13"/>
  <c r="AF40" i="13"/>
  <c r="N40" i="13"/>
  <c r="O36" i="31"/>
  <c r="AO40" i="13"/>
  <c r="O35" i="31"/>
  <c r="AO39" i="13"/>
  <c r="N35" i="31"/>
  <c r="H39" i="13"/>
  <c r="P39" i="13"/>
  <c r="AB39" i="13"/>
  <c r="AJ39" i="13"/>
  <c r="T39" i="13"/>
  <c r="X39" i="13"/>
  <c r="AF39" i="13"/>
  <c r="N36" i="31"/>
  <c r="N39" i="13"/>
  <c r="M35" i="31"/>
  <c r="AO38" i="13"/>
  <c r="AB38" i="13"/>
  <c r="H38" i="13"/>
  <c r="P38" i="13"/>
  <c r="T38" i="13"/>
  <c r="X38" i="13"/>
  <c r="AF38" i="13"/>
  <c r="AJ38" i="13"/>
  <c r="N38" i="13"/>
  <c r="M36" i="31"/>
  <c r="AO37" i="13"/>
  <c r="L35" i="31"/>
  <c r="H37" i="13"/>
  <c r="P37" i="13"/>
  <c r="T37" i="13"/>
  <c r="X37" i="13"/>
  <c r="AB37" i="13"/>
  <c r="AF37" i="13"/>
  <c r="AJ37" i="13"/>
  <c r="N37" i="13"/>
  <c r="L36" i="31"/>
  <c r="AO36" i="13"/>
  <c r="K35" i="31"/>
  <c r="H36" i="13"/>
  <c r="P36" i="13"/>
  <c r="T36" i="13"/>
  <c r="X36" i="13"/>
  <c r="AB36" i="13"/>
  <c r="AF36" i="13"/>
  <c r="AJ36" i="13"/>
  <c r="N36" i="13"/>
  <c r="K36" i="31"/>
  <c r="AO35" i="13"/>
  <c r="J35" i="31"/>
  <c r="H35" i="13"/>
  <c r="P35" i="13"/>
  <c r="X35" i="13"/>
  <c r="AJ35" i="13"/>
  <c r="T35" i="13"/>
  <c r="AB35" i="13"/>
  <c r="AF35" i="13"/>
  <c r="J36" i="31"/>
  <c r="N35" i="13"/>
  <c r="AO34" i="13"/>
  <c r="I35" i="31"/>
  <c r="H34" i="13"/>
  <c r="P34" i="13"/>
  <c r="AJ34" i="13"/>
  <c r="T34" i="13"/>
  <c r="X34" i="13"/>
  <c r="AB34" i="13"/>
  <c r="AF34" i="13"/>
  <c r="I36" i="31"/>
  <c r="N34" i="13"/>
  <c r="T33" i="13"/>
  <c r="AB33" i="13"/>
  <c r="AJ33" i="13"/>
  <c r="H33" i="13"/>
  <c r="P33" i="13"/>
  <c r="X33" i="13"/>
  <c r="AF33" i="13"/>
  <c r="N33" i="13"/>
  <c r="H36" i="31"/>
  <c r="AO33" i="13"/>
  <c r="H35" i="31"/>
  <c r="AO32" i="13"/>
  <c r="G35" i="31"/>
  <c r="H32" i="13"/>
  <c r="P32" i="13"/>
  <c r="AB32" i="13"/>
  <c r="AJ32" i="13"/>
  <c r="T32" i="13"/>
  <c r="X32" i="13"/>
  <c r="AF32" i="13"/>
  <c r="G36" i="31"/>
  <c r="N32" i="13"/>
  <c r="X31" i="13"/>
  <c r="AF31" i="13"/>
  <c r="H31" i="13"/>
  <c r="P31" i="13"/>
  <c r="T31" i="13"/>
  <c r="AB31" i="13"/>
  <c r="AJ31" i="13"/>
  <c r="N31" i="13"/>
  <c r="F36" i="31"/>
  <c r="AO31" i="13"/>
  <c r="F35" i="31"/>
  <c r="M42" i="13"/>
  <c r="Q37" i="31" s="1"/>
  <c r="E37" i="31"/>
  <c r="U42" i="13"/>
  <c r="Q41" i="31" s="1"/>
  <c r="E41" i="31"/>
  <c r="Y42" i="13"/>
  <c r="Q43" i="31" s="1"/>
  <c r="E43" i="31"/>
  <c r="AG42" i="13"/>
  <c r="Q47" i="31" s="1"/>
  <c r="E47" i="31"/>
  <c r="AO30" i="13"/>
  <c r="AO42" i="13" s="1"/>
  <c r="E35" i="31"/>
  <c r="I42" i="13"/>
  <c r="Q35" i="31" s="1"/>
  <c r="E39" i="31"/>
  <c r="Q42" i="13"/>
  <c r="Q39" i="31" s="1"/>
  <c r="AC42" i="13"/>
  <c r="Q45" i="31" s="1"/>
  <c r="E45" i="31"/>
  <c r="AK42" i="13"/>
  <c r="Q49" i="31" s="1"/>
  <c r="E49" i="31"/>
  <c r="H30" i="13"/>
  <c r="P30" i="13"/>
  <c r="AB30" i="13"/>
  <c r="AJ30" i="13"/>
  <c r="T30" i="13"/>
  <c r="X30" i="13"/>
  <c r="AF30" i="13"/>
  <c r="E42" i="13"/>
  <c r="F42" i="13"/>
  <c r="T28" i="13"/>
  <c r="X28" i="13"/>
  <c r="AB28" i="13"/>
  <c r="AF28" i="13"/>
  <c r="AJ28" i="13"/>
  <c r="H28" i="13"/>
  <c r="P28" i="13"/>
  <c r="N28" i="13"/>
  <c r="P20" i="31"/>
  <c r="AO28" i="13"/>
  <c r="P19" i="31"/>
  <c r="T27" i="13"/>
  <c r="AB27" i="13"/>
  <c r="AJ27" i="13"/>
  <c r="H27" i="13"/>
  <c r="P27" i="13"/>
  <c r="X27" i="13"/>
  <c r="AF27" i="13"/>
  <c r="N27" i="13"/>
  <c r="O20" i="31"/>
  <c r="AO27" i="13"/>
  <c r="O19" i="31"/>
  <c r="AO26" i="13"/>
  <c r="N19" i="31"/>
  <c r="H26" i="13"/>
  <c r="P26" i="13"/>
  <c r="X26" i="13"/>
  <c r="AF26" i="13"/>
  <c r="T26" i="13"/>
  <c r="AB26" i="13"/>
  <c r="AJ26" i="13"/>
  <c r="N20" i="31"/>
  <c r="N26" i="13"/>
  <c r="M19" i="31"/>
  <c r="AO25" i="13"/>
  <c r="H25" i="13"/>
  <c r="P25" i="13"/>
  <c r="X25" i="13"/>
  <c r="AF25" i="13"/>
  <c r="T25" i="13"/>
  <c r="AB25" i="13"/>
  <c r="AJ25" i="13"/>
  <c r="M20" i="31"/>
  <c r="N25" i="13"/>
  <c r="L19" i="31"/>
  <c r="AO24" i="13"/>
  <c r="H24" i="13"/>
  <c r="P24" i="13"/>
  <c r="X24" i="13"/>
  <c r="AF24" i="13"/>
  <c r="T24" i="13"/>
  <c r="AB24" i="13"/>
  <c r="AJ24" i="13"/>
  <c r="L20" i="31"/>
  <c r="N24" i="13"/>
  <c r="K19" i="31"/>
  <c r="AO23" i="13"/>
  <c r="H23" i="13"/>
  <c r="P23" i="13"/>
  <c r="X23" i="13"/>
  <c r="AF23" i="13"/>
  <c r="T23" i="13"/>
  <c r="AB23" i="13"/>
  <c r="AJ23" i="13"/>
  <c r="K20" i="31"/>
  <c r="N23" i="13"/>
  <c r="T22" i="13"/>
  <c r="AB22" i="13"/>
  <c r="AJ22" i="13"/>
  <c r="H22" i="13"/>
  <c r="P22" i="13"/>
  <c r="X22" i="13"/>
  <c r="AF22" i="13"/>
  <c r="N22" i="13"/>
  <c r="J20" i="31"/>
  <c r="AO22" i="13"/>
  <c r="J19" i="31"/>
  <c r="I19" i="31"/>
  <c r="AO21" i="13"/>
  <c r="H21" i="13"/>
  <c r="P21" i="13"/>
  <c r="X21" i="13"/>
  <c r="AF21" i="13"/>
  <c r="T21" i="13"/>
  <c r="AB21" i="13"/>
  <c r="AJ21" i="13"/>
  <c r="I20" i="31"/>
  <c r="N21" i="13"/>
  <c r="T20" i="13"/>
  <c r="AB20" i="13"/>
  <c r="AJ20" i="13"/>
  <c r="H20" i="13"/>
  <c r="P20" i="13"/>
  <c r="X20" i="13"/>
  <c r="AF20" i="13"/>
  <c r="N20" i="13"/>
  <c r="H20" i="31"/>
  <c r="AO20" i="13"/>
  <c r="H19" i="31"/>
  <c r="T19" i="13"/>
  <c r="AB19" i="13"/>
  <c r="AF19" i="13"/>
  <c r="H19" i="13"/>
  <c r="P19" i="13"/>
  <c r="X19" i="13"/>
  <c r="AJ19" i="13"/>
  <c r="N19" i="13"/>
  <c r="G20" i="31"/>
  <c r="AO19" i="13"/>
  <c r="G19" i="31"/>
  <c r="AO18" i="13"/>
  <c r="F19" i="31"/>
  <c r="H18" i="13"/>
  <c r="P18" i="13"/>
  <c r="X18" i="13"/>
  <c r="AF18" i="13"/>
  <c r="T18" i="13"/>
  <c r="AB18" i="13"/>
  <c r="AJ18" i="13"/>
  <c r="F20" i="31"/>
  <c r="N18" i="13"/>
  <c r="M29" i="13"/>
  <c r="Q21" i="31" s="1"/>
  <c r="E21" i="31"/>
  <c r="U29" i="13"/>
  <c r="Q25" i="31" s="1"/>
  <c r="E25" i="31"/>
  <c r="AC29" i="13"/>
  <c r="Q29" i="31" s="1"/>
  <c r="E29" i="31"/>
  <c r="AK29" i="13"/>
  <c r="Q33" i="31" s="1"/>
  <c r="E33" i="31"/>
  <c r="E19" i="31"/>
  <c r="AO17" i="13"/>
  <c r="AO29" i="13" s="1"/>
  <c r="I29" i="13"/>
  <c r="Q19" i="31" s="1"/>
  <c r="E23" i="31"/>
  <c r="Q29" i="13"/>
  <c r="Q23" i="31" s="1"/>
  <c r="E27" i="31"/>
  <c r="Y29" i="13"/>
  <c r="Q27" i="31" s="1"/>
  <c r="AG29" i="13"/>
  <c r="Q31" i="31" s="1"/>
  <c r="E31" i="31"/>
  <c r="H17" i="13"/>
  <c r="P17" i="13"/>
  <c r="X17" i="13"/>
  <c r="AF17" i="13"/>
  <c r="E29" i="13"/>
  <c r="T17" i="13"/>
  <c r="AB17" i="13"/>
  <c r="AJ17" i="13"/>
  <c r="F29" i="13"/>
  <c r="L17" i="13"/>
  <c r="AO15" i="13"/>
  <c r="P3" i="31"/>
  <c r="H15" i="13"/>
  <c r="P15" i="13"/>
  <c r="X15" i="13"/>
  <c r="T15" i="13"/>
  <c r="AB15" i="13"/>
  <c r="AF15" i="13"/>
  <c r="AJ15" i="13"/>
  <c r="P4" i="31"/>
  <c r="N15" i="13"/>
  <c r="AO14" i="13"/>
  <c r="O3" i="31"/>
  <c r="H14" i="13"/>
  <c r="P14" i="13"/>
  <c r="X14" i="13"/>
  <c r="AF14" i="13"/>
  <c r="T14" i="13"/>
  <c r="AB14" i="13"/>
  <c r="AJ14" i="13"/>
  <c r="O4" i="31"/>
  <c r="N14" i="13"/>
  <c r="T13" i="13"/>
  <c r="AB13" i="13"/>
  <c r="AJ13" i="13"/>
  <c r="H13" i="13"/>
  <c r="P13" i="13"/>
  <c r="X13" i="13"/>
  <c r="AF13" i="13"/>
  <c r="N13" i="13"/>
  <c r="N4" i="31"/>
  <c r="AO13" i="13"/>
  <c r="N3" i="31"/>
  <c r="T12" i="13"/>
  <c r="AB12" i="13"/>
  <c r="AJ12" i="13"/>
  <c r="H12" i="13"/>
  <c r="P12" i="13"/>
  <c r="X12" i="13"/>
  <c r="AF12" i="13"/>
  <c r="N12" i="13"/>
  <c r="M4" i="31"/>
  <c r="AO12" i="13"/>
  <c r="M3" i="31"/>
  <c r="AO11" i="13"/>
  <c r="L3" i="31"/>
  <c r="T11" i="13"/>
  <c r="AB11" i="13"/>
  <c r="AJ11" i="13"/>
  <c r="H11" i="13"/>
  <c r="P11" i="13"/>
  <c r="X11" i="13"/>
  <c r="AF11" i="13"/>
  <c r="N11" i="13"/>
  <c r="L4" i="31"/>
  <c r="K3" i="31"/>
  <c r="AO10" i="13"/>
  <c r="H10" i="13"/>
  <c r="P10" i="13"/>
  <c r="X10" i="13"/>
  <c r="AF10" i="13"/>
  <c r="T10" i="13"/>
  <c r="AB10" i="13"/>
  <c r="AJ10" i="13"/>
  <c r="K4" i="31"/>
  <c r="N10" i="13"/>
  <c r="AO9" i="13"/>
  <c r="J3" i="31"/>
  <c r="H9" i="13"/>
  <c r="P9" i="13"/>
  <c r="T9" i="13"/>
  <c r="X9" i="13"/>
  <c r="AB9" i="13"/>
  <c r="AF9" i="13"/>
  <c r="AJ9" i="13"/>
  <c r="N9" i="13"/>
  <c r="J4" i="31"/>
  <c r="AO8" i="13"/>
  <c r="I3" i="31"/>
  <c r="H8" i="13"/>
  <c r="P8" i="13"/>
  <c r="T8" i="13"/>
  <c r="X8" i="13"/>
  <c r="AB8" i="13"/>
  <c r="AF8" i="13"/>
  <c r="AJ8" i="13"/>
  <c r="N8" i="13"/>
  <c r="I4" i="31"/>
  <c r="AO7" i="13"/>
  <c r="H3" i="31"/>
  <c r="H7" i="13"/>
  <c r="P7" i="13"/>
  <c r="T7" i="13"/>
  <c r="X7" i="13"/>
  <c r="AB7" i="13"/>
  <c r="AF7" i="13"/>
  <c r="AJ7" i="13"/>
  <c r="N7" i="13"/>
  <c r="H4" i="31"/>
  <c r="AO6" i="13"/>
  <c r="G3" i="31"/>
  <c r="H6" i="13"/>
  <c r="AB6" i="13"/>
  <c r="AF6" i="13"/>
  <c r="T6" i="13"/>
  <c r="P6" i="13"/>
  <c r="X6" i="13"/>
  <c r="AJ6" i="13"/>
  <c r="N6" i="13"/>
  <c r="G4" i="31"/>
  <c r="AO5" i="13"/>
  <c r="F3" i="31"/>
  <c r="F4" i="31"/>
  <c r="N5" i="13"/>
  <c r="H5" i="13"/>
  <c r="T5" i="13"/>
  <c r="P5" i="13"/>
  <c r="AB5" i="13"/>
  <c r="AJ5" i="13"/>
  <c r="X5" i="13"/>
  <c r="AF5" i="13"/>
  <c r="U16" i="13"/>
  <c r="E9" i="31"/>
  <c r="AG16" i="13"/>
  <c r="E15" i="31"/>
  <c r="T4" i="13"/>
  <c r="X4" i="13"/>
  <c r="AB4" i="13"/>
  <c r="P4" i="13"/>
  <c r="AF4" i="13"/>
  <c r="H4" i="13"/>
  <c r="AJ4" i="13"/>
  <c r="E16" i="13"/>
  <c r="L4" i="13"/>
  <c r="F16" i="13"/>
  <c r="M16" i="13"/>
  <c r="E5" i="31"/>
  <c r="Q16" i="13"/>
  <c r="E7" i="31"/>
  <c r="AK16" i="13"/>
  <c r="E17" i="31"/>
  <c r="AO4" i="13"/>
  <c r="I16" i="13"/>
  <c r="E3" i="31"/>
  <c r="Y16" i="13"/>
  <c r="E11" i="31"/>
  <c r="AC16" i="13"/>
  <c r="E13" i="31"/>
  <c r="AO16" i="13" l="1"/>
  <c r="AO59" i="13" s="1"/>
  <c r="AN54" i="13"/>
  <c r="AP54" i="13" s="1"/>
  <c r="J54" i="13"/>
  <c r="P50" i="31"/>
  <c r="R54" i="13"/>
  <c r="P54" i="31"/>
  <c r="Z54" i="13"/>
  <c r="P58" i="31"/>
  <c r="AL54" i="13"/>
  <c r="P64" i="31"/>
  <c r="P56" i="31"/>
  <c r="V54" i="13"/>
  <c r="P60" i="31"/>
  <c r="AD54" i="13"/>
  <c r="P62" i="31"/>
  <c r="AH54" i="13"/>
  <c r="R53" i="13"/>
  <c r="O54" i="31"/>
  <c r="Z53" i="13"/>
  <c r="O58" i="31"/>
  <c r="AH53" i="13"/>
  <c r="O62" i="31"/>
  <c r="AN53" i="13"/>
  <c r="AP53" i="13" s="1"/>
  <c r="O50" i="31"/>
  <c r="J53" i="13"/>
  <c r="O56" i="31"/>
  <c r="V53" i="13"/>
  <c r="O60" i="31"/>
  <c r="AD53" i="13"/>
  <c r="AL53" i="13"/>
  <c r="O64" i="31"/>
  <c r="V52" i="13"/>
  <c r="N56" i="31"/>
  <c r="AD52" i="13"/>
  <c r="N60" i="31"/>
  <c r="AL52" i="13"/>
  <c r="N64" i="31"/>
  <c r="AN52" i="13"/>
  <c r="AP52" i="13" s="1"/>
  <c r="N50" i="31"/>
  <c r="J52" i="13"/>
  <c r="R52" i="13"/>
  <c r="N54" i="31"/>
  <c r="N58" i="31"/>
  <c r="Z52" i="13"/>
  <c r="N62" i="31"/>
  <c r="AH52" i="13"/>
  <c r="AN51" i="13"/>
  <c r="AP51" i="13" s="1"/>
  <c r="J51" i="13"/>
  <c r="M50" i="31"/>
  <c r="R51" i="13"/>
  <c r="M54" i="31"/>
  <c r="AD51" i="13"/>
  <c r="M60" i="31"/>
  <c r="AH51" i="13"/>
  <c r="M62" i="31"/>
  <c r="V51" i="13"/>
  <c r="M56" i="31"/>
  <c r="Z51" i="13"/>
  <c r="M58" i="31"/>
  <c r="M64" i="31"/>
  <c r="AL51" i="13"/>
  <c r="V50" i="13"/>
  <c r="L56" i="31"/>
  <c r="Z50" i="13"/>
  <c r="L58" i="31"/>
  <c r="AH50" i="13"/>
  <c r="L62" i="31"/>
  <c r="L50" i="31"/>
  <c r="J50" i="13"/>
  <c r="AN50" i="13"/>
  <c r="AP50" i="13" s="1"/>
  <c r="L54" i="31"/>
  <c r="R50" i="13"/>
  <c r="L60" i="31"/>
  <c r="AD50" i="13"/>
  <c r="L64" i="31"/>
  <c r="AL50" i="13"/>
  <c r="J49" i="13"/>
  <c r="AN49" i="13"/>
  <c r="AP49" i="13" s="1"/>
  <c r="K50" i="31"/>
  <c r="R49" i="13"/>
  <c r="K54" i="31"/>
  <c r="AD49" i="13"/>
  <c r="K60" i="31"/>
  <c r="AL49" i="13"/>
  <c r="K64" i="31"/>
  <c r="V49" i="13"/>
  <c r="K56" i="31"/>
  <c r="K58" i="31"/>
  <c r="Z49" i="13"/>
  <c r="K62" i="31"/>
  <c r="AH49" i="13"/>
  <c r="AN48" i="13"/>
  <c r="AP48" i="13" s="1"/>
  <c r="J48" i="13"/>
  <c r="J50" i="31"/>
  <c r="R48" i="13"/>
  <c r="J54" i="31"/>
  <c r="Z48" i="13"/>
  <c r="J58" i="31"/>
  <c r="AH48" i="13"/>
  <c r="J62" i="31"/>
  <c r="J56" i="31"/>
  <c r="V48" i="13"/>
  <c r="J60" i="31"/>
  <c r="AD48" i="13"/>
  <c r="J64" i="31"/>
  <c r="AL48" i="13"/>
  <c r="J47" i="13"/>
  <c r="AN47" i="13"/>
  <c r="AP47" i="13" s="1"/>
  <c r="I50" i="31"/>
  <c r="V47" i="13"/>
  <c r="I56" i="31"/>
  <c r="Z47" i="13"/>
  <c r="I58" i="31"/>
  <c r="AH47" i="13"/>
  <c r="I62" i="31"/>
  <c r="I54" i="31"/>
  <c r="R47" i="13"/>
  <c r="I60" i="31"/>
  <c r="AD47" i="13"/>
  <c r="I64" i="31"/>
  <c r="AL47" i="13"/>
  <c r="V46" i="13"/>
  <c r="H56" i="31"/>
  <c r="AD46" i="13"/>
  <c r="H60" i="31"/>
  <c r="AH46" i="13"/>
  <c r="H62" i="31"/>
  <c r="AL46" i="13"/>
  <c r="H64" i="31"/>
  <c r="H50" i="31"/>
  <c r="J46" i="13"/>
  <c r="AN46" i="13"/>
  <c r="AP46" i="13" s="1"/>
  <c r="H54" i="31"/>
  <c r="R46" i="13"/>
  <c r="H58" i="31"/>
  <c r="Z46" i="13"/>
  <c r="J45" i="13"/>
  <c r="AN45" i="13"/>
  <c r="AP45" i="13" s="1"/>
  <c r="G50" i="31"/>
  <c r="R45" i="13"/>
  <c r="G54" i="31"/>
  <c r="V45" i="13"/>
  <c r="G56" i="31"/>
  <c r="Z45" i="13"/>
  <c r="G58" i="31"/>
  <c r="AH45" i="13"/>
  <c r="G62" i="31"/>
  <c r="G60" i="31"/>
  <c r="AD45" i="13"/>
  <c r="AL45" i="13"/>
  <c r="G64" i="31"/>
  <c r="V44" i="13"/>
  <c r="F56" i="31"/>
  <c r="Z44" i="13"/>
  <c r="F58" i="31"/>
  <c r="AD44" i="13"/>
  <c r="F60" i="31"/>
  <c r="F50" i="31"/>
  <c r="J44" i="13"/>
  <c r="AN44" i="13"/>
  <c r="AP44" i="13" s="1"/>
  <c r="F54" i="31"/>
  <c r="R44" i="13"/>
  <c r="F62" i="31"/>
  <c r="AH44" i="13"/>
  <c r="F64" i="31"/>
  <c r="AL44" i="13"/>
  <c r="T55" i="13"/>
  <c r="Q56" i="31" s="1"/>
  <c r="V43" i="13"/>
  <c r="V55" i="13" s="1"/>
  <c r="E56" i="31"/>
  <c r="AB55" i="13"/>
  <c r="Q60" i="31" s="1"/>
  <c r="AD43" i="13"/>
  <c r="E60" i="31"/>
  <c r="AJ55" i="13"/>
  <c r="Q64" i="31" s="1"/>
  <c r="AL43" i="13"/>
  <c r="AL55" i="13" s="1"/>
  <c r="E64" i="31"/>
  <c r="AN43" i="13"/>
  <c r="E50" i="31"/>
  <c r="J43" i="13"/>
  <c r="H55" i="13"/>
  <c r="Q50" i="31" s="1"/>
  <c r="E54" i="31"/>
  <c r="R43" i="13"/>
  <c r="P55" i="13"/>
  <c r="Q54" i="31" s="1"/>
  <c r="E58" i="31"/>
  <c r="Z43" i="13"/>
  <c r="Z55" i="13" s="1"/>
  <c r="X55" i="13"/>
  <c r="Q58" i="31" s="1"/>
  <c r="E62" i="31"/>
  <c r="AH43" i="13"/>
  <c r="AH55" i="13" s="1"/>
  <c r="AF55" i="13"/>
  <c r="Q62" i="31" s="1"/>
  <c r="L55" i="13"/>
  <c r="Q52" i="31" s="1"/>
  <c r="N43" i="13"/>
  <c r="N55" i="13" s="1"/>
  <c r="E52" i="31"/>
  <c r="V41" i="13"/>
  <c r="P40" i="31"/>
  <c r="AD41" i="13"/>
  <c r="P44" i="31"/>
  <c r="AL41" i="13"/>
  <c r="P48" i="31"/>
  <c r="AN41" i="13"/>
  <c r="AP41" i="13" s="1"/>
  <c r="P34" i="31"/>
  <c r="J41" i="13"/>
  <c r="P38" i="31"/>
  <c r="R41" i="13"/>
  <c r="P42" i="31"/>
  <c r="Z41" i="13"/>
  <c r="P46" i="31"/>
  <c r="AH41" i="13"/>
  <c r="AD40" i="13"/>
  <c r="O44" i="31"/>
  <c r="AL40" i="13"/>
  <c r="O48" i="31"/>
  <c r="AN40" i="13"/>
  <c r="AP40" i="13" s="1"/>
  <c r="O34" i="31"/>
  <c r="J40" i="13"/>
  <c r="R40" i="13"/>
  <c r="O38" i="31"/>
  <c r="V40" i="13"/>
  <c r="O40" i="31"/>
  <c r="O42" i="31"/>
  <c r="Z40" i="13"/>
  <c r="O46" i="31"/>
  <c r="AH40" i="13"/>
  <c r="J39" i="13"/>
  <c r="AN39" i="13"/>
  <c r="AP39" i="13" s="1"/>
  <c r="N34" i="31"/>
  <c r="R39" i="13"/>
  <c r="N38" i="31"/>
  <c r="AD39" i="13"/>
  <c r="N44" i="31"/>
  <c r="AL39" i="13"/>
  <c r="N48" i="31"/>
  <c r="V39" i="13"/>
  <c r="N40" i="31"/>
  <c r="N42" i="31"/>
  <c r="Z39" i="13"/>
  <c r="N46" i="31"/>
  <c r="AH39" i="13"/>
  <c r="AD38" i="13"/>
  <c r="M44" i="31"/>
  <c r="J38" i="13"/>
  <c r="M34" i="31"/>
  <c r="AN38" i="13"/>
  <c r="AP38" i="13" s="1"/>
  <c r="R38" i="13"/>
  <c r="M38" i="31"/>
  <c r="V38" i="13"/>
  <c r="M40" i="31"/>
  <c r="Z38" i="13"/>
  <c r="M42" i="31"/>
  <c r="AH38" i="13"/>
  <c r="M46" i="31"/>
  <c r="M48" i="31"/>
  <c r="AL38" i="13"/>
  <c r="J37" i="13"/>
  <c r="AN37" i="13"/>
  <c r="AP37" i="13" s="1"/>
  <c r="L34" i="31"/>
  <c r="R37" i="13"/>
  <c r="L38" i="31"/>
  <c r="V37" i="13"/>
  <c r="L40" i="31"/>
  <c r="Z37" i="13"/>
  <c r="L42" i="31"/>
  <c r="AD37" i="13"/>
  <c r="L44" i="31"/>
  <c r="AH37" i="13"/>
  <c r="L46" i="31"/>
  <c r="AL37" i="13"/>
  <c r="L48" i="31"/>
  <c r="J36" i="13"/>
  <c r="AN36" i="13"/>
  <c r="AP36" i="13" s="1"/>
  <c r="K34" i="31"/>
  <c r="R36" i="13"/>
  <c r="K38" i="31"/>
  <c r="V36" i="13"/>
  <c r="K40" i="31"/>
  <c r="Z36" i="13"/>
  <c r="K42" i="31"/>
  <c r="AD36" i="13"/>
  <c r="K44" i="31"/>
  <c r="AH36" i="13"/>
  <c r="K46" i="31"/>
  <c r="AL36" i="13"/>
  <c r="K48" i="31"/>
  <c r="J35" i="13"/>
  <c r="AN35" i="13"/>
  <c r="AP35" i="13" s="1"/>
  <c r="J34" i="31"/>
  <c r="R35" i="13"/>
  <c r="J38" i="31"/>
  <c r="Z35" i="13"/>
  <c r="J42" i="31"/>
  <c r="AL35" i="13"/>
  <c r="J48" i="31"/>
  <c r="J40" i="31"/>
  <c r="V35" i="13"/>
  <c r="AD35" i="13"/>
  <c r="J44" i="31"/>
  <c r="J46" i="31"/>
  <c r="AH35" i="13"/>
  <c r="J34" i="13"/>
  <c r="AN34" i="13"/>
  <c r="AP34" i="13" s="1"/>
  <c r="I34" i="31"/>
  <c r="R34" i="13"/>
  <c r="I38" i="31"/>
  <c r="AL34" i="13"/>
  <c r="I48" i="31"/>
  <c r="V34" i="13"/>
  <c r="I40" i="31"/>
  <c r="Z34" i="13"/>
  <c r="I42" i="31"/>
  <c r="AD34" i="13"/>
  <c r="I44" i="31"/>
  <c r="I46" i="31"/>
  <c r="AH34" i="13"/>
  <c r="V33" i="13"/>
  <c r="H40" i="31"/>
  <c r="AD33" i="13"/>
  <c r="H44" i="31"/>
  <c r="AL33" i="13"/>
  <c r="H48" i="31"/>
  <c r="H34" i="31"/>
  <c r="J33" i="13"/>
  <c r="AN33" i="13"/>
  <c r="AP33" i="13" s="1"/>
  <c r="H38" i="31"/>
  <c r="R33" i="13"/>
  <c r="H42" i="31"/>
  <c r="Z33" i="13"/>
  <c r="H46" i="31"/>
  <c r="AH33" i="13"/>
  <c r="J32" i="13"/>
  <c r="AN32" i="13"/>
  <c r="AP32" i="13" s="1"/>
  <c r="G34" i="31"/>
  <c r="R32" i="13"/>
  <c r="G38" i="31"/>
  <c r="AD32" i="13"/>
  <c r="G44" i="31"/>
  <c r="AL32" i="13"/>
  <c r="G48" i="31"/>
  <c r="V32" i="13"/>
  <c r="G40" i="31"/>
  <c r="G42" i="31"/>
  <c r="Z32" i="13"/>
  <c r="G46" i="31"/>
  <c r="AH32" i="13"/>
  <c r="Z31" i="13"/>
  <c r="F42" i="31"/>
  <c r="AH31" i="13"/>
  <c r="F46" i="31"/>
  <c r="F34" i="31"/>
  <c r="J31" i="13"/>
  <c r="AN31" i="13"/>
  <c r="AP31" i="13" s="1"/>
  <c r="R31" i="13"/>
  <c r="F38" i="31"/>
  <c r="F40" i="31"/>
  <c r="V31" i="13"/>
  <c r="F44" i="31"/>
  <c r="AD31" i="13"/>
  <c r="F48" i="31"/>
  <c r="AL31" i="13"/>
  <c r="J30" i="13"/>
  <c r="J42" i="13" s="1"/>
  <c r="AN30" i="13"/>
  <c r="H42" i="13"/>
  <c r="Q34" i="31" s="1"/>
  <c r="E34" i="31"/>
  <c r="R30" i="13"/>
  <c r="R42" i="13" s="1"/>
  <c r="P42" i="13"/>
  <c r="Q38" i="31" s="1"/>
  <c r="E38" i="31"/>
  <c r="AB42" i="13"/>
  <c r="Q44" i="31" s="1"/>
  <c r="AD30" i="13"/>
  <c r="E44" i="31"/>
  <c r="AJ42" i="13"/>
  <c r="Q48" i="31" s="1"/>
  <c r="AL30" i="13"/>
  <c r="E48" i="31"/>
  <c r="V30" i="13"/>
  <c r="E40" i="31"/>
  <c r="T42" i="13"/>
  <c r="Q40" i="31" s="1"/>
  <c r="E42" i="31"/>
  <c r="Z30" i="13"/>
  <c r="X42" i="13"/>
  <c r="Q42" i="31" s="1"/>
  <c r="AF42" i="13"/>
  <c r="Q46" i="31" s="1"/>
  <c r="E46" i="31"/>
  <c r="AH30" i="13"/>
  <c r="AH42" i="13" s="1"/>
  <c r="E36" i="31"/>
  <c r="N30" i="13"/>
  <c r="N42" i="13" s="1"/>
  <c r="L42" i="13"/>
  <c r="Q36" i="31" s="1"/>
  <c r="V28" i="13"/>
  <c r="P24" i="31"/>
  <c r="Z28" i="13"/>
  <c r="P26" i="31"/>
  <c r="AD28" i="13"/>
  <c r="P28" i="31"/>
  <c r="AH28" i="13"/>
  <c r="P30" i="31"/>
  <c r="AL28" i="13"/>
  <c r="P32" i="31"/>
  <c r="P18" i="31"/>
  <c r="J28" i="13"/>
  <c r="AN28" i="13"/>
  <c r="AP28" i="13" s="1"/>
  <c r="P22" i="31"/>
  <c r="R28" i="13"/>
  <c r="V27" i="13"/>
  <c r="O24" i="31"/>
  <c r="AD27" i="13"/>
  <c r="O28" i="31"/>
  <c r="AL27" i="13"/>
  <c r="O32" i="31"/>
  <c r="O18" i="31"/>
  <c r="J27" i="13"/>
  <c r="AN27" i="13"/>
  <c r="AP27" i="13" s="1"/>
  <c r="O22" i="31"/>
  <c r="R27" i="13"/>
  <c r="O26" i="31"/>
  <c r="Z27" i="13"/>
  <c r="O30" i="31"/>
  <c r="AH27" i="13"/>
  <c r="AN26" i="13"/>
  <c r="AP26" i="13" s="1"/>
  <c r="J26" i="13"/>
  <c r="N18" i="31"/>
  <c r="R26" i="13"/>
  <c r="N22" i="31"/>
  <c r="Z26" i="13"/>
  <c r="N26" i="31"/>
  <c r="AH26" i="13"/>
  <c r="N30" i="31"/>
  <c r="N24" i="31"/>
  <c r="V26" i="13"/>
  <c r="N28" i="31"/>
  <c r="AD26" i="13"/>
  <c r="AL26" i="13"/>
  <c r="N32" i="31"/>
  <c r="J25" i="13"/>
  <c r="AN25" i="13"/>
  <c r="AP25" i="13" s="1"/>
  <c r="M18" i="31"/>
  <c r="R25" i="13"/>
  <c r="M22" i="31"/>
  <c r="Z25" i="13"/>
  <c r="M26" i="31"/>
  <c r="AH25" i="13"/>
  <c r="M30" i="31"/>
  <c r="M24" i="31"/>
  <c r="V25" i="13"/>
  <c r="M28" i="31"/>
  <c r="AD25" i="13"/>
  <c r="M32" i="31"/>
  <c r="AL25" i="13"/>
  <c r="J24" i="13"/>
  <c r="AN24" i="13"/>
  <c r="AP24" i="13" s="1"/>
  <c r="L18" i="31"/>
  <c r="R24" i="13"/>
  <c r="L22" i="31"/>
  <c r="Z24" i="13"/>
  <c r="L26" i="31"/>
  <c r="AH24" i="13"/>
  <c r="L30" i="31"/>
  <c r="L24" i="31"/>
  <c r="V24" i="13"/>
  <c r="L28" i="31"/>
  <c r="AD24" i="13"/>
  <c r="L32" i="31"/>
  <c r="AL24" i="13"/>
  <c r="AN23" i="13"/>
  <c r="AP23" i="13" s="1"/>
  <c r="J23" i="13"/>
  <c r="K18" i="31"/>
  <c r="R23" i="13"/>
  <c r="K22" i="31"/>
  <c r="Z23" i="13"/>
  <c r="K26" i="31"/>
  <c r="AH23" i="13"/>
  <c r="K30" i="31"/>
  <c r="K24" i="31"/>
  <c r="V23" i="13"/>
  <c r="K28" i="31"/>
  <c r="AD23" i="13"/>
  <c r="K32" i="31"/>
  <c r="AL23" i="13"/>
  <c r="V22" i="13"/>
  <c r="J24" i="31"/>
  <c r="AD22" i="13"/>
  <c r="J28" i="31"/>
  <c r="AL22" i="13"/>
  <c r="J32" i="31"/>
  <c r="J18" i="31"/>
  <c r="J22" i="13"/>
  <c r="AN22" i="13"/>
  <c r="AP22" i="13" s="1"/>
  <c r="J22" i="31"/>
  <c r="R22" i="13"/>
  <c r="J26" i="31"/>
  <c r="Z22" i="13"/>
  <c r="J30" i="31"/>
  <c r="AH22" i="13"/>
  <c r="J21" i="13"/>
  <c r="AN21" i="13"/>
  <c r="AP21" i="13" s="1"/>
  <c r="I18" i="31"/>
  <c r="R21" i="13"/>
  <c r="I22" i="31"/>
  <c r="Z21" i="13"/>
  <c r="I26" i="31"/>
  <c r="AH21" i="13"/>
  <c r="I30" i="31"/>
  <c r="I24" i="31"/>
  <c r="V21" i="13"/>
  <c r="I28" i="31"/>
  <c r="AD21" i="13"/>
  <c r="I32" i="31"/>
  <c r="AL21" i="13"/>
  <c r="V20" i="13"/>
  <c r="H24" i="31"/>
  <c r="AD20" i="13"/>
  <c r="H28" i="31"/>
  <c r="AL20" i="13"/>
  <c r="H32" i="31"/>
  <c r="AN20" i="13"/>
  <c r="AP20" i="13" s="1"/>
  <c r="H18" i="31"/>
  <c r="J20" i="13"/>
  <c r="H22" i="31"/>
  <c r="R20" i="13"/>
  <c r="H26" i="31"/>
  <c r="Z20" i="13"/>
  <c r="H30" i="31"/>
  <c r="AH20" i="13"/>
  <c r="V19" i="13"/>
  <c r="G24" i="31"/>
  <c r="AD19" i="13"/>
  <c r="G28" i="31"/>
  <c r="AH19" i="13"/>
  <c r="G30" i="31"/>
  <c r="G18" i="31"/>
  <c r="J19" i="13"/>
  <c r="AN19" i="13"/>
  <c r="AP19" i="13" s="1"/>
  <c r="G22" i="31"/>
  <c r="R19" i="13"/>
  <c r="G26" i="31"/>
  <c r="Z19" i="13"/>
  <c r="AL19" i="13"/>
  <c r="G32" i="31"/>
  <c r="J18" i="13"/>
  <c r="AN18" i="13"/>
  <c r="AP18" i="13" s="1"/>
  <c r="F18" i="31"/>
  <c r="R18" i="13"/>
  <c r="F22" i="31"/>
  <c r="Z18" i="13"/>
  <c r="F26" i="31"/>
  <c r="AH18" i="13"/>
  <c r="F30" i="31"/>
  <c r="F24" i="31"/>
  <c r="V18" i="13"/>
  <c r="F28" i="31"/>
  <c r="AD18" i="13"/>
  <c r="AL18" i="13"/>
  <c r="F32" i="31"/>
  <c r="AN17" i="13"/>
  <c r="H29" i="13"/>
  <c r="Q18" i="31" s="1"/>
  <c r="J17" i="13"/>
  <c r="E18" i="31"/>
  <c r="R17" i="13"/>
  <c r="P29" i="13"/>
  <c r="Q22" i="31" s="1"/>
  <c r="E22" i="31"/>
  <c r="X29" i="13"/>
  <c r="Q26" i="31" s="1"/>
  <c r="Z17" i="13"/>
  <c r="E26" i="31"/>
  <c r="AH17" i="13"/>
  <c r="AF29" i="13"/>
  <c r="Q30" i="31" s="1"/>
  <c r="E30" i="31"/>
  <c r="T29" i="13"/>
  <c r="Q24" i="31" s="1"/>
  <c r="E24" i="31"/>
  <c r="V17" i="13"/>
  <c r="E28" i="31"/>
  <c r="AD17" i="13"/>
  <c r="AB29" i="13"/>
  <c r="Q28" i="31" s="1"/>
  <c r="AJ29" i="13"/>
  <c r="Q32" i="31" s="1"/>
  <c r="E32" i="31"/>
  <c r="AL17" i="13"/>
  <c r="E20" i="31"/>
  <c r="N17" i="13"/>
  <c r="N29" i="13" s="1"/>
  <c r="L29" i="13"/>
  <c r="Q20" i="31" s="1"/>
  <c r="J15" i="13"/>
  <c r="AN15" i="13"/>
  <c r="AP15" i="13" s="1"/>
  <c r="P2" i="31"/>
  <c r="R15" i="13"/>
  <c r="P6" i="31"/>
  <c r="Z15" i="13"/>
  <c r="P10" i="31"/>
  <c r="P8" i="31"/>
  <c r="V15" i="13"/>
  <c r="AD15" i="13"/>
  <c r="P12" i="31"/>
  <c r="AH15" i="13"/>
  <c r="P14" i="31"/>
  <c r="AL15" i="13"/>
  <c r="P16" i="31"/>
  <c r="AN14" i="13"/>
  <c r="AP14" i="13" s="1"/>
  <c r="J14" i="13"/>
  <c r="O2" i="31"/>
  <c r="R14" i="13"/>
  <c r="O6" i="31"/>
  <c r="Z14" i="13"/>
  <c r="O10" i="31"/>
  <c r="AH14" i="13"/>
  <c r="O14" i="31"/>
  <c r="O8" i="31"/>
  <c r="V14" i="13"/>
  <c r="O12" i="31"/>
  <c r="AD14" i="13"/>
  <c r="AL14" i="13"/>
  <c r="O16" i="31"/>
  <c r="V13" i="13"/>
  <c r="N8" i="31"/>
  <c r="AD13" i="13"/>
  <c r="N12" i="31"/>
  <c r="AL13" i="13"/>
  <c r="N16" i="31"/>
  <c r="AN13" i="13"/>
  <c r="AP13" i="13" s="1"/>
  <c r="N2" i="31"/>
  <c r="J13" i="13"/>
  <c r="N6" i="31"/>
  <c r="R13" i="13"/>
  <c r="N10" i="31"/>
  <c r="Z13" i="13"/>
  <c r="N14" i="31"/>
  <c r="AH13" i="13"/>
  <c r="V12" i="13"/>
  <c r="M8" i="31"/>
  <c r="AD12" i="13"/>
  <c r="M12" i="31"/>
  <c r="AL12" i="13"/>
  <c r="M16" i="31"/>
  <c r="AN12" i="13"/>
  <c r="AP12" i="13" s="1"/>
  <c r="M2" i="31"/>
  <c r="J12" i="13"/>
  <c r="M6" i="31"/>
  <c r="R12" i="13"/>
  <c r="M10" i="31"/>
  <c r="Z12" i="13"/>
  <c r="M14" i="31"/>
  <c r="AH12" i="13"/>
  <c r="V11" i="13"/>
  <c r="L8" i="31"/>
  <c r="AD11" i="13"/>
  <c r="L12" i="31"/>
  <c r="AL11" i="13"/>
  <c r="L16" i="31"/>
  <c r="AN11" i="13"/>
  <c r="AP11" i="13" s="1"/>
  <c r="L2" i="31"/>
  <c r="J11" i="13"/>
  <c r="L6" i="31"/>
  <c r="R11" i="13"/>
  <c r="L10" i="31"/>
  <c r="Z11" i="13"/>
  <c r="L14" i="31"/>
  <c r="AH11" i="13"/>
  <c r="AN10" i="13"/>
  <c r="AP10" i="13" s="1"/>
  <c r="J10" i="13"/>
  <c r="K2" i="31"/>
  <c r="R10" i="13"/>
  <c r="K6" i="31"/>
  <c r="Z10" i="13"/>
  <c r="K10" i="31"/>
  <c r="AH10" i="13"/>
  <c r="K14" i="31"/>
  <c r="K8" i="31"/>
  <c r="V10" i="13"/>
  <c r="K12" i="31"/>
  <c r="AD10" i="13"/>
  <c r="AL10" i="13"/>
  <c r="K16" i="31"/>
  <c r="J9" i="13"/>
  <c r="AN9" i="13"/>
  <c r="AP9" i="13" s="1"/>
  <c r="J2" i="31"/>
  <c r="R9" i="13"/>
  <c r="J6" i="31"/>
  <c r="V9" i="13"/>
  <c r="J8" i="31"/>
  <c r="Z9" i="13"/>
  <c r="J10" i="31"/>
  <c r="AD9" i="13"/>
  <c r="J12" i="31"/>
  <c r="AH9" i="13"/>
  <c r="J14" i="31"/>
  <c r="AL9" i="13"/>
  <c r="J16" i="31"/>
  <c r="J8" i="13"/>
  <c r="AN8" i="13"/>
  <c r="AP8" i="13" s="1"/>
  <c r="I2" i="31"/>
  <c r="R8" i="13"/>
  <c r="I6" i="31"/>
  <c r="V8" i="13"/>
  <c r="I8" i="31"/>
  <c r="Z8" i="13"/>
  <c r="I10" i="31"/>
  <c r="AD8" i="13"/>
  <c r="I12" i="31"/>
  <c r="AH8" i="13"/>
  <c r="I14" i="31"/>
  <c r="AL8" i="13"/>
  <c r="I16" i="31"/>
  <c r="J7" i="13"/>
  <c r="AN7" i="13"/>
  <c r="AP7" i="13" s="1"/>
  <c r="H2" i="31"/>
  <c r="R7" i="13"/>
  <c r="H6" i="31"/>
  <c r="V7" i="13"/>
  <c r="H8" i="31"/>
  <c r="Z7" i="13"/>
  <c r="H10" i="31"/>
  <c r="AD7" i="13"/>
  <c r="H12" i="31"/>
  <c r="AH7" i="13"/>
  <c r="H14" i="31"/>
  <c r="AL7" i="13"/>
  <c r="H16" i="31"/>
  <c r="J6" i="13"/>
  <c r="AN6" i="13"/>
  <c r="AP6" i="13" s="1"/>
  <c r="G2" i="31"/>
  <c r="AD6" i="13"/>
  <c r="G12" i="31"/>
  <c r="AH6" i="13"/>
  <c r="G14" i="31"/>
  <c r="V6" i="13"/>
  <c r="G8" i="31"/>
  <c r="G6" i="31"/>
  <c r="R6" i="13"/>
  <c r="G10" i="31"/>
  <c r="Z6" i="13"/>
  <c r="AL6" i="13"/>
  <c r="G16" i="31"/>
  <c r="J5" i="13"/>
  <c r="AN5" i="13"/>
  <c r="AP5" i="13" s="1"/>
  <c r="F2" i="31"/>
  <c r="V5" i="13"/>
  <c r="F8" i="31"/>
  <c r="F6" i="31"/>
  <c r="R5" i="13"/>
  <c r="AD5" i="13"/>
  <c r="F12" i="31"/>
  <c r="AL5" i="13"/>
  <c r="F16" i="31"/>
  <c r="F10" i="31"/>
  <c r="Z5" i="13"/>
  <c r="F14" i="31"/>
  <c r="AH5" i="13"/>
  <c r="U59" i="13"/>
  <c r="Q9" i="31"/>
  <c r="AG59" i="13"/>
  <c r="Q15" i="31"/>
  <c r="V4" i="13"/>
  <c r="T16" i="13"/>
  <c r="E8" i="31"/>
  <c r="Z4" i="13"/>
  <c r="X16" i="13"/>
  <c r="E10" i="31"/>
  <c r="AD4" i="13"/>
  <c r="AB16" i="13"/>
  <c r="E12" i="31"/>
  <c r="P16" i="13"/>
  <c r="E6" i="31"/>
  <c r="R4" i="13"/>
  <c r="AH4" i="13"/>
  <c r="AF16" i="13"/>
  <c r="E14" i="31"/>
  <c r="J4" i="13"/>
  <c r="H16" i="13"/>
  <c r="E2" i="31"/>
  <c r="AN4" i="13"/>
  <c r="AL4" i="13"/>
  <c r="AJ16" i="13"/>
  <c r="E16" i="31"/>
  <c r="L16" i="13"/>
  <c r="E4" i="31"/>
  <c r="N4" i="13"/>
  <c r="N16" i="13" s="1"/>
  <c r="M59" i="13"/>
  <c r="Q5" i="31"/>
  <c r="Q59" i="13"/>
  <c r="Q7" i="31"/>
  <c r="AK59" i="13"/>
  <c r="Q17" i="31"/>
  <c r="I59" i="13"/>
  <c r="Q3" i="31"/>
  <c r="Y59" i="13"/>
  <c r="Q11" i="31"/>
  <c r="AC59" i="13"/>
  <c r="Q13" i="31"/>
  <c r="J55" i="13" l="1"/>
  <c r="R55" i="13"/>
  <c r="AD55" i="13"/>
  <c r="Z42" i="13"/>
  <c r="Z16" i="13"/>
  <c r="AD16" i="13"/>
  <c r="R16" i="13"/>
  <c r="AH16" i="13"/>
  <c r="J16" i="13"/>
  <c r="AL16" i="13"/>
  <c r="N59" i="13"/>
  <c r="V16" i="13"/>
  <c r="J29" i="13"/>
  <c r="J59" i="13" s="1"/>
  <c r="R29" i="13"/>
  <c r="R59" i="13" s="1"/>
  <c r="Z29" i="13"/>
  <c r="AH29" i="13"/>
  <c r="AH59" i="13" s="1"/>
  <c r="V29" i="13"/>
  <c r="AD29" i="13"/>
  <c r="AL29" i="13"/>
  <c r="AD42" i="13"/>
  <c r="AL42" i="13"/>
  <c r="V42" i="13"/>
  <c r="AP43" i="13"/>
  <c r="AP55" i="13" s="1"/>
  <c r="AN55" i="13"/>
  <c r="AP30" i="13"/>
  <c r="AP42" i="13" s="1"/>
  <c r="AN42" i="13"/>
  <c r="AP17" i="13"/>
  <c r="AP29" i="13" s="1"/>
  <c r="AN29" i="13"/>
  <c r="T59" i="13"/>
  <c r="Q8" i="31"/>
  <c r="X59" i="13"/>
  <c r="Q10" i="31"/>
  <c r="AB59" i="13"/>
  <c r="Q12" i="31"/>
  <c r="P59" i="13"/>
  <c r="Q6" i="31"/>
  <c r="AF59" i="13"/>
  <c r="Q14" i="31"/>
  <c r="H59" i="13"/>
  <c r="Q2" i="31"/>
  <c r="AP4" i="13"/>
  <c r="AP16" i="13" s="1"/>
  <c r="AN16" i="13"/>
  <c r="AJ59" i="13"/>
  <c r="Q16" i="31"/>
  <c r="L59" i="13"/>
  <c r="Q4" i="31"/>
  <c r="AD59" i="13" l="1"/>
  <c r="V59" i="13"/>
  <c r="Z59" i="13"/>
  <c r="AL59" i="13"/>
  <c r="AP59" i="13"/>
  <c r="AN59" i="13"/>
</calcChain>
</file>

<file path=xl/sharedStrings.xml><?xml version="1.0" encoding="utf-8"?>
<sst xmlns="http://schemas.openxmlformats.org/spreadsheetml/2006/main" count="118601" uniqueCount="2719">
  <si>
    <t>Codigo Prov</t>
  </si>
  <si>
    <t>Razon Social</t>
  </si>
  <si>
    <t>Seccion</t>
  </si>
  <si>
    <t>TOTAL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</si>
  <si>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</si>
  <si>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</si>
  <si>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</si>
  <si>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</si>
  <si>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</si>
  <si>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</si>
  <si>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</si>
  <si>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</si>
  <si>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</si>
  <si>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</si>
  <si>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</si>
  <si>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</si>
  <si>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Código Proveedor</t>
  </si>
  <si>
    <t>Cuit</t>
  </si>
  <si>
    <t>Razón Social</t>
  </si>
  <si>
    <t>Orden de Compra</t>
  </si>
  <si>
    <t>Clase Pedido</t>
  </si>
  <si>
    <t>Posición</t>
  </si>
  <si>
    <t>Org. Compras</t>
  </si>
  <si>
    <t>Cmv</t>
  </si>
  <si>
    <t>Código sociedad</t>
  </si>
  <si>
    <t>Local Compras</t>
  </si>
  <si>
    <t>Almacén</t>
  </si>
  <si>
    <t>Formato</t>
  </si>
  <si>
    <t>Sección</t>
  </si>
  <si>
    <t>Desc. Sección</t>
  </si>
  <si>
    <t>Surtido División</t>
  </si>
  <si>
    <t>SubFamilia</t>
  </si>
  <si>
    <t>Artículo</t>
  </si>
  <si>
    <t>Desc. Artículo</t>
  </si>
  <si>
    <t>Cant. Pedido</t>
  </si>
  <si>
    <t>Cant. Entregada</t>
  </si>
  <si>
    <t>Unidad Pedido</t>
  </si>
  <si>
    <t>Fecha Creación OC</t>
  </si>
  <si>
    <t>Mes Doc</t>
  </si>
  <si>
    <t>Fecha Entrega</t>
  </si>
  <si>
    <t>Fecha Real Entrega</t>
  </si>
  <si>
    <t>Mes RealEM</t>
  </si>
  <si>
    <t>Año RealEM</t>
  </si>
  <si>
    <t>Importe Neto Pedido</t>
  </si>
  <si>
    <t>Importe Neto Entregado</t>
  </si>
  <si>
    <t>1000730</t>
  </si>
  <si>
    <t>89429100-1</t>
  </si>
  <si>
    <t>NMC CHILE SPA</t>
  </si>
  <si>
    <t>6508208557</t>
  </si>
  <si>
    <t>ZPFC</t>
  </si>
  <si>
    <t>60</t>
  </si>
  <si>
    <t>2001</t>
  </si>
  <si>
    <t>101</t>
  </si>
  <si>
    <t>C004</t>
  </si>
  <si>
    <t>E599</t>
  </si>
  <si>
    <t>Centro distribución</t>
  </si>
  <si>
    <t>57</t>
  </si>
  <si>
    <t>Maderas</t>
  </si>
  <si>
    <t>CL5726</t>
  </si>
  <si>
    <t>570301003</t>
  </si>
  <si>
    <t>1206931</t>
  </si>
  <si>
    <t>CORNISA ANADECO DA16 50X50 2.00MT</t>
  </si>
  <si>
    <t>CS</t>
  </si>
  <si>
    <t>70</t>
  </si>
  <si>
    <t>1206932</t>
  </si>
  <si>
    <t>CORNISA ANADECO DA18 50X45 2.00MT</t>
  </si>
  <si>
    <t>80</t>
  </si>
  <si>
    <t>1206933</t>
  </si>
  <si>
    <t>CORNISA ANADECO DA22 17X25 2.00MT</t>
  </si>
  <si>
    <t>90</t>
  </si>
  <si>
    <t>1252546</t>
  </si>
  <si>
    <t>CORN ILUM RECTA IL4 36X60 2.00MT</t>
  </si>
  <si>
    <t>100</t>
  </si>
  <si>
    <t>1252549</t>
  </si>
  <si>
    <t>ESQUINERO WE1 30X25 2.00MT</t>
  </si>
  <si>
    <t>6701150853</t>
  </si>
  <si>
    <t>ZPCD</t>
  </si>
  <si>
    <t>10</t>
  </si>
  <si>
    <t>2002</t>
  </si>
  <si>
    <t/>
  </si>
  <si>
    <t>E521</t>
  </si>
  <si>
    <t>Local</t>
  </si>
  <si>
    <t>CL5725</t>
  </si>
  <si>
    <t>1159900</t>
  </si>
  <si>
    <t>CORNISA NOMASTYL TIPO F 30X35</t>
  </si>
  <si>
    <t>UN</t>
  </si>
  <si>
    <t>30</t>
  </si>
  <si>
    <t>1206928</t>
  </si>
  <si>
    <t>CORNISA ANADECO DA1 33X33 2.00MT</t>
  </si>
  <si>
    <t>40</t>
  </si>
  <si>
    <t>1206929</t>
  </si>
  <si>
    <t>CORNISA ANADECO DA6 45X50 2.00MT</t>
  </si>
  <si>
    <t>50</t>
  </si>
  <si>
    <t>1206930</t>
  </si>
  <si>
    <t>CORNISA ANADECO DA15 35X35 2.00MT</t>
  </si>
  <si>
    <t>6508206851</t>
  </si>
  <si>
    <t>ZPXD</t>
  </si>
  <si>
    <t>49</t>
  </si>
  <si>
    <t>Flooring</t>
  </si>
  <si>
    <t>CL4923</t>
  </si>
  <si>
    <t>490604004</t>
  </si>
  <si>
    <t>1257819</t>
  </si>
  <si>
    <t>ESPUMA NIVELADORA 2.2MM SELITAC 15 M2</t>
  </si>
  <si>
    <t>PAL</t>
  </si>
  <si>
    <t>11</t>
  </si>
  <si>
    <t>12</t>
  </si>
  <si>
    <t>13</t>
  </si>
  <si>
    <t>14</t>
  </si>
  <si>
    <t>107162</t>
  </si>
  <si>
    <t>MOLDURA DECOFLAIR E25 SKIN 50X80 2.00MT</t>
  </si>
  <si>
    <t>PAK</t>
  </si>
  <si>
    <t>20</t>
  </si>
  <si>
    <t>225516</t>
  </si>
  <si>
    <t>MOLDURA DECOFLAIR E21 SKIN 65X30 2.00MT</t>
  </si>
  <si>
    <t>6508218073</t>
  </si>
  <si>
    <t>6508220251</t>
  </si>
  <si>
    <t>6701150854</t>
  </si>
  <si>
    <t>E652</t>
  </si>
  <si>
    <t>1427216</t>
  </si>
  <si>
    <t>NOMASTYL T4 CAJA 170 ML</t>
  </si>
  <si>
    <t>6508232951</t>
  </si>
  <si>
    <t>6508237968</t>
  </si>
  <si>
    <t>ZPMC</t>
  </si>
  <si>
    <t>6508230274</t>
  </si>
  <si>
    <t>6508244787</t>
  </si>
  <si>
    <t>1415350</t>
  </si>
  <si>
    <t>GUARDAPOLVO NOMAFLOOR M58 13X58 2.00MT</t>
  </si>
  <si>
    <t>6508251293</t>
  </si>
  <si>
    <t>1456676</t>
  </si>
  <si>
    <t>ESPUMA ACUST SELITCAC BARRERA HUM 15 M2</t>
  </si>
  <si>
    <t>6508243453</t>
  </si>
  <si>
    <t>6701151670</t>
  </si>
  <si>
    <t>1216226</t>
  </si>
  <si>
    <t>ADEFIX P5</t>
  </si>
  <si>
    <t>6701157994</t>
  </si>
  <si>
    <t>E507</t>
  </si>
  <si>
    <t>6701158152</t>
  </si>
  <si>
    <t>E534</t>
  </si>
  <si>
    <t>1052265</t>
  </si>
  <si>
    <t>MOLDURA NOMASTYL H  40X50 CAJA X 100ML</t>
  </si>
  <si>
    <t>570102001</t>
  </si>
  <si>
    <t>1248388</t>
  </si>
  <si>
    <t>ADHESIVO ADEFIX 5KG</t>
  </si>
  <si>
    <t>6508276932</t>
  </si>
  <si>
    <t>15</t>
  </si>
  <si>
    <t>6508278413</t>
  </si>
  <si>
    <t>16</t>
  </si>
  <si>
    <t>17</t>
  </si>
  <si>
    <t>18</t>
  </si>
  <si>
    <t>6701158400</t>
  </si>
  <si>
    <t>E504</t>
  </si>
  <si>
    <t>1460147</t>
  </si>
  <si>
    <t>MOLDURA NOMASTYL D 50X40X2 MTS</t>
  </si>
  <si>
    <t>6701151887</t>
  </si>
  <si>
    <t>6701156828</t>
  </si>
  <si>
    <t>E508</t>
  </si>
  <si>
    <t>1066111</t>
  </si>
  <si>
    <t>CORNISA TIPO T 4 NOMASTYL</t>
  </si>
  <si>
    <t>6701157487</t>
  </si>
  <si>
    <t>919707</t>
  </si>
  <si>
    <t>CORNIZA NOMASTYL TIPO F</t>
  </si>
  <si>
    <t>M</t>
  </si>
  <si>
    <t>1456677</t>
  </si>
  <si>
    <t>ESPUMA ACUSTICA SELITCBLOC 15 M2</t>
  </si>
  <si>
    <t>21</t>
  </si>
  <si>
    <t>6508267231</t>
  </si>
  <si>
    <t>6701161127</t>
  </si>
  <si>
    <t>6508256595</t>
  </si>
  <si>
    <t>6508265232</t>
  </si>
  <si>
    <t>6701165773</t>
  </si>
  <si>
    <t>6508256585</t>
  </si>
  <si>
    <t>6701164808</t>
  </si>
  <si>
    <t>1274988</t>
  </si>
  <si>
    <t>MOLDURA NOMASTYL TIPO M2</t>
  </si>
  <si>
    <t>1081446</t>
  </si>
  <si>
    <t>MOLDURA NOMASTYL E</t>
  </si>
  <si>
    <t>6701167562</t>
  </si>
  <si>
    <t>E843</t>
  </si>
  <si>
    <t>6701161925</t>
  </si>
  <si>
    <t>1043507</t>
  </si>
  <si>
    <t>MOLDURA CORNISA TIPO B2 CAJA 190 MTS</t>
  </si>
  <si>
    <t>6701168633</t>
  </si>
  <si>
    <t>E781</t>
  </si>
  <si>
    <t>6508289035</t>
  </si>
  <si>
    <t>6701165703</t>
  </si>
  <si>
    <t>596921</t>
  </si>
  <si>
    <t>CORNISA POLIESTIRENO B5 50X50MM 96MT</t>
  </si>
  <si>
    <t>6508337840</t>
  </si>
  <si>
    <t>6508335054</t>
  </si>
  <si>
    <t>6508326792</t>
  </si>
  <si>
    <t>1252545</t>
  </si>
  <si>
    <t>CORN ILUM CURVA IL3 33x50 2.00MT</t>
  </si>
  <si>
    <t>6508290625</t>
  </si>
  <si>
    <t>6508297665</t>
  </si>
  <si>
    <t>E503</t>
  </si>
  <si>
    <t>110</t>
  </si>
  <si>
    <t>6701165427</t>
  </si>
  <si>
    <t>107165</t>
  </si>
  <si>
    <t>CORNISA POLIESTIRENO J 45X50MM(96MT)</t>
  </si>
  <si>
    <t>6701168149</t>
  </si>
  <si>
    <t>892059</t>
  </si>
  <si>
    <t>CORNISA NOMASTYL POLIESTIRENO B2 35X35</t>
  </si>
  <si>
    <t>6701168258</t>
  </si>
  <si>
    <t>6701168332</t>
  </si>
  <si>
    <t>6701168531</t>
  </si>
  <si>
    <t>6701168561</t>
  </si>
  <si>
    <t>6701168603</t>
  </si>
  <si>
    <t>6508314195</t>
  </si>
  <si>
    <t>6508318055</t>
  </si>
  <si>
    <t>6701178489</t>
  </si>
  <si>
    <t>6701179420</t>
  </si>
  <si>
    <t>E524</t>
  </si>
  <si>
    <t>1193346</t>
  </si>
  <si>
    <t>MOLDURA NOMASTYL B-2 35X35MM</t>
  </si>
  <si>
    <t>6508302004</t>
  </si>
  <si>
    <t>6508300453</t>
  </si>
  <si>
    <t>6508375772</t>
  </si>
  <si>
    <t>6508373956</t>
  </si>
  <si>
    <t>6508348292</t>
  </si>
  <si>
    <t>6701192894</t>
  </si>
  <si>
    <t>6701193292</t>
  </si>
  <si>
    <t>6508359747</t>
  </si>
  <si>
    <t>6508361253</t>
  </si>
  <si>
    <t>6701197158</t>
  </si>
  <si>
    <t>6701190928</t>
  </si>
  <si>
    <t>6701188072</t>
  </si>
  <si>
    <t>Ferreteria</t>
  </si>
  <si>
    <t>130705002</t>
  </si>
  <si>
    <t>1443591</t>
  </si>
  <si>
    <t>NOMAPROTECT WPRO C 50 X 25 MM</t>
  </si>
  <si>
    <t>6508385275</t>
  </si>
  <si>
    <t>6508385160</t>
  </si>
  <si>
    <t>19</t>
  </si>
  <si>
    <t>6701200612</t>
  </si>
  <si>
    <t>1283741</t>
  </si>
  <si>
    <t>NOMASTIL TIPO ML LX28</t>
  </si>
  <si>
    <t>6701202658</t>
  </si>
  <si>
    <t>6508398245</t>
  </si>
  <si>
    <t>6508425178</t>
  </si>
  <si>
    <t>6508416226</t>
  </si>
  <si>
    <t>6701202092</t>
  </si>
  <si>
    <t>1164570</t>
  </si>
  <si>
    <t>CORNISA NOMASTYL J ML</t>
  </si>
  <si>
    <t>6508425716</t>
  </si>
  <si>
    <t>6701218194</t>
  </si>
  <si>
    <t>E591</t>
  </si>
  <si>
    <t>570301001</t>
  </si>
  <si>
    <t>1108010</t>
  </si>
  <si>
    <t>CORNISA POLIESTIRENO H 40MMX50MMX2000MM</t>
  </si>
  <si>
    <t>6701219547</t>
  </si>
  <si>
    <t>E522</t>
  </si>
  <si>
    <t>6701213341</t>
  </si>
  <si>
    <t>E525</t>
  </si>
  <si>
    <t>6701216963</t>
  </si>
  <si>
    <t>E744</t>
  </si>
  <si>
    <t>501851</t>
  </si>
  <si>
    <t>A PE ADHESIVO MOLD POLIEST ADEFIX 5KG</t>
  </si>
  <si>
    <t>6701216900</t>
  </si>
  <si>
    <t>6701217500</t>
  </si>
  <si>
    <t>490406003</t>
  </si>
  <si>
    <t>1479801</t>
  </si>
  <si>
    <t>ZOCALO WALLSTYL IL10</t>
  </si>
  <si>
    <t>1479800</t>
  </si>
  <si>
    <t>ZOCALO WALLSTYL FL1</t>
  </si>
  <si>
    <t>1479699</t>
  </si>
  <si>
    <t>MOLDURA WALLSTYL WL5</t>
  </si>
  <si>
    <t>6508400092</t>
  </si>
  <si>
    <t>6701200282</t>
  </si>
  <si>
    <t>919901</t>
  </si>
  <si>
    <t>CORNIZA NOMASTYL E 20X25MM</t>
  </si>
  <si>
    <t>1159901</t>
  </si>
  <si>
    <t>CORNISA NOMASTYL TIPO D 40X50 TIPO Z16</t>
  </si>
  <si>
    <t>6701202669</t>
  </si>
  <si>
    <t>6701203574</t>
  </si>
  <si>
    <t>6701205054</t>
  </si>
  <si>
    <t>6508406957</t>
  </si>
  <si>
    <t>6701211997</t>
  </si>
  <si>
    <t>6701211928</t>
  </si>
  <si>
    <t>6701213077</t>
  </si>
  <si>
    <t>E520</t>
  </si>
  <si>
    <t>6508409252</t>
  </si>
  <si>
    <t>6508418605</t>
  </si>
  <si>
    <t>6701199235</t>
  </si>
  <si>
    <t>6701199237</t>
  </si>
  <si>
    <t>6701167692</t>
  </si>
  <si>
    <t>6701181627</t>
  </si>
  <si>
    <t>6701197327</t>
  </si>
  <si>
    <t>6701165658</t>
  </si>
  <si>
    <t>6701178500</t>
  </si>
  <si>
    <t>6701184975</t>
  </si>
  <si>
    <t>6701193496</t>
  </si>
  <si>
    <t>6508453220</t>
  </si>
  <si>
    <t>6508434176</t>
  </si>
  <si>
    <t>6701218455</t>
  </si>
  <si>
    <t>6508460718</t>
  </si>
  <si>
    <t>6508433933</t>
  </si>
  <si>
    <t>6701218193</t>
  </si>
  <si>
    <t>6701251999</t>
  </si>
  <si>
    <t>6701254548</t>
  </si>
  <si>
    <t>6701255489</t>
  </si>
  <si>
    <t>6508459164</t>
  </si>
  <si>
    <t>6701215541</t>
  </si>
  <si>
    <t>6701216574</t>
  </si>
  <si>
    <t>6508454183</t>
  </si>
  <si>
    <t>6508442812</t>
  </si>
  <si>
    <t>6508443032</t>
  </si>
  <si>
    <t>6701236979</t>
  </si>
  <si>
    <t>6701247131</t>
  </si>
  <si>
    <t>6508446502</t>
  </si>
  <si>
    <t>ZDCZ</t>
  </si>
  <si>
    <t>43</t>
  </si>
  <si>
    <t>Construccion</t>
  </si>
  <si>
    <t>6701250195</t>
  </si>
  <si>
    <t>6701224817</t>
  </si>
  <si>
    <t>6701224818</t>
  </si>
  <si>
    <t>6701247129</t>
  </si>
  <si>
    <t>6701247717</t>
  </si>
  <si>
    <t>E517</t>
  </si>
  <si>
    <t>6701249910</t>
  </si>
  <si>
    <t>6701250579</t>
  </si>
  <si>
    <t>E760</t>
  </si>
  <si>
    <t>6701254837</t>
  </si>
  <si>
    <t>6701255034</t>
  </si>
  <si>
    <t>6508471584</t>
  </si>
  <si>
    <t>6701267548</t>
  </si>
  <si>
    <t>6701268156</t>
  </si>
  <si>
    <t>E646</t>
  </si>
  <si>
    <t>6508511193</t>
  </si>
  <si>
    <t>6701275088</t>
  </si>
  <si>
    <t>6508510735</t>
  </si>
  <si>
    <t>6701267431</t>
  </si>
  <si>
    <t>6701269971</t>
  </si>
  <si>
    <t>6701270609</t>
  </si>
  <si>
    <t>6508519336</t>
  </si>
  <si>
    <t>6701273207</t>
  </si>
  <si>
    <t>1090542</t>
  </si>
  <si>
    <t>PE CORNISA POLIESTERE B5 50X50MM 96ML</t>
  </si>
  <si>
    <t>6701277034</t>
  </si>
  <si>
    <t>6508481680</t>
  </si>
  <si>
    <t>6508481943</t>
  </si>
  <si>
    <t>6701263893</t>
  </si>
  <si>
    <t>6508492059</t>
  </si>
  <si>
    <t>6701265365</t>
  </si>
  <si>
    <t>6508502757</t>
  </si>
  <si>
    <t>6508494852</t>
  </si>
  <si>
    <t>6701266550</t>
  </si>
  <si>
    <t>6701259204</t>
  </si>
  <si>
    <t>6508500643</t>
  </si>
  <si>
    <t>6508501718</t>
  </si>
  <si>
    <t>6701260601</t>
  </si>
  <si>
    <t>6701266003</t>
  </si>
  <si>
    <t>CL4924</t>
  </si>
  <si>
    <t>430201002</t>
  </si>
  <si>
    <t>1485803</t>
  </si>
  <si>
    <t>AISLANTE TERM. CLIMATUBE BASIC 28MM</t>
  </si>
  <si>
    <t>1485802</t>
  </si>
  <si>
    <t>AISLANTE TERM. CLIMATUBE BASIC 22MM</t>
  </si>
  <si>
    <t>6701266159</t>
  </si>
  <si>
    <t>6701262168</t>
  </si>
  <si>
    <t>6701263480</t>
  </si>
  <si>
    <t>6701264491</t>
  </si>
  <si>
    <t>938419</t>
  </si>
  <si>
    <t>MOLDURA NOMASTYL LX28 K1 CJ</t>
  </si>
  <si>
    <t>6701265826</t>
  </si>
  <si>
    <t>1485804</t>
  </si>
  <si>
    <t>AISLANTE TERM. CLIMATUBE EASY 15MM</t>
  </si>
  <si>
    <t>6508473483</t>
  </si>
  <si>
    <t>6701256602</t>
  </si>
  <si>
    <t>6701256670</t>
  </si>
  <si>
    <t>6701258173</t>
  </si>
  <si>
    <t>6701254772</t>
  </si>
  <si>
    <t>6701254358</t>
  </si>
  <si>
    <t>6701249892</t>
  </si>
  <si>
    <t>6508481678</t>
  </si>
  <si>
    <t>6701258869</t>
  </si>
  <si>
    <t>6701259046</t>
  </si>
  <si>
    <t>6701259209</t>
  </si>
  <si>
    <t>6701259575</t>
  </si>
  <si>
    <t>6701263530</t>
  </si>
  <si>
    <t>6701207257</t>
  </si>
  <si>
    <t>6701182712</t>
  </si>
  <si>
    <t>6701178762</t>
  </si>
  <si>
    <t>6701212294</t>
  </si>
  <si>
    <t>6701266175</t>
  </si>
  <si>
    <t>6508519978</t>
  </si>
  <si>
    <t>MOLDURA CORNISA ANADECO DA16 50X50 2.0MT</t>
  </si>
  <si>
    <t>MOLDURA CORNISA ANADECO DA18 50X45 2.0MT</t>
  </si>
  <si>
    <t>MOLDURA CORNISA ANADECO DA22 17X25 2.0MT</t>
  </si>
  <si>
    <t>6701270423</t>
  </si>
  <si>
    <t>MOLDURA CORNISA ANADECO DA1 33X33 2.00MT</t>
  </si>
  <si>
    <t>MOLDURA CORNISA ANADECO DA6 45X50 2.00MT</t>
  </si>
  <si>
    <t>MOLDURA CORNISA ANADECO DA15 35X35 2.0MT</t>
  </si>
  <si>
    <t>6701275089</t>
  </si>
  <si>
    <t>6701275822</t>
  </si>
  <si>
    <t>6701275998</t>
  </si>
  <si>
    <t>6508527887</t>
  </si>
  <si>
    <t>6508529635</t>
  </si>
  <si>
    <t>6508541043</t>
  </si>
  <si>
    <t>6701287153</t>
  </si>
  <si>
    <t>6508540360</t>
  </si>
  <si>
    <t>6508542641</t>
  </si>
  <si>
    <t>6701285182</t>
  </si>
  <si>
    <t>6701286939</t>
  </si>
  <si>
    <t>6701281767</t>
  </si>
  <si>
    <t>6508549365</t>
  </si>
  <si>
    <t>6508559139</t>
  </si>
  <si>
    <t>6701288472</t>
  </si>
  <si>
    <t>6701290051</t>
  </si>
  <si>
    <t>6701290403</t>
  </si>
  <si>
    <t>E514</t>
  </si>
  <si>
    <t>6701290717</t>
  </si>
  <si>
    <t>6508552051</t>
  </si>
  <si>
    <t>6508558763</t>
  </si>
  <si>
    <t>6701289045</t>
  </si>
  <si>
    <t>E619</t>
  </si>
  <si>
    <t>6701290562</t>
  </si>
  <si>
    <t>6701290802</t>
  </si>
  <si>
    <t>6508550335</t>
  </si>
  <si>
    <t>6701290943</t>
  </si>
  <si>
    <t>6701295117</t>
  </si>
  <si>
    <t>6701293126</t>
  </si>
  <si>
    <t>6701294259</t>
  </si>
  <si>
    <t>6701294615</t>
  </si>
  <si>
    <t>6701291929</t>
  </si>
  <si>
    <t>6701292861</t>
  </si>
  <si>
    <t>6701295033</t>
  </si>
  <si>
    <t>1056664</t>
  </si>
  <si>
    <t>NOMASTYL MODELO ST4 2.0 MT</t>
  </si>
  <si>
    <t>6701289685</t>
  </si>
  <si>
    <t>1403259</t>
  </si>
  <si>
    <t>NOMAPROTEC WPRO C 40 X 28MM</t>
  </si>
  <si>
    <t>1403262</t>
  </si>
  <si>
    <t>NOMAPROTEC WPRO U 27 X 30MM</t>
  </si>
  <si>
    <t>1403258</t>
  </si>
  <si>
    <t>NOMAPROTEC WPRO L 32 X 22MM</t>
  </si>
  <si>
    <t>1485801</t>
  </si>
  <si>
    <t>AISLANTE TERM. CLIMATUBE BASIC 15MM</t>
  </si>
  <si>
    <t>6508599892</t>
  </si>
  <si>
    <t>6508598513</t>
  </si>
  <si>
    <t>6701256497</t>
  </si>
  <si>
    <t>6508570047</t>
  </si>
  <si>
    <t>6508580118</t>
  </si>
  <si>
    <t>6508591439</t>
  </si>
  <si>
    <t>6508570037</t>
  </si>
  <si>
    <t>6701298028</t>
  </si>
  <si>
    <t>6701301693</t>
  </si>
  <si>
    <t>6701303265</t>
  </si>
  <si>
    <t>6508580327</t>
  </si>
  <si>
    <t>6508589651</t>
  </si>
  <si>
    <t>6701303115</t>
  </si>
  <si>
    <t>6701263589</t>
  </si>
  <si>
    <t>6701213339</t>
  </si>
  <si>
    <t>6701188105</t>
  </si>
  <si>
    <t>6701270234</t>
  </si>
  <si>
    <t>6701308393</t>
  </si>
  <si>
    <t>6701308894</t>
  </si>
  <si>
    <t>911611</t>
  </si>
  <si>
    <t>CORNISA NOMASTYL M2 60X20MM</t>
  </si>
  <si>
    <t>6701307836</t>
  </si>
  <si>
    <t>430507002</t>
  </si>
  <si>
    <t>938731</t>
  </si>
  <si>
    <t>SERVICIO FLETE</t>
  </si>
  <si>
    <t>6508607181</t>
  </si>
  <si>
    <t>6508608808</t>
  </si>
  <si>
    <t>6508616969</t>
  </si>
  <si>
    <t>6508619412</t>
  </si>
  <si>
    <t>6701317099</t>
  </si>
  <si>
    <t>6701317528</t>
  </si>
  <si>
    <t>6701312902</t>
  </si>
  <si>
    <t>6701315691</t>
  </si>
  <si>
    <t>6701341634</t>
  </si>
  <si>
    <t>6701343469</t>
  </si>
  <si>
    <t>6508638516</t>
  </si>
  <si>
    <t>6508640047</t>
  </si>
  <si>
    <t>6701346277</t>
  </si>
  <si>
    <t>E585</t>
  </si>
  <si>
    <t>6701346516</t>
  </si>
  <si>
    <t>6701346928</t>
  </si>
  <si>
    <t>6508629859</t>
  </si>
  <si>
    <t>6508628047</t>
  </si>
  <si>
    <t>6701313188</t>
  </si>
  <si>
    <t>E988</t>
  </si>
  <si>
    <t>1311254</t>
  </si>
  <si>
    <t>WALLSTYL IL4 CAJA 48 M/L</t>
  </si>
  <si>
    <t>6701312344</t>
  </si>
  <si>
    <t>6701347920</t>
  </si>
  <si>
    <t>6701348318</t>
  </si>
  <si>
    <t>6701288689</t>
  </si>
  <si>
    <t>6508647727</t>
  </si>
  <si>
    <t>6508651572</t>
  </si>
  <si>
    <t>6701350607</t>
  </si>
  <si>
    <t>6701351583</t>
  </si>
  <si>
    <t>6701348168</t>
  </si>
  <si>
    <t>6701313058</t>
  </si>
  <si>
    <t>6701317791</t>
  </si>
  <si>
    <t>6701317780</t>
  </si>
  <si>
    <t>6701309362</t>
  </si>
  <si>
    <t>6508674829</t>
  </si>
  <si>
    <t>6508676052</t>
  </si>
  <si>
    <t>6508682339</t>
  </si>
  <si>
    <t>6701356677</t>
  </si>
  <si>
    <t>6508667697</t>
  </si>
  <si>
    <t>31</t>
  </si>
  <si>
    <t>6508658534</t>
  </si>
  <si>
    <t>6701355820</t>
  </si>
  <si>
    <t>6508664870</t>
  </si>
  <si>
    <t>6701360584</t>
  </si>
  <si>
    <t>6701355745</t>
  </si>
  <si>
    <t>6508683375</t>
  </si>
  <si>
    <t>6701359825</t>
  </si>
  <si>
    <t>6701384035</t>
  </si>
  <si>
    <t>6701365356</t>
  </si>
  <si>
    <t>6701389701</t>
  </si>
  <si>
    <t>6508692816</t>
  </si>
  <si>
    <t>6508694140</t>
  </si>
  <si>
    <t>6508703716</t>
  </si>
  <si>
    <t>6508702916</t>
  </si>
  <si>
    <t>6701382816</t>
  </si>
  <si>
    <t>1268112</t>
  </si>
  <si>
    <t>CORNISA E. CAJA DE 352 ML</t>
  </si>
  <si>
    <t>6508713801</t>
  </si>
  <si>
    <t>6701388185</t>
  </si>
  <si>
    <t>6701389425</t>
  </si>
  <si>
    <t>6701391365</t>
  </si>
  <si>
    <t>22</t>
  </si>
  <si>
    <t>23</t>
  </si>
  <si>
    <t>24</t>
  </si>
  <si>
    <t>25</t>
  </si>
  <si>
    <t>41</t>
  </si>
  <si>
    <t>6701384556</t>
  </si>
  <si>
    <t>E633</t>
  </si>
  <si>
    <t>1494960</t>
  </si>
  <si>
    <t>CALANDO ARSTYL PIEZA 0.59MT2</t>
  </si>
  <si>
    <t>6508715203</t>
  </si>
  <si>
    <t>6508723870</t>
  </si>
  <si>
    <t>6701343763</t>
  </si>
  <si>
    <t>6701267760</t>
  </si>
  <si>
    <t>6701304457</t>
  </si>
  <si>
    <t>6701303724</t>
  </si>
  <si>
    <t>6701396172</t>
  </si>
  <si>
    <t>6701396185</t>
  </si>
  <si>
    <t>6701398769</t>
  </si>
  <si>
    <t>6701398827</t>
  </si>
  <si>
    <t>6701399038</t>
  </si>
  <si>
    <t>6701395926</t>
  </si>
  <si>
    <t>1327627</t>
  </si>
  <si>
    <t>NOMASTYL SL CAJA 76 ML</t>
  </si>
  <si>
    <t>6508731230</t>
  </si>
  <si>
    <t>6701399630</t>
  </si>
  <si>
    <t>6701393819</t>
  </si>
  <si>
    <t>6701397266</t>
  </si>
  <si>
    <t>6701396669</t>
  </si>
  <si>
    <t>6701398487</t>
  </si>
  <si>
    <t>6508731237</t>
  </si>
  <si>
    <t>6701266412</t>
  </si>
  <si>
    <t>6701271471</t>
  </si>
  <si>
    <t>6701347196</t>
  </si>
  <si>
    <t>6701378793</t>
  </si>
  <si>
    <t>6701381961</t>
  </si>
  <si>
    <t>6701384202</t>
  </si>
  <si>
    <t>6701367330</t>
  </si>
  <si>
    <t>6701312936</t>
  </si>
  <si>
    <t>6701391775</t>
  </si>
  <si>
    <t>6701347831</t>
  </si>
  <si>
    <t>6701364804</t>
  </si>
  <si>
    <t>6701364981</t>
  </si>
  <si>
    <t>6701346377</t>
  </si>
  <si>
    <t>6701396476</t>
  </si>
  <si>
    <t>6701347481</t>
  </si>
  <si>
    <t>Presentación Cencosud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</si>
  <si>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</si>
  <si>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</si>
  <si>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</si>
  <si>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</si>
  <si>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</si>
  <si>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</si>
  <si>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</si>
  <si>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</si>
  <si>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Mes</t>
  </si>
  <si>
    <t>Compras</t>
  </si>
  <si>
    <t>Compras Logística</t>
  </si>
  <si>
    <t>%</t>
  </si>
  <si>
    <t>DEBIDO</t>
  </si>
  <si>
    <t>PAGADO</t>
  </si>
  <si>
    <t>DIFERENCIA</t>
  </si>
  <si>
    <t>TOTAL GENERAL POR COD_CON</t>
  </si>
  <si>
    <t>Tipo</t>
  </si>
  <si>
    <t>Categoria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</si>
  <si>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</si>
  <si>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</si>
  <si>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</si>
  <si>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</si>
  <si>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</si>
  <si>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</si>
  <si>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</si>
  <si>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</si>
  <si>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</si>
  <si>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</si>
  <si>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 xml:space="preserve">NOVIEMBRE </t>
  </si>
  <si>
    <t>DICIEMBRE</t>
  </si>
  <si>
    <t>Total</t>
  </si>
  <si>
    <t xml:space="preserve">NMC CHILE SPA                      </t>
  </si>
  <si>
    <t>Publicidad</t>
  </si>
  <si>
    <t>Logistica</t>
  </si>
  <si>
    <t>Centralizada</t>
  </si>
  <si>
    <t>Escala Crecimiento</t>
  </si>
  <si>
    <t>Escala Fija</t>
  </si>
  <si>
    <t>Devoluciones</t>
  </si>
  <si>
    <t>Otros</t>
  </si>
  <si>
    <t>Aportes Manuales</t>
  </si>
  <si>
    <t>Soc</t>
  </si>
  <si>
    <t>Cuenta</t>
  </si>
  <si>
    <t>ClCta</t>
  </si>
  <si>
    <t>NroIdentFis1</t>
  </si>
  <si>
    <t>LibrMayor</t>
  </si>
  <si>
    <t>NroDoc</t>
  </si>
  <si>
    <t>Referencia</t>
  </si>
  <si>
    <t>Asignación</t>
  </si>
  <si>
    <t>LCom</t>
  </si>
  <si>
    <t>Div</t>
  </si>
  <si>
    <t>FechaDoc</t>
  </si>
  <si>
    <t>FeContab</t>
  </si>
  <si>
    <t>Registrado</t>
  </si>
  <si>
    <t>RefFact</t>
  </si>
  <si>
    <t>FechaPago</t>
  </si>
  <si>
    <t>Compens</t>
  </si>
  <si>
    <t>DocComp</t>
  </si>
  <si>
    <t>II</t>
  </si>
  <si>
    <t>I</t>
  </si>
  <si>
    <t>CPag</t>
  </si>
  <si>
    <t>Dia1</t>
  </si>
  <si>
    <t>Vp</t>
  </si>
  <si>
    <t>Bp</t>
  </si>
  <si>
    <t>ImporteML</t>
  </si>
  <si>
    <t>Texto</t>
  </si>
  <si>
    <t>RecPag</t>
  </si>
  <si>
    <t>TextCabec</t>
  </si>
  <si>
    <t>Clase</t>
  </si>
  <si>
    <t>Mon</t>
  </si>
  <si>
    <t>Periodo</t>
  </si>
  <si>
    <t>Código</t>
  </si>
  <si>
    <t>Nombre Local</t>
  </si>
  <si>
    <t>Fecha Apertura</t>
  </si>
  <si>
    <t>Día</t>
  </si>
  <si>
    <t>Año</t>
  </si>
  <si>
    <t>Versión</t>
  </si>
  <si>
    <t>Fecha</t>
  </si>
  <si>
    <t>21/122018</t>
  </si>
  <si>
    <t>Autor</t>
  </si>
  <si>
    <t>Maurod</t>
  </si>
  <si>
    <t>Eri</t>
  </si>
  <si>
    <t>Cambio</t>
  </si>
  <si>
    <t>Correcciones de colombia</t>
  </si>
  <si>
    <t>Debido y logística</t>
  </si>
  <si>
    <t>Debido</t>
  </si>
  <si>
    <t>Pagado</t>
  </si>
  <si>
    <t>LongitudBaseAnalitico</t>
  </si>
  <si>
    <t>ColumnaInicioBaseAnalitico</t>
  </si>
  <si>
    <t>Codigo Proveedor</t>
  </si>
  <si>
    <t>Condicion</t>
  </si>
  <si>
    <t>REFERENCE</t>
  </si>
  <si>
    <t>202501</t>
  </si>
  <si>
    <t>202502</t>
  </si>
  <si>
    <t>202503</t>
  </si>
  <si>
    <t>202504</t>
  </si>
  <si>
    <t>202505</t>
  </si>
  <si>
    <t>202506</t>
  </si>
  <si>
    <t>202507</t>
  </si>
  <si>
    <t>202508</t>
  </si>
  <si>
    <t>202509</t>
  </si>
  <si>
    <t>202510</t>
  </si>
  <si>
    <t>202511</t>
  </si>
  <si>
    <t>202512</t>
  </si>
  <si>
    <t>13Publicidad</t>
  </si>
  <si>
    <t>13Logistica</t>
  </si>
  <si>
    <t>13Centralizada</t>
  </si>
  <si>
    <t>13Escala Crecimiento</t>
  </si>
  <si>
    <t>13Escala Fija</t>
  </si>
  <si>
    <t>13Devoluciones</t>
  </si>
  <si>
    <t>13Otros</t>
  </si>
  <si>
    <t>13Aportes Manuales</t>
  </si>
  <si>
    <t>43Publicidad</t>
  </si>
  <si>
    <t>43Logistica</t>
  </si>
  <si>
    <t>43Centralizada</t>
  </si>
  <si>
    <t>43Escala Crecimiento</t>
  </si>
  <si>
    <t>43Escala Fija</t>
  </si>
  <si>
    <t>43Devoluciones</t>
  </si>
  <si>
    <t>43Otros</t>
  </si>
  <si>
    <t>43Aportes Manuales</t>
  </si>
  <si>
    <t>49Publicidad</t>
  </si>
  <si>
    <t>49Logistica</t>
  </si>
  <si>
    <t>49Centralizada</t>
  </si>
  <si>
    <t>49Escala Crecimiento</t>
  </si>
  <si>
    <t>49Escala Fija</t>
  </si>
  <si>
    <t>49Devoluciones</t>
  </si>
  <si>
    <t>49Otros</t>
  </si>
  <si>
    <t>49Aportes Manuales</t>
  </si>
  <si>
    <t>57Publicidad</t>
  </si>
  <si>
    <t>57Logistica</t>
  </si>
  <si>
    <t>57Centralizada</t>
  </si>
  <si>
    <t>57Escala Crecimiento</t>
  </si>
  <si>
    <t>57Escala Fija</t>
  </si>
  <si>
    <t>57Devoluciones</t>
  </si>
  <si>
    <t>57Otros</t>
  </si>
  <si>
    <t>57Aportes Manuales</t>
  </si>
  <si>
    <t>Usuario</t>
  </si>
  <si>
    <t>NroDocRef</t>
  </si>
  <si>
    <t>ClDoc</t>
  </si>
  <si>
    <t>CeCoste</t>
  </si>
  <si>
    <t>DenomObjeto</t>
  </si>
  <si>
    <t>ClCoste</t>
  </si>
  <si>
    <t>DenomClaseCoste</t>
  </si>
  <si>
    <t>CCtaCP</t>
  </si>
  <si>
    <t>CtaCP</t>
  </si>
  <si>
    <t>DenominacionCtaContrapartida</t>
  </si>
  <si>
    <t>Denominación</t>
  </si>
  <si>
    <t>Fecha Liquidacion</t>
  </si>
  <si>
    <t>Mes Liquidacion</t>
  </si>
  <si>
    <t>Año Liquidacion</t>
  </si>
  <si>
    <t>NroAcuerdo</t>
  </si>
  <si>
    <t>Descripción Débito</t>
  </si>
  <si>
    <t>Tipo de Débito</t>
  </si>
  <si>
    <t>ValMonObj</t>
  </si>
  <si>
    <t>Cliente</t>
  </si>
  <si>
    <t>Per</t>
  </si>
  <si>
    <t>5962169402</t>
  </si>
  <si>
    <t>3908927981</t>
  </si>
  <si>
    <t>OK</t>
  </si>
  <si>
    <t>CEL5990457</t>
  </si>
  <si>
    <t>4112401</t>
  </si>
  <si>
    <t>Convenios Espec</t>
  </si>
  <si>
    <t>D</t>
  </si>
  <si>
    <t>4000018757</t>
  </si>
  <si>
    <t>Acuerdo 0000225883, 12.01.2025, Liquidac</t>
  </si>
  <si>
    <t>Acuerdo 0000225883</t>
  </si>
  <si>
    <t>Acuerdo</t>
  </si>
  <si>
    <t>5973599979</t>
  </si>
  <si>
    <t>3909067518</t>
  </si>
  <si>
    <t>FS</t>
  </si>
  <si>
    <t>4110020</t>
  </si>
  <si>
    <t>Desc.Obt.p/Volu</t>
  </si>
  <si>
    <t>34358620</t>
  </si>
  <si>
    <t>5973819779</t>
  </si>
  <si>
    <t>3909072057</t>
  </si>
  <si>
    <t>CEL5990449</t>
  </si>
  <si>
    <t>4112402</t>
  </si>
  <si>
    <t>Descuentos por</t>
  </si>
  <si>
    <t>Acuerdo 0000224949, 30.01.2025, Liquidac</t>
  </si>
  <si>
    <t>Acuerdo 0000224949</t>
  </si>
  <si>
    <t>5974728506</t>
  </si>
  <si>
    <t>3909088267</t>
  </si>
  <si>
    <t>Acuerdo 0000226019, 31.01.2025, Liquidac</t>
  </si>
  <si>
    <t>Acuerdo 0000226019</t>
  </si>
  <si>
    <t>5974745498</t>
  </si>
  <si>
    <t>3909088912</t>
  </si>
  <si>
    <t>CEE5070457</t>
  </si>
  <si>
    <t>Acuerdo 0000227756, 31.01.2025, Liquidac</t>
  </si>
  <si>
    <t>Acuerdo 0000227756</t>
  </si>
  <si>
    <t>CEE5170457</t>
  </si>
  <si>
    <t>CEE6520457</t>
  </si>
  <si>
    <t>CEE6520413</t>
  </si>
  <si>
    <t>CEE9880457</t>
  </si>
  <si>
    <t>5981512624</t>
  </si>
  <si>
    <t>3909170062</t>
  </si>
  <si>
    <t>34388058</t>
  </si>
  <si>
    <t>5983164912</t>
  </si>
  <si>
    <t>3909192001</t>
  </si>
  <si>
    <t>34388815</t>
  </si>
  <si>
    <t>5990631213</t>
  </si>
  <si>
    <t>3909276542</t>
  </si>
  <si>
    <t>Acuerdo 0000232225, 25.02.2025, Liquidac</t>
  </si>
  <si>
    <t>Acuerdo 0000232225</t>
  </si>
  <si>
    <t>5992137194</t>
  </si>
  <si>
    <t>3909292683</t>
  </si>
  <si>
    <t>CEE5020457</t>
  </si>
  <si>
    <t>4114120</t>
  </si>
  <si>
    <t>Multas por Incu</t>
  </si>
  <si>
    <t>34392982</t>
  </si>
  <si>
    <t>CEE5030457</t>
  </si>
  <si>
    <t>CEE5040457</t>
  </si>
  <si>
    <t>CEE5060457</t>
  </si>
  <si>
    <t>CEE5080457</t>
  </si>
  <si>
    <t>CEE5100457</t>
  </si>
  <si>
    <t>CEE5110457</t>
  </si>
  <si>
    <t>CEE5120457</t>
  </si>
  <si>
    <t>CEE5130457</t>
  </si>
  <si>
    <t>CEE5140457</t>
  </si>
  <si>
    <t>CEE5180457</t>
  </si>
  <si>
    <t>CEE5200457</t>
  </si>
  <si>
    <t>CEE5210457</t>
  </si>
  <si>
    <t>CEE5220457</t>
  </si>
  <si>
    <t>CEE5240457</t>
  </si>
  <si>
    <t>CEE5250457</t>
  </si>
  <si>
    <t>CEE5290457</t>
  </si>
  <si>
    <t>CEE5340457</t>
  </si>
  <si>
    <t>CEE5850457</t>
  </si>
  <si>
    <t>CEE5910457</t>
  </si>
  <si>
    <t>CEE5920457</t>
  </si>
  <si>
    <t>CEE6140457</t>
  </si>
  <si>
    <t>CEE6190457</t>
  </si>
  <si>
    <t>CEE6330457</t>
  </si>
  <si>
    <t>CEE6430457</t>
  </si>
  <si>
    <t>CEE6460457</t>
  </si>
  <si>
    <t>CEE6550457</t>
  </si>
  <si>
    <t>CEE6590457</t>
  </si>
  <si>
    <t>CEE7480457</t>
  </si>
  <si>
    <t>CEE7600457</t>
  </si>
  <si>
    <t>CEE7750457</t>
  </si>
  <si>
    <t>CEE7810457</t>
  </si>
  <si>
    <t>CEE8430457</t>
  </si>
  <si>
    <t>CEE8740457</t>
  </si>
  <si>
    <t>CEE9000457</t>
  </si>
  <si>
    <t>CEE9830457</t>
  </si>
  <si>
    <t>CEE9900457</t>
  </si>
  <si>
    <t>5992489684</t>
  </si>
  <si>
    <t>3909297506</t>
  </si>
  <si>
    <t>34393199</t>
  </si>
  <si>
    <t>5992900816</t>
  </si>
  <si>
    <t>3909303122</t>
  </si>
  <si>
    <t>Acuerdo 0000235055, 28.02.2025, Liquidac</t>
  </si>
  <si>
    <t>Acuerdo 0000235055</t>
  </si>
  <si>
    <t>5992901136</t>
  </si>
  <si>
    <t>3909303123</t>
  </si>
  <si>
    <t>5992960250</t>
  </si>
  <si>
    <t>3909306295</t>
  </si>
  <si>
    <t>Acuerdo 0000227756, 28.02.2025, Liquidac</t>
  </si>
  <si>
    <t>S</t>
  </si>
  <si>
    <t>Desc.Obt.p/Volumen</t>
  </si>
  <si>
    <t>6008950195</t>
  </si>
  <si>
    <t>3909516512</t>
  </si>
  <si>
    <t>34602485</t>
  </si>
  <si>
    <t>6009507429</t>
  </si>
  <si>
    <t>3909523339</t>
  </si>
  <si>
    <t>Acuerdo 0000232225, 26.03.2025, Liquidac</t>
  </si>
  <si>
    <t>6010437777</t>
  </si>
  <si>
    <t>3909536462</t>
  </si>
  <si>
    <t>34603652</t>
  </si>
  <si>
    <t>6012988451</t>
  </si>
  <si>
    <t>3909572904</t>
  </si>
  <si>
    <t>Acuerdo 0000235055, 31.03.2025, Liquidac</t>
  </si>
  <si>
    <t>6012988487</t>
  </si>
  <si>
    <t>3909572905</t>
  </si>
  <si>
    <t>CEE5030449</t>
  </si>
  <si>
    <t>6013018823</t>
  </si>
  <si>
    <t>3909571477</t>
  </si>
  <si>
    <t>Acuerdo 0000233041, 31.03.2025, Liquidac</t>
  </si>
  <si>
    <t>Acuerdo 0000233041</t>
  </si>
  <si>
    <t>6013018833</t>
  </si>
  <si>
    <t>3909571478</t>
  </si>
  <si>
    <t>6013075305</t>
  </si>
  <si>
    <t>3909579281</t>
  </si>
  <si>
    <t>Acuerdo 0000227756, 31.03.2025, Liquidac</t>
  </si>
  <si>
    <t>6013162367</t>
  </si>
  <si>
    <t>3909582421</t>
  </si>
  <si>
    <t>34605645</t>
  </si>
  <si>
    <t>6031302545</t>
  </si>
  <si>
    <t>3909800039</t>
  </si>
  <si>
    <t>34985528</t>
  </si>
  <si>
    <t>6031821852</t>
  </si>
  <si>
    <t>3909807183</t>
  </si>
  <si>
    <t>Acuerdo 0000232225, 29.04.2025, Liquidac</t>
  </si>
  <si>
    <t>6032104986</t>
  </si>
  <si>
    <t>3909811836</t>
  </si>
  <si>
    <t>34986211</t>
  </si>
  <si>
    <t>6032724100</t>
  </si>
  <si>
    <t>3909818985</t>
  </si>
  <si>
    <t>Acuerdo 0000233041, 30.04.2025, Liquidac</t>
  </si>
  <si>
    <t>6032738359</t>
  </si>
  <si>
    <t>3909818688</t>
  </si>
  <si>
    <t>Acuerdo 0000235055, 30.04.2025, Liquidac</t>
  </si>
  <si>
    <t>6032738365</t>
  </si>
  <si>
    <t>3909818689</t>
  </si>
  <si>
    <t>6032819922</t>
  </si>
  <si>
    <t>3909824019</t>
  </si>
  <si>
    <t>Acuerdo 0000227756, 30.04.2025, Liquidac</t>
  </si>
  <si>
    <t>6032932871</t>
  </si>
  <si>
    <t>3909828603</t>
  </si>
  <si>
    <t>CEE5920449</t>
  </si>
  <si>
    <t>4110100</t>
  </si>
  <si>
    <t>Descuentos Publ</t>
  </si>
  <si>
    <t>OF-6426-2</t>
  </si>
  <si>
    <t>34987255</t>
  </si>
  <si>
    <t>CEE6140449</t>
  </si>
  <si>
    <t>CEE6190449</t>
  </si>
  <si>
    <t>CEE6330449</t>
  </si>
  <si>
    <t>CEE6430449</t>
  </si>
  <si>
    <t>CEE6460449</t>
  </si>
  <si>
    <t>CEE6550449</t>
  </si>
  <si>
    <t>CEE7440449</t>
  </si>
  <si>
    <t>CEE7600449</t>
  </si>
  <si>
    <t>CEE7810449</t>
  </si>
  <si>
    <t>CEE8430449</t>
  </si>
  <si>
    <t>CEE8740449</t>
  </si>
  <si>
    <t>CEE9000449</t>
  </si>
  <si>
    <t>CEE9830449</t>
  </si>
  <si>
    <t>CEE9880449</t>
  </si>
  <si>
    <t>CEE9900449</t>
  </si>
  <si>
    <t>CEE5040449</t>
  </si>
  <si>
    <t>CEE5070449</t>
  </si>
  <si>
    <t>CEE5080449</t>
  </si>
  <si>
    <t>CEE5100449</t>
  </si>
  <si>
    <t>CEE5120449</t>
  </si>
  <si>
    <t>CEE5140449</t>
  </si>
  <si>
    <t>CEE5170449</t>
  </si>
  <si>
    <t>CEE5180449</t>
  </si>
  <si>
    <t>CEE5200449</t>
  </si>
  <si>
    <t>CEE5210449</t>
  </si>
  <si>
    <t>CEE5220449</t>
  </si>
  <si>
    <t>CEE5240449</t>
  </si>
  <si>
    <t>CEE5250449</t>
  </si>
  <si>
    <t>CEE5290449</t>
  </si>
  <si>
    <t>CEE5340449</t>
  </si>
  <si>
    <t>CEE5850449</t>
  </si>
  <si>
    <t>CEE5910449</t>
  </si>
  <si>
    <t>6033620591</t>
  </si>
  <si>
    <t>3909836134</t>
  </si>
  <si>
    <t>34987492</t>
  </si>
  <si>
    <t>6041547296</t>
  </si>
  <si>
    <t>3909922580</t>
  </si>
  <si>
    <t>Acuerdo 0000232225, 14.05.2025, Liquidac</t>
  </si>
  <si>
    <t>6048840002</t>
  </si>
  <si>
    <t>3910006414</t>
  </si>
  <si>
    <t>34994976</t>
  </si>
  <si>
    <t>6051197935</t>
  </si>
  <si>
    <t>3910029362</t>
  </si>
  <si>
    <t>34996045</t>
  </si>
  <si>
    <t>6053628931</t>
  </si>
  <si>
    <t>3910079466</t>
  </si>
  <si>
    <t>34998297</t>
  </si>
  <si>
    <t>6052436935</t>
  </si>
  <si>
    <t>3910043256</t>
  </si>
  <si>
    <t>Acuerdo 0000233041, 31.05.2025, Liquidac</t>
  </si>
  <si>
    <t>6052439699</t>
  </si>
  <si>
    <t>3910043488</t>
  </si>
  <si>
    <t>Acuerdo 0000235055, 31.05.2025, Liquidac</t>
  </si>
  <si>
    <t>6052439705</t>
  </si>
  <si>
    <t>3910043489</t>
  </si>
  <si>
    <t>CEE7440457</t>
  </si>
  <si>
    <t>6052462194</t>
  </si>
  <si>
    <t>3910046025</t>
  </si>
  <si>
    <t>Acuerdo 0000227756, 31.05.2025, Liquidac</t>
  </si>
  <si>
    <t>6062806033</t>
  </si>
  <si>
    <t>3910292369</t>
  </si>
  <si>
    <t>Acuerdo 0000232225, 16.06.2025, Liquidac</t>
  </si>
  <si>
    <t>6069832225</t>
  </si>
  <si>
    <t>3910369572</t>
  </si>
  <si>
    <t>35590419</t>
  </si>
  <si>
    <t>6069888493</t>
  </si>
  <si>
    <t>3910371426</t>
  </si>
  <si>
    <t>CEE8790449</t>
  </si>
  <si>
    <t>4110031</t>
  </si>
  <si>
    <t>Ingreso comerci</t>
  </si>
  <si>
    <t>OF-7034-2</t>
  </si>
  <si>
    <t>35590535</t>
  </si>
  <si>
    <t>6071564786</t>
  </si>
  <si>
    <t>3910391642</t>
  </si>
  <si>
    <t>Acuerdo 0000235055, 30.06.2025, Liquidac</t>
  </si>
  <si>
    <t>6071564793</t>
  </si>
  <si>
    <t>3910391643</t>
  </si>
  <si>
    <t>CEE6520449</t>
  </si>
  <si>
    <t>Convenios Especiales</t>
  </si>
  <si>
    <t>6071602589</t>
  </si>
  <si>
    <t>3910394777</t>
  </si>
  <si>
    <t>Acuerdo 0000227756, 30.06.2025, Liquidac</t>
  </si>
  <si>
    <t>6078022268</t>
  </si>
  <si>
    <t>3910479332</t>
  </si>
  <si>
    <t>Acuerdo 0000232225, 10.07.2025, Liquidac</t>
  </si>
  <si>
    <t>6090781487</t>
  </si>
  <si>
    <t>3910643529</t>
  </si>
  <si>
    <t>35821846</t>
  </si>
  <si>
    <t>6091638814</t>
  </si>
  <si>
    <t>3910657164</t>
  </si>
  <si>
    <t>Acuerdo 0000235055, 31.07.2025, Liquidac</t>
  </si>
  <si>
    <t>6091638824</t>
  </si>
  <si>
    <t>3910657165</t>
  </si>
  <si>
    <t>6091727082</t>
  </si>
  <si>
    <t>3910662514</t>
  </si>
  <si>
    <t>Acuerdo 0000227756, 31.07.2025, Liquidac</t>
  </si>
  <si>
    <t>6100556887</t>
  </si>
  <si>
    <t>3910773092</t>
  </si>
  <si>
    <t>Acuerdo 0000232225, 14.08.2025, Liquidac</t>
  </si>
  <si>
    <t>6108813578</t>
  </si>
  <si>
    <t>3910863624</t>
  </si>
  <si>
    <t>35831195</t>
  </si>
  <si>
    <t>6111415793</t>
  </si>
  <si>
    <t>3910895050</t>
  </si>
  <si>
    <t>Acuerdo 0000235055, 31.08.2025, Liquidac</t>
  </si>
  <si>
    <t>6111415801</t>
  </si>
  <si>
    <t>3910895051</t>
  </si>
  <si>
    <t>CEE5070443</t>
  </si>
  <si>
    <t>6111441861</t>
  </si>
  <si>
    <t>3910897763</t>
  </si>
  <si>
    <t>Acuerdo 0000227756, 31.08.2025, Liquidac</t>
  </si>
  <si>
    <t>6118276311</t>
  </si>
  <si>
    <t>3910984250</t>
  </si>
  <si>
    <t>Acuerdo 0000232225, 11.09.2025, Liquidac</t>
  </si>
  <si>
    <t>6130608047</t>
  </si>
  <si>
    <t>3911103905</t>
  </si>
  <si>
    <t>Acuerdo 0000235055, 30.09.2025, Liquidac</t>
  </si>
  <si>
    <t>6130608050</t>
  </si>
  <si>
    <t>3911103906</t>
  </si>
  <si>
    <t>6141765216</t>
  </si>
  <si>
    <t>3911356348</t>
  </si>
  <si>
    <t>Acuerdo 0000232225, 16.10.2025, Liquidac</t>
  </si>
  <si>
    <t>6144791349</t>
  </si>
  <si>
    <t>3911389241</t>
  </si>
  <si>
    <t>CEL5990443</t>
  </si>
  <si>
    <t>36525520</t>
  </si>
  <si>
    <t>6145043713</t>
  </si>
  <si>
    <t>3911393004</t>
  </si>
  <si>
    <t>CEE8300457</t>
  </si>
  <si>
    <t>4110090</t>
  </si>
  <si>
    <t>36525726</t>
  </si>
  <si>
    <t>6151417904</t>
  </si>
  <si>
    <t>3911459122</t>
  </si>
  <si>
    <t>OF-8463-2</t>
  </si>
  <si>
    <t>36528618</t>
  </si>
  <si>
    <t>6152036827</t>
  </si>
  <si>
    <t>3911464022</t>
  </si>
  <si>
    <t>Acuerdo 0000235055, 31.10.2025, Liquidac</t>
  </si>
  <si>
    <t>6152036830</t>
  </si>
  <si>
    <t>3911464023</t>
  </si>
  <si>
    <t>CEE6520443</t>
  </si>
  <si>
    <t>6163157416</t>
  </si>
  <si>
    <t>3911590790</t>
  </si>
  <si>
    <t>Acuerdo 0000232225, 17.11.2025, Liquidac</t>
  </si>
  <si>
    <t>6167149760</t>
  </si>
  <si>
    <t>3911644005</t>
  </si>
  <si>
    <t>36736741</t>
  </si>
  <si>
    <t>6171105805</t>
  </si>
  <si>
    <t>3911678891</t>
  </si>
  <si>
    <t>36738100</t>
  </si>
  <si>
    <t>6173505608</t>
  </si>
  <si>
    <t>3911742523</t>
  </si>
  <si>
    <t>Acuerdo 0000235055, 30.11.2025, Liquidac</t>
  </si>
  <si>
    <t>6173505620</t>
  </si>
  <si>
    <t>3911742525</t>
  </si>
  <si>
    <t>6181553769</t>
  </si>
  <si>
    <t>3911877184</t>
  </si>
  <si>
    <t>Acuerdo 0000232225, 11.12.2025, Liquidac</t>
  </si>
  <si>
    <t>6196532858</t>
  </si>
  <si>
    <t>3912025537</t>
  </si>
  <si>
    <t>Acuerdo 0000235055, 31.12.2025, Liquidac</t>
  </si>
  <si>
    <t>6196532873</t>
  </si>
  <si>
    <t>3912025539</t>
  </si>
  <si>
    <t>6200273735</t>
  </si>
  <si>
    <t>3912067723</t>
  </si>
  <si>
    <t>OF-9514-2</t>
  </si>
  <si>
    <t>6212605298</t>
  </si>
  <si>
    <t>3912231090</t>
  </si>
  <si>
    <t>Acuerdo 0000232225, 28.01.2026, Liquidac</t>
  </si>
  <si>
    <t>6214799281</t>
  </si>
  <si>
    <t>3912256280</t>
  </si>
  <si>
    <t>CEE5020449</t>
  </si>
  <si>
    <t>CEE5110449</t>
  </si>
  <si>
    <t>CEE5130449</t>
  </si>
  <si>
    <t>CEE6590449</t>
  </si>
  <si>
    <t>CEE7480449</t>
  </si>
  <si>
    <t>CEE7750449</t>
  </si>
  <si>
    <t>6214879822</t>
  </si>
  <si>
    <t>3912259541</t>
  </si>
  <si>
    <t>Acuerdo 0000238456, 31.01.2026, Liquidac</t>
  </si>
  <si>
    <t>Acuerdo 0000238456</t>
  </si>
  <si>
    <t>6214879843</t>
  </si>
  <si>
    <t>3912259542</t>
  </si>
  <si>
    <t>6214880803</t>
  </si>
  <si>
    <t>3912260496</t>
  </si>
  <si>
    <t>Acuerdo 0000235055, 31.01.2026, Liquidac</t>
  </si>
  <si>
    <t>6214881230</t>
  </si>
  <si>
    <t>3912260497</t>
  </si>
  <si>
    <t>6230522198</t>
  </si>
  <si>
    <t>3912464234</t>
  </si>
  <si>
    <t>Acuerdo 0000239473, 25.02.2026, Liquidac</t>
  </si>
  <si>
    <t>Acuerdo 0000239473</t>
  </si>
  <si>
    <t>6232866878</t>
  </si>
  <si>
    <t>3912490893</t>
  </si>
  <si>
    <t>Acuerdo 0000238456, 28.02.2026, Liquidac</t>
  </si>
  <si>
    <t>6232866879</t>
  </si>
  <si>
    <t>3912490894</t>
  </si>
  <si>
    <t>6232866970</t>
  </si>
  <si>
    <t>3912491252</t>
  </si>
  <si>
    <t>Acuerdo 0000235055, 28.02.2026, Liquidac</t>
  </si>
  <si>
    <t>6247609645</t>
  </si>
  <si>
    <t>3912717432</t>
  </si>
  <si>
    <t>Acuerdo 0000239473, 25.03.2026, Liquidac</t>
  </si>
  <si>
    <t>6247897661</t>
  </si>
  <si>
    <t>3912722596</t>
  </si>
  <si>
    <t>6251400486</t>
  </si>
  <si>
    <t>3912799240</t>
  </si>
  <si>
    <t>CEE5060449</t>
  </si>
  <si>
    <t>6251445940</t>
  </si>
  <si>
    <t>3912800962</t>
  </si>
  <si>
    <t>Acuerdo 0000238456, 31.03.2026, Liquidac</t>
  </si>
  <si>
    <t>6251445945</t>
  </si>
  <si>
    <t>3912800963</t>
  </si>
  <si>
    <t>6251452751</t>
  </si>
  <si>
    <t>3912801250</t>
  </si>
  <si>
    <t>Acuerdo 0000235055, 31.03.2026, Liquidac</t>
  </si>
  <si>
    <t>CDis</t>
  </si>
  <si>
    <t>OfVta</t>
  </si>
  <si>
    <t>ClFac</t>
  </si>
  <si>
    <t>Fecha factura</t>
  </si>
  <si>
    <t>Solic</t>
  </si>
  <si>
    <t>Nombre1</t>
  </si>
  <si>
    <t>Ce</t>
  </si>
  <si>
    <t>Material</t>
  </si>
  <si>
    <t>Denominaión</t>
  </si>
  <si>
    <t>ValorNetoFact</t>
  </si>
  <si>
    <t>Impuesto</t>
  </si>
  <si>
    <t>ZCFF</t>
  </si>
  <si>
    <t>7505</t>
  </si>
  <si>
    <t>Escala de crecimiento  2022 1 de 4</t>
  </si>
  <si>
    <t>Escala de crecimiento  2022 2 de 4</t>
  </si>
  <si>
    <t>8085</t>
  </si>
  <si>
    <t>COBRO LOGISTICO DIC  MAYORISTA 2024</t>
  </si>
  <si>
    <t>8070</t>
  </si>
  <si>
    <t>Multa Fill Rate Enero 2025</t>
  </si>
  <si>
    <t>E502</t>
  </si>
  <si>
    <t>E506</t>
  </si>
  <si>
    <t>E510</t>
  </si>
  <si>
    <t>E511</t>
  </si>
  <si>
    <t>E512</t>
  </si>
  <si>
    <t>E518</t>
  </si>
  <si>
    <t>E513</t>
  </si>
  <si>
    <t>E529</t>
  </si>
  <si>
    <t>E592</t>
  </si>
  <si>
    <t>E614</t>
  </si>
  <si>
    <t>E655</t>
  </si>
  <si>
    <t>E643</t>
  </si>
  <si>
    <t>E659</t>
  </si>
  <si>
    <t>E748</t>
  </si>
  <si>
    <t>E775</t>
  </si>
  <si>
    <t>E900</t>
  </si>
  <si>
    <t>E874</t>
  </si>
  <si>
    <t>E983</t>
  </si>
  <si>
    <t>E990</t>
  </si>
  <si>
    <t>COBRO LOGISTICO MAYORISTA ENERO 2025</t>
  </si>
  <si>
    <t>Multa Fill Rate Febrero 2025</t>
  </si>
  <si>
    <t>COBRO LOGISTICO MAYORISTA FEB 2025</t>
  </si>
  <si>
    <t>Multa Fill Rate Marzo 2025</t>
  </si>
  <si>
    <t>Escala de crecimiento  2022 3 de 4</t>
  </si>
  <si>
    <t>8600</t>
  </si>
  <si>
    <t>Aporte campaña pisos y pintura</t>
  </si>
  <si>
    <t>COBRO LOGISTICO MAYORISTA MAR 2025</t>
  </si>
  <si>
    <t>COBRO LOGISTICO MAYORISTA ABRIL 2025</t>
  </si>
  <si>
    <t>Escala de crecimiento  2022 4 de 4</t>
  </si>
  <si>
    <t>Multa Fill Rate Mes 4 2025</t>
  </si>
  <si>
    <t>COBRO LOGISTICO MAYORISTA MAYO 2025</t>
  </si>
  <si>
    <t>E879</t>
  </si>
  <si>
    <t>8300</t>
  </si>
  <si>
    <t>Cyber Junio 2025</t>
  </si>
  <si>
    <t>COBRO LOGISTICO JUNIO MAYORISTA</t>
  </si>
  <si>
    <t>COBRO LOGISTICO JULIO MAYORISTA</t>
  </si>
  <si>
    <t>Logistico Mayorista agosto</t>
  </si>
  <si>
    <t>E830</t>
  </si>
  <si>
    <t>8072</t>
  </si>
  <si>
    <t>Aporte Apertura Villarrica</t>
  </si>
  <si>
    <t>APORTE CYBER Octubre 2025</t>
  </si>
  <si>
    <t>Cobro logístico septiembre mayorista</t>
  </si>
  <si>
    <t>Cobro logístico octubre mayorista</t>
  </si>
  <si>
    <t>Resumen Análisis del Proveedor</t>
  </si>
  <si>
    <t>Values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</si>
  <si>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</si>
  <si>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</si>
  <si>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</si>
  <si>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</si>
  <si>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</si>
  <si>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</si>
  <si>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</si>
  <si>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</si>
  <si>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</si>
  <si>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</si>
  <si>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</si>
  <si>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</si>
  <si>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 año</t>
  </si>
  <si>
    <t>Total general</t>
  </si>
  <si>
    <t>VNDNBR</t>
  </si>
  <si>
    <t>VNDNAME</t>
  </si>
  <si>
    <t>SECCIÓN</t>
  </si>
  <si>
    <t>COD_CON</t>
  </si>
  <si>
    <t>ACUERDO</t>
  </si>
  <si>
    <t>Total Publicidad</t>
  </si>
  <si>
    <t>Total Logistica</t>
  </si>
  <si>
    <t>Total Centralizada</t>
  </si>
  <si>
    <t>Total Escala Crecimiento</t>
  </si>
  <si>
    <t>Total Escala Fija</t>
  </si>
  <si>
    <t>Total Devoluciones</t>
  </si>
  <si>
    <t>Total Otros</t>
  </si>
  <si>
    <t>(Todas)</t>
  </si>
  <si>
    <t>Etiquetas de fila</t>
  </si>
  <si>
    <t>Suma de Importe Neto Entregado</t>
  </si>
  <si>
    <t>Etiquetas de columna</t>
  </si>
  <si>
    <t>RUT/CUIT/N</t>
  </si>
  <si>
    <t xml:space="preserve">Razón Social </t>
  </si>
  <si>
    <t>Proveedor</t>
  </si>
  <si>
    <t>Clase doc.</t>
  </si>
  <si>
    <t>Doc.compr.</t>
  </si>
  <si>
    <t>Org Comp.</t>
  </si>
  <si>
    <t>Centro</t>
  </si>
  <si>
    <t>Gpo Comp.</t>
  </si>
  <si>
    <t>Accion</t>
  </si>
  <si>
    <t>Surt.parc.</t>
  </si>
  <si>
    <t>Grupo Art.</t>
  </si>
  <si>
    <t xml:space="preserve">Texto breve                             </t>
  </si>
  <si>
    <t>Fecha doc.</t>
  </si>
  <si>
    <t xml:space="preserve"> Cant. pedi</t>
  </si>
  <si>
    <t>UMP</t>
  </si>
  <si>
    <t>Conv.</t>
  </si>
  <si>
    <t xml:space="preserve"> Valor Neto</t>
  </si>
  <si>
    <t>Mon.</t>
  </si>
  <si>
    <t>Fe.entrega</t>
  </si>
  <si>
    <t xml:space="preserve">FecRealEM </t>
  </si>
  <si>
    <t xml:space="preserve"> Cantidad e</t>
  </si>
  <si>
    <t xml:space="preserve">   Val. Ent</t>
  </si>
  <si>
    <t>Soc.</t>
  </si>
  <si>
    <t>B</t>
  </si>
  <si>
    <t>CMv</t>
  </si>
  <si>
    <t>TpP</t>
  </si>
  <si>
    <t xml:space="preserve"> Valor Ent.</t>
  </si>
  <si>
    <t>Bonificaci</t>
  </si>
  <si>
    <t>% Cond (DA</t>
  </si>
  <si>
    <t>% Cond (DE</t>
  </si>
  <si>
    <t xml:space="preserve">ZPXD      </t>
  </si>
  <si>
    <t xml:space="preserve">E599  </t>
  </si>
  <si>
    <t xml:space="preserve">      </t>
  </si>
  <si>
    <t xml:space="preserve">CL4923    </t>
  </si>
  <si>
    <t xml:space="preserve">ESPUMA NIVELADORA 2.2MM SELITAC 15 M2   </t>
  </si>
  <si>
    <t>06.01.2025</t>
  </si>
  <si>
    <t xml:space="preserve">CLP </t>
  </si>
  <si>
    <t>13.01.2025</t>
  </si>
  <si>
    <t>14.01.2025</t>
  </si>
  <si>
    <t xml:space="preserve"> </t>
  </si>
  <si>
    <t xml:space="preserve">E  </t>
  </si>
  <si>
    <t xml:space="preserve">          </t>
  </si>
  <si>
    <t xml:space="preserve">ZPFC      </t>
  </si>
  <si>
    <t xml:space="preserve">CL5726    </t>
  </si>
  <si>
    <t xml:space="preserve">MOLDURA DECOFLAIR E25 SKIN 50X80 2.00MT </t>
  </si>
  <si>
    <t>07.01.2025</t>
  </si>
  <si>
    <t xml:space="preserve">MOLDURA DECOFLAIR E21 SKIN 65X30 2.00MT </t>
  </si>
  <si>
    <t xml:space="preserve">CORNISA ANADECO DA1 33X33 2.00MT        </t>
  </si>
  <si>
    <t xml:space="preserve">CS </t>
  </si>
  <si>
    <t xml:space="preserve">CORNISA ANADECO DA6 45X50 2.00MT        </t>
  </si>
  <si>
    <t xml:space="preserve">CORNISA ANADECO DA15 35X35 2.00MT       </t>
  </si>
  <si>
    <t>L</t>
  </si>
  <si>
    <t xml:space="preserve">CORNISA ANADECO DA16 50X50 2.00MT       </t>
  </si>
  <si>
    <t xml:space="preserve">CORNISA ANADECO DA18 50X45 2.00MT       </t>
  </si>
  <si>
    <t xml:space="preserve">CORNISA ANADECO DA22 17X25 2.00MT       </t>
  </si>
  <si>
    <t xml:space="preserve">CORN ILUM RECTA IL4 36X60 2.00MT        </t>
  </si>
  <si>
    <t xml:space="preserve">ESQUINERO WE1 30X25 2.00MT              </t>
  </si>
  <si>
    <t>20.01.2025</t>
  </si>
  <si>
    <t>21.01.2025</t>
  </si>
  <si>
    <t>27.01.2025</t>
  </si>
  <si>
    <t>23.01.2025</t>
  </si>
  <si>
    <t xml:space="preserve">   </t>
  </si>
  <si>
    <t>24.01.2025</t>
  </si>
  <si>
    <t xml:space="preserve">ZPMC      </t>
  </si>
  <si>
    <t xml:space="preserve">E521  </t>
  </si>
  <si>
    <t>22.01.2025</t>
  </si>
  <si>
    <t>31.01.2025</t>
  </si>
  <si>
    <t>03.02.2025</t>
  </si>
  <si>
    <t>04.02.2025</t>
  </si>
  <si>
    <t xml:space="preserve">GUARDAPOLVO NOMAFLOOR M58 13X58 2.00MT  </t>
  </si>
  <si>
    <t xml:space="preserve">ESPUMA ACUST SELITCAC BARRERA HUM 15 M2 </t>
  </si>
  <si>
    <t>30.01.2025</t>
  </si>
  <si>
    <t>06.02.2025</t>
  </si>
  <si>
    <t xml:space="preserve">ESPUMA ACUSTICA SELITCBLOC 15 M2        </t>
  </si>
  <si>
    <t>11.02.2025</t>
  </si>
  <si>
    <t>10.02.2025</t>
  </si>
  <si>
    <t>17.02.2025</t>
  </si>
  <si>
    <t>18.02.2025</t>
  </si>
  <si>
    <t>24.02.2025</t>
  </si>
  <si>
    <t>25.02.2025</t>
  </si>
  <si>
    <t>03.03.2025</t>
  </si>
  <si>
    <t>04.03.2025</t>
  </si>
  <si>
    <t xml:space="preserve">E503  </t>
  </si>
  <si>
    <t>27.02.2025</t>
  </si>
  <si>
    <t>12.03.2025</t>
  </si>
  <si>
    <t>10.03.2025</t>
  </si>
  <si>
    <t>06.03.2025</t>
  </si>
  <si>
    <t>17.03.2025</t>
  </si>
  <si>
    <t>19.03.2025</t>
  </si>
  <si>
    <t>14.03.2025</t>
  </si>
  <si>
    <t>18.03.2025</t>
  </si>
  <si>
    <t>25.03.2025</t>
  </si>
  <si>
    <t xml:space="preserve">CORN ILUM CURVA IL3 33x50 2.00MT        </t>
  </si>
  <si>
    <t>24.03.2025</t>
  </si>
  <si>
    <t>31.03.2025</t>
  </si>
  <si>
    <t>27.03.2025</t>
  </si>
  <si>
    <t>01.04.2025</t>
  </si>
  <si>
    <t>07.04.2025</t>
  </si>
  <si>
    <t>15.04.2025</t>
  </si>
  <si>
    <t>10.04.2025</t>
  </si>
  <si>
    <t>14.04.2025</t>
  </si>
  <si>
    <t>22.04.2025</t>
  </si>
  <si>
    <t>17.04.2025</t>
  </si>
  <si>
    <t>23.04.2025</t>
  </si>
  <si>
    <t>21.04.2025</t>
  </si>
  <si>
    <t>28.04.2025</t>
  </si>
  <si>
    <t>29.04.2025</t>
  </si>
  <si>
    <t>07.05.2025</t>
  </si>
  <si>
    <t>30.04.2025</t>
  </si>
  <si>
    <t>08.05.2025</t>
  </si>
  <si>
    <t>05.05.2025</t>
  </si>
  <si>
    <t>12.05.2025</t>
  </si>
  <si>
    <t>13.05.2025</t>
  </si>
  <si>
    <t>06.05.2025</t>
  </si>
  <si>
    <t>19.05.2025</t>
  </si>
  <si>
    <t>20.05.2025</t>
  </si>
  <si>
    <t>27.05.2025</t>
  </si>
  <si>
    <t>26.05.2025</t>
  </si>
  <si>
    <t>23.05.2025</t>
  </si>
  <si>
    <t>02.06.2025</t>
  </si>
  <si>
    <t>03.06.2025</t>
  </si>
  <si>
    <t>09.06.2025</t>
  </si>
  <si>
    <t>05.06.2025</t>
  </si>
  <si>
    <t xml:space="preserve">ZDCZ      </t>
  </si>
  <si>
    <t xml:space="preserve">E507  </t>
  </si>
  <si>
    <t xml:space="preserve">CL5725    </t>
  </si>
  <si>
    <t xml:space="preserve">MOLDURA CORNISA TIPO B2 CAJA 190 MTS    </t>
  </si>
  <si>
    <t>04.06.2025</t>
  </si>
  <si>
    <t xml:space="preserve">UN </t>
  </si>
  <si>
    <t>10.06.2025</t>
  </si>
  <si>
    <t>17.06.2025</t>
  </si>
  <si>
    <t>12.06.2025</t>
  </si>
  <si>
    <t>13.06.2025</t>
  </si>
  <si>
    <t>16.06.2025</t>
  </si>
  <si>
    <t>23.06.2025</t>
  </si>
  <si>
    <t>01.07.2025</t>
  </si>
  <si>
    <t>30.06.2025</t>
  </si>
  <si>
    <t>24.06.2025</t>
  </si>
  <si>
    <t>02.07.2025</t>
  </si>
  <si>
    <t>07.07.2025</t>
  </si>
  <si>
    <t>03.07.2025</t>
  </si>
  <si>
    <t>04.07.2025</t>
  </si>
  <si>
    <t>14.07.2025</t>
  </si>
  <si>
    <t>10.07.2025</t>
  </si>
  <si>
    <t>08.07.2025</t>
  </si>
  <si>
    <t>15.07.2025</t>
  </si>
  <si>
    <t>22.07.2025</t>
  </si>
  <si>
    <t>23.07.2025</t>
  </si>
  <si>
    <t>21.07.2025</t>
  </si>
  <si>
    <t>28.07.2025</t>
  </si>
  <si>
    <t>24.07.2025</t>
  </si>
  <si>
    <t>04.08.2025</t>
  </si>
  <si>
    <t>31.07.2025</t>
  </si>
  <si>
    <t>05.08.2025</t>
  </si>
  <si>
    <t>11.08.2025</t>
  </si>
  <si>
    <t>07.08.2025</t>
  </si>
  <si>
    <t>19.08.2025</t>
  </si>
  <si>
    <t>18.08.2025</t>
  </si>
  <si>
    <t>12.08.2025</t>
  </si>
  <si>
    <t>20.08.2025</t>
  </si>
  <si>
    <t>13.08.2025</t>
  </si>
  <si>
    <t>21.08.2025</t>
  </si>
  <si>
    <t>25.08.2025</t>
  </si>
  <si>
    <t>26.08.2025</t>
  </si>
  <si>
    <t>01.09.2025</t>
  </si>
  <si>
    <t>28.08.2025</t>
  </si>
  <si>
    <t>02.09.2025</t>
  </si>
  <si>
    <t>09.09.2025</t>
  </si>
  <si>
    <t>04.09.2025</t>
  </si>
  <si>
    <t>08.09.2025</t>
  </si>
  <si>
    <t>15.09.2025</t>
  </si>
  <si>
    <t>11.09.2025</t>
  </si>
  <si>
    <t>24.09.2025</t>
  </si>
  <si>
    <t>16.09.2025</t>
  </si>
  <si>
    <t>25.09.2025</t>
  </si>
  <si>
    <t>22.09.2025</t>
  </si>
  <si>
    <t>29.09.2025</t>
  </si>
  <si>
    <t>23.09.2025</t>
  </si>
  <si>
    <t>30.09.2025</t>
  </si>
  <si>
    <t>06.10.2025</t>
  </si>
  <si>
    <t>02.10.2025</t>
  </si>
  <si>
    <t>07.10.2025</t>
  </si>
  <si>
    <t>14.10.2025</t>
  </si>
  <si>
    <t>09.10.2025</t>
  </si>
  <si>
    <t>15.10.2025</t>
  </si>
  <si>
    <t>13.10.2025</t>
  </si>
  <si>
    <t>20.10.2025</t>
  </si>
  <si>
    <t>16.10.2025</t>
  </si>
  <si>
    <t>28.10.2025</t>
  </si>
  <si>
    <t>23.10.2025</t>
  </si>
  <si>
    <t>21.10.2025</t>
  </si>
  <si>
    <t>29.10.2025</t>
  </si>
  <si>
    <t>27.10.2025</t>
  </si>
  <si>
    <t>04.11.2025</t>
  </si>
  <si>
    <t>03.11.2025</t>
  </si>
  <si>
    <t>05.11.2025</t>
  </si>
  <si>
    <t>10.11.2025</t>
  </si>
  <si>
    <t>12.11.2025</t>
  </si>
  <si>
    <t>17.11.2025</t>
  </si>
  <si>
    <t>13.11.2025</t>
  </si>
  <si>
    <t>11.11.2025</t>
  </si>
  <si>
    <t>18.11.2025</t>
  </si>
  <si>
    <t>24.11.2025</t>
  </si>
  <si>
    <t>20.11.2025</t>
  </si>
  <si>
    <t>25.11.2025</t>
  </si>
  <si>
    <t>01.12.2025</t>
  </si>
  <si>
    <t>27.11.2025</t>
  </si>
  <si>
    <t>09.12.2025</t>
  </si>
  <si>
    <t>04.12.2025</t>
  </si>
  <si>
    <t>02.12.2025</t>
  </si>
  <si>
    <t>10.12.2025</t>
  </si>
  <si>
    <t>16.12.2025</t>
  </si>
  <si>
    <t>11.12.2025</t>
  </si>
  <si>
    <t>15.12.2025</t>
  </si>
  <si>
    <t>22.12.2025</t>
  </si>
  <si>
    <t>19.12.2025</t>
  </si>
  <si>
    <t>23.12.2025</t>
  </si>
  <si>
    <t>30.12.2025</t>
  </si>
  <si>
    <t>31.12.2025</t>
  </si>
  <si>
    <t>07.01.2026</t>
  </si>
  <si>
    <t xml:space="preserve">ZPCD      </t>
  </si>
  <si>
    <t xml:space="preserve">CORNISA NOMASTYL TIPO F 30X35           </t>
  </si>
  <si>
    <t>15.01.2025</t>
  </si>
  <si>
    <t xml:space="preserve">E652  </t>
  </si>
  <si>
    <t xml:space="preserve">NOMASTYL T4 CAJA 170 ML                 </t>
  </si>
  <si>
    <t>04.04.2025</t>
  </si>
  <si>
    <t>28.01.2025</t>
  </si>
  <si>
    <t>16.01.2025</t>
  </si>
  <si>
    <t>16.04.2025</t>
  </si>
  <si>
    <t xml:space="preserve">ADEFIX P5                               </t>
  </si>
  <si>
    <t>12.02.2025</t>
  </si>
  <si>
    <t>17.01.2025</t>
  </si>
  <si>
    <t xml:space="preserve">E508  </t>
  </si>
  <si>
    <t xml:space="preserve">CORNISA TIPO T 4 NOMASTYL               </t>
  </si>
  <si>
    <t xml:space="preserve">CORNIZA NOMASTYL TIPO F                 </t>
  </si>
  <si>
    <t xml:space="preserve">M  </t>
  </si>
  <si>
    <t>21.02.2025</t>
  </si>
  <si>
    <t xml:space="preserve">CORNISA POLIESTIRENO J 45X50MM(96MT)    </t>
  </si>
  <si>
    <t>29.01.2025</t>
  </si>
  <si>
    <t xml:space="preserve">E534  </t>
  </si>
  <si>
    <t xml:space="preserve">MOLDURA NOMASTYL H  40X50 CAJA X 100ML  </t>
  </si>
  <si>
    <t xml:space="preserve">ADHESIVO ADEFIX 5KG                     </t>
  </si>
  <si>
    <t xml:space="preserve">E504  </t>
  </si>
  <si>
    <t xml:space="preserve">MOLDURA NOMASTYL D 50X40X2 MTS          </t>
  </si>
  <si>
    <t>05.02.2025</t>
  </si>
  <si>
    <t>22.05.2025</t>
  </si>
  <si>
    <t>28.02.2025</t>
  </si>
  <si>
    <t xml:space="preserve">MOLDURA NOMASTYL TIPO M2                </t>
  </si>
  <si>
    <t xml:space="preserve">MOLDURA NOMASTYL E                      </t>
  </si>
  <si>
    <t>14.02.2025</t>
  </si>
  <si>
    <t>02.05.2025</t>
  </si>
  <si>
    <t>13.02.2025</t>
  </si>
  <si>
    <t xml:space="preserve">CORNISA POLIESTIRENO B5 50X50MM 96MT    </t>
  </si>
  <si>
    <t>20.02.2025</t>
  </si>
  <si>
    <t xml:space="preserve">E843  </t>
  </si>
  <si>
    <t>19.02.2025</t>
  </si>
  <si>
    <t xml:space="preserve">CORNISA NOMASTYL POLIESTIRENO B2 35X35  </t>
  </si>
  <si>
    <t>30.05.2025</t>
  </si>
  <si>
    <t>20.03.2025</t>
  </si>
  <si>
    <t xml:space="preserve">E781  </t>
  </si>
  <si>
    <t>05.03.2025</t>
  </si>
  <si>
    <t xml:space="preserve">E591  </t>
  </si>
  <si>
    <t>11.03.2025</t>
  </si>
  <si>
    <t xml:space="preserve">E524  </t>
  </si>
  <si>
    <t>13.03.2025</t>
  </si>
  <si>
    <t xml:space="preserve">MOLDURA NOMASTYL B-2 35X35MM            </t>
  </si>
  <si>
    <t>24.04.2025</t>
  </si>
  <si>
    <t>25.06.2025</t>
  </si>
  <si>
    <t xml:space="preserve">NOMAPROTECT WPRO C 50 X 25 MM           </t>
  </si>
  <si>
    <t>28.03.2025</t>
  </si>
  <si>
    <t>02.04.2025</t>
  </si>
  <si>
    <t>30.10.2025</t>
  </si>
  <si>
    <t>09.04.2025</t>
  </si>
  <si>
    <t>03.04.2025</t>
  </si>
  <si>
    <t>11.04.2025</t>
  </si>
  <si>
    <t>01.08.2025</t>
  </si>
  <si>
    <t>29.05.2025</t>
  </si>
  <si>
    <t xml:space="preserve">CORNIZA NOMASTYL E 20X25MM              </t>
  </si>
  <si>
    <t xml:space="preserve">NOMASTIL TIPO ML LX28                   </t>
  </si>
  <si>
    <t xml:space="preserve">CORNISA NOMASTYL TIPO D 40X50 TIPO Z16  </t>
  </si>
  <si>
    <t xml:space="preserve">CORNISA NOMASTYL J ML                   </t>
  </si>
  <si>
    <t>25.04.2025</t>
  </si>
  <si>
    <t>03.10.2025</t>
  </si>
  <si>
    <t xml:space="preserve">E525  </t>
  </si>
  <si>
    <t>15.05.2025</t>
  </si>
  <si>
    <t>17.10.2025</t>
  </si>
  <si>
    <t>19.11.2025</t>
  </si>
  <si>
    <t>14.05.2025</t>
  </si>
  <si>
    <t>28.11.2025</t>
  </si>
  <si>
    <t xml:space="preserve">E520  </t>
  </si>
  <si>
    <t>28.05.2025</t>
  </si>
  <si>
    <t>16.05.2025</t>
  </si>
  <si>
    <t>14.08.2025</t>
  </si>
  <si>
    <t>13.04.2026</t>
  </si>
  <si>
    <t>28.01.2026</t>
  </si>
  <si>
    <t>28.02.2026</t>
  </si>
  <si>
    <t xml:space="preserve">E744  </t>
  </si>
  <si>
    <t xml:space="preserve">A PE ADHESIVO MOLD POLIEST ADEFIX 5KG   </t>
  </si>
  <si>
    <t xml:space="preserve">ZOCALO WALLSTYL IL10                    </t>
  </si>
  <si>
    <t xml:space="preserve">ZOCALO WALLSTYL FL1                     </t>
  </si>
  <si>
    <t xml:space="preserve">MOLDURA WALLSTYL WL5                    </t>
  </si>
  <si>
    <t>03.01.2026</t>
  </si>
  <si>
    <t xml:space="preserve">CORNISA POLIESTIRENO H 40MMX50MMX2000MM </t>
  </si>
  <si>
    <t xml:space="preserve">E522  </t>
  </si>
  <si>
    <t xml:space="preserve">E517  </t>
  </si>
  <si>
    <t>06.06.2025</t>
  </si>
  <si>
    <t>11.06.2025</t>
  </si>
  <si>
    <t>26.06.2025</t>
  </si>
  <si>
    <t xml:space="preserve">E760  </t>
  </si>
  <si>
    <t>18.06.2025</t>
  </si>
  <si>
    <t>27.06.2025</t>
  </si>
  <si>
    <t>11.07.2025</t>
  </si>
  <si>
    <t>18.07.2025</t>
  </si>
  <si>
    <t xml:space="preserve">CL4924    </t>
  </si>
  <si>
    <t xml:space="preserve">AISLANTE TERM. CLIMATUBE EASY 15MM      </t>
  </si>
  <si>
    <t>09.07.2025</t>
  </si>
  <si>
    <t xml:space="preserve">AISLANTE TERM. CLIMATUBE BASIC 28MM     </t>
  </si>
  <si>
    <t xml:space="preserve">AISLANTE TERM. CLIMATUBE BASIC 22MM     </t>
  </si>
  <si>
    <t>08.01.2026</t>
  </si>
  <si>
    <t xml:space="preserve">MOLDURA NOMASTYL LX28 K1 CJ             </t>
  </si>
  <si>
    <t>25.07.2025</t>
  </si>
  <si>
    <t>22.08.2025</t>
  </si>
  <si>
    <t>30.01.2026</t>
  </si>
  <si>
    <t>17.07.2025</t>
  </si>
  <si>
    <t>22.10.2025</t>
  </si>
  <si>
    <t xml:space="preserve">E646  </t>
  </si>
  <si>
    <t>30.07.2025</t>
  </si>
  <si>
    <t>29.07.2025</t>
  </si>
  <si>
    <t>16.01.2026</t>
  </si>
  <si>
    <t xml:space="preserve">PE CORNISA POLIESTERE B5 50X50MM 96ML   </t>
  </si>
  <si>
    <t>06.08.2025</t>
  </si>
  <si>
    <t xml:space="preserve">AISLANTE TERM. CLIMATUBE BASIC 15MM     </t>
  </si>
  <si>
    <t>29.08.2025</t>
  </si>
  <si>
    <t xml:space="preserve">E619  </t>
  </si>
  <si>
    <t>27.08.2025</t>
  </si>
  <si>
    <t xml:space="preserve">NOMAPROTEC WPRO C 40 X 28MM             </t>
  </si>
  <si>
    <t xml:space="preserve">NOMAPROTEC WPRO U 27 X 30MM             </t>
  </si>
  <si>
    <t xml:space="preserve">NOMAPROTEC WPRO L 32 X 22MM             </t>
  </si>
  <si>
    <t xml:space="preserve">E514  </t>
  </si>
  <si>
    <t>03.09.2025</t>
  </si>
  <si>
    <t xml:space="preserve">NOMASTYL MODELO ST4 2.0 MT              </t>
  </si>
  <si>
    <t>12.09.2025</t>
  </si>
  <si>
    <t>31.01.2026</t>
  </si>
  <si>
    <t>10.09.2025</t>
  </si>
  <si>
    <t>28.08.2026</t>
  </si>
  <si>
    <t>11.03.2026</t>
  </si>
  <si>
    <t>11.09.2026</t>
  </si>
  <si>
    <t>23.04.2026</t>
  </si>
  <si>
    <t>28.03.2026</t>
  </si>
  <si>
    <t>17.12.2025</t>
  </si>
  <si>
    <t xml:space="preserve">E633  </t>
  </si>
  <si>
    <t xml:space="preserve">SERVICIO FLETE                          </t>
  </si>
  <si>
    <t xml:space="preserve">CALANDO ARSTYL PIEZA 0.59MT2            </t>
  </si>
  <si>
    <t xml:space="preserve">CORNISA NOMASTYL M2 60X20MM             </t>
  </si>
  <si>
    <t>30.03.2026</t>
  </si>
  <si>
    <t>26.09.2025</t>
  </si>
  <si>
    <t>01.10.2025</t>
  </si>
  <si>
    <t>17.06.2026</t>
  </si>
  <si>
    <t>16.04.2026</t>
  </si>
  <si>
    <t>11.08.2026</t>
  </si>
  <si>
    <t>27.02.2026</t>
  </si>
  <si>
    <t xml:space="preserve">E988  </t>
  </si>
  <si>
    <t xml:space="preserve">WALLSTYL IL4 CAJA 48 M/L                </t>
  </si>
  <si>
    <t>22.07.2026</t>
  </si>
  <si>
    <t>13.03.2026</t>
  </si>
  <si>
    <t>04.02.2026</t>
  </si>
  <si>
    <t>06.11.2025</t>
  </si>
  <si>
    <t>10.10.2025</t>
  </si>
  <si>
    <t>10.10.2026</t>
  </si>
  <si>
    <t>14.10.2026</t>
  </si>
  <si>
    <t xml:space="preserve">E585  </t>
  </si>
  <si>
    <t>20.04.2026</t>
  </si>
  <si>
    <t>17.10.2026</t>
  </si>
  <si>
    <t>29.04.2026</t>
  </si>
  <si>
    <t>23.10.2026</t>
  </si>
  <si>
    <t>22.10.2026</t>
  </si>
  <si>
    <t>19.02.2026</t>
  </si>
  <si>
    <t>18.03.2026</t>
  </si>
  <si>
    <t>24.10.2025</t>
  </si>
  <si>
    <t>07.11.2025</t>
  </si>
  <si>
    <t>05.12.2025</t>
  </si>
  <si>
    <t>11.11.2026</t>
  </si>
  <si>
    <t>26.11.2025</t>
  </si>
  <si>
    <t>17.03.2026</t>
  </si>
  <si>
    <t>04.04.2026</t>
  </si>
  <si>
    <t>05.01.2026</t>
  </si>
  <si>
    <t>19.01.2026</t>
  </si>
  <si>
    <t>02.04.2026</t>
  </si>
  <si>
    <t xml:space="preserve">CORNISA E. CAJA DE 352 ML               </t>
  </si>
  <si>
    <t>03.12.2025</t>
  </si>
  <si>
    <t>01.10.2026</t>
  </si>
  <si>
    <t>02.10.2026</t>
  </si>
  <si>
    <t>04.06.2026</t>
  </si>
  <si>
    <t>18.12.2025</t>
  </si>
  <si>
    <t>22.04.2026</t>
  </si>
  <si>
    <t xml:space="preserve">NOMASTYL SL CAJA 76 ML                  </t>
  </si>
  <si>
    <t>24.12.2025</t>
  </si>
  <si>
    <t>06.01.2026</t>
  </si>
  <si>
    <t>14.09.2026</t>
  </si>
  <si>
    <t>31.07.2026</t>
  </si>
  <si>
    <t>26.12.2025</t>
  </si>
  <si>
    <t>24.12.2026</t>
  </si>
  <si>
    <t>29.12.2025</t>
  </si>
  <si>
    <t>30.12.2026</t>
  </si>
  <si>
    <t>13.01.2026</t>
  </si>
  <si>
    <t>12.01.2026</t>
  </si>
  <si>
    <t>02.01.2026</t>
  </si>
  <si>
    <t xml:space="preserve"> Valor Neto OK</t>
  </si>
  <si>
    <t>Suma de  Valor Neto OK</t>
  </si>
  <si>
    <t>Base Calculo</t>
  </si>
  <si>
    <t>RT</t>
  </si>
  <si>
    <t>B2B</t>
  </si>
  <si>
    <t xml:space="preserve">Nº doc.   </t>
  </si>
  <si>
    <t>Fe.contab.</t>
  </si>
  <si>
    <t>Nºdoc.ref.</t>
  </si>
  <si>
    <t>Cl.doc</t>
  </si>
  <si>
    <t xml:space="preserve">Ce.coste  </t>
  </si>
  <si>
    <t>Cl.coste</t>
  </si>
  <si>
    <t xml:space="preserve">Denom.cl.coste      </t>
  </si>
  <si>
    <t xml:space="preserve">Cta.CP    </t>
  </si>
  <si>
    <t xml:space="preserve">DenomCtaCp   </t>
  </si>
  <si>
    <t xml:space="preserve">Denominación                                      </t>
  </si>
  <si>
    <t xml:space="preserve"> Val/MonObj</t>
  </si>
  <si>
    <t>ACb</t>
  </si>
  <si>
    <t>12.01.2025</t>
  </si>
  <si>
    <t xml:space="preserve">OK    </t>
  </si>
  <si>
    <t xml:space="preserve">D     </t>
  </si>
  <si>
    <t>Acuerdo 0000225883, 12.01.2025, Liquidación i -200</t>
  </si>
  <si>
    <t xml:space="preserve">FS    </t>
  </si>
  <si>
    <t xml:space="preserve">Desc.Obt.p/Volumen  </t>
  </si>
  <si>
    <t xml:space="preserve">                                                  </t>
  </si>
  <si>
    <t>Descuentos por centr</t>
  </si>
  <si>
    <t>Acuerdo 0000224949, 30.01.2025, Liquidación i -200</t>
  </si>
  <si>
    <t>Acuerdo 0000226019, 31.01.2025, Liquidación i -200</t>
  </si>
  <si>
    <t>Acuerdo 0000227756, 31.01.2025, Liquidación i -200</t>
  </si>
  <si>
    <t>Acuerdo 0000232225, 25.02.2025, Liquidación i -200</t>
  </si>
  <si>
    <t>Multas por Incumplim</t>
  </si>
  <si>
    <t>Acuerdo 0000235055, 28.02.2025, Liquidación i -200</t>
  </si>
  <si>
    <t>Acuerdo 0000227756, 28.02.2025, Liquidación i -200</t>
  </si>
  <si>
    <t>26.03.2025</t>
  </si>
  <si>
    <t>Acuerdo 0000232225, 26.03.2025, Liquidación i -200</t>
  </si>
  <si>
    <t>Acuerdo 0000235055, 31.03.2025, Liquidación i -200</t>
  </si>
  <si>
    <t>Acuerdo 0000233041, 31.03.2025, Liquidación i -200</t>
  </si>
  <si>
    <t>Acuerdo 0000227756, 31.03.2025, Liquidación i -200</t>
  </si>
  <si>
    <t>Acuerdo 0000232225, 29.04.2025, Liquidación i -200</t>
  </si>
  <si>
    <t>Acuerdo 0000233041, 30.04.2025, Liquidación i -200</t>
  </si>
  <si>
    <t>Acuerdo 0000235055, 30.04.2025, Liquidación i -200</t>
  </si>
  <si>
    <t>Acuerdo 0000227756, 30.04.2025, Liquidación i -200</t>
  </si>
  <si>
    <t>Descuentos Publicida</t>
  </si>
  <si>
    <t xml:space="preserve">OF-6426-2                                         </t>
  </si>
  <si>
    <t>Acuerdo 0000232225, 14.05.2025, Liquidación i -200</t>
  </si>
  <si>
    <t>31.05.2025</t>
  </si>
  <si>
    <t>Acuerdo 0000233041, 31.05.2025, Liquidación i -200</t>
  </si>
  <si>
    <t>Acuerdo 0000235055, 31.05.2025, Liquidación i -200</t>
  </si>
  <si>
    <t>Acuerdo 0000227756, 31.05.2025, Liquidación i -200</t>
  </si>
  <si>
    <t>Acuerdo 0000232225, 16.06.2025, Liquidación i -200</t>
  </si>
  <si>
    <t>Ingreso comercial Ec</t>
  </si>
  <si>
    <t xml:space="preserve">OF-7034-2                                         </t>
  </si>
  <si>
    <t>Acuerdo 0000235055, 30.06.2025, Liquidación i -200</t>
  </si>
  <si>
    <t>Acuerdo 0000227756, 30.06.2025, Liquidación i -200</t>
  </si>
  <si>
    <t>Acuerdo 0000232225, 10.07.2025, Liquidación i -200</t>
  </si>
  <si>
    <t>Acuerdo 0000235055, 31.07.2025, Liquidación i -200</t>
  </si>
  <si>
    <t>Acuerdo 0000227756, 31.07.2025, Liquidación i -200</t>
  </si>
  <si>
    <t>Acuerdo 0000232225, 14.08.2025, Liquidación i -200</t>
  </si>
  <si>
    <t>31.08.2025</t>
  </si>
  <si>
    <t>Acuerdo 0000235055, 31.08.2025, Liquidación i -200</t>
  </si>
  <si>
    <t>Acuerdo 0000227756, 31.08.2025, Liquidación i -200</t>
  </si>
  <si>
    <t>Acuerdo 0000232225, 11.09.2025, Liquidación i -200</t>
  </si>
  <si>
    <t>Acuerdo 0000235055, 30.09.2025, Liquidación i -200</t>
  </si>
  <si>
    <t>Acuerdo 0000232225, 16.10.2025, Liquidación i -200</t>
  </si>
  <si>
    <t>Descuentos por apert</t>
  </si>
  <si>
    <t xml:space="preserve">OF-8463-2                                         </t>
  </si>
  <si>
    <t>31.10.2025</t>
  </si>
  <si>
    <t>Acuerdo 0000235055, 31.10.2025, Liquidación i -200</t>
  </si>
  <si>
    <t>Acuerdo 0000232225, 17.11.2025, Liquidación i -200</t>
  </si>
  <si>
    <t>30.11.2025</t>
  </si>
  <si>
    <t>Acuerdo 0000235055, 30.11.2025, Liquidación i -200</t>
  </si>
  <si>
    <t>Acuerdo 0000232225, 11.12.2025, Liquidación i -200</t>
  </si>
  <si>
    <t>Acuerdo 0000235055, 31.12.2025, Liquidación i -200</t>
  </si>
  <si>
    <t xml:space="preserve">OF-9514-2                                         </t>
  </si>
  <si>
    <t>Acuerdo 0000232225, 28.01.2026, Liquidación i -200</t>
  </si>
  <si>
    <t>Acuerdo 0000238456, 31.01.2026, Liquidación i -200</t>
  </si>
  <si>
    <t>Acuerdo 0000235055, 31.01.2026, Liquidación i -200</t>
  </si>
  <si>
    <t>25.02.2026</t>
  </si>
  <si>
    <t>Acuerdo 0000239473, 25.02.2026, Liquidación i -200</t>
  </si>
  <si>
    <t>Acuerdo 0000238456, 28.02.2026, Liquidación i -200</t>
  </si>
  <si>
    <t>Acuerdo 0000235055, 28.02.2026, Liquidación i -200</t>
  </si>
  <si>
    <t>25.03.2026</t>
  </si>
  <si>
    <t>Acuerdo 0000239473, 25.03.2026, Liquidación i -200</t>
  </si>
  <si>
    <t>31.03.2026</t>
  </si>
  <si>
    <t>Acuerdo 0000238456, 31.03.2026, Liquidación i -200</t>
  </si>
  <si>
    <t>Acuerdo 0000235055, 31.03.2026, Liquidación i -200</t>
  </si>
  <si>
    <t>Suma de  Val/MonObj</t>
  </si>
  <si>
    <t>(Varios elementos)</t>
  </si>
  <si>
    <t xml:space="preserve">   Soc.</t>
  </si>
  <si>
    <t xml:space="preserve">Cuenta    </t>
  </si>
  <si>
    <t xml:space="preserve">Nº ident.fis.1  </t>
  </si>
  <si>
    <t xml:space="preserve">Lib.mayor </t>
  </si>
  <si>
    <t xml:space="preserve">Referencia      </t>
  </si>
  <si>
    <t xml:space="preserve">Asignación        </t>
  </si>
  <si>
    <t xml:space="preserve">Ref.fact. </t>
  </si>
  <si>
    <t>Fecha tes.</t>
  </si>
  <si>
    <t xml:space="preserve">Compens.  </t>
  </si>
  <si>
    <t xml:space="preserve">Doc.comp. </t>
  </si>
  <si>
    <t>Día1</t>
  </si>
  <si>
    <t>VP</t>
  </si>
  <si>
    <t xml:space="preserve">BP </t>
  </si>
  <si>
    <t xml:space="preserve">       Importe en ML</t>
  </si>
  <si>
    <t xml:space="preserve">Texto                                             </t>
  </si>
  <si>
    <t>RecPag/Pag</t>
  </si>
  <si>
    <t xml:space="preserve">Texto cab.documento      </t>
  </si>
  <si>
    <t xml:space="preserve">Clase   </t>
  </si>
  <si>
    <t xml:space="preserve">Mon. </t>
  </si>
  <si>
    <t>Div.</t>
  </si>
  <si>
    <t xml:space="preserve">   C004</t>
  </si>
  <si>
    <t xml:space="preserve">K    </t>
  </si>
  <si>
    <t xml:space="preserve">89429100-1      </t>
  </si>
  <si>
    <t xml:space="preserve">                </t>
  </si>
  <si>
    <t xml:space="preserve">                  </t>
  </si>
  <si>
    <t>E600</t>
  </si>
  <si>
    <t>28.12.2025</t>
  </si>
  <si>
    <t xml:space="preserve">  </t>
  </si>
  <si>
    <t xml:space="preserve">    </t>
  </si>
  <si>
    <t xml:space="preserve">20251228-CMS04                                    </t>
  </si>
  <si>
    <t xml:space="preserve">20251228-CMS04           </t>
  </si>
  <si>
    <t xml:space="preserve">ZP      </t>
  </si>
  <si>
    <t xml:space="preserve">CLP  </t>
  </si>
  <si>
    <t>E000</t>
  </si>
  <si>
    <t>03.01.2025</t>
  </si>
  <si>
    <t>29.12.2024</t>
  </si>
  <si>
    <t xml:space="preserve">20241229-CMS04                                    </t>
  </si>
  <si>
    <t xml:space="preserve">20241229-CMS04           </t>
  </si>
  <si>
    <t>09.01.2026</t>
  </si>
  <si>
    <t>04.01.2026</t>
  </si>
  <si>
    <t xml:space="preserve">20260104-CMS04                                    </t>
  </si>
  <si>
    <t xml:space="preserve">20260104-CMS04           </t>
  </si>
  <si>
    <t>10.01.2025</t>
  </si>
  <si>
    <t>05.01.2025</t>
  </si>
  <si>
    <t xml:space="preserve">20250105-CMS04                                    </t>
  </si>
  <si>
    <t xml:space="preserve">20250105-CMS04           </t>
  </si>
  <si>
    <t>11.01.2026</t>
  </si>
  <si>
    <t xml:space="preserve">20260111-CMS04                                    </t>
  </si>
  <si>
    <t xml:space="preserve">20260111-CMS04           </t>
  </si>
  <si>
    <t xml:space="preserve">20250112-CMS04                                    </t>
  </si>
  <si>
    <t xml:space="preserve">20250112-CMS04           </t>
  </si>
  <si>
    <t>23.01.2026</t>
  </si>
  <si>
    <t>18.01.2026</t>
  </si>
  <si>
    <t xml:space="preserve">20260118-CMS04                                    </t>
  </si>
  <si>
    <t xml:space="preserve">20260118-CMS04           </t>
  </si>
  <si>
    <t>19.01.2025</t>
  </si>
  <si>
    <t xml:space="preserve">20250119-CMS04                                    </t>
  </si>
  <si>
    <t xml:space="preserve">20250119-CMS04           </t>
  </si>
  <si>
    <t>25.01.2026</t>
  </si>
  <si>
    <t xml:space="preserve">20260125-CMS04                                    </t>
  </si>
  <si>
    <t xml:space="preserve">20260125-CMS04           </t>
  </si>
  <si>
    <t>26.01.2025</t>
  </si>
  <si>
    <t xml:space="preserve">20250126-CMS04                                    </t>
  </si>
  <si>
    <t xml:space="preserve">20250126-CMS04           </t>
  </si>
  <si>
    <t>06.02.2026</t>
  </si>
  <si>
    <t>01.02.2026</t>
  </si>
  <si>
    <t xml:space="preserve">20260201-CMS04                                    </t>
  </si>
  <si>
    <t xml:space="preserve">20260201-CMS04           </t>
  </si>
  <si>
    <t>07.02.2025</t>
  </si>
  <si>
    <t>02.02.2025</t>
  </si>
  <si>
    <t xml:space="preserve">20250202-CMS04                                    </t>
  </si>
  <si>
    <t xml:space="preserve">20250202-CMS04           </t>
  </si>
  <si>
    <t>13.02.2026</t>
  </si>
  <si>
    <t>08.02.2026</t>
  </si>
  <si>
    <t xml:space="preserve">20260208-CMS04                                    </t>
  </si>
  <si>
    <t xml:space="preserve">20260208-CMS04           </t>
  </si>
  <si>
    <t>09.02.2025</t>
  </si>
  <si>
    <t xml:space="preserve">20250209-CMS04                                    </t>
  </si>
  <si>
    <t xml:space="preserve">20250209-CMS04           </t>
  </si>
  <si>
    <t>20.02.2026</t>
  </si>
  <si>
    <t>15.02.2026</t>
  </si>
  <si>
    <t xml:space="preserve">20260215-CMS04                                    </t>
  </si>
  <si>
    <t xml:space="preserve">20260215-CMS04           </t>
  </si>
  <si>
    <t>16.02.2025</t>
  </si>
  <si>
    <t xml:space="preserve">20250216-CMS04                                    </t>
  </si>
  <si>
    <t xml:space="preserve">20250216-CMS04           </t>
  </si>
  <si>
    <t>22.02.2026</t>
  </si>
  <si>
    <t xml:space="preserve">20260222-CMS04                                    </t>
  </si>
  <si>
    <t xml:space="preserve">20260222-CMS04           </t>
  </si>
  <si>
    <t>23.02.2025</t>
  </si>
  <si>
    <t xml:space="preserve">20250223-CMS04                                    </t>
  </si>
  <si>
    <t xml:space="preserve">20250223-CMS04           </t>
  </si>
  <si>
    <t>06.03.2026</t>
  </si>
  <si>
    <t>01.03.2026</t>
  </si>
  <si>
    <t xml:space="preserve">20260301-CMS04                                    </t>
  </si>
  <si>
    <t xml:space="preserve">20260301-CMS04           </t>
  </si>
  <si>
    <t xml:space="preserve">20250227-CMS4R                                    </t>
  </si>
  <si>
    <t xml:space="preserve">20250227-CMS4R           </t>
  </si>
  <si>
    <t>08.03.2026</t>
  </si>
  <si>
    <t xml:space="preserve">20260308-CMS04                                    </t>
  </si>
  <si>
    <t xml:space="preserve">20260308-CMS04           </t>
  </si>
  <si>
    <t>07.03.2025</t>
  </si>
  <si>
    <t>02.03.2025</t>
  </si>
  <si>
    <t xml:space="preserve">20250302-CMS04                                    </t>
  </si>
  <si>
    <t xml:space="preserve">20250302-CMS04           </t>
  </si>
  <si>
    <t>20.03.2026</t>
  </si>
  <si>
    <t>15.03.2026</t>
  </si>
  <si>
    <t xml:space="preserve">20260315-CMS04                                    </t>
  </si>
  <si>
    <t xml:space="preserve">20260315-CMS04           </t>
  </si>
  <si>
    <t>09.03.2025</t>
  </si>
  <si>
    <t xml:space="preserve">20250309-CMS04                                    </t>
  </si>
  <si>
    <t xml:space="preserve">20250309-CMS04           </t>
  </si>
  <si>
    <t>16.02.2026</t>
  </si>
  <si>
    <t>19.03.2026</t>
  </si>
  <si>
    <t>M3</t>
  </si>
  <si>
    <t xml:space="preserve">A  </t>
  </si>
  <si>
    <t xml:space="preserve">Reg. IVA en Doc Sap 2510061834 2026               </t>
  </si>
  <si>
    <t xml:space="preserve">                         </t>
  </si>
  <si>
    <t xml:space="preserve">ZV      </t>
  </si>
  <si>
    <t>27.03.2026</t>
  </si>
  <si>
    <t>22.03.2026</t>
  </si>
  <si>
    <t xml:space="preserve">20260322-CMS04                                    </t>
  </si>
  <si>
    <t xml:space="preserve">20260322-CMS04           </t>
  </si>
  <si>
    <t>21.03.2025</t>
  </si>
  <si>
    <t>16.03.2025</t>
  </si>
  <si>
    <t xml:space="preserve">20250316-CMS04                                    </t>
  </si>
  <si>
    <t xml:space="preserve">20250316-CMS04           </t>
  </si>
  <si>
    <t xml:space="preserve">20250319-CMS4S                                    </t>
  </si>
  <si>
    <t xml:space="preserve">20250319-CMS4S           </t>
  </si>
  <si>
    <t>23.03.2025</t>
  </si>
  <si>
    <t xml:space="preserve">20250323-CMS04                                    </t>
  </si>
  <si>
    <t xml:space="preserve">20250323-CMS04           </t>
  </si>
  <si>
    <t xml:space="preserve">20250326-CMS4X                                    </t>
  </si>
  <si>
    <t xml:space="preserve">20250326-CMS4X           </t>
  </si>
  <si>
    <t xml:space="preserve">20250326-CMS4Y                                    </t>
  </si>
  <si>
    <t xml:space="preserve">20250326-CMS4Y           </t>
  </si>
  <si>
    <t>30.03.2025</t>
  </si>
  <si>
    <t xml:space="preserve">20250330-CMS04                                    </t>
  </si>
  <si>
    <t xml:space="preserve">20250330-CMS04           </t>
  </si>
  <si>
    <t>06.04.2025</t>
  </si>
  <si>
    <t xml:space="preserve">20250406-CMS04                                    </t>
  </si>
  <si>
    <t xml:space="preserve">20250406-CMS04           </t>
  </si>
  <si>
    <t>18.04.2025</t>
  </si>
  <si>
    <t>13.04.2025</t>
  </si>
  <si>
    <t xml:space="preserve">20250413-CMS04                                    </t>
  </si>
  <si>
    <t xml:space="preserve">20250413-CMS04           </t>
  </si>
  <si>
    <t>20.04.2025</t>
  </si>
  <si>
    <t xml:space="preserve">20250420-CMS04                                    </t>
  </si>
  <si>
    <t xml:space="preserve">20250420-CMS04           </t>
  </si>
  <si>
    <t>27.04.2025</t>
  </si>
  <si>
    <t xml:space="preserve">20250427-CMS04                                    </t>
  </si>
  <si>
    <t xml:space="preserve">20250427-CMS04           </t>
  </si>
  <si>
    <t xml:space="preserve">20250502-CMS4R                                    </t>
  </si>
  <si>
    <t xml:space="preserve">20250502-CMS4R           </t>
  </si>
  <si>
    <t>09.05.2025</t>
  </si>
  <si>
    <t>04.05.2025</t>
  </si>
  <si>
    <t xml:space="preserve">20250504-CMS04                                    </t>
  </si>
  <si>
    <t xml:space="preserve">20250504-CMS04           </t>
  </si>
  <si>
    <t>11.05.2025</t>
  </si>
  <si>
    <t xml:space="preserve">20250511-CMS04                                    </t>
  </si>
  <si>
    <t xml:space="preserve">20250511-CMS04           </t>
  </si>
  <si>
    <t>18.05.2025</t>
  </si>
  <si>
    <t xml:space="preserve">20250518-CMS04                                    </t>
  </si>
  <si>
    <t xml:space="preserve">20250518-CMS04           </t>
  </si>
  <si>
    <t>25.05.2025</t>
  </si>
  <si>
    <t xml:space="preserve">20250525-CMS04                                    </t>
  </si>
  <si>
    <t xml:space="preserve">20250525-CMS04           </t>
  </si>
  <si>
    <t xml:space="preserve">20250529-CMS4R                                    </t>
  </si>
  <si>
    <t xml:space="preserve">20250529-CMS4R           </t>
  </si>
  <si>
    <t>01.06.2025</t>
  </si>
  <si>
    <t xml:space="preserve">20250601-CMS04                                    </t>
  </si>
  <si>
    <t xml:space="preserve">20250601-CMS04           </t>
  </si>
  <si>
    <t>08.06.2025</t>
  </si>
  <si>
    <t xml:space="preserve">20250608-CMS04                                    </t>
  </si>
  <si>
    <t xml:space="preserve">20250608-CMS04           </t>
  </si>
  <si>
    <t>20.06.2025</t>
  </si>
  <si>
    <t>15.06.2025</t>
  </si>
  <si>
    <t xml:space="preserve">20250615-CMS04                                    </t>
  </si>
  <si>
    <t xml:space="preserve">20250615-CMS04           </t>
  </si>
  <si>
    <t>22.06.2025</t>
  </si>
  <si>
    <t xml:space="preserve">20250622-CMS04                                    </t>
  </si>
  <si>
    <t xml:space="preserve">20250622-CMS04           </t>
  </si>
  <si>
    <t xml:space="preserve">20250625-CMS04                                    </t>
  </si>
  <si>
    <t xml:space="preserve">20250625-CMS04           </t>
  </si>
  <si>
    <t>29.06.2025</t>
  </si>
  <si>
    <t xml:space="preserve">20250629-CMS04                                    </t>
  </si>
  <si>
    <t xml:space="preserve">20250629-CMS04           </t>
  </si>
  <si>
    <t>06.07.2025</t>
  </si>
  <si>
    <t xml:space="preserve">20250706-CMS04                                    </t>
  </si>
  <si>
    <t xml:space="preserve">20250706-CMS04           </t>
  </si>
  <si>
    <t>13.07.2025</t>
  </si>
  <si>
    <t xml:space="preserve">20250713-CMS04                                    </t>
  </si>
  <si>
    <t xml:space="preserve">20250713-CMS04           </t>
  </si>
  <si>
    <t>20.07.2025</t>
  </si>
  <si>
    <t xml:space="preserve">20250720-CMS04                                    </t>
  </si>
  <si>
    <t xml:space="preserve">20250720-CMS04           </t>
  </si>
  <si>
    <t>27.07.2025</t>
  </si>
  <si>
    <t xml:space="preserve">20250727-CMS04                                    </t>
  </si>
  <si>
    <t xml:space="preserve">20250727-CMS04           </t>
  </si>
  <si>
    <t>08.08.2025</t>
  </si>
  <si>
    <t>03.08.2025</t>
  </si>
  <si>
    <t xml:space="preserve">20250803-CMS04                                    </t>
  </si>
  <si>
    <t xml:space="preserve">20250803-CMS04           </t>
  </si>
  <si>
    <t>15.08.2025</t>
  </si>
  <si>
    <t>10.08.2025</t>
  </si>
  <si>
    <t xml:space="preserve">20250810-CMS04                                    </t>
  </si>
  <si>
    <t xml:space="preserve">20250810-CMS04           </t>
  </si>
  <si>
    <t>17.08.2025</t>
  </si>
  <si>
    <t xml:space="preserve">20250817-CMS04                                    </t>
  </si>
  <si>
    <t xml:space="preserve">20250817-CMS04           </t>
  </si>
  <si>
    <t>24.08.2025</t>
  </si>
  <si>
    <t xml:space="preserve">20250824-CMS04                                    </t>
  </si>
  <si>
    <t xml:space="preserve">20250824-CMS04           </t>
  </si>
  <si>
    <t xml:space="preserve">20250827-CMS4R                                    </t>
  </si>
  <si>
    <t xml:space="preserve">20250827-CMS4R           </t>
  </si>
  <si>
    <t>05.09.2025</t>
  </si>
  <si>
    <t xml:space="preserve">20250831-CMS04                                    </t>
  </si>
  <si>
    <t xml:space="preserve">20250831-CMS04           </t>
  </si>
  <si>
    <t>07.09.2025</t>
  </si>
  <si>
    <t xml:space="preserve">20250907-CMS04                                    </t>
  </si>
  <si>
    <t xml:space="preserve">20250907-CMS04           </t>
  </si>
  <si>
    <t>19.09.2025</t>
  </si>
  <si>
    <t>14.09.2025</t>
  </si>
  <si>
    <t xml:space="preserve">20250914-CMS04                                    </t>
  </si>
  <si>
    <t xml:space="preserve">20250914-CMS04           </t>
  </si>
  <si>
    <t>21.09.2025</t>
  </si>
  <si>
    <t xml:space="preserve">20250921-CMS04                                    </t>
  </si>
  <si>
    <t xml:space="preserve">20250921-CMS04           </t>
  </si>
  <si>
    <t>28.09.2025</t>
  </si>
  <si>
    <t xml:space="preserve">20250928-CMS04                                    </t>
  </si>
  <si>
    <t xml:space="preserve">20250928-CMS04           </t>
  </si>
  <si>
    <t>05.10.2025</t>
  </si>
  <si>
    <t xml:space="preserve">20251005-CMS04                                    </t>
  </si>
  <si>
    <t xml:space="preserve">20251005-CMS04           </t>
  </si>
  <si>
    <t>12.10.2025</t>
  </si>
  <si>
    <t xml:space="preserve">20251012-CMS04                                    </t>
  </si>
  <si>
    <t xml:space="preserve">20251012-CMS04           </t>
  </si>
  <si>
    <t>19.10.2025</t>
  </si>
  <si>
    <t xml:space="preserve">20251019-CMS04                                    </t>
  </si>
  <si>
    <t xml:space="preserve">20251019-CMS04           </t>
  </si>
  <si>
    <t>26.10.2025</t>
  </si>
  <si>
    <t xml:space="preserve">20251026-CMS04                                    </t>
  </si>
  <si>
    <t xml:space="preserve">20251026-CMS04           </t>
  </si>
  <si>
    <t xml:space="preserve">20251026-CMS4                                     </t>
  </si>
  <si>
    <t xml:space="preserve">20251026-CMS4            </t>
  </si>
  <si>
    <t>02.11.2025</t>
  </si>
  <si>
    <t xml:space="preserve">20251102-CMS04                                    </t>
  </si>
  <si>
    <t xml:space="preserve">20251102-CMS04           </t>
  </si>
  <si>
    <t>14.11.2025</t>
  </si>
  <si>
    <t>09.11.2025</t>
  </si>
  <si>
    <t xml:space="preserve">20251109-CMS04                                    </t>
  </si>
  <si>
    <t xml:space="preserve">20251109-CMS04           </t>
  </si>
  <si>
    <t>21.11.2025</t>
  </si>
  <si>
    <t>16.11.2025</t>
  </si>
  <si>
    <t xml:space="preserve">20251116-CMS04                                    </t>
  </si>
  <si>
    <t xml:space="preserve">20251116-CMS04           </t>
  </si>
  <si>
    <t>23.11.2025</t>
  </si>
  <si>
    <t xml:space="preserve">20251123-CMS04                                    </t>
  </si>
  <si>
    <t xml:space="preserve">20251123-CMS04           </t>
  </si>
  <si>
    <t xml:space="preserve">20251130-CMS04                                    </t>
  </si>
  <si>
    <t xml:space="preserve">20251130-CMS04           </t>
  </si>
  <si>
    <t>12.12.2025</t>
  </si>
  <si>
    <t>07.12.2025</t>
  </si>
  <si>
    <t xml:space="preserve">20251207-CMS04                                    </t>
  </si>
  <si>
    <t xml:space="preserve">20251207-CMS04           </t>
  </si>
  <si>
    <t>14.12.2025</t>
  </si>
  <si>
    <t xml:space="preserve">20251214-CMS04                                    </t>
  </si>
  <si>
    <t xml:space="preserve">20251214-CMS04           </t>
  </si>
  <si>
    <t>21.12.2025</t>
  </si>
  <si>
    <t xml:space="preserve">20251221-CMS04                                    </t>
  </si>
  <si>
    <t xml:space="preserve">20251221-CMS04           </t>
  </si>
  <si>
    <t>26.02.2025</t>
  </si>
  <si>
    <t xml:space="preserve">          3.248.604-</t>
  </si>
  <si>
    <t xml:space="preserve">ZK      </t>
  </si>
  <si>
    <t xml:space="preserve">         20.178.061-</t>
  </si>
  <si>
    <t xml:space="preserve">         18.134.126-</t>
  </si>
  <si>
    <t xml:space="preserve">         21.695.843-</t>
  </si>
  <si>
    <t xml:space="preserve">         13.134.623-</t>
  </si>
  <si>
    <t xml:space="preserve">         43.603.325-</t>
  </si>
  <si>
    <t xml:space="preserve">         26.747.354-</t>
  </si>
  <si>
    <t xml:space="preserve">         16.620.152-</t>
  </si>
  <si>
    <t xml:space="preserve">         21.047.955-</t>
  </si>
  <si>
    <t xml:space="preserve">Reg. OC 6701378793 otro proveedor                 </t>
  </si>
  <si>
    <t xml:space="preserve">KJ      </t>
  </si>
  <si>
    <t>03.03.2026</t>
  </si>
  <si>
    <t xml:space="preserve">             72.595-</t>
  </si>
  <si>
    <t>20.12.2024</t>
  </si>
  <si>
    <t>04.01.2025</t>
  </si>
  <si>
    <t>B3</t>
  </si>
  <si>
    <t xml:space="preserve">Abono por reducción de factura                    </t>
  </si>
  <si>
    <t xml:space="preserve">KE      </t>
  </si>
  <si>
    <t>15.02.2025</t>
  </si>
  <si>
    <t>13.12.2025</t>
  </si>
  <si>
    <t>31.12.2024</t>
  </si>
  <si>
    <t>01.01.2025</t>
  </si>
  <si>
    <t>L1</t>
  </si>
  <si>
    <t xml:space="preserve">         10.756.560-</t>
  </si>
  <si>
    <t xml:space="preserve">RC      </t>
  </si>
  <si>
    <t xml:space="preserve">          1.927.800-</t>
  </si>
  <si>
    <t>01.01.2026</t>
  </si>
  <si>
    <t>14.01.2026</t>
  </si>
  <si>
    <t xml:space="preserve">          1.114.673-</t>
  </si>
  <si>
    <t>17.12.2024</t>
  </si>
  <si>
    <t xml:space="preserve">            102.768-</t>
  </si>
  <si>
    <t>14.02.2026</t>
  </si>
  <si>
    <t xml:space="preserve">         10.392.817-</t>
  </si>
  <si>
    <t>02.01.2025</t>
  </si>
  <si>
    <t xml:space="preserve">          1.156.680-</t>
  </si>
  <si>
    <t xml:space="preserve">          1.822.021-</t>
  </si>
  <si>
    <t xml:space="preserve">          2.323.594-</t>
  </si>
  <si>
    <t>15.01.2026</t>
  </si>
  <si>
    <t xml:space="preserve">          1.586.532-</t>
  </si>
  <si>
    <t xml:space="preserve">            141.848-</t>
  </si>
  <si>
    <t xml:space="preserve">          3.305.534-</t>
  </si>
  <si>
    <t xml:space="preserve">            327.714-</t>
  </si>
  <si>
    <t>22.01.2026</t>
  </si>
  <si>
    <t xml:space="preserve">          8.654.286-</t>
  </si>
  <si>
    <t xml:space="preserve">          3.238.704-</t>
  </si>
  <si>
    <t xml:space="preserve">          1.172.112-</t>
  </si>
  <si>
    <t>17.01.2026</t>
  </si>
  <si>
    <t xml:space="preserve">          1.317.806-</t>
  </si>
  <si>
    <t xml:space="preserve">          1.165.272-</t>
  </si>
  <si>
    <t>08.01.2025</t>
  </si>
  <si>
    <t>09.01.2025</t>
  </si>
  <si>
    <t xml:space="preserve">          4.652.435-</t>
  </si>
  <si>
    <t xml:space="preserve">          3.470.040-</t>
  </si>
  <si>
    <t>30.12.2024</t>
  </si>
  <si>
    <t xml:space="preserve">          2.162.968-</t>
  </si>
  <si>
    <t>10.01.2026</t>
  </si>
  <si>
    <t xml:space="preserve">            111.467-</t>
  </si>
  <si>
    <t xml:space="preserve">            457.079-</t>
  </si>
  <si>
    <t xml:space="preserve">            926.296-</t>
  </si>
  <si>
    <t xml:space="preserve">            156.066-</t>
  </si>
  <si>
    <t>21.01.2026</t>
  </si>
  <si>
    <t xml:space="preserve">          3.576.902-</t>
  </si>
  <si>
    <t xml:space="preserve">          2.989.629-</t>
  </si>
  <si>
    <t xml:space="preserve">          1.542.240-</t>
  </si>
  <si>
    <t xml:space="preserve">          3.830.064-</t>
  </si>
  <si>
    <t>29.01.2026</t>
  </si>
  <si>
    <t xml:space="preserve">            432.922-</t>
  </si>
  <si>
    <t xml:space="preserve">          1.445.136-</t>
  </si>
  <si>
    <t>27.01.2026</t>
  </si>
  <si>
    <t xml:space="preserve">          2.636.564-</t>
  </si>
  <si>
    <t xml:space="preserve">          2.095.604-</t>
  </si>
  <si>
    <t>20.01.2026</t>
  </si>
  <si>
    <t xml:space="preserve">            957.807-</t>
  </si>
  <si>
    <t xml:space="preserve">            209.987-</t>
  </si>
  <si>
    <t>03.02.2026</t>
  </si>
  <si>
    <t xml:space="preserve">          6.319.540-</t>
  </si>
  <si>
    <t>18.01.2025</t>
  </si>
  <si>
    <t xml:space="preserve">            308.995-</t>
  </si>
  <si>
    <t xml:space="preserve">          1.896.741-</t>
  </si>
  <si>
    <t xml:space="preserve">            425.544-</t>
  </si>
  <si>
    <t xml:space="preserve">          1.124.122-</t>
  </si>
  <si>
    <t>05.02.2026</t>
  </si>
  <si>
    <t xml:space="preserve">          8.250.984-</t>
  </si>
  <si>
    <t xml:space="preserve">            771.120-</t>
  </si>
  <si>
    <t xml:space="preserve">          6.511.820-</t>
  </si>
  <si>
    <t xml:space="preserve">          7.812.707-</t>
  </si>
  <si>
    <t xml:space="preserve">          1.498.829-</t>
  </si>
  <si>
    <t xml:space="preserve">          1.340.535-</t>
  </si>
  <si>
    <t>26.01.2026</t>
  </si>
  <si>
    <t>10.02.2026</t>
  </si>
  <si>
    <t xml:space="preserve">          1.897.461-</t>
  </si>
  <si>
    <t xml:space="preserve">            297.909-</t>
  </si>
  <si>
    <t>25.01.2025</t>
  </si>
  <si>
    <t>08.02.2025</t>
  </si>
  <si>
    <t xml:space="preserve">            297.961-</t>
  </si>
  <si>
    <t xml:space="preserve">            929.723-</t>
  </si>
  <si>
    <t>07.02.2026</t>
  </si>
  <si>
    <t xml:space="preserve">          1.259.924-</t>
  </si>
  <si>
    <t xml:space="preserve">            113.693-</t>
  </si>
  <si>
    <t xml:space="preserve">          2.120.104-</t>
  </si>
  <si>
    <t xml:space="preserve">         11.086.027-</t>
  </si>
  <si>
    <t xml:space="preserve">            104.994-</t>
  </si>
  <si>
    <t xml:space="preserve">             83.110-</t>
  </si>
  <si>
    <t xml:space="preserve">            664.972-</t>
  </si>
  <si>
    <t xml:space="preserve">          6.403.152-</t>
  </si>
  <si>
    <t xml:space="preserve">          3.855.600-</t>
  </si>
  <si>
    <t>01.02.2025</t>
  </si>
  <si>
    <t xml:space="preserve">          1.982.721-</t>
  </si>
  <si>
    <t>02.02.2026</t>
  </si>
  <si>
    <t>17.02.2026</t>
  </si>
  <si>
    <t xml:space="preserve">          1.506.064-</t>
  </si>
  <si>
    <t>18.02.2026</t>
  </si>
  <si>
    <t xml:space="preserve">          6.943.983-</t>
  </si>
  <si>
    <t xml:space="preserve">         15.336.436-</t>
  </si>
  <si>
    <t xml:space="preserve">            568.463-</t>
  </si>
  <si>
    <t xml:space="preserve">          2.296.224-</t>
  </si>
  <si>
    <t xml:space="preserve">          4.110.974-</t>
  </si>
  <si>
    <t>12.02.2026</t>
  </si>
  <si>
    <t xml:space="preserve">          2.315.550-</t>
  </si>
  <si>
    <t xml:space="preserve">          2.742.474-</t>
  </si>
  <si>
    <t xml:space="preserve">            108.231-</t>
  </si>
  <si>
    <t xml:space="preserve">            404.902-</t>
  </si>
  <si>
    <t xml:space="preserve">          1.672.010-</t>
  </si>
  <si>
    <t xml:space="preserve">          2.159.136-</t>
  </si>
  <si>
    <t>09.02.2026</t>
  </si>
  <si>
    <t>11.02.2026</t>
  </si>
  <si>
    <t>24.02.2026</t>
  </si>
  <si>
    <t xml:space="preserve">            227.385-</t>
  </si>
  <si>
    <t xml:space="preserve">         17.517.869-</t>
  </si>
  <si>
    <t xml:space="preserve">          1.063.597-</t>
  </si>
  <si>
    <t xml:space="preserve">            966.578-</t>
  </si>
  <si>
    <t>23.12.2024</t>
  </si>
  <si>
    <t xml:space="preserve">            448.290-</t>
  </si>
  <si>
    <t xml:space="preserve">            128.365-</t>
  </si>
  <si>
    <t xml:space="preserve">            109.206-</t>
  </si>
  <si>
    <t xml:space="preserve">             94.129-</t>
  </si>
  <si>
    <t xml:space="preserve">            557.777-</t>
  </si>
  <si>
    <t xml:space="preserve">          2.517.064-</t>
  </si>
  <si>
    <t xml:space="preserve">            741.589-</t>
  </si>
  <si>
    <t xml:space="preserve">            494.393-</t>
  </si>
  <si>
    <t xml:space="preserve">          1.112.383-</t>
  </si>
  <si>
    <t>26.02.2026</t>
  </si>
  <si>
    <t xml:space="preserve">          2.709.630-</t>
  </si>
  <si>
    <t xml:space="preserve">          2.698.920-</t>
  </si>
  <si>
    <t xml:space="preserve">         20.349.884-</t>
  </si>
  <si>
    <t xml:space="preserve">            938.958-</t>
  </si>
  <si>
    <t>05.03.2026</t>
  </si>
  <si>
    <t xml:space="preserve">         15.173.426-</t>
  </si>
  <si>
    <t xml:space="preserve">            232.431-</t>
  </si>
  <si>
    <t xml:space="preserve">          1.214.707-</t>
  </si>
  <si>
    <t xml:space="preserve">          4.957.481-</t>
  </si>
  <si>
    <t xml:space="preserve">          2.219.683-</t>
  </si>
  <si>
    <t xml:space="preserve">            436.825-</t>
  </si>
  <si>
    <t>11.12.2024</t>
  </si>
  <si>
    <t>26.12.2024</t>
  </si>
  <si>
    <t xml:space="preserve">             89.369-</t>
  </si>
  <si>
    <t>21.02.2026</t>
  </si>
  <si>
    <t xml:space="preserve">            454.675-</t>
  </si>
  <si>
    <t>22.02.2025</t>
  </si>
  <si>
    <t xml:space="preserve">            870.223-</t>
  </si>
  <si>
    <t xml:space="preserve">            501.228-</t>
  </si>
  <si>
    <t xml:space="preserve">            795.848-</t>
  </si>
  <si>
    <t xml:space="preserve">          3.134.460-</t>
  </si>
  <si>
    <t xml:space="preserve">          5.808.985-</t>
  </si>
  <si>
    <t xml:space="preserve">            365.663-</t>
  </si>
  <si>
    <t xml:space="preserve">          3.084.480-</t>
  </si>
  <si>
    <t>07.03.2026</t>
  </si>
  <si>
    <t xml:space="preserve">          2.576.493-</t>
  </si>
  <si>
    <t xml:space="preserve">          2.662.097-</t>
  </si>
  <si>
    <t xml:space="preserve">          9.572.340-</t>
  </si>
  <si>
    <t>01.03.2025</t>
  </si>
  <si>
    <t xml:space="preserve">            110.563-</t>
  </si>
  <si>
    <t xml:space="preserve">            809.805-</t>
  </si>
  <si>
    <t xml:space="preserve">            108.635-</t>
  </si>
  <si>
    <t>12.03.2026</t>
  </si>
  <si>
    <t xml:space="preserve">          2.624.593-</t>
  </si>
  <si>
    <t xml:space="preserve">         10.584.028-</t>
  </si>
  <si>
    <t xml:space="preserve">          1.264.494-</t>
  </si>
  <si>
    <t>18.12.2024</t>
  </si>
  <si>
    <t xml:space="preserve">            268.107-</t>
  </si>
  <si>
    <t xml:space="preserve">            149.678-</t>
  </si>
  <si>
    <t xml:space="preserve">         13.088.303-</t>
  </si>
  <si>
    <t xml:space="preserve">            385.560-</t>
  </si>
  <si>
    <t>02.03.2026</t>
  </si>
  <si>
    <t xml:space="preserve">          9.917.973-</t>
  </si>
  <si>
    <t xml:space="preserve">            212.772-</t>
  </si>
  <si>
    <t xml:space="preserve">         17.221.812-</t>
  </si>
  <si>
    <t>24.12.2024</t>
  </si>
  <si>
    <t xml:space="preserve">            411.074-</t>
  </si>
  <si>
    <t xml:space="preserve">          2.672.954-</t>
  </si>
  <si>
    <t>04.03.2026</t>
  </si>
  <si>
    <t xml:space="preserve">            648.407-</t>
  </si>
  <si>
    <t xml:space="preserve">          1.619.609-</t>
  </si>
  <si>
    <t xml:space="preserve">             91.035-</t>
  </si>
  <si>
    <t>10.03.2026</t>
  </si>
  <si>
    <t xml:space="preserve">         17.740.917-</t>
  </si>
  <si>
    <t xml:space="preserve">          2.471.987-</t>
  </si>
  <si>
    <t xml:space="preserve">          1.591.696-</t>
  </si>
  <si>
    <t>21.03.2026</t>
  </si>
  <si>
    <t xml:space="preserve">            668.804-</t>
  </si>
  <si>
    <t xml:space="preserve">          4.706.450-</t>
  </si>
  <si>
    <t>15.03.2025</t>
  </si>
  <si>
    <t>29.03.2025</t>
  </si>
  <si>
    <t xml:space="preserve">          7.960.569-</t>
  </si>
  <si>
    <t xml:space="preserve">            139.444-</t>
  </si>
  <si>
    <t>14.03.2026</t>
  </si>
  <si>
    <t xml:space="preserve">            910.064-</t>
  </si>
  <si>
    <t xml:space="preserve">            371.161-</t>
  </si>
  <si>
    <t xml:space="preserve">            541.153-</t>
  </si>
  <si>
    <t xml:space="preserve">            884.503-</t>
  </si>
  <si>
    <t xml:space="preserve">            636.031-</t>
  </si>
  <si>
    <t xml:space="preserve">            424.021-</t>
  </si>
  <si>
    <t>26.03.2026</t>
  </si>
  <si>
    <t xml:space="preserve">            812.889-</t>
  </si>
  <si>
    <t>03.04.2026</t>
  </si>
  <si>
    <t xml:space="preserve">            546.190-</t>
  </si>
  <si>
    <t>08.03.2025</t>
  </si>
  <si>
    <t xml:space="preserve">            988.785-</t>
  </si>
  <si>
    <t xml:space="preserve">          2.571.776-</t>
  </si>
  <si>
    <t xml:space="preserve">         12.272.458-</t>
  </si>
  <si>
    <t xml:space="preserve">            189.258-</t>
  </si>
  <si>
    <t>09.03.2026</t>
  </si>
  <si>
    <t>24.03.2026</t>
  </si>
  <si>
    <t xml:space="preserve">            638.316-</t>
  </si>
  <si>
    <t xml:space="preserve">         22.182.086-</t>
  </si>
  <si>
    <t xml:space="preserve">          1.896.348-</t>
  </si>
  <si>
    <t>23.03.2026</t>
  </si>
  <si>
    <t>07.04.2026</t>
  </si>
  <si>
    <t>10.04.2026</t>
  </si>
  <si>
    <t xml:space="preserve">          6.304.758-</t>
  </si>
  <si>
    <t xml:space="preserve">            686.604-</t>
  </si>
  <si>
    <t xml:space="preserve">            189.638-</t>
  </si>
  <si>
    <t xml:space="preserve">          2.055.368-</t>
  </si>
  <si>
    <t xml:space="preserve">             94.819-</t>
  </si>
  <si>
    <t>16.03.2026</t>
  </si>
  <si>
    <t xml:space="preserve">          2.671.574-</t>
  </si>
  <si>
    <t>01.04.2026</t>
  </si>
  <si>
    <t xml:space="preserve">          1.679.899-</t>
  </si>
  <si>
    <t xml:space="preserve">          7.292.072-</t>
  </si>
  <si>
    <t xml:space="preserve">          1.798.595-</t>
  </si>
  <si>
    <t xml:space="preserve">            819.315-</t>
  </si>
  <si>
    <t xml:space="preserve">            212.010-</t>
  </si>
  <si>
    <t>08.04.2026</t>
  </si>
  <si>
    <t>11.04.2026</t>
  </si>
  <si>
    <t>17.04.2026</t>
  </si>
  <si>
    <t>08.04.2025</t>
  </si>
  <si>
    <t xml:space="preserve">            684.188-</t>
  </si>
  <si>
    <t xml:space="preserve">          1.049.937-</t>
  </si>
  <si>
    <t>19.04.2025</t>
  </si>
  <si>
    <t xml:space="preserve">            664.020-</t>
  </si>
  <si>
    <t xml:space="preserve">          5.939.955-</t>
  </si>
  <si>
    <t xml:space="preserve">         11.190.787-</t>
  </si>
  <si>
    <t>26.04.2025</t>
  </si>
  <si>
    <t xml:space="preserve">            734.563-</t>
  </si>
  <si>
    <t xml:space="preserve">          1.787.380-</t>
  </si>
  <si>
    <t xml:space="preserve">            893.690-</t>
  </si>
  <si>
    <t xml:space="preserve">          6.168.960-</t>
  </si>
  <si>
    <t xml:space="preserve">            359.856-</t>
  </si>
  <si>
    <t xml:space="preserve">          8.962.239-</t>
  </si>
  <si>
    <t>01.05.2025</t>
  </si>
  <si>
    <t xml:space="preserve">          1.786.609-</t>
  </si>
  <si>
    <t>03.05.2025</t>
  </si>
  <si>
    <t xml:space="preserve">          1.644.294-</t>
  </si>
  <si>
    <t xml:space="preserve">          1.997.220-</t>
  </si>
  <si>
    <t>10.05.2025</t>
  </si>
  <si>
    <t xml:space="preserve">            442.680-</t>
  </si>
  <si>
    <t xml:space="preserve">         22.726.559-</t>
  </si>
  <si>
    <t xml:space="preserve">         18.469.994-</t>
  </si>
  <si>
    <t>12.12.2024</t>
  </si>
  <si>
    <t>27.12.2024</t>
  </si>
  <si>
    <t xml:space="preserve">          2.859.808-</t>
  </si>
  <si>
    <t xml:space="preserve">            456.484-</t>
  </si>
  <si>
    <t xml:space="preserve">            663.377-</t>
  </si>
  <si>
    <t xml:space="preserve">         10.838.520-</t>
  </si>
  <si>
    <t xml:space="preserve">          6.736.949-</t>
  </si>
  <si>
    <t xml:space="preserve">          3.305.171-</t>
  </si>
  <si>
    <t>13.12.2023</t>
  </si>
  <si>
    <t>28.12.2023</t>
  </si>
  <si>
    <t xml:space="preserve">          5.579.434-</t>
  </si>
  <si>
    <t>20.08.2024</t>
  </si>
  <si>
    <t>04.09.2024</t>
  </si>
  <si>
    <t xml:space="preserve">            295.120-</t>
  </si>
  <si>
    <t xml:space="preserve">            859.180-</t>
  </si>
  <si>
    <t xml:space="preserve">            524.590-</t>
  </si>
  <si>
    <t xml:space="preserve">            340.059-</t>
  </si>
  <si>
    <t xml:space="preserve">          3.360.541-</t>
  </si>
  <si>
    <t xml:space="preserve">          1.406.997-</t>
  </si>
  <si>
    <t>24.05.2025</t>
  </si>
  <si>
    <t>07.06.2025</t>
  </si>
  <si>
    <t xml:space="preserve">          9.252.336-</t>
  </si>
  <si>
    <t xml:space="preserve">          1.085.397-</t>
  </si>
  <si>
    <t xml:space="preserve">          2.207.288-</t>
  </si>
  <si>
    <t xml:space="preserve">            220.448-</t>
  </si>
  <si>
    <t xml:space="preserve">            553.350-</t>
  </si>
  <si>
    <t xml:space="preserve">          1.297.781-</t>
  </si>
  <si>
    <t xml:space="preserve">          1.105.629-</t>
  </si>
  <si>
    <t xml:space="preserve">            618.319-</t>
  </si>
  <si>
    <t>14.06.2025</t>
  </si>
  <si>
    <t xml:space="preserve">            982.857-</t>
  </si>
  <si>
    <t xml:space="preserve">            963.843-</t>
  </si>
  <si>
    <t xml:space="preserve">            357.476-</t>
  </si>
  <si>
    <t xml:space="preserve">          1.836.370-</t>
  </si>
  <si>
    <t xml:space="preserve">          6.702.675-</t>
  </si>
  <si>
    <t xml:space="preserve">          4.468.450-</t>
  </si>
  <si>
    <t xml:space="preserve">          1.251.166-</t>
  </si>
  <si>
    <t xml:space="preserve">          1.844.500-</t>
  </si>
  <si>
    <t xml:space="preserve">          1.262.511-</t>
  </si>
  <si>
    <t xml:space="preserve">          4.259.046-</t>
  </si>
  <si>
    <t xml:space="preserve">          9.719.270-</t>
  </si>
  <si>
    <t xml:space="preserve">          1.165.443-</t>
  </si>
  <si>
    <t xml:space="preserve">          3.545.938-</t>
  </si>
  <si>
    <t xml:space="preserve">          2.770.439-</t>
  </si>
  <si>
    <t xml:space="preserve">          1.072.428-</t>
  </si>
  <si>
    <t xml:space="preserve">         10.953.873-</t>
  </si>
  <si>
    <t xml:space="preserve">            983.059-</t>
  </si>
  <si>
    <t xml:space="preserve">            617.991-</t>
  </si>
  <si>
    <t xml:space="preserve">          4.434.178-</t>
  </si>
  <si>
    <t xml:space="preserve">          7.954.584-</t>
  </si>
  <si>
    <t>28.06.2025</t>
  </si>
  <si>
    <t xml:space="preserve">          2.178.562-</t>
  </si>
  <si>
    <t xml:space="preserve">          3.842.867-</t>
  </si>
  <si>
    <t>19.06.2025</t>
  </si>
  <si>
    <t xml:space="preserve">            278.260-</t>
  </si>
  <si>
    <t xml:space="preserve">          1.948.149-</t>
  </si>
  <si>
    <t xml:space="preserve">            995.066-</t>
  </si>
  <si>
    <t>21.06.2025</t>
  </si>
  <si>
    <t xml:space="preserve">          5.706.288-</t>
  </si>
  <si>
    <t xml:space="preserve">          9.727.419-</t>
  </si>
  <si>
    <t xml:space="preserve">            649.383-</t>
  </si>
  <si>
    <t xml:space="preserve">            324.692-</t>
  </si>
  <si>
    <t xml:space="preserve">          1.088.607-</t>
  </si>
  <si>
    <t xml:space="preserve">          2.353.058-</t>
  </si>
  <si>
    <t xml:space="preserve">            546.032-</t>
  </si>
  <si>
    <t xml:space="preserve">            358.142-</t>
  </si>
  <si>
    <t xml:space="preserve">            273.809-</t>
  </si>
  <si>
    <t xml:space="preserve">            539.784-</t>
  </si>
  <si>
    <t>16.07.2025</t>
  </si>
  <si>
    <t xml:space="preserve">          6.598.726-</t>
  </si>
  <si>
    <t>05.07.2025</t>
  </si>
  <si>
    <t>19.07.2025</t>
  </si>
  <si>
    <t xml:space="preserve">          8.151.955-</t>
  </si>
  <si>
    <t xml:space="preserve">          1.349.460-</t>
  </si>
  <si>
    <t xml:space="preserve">          1.475.600-</t>
  </si>
  <si>
    <t xml:space="preserve">          2.681.070-</t>
  </si>
  <si>
    <t xml:space="preserve">          1.554.445-</t>
  </si>
  <si>
    <t xml:space="preserve">          2.447.582-</t>
  </si>
  <si>
    <t>22.03.2025</t>
  </si>
  <si>
    <t xml:space="preserve">            308.955-</t>
  </si>
  <si>
    <t xml:space="preserve">          6.552.378-</t>
  </si>
  <si>
    <t xml:space="preserve">          8.790.870-</t>
  </si>
  <si>
    <t>12.07.2025</t>
  </si>
  <si>
    <t xml:space="preserve">            731.429-</t>
  </si>
  <si>
    <t xml:space="preserve">          1.469.912-</t>
  </si>
  <si>
    <t xml:space="preserve">            164.791-</t>
  </si>
  <si>
    <t xml:space="preserve">            964.233-</t>
  </si>
  <si>
    <t xml:space="preserve">          1.544.296-</t>
  </si>
  <si>
    <t xml:space="preserve">          8.584.991-</t>
  </si>
  <si>
    <t>02.08.2025</t>
  </si>
  <si>
    <t xml:space="preserve">            895.356-</t>
  </si>
  <si>
    <t xml:space="preserve">          1.966.118-</t>
  </si>
  <si>
    <t>26.07.2025</t>
  </si>
  <si>
    <t xml:space="preserve">            865.844-</t>
  </si>
  <si>
    <t xml:space="preserve">          3.753.498-</t>
  </si>
  <si>
    <t xml:space="preserve">          1.354.815-</t>
  </si>
  <si>
    <t xml:space="preserve">          1.154.931-</t>
  </si>
  <si>
    <t xml:space="preserve">          1.272.062-</t>
  </si>
  <si>
    <t xml:space="preserve">            114.773-</t>
  </si>
  <si>
    <t xml:space="preserve">          1.167.718-</t>
  </si>
  <si>
    <t xml:space="preserve">            719.712-</t>
  </si>
  <si>
    <t xml:space="preserve">            607.831-</t>
  </si>
  <si>
    <t xml:space="preserve">          1.137.259-</t>
  </si>
  <si>
    <t xml:space="preserve">            104.458-</t>
  </si>
  <si>
    <t xml:space="preserve">          9.109.774-</t>
  </si>
  <si>
    <t xml:space="preserve">          1.082.305-</t>
  </si>
  <si>
    <t>09.08.2025</t>
  </si>
  <si>
    <t xml:space="preserve">            903.210-</t>
  </si>
  <si>
    <t xml:space="preserve">            314.981-</t>
  </si>
  <si>
    <t xml:space="preserve">          1.608.609-</t>
  </si>
  <si>
    <t xml:space="preserve">          1.166.057-</t>
  </si>
  <si>
    <t xml:space="preserve">            688.639-</t>
  </si>
  <si>
    <t xml:space="preserve">            999.814-</t>
  </si>
  <si>
    <t xml:space="preserve">          1.606.776-</t>
  </si>
  <si>
    <t xml:space="preserve">          1.879.569-</t>
  </si>
  <si>
    <t xml:space="preserve">            106.005-</t>
  </si>
  <si>
    <t xml:space="preserve">         10.685.304-</t>
  </si>
  <si>
    <t xml:space="preserve">          3.098.646-</t>
  </si>
  <si>
    <t xml:space="preserve">          8.874.489-</t>
  </si>
  <si>
    <t>23.08.2025</t>
  </si>
  <si>
    <t xml:space="preserve">            757.614-</t>
  </si>
  <si>
    <t xml:space="preserve">             63.320-</t>
  </si>
  <si>
    <t xml:space="preserve">         11.385.841-</t>
  </si>
  <si>
    <t xml:space="preserve">          2.278.705-</t>
  </si>
  <si>
    <t xml:space="preserve">          1.113.040-</t>
  </si>
  <si>
    <t xml:space="preserve">          2.612.374-</t>
  </si>
  <si>
    <t xml:space="preserve">          3.664.129-</t>
  </si>
  <si>
    <t xml:space="preserve">          1.590.078-</t>
  </si>
  <si>
    <t>06.09.2025</t>
  </si>
  <si>
    <t xml:space="preserve">          1.528.888-</t>
  </si>
  <si>
    <t xml:space="preserve">         10.203.043-</t>
  </si>
  <si>
    <t xml:space="preserve">          7.346.489-</t>
  </si>
  <si>
    <t xml:space="preserve">            772.981-</t>
  </si>
  <si>
    <t xml:space="preserve">             61.799-</t>
  </si>
  <si>
    <t xml:space="preserve">          2.446.992-</t>
  </si>
  <si>
    <t xml:space="preserve">          7.675.546-</t>
  </si>
  <si>
    <t>13.09.2025</t>
  </si>
  <si>
    <t xml:space="preserve">          3.196.745-</t>
  </si>
  <si>
    <t xml:space="preserve">            412.692-</t>
  </si>
  <si>
    <t>20.09.2025</t>
  </si>
  <si>
    <t xml:space="preserve">          2.077.383-</t>
  </si>
  <si>
    <t xml:space="preserve">          7.760.968-</t>
  </si>
  <si>
    <t xml:space="preserve">            243.569-</t>
  </si>
  <si>
    <t xml:space="preserve">          2.542.947-</t>
  </si>
  <si>
    <t>17.09.2025</t>
  </si>
  <si>
    <t xml:space="preserve">          5.647.740-</t>
  </si>
  <si>
    <t>18.09.2025</t>
  </si>
  <si>
    <t xml:space="preserve">          3.988.504-</t>
  </si>
  <si>
    <t xml:space="preserve">          1.573.961-</t>
  </si>
  <si>
    <t xml:space="preserve">          2.653.510-</t>
  </si>
  <si>
    <t xml:space="preserve">            461.125-</t>
  </si>
  <si>
    <t>08.11.2025</t>
  </si>
  <si>
    <t xml:space="preserve">          9.586.265-</t>
  </si>
  <si>
    <t xml:space="preserve">          3.059.956-</t>
  </si>
  <si>
    <t>27.09.2025</t>
  </si>
  <si>
    <t xml:space="preserve">            741.261-</t>
  </si>
  <si>
    <t xml:space="preserve">            653.624-</t>
  </si>
  <si>
    <t xml:space="preserve">            134.232-</t>
  </si>
  <si>
    <t xml:space="preserve">            866.653-</t>
  </si>
  <si>
    <t xml:space="preserve">            844.462-</t>
  </si>
  <si>
    <t xml:space="preserve">            507.368-</t>
  </si>
  <si>
    <t>08.10.2025</t>
  </si>
  <si>
    <t xml:space="preserve">          4.882.577-</t>
  </si>
  <si>
    <t>18.10.2025</t>
  </si>
  <si>
    <t xml:space="preserve">          1.476.714-</t>
  </si>
  <si>
    <t xml:space="preserve">          1.749.205-</t>
  </si>
  <si>
    <t xml:space="preserve">          1.625.778-</t>
  </si>
  <si>
    <t xml:space="preserve">            412.002-</t>
  </si>
  <si>
    <t xml:space="preserve">          9.994.554-</t>
  </si>
  <si>
    <t xml:space="preserve">            247.196-</t>
  </si>
  <si>
    <t xml:space="preserve">            228.766-</t>
  </si>
  <si>
    <t xml:space="preserve">          5.701.441-</t>
  </si>
  <si>
    <t>11.10.2025</t>
  </si>
  <si>
    <t xml:space="preserve">            494.174-</t>
  </si>
  <si>
    <t xml:space="preserve">            716.285-</t>
  </si>
  <si>
    <t xml:space="preserve">          4.780.944-</t>
  </si>
  <si>
    <t>25.10.2025</t>
  </si>
  <si>
    <t xml:space="preserve">         31.097.556-</t>
  </si>
  <si>
    <t xml:space="preserve">         13.387.877-</t>
  </si>
  <si>
    <t xml:space="preserve">          1.183.650-</t>
  </si>
  <si>
    <t xml:space="preserve">          2.273.852-</t>
  </si>
  <si>
    <t xml:space="preserve">          2.258.025-</t>
  </si>
  <si>
    <t xml:space="preserve">          1.436.854-</t>
  </si>
  <si>
    <t xml:space="preserve">          4.273.004-</t>
  </si>
  <si>
    <t xml:space="preserve">          1.567.230-</t>
  </si>
  <si>
    <t xml:space="preserve">            354.620-</t>
  </si>
  <si>
    <t xml:space="preserve">          2.199.049-</t>
  </si>
  <si>
    <t xml:space="preserve">          1.574.906-</t>
  </si>
  <si>
    <t xml:space="preserve">            376.516-</t>
  </si>
  <si>
    <t>01.11.2025</t>
  </si>
  <si>
    <t xml:space="preserve">          1.696.464-</t>
  </si>
  <si>
    <t>20.12.2025</t>
  </si>
  <si>
    <t xml:space="preserve">         12.800.373-</t>
  </si>
  <si>
    <t xml:space="preserve">          1.356.124-</t>
  </si>
  <si>
    <t xml:space="preserve">            415.548-</t>
  </si>
  <si>
    <t xml:space="preserve">          2.178.533-</t>
  </si>
  <si>
    <t xml:space="preserve">            222.935-</t>
  </si>
  <si>
    <t xml:space="preserve">          1.797.947-</t>
  </si>
  <si>
    <t>27.12.2025</t>
  </si>
  <si>
    <t xml:space="preserve">          9.358.183-</t>
  </si>
  <si>
    <t xml:space="preserve">          1.899.073-</t>
  </si>
  <si>
    <t xml:space="preserve">          5.004.664-</t>
  </si>
  <si>
    <t xml:space="preserve">            682.156-</t>
  </si>
  <si>
    <t xml:space="preserve">          9.704.999-</t>
  </si>
  <si>
    <t xml:space="preserve">          2.577.826-</t>
  </si>
  <si>
    <t xml:space="preserve">            632.247-</t>
  </si>
  <si>
    <t xml:space="preserve">          1.465.128-</t>
  </si>
  <si>
    <t xml:space="preserve">          3.015.936-</t>
  </si>
  <si>
    <t xml:space="preserve">          8.867.242-</t>
  </si>
  <si>
    <t>29.11.2025</t>
  </si>
  <si>
    <t xml:space="preserve">          1.697.559-</t>
  </si>
  <si>
    <t xml:space="preserve">          1.827.169-</t>
  </si>
  <si>
    <t xml:space="preserve">            308.305-</t>
  </si>
  <si>
    <t xml:space="preserve">          9.497.579-</t>
  </si>
  <si>
    <t xml:space="preserve">          2.980.593-</t>
  </si>
  <si>
    <t>08.12.2025</t>
  </si>
  <si>
    <t xml:space="preserve">            348.646-</t>
  </si>
  <si>
    <t xml:space="preserve">          7.150.515-</t>
  </si>
  <si>
    <t xml:space="preserve">          1.014.426-</t>
  </si>
  <si>
    <t xml:space="preserve">          2.313.360-</t>
  </si>
  <si>
    <t xml:space="preserve">          1.148.017-</t>
  </si>
  <si>
    <t xml:space="preserve">            567.392-</t>
  </si>
  <si>
    <t xml:space="preserve">            965.100-</t>
  </si>
  <si>
    <t xml:space="preserve">          9.212.304-</t>
  </si>
  <si>
    <t xml:space="preserve">          7.718.578-</t>
  </si>
  <si>
    <t xml:space="preserve">          7.419.469-</t>
  </si>
  <si>
    <t xml:space="preserve">          1.136.926-</t>
  </si>
  <si>
    <t xml:space="preserve">          1.806.420-</t>
  </si>
  <si>
    <t xml:space="preserve">          5.320.728-</t>
  </si>
  <si>
    <t xml:space="preserve">         11.101.149-</t>
  </si>
  <si>
    <t xml:space="preserve">          2.737.167-</t>
  </si>
  <si>
    <t xml:space="preserve">            552.815-</t>
  </si>
  <si>
    <t xml:space="preserve">          2.006.554-</t>
  </si>
  <si>
    <t xml:space="preserve">            370.209-</t>
  </si>
  <si>
    <t xml:space="preserve">            890.120-</t>
  </si>
  <si>
    <t xml:space="preserve">            894.928-</t>
  </si>
  <si>
    <t xml:space="preserve">D    </t>
  </si>
  <si>
    <t xml:space="preserve">FS      </t>
  </si>
  <si>
    <t>SD</t>
  </si>
  <si>
    <t>Acuerdo 0000225883, 12.01.2025, Liquidación i nter</t>
  </si>
  <si>
    <t xml:space="preserve">OK      </t>
  </si>
  <si>
    <t>Acuerdo 0000232225, 28.01.2026, Liquidación i nter</t>
  </si>
  <si>
    <t>Acuerdo 0000224949, 30.01.2025, Liquidación i nter</t>
  </si>
  <si>
    <t>Acuerdo 0000238456, 31.01.2026, Liquidación i nter</t>
  </si>
  <si>
    <t>Acuerdo 0000235055, 31.01.2026, Liquidación i nter</t>
  </si>
  <si>
    <t>Acuerdo 0000226019, 31.01.2025, Liquidación i nter</t>
  </si>
  <si>
    <t>Acuerdo 0000227756, 31.01.2025, Liquidación i nter</t>
  </si>
  <si>
    <t>Acuerdo 0000232225, 25.02.2025, Liquidación i nter</t>
  </si>
  <si>
    <t>Acuerdo 0000239473, 25.02.2026, Liquidación i nter</t>
  </si>
  <si>
    <t>Acuerdo 0000235055, 28.02.2025, Liquidación i nter</t>
  </si>
  <si>
    <t>Acuerdo 0000238456, 28.02.2026, Liquidación i nter</t>
  </si>
  <si>
    <t>Acuerdo 0000235055, 28.02.2026, Liquidación i nter</t>
  </si>
  <si>
    <t>Acuerdo 0000227756, 28.02.2025, Liquidación i nter</t>
  </si>
  <si>
    <t>Acuerdo 0000232225, 26.03.2025, Liquidación i nter</t>
  </si>
  <si>
    <t>Acuerdo 0000239473, 25.03.2026, Liquidación i nter</t>
  </si>
  <si>
    <t>Acuerdo 0000235055, 31.03.2025, Liquidación i nter</t>
  </si>
  <si>
    <t>Acuerdo 0000233041, 31.03.2025, Liquidación i nter</t>
  </si>
  <si>
    <t>Acuerdo 0000227756, 31.03.2025, Liquidación i nter</t>
  </si>
  <si>
    <t>Acuerdo 0000238456, 31.03.2026, Liquidación i nter</t>
  </si>
  <si>
    <t>Acuerdo 0000235055, 31.03.2026, Liquidación i nter</t>
  </si>
  <si>
    <t>Acuerdo 0000232225, 29.04.2025, Liquidación i nter</t>
  </si>
  <si>
    <t>Acuerdo 0000233041, 30.04.2025, Liquidación i nter</t>
  </si>
  <si>
    <t>Acuerdo 0000235055, 30.04.2025, Liquidación i nter</t>
  </si>
  <si>
    <t>Acuerdo 0000227756, 30.04.2025, Liquidación i nter</t>
  </si>
  <si>
    <t>Acuerdo 0000232225, 14.05.2025, Liquidación i nter</t>
  </si>
  <si>
    <t>Acuerdo 0000233041, 31.05.2025, Liquidación i nter</t>
  </si>
  <si>
    <t>Acuerdo 0000235055, 31.05.2025, Liquidación i nter</t>
  </si>
  <si>
    <t>Acuerdo 0000227756, 31.05.2025, Liquidación i nter</t>
  </si>
  <si>
    <t>Acuerdo 0000232225, 16.06.2025, Liquidación i nter</t>
  </si>
  <si>
    <t>Acuerdo 0000235055, 30.06.2025, Liquidación i nter</t>
  </si>
  <si>
    <t>Acuerdo 0000227756, 30.06.2025, Liquidación i nter</t>
  </si>
  <si>
    <t>Acuerdo 0000232225, 10.07.2025, Liquidación i nter</t>
  </si>
  <si>
    <t>Acuerdo 0000235055, 31.07.2025, Liquidación i nter</t>
  </si>
  <si>
    <t>Acuerdo 0000227756, 31.07.2025, Liquidación i nter</t>
  </si>
  <si>
    <t>Acuerdo 0000232225, 14.08.2025, Liquidación i nter</t>
  </si>
  <si>
    <t>Acuerdo 0000235055, 31.08.2025, Liquidación i nter</t>
  </si>
  <si>
    <t>Acuerdo 0000227756, 31.08.2025, Liquidación i nter</t>
  </si>
  <si>
    <t>Acuerdo 0000232225, 11.09.2025, Liquidación i nter</t>
  </si>
  <si>
    <t>Acuerdo 0000235055, 30.09.2025, Liquidación i nter</t>
  </si>
  <si>
    <t>Acuerdo 0000232225, 16.10.2025, Liquidación i nter</t>
  </si>
  <si>
    <t>Acuerdo 0000235055, 31.10.2025, Liquidación i nter</t>
  </si>
  <si>
    <t>Acuerdo 0000232225, 17.11.2025, Liquidación i nter</t>
  </si>
  <si>
    <t>Acuerdo 0000235055, 30.11.2025, Liquidación i nter</t>
  </si>
  <si>
    <t>Acuerdo 0000232225, 11.12.2025, Liquidación i nter</t>
  </si>
  <si>
    <t>Acuerdo 0000235055, 31.12.2025, Liquidación i nter</t>
  </si>
  <si>
    <t xml:space="preserve">         15.533.003-</t>
  </si>
  <si>
    <t xml:space="preserve">            156.244-</t>
  </si>
  <si>
    <t xml:space="preserve">          1.808.197-</t>
  </si>
  <si>
    <t xml:space="preserve">         18.445.358-</t>
  </si>
  <si>
    <t xml:space="preserve">             12.184-</t>
  </si>
  <si>
    <t xml:space="preserve">          2.937.167-</t>
  </si>
  <si>
    <t xml:space="preserve">          7.680.539-</t>
  </si>
  <si>
    <t xml:space="preserve">          3.676.693-</t>
  </si>
  <si>
    <t xml:space="preserve">          1.581.918-</t>
  </si>
  <si>
    <t xml:space="preserve">          4.606.773-</t>
  </si>
  <si>
    <t xml:space="preserve">          9.543.239-</t>
  </si>
  <si>
    <t xml:space="preserve">          5.628.783-</t>
  </si>
  <si>
    <t xml:space="preserve">          7.723.726-</t>
  </si>
  <si>
    <t xml:space="preserve">          1.580.026-</t>
  </si>
  <si>
    <t xml:space="preserve">          4.536.312-</t>
  </si>
  <si>
    <t xml:space="preserve">          4.976.601-</t>
  </si>
  <si>
    <t xml:space="preserve">          3.070.592-</t>
  </si>
  <si>
    <t xml:space="preserve">            221.352-</t>
  </si>
  <si>
    <t xml:space="preserve">            543.494-</t>
  </si>
  <si>
    <t xml:space="preserve">          1.822.704-</t>
  </si>
  <si>
    <t xml:space="preserve">            276.834-</t>
  </si>
  <si>
    <t xml:space="preserve">          1.632.262-</t>
  </si>
  <si>
    <t xml:space="preserve">            406.549-</t>
  </si>
  <si>
    <t xml:space="preserve">            294.528-</t>
  </si>
  <si>
    <t xml:space="preserve">          2.216.024-</t>
  </si>
  <si>
    <t xml:space="preserve">             93.953-</t>
  </si>
  <si>
    <t xml:space="preserve">          1.292.956-</t>
  </si>
  <si>
    <t xml:space="preserve">            820.590-</t>
  </si>
  <si>
    <t xml:space="preserve">            363.381-</t>
  </si>
  <si>
    <t xml:space="preserve">          2.222.304-</t>
  </si>
  <si>
    <t xml:space="preserve">          1.292.829-</t>
  </si>
  <si>
    <t xml:space="preserve">            123.988-</t>
  </si>
  <si>
    <t xml:space="preserve">          1.378.114-</t>
  </si>
  <si>
    <t xml:space="preserve">  *    </t>
  </si>
  <si>
    <t xml:space="preserve">     </t>
  </si>
  <si>
    <t xml:space="preserve">        </t>
  </si>
  <si>
    <t xml:space="preserve"> CDis</t>
  </si>
  <si>
    <t xml:space="preserve">Solic. </t>
  </si>
  <si>
    <t xml:space="preserve">Nombre 1     </t>
  </si>
  <si>
    <t xml:space="preserve">Ce. </t>
  </si>
  <si>
    <t xml:space="preserve">Denominación                            </t>
  </si>
  <si>
    <t>Velor Neto Fact.</t>
  </si>
  <si>
    <t xml:space="preserve">   Impuesto</t>
  </si>
  <si>
    <t xml:space="preserve">ZK3  </t>
  </si>
  <si>
    <t xml:space="preserve">12.01.2025   </t>
  </si>
  <si>
    <t xml:space="preserve">S00     </t>
  </si>
  <si>
    <t xml:space="preserve">ART LIQUIDACION POSTERIOR               </t>
  </si>
  <si>
    <t xml:space="preserve">ZNEG </t>
  </si>
  <si>
    <t xml:space="preserve">ZS5  </t>
  </si>
  <si>
    <t xml:space="preserve">19.01.2025   </t>
  </si>
  <si>
    <t xml:space="preserve">26.01.2025   </t>
  </si>
  <si>
    <t xml:space="preserve">ZCFF </t>
  </si>
  <si>
    <t xml:space="preserve">30.01.2025   </t>
  </si>
  <si>
    <t xml:space="preserve">Escala de crecimiento  2022 1 de 4      </t>
  </si>
  <si>
    <t xml:space="preserve">31.01.2025   </t>
  </si>
  <si>
    <t xml:space="preserve">09.02.2025   </t>
  </si>
  <si>
    <t xml:space="preserve">10.02.2025   </t>
  </si>
  <si>
    <t xml:space="preserve">Escala de crecimiento  2022 2 de 4      </t>
  </si>
  <si>
    <t xml:space="preserve">13.02.2025   </t>
  </si>
  <si>
    <t xml:space="preserve">COBRO LOGISTICO DIC  MAYORISTA 2024     </t>
  </si>
  <si>
    <t xml:space="preserve">16.02.2025   </t>
  </si>
  <si>
    <t xml:space="preserve">23.02.2025   </t>
  </si>
  <si>
    <t xml:space="preserve">25.02.2025   </t>
  </si>
  <si>
    <t xml:space="preserve">27.02.2025   </t>
  </si>
  <si>
    <t xml:space="preserve">Multa Fill Rate Enero 2025              </t>
  </si>
  <si>
    <t xml:space="preserve">COBRO LOGISTICO MAYORISTA ENERO 2025    </t>
  </si>
  <si>
    <t xml:space="preserve">28.02.2025   </t>
  </si>
  <si>
    <t xml:space="preserve">              1-</t>
  </si>
  <si>
    <t xml:space="preserve">09.03.2025   </t>
  </si>
  <si>
    <t xml:space="preserve">16.03.2025   </t>
  </si>
  <si>
    <t xml:space="preserve">23.03.2025   </t>
  </si>
  <si>
    <t xml:space="preserve">25.03.2025   </t>
  </si>
  <si>
    <t xml:space="preserve">Multa Fill Rate Febrero 2025            </t>
  </si>
  <si>
    <t xml:space="preserve">26.03.2025   </t>
  </si>
  <si>
    <t xml:space="preserve">27.03.2025   </t>
  </si>
  <si>
    <t xml:space="preserve">COBRO LOGISTICO MAYORISTA FEB 2025      </t>
  </si>
  <si>
    <t xml:space="preserve">31.03.2025   </t>
  </si>
  <si>
    <t xml:space="preserve">06.04.2025   </t>
  </si>
  <si>
    <t xml:space="preserve">13.04.2025   </t>
  </si>
  <si>
    <t xml:space="preserve">20.04.2025   </t>
  </si>
  <si>
    <t xml:space="preserve">27.04.2025   </t>
  </si>
  <si>
    <t xml:space="preserve">28.04.2025   </t>
  </si>
  <si>
    <t xml:space="preserve">Multa Fill Rate Marzo 2025              </t>
  </si>
  <si>
    <t xml:space="preserve">29.04.2025   </t>
  </si>
  <si>
    <t xml:space="preserve">Escala de crecimiento  2022 3 de 4      </t>
  </si>
  <si>
    <t xml:space="preserve">30.04.2025   </t>
  </si>
  <si>
    <t xml:space="preserve">Aporte campaña pisos y pintura          </t>
  </si>
  <si>
    <t xml:space="preserve">COBRO LOGISTICO MAYORISTA MAR 2025      </t>
  </si>
  <si>
    <t xml:space="preserve">11.05.2025   </t>
  </si>
  <si>
    <t xml:space="preserve">14.05.2025   </t>
  </si>
  <si>
    <t xml:space="preserve">18.05.2025   </t>
  </si>
  <si>
    <t xml:space="preserve">25.05.2025   </t>
  </si>
  <si>
    <t xml:space="preserve">26.05.2025   </t>
  </si>
  <si>
    <t xml:space="preserve">COBRO LOGISTICO MAYORISTA ABRIL 2025    </t>
  </si>
  <si>
    <t xml:space="preserve">29.05.2025   </t>
  </si>
  <si>
    <t xml:space="preserve">Escala de crecimiento  2022 4 de 4      </t>
  </si>
  <si>
    <t xml:space="preserve">31.05.2025   </t>
  </si>
  <si>
    <t xml:space="preserve">30.05.2025   </t>
  </si>
  <si>
    <t xml:space="preserve">Multa Fill Rate Mes 4 2025              </t>
  </si>
  <si>
    <t xml:space="preserve">08.06.2025   </t>
  </si>
  <si>
    <t xml:space="preserve">15.06.2025   </t>
  </si>
  <si>
    <t xml:space="preserve">16.06.2025   </t>
  </si>
  <si>
    <t xml:space="preserve">22.06.2025   </t>
  </si>
  <si>
    <t xml:space="preserve">27.06.2025   </t>
  </si>
  <si>
    <t xml:space="preserve">COBRO LOGISTICO MAYORISTA MAYO 2025     </t>
  </si>
  <si>
    <t xml:space="preserve">Cyber Junio 2025                        </t>
  </si>
  <si>
    <t xml:space="preserve">30.06.2025   </t>
  </si>
  <si>
    <t xml:space="preserve">          6.480-</t>
  </si>
  <si>
    <t xml:space="preserve">     1.231-</t>
  </si>
  <si>
    <t xml:space="preserve">      4.285.636-</t>
  </si>
  <si>
    <t xml:space="preserve">   814.271-</t>
  </si>
  <si>
    <t xml:space="preserve">06.07.2025   </t>
  </si>
  <si>
    <t xml:space="preserve">10.07.2025   </t>
  </si>
  <si>
    <t xml:space="preserve">13.07.2025   </t>
  </si>
  <si>
    <t xml:space="preserve">20.07.2025   </t>
  </si>
  <si>
    <t xml:space="preserve">27.07.2025   </t>
  </si>
  <si>
    <t xml:space="preserve">30.07.2025   </t>
  </si>
  <si>
    <t xml:space="preserve">COBRO LOGISTICO JUNIO MAYORISTA         </t>
  </si>
  <si>
    <t xml:space="preserve">31.07.2025   </t>
  </si>
  <si>
    <t xml:space="preserve">10.08.2025   </t>
  </si>
  <si>
    <t xml:space="preserve">14.08.2025   </t>
  </si>
  <si>
    <t xml:space="preserve">17.08.2025   </t>
  </si>
  <si>
    <t xml:space="preserve">24.08.2025   </t>
  </si>
  <si>
    <t xml:space="preserve">27.08.2025   </t>
  </si>
  <si>
    <t xml:space="preserve">COBRO LOGISTICO JULIO MAYORISTA         </t>
  </si>
  <si>
    <t xml:space="preserve">31.08.2025   </t>
  </si>
  <si>
    <t xml:space="preserve">07.09.2025   </t>
  </si>
  <si>
    <t xml:space="preserve">11.09.2025   </t>
  </si>
  <si>
    <t xml:space="preserve">14.09.2025   </t>
  </si>
  <si>
    <t xml:space="preserve">21.09.2025   </t>
  </si>
  <si>
    <t xml:space="preserve">30.09.2025   </t>
  </si>
  <si>
    <t xml:space="preserve">ZK1  </t>
  </si>
  <si>
    <t xml:space="preserve">04.11.2025   </t>
  </si>
  <si>
    <t xml:space="preserve">05.10.2025   </t>
  </si>
  <si>
    <t xml:space="preserve">12.10.2025   </t>
  </si>
  <si>
    <t xml:space="preserve">16.10.2025   </t>
  </si>
  <si>
    <t xml:space="preserve">19.10.2025   </t>
  </si>
  <si>
    <t xml:space="preserve">21.10.2025   </t>
  </si>
  <si>
    <t xml:space="preserve">Logistico Mayorista agosto              </t>
  </si>
  <si>
    <t xml:space="preserve">Aporte Apertura Villarrica              </t>
  </si>
  <si>
    <t xml:space="preserve">26.10.2025   </t>
  </si>
  <si>
    <t xml:space="preserve">30.10.2025   </t>
  </si>
  <si>
    <t xml:space="preserve">APORTE CYBER Octubre 2025               </t>
  </si>
  <si>
    <t xml:space="preserve">31.10.2025   </t>
  </si>
  <si>
    <t xml:space="preserve">ZS1  </t>
  </si>
  <si>
    <t xml:space="preserve">         80.590-</t>
  </si>
  <si>
    <t xml:space="preserve">    15.312-</t>
  </si>
  <si>
    <t xml:space="preserve">09.11.2025   </t>
  </si>
  <si>
    <t xml:space="preserve">16.11.2025   </t>
  </si>
  <si>
    <t xml:space="preserve">17.11.2025   </t>
  </si>
  <si>
    <t xml:space="preserve">23.11.2025   </t>
  </si>
  <si>
    <t xml:space="preserve">24.11.2025   </t>
  </si>
  <si>
    <t xml:space="preserve">Cobro logístico septiembre mayorista    </t>
  </si>
  <si>
    <t xml:space="preserve">27.11.2025   </t>
  </si>
  <si>
    <t xml:space="preserve">Cobro logístico octubre mayorista       </t>
  </si>
  <si>
    <t xml:space="preserve">30.11.2025   </t>
  </si>
  <si>
    <t xml:space="preserve">07.12.2025   </t>
  </si>
  <si>
    <t xml:space="preserve">11.12.2025   </t>
  </si>
  <si>
    <t xml:space="preserve">14.12.2025   </t>
  </si>
  <si>
    <t xml:space="preserve">21.12.2025   </t>
  </si>
  <si>
    <t xml:space="preserve">26.12.2025   </t>
  </si>
  <si>
    <t xml:space="preserve">28.12.2025   </t>
  </si>
  <si>
    <t xml:space="preserve">31.12.2025   </t>
  </si>
  <si>
    <t xml:space="preserve">06.01.2026   </t>
  </si>
  <si>
    <t xml:space="preserve">Cobro escala 2025 NMC                   </t>
  </si>
  <si>
    <t xml:space="preserve">28.01.2026   </t>
  </si>
  <si>
    <t xml:space="preserve">31.01.2026   </t>
  </si>
  <si>
    <t xml:space="preserve">MULTA FILL RATE DICIEMBRE 2025          </t>
  </si>
  <si>
    <t xml:space="preserve">25.02.2026   </t>
  </si>
  <si>
    <t xml:space="preserve">28.02.2026   </t>
  </si>
  <si>
    <t xml:space="preserve">25.03.2026   </t>
  </si>
  <si>
    <t xml:space="preserve">Cobro logístico noviembre mayorista     </t>
  </si>
  <si>
    <t xml:space="preserve">31.03.2026   </t>
  </si>
  <si>
    <t xml:space="preserve">Multa Fill Rate febrero 2026            </t>
  </si>
  <si>
    <t xml:space="preserve">28.04.2026   </t>
  </si>
  <si>
    <t xml:space="preserve">30.04.2026   </t>
  </si>
  <si>
    <t xml:space="preserve">26.05.2026   </t>
  </si>
  <si>
    <t xml:space="preserve">Serv logistico mayorista  dic 2025      </t>
  </si>
  <si>
    <t xml:space="preserve">Serv logistico mayorista  ene 2026      </t>
  </si>
  <si>
    <t xml:space="preserve">31.05.2026   </t>
  </si>
  <si>
    <t xml:space="preserve">ZECW </t>
  </si>
  <si>
    <t xml:space="preserve">02.06.2026   </t>
  </si>
  <si>
    <t xml:space="preserve">ALMOHADA MEMORY MAX ESENCIAL AMERICANA  </t>
  </si>
  <si>
    <t>FE00000038204727</t>
  </si>
  <si>
    <t xml:space="preserve">BAUL PLAST 120LT 6 CIERRES BISAGRA-.    </t>
  </si>
  <si>
    <t>FE00000038204726</t>
  </si>
  <si>
    <t>DETERGENTE EN POLVO OMO ULTRAPOWER 8.7KG</t>
  </si>
  <si>
    <t xml:space="preserve">ZNNC </t>
  </si>
  <si>
    <t xml:space="preserve">04.06.2026   </t>
  </si>
  <si>
    <t xml:space="preserve">         23.513-</t>
  </si>
  <si>
    <t xml:space="preserve">     4.467-</t>
  </si>
  <si>
    <t>CE00000014007146</t>
  </si>
  <si>
    <t xml:space="preserve">         13.437-</t>
  </si>
  <si>
    <t xml:space="preserve">     2.553-</t>
  </si>
  <si>
    <t xml:space="preserve">11.06.2026   </t>
  </si>
  <si>
    <t xml:space="preserve">         16.790-</t>
  </si>
  <si>
    <t xml:space="preserve">     3.190-</t>
  </si>
  <si>
    <t>CE00000014016921</t>
  </si>
  <si>
    <t xml:space="preserve">29.06.2026   </t>
  </si>
  <si>
    <t xml:space="preserve">30.06.2026   </t>
  </si>
  <si>
    <t xml:space="preserve">21.07.2026   </t>
  </si>
  <si>
    <t xml:space="preserve">31.07.2026   </t>
  </si>
  <si>
    <t xml:space="preserve">*    </t>
  </si>
  <si>
    <t xml:space="preserve">             </t>
  </si>
  <si>
    <t xml:space="preserve">       </t>
  </si>
  <si>
    <t xml:space="preserve">                                        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</si>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</sst>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3" formatCode="_-* #,##0.00_-;\-* #,##0.00_-;_-* &quot;-&quot;??_-;_-@_-"/>
    <numFmt numFmtId="164" formatCode="_(* #,##0.00_);_(* \(#,##0.00\);_(* &quot;-&quot;??_);_(@_)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(* #,##0_);_(* \(#,##0\);_(* &quot;-&quot;??_);_(@_)"/>
    <numFmt numFmtId="168" formatCode="#,##0_ ;[Red]\-#,##0\ "/>
    <numFmt numFmtId="169" formatCode="yyyymm"/>
    <numFmt numFmtId="170" formatCode="_([$€-2]* #,##0.00_);_([$€-2]* \(#,##0.00\);_([$€-2]* &quot;-&quot;??_)"/>
    <numFmt numFmtId="171" formatCode="&quot;Verdadero&quot;;&quot;Verdadero&quot;;&quot;Falso&quot;"/>
    <numFmt numFmtId="172" formatCode="_-* #,##0.00\ _€_-;\-* #,##0.00\ _€_-;_-* &quot;-&quot;??\ _€_-;_-@_-"/>
    <numFmt numFmtId="173" formatCode="dd/mm/yyyy;@"/>
    <numFmt numFmtId="174" formatCode="dd/mm/yyyy"/>
    <numFmt numFmtId="175" formatCode="####"/>
    <numFmt numFmtId="176" formatCode="##"/>
    <numFmt numFmtId="177" formatCode="#,##0_);\(#,##0\)"/>
    <numFmt numFmtId="178" formatCode="yyyy"/>
    <numFmt numFmtId="179" formatCode="_-* #,##0_-;\-* #,##0_-;_-* &quot;-&quot;??_-;_-@_-"/>
    <numFmt numFmtId="180" formatCode="#,##0_ ;\-#,##0\ 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 Unicode MS"/>
      <family val="2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u/>
      <sz val="10"/>
      <color indexed="36"/>
      <name val="Arial"/>
      <family val="2"/>
    </font>
    <font>
      <sz val="10"/>
      <name val="Helv"/>
    </font>
    <font>
      <sz val="8"/>
      <name val="Arial"/>
      <family val="2"/>
    </font>
    <font>
      <b/>
      <sz val="10"/>
      <name val="MS Sans Serif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mediumGray">
        <fgColor indexed="22"/>
      </patternFill>
    </fill>
    <fill>
      <patternFill patternType="solid">
        <fgColor rgb="FFD9D9D9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0">
    <xf numFmtId="0" fontId="0" fillId="0" borderId="0"/>
    <xf numFmtId="0" fontId="7" fillId="0" borderId="0"/>
    <xf numFmtId="0" fontId="4" fillId="0" borderId="0"/>
    <xf numFmtId="0" fontId="4" fillId="0" borderId="0"/>
    <xf numFmtId="0" fontId="4" fillId="0" borderId="0"/>
    <xf numFmtId="0" fontId="4" fillId="0" borderId="0"/>
    <xf numFmtId="164" fontId="4" fillId="0" borderId="0"/>
    <xf numFmtId="164" fontId="7" fillId="0" borderId="0"/>
    <xf numFmtId="43" fontId="8" fillId="0" borderId="0"/>
    <xf numFmtId="164" fontId="2" fillId="0" borderId="0"/>
    <xf numFmtId="164" fontId="4" fillId="0" borderId="0"/>
    <xf numFmtId="170" fontId="9" fillId="0" borderId="0"/>
    <xf numFmtId="0" fontId="10" fillId="0" borderId="0">
      <alignment vertical="top"/>
      <protection locked="0"/>
    </xf>
    <xf numFmtId="0" fontId="10" fillId="0" borderId="0">
      <alignment vertical="top"/>
      <protection locked="0"/>
    </xf>
    <xf numFmtId="43" fontId="1" fillId="0" borderId="0"/>
    <xf numFmtId="164" fontId="4" fillId="0" borderId="0"/>
    <xf numFmtId="171" fontId="4" fillId="0" borderId="0"/>
    <xf numFmtId="164" fontId="4" fillId="0" borderId="0"/>
    <xf numFmtId="164" fontId="7" fillId="0" borderId="0"/>
    <xf numFmtId="166" fontId="11" fillId="0" borderId="0"/>
    <xf numFmtId="172" fontId="1" fillId="0" borderId="0"/>
    <xf numFmtId="165" fontId="4" fillId="0" borderId="0"/>
    <xf numFmtId="165" fontId="11" fillId="0" borderId="0"/>
    <xf numFmtId="0" fontId="2" fillId="0" borderId="0"/>
    <xf numFmtId="0" fontId="11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4" fillId="0" borderId="0"/>
    <xf numFmtId="0" fontId="4" fillId="0" borderId="0"/>
    <xf numFmtId="0" fontId="1" fillId="0" borderId="0"/>
    <xf numFmtId="0" fontId="2" fillId="0" borderId="0"/>
    <xf numFmtId="0" fontId="11" fillId="0" borderId="0"/>
    <xf numFmtId="0" fontId="4" fillId="0" borderId="0"/>
    <xf numFmtId="0" fontId="2" fillId="0" borderId="0"/>
    <xf numFmtId="0" fontId="8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2" borderId="7"/>
    <xf numFmtId="0" fontId="1" fillId="2" borderId="7"/>
    <xf numFmtId="37" fontId="12" fillId="0" borderId="0"/>
    <xf numFmtId="9" fontId="4" fillId="0" borderId="0"/>
    <xf numFmtId="9" fontId="2" fillId="0" borderId="0"/>
    <xf numFmtId="9" fontId="1" fillId="0" borderId="0"/>
    <xf numFmtId="9" fontId="4" fillId="0" borderId="0"/>
    <xf numFmtId="9" fontId="7" fillId="0" borderId="0"/>
    <xf numFmtId="0" fontId="2" fillId="0" borderId="0">
      <alignment horizontal="left"/>
    </xf>
    <xf numFmtId="0" fontId="2" fillId="0" borderId="0">
      <alignment horizontal="left"/>
    </xf>
    <xf numFmtId="0" fontId="2" fillId="0" borderId="0">
      <alignment horizontal="left"/>
    </xf>
    <xf numFmtId="15" fontId="2" fillId="0" borderId="0"/>
    <xf numFmtId="15" fontId="2" fillId="0" borderId="0"/>
    <xf numFmtId="15" fontId="2" fillId="0" borderId="0"/>
    <xf numFmtId="4" fontId="2" fillId="0" borderId="0"/>
    <xf numFmtId="4" fontId="2" fillId="0" borderId="0"/>
    <xf numFmtId="4" fontId="2" fillId="0" borderId="0"/>
    <xf numFmtId="0" fontId="13" fillId="0" borderId="8">
      <alignment horizontal="center"/>
    </xf>
    <xf numFmtId="0" fontId="13" fillId="0" borderId="8">
      <alignment horizontal="center"/>
    </xf>
    <xf numFmtId="0" fontId="13" fillId="0" borderId="8">
      <alignment horizontal="center"/>
    </xf>
    <xf numFmtId="3" fontId="2" fillId="0" borderId="0"/>
    <xf numFmtId="3" fontId="2" fillId="0" borderId="0"/>
    <xf numFmtId="3" fontId="2" fillId="0" borderId="0"/>
    <xf numFmtId="0" fontId="2" fillId="3" borderId="0"/>
    <xf numFmtId="0" fontId="2" fillId="3" borderId="0"/>
    <xf numFmtId="0" fontId="2" fillId="3" borderId="0"/>
    <xf numFmtId="164" fontId="1" fillId="0" borderId="0"/>
    <xf numFmtId="0" fontId="11" fillId="0" borderId="0"/>
    <xf numFmtId="164" fontId="4" fillId="0" borderId="0"/>
  </cellStyleXfs>
  <cellXfs count="145">
    <xf numFmtId="0" fontId="0" fillId="0" borderId="0" xfId="0"/>
    <xf numFmtId="164" fontId="0" fillId="0" borderId="0" xfId="14" applyNumberFormat="1" applyFont="1"/>
    <xf numFmtId="43" fontId="5" fillId="0" borderId="0" xfId="14" applyFont="1"/>
    <xf numFmtId="43" fontId="0" fillId="0" borderId="0" xfId="14" applyFont="1"/>
    <xf numFmtId="164" fontId="0" fillId="0" borderId="0" xfId="9" applyFont="1"/>
    <xf numFmtId="0" fontId="6" fillId="0" borderId="0" xfId="0" applyFont="1"/>
    <xf numFmtId="37" fontId="0" fillId="0" borderId="6" xfId="14" applyNumberFormat="1" applyFont="1" applyBorder="1"/>
    <xf numFmtId="1" fontId="6" fillId="0" borderId="0" xfId="0" applyNumberFormat="1" applyFont="1"/>
    <xf numFmtId="164" fontId="6" fillId="0" borderId="0" xfId="14" applyNumberFormat="1" applyFont="1"/>
    <xf numFmtId="174" fontId="0" fillId="0" borderId="0" xfId="0" applyNumberFormat="1"/>
    <xf numFmtId="4" fontId="0" fillId="0" borderId="0" xfId="0" applyNumberFormat="1"/>
    <xf numFmtId="175" fontId="0" fillId="0" borderId="0" xfId="0" applyNumberFormat="1"/>
    <xf numFmtId="176" fontId="0" fillId="0" borderId="0" xfId="0" applyNumberFormat="1"/>
    <xf numFmtId="0" fontId="15" fillId="4" borderId="0" xfId="0" applyFont="1" applyFill="1"/>
    <xf numFmtId="164" fontId="15" fillId="4" borderId="0" xfId="14" applyNumberFormat="1" applyFont="1" applyFill="1"/>
    <xf numFmtId="4" fontId="0" fillId="0" borderId="0" xfId="14" applyNumberFormat="1" applyFont="1"/>
    <xf numFmtId="0" fontId="16" fillId="6" borderId="0" xfId="0" applyFont="1" applyFill="1"/>
    <xf numFmtId="14" fontId="16" fillId="6" borderId="0" xfId="0" applyNumberFormat="1" applyFont="1" applyFill="1"/>
    <xf numFmtId="37" fontId="16" fillId="6" borderId="0" xfId="0" applyNumberFormat="1" applyFont="1" applyFill="1"/>
    <xf numFmtId="1" fontId="16" fillId="6" borderId="0" xfId="0" applyNumberFormat="1" applyFont="1" applyFill="1"/>
    <xf numFmtId="14" fontId="0" fillId="0" borderId="0" xfId="0" applyNumberFormat="1"/>
    <xf numFmtId="1" fontId="0" fillId="0" borderId="0" xfId="0" applyNumberFormat="1"/>
    <xf numFmtId="37" fontId="0" fillId="0" borderId="0" xfId="0" applyNumberFormat="1"/>
    <xf numFmtId="0" fontId="14" fillId="6" borderId="0" xfId="0" applyFont="1" applyFill="1"/>
    <xf numFmtId="14" fontId="14" fillId="6" borderId="0" xfId="0" applyNumberFormat="1" applyFont="1" applyFill="1"/>
    <xf numFmtId="167" fontId="14" fillId="6" borderId="0" xfId="0" applyNumberFormat="1" applyFont="1" applyFill="1"/>
    <xf numFmtId="167" fontId="0" fillId="0" borderId="0" xfId="0" applyNumberFormat="1"/>
    <xf numFmtId="37" fontId="14" fillId="6" borderId="0" xfId="0" applyNumberFormat="1" applyFont="1" applyFill="1"/>
    <xf numFmtId="177" fontId="0" fillId="0" borderId="0" xfId="0" applyNumberFormat="1"/>
    <xf numFmtId="0" fontId="17" fillId="6" borderId="0" xfId="0" applyFont="1" applyFill="1"/>
    <xf numFmtId="0" fontId="16" fillId="6" borderId="0" xfId="0" applyFont="1" applyFill="1" applyAlignment="1">
      <alignment horizontal="center"/>
    </xf>
    <xf numFmtId="0" fontId="14" fillId="6" borderId="0" xfId="0" applyFont="1" applyFill="1" applyAlignment="1">
      <alignment horizontal="center"/>
    </xf>
    <xf numFmtId="177" fontId="14" fillId="6" borderId="0" xfId="0" applyNumberFormat="1" applyFont="1" applyFill="1"/>
    <xf numFmtId="14" fontId="17" fillId="6" borderId="0" xfId="0" applyNumberFormat="1" applyFont="1" applyFill="1"/>
    <xf numFmtId="1" fontId="16" fillId="6" borderId="0" xfId="0" applyNumberFormat="1" applyFont="1" applyFill="1" applyProtection="1">
      <protection locked="0"/>
    </xf>
    <xf numFmtId="1" fontId="0" fillId="0" borderId="0" xfId="0" applyNumberFormat="1" applyProtection="1">
      <protection locked="0"/>
    </xf>
    <xf numFmtId="37" fontId="0" fillId="0" borderId="6" xfId="0" applyNumberFormat="1" applyBorder="1"/>
    <xf numFmtId="0" fontId="0" fillId="5" borderId="0" xfId="0" applyFill="1"/>
    <xf numFmtId="37" fontId="0" fillId="5" borderId="0" xfId="0" applyNumberFormat="1" applyFill="1"/>
    <xf numFmtId="173" fontId="0" fillId="0" borderId="0" xfId="0" applyNumberFormat="1"/>
    <xf numFmtId="0" fontId="18" fillId="6" borderId="0" xfId="0" applyFont="1" applyFill="1" applyAlignment="1">
      <alignment horizontal="center"/>
    </xf>
    <xf numFmtId="0" fontId="18" fillId="6" borderId="1" xfId="0" applyFont="1" applyFill="1" applyBorder="1" applyAlignment="1">
      <alignment horizontal="center"/>
    </xf>
    <xf numFmtId="0" fontId="18" fillId="6" borderId="1" xfId="14" applyNumberFormat="1" applyFont="1" applyFill="1" applyBorder="1" applyAlignment="1">
      <alignment horizontal="center"/>
    </xf>
    <xf numFmtId="43" fontId="18" fillId="6" borderId="1" xfId="14" applyFont="1" applyFill="1" applyBorder="1" applyAlignment="1">
      <alignment horizontal="center"/>
    </xf>
    <xf numFmtId="0" fontId="19" fillId="0" borderId="0" xfId="23" applyFont="1"/>
    <xf numFmtId="3" fontId="0" fillId="0" borderId="0" xfId="0" applyNumberFormat="1"/>
    <xf numFmtId="3" fontId="16" fillId="6" borderId="0" xfId="0" applyNumberFormat="1" applyFont="1" applyFill="1"/>
    <xf numFmtId="0" fontId="16" fillId="6" borderId="0" xfId="0" applyFont="1" applyFill="1" applyProtection="1">
      <protection locked="0"/>
    </xf>
    <xf numFmtId="0" fontId="0" fillId="0" borderId="0" xfId="0" applyProtection="1">
      <protection locked="0"/>
    </xf>
    <xf numFmtId="37" fontId="16" fillId="6" borderId="10" xfId="0" applyNumberFormat="1" applyFont="1" applyFill="1" applyBorder="1" applyAlignment="1">
      <alignment horizontal="center"/>
    </xf>
    <xf numFmtId="37" fontId="16" fillId="6" borderId="1" xfId="0" applyNumberFormat="1" applyFont="1" applyFill="1" applyBorder="1" applyAlignment="1">
      <alignment horizontal="center"/>
    </xf>
    <xf numFmtId="0" fontId="20" fillId="0" borderId="0" xfId="23" applyFont="1"/>
    <xf numFmtId="10" fontId="20" fillId="0" borderId="0" xfId="45" applyNumberFormat="1" applyFont="1"/>
    <xf numFmtId="0" fontId="20" fillId="0" borderId="12" xfId="23" applyFont="1" applyBorder="1"/>
    <xf numFmtId="10" fontId="20" fillId="0" borderId="12" xfId="45" applyNumberFormat="1" applyFont="1" applyBorder="1"/>
    <xf numFmtId="9" fontId="20" fillId="0" borderId="0" xfId="45" applyFont="1"/>
    <xf numFmtId="3" fontId="14" fillId="6" borderId="0" xfId="0" applyNumberFormat="1" applyFont="1" applyFill="1"/>
    <xf numFmtId="0" fontId="21" fillId="0" borderId="0" xfId="0" applyFont="1"/>
    <xf numFmtId="0" fontId="22" fillId="0" borderId="0" xfId="0" applyFont="1"/>
    <xf numFmtId="14" fontId="22" fillId="0" borderId="0" xfId="0" applyNumberFormat="1" applyFont="1"/>
    <xf numFmtId="177" fontId="0" fillId="6" borderId="0" xfId="0" applyNumberFormat="1" applyFill="1" applyAlignment="1">
      <alignment horizontal="center"/>
    </xf>
    <xf numFmtId="177" fontId="0" fillId="6" borderId="0" xfId="0" applyNumberFormat="1" applyFill="1"/>
    <xf numFmtId="177" fontId="0" fillId="5" borderId="0" xfId="0" applyNumberFormat="1" applyFill="1"/>
    <xf numFmtId="177" fontId="0" fillId="8" borderId="0" xfId="0" applyNumberFormat="1" applyFill="1"/>
    <xf numFmtId="49" fontId="23" fillId="0" borderId="0" xfId="28" applyNumberFormat="1" applyFont="1"/>
    <xf numFmtId="49" fontId="20" fillId="0" borderId="0" xfId="28" applyNumberFormat="1" applyFont="1" applyAlignment="1">
      <alignment horizontal="center"/>
    </xf>
    <xf numFmtId="179" fontId="20" fillId="0" borderId="0" xfId="14" applyNumberFormat="1" applyFont="1"/>
    <xf numFmtId="179" fontId="20" fillId="0" borderId="0" xfId="28" applyNumberFormat="1" applyFont="1"/>
    <xf numFmtId="0" fontId="20" fillId="0" borderId="0" xfId="28" applyFont="1"/>
    <xf numFmtId="167" fontId="20" fillId="0" borderId="0" xfId="6" applyNumberFormat="1" applyFont="1"/>
    <xf numFmtId="10" fontId="20" fillId="0" borderId="0" xfId="44" applyNumberFormat="1" applyFont="1"/>
    <xf numFmtId="164" fontId="20" fillId="0" borderId="0" xfId="9" applyFont="1"/>
    <xf numFmtId="10" fontId="20" fillId="0" borderId="0" xfId="44" applyNumberFormat="1" applyFont="1" applyAlignment="1">
      <alignment horizontal="center"/>
    </xf>
    <xf numFmtId="49" fontId="20" fillId="0" borderId="0" xfId="28" applyNumberFormat="1" applyFont="1"/>
    <xf numFmtId="10" fontId="24" fillId="0" borderId="0" xfId="44" applyNumberFormat="1" applyFont="1" applyAlignment="1">
      <alignment horizontal="center" vertical="center"/>
    </xf>
    <xf numFmtId="168" fontId="20" fillId="8" borderId="2" xfId="28" applyNumberFormat="1" applyFont="1" applyFill="1" applyBorder="1" applyAlignment="1">
      <alignment horizontal="center" vertical="center"/>
    </xf>
    <xf numFmtId="49" fontId="20" fillId="8" borderId="2" xfId="28" applyNumberFormat="1" applyFont="1" applyFill="1" applyBorder="1" applyAlignment="1">
      <alignment horizontal="center" vertical="center"/>
    </xf>
    <xf numFmtId="10" fontId="20" fillId="8" borderId="3" xfId="44" applyNumberFormat="1" applyFont="1" applyFill="1" applyBorder="1" applyAlignment="1">
      <alignment horizontal="center" vertical="center" wrapText="1"/>
    </xf>
    <xf numFmtId="167" fontId="20" fillId="8" borderId="13" xfId="6" applyNumberFormat="1" applyFont="1" applyFill="1" applyBorder="1" applyAlignment="1">
      <alignment horizontal="center" vertical="center" wrapText="1"/>
    </xf>
    <xf numFmtId="0" fontId="20" fillId="8" borderId="3" xfId="28" applyFont="1" applyFill="1" applyBorder="1" applyAlignment="1">
      <alignment horizontal="center" vertical="center" wrapText="1"/>
    </xf>
    <xf numFmtId="167" fontId="20" fillId="8" borderId="3" xfId="6" applyNumberFormat="1" applyFont="1" applyFill="1" applyBorder="1" applyAlignment="1">
      <alignment horizontal="center" vertical="center" wrapText="1"/>
    </xf>
    <xf numFmtId="164" fontId="20" fillId="8" borderId="3" xfId="9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vertical="center" wrapText="1"/>
    </xf>
    <xf numFmtId="0" fontId="20" fillId="8" borderId="2" xfId="28" applyFont="1" applyFill="1" applyBorder="1" applyAlignment="1">
      <alignment horizontal="center" vertical="center" wrapText="1"/>
    </xf>
    <xf numFmtId="0" fontId="20" fillId="0" borderId="0" xfId="28" applyFont="1" applyAlignment="1">
      <alignment horizontal="center" wrapText="1"/>
    </xf>
    <xf numFmtId="17" fontId="20" fillId="0" borderId="2" xfId="28" applyNumberFormat="1" applyFont="1" applyBorder="1" applyAlignment="1">
      <alignment horizontal="center"/>
    </xf>
    <xf numFmtId="169" fontId="20" fillId="0" borderId="2" xfId="28" applyNumberFormat="1" applyFont="1" applyBorder="1" applyAlignment="1">
      <alignment horizontal="center"/>
    </xf>
    <xf numFmtId="179" fontId="20" fillId="0" borderId="2" xfId="14" applyNumberFormat="1" applyFont="1" applyBorder="1"/>
    <xf numFmtId="10" fontId="20" fillId="0" borderId="2" xfId="44" applyNumberFormat="1" applyFont="1" applyBorder="1"/>
    <xf numFmtId="167" fontId="20" fillId="0" borderId="14" xfId="9" applyNumberFormat="1" applyFont="1" applyBorder="1"/>
    <xf numFmtId="167" fontId="20" fillId="0" borderId="2" xfId="9" applyNumberFormat="1" applyFont="1" applyBorder="1"/>
    <xf numFmtId="164" fontId="20" fillId="0" borderId="2" xfId="9" applyFont="1" applyBorder="1"/>
    <xf numFmtId="0" fontId="20" fillId="8" borderId="2" xfId="28" applyFont="1" applyFill="1" applyBorder="1"/>
    <xf numFmtId="49" fontId="20" fillId="8" borderId="2" xfId="28" applyNumberFormat="1" applyFont="1" applyFill="1" applyBorder="1"/>
    <xf numFmtId="49" fontId="20" fillId="8" borderId="2" xfId="28" applyNumberFormat="1" applyFont="1" applyFill="1" applyBorder="1" applyAlignment="1">
      <alignment horizontal="center"/>
    </xf>
    <xf numFmtId="179" fontId="20" fillId="8" borderId="2" xfId="14" applyNumberFormat="1" applyFont="1" applyFill="1" applyBorder="1"/>
    <xf numFmtId="10" fontId="20" fillId="8" borderId="2" xfId="44" applyNumberFormat="1" applyFont="1" applyFill="1" applyBorder="1"/>
    <xf numFmtId="167" fontId="20" fillId="8" borderId="14" xfId="9" applyNumberFormat="1" applyFont="1" applyFill="1" applyBorder="1"/>
    <xf numFmtId="167" fontId="20" fillId="8" borderId="2" xfId="9" applyNumberFormat="1" applyFont="1" applyFill="1" applyBorder="1"/>
    <xf numFmtId="164" fontId="20" fillId="8" borderId="2" xfId="9" applyFont="1" applyFill="1" applyBorder="1"/>
    <xf numFmtId="10" fontId="20" fillId="0" borderId="4" xfId="44" applyNumberFormat="1" applyFont="1" applyBorder="1"/>
    <xf numFmtId="167" fontId="16" fillId="0" borderId="5" xfId="6" applyNumberFormat="1" applyFont="1" applyBorder="1" applyAlignment="1">
      <alignment horizontal="center"/>
    </xf>
    <xf numFmtId="164" fontId="20" fillId="0" borderId="14" xfId="9" applyFont="1" applyBorder="1" applyAlignment="1">
      <alignment horizontal="center"/>
    </xf>
    <xf numFmtId="0" fontId="20" fillId="0" borderId="3" xfId="28" applyFont="1" applyBorder="1" applyAlignment="1">
      <alignment horizontal="center" vertical="center" wrapText="1"/>
    </xf>
    <xf numFmtId="164" fontId="20" fillId="0" borderId="2" xfId="9" applyFont="1" applyBorder="1" applyAlignment="1">
      <alignment horizontal="center"/>
    </xf>
    <xf numFmtId="164" fontId="20" fillId="0" borderId="3" xfId="9" applyFont="1" applyBorder="1" applyAlignment="1">
      <alignment horizontal="center" vertical="center" wrapText="1"/>
    </xf>
    <xf numFmtId="164" fontId="20" fillId="0" borderId="5" xfId="9" applyFont="1" applyBorder="1"/>
    <xf numFmtId="180" fontId="14" fillId="6" borderId="0" xfId="14" applyNumberFormat="1" applyFont="1" applyFill="1"/>
    <xf numFmtId="180" fontId="0" fillId="0" borderId="0" xfId="14" applyNumberFormat="1" applyFont="1"/>
    <xf numFmtId="0" fontId="25" fillId="0" borderId="0" xfId="28" applyFont="1"/>
    <xf numFmtId="43" fontId="20" fillId="0" borderId="0" xfId="14" applyFont="1"/>
    <xf numFmtId="0" fontId="25" fillId="0" borderId="0" xfId="28" applyFont="1" applyAlignment="1">
      <alignment horizontal="center" vertical="center"/>
    </xf>
    <xf numFmtId="43" fontId="20" fillId="8" borderId="2" xfId="14" applyFont="1" applyFill="1" applyBorder="1" applyAlignment="1">
      <alignment horizontal="center" vertical="center" wrapText="1"/>
    </xf>
    <xf numFmtId="0" fontId="20" fillId="8" borderId="15" xfId="28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Alignment="1">
      <alignment horizontal="left"/>
    </xf>
    <xf numFmtId="0" fontId="20" fillId="0" borderId="11" xfId="28" applyFont="1" applyBorder="1" applyAlignment="1">
      <alignment horizontal="center" vertical="center"/>
    </xf>
    <xf numFmtId="0" fontId="20" fillId="0" borderId="5" xfId="28" applyFont="1" applyBorder="1" applyAlignment="1">
      <alignment horizontal="center" vertical="center"/>
    </xf>
    <xf numFmtId="0" fontId="20" fillId="0" borderId="3" xfId="28" applyFont="1" applyBorder="1" applyAlignment="1">
      <alignment horizontal="center" vertical="center"/>
    </xf>
    <xf numFmtId="167" fontId="16" fillId="6" borderId="2" xfId="6" applyNumberFormat="1" applyFont="1" applyFill="1" applyBorder="1" applyAlignment="1">
      <alignment horizontal="center"/>
    </xf>
    <xf numFmtId="10" fontId="24" fillId="6" borderId="2" xfId="44" applyNumberFormat="1" applyFont="1" applyFill="1" applyBorder="1" applyAlignment="1">
      <alignment horizontal="center" vertical="center"/>
    </xf>
    <xf numFmtId="0" fontId="23" fillId="0" borderId="0" xfId="28" applyFont="1" applyAlignment="1">
      <alignment horizontal="center" vertical="center"/>
    </xf>
    <xf numFmtId="178" fontId="17" fillId="7" borderId="9" xfId="0" applyNumberFormat="1" applyFont="1" applyFill="1" applyBorder="1" applyAlignment="1">
      <alignment horizontal="center" vertical="center" wrapText="1"/>
    </xf>
    <xf numFmtId="178" fontId="17" fillId="7" borderId="0" xfId="0" applyNumberFormat="1" applyFont="1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0" fontId="0" fillId="0" borderId="0" xfId="0" applyNumberFormat="1"/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vertical="center"/>
    </xf>
    <xf numFmtId="0" fontId="0" fillId="0" borderId="0" xfId="0" pivotButton="1"/>
    <xf numFmtId="0" fontId="0" fillId="6" borderId="0" xfId="0" applyFill="1"/>
    <xf numFmtId="0" fontId="0" fillId="0" borderId="0" xfId="0" applyFill="1"/>
    <xf numFmtId="0" fontId="0" fillId="0" borderId="0" xfId="0" applyAlignment="1">
      <alignment horizontal="left" indent="1"/>
    </xf>
    <xf numFmtId="179" fontId="1" fillId="0" borderId="0" xfId="14" applyNumberFormat="1"/>
    <xf numFmtId="179" fontId="0" fillId="0" borderId="0" xfId="0" applyNumberFormat="1"/>
    <xf numFmtId="9" fontId="0" fillId="0" borderId="0" xfId="0" applyNumberFormat="1"/>
    <xf numFmtId="0" fontId="17" fillId="9" borderId="0" xfId="0" applyFont="1" applyFill="1"/>
    <xf numFmtId="0" fontId="6" fillId="10" borderId="0" xfId="0" applyFont="1" applyFill="1" applyAlignment="1">
      <alignment horizontal="left"/>
    </xf>
    <xf numFmtId="3" fontId="0" fillId="0" borderId="0" xfId="0" applyNumberFormat="1" applyFont="1"/>
    <xf numFmtId="10" fontId="0" fillId="0" borderId="0" xfId="0" applyNumberFormat="1"/>
    <xf numFmtId="179" fontId="0" fillId="0" borderId="0" xfId="0" applyNumberFormat="1" applyFont="1" applyFill="1" applyBorder="1" applyAlignment="1" applyProtection="1"/>
    <xf numFmtId="0" fontId="0" fillId="0" borderId="0" xfId="0" applyFont="1" applyAlignment="1">
      <alignment horizontal="left" indent="1"/>
    </xf>
  </cellXfs>
  <cellStyles count="70">
    <cellStyle name="          _x000d__x000a_386grabber=VGA.3GR_x000d__x000a_" xfId="1" xr:uid="{00000000-0005-0000-0000-000000000000}"/>
    <cellStyle name="          _x000d__x000a_386grabber=VGA.3GR_x000d__x000a_ 2" xfId="2" xr:uid="{00000000-0005-0000-0000-000001000000}"/>
    <cellStyle name="          _x000d__x000a_386grabber=VGA.3GR_x000d__x000a__Proyeccion WM" xfId="3" xr:uid="{00000000-0005-0000-0000-000002000000}"/>
    <cellStyle name="Cancel" xfId="4" xr:uid="{00000000-0005-0000-0000-000003000000}"/>
    <cellStyle name="Cancel 2" xfId="5" xr:uid="{00000000-0005-0000-0000-000004000000}"/>
    <cellStyle name="Comma 2" xfId="6" xr:uid="{00000000-0005-0000-0000-000005000000}"/>
    <cellStyle name="Comma 2 2" xfId="7" xr:uid="{00000000-0005-0000-0000-000006000000}"/>
    <cellStyle name="Comma 2_Dif por region" xfId="8" xr:uid="{00000000-0005-0000-0000-000007000000}"/>
    <cellStyle name="Comma 3" xfId="9" xr:uid="{00000000-0005-0000-0000-000008000000}"/>
    <cellStyle name="Comma 6" xfId="10" xr:uid="{00000000-0005-0000-0000-000009000000}"/>
    <cellStyle name="Euro" xfId="11" xr:uid="{00000000-0005-0000-0000-00000A000000}"/>
    <cellStyle name="Hyperlink seguido 2" xfId="12" xr:uid="{00000000-0005-0000-0000-00000B000000}"/>
    <cellStyle name="Hyperlink seguido 3" xfId="13" xr:uid="{00000000-0005-0000-0000-00000C000000}"/>
    <cellStyle name="Millares" xfId="14" builtinId="3"/>
    <cellStyle name="Millares 2" xfId="15" xr:uid="{00000000-0005-0000-0000-00000E000000}"/>
    <cellStyle name="Millares 2 2" xfId="16" xr:uid="{00000000-0005-0000-0000-00000F000000}"/>
    <cellStyle name="Millares 3" xfId="17" xr:uid="{00000000-0005-0000-0000-000010000000}"/>
    <cellStyle name="Millares 4" xfId="18" xr:uid="{00000000-0005-0000-0000-000011000000}"/>
    <cellStyle name="Millares 5" xfId="19" xr:uid="{00000000-0005-0000-0000-000012000000}"/>
    <cellStyle name="Millares 6" xfId="20" xr:uid="{00000000-0005-0000-0000-000013000000}"/>
    <cellStyle name="Moneda 2" xfId="21" xr:uid="{00000000-0005-0000-0000-000014000000}"/>
    <cellStyle name="Moneda 3" xfId="22" xr:uid="{00000000-0005-0000-0000-000015000000}"/>
    <cellStyle name="Normal" xfId="0" builtinId="0"/>
    <cellStyle name="Normal 2" xfId="23" xr:uid="{00000000-0005-0000-0000-000017000000}"/>
    <cellStyle name="Normal 2 2" xfId="24" xr:uid="{00000000-0005-0000-0000-000018000000}"/>
    <cellStyle name="Normal 2 2 2" xfId="25" xr:uid="{00000000-0005-0000-0000-000019000000}"/>
    <cellStyle name="Normal 2 3" xfId="26" xr:uid="{00000000-0005-0000-0000-00001A000000}"/>
    <cellStyle name="Normal 2_Dif por region" xfId="27" xr:uid="{00000000-0005-0000-0000-00001B000000}"/>
    <cellStyle name="Normal 3" xfId="28" xr:uid="{00000000-0005-0000-0000-00001C000000}"/>
    <cellStyle name="Normal 3 2" xfId="29" xr:uid="{00000000-0005-0000-0000-00001D000000}"/>
    <cellStyle name="Normal 3 3" xfId="30" xr:uid="{00000000-0005-0000-0000-00001E000000}"/>
    <cellStyle name="Normal 3_Forecast por cliente" xfId="31" xr:uid="{00000000-0005-0000-0000-00001F000000}"/>
    <cellStyle name="Normal 4" xfId="32" xr:uid="{00000000-0005-0000-0000-000020000000}"/>
    <cellStyle name="Normal 4 2" xfId="33" xr:uid="{00000000-0005-0000-0000-000021000000}"/>
    <cellStyle name="Normal 4_Proyeccion WM" xfId="34" xr:uid="{00000000-0005-0000-0000-000022000000}"/>
    <cellStyle name="Normal 5" xfId="35" xr:uid="{00000000-0005-0000-0000-000023000000}"/>
    <cellStyle name="Normal 5 2" xfId="36" xr:uid="{00000000-0005-0000-0000-000024000000}"/>
    <cellStyle name="Normal 5_Forecast por cliente" xfId="37" xr:uid="{00000000-0005-0000-0000-000025000000}"/>
    <cellStyle name="Normal 6" xfId="38" xr:uid="{00000000-0005-0000-0000-000026000000}"/>
    <cellStyle name="Normal 6 2" xfId="39" xr:uid="{00000000-0005-0000-0000-000027000000}"/>
    <cellStyle name="Normal 6_Forecast por cliente" xfId="40" xr:uid="{00000000-0005-0000-0000-000028000000}"/>
    <cellStyle name="Notas 2" xfId="41" xr:uid="{00000000-0005-0000-0000-000029000000}"/>
    <cellStyle name="Note 2" xfId="42" xr:uid="{00000000-0005-0000-0000-00002A000000}"/>
    <cellStyle name="NPLOSION" xfId="43" xr:uid="{00000000-0005-0000-0000-00002B000000}"/>
    <cellStyle name="Percent 2" xfId="44" xr:uid="{00000000-0005-0000-0000-00002C000000}"/>
    <cellStyle name="Percent 3" xfId="45" xr:uid="{00000000-0005-0000-0000-00002D000000}"/>
    <cellStyle name="Percent 4" xfId="46" xr:uid="{00000000-0005-0000-0000-00002E000000}"/>
    <cellStyle name="Porcentaje 2" xfId="47" xr:uid="{00000000-0005-0000-0000-00002F000000}"/>
    <cellStyle name="Porcentaje 3" xfId="48" xr:uid="{00000000-0005-0000-0000-000030000000}"/>
    <cellStyle name="PSChar" xfId="49" xr:uid="{00000000-0005-0000-0000-000031000000}"/>
    <cellStyle name="PSChar 2" xfId="50" xr:uid="{00000000-0005-0000-0000-000032000000}"/>
    <cellStyle name="PSChar 3" xfId="51" xr:uid="{00000000-0005-0000-0000-000033000000}"/>
    <cellStyle name="PSDate" xfId="52" xr:uid="{00000000-0005-0000-0000-000034000000}"/>
    <cellStyle name="PSDate 2" xfId="53" xr:uid="{00000000-0005-0000-0000-000035000000}"/>
    <cellStyle name="PSDate 3" xfId="54" xr:uid="{00000000-0005-0000-0000-000036000000}"/>
    <cellStyle name="PSDec" xfId="55" xr:uid="{00000000-0005-0000-0000-000037000000}"/>
    <cellStyle name="PSDec 2" xfId="56" xr:uid="{00000000-0005-0000-0000-000038000000}"/>
    <cellStyle name="PSDec 3" xfId="57" xr:uid="{00000000-0005-0000-0000-000039000000}"/>
    <cellStyle name="PSHeading" xfId="58" xr:uid="{00000000-0005-0000-0000-00003A000000}"/>
    <cellStyle name="PSHeading 2" xfId="59" xr:uid="{00000000-0005-0000-0000-00003B000000}"/>
    <cellStyle name="PSHeading 3" xfId="60" xr:uid="{00000000-0005-0000-0000-00003C000000}"/>
    <cellStyle name="PSInt" xfId="61" xr:uid="{00000000-0005-0000-0000-00003D000000}"/>
    <cellStyle name="PSInt 2" xfId="62" xr:uid="{00000000-0005-0000-0000-00003E000000}"/>
    <cellStyle name="PSInt 3" xfId="63" xr:uid="{00000000-0005-0000-0000-00003F000000}"/>
    <cellStyle name="PSSpacer" xfId="64" xr:uid="{00000000-0005-0000-0000-000040000000}"/>
    <cellStyle name="PSSpacer 2" xfId="65" xr:uid="{00000000-0005-0000-0000-000041000000}"/>
    <cellStyle name="PSSpacer 3" xfId="66" xr:uid="{00000000-0005-0000-0000-000042000000}"/>
    <cellStyle name="Separador de milhares 2" xfId="67" xr:uid="{00000000-0005-0000-0000-000043000000}"/>
    <cellStyle name="Style 1" xfId="68" xr:uid="{00000000-0005-0000-0000-000044000000}"/>
    <cellStyle name="Vírgula 2" xfId="69" xr:uid="{00000000-0005-0000-0000-000045000000}"/>
  </cellStyles>
  <dxfs count="411"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numFmt numFmtId="179" formatCode="_-* #,##0_-;\-* #,##0_-;_-* &quot;-&quot;??_-;_-@_-"/>
    </dxf>
    <dxf>
      <numFmt numFmtId="181" formatCode="_-* #,##0.0_-;\-* #,##0.0_-;_-* &quot;-&quot;??_-;_-@_-"/>
    </dxf>
    <dxf>
      <numFmt numFmtId="179" formatCode="_-* #,##0_-;\-* #,##0_-;_-* &quot;-&quot;??_-;_-@_-"/>
    </dxf>
    <dxf>
      <numFmt numFmtId="181" formatCode="_-* #,##0.0_-;\-* #,##0.0_-;_-* &quot;-&quot;??_-;_-@_-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numFmt numFmtId="181" formatCode="_-* #,##0.0_-;\-* #,##0.0_-;_-* &quot;-&quot;??_-;_-@_-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9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177" formatCode="#,##0_);\(#,##0\)"/>
    </dxf>
    <dxf>
      <numFmt numFmtId="177" formatCode="#,##0_);\(#,##0\)"/>
    </dxf>
    <dxf>
      <numFmt numFmtId="177" formatCode="#,##0_);\(#,##0\)"/>
    </dxf>
    <dxf>
      <fill>
        <patternFill patternType="solid"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0"/>
        </patternFill>
      </fill>
    </dxf>
    <dxf>
      <fill>
        <patternFill>
          <bgColor theme="0" tint="-0.14999847407452621"/>
        </patternFill>
      </fill>
    </dxf>
    <dxf>
      <alignment horizontal="left" readingOrder="0"/>
    </dxf>
    <dxf>
      <alignment vertical="center" readingOrder="0"/>
    </dxf>
    <dxf>
      <alignment horizontal="left" readingOrder="0"/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14996795556505021"/>
        </patternFill>
      </fill>
      <border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theme="0" tint="-0.34998626667073579"/>
        </patternFill>
      </fill>
      <border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/>
      </border>
    </dxf>
    <dxf>
      <font>
        <b/>
        <i val="0"/>
        <color theme="0"/>
      </font>
      <fill>
        <patternFill>
          <bgColor rgb="FFC00000"/>
        </patternFill>
      </fill>
      <border>
        <top style="thin">
          <color auto="1"/>
        </top>
        <bottom style="thin">
          <color auto="1"/>
        </bottom>
      </border>
    </dxf>
    <dxf>
      <font>
        <b/>
        <i val="0"/>
        <color theme="0"/>
      </font>
      <fill>
        <patternFill>
          <bgColor rgb="FFC00000"/>
        </patternFill>
      </fill>
      <border>
        <vertical style="thin">
          <color theme="0" tint="-0.24994659260841701"/>
        </vertical>
        <horizontal style="thin">
          <color theme="0" tint="-0.2499465926084170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3" defaultTableStyle="TableStyleMedium2" defaultPivotStyle="PivotStyleMedium9">
    <tableStyle name="ArHi" table="0" count="10" xr9:uid="{00000000-0011-0000-FFFF-FFFF00000000}">
      <tableStyleElement type="wholeTable" dxfId="410"/>
      <tableStyleElement type="headerRow" dxfId="409"/>
      <tableStyleElement type="totalRow" dxfId="408"/>
      <tableStyleElement type="firstColumn" dxfId="407"/>
      <tableStyleElement type="firstSubtotalColumn" dxfId="406"/>
      <tableStyleElement type="secondSubtotalColumn" dxfId="405"/>
      <tableStyleElement type="thirdSubtotalColumn" dxfId="404"/>
      <tableStyleElement type="firstSubtotalRow" dxfId="403"/>
      <tableStyleElement type="secondSubtotalRow" dxfId="402"/>
      <tableStyleElement type="secondRowSubheading" dxfId="401"/>
    </tableStyle>
    <tableStyle name="ArHi 2" table="0" count="11" xr9:uid="{00000000-0011-0000-FFFF-FFFF01000000}">
      <tableStyleElement type="wholeTable" dxfId="400"/>
      <tableStyleElement type="headerRow" dxfId="399"/>
      <tableStyleElement type="totalRow" dxfId="398"/>
      <tableStyleElement type="firstColumn" dxfId="397"/>
      <tableStyleElement type="firstSubtotalColumn" dxfId="396"/>
      <tableStyleElement type="secondSubtotalColumn" dxfId="395"/>
      <tableStyleElement type="thirdSubtotalColumn" dxfId="394"/>
      <tableStyleElement type="firstSubtotalRow" dxfId="393"/>
      <tableStyleElement type="secondSubtotalRow" dxfId="392"/>
      <tableStyleElement type="thirdSubtotalRow" dxfId="391"/>
      <tableStyleElement type="secondRowSubheading" dxfId="390"/>
    </tableStyle>
    <tableStyle name="customizado01" table="0" count="10" xr9:uid="{00000000-0011-0000-FFFF-FFFF02000000}">
      <tableStyleElement type="wholeTable" dxfId="389"/>
      <tableStyleElement type="headerRow" dxfId="388"/>
      <tableStyleElement type="totalRow" dxfId="387"/>
      <tableStyleElement type="firstColumn" dxfId="386"/>
      <tableStyleElement type="firstSubtotalColumn" dxfId="385"/>
      <tableStyleElement type="secondSubtotalColumn" dxfId="384"/>
      <tableStyleElement type="thirdSubtotalColumn" dxfId="383"/>
      <tableStyleElement type="firstSubtotalRow" dxfId="382"/>
      <tableStyleElement type="secondSubtotalRow" dxfId="381"/>
      <tableStyleElement type="secondRowSubheading" dxfId="38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1.xml"/><Relationship Id="rId30" Type="http://schemas.openxmlformats.org/officeDocument/2006/relationships/pivotCacheDefinition" Target="pivotCache/pivotCacheDefinition4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915699</xdr:colOff>
      <xdr:row>0</xdr:row>
      <xdr:rowOff>135046</xdr:rowOff>
    </xdr:from>
    <xdr:to>
      <xdr:col>5</xdr:col>
      <xdr:colOff>169545</xdr:colOff>
      <xdr:row>1</xdr:row>
      <xdr:rowOff>209550</xdr:rowOff>
    </xdr:to>
    <xdr:pic>
      <xdr:nvPicPr>
        <xdr:cNvPr id="3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2970378" y="135046"/>
          <a:ext cx="452505" cy="4407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5</xdr:col>
      <xdr:colOff>295772</xdr:colOff>
      <xdr:row>0</xdr:row>
      <xdr:rowOff>77123</xdr:rowOff>
    </xdr:from>
    <xdr:ext cx="602301" cy="512976"/>
    <xdr:pic>
      <xdr:nvPicPr>
        <xdr:cNvPr id="4" name="4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3534272" y="77123"/>
          <a:ext cx="602301" cy="512976"/>
        </a:xfrm>
        <a:prstGeom prst="rect">
          <a:avLst/>
        </a:prstGeom>
      </xdr:spPr>
    </xdr:pic>
    <xdr:clientData/>
  </xdr:oneCellAnchor>
  <xdr:twoCellAnchor editAs="oneCell">
    <xdr:from>
      <xdr:col>4</xdr:col>
      <xdr:colOff>190499</xdr:colOff>
      <xdr:row>0</xdr:row>
      <xdr:rowOff>68036</xdr:rowOff>
    </xdr:from>
    <xdr:to>
      <xdr:col>4</xdr:col>
      <xdr:colOff>739140</xdr:colOff>
      <xdr:row>1</xdr:row>
      <xdr:rowOff>245745</xdr:rowOff>
    </xdr:to>
    <xdr:pic>
      <xdr:nvPicPr>
        <xdr:cNvPr id="5" name="Picture 4" descr="cid:image001.png@01D5BA45.DC39252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5178" y="68036"/>
          <a:ext cx="540848" cy="557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129540</xdr:colOff>
      <xdr:row>0</xdr:row>
      <xdr:rowOff>0</xdr:rowOff>
    </xdr:from>
    <xdr:to>
      <xdr:col>13</xdr:col>
      <xdr:colOff>603073</xdr:colOff>
      <xdr:row>14</xdr:row>
      <xdr:rowOff>58732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6B709AD-AA08-F1BC-242D-7F9A76CBD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8740" y="0"/>
          <a:ext cx="6798133" cy="2592382"/>
        </a:xfrm>
        <a:prstGeom prst="rect">
          <a:avLst/>
        </a:prstGeom>
      </xdr:spPr>
    </xdr:pic>
    <xdr:clientData/>
  </xdr:twoCellAnchor>
  <xdr:twoCellAnchor editAs="oneCell">
    <xdr:from>
      <xdr:col>4</xdr:col>
      <xdr:colOff>53340</xdr:colOff>
      <xdr:row>18</xdr:row>
      <xdr:rowOff>38100</xdr:rowOff>
    </xdr:from>
    <xdr:to>
      <xdr:col>11</xdr:col>
      <xdr:colOff>745724</xdr:colOff>
      <xdr:row>35</xdr:row>
      <xdr:rowOff>133791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05DBDB-E8DA-8761-2FD6-6D5623664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91965" y="3295650"/>
          <a:ext cx="6232124" cy="31646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83230</xdr:colOff>
      <xdr:row>1</xdr:row>
      <xdr:rowOff>52474</xdr:rowOff>
    </xdr:from>
    <xdr:to>
      <xdr:col>2</xdr:col>
      <xdr:colOff>800100</xdr:colOff>
      <xdr:row>5</xdr:row>
      <xdr:rowOff>38100</xdr:rowOff>
    </xdr:to>
    <xdr:pic>
      <xdr:nvPicPr>
        <xdr:cNvPr id="6" name="Imagen 3" descr="C:\Users\RRieraYe\Desktop\85634977-the-chile-flag.jp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145" t="12894" r="12423" b="11826"/>
        <a:stretch/>
      </xdr:blipFill>
      <xdr:spPr bwMode="auto">
        <a:xfrm>
          <a:off x="1226230" y="242974"/>
          <a:ext cx="720000" cy="75048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2</xdr:col>
      <xdr:colOff>910908</xdr:colOff>
      <xdr:row>1</xdr:row>
      <xdr:rowOff>10088</xdr:rowOff>
    </xdr:from>
    <xdr:to>
      <xdr:col>2</xdr:col>
      <xdr:colOff>1771650</xdr:colOff>
      <xdr:row>5</xdr:row>
      <xdr:rowOff>38100</xdr:rowOff>
    </xdr:to>
    <xdr:pic>
      <xdr:nvPicPr>
        <xdr:cNvPr id="9" name="4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649" r="54167" b="13499"/>
        <a:stretch/>
      </xdr:blipFill>
      <xdr:spPr>
        <a:xfrm>
          <a:off x="2053908" y="200588"/>
          <a:ext cx="853987" cy="786480"/>
        </a:xfrm>
        <a:prstGeom prst="rect">
          <a:avLst/>
        </a:prstGeom>
      </xdr:spPr>
    </xdr:pic>
    <xdr:clientData/>
  </xdr:twoCellAnchor>
  <xdr:twoCellAnchor editAs="oneCell">
    <xdr:from>
      <xdr:col>1</xdr:col>
      <xdr:colOff>11905</xdr:colOff>
      <xdr:row>1</xdr:row>
      <xdr:rowOff>35719</xdr:rowOff>
    </xdr:from>
    <xdr:to>
      <xdr:col>1</xdr:col>
      <xdr:colOff>800100</xdr:colOff>
      <xdr:row>5</xdr:row>
      <xdr:rowOff>95250</xdr:rowOff>
    </xdr:to>
    <xdr:pic>
      <xdr:nvPicPr>
        <xdr:cNvPr id="7" name="Picture 4" descr="cid:image001.png@01D5BA45.DC39252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561" y="226219"/>
          <a:ext cx="785813" cy="81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33915972225" createdVersion="8" refreshedVersion="8" minRefreshableVersion="3" recordCount="1062" xr:uid="{7906D080-84D4-4829-B7AB-73FCF5B00095}">
  <cacheSource type="worksheet">
    <worksheetSource ref="A1:AC1063" sheet="III_Compras_Detalladas"/>
  </cacheSource>
  <cacheFields count="29">
    <cacheField name="Código Proveedor" numFmtId="0">
      <sharedItems/>
    </cacheField>
    <cacheField name="Cuit" numFmtId="0">
      <sharedItems/>
    </cacheField>
    <cacheField name="Razón Social" numFmtId="0">
      <sharedItems/>
    </cacheField>
    <cacheField name="Orden de Compra" numFmtId="0">
      <sharedItems/>
    </cacheField>
    <cacheField name="Clase Pedido" numFmtId="0">
      <sharedItems/>
    </cacheField>
    <cacheField name="Posición" numFmtId="0">
      <sharedItems/>
    </cacheField>
    <cacheField name="Org. Compras" numFmtId="0">
      <sharedItems count="2">
        <s v="2001"/>
        <s v="2002"/>
      </sharedItems>
    </cacheField>
    <cacheField name="Cmv" numFmtId="14">
      <sharedItems count="2">
        <s v="101"/>
        <s v=""/>
      </sharedItems>
    </cacheField>
    <cacheField name="Código sociedad" numFmtId="0">
      <sharedItems/>
    </cacheField>
    <cacheField name="Local Compras" numFmtId="0">
      <sharedItems/>
    </cacheField>
    <cacheField name="Almacén" numFmtId="0">
      <sharedItems containsString="0" containsBlank="1" containsNumber="1" containsInteger="1" minValue="1" maxValue="10"/>
    </cacheField>
    <cacheField name="Formato" numFmtId="0">
      <sharedItems count="2">
        <s v="Centro distribución"/>
        <s v="Local"/>
      </sharedItems>
    </cacheField>
    <cacheField name="Sección" numFmtId="0">
      <sharedItems/>
    </cacheField>
    <cacheField name="Desc. Sección" numFmtId="0">
      <sharedItems/>
    </cacheField>
    <cacheField name="Surtido División" numFmtId="1">
      <sharedItems/>
    </cacheField>
    <cacheField name="SubFamilia" numFmtId="1">
      <sharedItems/>
    </cacheField>
    <cacheField name="Artículo" numFmtId="14">
      <sharedItems/>
    </cacheField>
    <cacheField name="Desc. Artículo" numFmtId="1">
      <sharedItems/>
    </cacheField>
    <cacheField name="Cant. Pedido" numFmtId="1">
      <sharedItems containsSemiMixedTypes="0" containsString="0" containsNumber="1" containsInteger="1" minValue="1" maxValue="40500"/>
    </cacheField>
    <cacheField name="Cant. Entregada" numFmtId="37">
      <sharedItems containsSemiMixedTypes="0" containsString="0" containsNumber="1" containsInteger="1" minValue="0" maxValue="33500"/>
    </cacheField>
    <cacheField name="Unidad Pedido" numFmtId="14">
      <sharedItems/>
    </cacheField>
    <cacheField name="Fecha Creación OC" numFmtId="14">
      <sharedItems containsSemiMixedTypes="0" containsNonDate="0" containsDate="1" containsString="0" minDate="2025-01-06T00:00:00" maxDate="2026-01-01T00:00:00"/>
    </cacheField>
    <cacheField name="Mes Doc" numFmtId="1">
      <sharedItems containsSemiMixedTypes="0" containsString="0" containsNumber="1" containsInteger="1" minValue="1" maxValue="12"/>
    </cacheField>
    <cacheField name="Fecha Entrega" numFmtId="14">
      <sharedItems containsSemiMixedTypes="0" containsNonDate="0" containsDate="1" containsString="0" minDate="2025-01-13T00:00:00" maxDate="2026-12-31T00:00:00"/>
    </cacheField>
    <cacheField name="Fecha Real Entrega" numFmtId="14">
      <sharedItems containsNonDate="0" containsDate="1" containsString="0" containsBlank="1" minDate="2025-01-13T00:00:00" maxDate="2026-04-24T00:00:00"/>
    </cacheField>
    <cacheField name="Mes RealEM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ño RealEM" numFmtId="0">
      <sharedItems containsSemiMixedTypes="0" containsString="0" containsNumber="1" containsInteger="1" minValue="2025" maxValue="2026" count="2">
        <n v="2025"/>
        <n v="2026"/>
      </sharedItems>
    </cacheField>
    <cacheField name="Importe Neto Pedido" numFmtId="3">
      <sharedItems containsSemiMixedTypes="0" containsString="0" containsNumber="1" containsInteger="1" minValue="0" maxValue="32035500"/>
    </cacheField>
    <cacheField name="Importe Neto Entregado" numFmtId="3">
      <sharedItems containsSemiMixedTypes="0" containsString="0" containsNumber="1" containsInteger="1" minValue="0" maxValue="26498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3532511574" createdVersion="8" refreshedVersion="8" minRefreshableVersion="3" recordCount="1062" xr:uid="{3F0B91F6-DE9F-434D-9592-A6ABB8061341}">
  <cacheSource type="worksheet">
    <worksheetSource ref="A1:AL1063" sheet="ZME80"/>
  </cacheSource>
  <cacheFields count="38">
    <cacheField name="RUT/CUIT/N" numFmtId="0">
      <sharedItems/>
    </cacheField>
    <cacheField name="Razón Social " numFmtId="0">
      <sharedItems/>
    </cacheField>
    <cacheField name="Proveedor" numFmtId="0">
      <sharedItems containsSemiMixedTypes="0" containsString="0" containsNumber="1" containsInteger="1" minValue="1000730" maxValue="1000730"/>
    </cacheField>
    <cacheField name="Clase doc." numFmtId="0">
      <sharedItems/>
    </cacheField>
    <cacheField name="Doc.compr." numFmtId="0">
      <sharedItems containsSemiMixedTypes="0" containsString="0" containsNumber="1" containsInteger="1" minValue="6508206851" maxValue="6701399630"/>
    </cacheField>
    <cacheField name="Posición" numFmtId="0">
      <sharedItems containsSemiMixedTypes="0" containsString="0" containsNumber="1" containsInteger="1" minValue="10" maxValue="110"/>
    </cacheField>
    <cacheField name="Org Comp." numFmtId="0">
      <sharedItems containsSemiMixedTypes="0" containsString="0" containsNumber="1" containsInteger="1" minValue="2001" maxValue="2002" count="2">
        <n v="2001"/>
        <n v="2002"/>
      </sharedItems>
    </cacheField>
    <cacheField name="Centro" numFmtId="0">
      <sharedItems/>
    </cacheField>
    <cacheField name="Gpo Comp." numFmtId="0">
      <sharedItems containsSemiMixedTypes="0" containsString="0" containsNumber="1" containsInteger="1" minValue="13" maxValue="57"/>
    </cacheField>
    <cacheField name="Accion" numFmtId="0">
      <sharedItems/>
    </cacheField>
    <cacheField name="Surt.parc." numFmtId="0">
      <sharedItems/>
    </cacheField>
    <cacheField name="Grupo Art." numFmtId="0">
      <sharedItems containsSemiMixedTypes="0" containsString="0" containsNumber="1" containsInteger="1" minValue="130705002" maxValue="570301003"/>
    </cacheField>
    <cacheField name="Material" numFmtId="0">
      <sharedItems containsSemiMixedTypes="0" containsString="0" containsNumber="1" containsInteger="1" minValue="107162" maxValue="1494960"/>
    </cacheField>
    <cacheField name="Texto breve                             " numFmtId="0">
      <sharedItems/>
    </cacheField>
    <cacheField name="Fecha doc." numFmtId="0">
      <sharedItems/>
    </cacheField>
    <cacheField name=" Cant. pedi" numFmtId="0">
      <sharedItems containsSemiMixedTypes="0" containsString="0" containsNumber="1" containsInteger="1" minValue="1" maxValue="40500"/>
    </cacheField>
    <cacheField name="UMP" numFmtId="0">
      <sharedItems/>
    </cacheField>
    <cacheField name="Conv." numFmtId="0">
      <sharedItems containsSemiMixedTypes="0" containsString="0" containsNumber="1" containsInteger="1" minValue="1" maxValue="176"/>
    </cacheField>
    <cacheField name="Conv.2" numFmtId="0">
      <sharedItems containsSemiMixedTypes="0" containsString="0" containsNumber="1" containsInteger="1" minValue="1" maxValue="1"/>
    </cacheField>
    <cacheField name=" Valor Neto" numFmtId="0">
      <sharedItems containsSemiMixedTypes="0" containsString="0" containsNumber="1" minValue="0" maxValue="320355"/>
    </cacheField>
    <cacheField name="Mon." numFmtId="0">
      <sharedItems/>
    </cacheField>
    <cacheField name="Fe.entrega" numFmtId="0">
      <sharedItems/>
    </cacheField>
    <cacheField name="FecRealEM " numFmtId="0">
      <sharedItems/>
    </cacheField>
    <cacheField name=" Cantidad e" numFmtId="0">
      <sharedItems containsSemiMixedTypes="0" containsString="0" containsNumber="1" containsInteger="1" minValue="0" maxValue="40500"/>
    </cacheField>
    <cacheField name="UMP2" numFmtId="0">
      <sharedItems/>
    </cacheField>
    <cacheField name="   Val. Ent" numFmtId="0">
      <sharedItems containsSemiMixedTypes="0" containsString="0" containsNumber="1" minValue="0" maxValue="320355"/>
    </cacheField>
    <cacheField name="Mon.2" numFmtId="0">
      <sharedItems/>
    </cacheField>
    <cacheField name="Soc." numFmtId="0">
      <sharedItems/>
    </cacheField>
    <cacheField name="B" numFmtId="0">
      <sharedItems count="3">
        <s v=" "/>
        <s v="L"/>
        <s v="S"/>
      </sharedItems>
    </cacheField>
    <cacheField name="CMv" numFmtId="0">
      <sharedItems containsMixedTypes="1" containsNumber="1" containsInteger="1" minValue="101" maxValue="101"/>
    </cacheField>
    <cacheField name="TpP" numFmtId="0">
      <sharedItems/>
    </cacheField>
    <cacheField name=" Valor Neto2" numFmtId="0">
      <sharedItems containsSemiMixedTypes="0" containsString="0" containsNumber="1" minValue="0" maxValue="320355"/>
    </cacheField>
    <cacheField name=" Valor Neto OK" numFmtId="179">
      <sharedItems containsSemiMixedTypes="0" containsString="0" containsNumber="1" minValue="0" maxValue="32035500"/>
    </cacheField>
    <cacheField name=" Valor Ent." numFmtId="0">
      <sharedItems containsSemiMixedTypes="0" containsString="0" containsNumber="1" minValue="0" maxValue="320355"/>
    </cacheField>
    <cacheField name="Bonificaci" numFmtId="0">
      <sharedItems containsSemiMixedTypes="0" containsString="0" containsNumber="1" containsInteger="1" minValue="0" maxValue="0"/>
    </cacheField>
    <cacheField name="Bonificaci2" numFmtId="0">
      <sharedItems containsSemiMixedTypes="0" containsString="0" containsNumber="1" containsInteger="1" minValue="0" maxValue="0"/>
    </cacheField>
    <cacheField name="% Cond (DA" numFmtId="0">
      <sharedItems containsSemiMixedTypes="0" containsString="0" containsNumber="1" containsInteger="1" minValue="0" maxValue="0"/>
    </cacheField>
    <cacheField name="% Cond (DE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larraga, Ana Edith( Externo - Voolkia)" refreshedDate="46302.746508217591" createdVersion="8" refreshedVersion="8" minRefreshableVersion="3" recordCount="540" xr:uid="{89625526-8128-4C8F-8025-123EB10DC85F}">
  <cacheSource type="worksheet">
    <worksheetSource ref="A1:T541" sheet="KSB1"/>
  </cacheSource>
  <cacheFields count="20">
    <cacheField name="Nº doc.   " numFmtId="0">
      <sharedItems containsSemiMixedTypes="0" containsString="0" containsNumber="1" containsInteger="1" minValue="5962169402" maxValue="6251452751"/>
    </cacheField>
    <cacheField name="Fe.contab." numFmtId="0">
      <sharedItems/>
    </cacheField>
    <cacheField name="Nºdoc.ref." numFmtId="0">
      <sharedItems containsSemiMixedTypes="0" containsString="0" containsNumber="1" containsInteger="1" minValue="3908927981" maxValue="3912801250"/>
    </cacheField>
    <cacheField name="Cl.doc" numFmtId="0">
      <sharedItems/>
    </cacheField>
    <cacheField name="Soc." numFmtId="0">
      <sharedItems/>
    </cacheField>
    <cacheField name="Ce.coste  " numFmtId="0">
      <sharedItems/>
    </cacheField>
    <cacheField name="Cl.coste" numFmtId="0">
      <sharedItems containsSemiMixedTypes="0" containsString="0" containsNumber="1" containsInteger="1" minValue="4110020" maxValue="4114120"/>
    </cacheField>
    <cacheField name="Denom.cl.coste      " numFmtId="0">
      <sharedItems count="7">
        <s v="Convenios Especiales"/>
        <s v="Desc.Obt.p/Volumen  "/>
        <s v="Descuentos por centr"/>
        <s v="Multas por Incumplim"/>
        <s v="Descuentos Publicida"/>
        <s v="Ingreso comercial Ec"/>
        <s v="Descuentos por apert"/>
      </sharedItems>
    </cacheField>
    <cacheField name="CCtaCP" numFmtId="0">
      <sharedItems/>
    </cacheField>
    <cacheField name="Cta.CP    " numFmtId="0">
      <sharedItems containsSemiMixedTypes="0" containsString="0" containsNumber="1" containsInteger="1" minValue="4000018757" maxValue="4000018757"/>
    </cacheField>
    <cacheField name="DenomCtaCp   " numFmtId="0">
      <sharedItems/>
    </cacheField>
    <cacheField name="Denominación                                      " numFmtId="0">
      <sharedItems count="50">
        <s v="Acuerdo 0000225883, 12.01.2025, Liquidación i -200"/>
        <s v="                                                  "/>
        <s v="Acuerdo 0000224949, 30.01.2025, Liquidación i -200"/>
        <s v="Acuerdo 0000226019, 31.01.2025, Liquidación i -200"/>
        <s v="Acuerdo 0000227756, 31.01.2025, Liquidación i -200"/>
        <s v="Acuerdo 0000232225, 25.02.2025, Liquidación i -200"/>
        <s v="Acuerdo 0000235055, 28.02.2025, Liquidación i -200"/>
        <s v="Acuerdo 0000227756, 28.02.2025, Liquidación i -200"/>
        <s v="Acuerdo 0000232225, 26.03.2025, Liquidación i -200"/>
        <s v="Acuerdo 0000235055, 31.03.2025, Liquidación i -200"/>
        <s v="Acuerdo 0000233041, 31.03.2025, Liquidación i -200"/>
        <s v="Acuerdo 0000227756, 31.03.2025, Liquidación i -200"/>
        <s v="Acuerdo 0000232225, 29.04.2025, Liquidación i -200"/>
        <s v="Acuerdo 0000233041, 30.04.2025, Liquidación i -200"/>
        <s v="Acuerdo 0000235055, 30.04.2025, Liquidación i -200"/>
        <s v="Acuerdo 0000227756, 30.04.2025, Liquidación i -200"/>
        <s v="OF-6426-2                                         "/>
        <s v="Acuerdo 0000232225, 14.05.2025, Liquidación i -200"/>
        <s v="Acuerdo 0000233041, 31.05.2025, Liquidación i -200"/>
        <s v="Acuerdo 0000235055, 31.05.2025, Liquidación i -200"/>
        <s v="Acuerdo 0000227756, 31.05.2025, Liquidación i -200"/>
        <s v="Acuerdo 0000232225, 16.06.2025, Liquidación i -200"/>
        <s v="OF-7034-2                                         "/>
        <s v="Acuerdo 0000235055, 30.06.2025, Liquidación i -200"/>
        <s v="Acuerdo 0000227756, 30.06.2025, Liquidación i -200"/>
        <s v="Acuerdo 0000232225, 10.07.2025, Liquidación i -200"/>
        <s v="Acuerdo 0000235055, 31.07.2025, Liquidación i -200"/>
        <s v="Acuerdo 0000227756, 31.07.2025, Liquidación i -200"/>
        <s v="Acuerdo 0000232225, 14.08.2025, Liquidación i -200"/>
        <s v="Acuerdo 0000235055, 31.08.2025, Liquidación i -200"/>
        <s v="Acuerdo 0000227756, 31.08.2025, Liquidación i -200"/>
        <s v="Acuerdo 0000232225, 11.09.2025, Liquidación i -200"/>
        <s v="Acuerdo 0000235055, 30.09.2025, Liquidación i -200"/>
        <s v="Acuerdo 0000232225, 16.10.2025, Liquidación i -200"/>
        <s v="OF-8463-2                                         "/>
        <s v="Acuerdo 0000235055, 31.10.2025, Liquidación i -200"/>
        <s v="Acuerdo 0000232225, 17.11.2025, Liquidación i -200"/>
        <s v="Acuerdo 0000235055, 30.11.2025, Liquidación i -200"/>
        <s v="Acuerdo 0000232225, 11.12.2025, Liquidación i -200"/>
        <s v="Acuerdo 0000235055, 31.12.2025, Liquidación i -200"/>
        <s v="OF-9514-2                                         "/>
        <s v="Acuerdo 0000232225, 28.01.2026, Liquidación i -200"/>
        <s v="Acuerdo 0000238456, 31.01.2026, Liquidación i -200"/>
        <s v="Acuerdo 0000235055, 31.01.2026, Liquidación i -200"/>
        <s v="Acuerdo 0000239473, 25.02.2026, Liquidación i -200"/>
        <s v="Acuerdo 0000238456, 28.02.2026, Liquidación i -200"/>
        <s v="Acuerdo 0000235055, 28.02.2026, Liquidación i -200"/>
        <s v="Acuerdo 0000239473, 25.03.2026, Liquidación i -200"/>
        <s v="Acuerdo 0000238456, 31.03.2026, Liquidación i -200"/>
        <s v="Acuerdo 0000235055, 31.03.2026, Liquidación i -200"/>
      </sharedItems>
    </cacheField>
    <cacheField name=" Val/MonObj" numFmtId="0">
      <sharedItems containsSemiMixedTypes="0" containsString="0" containsNumber="1" containsInteger="1" minValue="-2969936" maxValue="-1"/>
    </cacheField>
    <cacheField name="Referencia" numFmtId="0">
      <sharedItems containsSemiMixedTypes="0" containsString="0" containsNumber="1" containsInteger="1" minValue="34012848" maxValue="37596934"/>
    </cacheField>
    <cacheField name="Per" numFmtId="0">
      <sharedItems containsSemiMixedTypes="0" containsString="0" containsNumber="1" containsInteger="1" minValue="1" maxValue="12"/>
    </cacheField>
    <cacheField name="Año" numFmtId="0">
      <sharedItems containsSemiMixedTypes="0" containsString="0" containsNumber="1" containsInteger="1" minValue="2024" maxValue="2026" count="3">
        <n v="2025"/>
        <n v="2024"/>
        <n v="2026"/>
      </sharedItems>
    </cacheField>
    <cacheField name="ACb" numFmtId="0">
      <sharedItems containsSemiMixedTypes="0" containsString="0" containsNumber="1" containsInteger="1" minValue="1" maxValue="40"/>
    </cacheField>
    <cacheField name="Fecha" numFmtId="0">
      <sharedItems containsDate="1" containsMixedTypes="1" minDate="2025-01-12T00:00:00" maxDate="2026-04-01T00:00:00"/>
    </cacheField>
    <cacheField name="Mes" numFmtId="0">
      <sharedItems containsMixedTypes="1" containsNumber="1" containsInteger="1" minValue="1" maxValue="12" count="13">
        <n v="1"/>
        <s v=""/>
        <n v="2"/>
        <n v="3"/>
        <n v="4"/>
        <n v="5"/>
        <n v="6"/>
        <n v="7"/>
        <n v="8"/>
        <n v="9"/>
        <n v="10"/>
        <n v="11"/>
        <n v="12"/>
      </sharedItems>
    </cacheField>
    <cacheField name="Secc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larraga, Ana Edith( Externo - Voolkia)" refreshedDate="46302.763821527777" createdVersion="5" refreshedVersion="8" minRefreshableVersion="3" recordCount="65" xr:uid="{00000000-000A-0000-FFFF-FFFF06000000}">
  <cacheSource type="worksheet">
    <worksheetSource ref="A1:Q481" sheet="BASEANALITICO"/>
  </cacheSource>
  <cacheFields count="17">
    <cacheField name="Razón Social" numFmtId="0">
      <sharedItems containsBlank="1" count="2">
        <s v="NMC CHILE SPA                      "/>
        <m/>
      </sharedItems>
    </cacheField>
    <cacheField name="Sección" numFmtId="0">
      <sharedItems containsBlank="1" count="5">
        <s v="13"/>
        <s v="43"/>
        <s v="49"/>
        <s v="57"/>
        <m/>
      </sharedItems>
    </cacheField>
    <cacheField name="Tipo" numFmtId="0">
      <sharedItems containsBlank="1" count="9">
        <s v="Publicidad"/>
        <s v="Logistica"/>
        <s v="Centralizada"/>
        <s v="Escala Crecimiento"/>
        <s v="Escala Fija"/>
        <s v="Devoluciones"/>
        <s v="Otros"/>
        <s v="Aportes Manuales"/>
        <m/>
      </sharedItems>
    </cacheField>
    <cacheField name="Categoria" numFmtId="0">
      <sharedItems containsBlank="1" count="3">
        <s v="DEBIDO"/>
        <s v="PAGADO"/>
        <m/>
      </sharedItems>
    </cacheField>
    <cacheField name="ENERO" numFmtId="0">
      <sharedItems containsString="0" containsBlank="1" containsNumber="1" minValue="-2969936" maxValue="446031.92"/>
    </cacheField>
    <cacheField name="FEBRERO" numFmtId="0">
      <sharedItems containsString="0" containsBlank="1" containsNumber="1" minValue="-5539619" maxValue="1888500.24"/>
    </cacheField>
    <cacheField name="MARZO" numFmtId="0">
      <sharedItems containsString="0" containsBlank="1" containsNumber="1" minValue="-8535775" maxValue="2759035.08"/>
    </cacheField>
    <cacheField name="ABRIL" numFmtId="0">
      <sharedItems containsString="0" containsBlank="1" containsNumber="1" minValue="-2453030" maxValue="1327752.92"/>
    </cacheField>
    <cacheField name="MAYO" numFmtId="0">
      <sharedItems containsString="0" containsBlank="1" containsNumber="1" minValue="-6243207" maxValue="2162911.2400000002"/>
    </cacheField>
    <cacheField name="JUNIO" numFmtId="0">
      <sharedItems containsString="0" containsBlank="1" containsNumber="1" minValue="-1184356" maxValue="1727296.6"/>
    </cacheField>
    <cacheField name="JULIO" numFmtId="0">
      <sharedItems containsString="0" containsBlank="1" containsNumber="1" minValue="-1164289" maxValue="1593454.6400000001"/>
    </cacheField>
    <cacheField name="AGOSTO" numFmtId="0">
      <sharedItems containsString="0" containsBlank="1" containsNumber="1" minValue="-1706685" maxValue="1862204.76"/>
    </cacheField>
    <cacheField name="SEPTIEMBRE" numFmtId="0">
      <sharedItems containsString="0" containsBlank="1" containsNumber="1" minValue="-943958" maxValue="1086517.52"/>
    </cacheField>
    <cacheField name="OCTUBRE" numFmtId="0">
      <sharedItems containsString="0" containsBlank="1" containsNumber="1" minValue="-1571994" maxValue="1380193.4000000001"/>
    </cacheField>
    <cacheField name="NOVIEMBRE " numFmtId="0">
      <sharedItems containsString="0" containsBlank="1" containsNumber="1" minValue="-1081899" maxValue="1645367.36"/>
    </cacheField>
    <cacheField name="DICIEMBRE" numFmtId="0">
      <sharedItems containsString="0" containsBlank="1" containsNumber="1" minValue="-15197335" maxValue="2312915.7200000002"/>
    </cacheField>
    <cacheField name="Total" numFmtId="0">
      <sharedItems containsString="0" containsBlank="1" containsNumber="1" minValue="-28038599" maxValue="20192181.3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2">
  <r>
    <s v="1000730"/>
    <s v="89429100-1"/>
    <s v="NMC CHILE SPA"/>
    <s v="6508208557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17"/>
    <n v="1"/>
    <s v="CS"/>
    <d v="2025-01-07T00:00:00"/>
    <n v="1"/>
    <d v="2025-01-14T00:00:00"/>
    <d v="2025-01-13T00:00:00"/>
    <x v="0"/>
    <x v="0"/>
    <n v="1004268"/>
    <n v="59075"/>
  </r>
  <r>
    <s v="1000730"/>
    <s v="89429100-1"/>
    <s v="NMC CHILE SPA"/>
    <s v="6508208557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11"/>
    <n v="0"/>
    <s v="CS"/>
    <d v="2025-01-07T00:00:00"/>
    <n v="1"/>
    <d v="2025-01-14T00:00:00"/>
    <m/>
    <x v="0"/>
    <x v="0"/>
    <n v="674256"/>
    <n v="0"/>
  </r>
  <r>
    <s v="1000730"/>
    <s v="89429100-1"/>
    <s v="NMC CHILE SPA"/>
    <s v="6508208557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5"/>
    <n v="5"/>
    <s v="CS"/>
    <d v="2025-01-07T00:00:00"/>
    <n v="1"/>
    <d v="2025-01-14T00:00:00"/>
    <d v="2025-01-13T00:00:00"/>
    <x v="0"/>
    <x v="0"/>
    <n v="414797"/>
    <n v="414797"/>
  </r>
  <r>
    <s v="1000730"/>
    <s v="89429100-1"/>
    <s v="NMC CHILE SPA"/>
    <s v="6508208557"/>
    <s v="ZPFC"/>
    <s v="90"/>
    <x v="0"/>
    <x v="0"/>
    <s v="C004"/>
    <s v="E599"/>
    <m/>
    <x v="0"/>
    <s v="57"/>
    <s v="Maderas"/>
    <s v="CL5726"/>
    <s v="570301003"/>
    <s v="1252546"/>
    <s v="CORN ILUM RECTA IL4 36X60 2.00MT"/>
    <n v="1"/>
    <n v="1"/>
    <s v="CS"/>
    <d v="2025-01-07T00:00:00"/>
    <n v="1"/>
    <d v="2025-01-14T00:00:00"/>
    <d v="2025-01-13T00:00:00"/>
    <x v="0"/>
    <x v="0"/>
    <n v="144960"/>
    <n v="144960"/>
  </r>
  <r>
    <s v="1000730"/>
    <s v="89429100-1"/>
    <s v="NMC CHILE SPA"/>
    <s v="6508208557"/>
    <s v="ZPFC"/>
    <s v="100"/>
    <x v="0"/>
    <x v="0"/>
    <s v="C004"/>
    <s v="E599"/>
    <m/>
    <x v="0"/>
    <s v="57"/>
    <s v="Maderas"/>
    <s v="CL5726"/>
    <s v="570301003"/>
    <s v="1252549"/>
    <s v="ESQUINERO WE1 30X25 2.00MT"/>
    <n v="10"/>
    <n v="0"/>
    <s v="CS"/>
    <d v="2025-01-07T00:00:00"/>
    <n v="1"/>
    <d v="2025-01-14T00:00:00"/>
    <m/>
    <x v="0"/>
    <x v="0"/>
    <n v="1415750"/>
    <n v="0"/>
  </r>
  <r>
    <s v="1000730"/>
    <s v="89429100-1"/>
    <s v="NMC CHILE SPA"/>
    <s v="6701150853"/>
    <s v="ZPCD"/>
    <s v="10"/>
    <x v="1"/>
    <x v="1"/>
    <s v="C004"/>
    <s v="E521"/>
    <m/>
    <x v="1"/>
    <s v="57"/>
    <s v="Maderas"/>
    <s v="CL5725"/>
    <s v="570301003"/>
    <s v="1159900"/>
    <s v="CORNISA NOMASTYL TIPO F 30X35"/>
    <n v="230"/>
    <n v="0"/>
    <s v="UN"/>
    <d v="2025-01-14T00:00:00"/>
    <n v="1"/>
    <d v="2025-01-15T00:00:00"/>
    <m/>
    <x v="0"/>
    <x v="0"/>
    <n v="183540"/>
    <n v="0"/>
  </r>
  <r>
    <s v="1000730"/>
    <s v="89429100-1"/>
    <s v="NMC CHILE SPA"/>
    <s v="6508208557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9"/>
    <n v="9"/>
    <s v="CS"/>
    <d v="2025-01-07T00:00:00"/>
    <n v="1"/>
    <d v="2025-01-14T00:00:00"/>
    <d v="2025-01-13T00:00:00"/>
    <x v="0"/>
    <x v="0"/>
    <n v="751162"/>
    <n v="751162"/>
  </r>
  <r>
    <s v="1000730"/>
    <s v="89429100-1"/>
    <s v="NMC CHILE SPA"/>
    <s v="6508208557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11"/>
    <n v="11"/>
    <s v="CS"/>
    <d v="2025-01-07T00:00:00"/>
    <n v="1"/>
    <d v="2025-01-14T00:00:00"/>
    <d v="2025-01-13T00:00:00"/>
    <x v="0"/>
    <x v="0"/>
    <n v="726359"/>
    <n v="726359"/>
  </r>
  <r>
    <s v="1000730"/>
    <s v="89429100-1"/>
    <s v="NMC CHILE SPA"/>
    <s v="6508208557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2"/>
    <n v="0"/>
    <s v="CS"/>
    <d v="2025-01-07T00:00:00"/>
    <n v="1"/>
    <d v="2025-01-14T00:00:00"/>
    <m/>
    <x v="0"/>
    <x v="0"/>
    <n v="171456"/>
    <n v="0"/>
  </r>
  <r>
    <s v="1000730"/>
    <s v="89429100-1"/>
    <s v="NMC CHILE SPA"/>
    <s v="6508206851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4"/>
    <n v="4"/>
    <s v="PAL"/>
    <d v="2025-01-06T00:00:00"/>
    <n v="1"/>
    <d v="2025-01-13T00:00:00"/>
    <d v="2025-01-14T00:00:00"/>
    <x v="0"/>
    <x v="0"/>
    <n v="1296000"/>
    <n v="1296000"/>
  </r>
  <r>
    <s v="1000730"/>
    <s v="89429100-1"/>
    <s v="NMC CHILE SPA"/>
    <s v="6508206851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6851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6851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6851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06T00:00:00"/>
    <n v="1"/>
    <d v="2025-01-13T00:00:00"/>
    <m/>
    <x v="0"/>
    <x v="0"/>
    <n v="0"/>
    <n v="0"/>
  </r>
  <r>
    <s v="1000730"/>
    <s v="89429100-1"/>
    <s v="NMC CHILE SPA"/>
    <s v="6508208557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1"/>
    <n v="1"/>
    <s v="PAK"/>
    <d v="2025-01-07T00:00:00"/>
    <n v="1"/>
    <d v="2025-01-14T00:00:00"/>
    <d v="2025-01-13T00:00:00"/>
    <x v="0"/>
    <x v="0"/>
    <n v="115052"/>
    <n v="115052"/>
  </r>
  <r>
    <s v="1000730"/>
    <s v="89429100-1"/>
    <s v="NMC CHILE SPA"/>
    <s v="6508208557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3"/>
    <n v="2"/>
    <s v="PAK"/>
    <d v="2025-01-07T00:00:00"/>
    <n v="1"/>
    <d v="2025-01-14T00:00:00"/>
    <d v="2025-01-13T00:00:00"/>
    <x v="0"/>
    <x v="0"/>
    <n v="451332"/>
    <n v="300888"/>
  </r>
  <r>
    <s v="1000730"/>
    <s v="89429100-1"/>
    <s v="NMC CHILE SPA"/>
    <s v="6508218073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3"/>
    <n v="3"/>
    <s v="PAL"/>
    <d v="2025-01-13T00:00:00"/>
    <n v="1"/>
    <d v="2025-01-20T00:00:00"/>
    <d v="2025-01-21T00:00:00"/>
    <x v="0"/>
    <x v="0"/>
    <n v="972000"/>
    <n v="972000"/>
  </r>
  <r>
    <s v="1000730"/>
    <s v="89429100-1"/>
    <s v="NMC CHILE SPA"/>
    <s v="6508218073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13T00:00:00"/>
    <n v="1"/>
    <d v="2025-01-20T00:00:00"/>
    <m/>
    <x v="0"/>
    <x v="0"/>
    <n v="0"/>
    <n v="0"/>
  </r>
  <r>
    <s v="1000730"/>
    <s v="89429100-1"/>
    <s v="NMC CHILE SPA"/>
    <s v="6508218073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13T00:00:00"/>
    <n v="1"/>
    <d v="2025-01-20T00:00:00"/>
    <m/>
    <x v="0"/>
    <x v="0"/>
    <n v="0"/>
    <n v="0"/>
  </r>
  <r>
    <s v="1000730"/>
    <s v="89429100-1"/>
    <s v="NMC CHILE SPA"/>
    <s v="6508218073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13T00:00:00"/>
    <n v="1"/>
    <d v="2025-01-20T00:00:00"/>
    <m/>
    <x v="0"/>
    <x v="0"/>
    <n v="0"/>
    <n v="0"/>
  </r>
  <r>
    <s v="1000730"/>
    <s v="89429100-1"/>
    <s v="NMC CHILE SPA"/>
    <s v="6508220251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1-13T00:00:00"/>
    <n v="1"/>
    <d v="2025-01-20T00:00:00"/>
    <d v="2025-01-21T00:00:00"/>
    <x v="0"/>
    <x v="0"/>
    <n v="230104"/>
    <n v="230104"/>
  </r>
  <r>
    <s v="1000730"/>
    <s v="89429100-1"/>
    <s v="NMC CHILE SPA"/>
    <s v="6508220251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38"/>
    <n v="38"/>
    <s v="CS"/>
    <d v="2025-01-13T00:00:00"/>
    <n v="1"/>
    <d v="2025-01-20T00:00:00"/>
    <d v="2025-01-21T00:00:00"/>
    <x v="0"/>
    <x v="0"/>
    <n v="3171571"/>
    <n v="3171571"/>
  </r>
  <r>
    <s v="1000730"/>
    <s v="89429100-1"/>
    <s v="NMC CHILE SPA"/>
    <s v="6508220251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38"/>
    <n v="21"/>
    <s v="CS"/>
    <d v="2025-01-13T00:00:00"/>
    <n v="1"/>
    <d v="2025-01-20T00:00:00"/>
    <d v="2025-01-21T00:00:00"/>
    <x v="0"/>
    <x v="0"/>
    <n v="2509240"/>
    <n v="1386685"/>
  </r>
  <r>
    <s v="1000730"/>
    <s v="89429100-1"/>
    <s v="NMC CHILE SPA"/>
    <s v="6508220251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4"/>
    <n v="0"/>
    <s v="CS"/>
    <d v="2025-01-13T00:00:00"/>
    <n v="1"/>
    <d v="2025-01-20T00:00:00"/>
    <m/>
    <x v="0"/>
    <x v="0"/>
    <n v="1200192"/>
    <n v="0"/>
  </r>
  <r>
    <s v="1000730"/>
    <s v="89429100-1"/>
    <s v="NMC CHILE SPA"/>
    <s v="6508220251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20"/>
    <n v="0"/>
    <s v="CS"/>
    <d v="2025-01-13T00:00:00"/>
    <n v="1"/>
    <d v="2025-01-20T00:00:00"/>
    <m/>
    <x v="0"/>
    <x v="0"/>
    <n v="1181491"/>
    <n v="0"/>
  </r>
  <r>
    <s v="1000730"/>
    <s v="89429100-1"/>
    <s v="NMC CHILE SPA"/>
    <s v="6508220251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3"/>
    <n v="0"/>
    <s v="CS"/>
    <d v="2025-01-13T00:00:00"/>
    <n v="1"/>
    <d v="2025-01-20T00:00:00"/>
    <m/>
    <x v="0"/>
    <x v="0"/>
    <n v="796848"/>
    <n v="0"/>
  </r>
  <r>
    <s v="1000730"/>
    <s v="89429100-1"/>
    <s v="NMC CHILE SPA"/>
    <s v="6508220251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5"/>
    <n v="3"/>
    <s v="CS"/>
    <d v="2025-01-13T00:00:00"/>
    <n v="1"/>
    <d v="2025-01-20T00:00:00"/>
    <d v="2025-01-21T00:00:00"/>
    <x v="0"/>
    <x v="0"/>
    <n v="414797"/>
    <n v="248878"/>
  </r>
  <r>
    <s v="1000730"/>
    <s v="89429100-1"/>
    <s v="NMC CHILE SPA"/>
    <s v="6508220251"/>
    <s v="ZPFC"/>
    <s v="80"/>
    <x v="0"/>
    <x v="0"/>
    <s v="C004"/>
    <s v="E599"/>
    <m/>
    <x v="0"/>
    <s v="57"/>
    <s v="Maderas"/>
    <s v="CL5726"/>
    <s v="570301003"/>
    <s v="1252546"/>
    <s v="CORN ILUM RECTA IL4 36X60 2.00MT"/>
    <n v="3"/>
    <n v="3"/>
    <s v="CS"/>
    <d v="2025-01-13T00:00:00"/>
    <n v="1"/>
    <d v="2025-01-20T00:00:00"/>
    <d v="2025-01-21T00:00:00"/>
    <x v="0"/>
    <x v="0"/>
    <n v="434880"/>
    <n v="434880"/>
  </r>
  <r>
    <s v="1000730"/>
    <s v="89429100-1"/>
    <s v="NMC CHILE SPA"/>
    <s v="6508220251"/>
    <s v="ZPFC"/>
    <s v="90"/>
    <x v="0"/>
    <x v="0"/>
    <s v="C004"/>
    <s v="E599"/>
    <m/>
    <x v="0"/>
    <s v="57"/>
    <s v="Maderas"/>
    <s v="CL5726"/>
    <s v="570301003"/>
    <s v="1252549"/>
    <s v="ESQUINERO WE1 30X25 2.00MT"/>
    <n v="2"/>
    <n v="0"/>
    <s v="CS"/>
    <d v="2025-01-13T00:00:00"/>
    <n v="1"/>
    <d v="2025-01-20T00:00:00"/>
    <m/>
    <x v="0"/>
    <x v="0"/>
    <n v="283150"/>
    <n v="0"/>
  </r>
  <r>
    <s v="1000730"/>
    <s v="89429100-1"/>
    <s v="NMC CHILE SPA"/>
    <s v="6701150854"/>
    <s v="ZPCD"/>
    <s v="10"/>
    <x v="1"/>
    <x v="0"/>
    <s v="C004"/>
    <s v="E652"/>
    <m/>
    <x v="1"/>
    <s v="57"/>
    <s v="Maderas"/>
    <s v="CL5725"/>
    <s v="570301003"/>
    <s v="1427216"/>
    <s v="NOMASTYL T4 CAJA 170 ML"/>
    <n v="1"/>
    <n v="1"/>
    <s v="UN"/>
    <d v="2025-01-14T00:00:00"/>
    <n v="1"/>
    <d v="2025-04-04T00:00:00"/>
    <d v="2025-01-28T00:00:00"/>
    <x v="0"/>
    <x v="0"/>
    <n v="88230"/>
    <n v="88230"/>
  </r>
  <r>
    <s v="1000730"/>
    <s v="89429100-1"/>
    <s v="NMC CHILE SPA"/>
    <s v="6508232951"/>
    <s v="ZPFC"/>
    <s v="80"/>
    <x v="0"/>
    <x v="0"/>
    <s v="C004"/>
    <s v="E599"/>
    <m/>
    <x v="0"/>
    <s v="57"/>
    <s v="Maderas"/>
    <s v="CL5726"/>
    <s v="570301003"/>
    <s v="1252549"/>
    <s v="ESQUINERO WE1 30X25 2.00MT"/>
    <n v="9"/>
    <n v="0"/>
    <s v="CS"/>
    <d v="2025-01-20T00:00:00"/>
    <n v="1"/>
    <d v="2025-01-27T00:00:00"/>
    <m/>
    <x v="0"/>
    <x v="0"/>
    <n v="1274175"/>
    <n v="0"/>
  </r>
  <r>
    <s v="1000730"/>
    <s v="89429100-1"/>
    <s v="NMC CHILE SPA"/>
    <s v="6508237968"/>
    <s v="ZPMC"/>
    <s v="10"/>
    <x v="0"/>
    <x v="1"/>
    <s v="C004"/>
    <s v="E521"/>
    <m/>
    <x v="1"/>
    <s v="57"/>
    <s v="Maderas"/>
    <s v="CL5726"/>
    <s v="570301003"/>
    <s v="1206931"/>
    <s v="CORNISA ANADECO DA16 50X50 2.00MT"/>
    <n v="4"/>
    <n v="0"/>
    <s v="CS"/>
    <d v="2025-01-22T00:00:00"/>
    <n v="1"/>
    <d v="2025-01-31T00:00:00"/>
    <m/>
    <x v="0"/>
    <x v="0"/>
    <n v="236298"/>
    <n v="0"/>
  </r>
  <r>
    <s v="1000730"/>
    <s v="89429100-1"/>
    <s v="NMC CHILE SPA"/>
    <s v="6508237968"/>
    <s v="ZPMC"/>
    <s v="20"/>
    <x v="0"/>
    <x v="1"/>
    <s v="C004"/>
    <s v="E521"/>
    <m/>
    <x v="1"/>
    <s v="57"/>
    <s v="Maderas"/>
    <s v="CL5726"/>
    <s v="570301003"/>
    <s v="1206933"/>
    <s v="CORNISA ANADECO DA22 17X25 2.00MT"/>
    <n v="1"/>
    <n v="0"/>
    <s v="CS"/>
    <d v="2025-01-22T00:00:00"/>
    <n v="1"/>
    <d v="2025-01-31T00:00:00"/>
    <m/>
    <x v="0"/>
    <x v="0"/>
    <n v="82959"/>
    <n v="0"/>
  </r>
  <r>
    <s v="1000730"/>
    <s v="89429100-1"/>
    <s v="NMC CHILE SPA"/>
    <s v="6508237968"/>
    <s v="ZPMC"/>
    <s v="30"/>
    <x v="0"/>
    <x v="1"/>
    <s v="C004"/>
    <s v="E521"/>
    <m/>
    <x v="1"/>
    <s v="57"/>
    <s v="Maderas"/>
    <s v="CL5726"/>
    <s v="570301003"/>
    <s v="1206929"/>
    <s v="CORNISA ANADECO DA6 45X50 2.00MT"/>
    <n v="2"/>
    <n v="0"/>
    <s v="CS"/>
    <d v="2025-01-22T00:00:00"/>
    <n v="1"/>
    <d v="2025-01-31T00:00:00"/>
    <m/>
    <x v="0"/>
    <x v="0"/>
    <n v="132065"/>
    <n v="0"/>
  </r>
  <r>
    <s v="1000730"/>
    <s v="89429100-1"/>
    <s v="NMC CHILE SPA"/>
    <s v="6508230274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2"/>
    <n v="2"/>
    <s v="PAL"/>
    <d v="2025-01-20T00:00:00"/>
    <n v="1"/>
    <d v="2025-01-27T00:00:00"/>
    <d v="2025-01-23T00:00:00"/>
    <x v="0"/>
    <x v="0"/>
    <n v="648000"/>
    <n v="648000"/>
  </r>
  <r>
    <s v="1000730"/>
    <s v="89429100-1"/>
    <s v="NMC CHILE SPA"/>
    <s v="6508230274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0T00:00:00"/>
    <n v="1"/>
    <d v="2025-01-27T00:00:00"/>
    <m/>
    <x v="0"/>
    <x v="0"/>
    <n v="0"/>
    <n v="0"/>
  </r>
  <r>
    <s v="1000730"/>
    <s v="89429100-1"/>
    <s v="NMC CHILE SPA"/>
    <s v="6508230274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0T00:00:00"/>
    <n v="1"/>
    <d v="2025-01-27T00:00:00"/>
    <m/>
    <x v="0"/>
    <x v="0"/>
    <n v="0"/>
    <n v="0"/>
  </r>
  <r>
    <s v="1000730"/>
    <s v="89429100-1"/>
    <s v="NMC CHILE SPA"/>
    <s v="6508232951"/>
    <s v="ZPFC"/>
    <s v="10"/>
    <x v="0"/>
    <x v="1"/>
    <s v="C004"/>
    <s v="E599"/>
    <m/>
    <x v="0"/>
    <s v="57"/>
    <s v="Maderas"/>
    <s v="CL5726"/>
    <s v="570301003"/>
    <s v="225516"/>
    <s v="MOLDURA DECOFLAIR E21 SKIN 65X30 2.00MT"/>
    <n v="1"/>
    <n v="0"/>
    <s v="PAK"/>
    <d v="2025-01-20T00:00:00"/>
    <n v="1"/>
    <d v="2025-01-27T00:00:00"/>
    <m/>
    <x v="0"/>
    <x v="0"/>
    <n v="150444"/>
    <n v="0"/>
  </r>
  <r>
    <s v="1000730"/>
    <s v="89429100-1"/>
    <s v="NMC CHILE SPA"/>
    <s v="6508232951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25"/>
    <n v="3"/>
    <s v="CS"/>
    <d v="2025-01-20T00:00:00"/>
    <n v="1"/>
    <d v="2025-01-27T00:00:00"/>
    <d v="2025-01-24T00:00:00"/>
    <x v="0"/>
    <x v="0"/>
    <n v="2086560"/>
    <n v="250387"/>
  </r>
  <r>
    <s v="1000730"/>
    <s v="89429100-1"/>
    <s v="NMC CHILE SPA"/>
    <s v="6508232951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32"/>
    <n v="0"/>
    <s v="CS"/>
    <d v="2025-01-20T00:00:00"/>
    <n v="1"/>
    <d v="2025-01-27T00:00:00"/>
    <m/>
    <x v="0"/>
    <x v="0"/>
    <n v="2113044"/>
    <n v="0"/>
  </r>
  <r>
    <s v="1000730"/>
    <s v="89429100-1"/>
    <s v="NMC CHILE SPA"/>
    <s v="6508232951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4"/>
    <n v="0"/>
    <s v="CS"/>
    <d v="2025-01-20T00:00:00"/>
    <n v="1"/>
    <d v="2025-01-27T00:00:00"/>
    <m/>
    <x v="0"/>
    <x v="0"/>
    <n v="1200192"/>
    <n v="0"/>
  </r>
  <r>
    <s v="1000730"/>
    <s v="89429100-1"/>
    <s v="NMC CHILE SPA"/>
    <s v="6508232951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36"/>
    <n v="0"/>
    <s v="CS"/>
    <d v="2025-01-20T00:00:00"/>
    <n v="1"/>
    <d v="2025-01-27T00:00:00"/>
    <m/>
    <x v="0"/>
    <x v="0"/>
    <n v="2126684"/>
    <n v="0"/>
  </r>
  <r>
    <s v="1000730"/>
    <s v="89429100-1"/>
    <s v="NMC CHILE SPA"/>
    <s v="6508232951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8"/>
    <n v="0"/>
    <s v="CS"/>
    <d v="2025-01-20T00:00:00"/>
    <n v="1"/>
    <d v="2025-01-27T00:00:00"/>
    <m/>
    <x v="0"/>
    <x v="0"/>
    <n v="1103328"/>
    <n v="0"/>
  </r>
  <r>
    <s v="1000730"/>
    <s v="89429100-1"/>
    <s v="NMC CHILE SPA"/>
    <s v="6508232951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4"/>
    <n v="0"/>
    <s v="CS"/>
    <d v="2025-01-20T00:00:00"/>
    <n v="1"/>
    <d v="2025-01-27T00:00:00"/>
    <m/>
    <x v="0"/>
    <x v="0"/>
    <n v="331837"/>
    <n v="0"/>
  </r>
  <r>
    <s v="1000730"/>
    <s v="89429100-1"/>
    <s v="NMC CHILE SPA"/>
    <s v="6508244787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1-27T00:00:00"/>
    <n v="1"/>
    <d v="2025-02-03T00:00:00"/>
    <d v="2025-02-03T00:00:00"/>
    <x v="1"/>
    <x v="0"/>
    <n v="229896"/>
    <n v="229896"/>
  </r>
  <r>
    <s v="1000730"/>
    <s v="89429100-1"/>
    <s v="NMC CHILE SPA"/>
    <s v="6508251293"/>
    <s v="ZPXD"/>
    <s v="10"/>
    <x v="0"/>
    <x v="0"/>
    <s v="C004"/>
    <s v="E599"/>
    <m/>
    <x v="0"/>
    <s v="49"/>
    <s v="Flooring"/>
    <s v="CL4923"/>
    <s v="490604004"/>
    <s v="1456676"/>
    <s v="ESPUMA ACUST SELITCAC BARRERA HUM 15 M2"/>
    <n v="2"/>
    <n v="2"/>
    <s v="PAL"/>
    <d v="2025-01-30T00:00:00"/>
    <n v="1"/>
    <d v="2025-02-06T00:00:00"/>
    <d v="2025-02-06T00:00:00"/>
    <x v="1"/>
    <x v="0"/>
    <n v="907200"/>
    <n v="907200"/>
  </r>
  <r>
    <s v="1000730"/>
    <s v="89429100-1"/>
    <s v="NMC CHILE SPA"/>
    <s v="6508251293"/>
    <s v="ZPXD"/>
    <s v="11"/>
    <x v="0"/>
    <x v="0"/>
    <s v="C004"/>
    <s v="E599"/>
    <m/>
    <x v="0"/>
    <s v="49"/>
    <s v="Flooring"/>
    <s v="CL4923"/>
    <s v="490604004"/>
    <s v="1456676"/>
    <s v="ESPUMA ACUST SELITCAC BARRERA HUM 15 M2"/>
    <n v="2"/>
    <n v="0"/>
    <s v="PAL"/>
    <d v="2025-01-30T00:00:00"/>
    <n v="1"/>
    <d v="2025-02-06T00:00:00"/>
    <m/>
    <x v="1"/>
    <x v="0"/>
    <n v="0"/>
    <n v="0"/>
  </r>
  <r>
    <s v="1000730"/>
    <s v="89429100-1"/>
    <s v="NMC CHILE SPA"/>
    <s v="6508243453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2"/>
    <n v="2"/>
    <s v="PAL"/>
    <d v="2025-01-27T00:00:00"/>
    <n v="1"/>
    <d v="2025-02-03T00:00:00"/>
    <d v="2025-02-04T00:00:00"/>
    <x v="1"/>
    <x v="0"/>
    <n v="648000"/>
    <n v="648000"/>
  </r>
  <r>
    <s v="1000730"/>
    <s v="89429100-1"/>
    <s v="NMC CHILE SPA"/>
    <s v="6508243453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7T00:00:00"/>
    <n v="1"/>
    <d v="2025-02-03T00:00:00"/>
    <m/>
    <x v="1"/>
    <x v="0"/>
    <n v="0"/>
    <n v="0"/>
  </r>
  <r>
    <s v="1000730"/>
    <s v="89429100-1"/>
    <s v="NMC CHILE SPA"/>
    <s v="6508243453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1-27T00:00:00"/>
    <n v="1"/>
    <d v="2025-02-03T00:00:00"/>
    <m/>
    <x v="1"/>
    <x v="0"/>
    <n v="0"/>
    <n v="0"/>
  </r>
  <r>
    <s v="1000730"/>
    <s v="89429100-1"/>
    <s v="NMC CHILE SPA"/>
    <s v="6508244787"/>
    <s v="ZPFC"/>
    <s v="10"/>
    <x v="0"/>
    <x v="1"/>
    <s v="C004"/>
    <s v="E599"/>
    <m/>
    <x v="0"/>
    <s v="57"/>
    <s v="Maderas"/>
    <s v="CL5726"/>
    <s v="570301003"/>
    <s v="225516"/>
    <s v="MOLDURA DECOFLAIR E21 SKIN 65X30 2.00MT"/>
    <n v="2"/>
    <n v="0"/>
    <s v="PAK"/>
    <d v="2025-01-27T00:00:00"/>
    <n v="1"/>
    <d v="2025-02-03T00:00:00"/>
    <m/>
    <x v="1"/>
    <x v="0"/>
    <n v="300888"/>
    <n v="0"/>
  </r>
  <r>
    <s v="1000730"/>
    <s v="89429100-1"/>
    <s v="NMC CHILE SPA"/>
    <s v="6701151670"/>
    <s v="ZPCD"/>
    <s v="20"/>
    <x v="1"/>
    <x v="0"/>
    <s v="C004"/>
    <s v="E652"/>
    <m/>
    <x v="1"/>
    <s v="57"/>
    <s v="Maderas"/>
    <s v="CL5725"/>
    <s v="570301003"/>
    <s v="1216226"/>
    <s v="ADEFIX P5"/>
    <n v="72"/>
    <n v="72"/>
    <s v="UN"/>
    <d v="2025-01-16T00:00:00"/>
    <n v="1"/>
    <d v="2025-04-16T00:00:00"/>
    <d v="2025-02-12T00:00:00"/>
    <x v="1"/>
    <x v="0"/>
    <n v="934776"/>
    <n v="934776"/>
  </r>
  <r>
    <s v="1000730"/>
    <s v="89429100-1"/>
    <s v="NMC CHILE SPA"/>
    <s v="6508244787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51"/>
    <n v="30"/>
    <s v="CS"/>
    <d v="2025-01-27T00:00:00"/>
    <n v="1"/>
    <d v="2025-02-03T00:00:00"/>
    <d v="2025-02-03T00:00:00"/>
    <x v="1"/>
    <x v="0"/>
    <n v="4256582"/>
    <n v="2503872"/>
  </r>
  <r>
    <s v="1000730"/>
    <s v="89429100-1"/>
    <s v="NMC CHILE SPA"/>
    <s v="6508244787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46"/>
    <n v="29"/>
    <s v="CS"/>
    <d v="2025-01-27T00:00:00"/>
    <n v="1"/>
    <d v="2025-02-03T00:00:00"/>
    <d v="2025-02-03T00:00:00"/>
    <x v="1"/>
    <x v="0"/>
    <n v="3037501"/>
    <n v="1914946"/>
  </r>
  <r>
    <s v="1000730"/>
    <s v="89429100-1"/>
    <s v="NMC CHILE SPA"/>
    <s v="6508244787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42"/>
    <n v="14"/>
    <s v="CS"/>
    <d v="2025-01-27T00:00:00"/>
    <n v="1"/>
    <d v="2025-02-03T00:00:00"/>
    <d v="2025-02-03T00:00:00"/>
    <x v="1"/>
    <x v="0"/>
    <n v="3600576"/>
    <n v="1200192"/>
  </r>
  <r>
    <s v="1000730"/>
    <s v="89429100-1"/>
    <s v="NMC CHILE SPA"/>
    <s v="6508244787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71"/>
    <n v="58"/>
    <s v="CS"/>
    <d v="2025-01-27T00:00:00"/>
    <n v="1"/>
    <d v="2025-02-03T00:00:00"/>
    <d v="2025-02-03T00:00:00"/>
    <x v="1"/>
    <x v="0"/>
    <n v="4194294"/>
    <n v="3426325"/>
  </r>
  <r>
    <s v="1000730"/>
    <s v="89429100-1"/>
    <s v="NMC CHILE SPA"/>
    <s v="6508244787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41"/>
    <n v="24"/>
    <s v="CS"/>
    <d v="2025-01-27T00:00:00"/>
    <n v="1"/>
    <d v="2025-02-03T00:00:00"/>
    <d v="2025-02-03T00:00:00"/>
    <x v="1"/>
    <x v="0"/>
    <n v="2513136"/>
    <n v="1471104"/>
  </r>
  <r>
    <s v="1000730"/>
    <s v="89429100-1"/>
    <s v="NMC CHILE SPA"/>
    <s v="6508244787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7"/>
    <n v="7"/>
    <s v="CS"/>
    <d v="2025-01-27T00:00:00"/>
    <n v="1"/>
    <d v="2025-02-03T00:00:00"/>
    <d v="2025-02-03T00:00:00"/>
    <x v="1"/>
    <x v="0"/>
    <n v="580716"/>
    <n v="580716"/>
  </r>
  <r>
    <s v="1000730"/>
    <s v="89429100-1"/>
    <s v="NMC CHILE SPA"/>
    <s v="6508244787"/>
    <s v="ZPFC"/>
    <s v="80"/>
    <x v="0"/>
    <x v="0"/>
    <s v="C004"/>
    <s v="E599"/>
    <m/>
    <x v="0"/>
    <s v="57"/>
    <s v="Maderas"/>
    <s v="CL5726"/>
    <s v="570301003"/>
    <s v="1252546"/>
    <s v="CORN ILUM RECTA IL4 36X60 2.00MT"/>
    <n v="1"/>
    <n v="1"/>
    <s v="CS"/>
    <d v="2025-01-27T00:00:00"/>
    <n v="1"/>
    <d v="2025-02-03T00:00:00"/>
    <d v="2025-02-03T00:00:00"/>
    <x v="1"/>
    <x v="0"/>
    <n v="144960"/>
    <n v="144960"/>
  </r>
  <r>
    <s v="1000730"/>
    <s v="89429100-1"/>
    <s v="NMC CHILE SPA"/>
    <s v="6508244787"/>
    <s v="ZPFC"/>
    <s v="90"/>
    <x v="0"/>
    <x v="0"/>
    <s v="C004"/>
    <s v="E599"/>
    <m/>
    <x v="0"/>
    <s v="57"/>
    <s v="Maderas"/>
    <s v="CL5726"/>
    <s v="570301003"/>
    <s v="1252549"/>
    <s v="ESQUINERO WE1 30X25 2.00MT"/>
    <n v="17"/>
    <n v="10"/>
    <s v="CS"/>
    <d v="2025-01-27T00:00:00"/>
    <n v="1"/>
    <d v="2025-02-03T00:00:00"/>
    <d v="2025-02-03T00:00:00"/>
    <x v="1"/>
    <x v="0"/>
    <n v="2406775"/>
    <n v="1415750"/>
  </r>
  <r>
    <s v="1000730"/>
    <s v="89429100-1"/>
    <s v="NMC CHILE SPA"/>
    <s v="6701157994"/>
    <s v="ZPCD"/>
    <s v="10"/>
    <x v="1"/>
    <x v="0"/>
    <s v="C004"/>
    <s v="E507"/>
    <m/>
    <x v="1"/>
    <s v="57"/>
    <s v="Maderas"/>
    <s v="CL5725"/>
    <s v="570301003"/>
    <s v="1427216"/>
    <s v="NOMASTYL T4 CAJA 170 ML"/>
    <n v="1"/>
    <n v="1"/>
    <s v="UN"/>
    <d v="2025-01-29T00:00:00"/>
    <n v="1"/>
    <d v="2025-01-30T00:00:00"/>
    <d v="2025-02-06T00:00:00"/>
    <x v="1"/>
    <x v="0"/>
    <n v="90950"/>
    <n v="90950"/>
  </r>
  <r>
    <s v="1000730"/>
    <s v="89429100-1"/>
    <s v="NMC CHILE SPA"/>
    <s v="6701158152"/>
    <s v="ZPCD"/>
    <s v="10"/>
    <x v="1"/>
    <x v="0"/>
    <s v="C004"/>
    <s v="E534"/>
    <m/>
    <x v="1"/>
    <s v="57"/>
    <s v="Maderas"/>
    <s v="CL5725"/>
    <s v="570301003"/>
    <s v="1052265"/>
    <s v="MOLDURA NOMASTYL H  40X50 CAJA X 100ML"/>
    <n v="112"/>
    <n v="47"/>
    <s v="UN"/>
    <d v="2025-01-29T00:00:00"/>
    <n v="1"/>
    <d v="2025-01-30T00:00:00"/>
    <d v="2025-02-25T00:00:00"/>
    <x v="1"/>
    <x v="0"/>
    <n v="8500800"/>
    <n v="3567300"/>
  </r>
  <r>
    <s v="1000730"/>
    <s v="89429100-1"/>
    <s v="NMC CHILE SPA"/>
    <s v="6701158152"/>
    <s v="ZPCD"/>
    <s v="20"/>
    <x v="1"/>
    <x v="0"/>
    <s v="C004"/>
    <s v="E534"/>
    <m/>
    <x v="1"/>
    <s v="57"/>
    <s v="Maderas"/>
    <s v="CL5725"/>
    <s v="570102001"/>
    <s v="1248388"/>
    <s v="ADHESIVO ADEFIX 5KG"/>
    <n v="100"/>
    <n v="64"/>
    <s v="UN"/>
    <d v="2025-01-29T00:00:00"/>
    <n v="1"/>
    <d v="2025-01-30T00:00:00"/>
    <d v="2025-02-25T00:00:00"/>
    <x v="1"/>
    <x v="0"/>
    <n v="1298300"/>
    <n v="830912"/>
  </r>
  <r>
    <s v="1000730"/>
    <s v="89429100-1"/>
    <s v="NMC CHILE SPA"/>
    <s v="6508276932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8413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7"/>
    <n v="0"/>
    <s v="CS"/>
    <d v="2025-02-18T00:00:00"/>
    <n v="2"/>
    <d v="2025-02-25T00:00:00"/>
    <m/>
    <x v="1"/>
    <x v="0"/>
    <n v="1042032"/>
    <n v="0"/>
  </r>
  <r>
    <s v="1000730"/>
    <s v="89429100-1"/>
    <s v="NMC CHILE SPA"/>
    <s v="6508278413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11"/>
    <n v="5"/>
    <s v="CS"/>
    <d v="2025-02-18T00:00:00"/>
    <n v="2"/>
    <d v="2025-02-25T00:00:00"/>
    <d v="2025-02-25T00:00:00"/>
    <x v="1"/>
    <x v="0"/>
    <n v="912553"/>
    <n v="414797"/>
  </r>
  <r>
    <s v="1000730"/>
    <s v="89429100-1"/>
    <s v="NMC CHILE SPA"/>
    <s v="6508278413"/>
    <s v="ZPFC"/>
    <s v="8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2-18T00:00:00"/>
    <n v="2"/>
    <d v="2025-02-25T00:00:00"/>
    <m/>
    <x v="1"/>
    <x v="0"/>
    <n v="707875"/>
    <n v="0"/>
  </r>
  <r>
    <s v="1000730"/>
    <s v="89429100-1"/>
    <s v="NMC CHILE SPA"/>
    <s v="6508278413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3"/>
    <n v="3"/>
    <s v="CS"/>
    <d v="2025-02-18T00:00:00"/>
    <n v="2"/>
    <d v="2025-02-25T00:00:00"/>
    <d v="2025-02-25T00:00:00"/>
    <x v="1"/>
    <x v="0"/>
    <n v="344844"/>
    <n v="344844"/>
  </r>
  <r>
    <s v="1000730"/>
    <s v="89429100-1"/>
    <s v="NMC CHILE SPA"/>
    <s v="6508276932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8"/>
    <n v="8"/>
    <s v="PAL"/>
    <d v="2025-02-17T00:00:00"/>
    <n v="2"/>
    <d v="2025-02-24T00:00:00"/>
    <d v="2025-02-24T00:00:00"/>
    <x v="1"/>
    <x v="0"/>
    <n v="2592000"/>
    <n v="2592000"/>
  </r>
  <r>
    <s v="1000730"/>
    <s v="89429100-1"/>
    <s v="NMC CHILE SPA"/>
    <s v="6508276932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6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7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6932"/>
    <s v="ZPXD"/>
    <s v="18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7T00:00:00"/>
    <n v="2"/>
    <d v="2025-02-24T00:00:00"/>
    <m/>
    <x v="1"/>
    <x v="0"/>
    <n v="0"/>
    <n v="0"/>
  </r>
  <r>
    <s v="1000730"/>
    <s v="89429100-1"/>
    <s v="NMC CHILE SPA"/>
    <s v="6508278413"/>
    <s v="ZPFC"/>
    <s v="10"/>
    <x v="0"/>
    <x v="1"/>
    <s v="C004"/>
    <s v="E599"/>
    <m/>
    <x v="0"/>
    <s v="57"/>
    <s v="Maderas"/>
    <s v="CL5726"/>
    <s v="570301003"/>
    <s v="225516"/>
    <s v="MOLDURA DECOFLAIR E21 SKIN 65X30 2.00MT"/>
    <n v="1"/>
    <n v="0"/>
    <s v="PAK"/>
    <d v="2025-02-18T00:00:00"/>
    <n v="2"/>
    <d v="2025-02-25T00:00:00"/>
    <m/>
    <x v="1"/>
    <x v="0"/>
    <n v="150444"/>
    <n v="0"/>
  </r>
  <r>
    <s v="1000730"/>
    <s v="89429100-1"/>
    <s v="NMC CHILE SPA"/>
    <s v="6508278413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45"/>
    <n v="45"/>
    <s v="CS"/>
    <d v="2025-02-18T00:00:00"/>
    <n v="2"/>
    <d v="2025-02-25T00:00:00"/>
    <d v="2025-02-25T00:00:00"/>
    <x v="1"/>
    <x v="0"/>
    <n v="3755808"/>
    <n v="3755808"/>
  </r>
  <r>
    <s v="1000730"/>
    <s v="89429100-1"/>
    <s v="NMC CHILE SPA"/>
    <s v="6508278413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20"/>
    <n v="10"/>
    <s v="CS"/>
    <d v="2025-02-18T00:00:00"/>
    <n v="2"/>
    <d v="2025-02-25T00:00:00"/>
    <d v="2025-02-25T00:00:00"/>
    <x v="1"/>
    <x v="0"/>
    <n v="1320653"/>
    <n v="660327"/>
  </r>
  <r>
    <s v="1000730"/>
    <s v="89429100-1"/>
    <s v="NMC CHILE SPA"/>
    <s v="6701158400"/>
    <s v="ZPCD"/>
    <s v="10"/>
    <x v="1"/>
    <x v="0"/>
    <s v="C004"/>
    <s v="E504"/>
    <m/>
    <x v="1"/>
    <s v="57"/>
    <s v="Maderas"/>
    <s v="CL5725"/>
    <s v="570301003"/>
    <s v="1460147"/>
    <s v="MOLDURA NOMASTYL D 50X40X2 MTS"/>
    <n v="3600"/>
    <n v="660"/>
    <s v="UN"/>
    <d v="2025-01-29T00:00:00"/>
    <n v="1"/>
    <d v="2025-01-29T00:00:00"/>
    <d v="2025-02-21T00:00:00"/>
    <x v="1"/>
    <x v="0"/>
    <n v="3988800"/>
    <n v="731280"/>
  </r>
  <r>
    <s v="1000730"/>
    <s v="89429100-1"/>
    <s v="NMC CHILE SPA"/>
    <s v="6701151887"/>
    <s v="ZPCD"/>
    <s v="10"/>
    <x v="1"/>
    <x v="0"/>
    <s v="C004"/>
    <s v="E521"/>
    <m/>
    <x v="1"/>
    <s v="57"/>
    <s v="Maderas"/>
    <s v="CL5725"/>
    <s v="570301003"/>
    <s v="1159900"/>
    <s v="CORNISA NOMASTYL TIPO F 30X35"/>
    <n v="115"/>
    <n v="115"/>
    <s v="UN"/>
    <d v="2025-01-16T00:00:00"/>
    <n v="1"/>
    <d v="2025-01-17T00:00:00"/>
    <d v="2025-02-11T00:00:00"/>
    <x v="1"/>
    <x v="0"/>
    <n v="91770"/>
    <n v="91770"/>
  </r>
  <r>
    <s v="1000730"/>
    <s v="89429100-1"/>
    <s v="NMC CHILE SPA"/>
    <s v="6701156828"/>
    <s v="ZPCD"/>
    <s v="10"/>
    <x v="1"/>
    <x v="0"/>
    <s v="C004"/>
    <s v="E508"/>
    <m/>
    <x v="1"/>
    <s v="57"/>
    <s v="Maderas"/>
    <s v=""/>
    <s v="570301003"/>
    <s v="1066111"/>
    <s v="CORNISA TIPO T 4 NOMASTYL"/>
    <n v="1"/>
    <n v="1"/>
    <s v="UN"/>
    <d v="2025-01-27T00:00:00"/>
    <n v="1"/>
    <d v="2025-01-27T00:00:00"/>
    <d v="2025-02-04T00:00:00"/>
    <x v="1"/>
    <x v="0"/>
    <n v="90950"/>
    <n v="90950"/>
  </r>
  <r>
    <s v="1000730"/>
    <s v="89429100-1"/>
    <s v="NMC CHILE SPA"/>
    <s v="6701157487"/>
    <s v="ZPCD"/>
    <s v="10"/>
    <x v="1"/>
    <x v="0"/>
    <s v="C004"/>
    <s v="E508"/>
    <m/>
    <x v="1"/>
    <s v="57"/>
    <s v="Maderas"/>
    <s v="CL5725"/>
    <s v="570301003"/>
    <s v="919707"/>
    <s v="CORNIZA NOMASTYL TIPO F"/>
    <n v="3"/>
    <n v="3"/>
    <s v="M"/>
    <d v="2025-01-28T00:00:00"/>
    <n v="1"/>
    <d v="2025-01-28T00:00:00"/>
    <d v="2025-02-21T00:00:00"/>
    <x v="1"/>
    <x v="0"/>
    <n v="323610"/>
    <n v="323610"/>
  </r>
  <r>
    <s v="1000730"/>
    <s v="89429100-1"/>
    <s v="NMC CHILE SPA"/>
    <s v="6508251293"/>
    <s v="ZPXD"/>
    <s v="20"/>
    <x v="0"/>
    <x v="0"/>
    <s v="C004"/>
    <s v="E599"/>
    <m/>
    <x v="0"/>
    <s v="49"/>
    <s v="Flooring"/>
    <s v="CL4923"/>
    <s v="490604004"/>
    <s v="1456677"/>
    <s v="ESPUMA ACUSTICA SELITCBLOC 15 M2"/>
    <n v="2"/>
    <n v="2"/>
    <s v="PAL"/>
    <d v="2025-01-30T00:00:00"/>
    <n v="1"/>
    <d v="2025-02-06T00:00:00"/>
    <d v="2025-02-06T00:00:00"/>
    <x v="1"/>
    <x v="0"/>
    <n v="907200"/>
    <n v="907200"/>
  </r>
  <r>
    <s v="1000730"/>
    <s v="89429100-1"/>
    <s v="NMC CHILE SPA"/>
    <s v="6508251293"/>
    <s v="ZPXD"/>
    <s v="21"/>
    <x v="0"/>
    <x v="0"/>
    <s v="C004"/>
    <s v="E599"/>
    <m/>
    <x v="0"/>
    <s v="49"/>
    <s v="Flooring"/>
    <s v="CL4923"/>
    <s v="490604004"/>
    <s v="1456677"/>
    <s v="ESPUMA ACUSTICA SELITCBLOC 15 M2"/>
    <n v="2"/>
    <n v="0"/>
    <s v="PAL"/>
    <d v="2025-01-30T00:00:00"/>
    <n v="1"/>
    <d v="2025-02-06T00:00:00"/>
    <m/>
    <x v="1"/>
    <x v="0"/>
    <n v="0"/>
    <n v="0"/>
  </r>
  <r>
    <s v="1000730"/>
    <s v="89429100-1"/>
    <s v="NMC CHILE SPA"/>
    <s v="6508267231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1"/>
    <n v="1"/>
    <s v="CS"/>
    <d v="2025-02-11T00:00:00"/>
    <n v="2"/>
    <d v="2025-02-18T00:00:00"/>
    <d v="2025-02-18T00:00:00"/>
    <x v="1"/>
    <x v="0"/>
    <n v="114948"/>
    <n v="114948"/>
  </r>
  <r>
    <s v="1000730"/>
    <s v="89429100-1"/>
    <s v="NMC CHILE SPA"/>
    <s v="6701161127"/>
    <s v="ZPCD"/>
    <s v="10"/>
    <x v="1"/>
    <x v="0"/>
    <s v="C004"/>
    <s v="E507"/>
    <m/>
    <x v="1"/>
    <s v="57"/>
    <s v="Maderas"/>
    <s v="CL5725"/>
    <s v="570301003"/>
    <s v="1159900"/>
    <s v="CORNISA NOMASTYL TIPO F 30X35"/>
    <n v="4"/>
    <n v="4"/>
    <s v="UN"/>
    <d v="2025-02-04T00:00:00"/>
    <n v="2"/>
    <d v="2025-02-05T00:00:00"/>
    <d v="2025-02-24T00:00:00"/>
    <x v="1"/>
    <x v="0"/>
    <n v="307280"/>
    <n v="307280"/>
  </r>
  <r>
    <s v="1000730"/>
    <s v="89429100-1"/>
    <s v="NMC CHILE SPA"/>
    <s v="6508256595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39"/>
    <n v="0"/>
    <s v="CS"/>
    <d v="2025-02-04T00:00:00"/>
    <n v="2"/>
    <d v="2025-02-11T00:00:00"/>
    <m/>
    <x v="1"/>
    <x v="0"/>
    <n v="3343392"/>
    <n v="0"/>
  </r>
  <r>
    <s v="1000730"/>
    <s v="89429100-1"/>
    <s v="NMC CHILE SPA"/>
    <s v="6508256595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38"/>
    <n v="0"/>
    <s v="CS"/>
    <d v="2025-02-04T00:00:00"/>
    <n v="2"/>
    <d v="2025-02-11T00:00:00"/>
    <m/>
    <x v="1"/>
    <x v="0"/>
    <n v="2244833"/>
    <n v="0"/>
  </r>
  <r>
    <s v="1000730"/>
    <s v="89429100-1"/>
    <s v="NMC CHILE SPA"/>
    <s v="6508256595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30"/>
    <n v="0"/>
    <s v="CS"/>
    <d v="2025-02-04T00:00:00"/>
    <n v="2"/>
    <d v="2025-02-11T00:00:00"/>
    <m/>
    <x v="1"/>
    <x v="0"/>
    <n v="1838880"/>
    <n v="0"/>
  </r>
  <r>
    <s v="1000730"/>
    <s v="89429100-1"/>
    <s v="NMC CHILE SPA"/>
    <s v="6508256595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22"/>
    <n v="8"/>
    <s v="CS"/>
    <d v="2025-02-04T00:00:00"/>
    <n v="2"/>
    <d v="2025-02-11T00:00:00"/>
    <d v="2025-02-10T00:00:00"/>
    <x v="1"/>
    <x v="0"/>
    <n v="1825106"/>
    <n v="663675"/>
  </r>
  <r>
    <s v="1000730"/>
    <s v="89429100-1"/>
    <s v="NMC CHILE SPA"/>
    <s v="6508267231"/>
    <s v="ZPFC"/>
    <s v="90"/>
    <x v="0"/>
    <x v="0"/>
    <s v="C004"/>
    <s v="E599"/>
    <m/>
    <x v="0"/>
    <s v="57"/>
    <s v="Maderas"/>
    <s v="CL5726"/>
    <s v="570301003"/>
    <s v="1252549"/>
    <s v="ESQUINERO WE1 30X25 2.00MT"/>
    <n v="19"/>
    <n v="0"/>
    <s v="CS"/>
    <d v="2025-02-11T00:00:00"/>
    <n v="2"/>
    <d v="2025-02-18T00:00:00"/>
    <m/>
    <x v="1"/>
    <x v="0"/>
    <n v="2689925"/>
    <n v="0"/>
  </r>
  <r>
    <s v="1000730"/>
    <s v="89429100-1"/>
    <s v="NMC CHILE SPA"/>
    <s v="6508265232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508265232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701165773"/>
    <s v="ZPCD"/>
    <s v="10"/>
    <x v="1"/>
    <x v="0"/>
    <s v="C004"/>
    <s v="E521"/>
    <m/>
    <x v="1"/>
    <s v="57"/>
    <s v="Maderas"/>
    <s v="CL5725"/>
    <s v="570301003"/>
    <s v="1159900"/>
    <s v="CORNISA NOMASTYL TIPO F 30X35"/>
    <n v="460"/>
    <n v="460"/>
    <s v="UN"/>
    <d v="2025-02-14T00:00:00"/>
    <n v="2"/>
    <d v="2025-02-14T00:00:00"/>
    <d v="2025-02-20T00:00:00"/>
    <x v="1"/>
    <x v="0"/>
    <n v="367080"/>
    <n v="367080"/>
  </r>
  <r>
    <s v="1000730"/>
    <s v="89429100-1"/>
    <s v="NMC CHILE SPA"/>
    <s v="6508265232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508256595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2-04T00:00:00"/>
    <n v="2"/>
    <d v="2025-02-11T00:00:00"/>
    <d v="2025-02-10T00:00:00"/>
    <x v="1"/>
    <x v="0"/>
    <n v="230104"/>
    <n v="230104"/>
  </r>
  <r>
    <s v="1000730"/>
    <s v="89429100-1"/>
    <s v="NMC CHILE SPA"/>
    <s v="6508256595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91"/>
    <n v="0"/>
    <s v="CS"/>
    <d v="2025-02-04T00:00:00"/>
    <n v="2"/>
    <d v="2025-02-11T00:00:00"/>
    <m/>
    <x v="1"/>
    <x v="0"/>
    <n v="7595078"/>
    <n v="0"/>
  </r>
  <r>
    <s v="1000730"/>
    <s v="89429100-1"/>
    <s v="NMC CHILE SPA"/>
    <s v="6508256595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62"/>
    <n v="0"/>
    <s v="CS"/>
    <d v="2025-02-04T00:00:00"/>
    <n v="2"/>
    <d v="2025-02-11T00:00:00"/>
    <m/>
    <x v="1"/>
    <x v="0"/>
    <n v="4094024"/>
    <n v="0"/>
  </r>
  <r>
    <s v="1000730"/>
    <s v="89429100-1"/>
    <s v="NMC CHILE SPA"/>
    <s v="6508267231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2-11T00:00:00"/>
    <n v="2"/>
    <d v="2025-02-18T00:00:00"/>
    <d v="2025-02-18T00:00:00"/>
    <x v="1"/>
    <x v="0"/>
    <n v="230104"/>
    <n v="230104"/>
  </r>
  <r>
    <s v="1000730"/>
    <s v="89429100-1"/>
    <s v="NMC CHILE SPA"/>
    <s v="6508267231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4"/>
    <n v="0"/>
    <s v="PAK"/>
    <d v="2025-02-11T00:00:00"/>
    <n v="2"/>
    <d v="2025-02-18T00:00:00"/>
    <m/>
    <x v="1"/>
    <x v="0"/>
    <n v="601776"/>
    <n v="0"/>
  </r>
  <r>
    <s v="1000730"/>
    <s v="89429100-1"/>
    <s v="NMC CHILE SPA"/>
    <s v="6508267231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148"/>
    <n v="65"/>
    <s v="CS"/>
    <d v="2025-02-11T00:00:00"/>
    <n v="2"/>
    <d v="2025-02-18T00:00:00"/>
    <d v="2025-02-18T00:00:00"/>
    <x v="1"/>
    <x v="0"/>
    <n v="12352435"/>
    <n v="5425056"/>
  </r>
  <r>
    <s v="1000730"/>
    <s v="89429100-1"/>
    <s v="NMC CHILE SPA"/>
    <s v="6508267231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110"/>
    <n v="37"/>
    <s v="CS"/>
    <d v="2025-02-11T00:00:00"/>
    <n v="2"/>
    <d v="2025-02-18T00:00:00"/>
    <d v="2025-02-18T00:00:00"/>
    <x v="1"/>
    <x v="0"/>
    <n v="7263590"/>
    <n v="2443208"/>
  </r>
  <r>
    <s v="1000730"/>
    <s v="89429100-1"/>
    <s v="NMC CHILE SPA"/>
    <s v="6508267231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78"/>
    <n v="24"/>
    <s v="CS"/>
    <d v="2025-02-11T00:00:00"/>
    <n v="2"/>
    <d v="2025-02-18T00:00:00"/>
    <d v="2025-02-18T00:00:00"/>
    <x v="1"/>
    <x v="0"/>
    <n v="6686784"/>
    <n v="2057472"/>
  </r>
  <r>
    <s v="1000730"/>
    <s v="89429100-1"/>
    <s v="NMC CHILE SPA"/>
    <s v="6508267231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80"/>
    <n v="42"/>
    <s v="CS"/>
    <d v="2025-02-11T00:00:00"/>
    <n v="2"/>
    <d v="2025-02-18T00:00:00"/>
    <d v="2025-02-18T00:00:00"/>
    <x v="1"/>
    <x v="0"/>
    <n v="4725965"/>
    <n v="2481132"/>
  </r>
  <r>
    <s v="1000730"/>
    <s v="89429100-1"/>
    <s v="NMC CHILE SPA"/>
    <s v="6508267231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56"/>
    <n v="52"/>
    <s v="CS"/>
    <d v="2025-02-11T00:00:00"/>
    <n v="2"/>
    <d v="2025-02-18T00:00:00"/>
    <d v="2025-02-18T00:00:00"/>
    <x v="1"/>
    <x v="0"/>
    <n v="3432576"/>
    <n v="3187392"/>
  </r>
  <r>
    <s v="1000730"/>
    <s v="89429100-1"/>
    <s v="NMC CHILE SPA"/>
    <s v="6508267231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39"/>
    <n v="14"/>
    <s v="CS"/>
    <d v="2025-02-11T00:00:00"/>
    <n v="2"/>
    <d v="2025-02-18T00:00:00"/>
    <d v="2025-02-18T00:00:00"/>
    <x v="1"/>
    <x v="0"/>
    <n v="3235415"/>
    <n v="1161431"/>
  </r>
  <r>
    <s v="1000730"/>
    <s v="89429100-1"/>
    <s v="NMC CHILE SPA"/>
    <s v="6508256585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4"/>
    <n v="3"/>
    <s v="PAL"/>
    <d v="2025-02-04T00:00:00"/>
    <n v="2"/>
    <d v="2025-02-11T00:00:00"/>
    <d v="2025-02-11T00:00:00"/>
    <x v="1"/>
    <x v="0"/>
    <n v="1296000"/>
    <n v="972000"/>
  </r>
  <r>
    <s v="1000730"/>
    <s v="89429100-1"/>
    <s v="NMC CHILE SPA"/>
    <s v="6508256595"/>
    <s v="ZPFC"/>
    <s v="8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2-04T00:00:00"/>
    <n v="2"/>
    <d v="2025-02-11T00:00:00"/>
    <m/>
    <x v="1"/>
    <x v="0"/>
    <n v="707875"/>
    <n v="0"/>
  </r>
  <r>
    <s v="1000730"/>
    <s v="89429100-1"/>
    <s v="NMC CHILE SPA"/>
    <s v="6508256585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04T00:00:00"/>
    <n v="2"/>
    <d v="2025-02-11T00:00:00"/>
    <m/>
    <x v="1"/>
    <x v="0"/>
    <n v="0"/>
    <n v="0"/>
  </r>
  <r>
    <s v="1000730"/>
    <s v="89429100-1"/>
    <s v="NMC CHILE SPA"/>
    <s v="6508256585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2-04T00:00:00"/>
    <n v="2"/>
    <d v="2025-02-11T00:00:00"/>
    <m/>
    <x v="1"/>
    <x v="0"/>
    <n v="0"/>
    <n v="0"/>
  </r>
  <r>
    <s v="1000730"/>
    <s v="89429100-1"/>
    <s v="NMC CHILE SPA"/>
    <s v="6508265232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7"/>
    <n v="7"/>
    <s v="PAL"/>
    <d v="2025-02-10T00:00:00"/>
    <n v="2"/>
    <d v="2025-02-17T00:00:00"/>
    <d v="2025-02-17T00:00:00"/>
    <x v="1"/>
    <x v="0"/>
    <n v="2268000"/>
    <n v="2268000"/>
  </r>
  <r>
    <s v="1000730"/>
    <s v="89429100-1"/>
    <s v="NMC CHILE SPA"/>
    <s v="6508265232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508265232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2-10T00:00:00"/>
    <n v="2"/>
    <d v="2025-02-17T00:00:00"/>
    <m/>
    <x v="1"/>
    <x v="0"/>
    <n v="0"/>
    <n v="0"/>
  </r>
  <r>
    <s v="1000730"/>
    <s v="89429100-1"/>
    <s v="NMC CHILE SPA"/>
    <s v="6701164808"/>
    <s v="ZPCD"/>
    <s v="10"/>
    <x v="1"/>
    <x v="1"/>
    <s v="C004"/>
    <s v="E652"/>
    <m/>
    <x v="1"/>
    <s v="57"/>
    <s v="Maderas"/>
    <s v="CL5725"/>
    <s v="570301003"/>
    <s v="1274988"/>
    <s v="MOLDURA NOMASTYL TIPO M2"/>
    <n v="30"/>
    <n v="0"/>
    <s v="UN"/>
    <d v="2025-02-11T00:00:00"/>
    <n v="2"/>
    <d v="2025-02-12T00:00:00"/>
    <m/>
    <x v="1"/>
    <x v="0"/>
    <n v="5932080"/>
    <n v="0"/>
  </r>
  <r>
    <s v="1000730"/>
    <s v="89429100-1"/>
    <s v="NMC CHILE SPA"/>
    <s v="6701164808"/>
    <s v="ZPCD"/>
    <s v="20"/>
    <x v="1"/>
    <x v="1"/>
    <s v="C004"/>
    <s v="E652"/>
    <m/>
    <x v="1"/>
    <s v="57"/>
    <s v="Maderas"/>
    <s v="CL5725"/>
    <s v="570301003"/>
    <s v="1081446"/>
    <s v="MOLDURA NOMASTYL E"/>
    <n v="2"/>
    <n v="0"/>
    <s v="PAL"/>
    <d v="2025-02-11T00:00:00"/>
    <n v="2"/>
    <d v="2025-02-12T00:00:00"/>
    <m/>
    <x v="1"/>
    <x v="0"/>
    <n v="192896"/>
    <n v="0"/>
  </r>
  <r>
    <s v="1000730"/>
    <s v="89429100-1"/>
    <s v="NMC CHILE SPA"/>
    <s v="6508256585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04T00:00:00"/>
    <n v="2"/>
    <d v="2025-02-11T00:00:00"/>
    <m/>
    <x v="1"/>
    <x v="0"/>
    <n v="0"/>
    <n v="0"/>
  </r>
  <r>
    <s v="1000730"/>
    <s v="89429100-1"/>
    <s v="NMC CHILE SPA"/>
    <s v="6508278413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2"/>
    <n v="12"/>
    <s v="CS"/>
    <d v="2025-02-18T00:00:00"/>
    <n v="2"/>
    <d v="2025-02-25T00:00:00"/>
    <d v="2025-02-25T00:00:00"/>
    <x v="1"/>
    <x v="0"/>
    <n v="1028736"/>
    <n v="1028736"/>
  </r>
  <r>
    <s v="1000730"/>
    <s v="89429100-1"/>
    <s v="NMC CHILE SPA"/>
    <s v="6508278413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31"/>
    <n v="31"/>
    <s v="CS"/>
    <d v="2025-02-18T00:00:00"/>
    <n v="2"/>
    <d v="2025-02-25T00:00:00"/>
    <d v="2025-02-25T00:00:00"/>
    <x v="1"/>
    <x v="0"/>
    <n v="1831311"/>
    <n v="1831311"/>
  </r>
  <r>
    <s v="1000730"/>
    <s v="89429100-1"/>
    <s v="NMC CHILE SPA"/>
    <s v="6701167562"/>
    <s v="ZPCD"/>
    <s v="10"/>
    <x v="1"/>
    <x v="1"/>
    <s v="C004"/>
    <s v="E843"/>
    <m/>
    <x v="1"/>
    <s v="57"/>
    <s v="Maderas"/>
    <s v="CL5726"/>
    <s v="570301003"/>
    <s v="1252549"/>
    <s v="ESQUINERO WE1 30X25 2.00MT"/>
    <n v="70"/>
    <n v="0"/>
    <s v="UN"/>
    <d v="2025-02-18T00:00:00"/>
    <n v="2"/>
    <d v="2025-02-19T00:00:00"/>
    <m/>
    <x v="1"/>
    <x v="0"/>
    <n v="383600"/>
    <n v="0"/>
  </r>
  <r>
    <s v="1000730"/>
    <s v="89429100-1"/>
    <s v="NMC CHILE SPA"/>
    <s v="6701161925"/>
    <s v="ZPCD"/>
    <s v="20"/>
    <x v="1"/>
    <x v="0"/>
    <s v="C004"/>
    <s v="E652"/>
    <m/>
    <x v="1"/>
    <s v="57"/>
    <s v="Maderas"/>
    <s v="CL5725"/>
    <s v="570301003"/>
    <s v="1043507"/>
    <s v="MOLDURA CORNISA TIPO B2 CAJA 190 MTS"/>
    <n v="1"/>
    <n v="1"/>
    <s v="UN"/>
    <d v="2025-02-05T00:00:00"/>
    <n v="2"/>
    <d v="2025-05-06T00:00:00"/>
    <d v="2025-02-28T00:00:00"/>
    <x v="1"/>
    <x v="0"/>
    <n v="92910"/>
    <n v="92910"/>
  </r>
  <r>
    <s v="1000730"/>
    <s v="89429100-1"/>
    <s v="NMC CHILE SPA"/>
    <s v="6701168633"/>
    <s v="ZPCD"/>
    <s v="10"/>
    <x v="1"/>
    <x v="0"/>
    <s v="C004"/>
    <s v="E781"/>
    <m/>
    <x v="1"/>
    <s v="57"/>
    <s v="Maderas"/>
    <s v="CL5725"/>
    <s v="570301003"/>
    <s v="1427216"/>
    <s v="NOMASTYL T4 CAJA 170 ML"/>
    <n v="1"/>
    <n v="1"/>
    <s v="UN"/>
    <d v="2025-02-20T00:00:00"/>
    <n v="2"/>
    <d v="2025-02-20T00:00:00"/>
    <d v="2025-02-28T00:00:00"/>
    <x v="1"/>
    <x v="0"/>
    <n v="91290"/>
    <n v="91290"/>
  </r>
  <r>
    <s v="1000730"/>
    <s v="89429100-1"/>
    <s v="NMC CHILE SPA"/>
    <s v="6701157487"/>
    <s v="ZPCD"/>
    <s v="30"/>
    <x v="1"/>
    <x v="0"/>
    <s v="C004"/>
    <s v="E508"/>
    <m/>
    <x v="1"/>
    <s v="57"/>
    <s v="Maderas"/>
    <s v="CL5725"/>
    <s v="570301003"/>
    <s v="1043507"/>
    <s v="MOLDURA CORNISA TIPO B2 CAJA 190 MTS"/>
    <n v="1"/>
    <n v="1"/>
    <s v="UN"/>
    <d v="2025-01-28T00:00:00"/>
    <n v="1"/>
    <d v="2025-01-29T00:00:00"/>
    <d v="2025-02-10T00:00:00"/>
    <x v="1"/>
    <x v="0"/>
    <n v="125780"/>
    <n v="125780"/>
  </r>
  <r>
    <s v="1000730"/>
    <s v="89429100-1"/>
    <s v="NMC CHILE SPA"/>
    <s v="6508289035"/>
    <s v="ZPXD"/>
    <s v="16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7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701165703"/>
    <s v="ZPCD"/>
    <s v="10"/>
    <x v="1"/>
    <x v="0"/>
    <s v="C004"/>
    <s v="E652"/>
    <m/>
    <x v="1"/>
    <s v="57"/>
    <s v="Maderas"/>
    <s v="CL5725"/>
    <s v="570102001"/>
    <s v="1248388"/>
    <s v="ADHESIVO ADEFIX 5KG"/>
    <n v="4"/>
    <n v="4"/>
    <s v="UN"/>
    <d v="2025-02-13T00:00:00"/>
    <n v="2"/>
    <d v="2025-05-13T00:00:00"/>
    <d v="2025-03-19T00:00:00"/>
    <x v="2"/>
    <x v="0"/>
    <n v="51932"/>
    <n v="51932"/>
  </r>
  <r>
    <s v="1000730"/>
    <s v="89429100-1"/>
    <s v="NMC CHILE SPA"/>
    <s v="6701165703"/>
    <s v="ZPCD"/>
    <s v="20"/>
    <x v="1"/>
    <x v="0"/>
    <s v="C004"/>
    <s v="E652"/>
    <m/>
    <x v="1"/>
    <s v="57"/>
    <s v="Maderas"/>
    <s v="CL5725"/>
    <s v="570301003"/>
    <s v="596921"/>
    <s v="CORNISA POLIESTIRENO B5 50X50MM 96MT"/>
    <n v="4"/>
    <n v="4"/>
    <s v="UN"/>
    <d v="2025-02-13T00:00:00"/>
    <n v="2"/>
    <d v="2025-05-13T00:00:00"/>
    <d v="2025-03-19T00:00:00"/>
    <x v="2"/>
    <x v="0"/>
    <n v="259968"/>
    <n v="259968"/>
  </r>
  <r>
    <s v="1000730"/>
    <s v="89429100-1"/>
    <s v="NMC CHILE SPA"/>
    <s v="6508337840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15"/>
    <n v="5"/>
    <s v="CS"/>
    <d v="2025-03-25T00:00:00"/>
    <n v="3"/>
    <d v="2025-04-01T00:00:00"/>
    <d v="2025-03-31T00:00:00"/>
    <x v="2"/>
    <x v="0"/>
    <n v="1285920"/>
    <n v="428640"/>
  </r>
  <r>
    <s v="1000730"/>
    <s v="89429100-1"/>
    <s v="NMC CHILE SPA"/>
    <s v="6508337840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20"/>
    <n v="11"/>
    <s v="CS"/>
    <d v="2025-03-25T00:00:00"/>
    <n v="3"/>
    <d v="2025-04-01T00:00:00"/>
    <d v="2025-03-31T00:00:00"/>
    <x v="2"/>
    <x v="0"/>
    <n v="1225920"/>
    <n v="674256"/>
  </r>
  <r>
    <s v="1000730"/>
    <s v="89429100-1"/>
    <s v="NMC CHILE SPA"/>
    <s v="6508337840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21"/>
    <n v="18"/>
    <s v="CS"/>
    <d v="2025-03-25T00:00:00"/>
    <n v="3"/>
    <d v="2025-04-01T00:00:00"/>
    <d v="2025-03-31T00:00:00"/>
    <x v="2"/>
    <x v="0"/>
    <n v="1742147"/>
    <n v="1493269"/>
  </r>
  <r>
    <s v="1000730"/>
    <s v="89429100-1"/>
    <s v="NMC CHILE SPA"/>
    <s v="6508289035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7"/>
    <n v="7"/>
    <s v="PAL"/>
    <d v="2025-02-24T00:00:00"/>
    <n v="2"/>
    <d v="2025-03-03T00:00:00"/>
    <d v="2025-03-03T00:00:00"/>
    <x v="2"/>
    <x v="0"/>
    <n v="2268000"/>
    <n v="2268000"/>
  </r>
  <r>
    <s v="1000730"/>
    <s v="89429100-1"/>
    <s v="NMC CHILE SPA"/>
    <s v="6508289035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289035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2-24T00:00:00"/>
    <n v="2"/>
    <d v="2025-03-03T00:00:00"/>
    <m/>
    <x v="2"/>
    <x v="0"/>
    <n v="0"/>
    <n v="0"/>
  </r>
  <r>
    <s v="1000730"/>
    <s v="89429100-1"/>
    <s v="NMC CHILE SPA"/>
    <s v="6508335054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35054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35054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2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26792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3"/>
    <n v="3"/>
    <s v="PAK"/>
    <d v="2025-03-18T00:00:00"/>
    <n v="3"/>
    <d v="2025-03-25T00:00:00"/>
    <d v="2025-03-25T00:00:00"/>
    <x v="2"/>
    <x v="0"/>
    <n v="345156"/>
    <n v="345156"/>
  </r>
  <r>
    <s v="1000730"/>
    <s v="89429100-1"/>
    <s v="NMC CHILE SPA"/>
    <s v="6508326792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3"/>
    <n v="3"/>
    <s v="PAK"/>
    <d v="2025-03-18T00:00:00"/>
    <n v="3"/>
    <d v="2025-03-25T00:00:00"/>
    <d v="2025-03-25T00:00:00"/>
    <x v="2"/>
    <x v="0"/>
    <n v="451332"/>
    <n v="451332"/>
  </r>
  <r>
    <s v="1000730"/>
    <s v="89429100-1"/>
    <s v="NMC CHILE SPA"/>
    <s v="6508326792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43"/>
    <n v="43"/>
    <s v="CS"/>
    <d v="2025-03-18T00:00:00"/>
    <n v="3"/>
    <d v="2025-03-25T00:00:00"/>
    <d v="2025-03-25T00:00:00"/>
    <x v="2"/>
    <x v="0"/>
    <n v="3588883"/>
    <n v="3588883"/>
  </r>
  <r>
    <s v="1000730"/>
    <s v="89429100-1"/>
    <s v="NMC CHILE SPA"/>
    <s v="6508326792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28"/>
    <n v="21"/>
    <s v="CS"/>
    <d v="2025-03-18T00:00:00"/>
    <n v="3"/>
    <d v="2025-03-25T00:00:00"/>
    <d v="2025-03-25T00:00:00"/>
    <x v="2"/>
    <x v="0"/>
    <n v="1848914"/>
    <n v="1386686"/>
  </r>
  <r>
    <s v="1000730"/>
    <s v="89429100-1"/>
    <s v="NMC CHILE SPA"/>
    <s v="6508326792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18"/>
    <n v="18"/>
    <s v="CS"/>
    <d v="2025-03-18T00:00:00"/>
    <n v="3"/>
    <d v="2025-03-25T00:00:00"/>
    <d v="2025-03-25T00:00:00"/>
    <x v="2"/>
    <x v="0"/>
    <n v="1543104"/>
    <n v="1543104"/>
  </r>
  <r>
    <s v="1000730"/>
    <s v="89429100-1"/>
    <s v="NMC CHILE SPA"/>
    <s v="6508335054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24T00:00:00"/>
    <n v="3"/>
    <d v="2025-03-31T00:00:00"/>
    <m/>
    <x v="2"/>
    <x v="0"/>
    <n v="0"/>
    <n v="0"/>
  </r>
  <r>
    <s v="1000730"/>
    <s v="89429100-1"/>
    <s v="NMC CHILE SPA"/>
    <s v="6508326792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32"/>
    <n v="25"/>
    <s v="CS"/>
    <d v="2025-03-18T00:00:00"/>
    <n v="3"/>
    <d v="2025-03-25T00:00:00"/>
    <d v="2025-03-25T00:00:00"/>
    <x v="2"/>
    <x v="0"/>
    <n v="1890386"/>
    <n v="1476864"/>
  </r>
  <r>
    <s v="1000730"/>
    <s v="89429100-1"/>
    <s v="NMC CHILE SPA"/>
    <s v="6508326792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12"/>
    <n v="12"/>
    <s v="CS"/>
    <d v="2025-03-18T00:00:00"/>
    <n v="3"/>
    <d v="2025-03-25T00:00:00"/>
    <d v="2025-03-25T00:00:00"/>
    <x v="2"/>
    <x v="0"/>
    <n v="735552"/>
    <n v="735552"/>
  </r>
  <r>
    <s v="1000730"/>
    <s v="89429100-1"/>
    <s v="NMC CHILE SPA"/>
    <s v="6508326792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6"/>
    <n v="6"/>
    <s v="CS"/>
    <d v="2025-03-18T00:00:00"/>
    <n v="3"/>
    <d v="2025-03-25T00:00:00"/>
    <d v="2025-03-25T00:00:00"/>
    <x v="2"/>
    <x v="0"/>
    <n v="497756"/>
    <n v="497756"/>
  </r>
  <r>
    <s v="1000730"/>
    <s v="89429100-1"/>
    <s v="NMC CHILE SPA"/>
    <s v="6508326792"/>
    <s v="ZPFC"/>
    <s v="90"/>
    <x v="0"/>
    <x v="0"/>
    <s v="C004"/>
    <s v="E599"/>
    <m/>
    <x v="0"/>
    <s v="57"/>
    <s v="Maderas"/>
    <s v="CL5726"/>
    <s v="570301003"/>
    <s v="1252545"/>
    <s v="CORN ILUM CURVA IL3 33x50 2.00MT"/>
    <n v="1"/>
    <n v="1"/>
    <s v="CS"/>
    <d v="2025-03-18T00:00:00"/>
    <n v="3"/>
    <d v="2025-03-25T00:00:00"/>
    <d v="2025-03-25T00:00:00"/>
    <x v="2"/>
    <x v="0"/>
    <n v="172710"/>
    <n v="172710"/>
  </r>
  <r>
    <s v="1000730"/>
    <s v="89429100-1"/>
    <s v="NMC CHILE SPA"/>
    <s v="6508337840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3-25T00:00:00"/>
    <n v="3"/>
    <d v="2025-04-01T00:00:00"/>
    <d v="2025-03-31T00:00:00"/>
    <x v="2"/>
    <x v="0"/>
    <n v="229896"/>
    <n v="229896"/>
  </r>
  <r>
    <s v="1000730"/>
    <s v="89429100-1"/>
    <s v="NMC CHILE SPA"/>
    <s v="6508290625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30"/>
    <n v="0"/>
    <s v="CS"/>
    <d v="2025-02-25T00:00:00"/>
    <n v="2"/>
    <d v="2025-03-04T00:00:00"/>
    <m/>
    <x v="2"/>
    <x v="0"/>
    <n v="1980979"/>
    <n v="0"/>
  </r>
  <r>
    <s v="1000730"/>
    <s v="89429100-1"/>
    <s v="NMC CHILE SPA"/>
    <s v="6508290625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2"/>
    <n v="12"/>
    <s v="CS"/>
    <d v="2025-02-25T00:00:00"/>
    <n v="2"/>
    <d v="2025-03-04T00:00:00"/>
    <d v="2025-03-04T00:00:00"/>
    <x v="2"/>
    <x v="0"/>
    <n v="1028736"/>
    <n v="1028736"/>
  </r>
  <r>
    <s v="1000730"/>
    <s v="89429100-1"/>
    <s v="NMC CHILE SPA"/>
    <s v="6508290625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26"/>
    <n v="26"/>
    <s v="CS"/>
    <d v="2025-02-25T00:00:00"/>
    <n v="2"/>
    <d v="2025-03-04T00:00:00"/>
    <d v="2025-03-04T00:00:00"/>
    <x v="2"/>
    <x v="0"/>
    <n v="1535939"/>
    <n v="1535939"/>
  </r>
  <r>
    <s v="1000730"/>
    <s v="89429100-1"/>
    <s v="NMC CHILE SPA"/>
    <s v="6508290625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14"/>
    <n v="0"/>
    <s v="CS"/>
    <d v="2025-02-25T00:00:00"/>
    <n v="2"/>
    <d v="2025-03-04T00:00:00"/>
    <m/>
    <x v="2"/>
    <x v="0"/>
    <n v="858144"/>
    <n v="0"/>
  </r>
  <r>
    <s v="1000730"/>
    <s v="89429100-1"/>
    <s v="NMC CHILE SPA"/>
    <s v="6508290625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9"/>
    <n v="0"/>
    <s v="CS"/>
    <d v="2025-02-25T00:00:00"/>
    <n v="2"/>
    <d v="2025-03-04T00:00:00"/>
    <m/>
    <x v="2"/>
    <x v="0"/>
    <n v="746634"/>
    <n v="0"/>
  </r>
  <r>
    <s v="1000730"/>
    <s v="89429100-1"/>
    <s v="NMC CHILE SPA"/>
    <s v="6508290625"/>
    <s v="ZPFC"/>
    <s v="80"/>
    <x v="0"/>
    <x v="0"/>
    <s v="C004"/>
    <s v="E599"/>
    <m/>
    <x v="0"/>
    <s v="57"/>
    <s v="Maderas"/>
    <s v="CL5726"/>
    <s v="570301003"/>
    <s v="1252549"/>
    <s v="ESQUINERO WE1 30X25 2.00MT"/>
    <n v="30"/>
    <n v="30"/>
    <s v="CS"/>
    <d v="2025-02-25T00:00:00"/>
    <n v="2"/>
    <d v="2025-03-04T00:00:00"/>
    <d v="2025-03-04T00:00:00"/>
    <x v="2"/>
    <x v="0"/>
    <n v="4247250"/>
    <n v="4247250"/>
  </r>
  <r>
    <s v="1000730"/>
    <s v="89429100-1"/>
    <s v="NMC CHILE SPA"/>
    <s v="6508290625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2-25T00:00:00"/>
    <n v="2"/>
    <d v="2025-03-04T00:00:00"/>
    <d v="2025-03-04T00:00:00"/>
    <x v="2"/>
    <x v="0"/>
    <n v="229896"/>
    <n v="229896"/>
  </r>
  <r>
    <s v="1000730"/>
    <s v="89429100-1"/>
    <s v="NMC CHILE SPA"/>
    <s v="6508297665"/>
    <s v="ZPMC"/>
    <s v="10"/>
    <x v="0"/>
    <x v="0"/>
    <s v="C004"/>
    <s v="E503"/>
    <m/>
    <x v="1"/>
    <s v="49"/>
    <s v="Flooring"/>
    <s v="CL4923"/>
    <s v="490604004"/>
    <s v="1257819"/>
    <s v="ESPUMA NIVELADORA 2.2MM SELITAC 15 M2"/>
    <n v="1"/>
    <n v="1"/>
    <s v="PAL"/>
    <d v="2025-02-27T00:00:00"/>
    <n v="2"/>
    <d v="2025-03-12T00:00:00"/>
    <d v="2025-03-04T00:00:00"/>
    <x v="2"/>
    <x v="0"/>
    <n v="324000"/>
    <n v="324000"/>
  </r>
  <r>
    <s v="1000730"/>
    <s v="89429100-1"/>
    <s v="NMC CHILE SPA"/>
    <s v="6508326792"/>
    <s v="ZPFC"/>
    <s v="10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3-18T00:00:00"/>
    <n v="3"/>
    <d v="2025-03-25T00:00:00"/>
    <m/>
    <x v="2"/>
    <x v="0"/>
    <n v="707875"/>
    <n v="0"/>
  </r>
  <r>
    <s v="1000730"/>
    <s v="89429100-1"/>
    <s v="NMC CHILE SPA"/>
    <s v="6508326792"/>
    <s v="ZPFC"/>
    <s v="110"/>
    <x v="0"/>
    <x v="0"/>
    <s v="C004"/>
    <s v="E599"/>
    <m/>
    <x v="0"/>
    <s v="57"/>
    <s v="Maderas"/>
    <s v="CL5726"/>
    <s v="570301003"/>
    <s v="1415350"/>
    <s v="GUARDAPOLVO NOMAFLOOR M58 13X58 2.00MT"/>
    <n v="1"/>
    <n v="1"/>
    <s v="CS"/>
    <d v="2025-03-18T00:00:00"/>
    <n v="3"/>
    <d v="2025-03-25T00:00:00"/>
    <d v="2025-03-25T00:00:00"/>
    <x v="2"/>
    <x v="0"/>
    <n v="114948"/>
    <n v="114948"/>
  </r>
  <r>
    <s v="1000730"/>
    <s v="89429100-1"/>
    <s v="NMC CHILE SPA"/>
    <s v="6508335054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5"/>
    <n v="5"/>
    <s v="PAL"/>
    <d v="2025-03-24T00:00:00"/>
    <n v="3"/>
    <d v="2025-03-31T00:00:00"/>
    <d v="2025-03-27T00:00:00"/>
    <x v="2"/>
    <x v="0"/>
    <n v="1620000"/>
    <n v="1620000"/>
  </r>
  <r>
    <s v="1000730"/>
    <s v="89429100-1"/>
    <s v="NMC CHILE SPA"/>
    <s v="6701165427"/>
    <s v="ZPCD"/>
    <s v="10"/>
    <x v="1"/>
    <x v="0"/>
    <s v="C004"/>
    <s v="E508"/>
    <m/>
    <x v="1"/>
    <s v="57"/>
    <s v="Maderas"/>
    <s v="CL5725"/>
    <s v="570301003"/>
    <s v="107165"/>
    <s v="CORNISA POLIESTIRENO J 45X50MM(96MT)"/>
    <n v="2"/>
    <n v="2"/>
    <s v="UN"/>
    <d v="2025-02-12T00:00:00"/>
    <n v="2"/>
    <d v="2025-02-21T00:00:00"/>
    <d v="2025-03-27T00:00:00"/>
    <x v="2"/>
    <x v="0"/>
    <n v="159360"/>
    <n v="159360"/>
  </r>
  <r>
    <s v="1000730"/>
    <s v="89429100-1"/>
    <s v="NMC CHILE SPA"/>
    <s v="6701165427"/>
    <s v="ZPCD"/>
    <s v="20"/>
    <x v="1"/>
    <x v="0"/>
    <s v="C004"/>
    <s v="E508"/>
    <m/>
    <x v="1"/>
    <s v="57"/>
    <s v="Maderas"/>
    <s v="CL5725"/>
    <s v="570301003"/>
    <s v="1043507"/>
    <s v="MOLDURA CORNISA TIPO B2 CAJA 190 MTS"/>
    <n v="1"/>
    <n v="1"/>
    <s v="UN"/>
    <d v="2025-02-12T00:00:00"/>
    <n v="2"/>
    <d v="2025-02-21T00:00:00"/>
    <d v="2025-03-04T00:00:00"/>
    <x v="2"/>
    <x v="0"/>
    <n v="125780"/>
    <n v="125780"/>
  </r>
  <r>
    <s v="1000730"/>
    <s v="89429100-1"/>
    <s v="NMC CHILE SPA"/>
    <s v="6701161925"/>
    <s v="ZPCD"/>
    <s v="10"/>
    <x v="1"/>
    <x v="0"/>
    <s v="C004"/>
    <s v="E652"/>
    <m/>
    <x v="1"/>
    <s v="57"/>
    <s v="Maderas"/>
    <s v="CL5725"/>
    <s v="570301003"/>
    <s v="1427216"/>
    <s v="NOMASTYL T4 CAJA 170 ML"/>
    <n v="18"/>
    <n v="5"/>
    <s v="UN"/>
    <d v="2025-02-05T00:00:00"/>
    <n v="2"/>
    <d v="2025-05-06T00:00:00"/>
    <d v="2025-03-19T00:00:00"/>
    <x v="2"/>
    <x v="0"/>
    <n v="1637100"/>
    <n v="454750"/>
  </r>
  <r>
    <s v="1000730"/>
    <s v="89429100-1"/>
    <s v="NMC CHILE SPA"/>
    <s v="6701157487"/>
    <s v="ZPCD"/>
    <s v="20"/>
    <x v="1"/>
    <x v="0"/>
    <s v="C004"/>
    <s v="E508"/>
    <m/>
    <x v="1"/>
    <s v="57"/>
    <s v="Maderas"/>
    <s v="CL5725"/>
    <s v="570301003"/>
    <s v="107165"/>
    <s v="CORNISA POLIESTIRENO J 45X50MM(96MT)"/>
    <n v="2"/>
    <n v="2"/>
    <s v="UN"/>
    <d v="2025-01-28T00:00:00"/>
    <n v="1"/>
    <d v="2025-01-29T00:00:00"/>
    <d v="2025-03-27T00:00:00"/>
    <x v="2"/>
    <x v="0"/>
    <n v="159360"/>
    <n v="159360"/>
  </r>
  <r>
    <s v="1000730"/>
    <s v="89429100-1"/>
    <s v="NMC CHILE SPA"/>
    <s v="6701168149"/>
    <s v="ZPCD"/>
    <s v="10"/>
    <x v="1"/>
    <x v="0"/>
    <s v="C004"/>
    <s v="E652"/>
    <m/>
    <x v="1"/>
    <s v="57"/>
    <s v="Maderas"/>
    <s v="CL5725"/>
    <s v="570301003"/>
    <s v="892059"/>
    <s v="CORNISA NOMASTYL POLIESTIRENO B2 35X35"/>
    <n v="14630"/>
    <n v="1520"/>
    <s v="UN"/>
    <d v="2025-02-19T00:00:00"/>
    <n v="2"/>
    <d v="2025-05-30T00:00:00"/>
    <d v="2025-03-20T00:00:00"/>
    <x v="2"/>
    <x v="0"/>
    <n v="7154070"/>
    <n v="743280"/>
  </r>
  <r>
    <s v="1000730"/>
    <s v="89429100-1"/>
    <s v="NMC CHILE SPA"/>
    <s v="6701168258"/>
    <s v="ZPCD"/>
    <s v="10"/>
    <x v="1"/>
    <x v="0"/>
    <s v="C004"/>
    <s v="E781"/>
    <m/>
    <x v="1"/>
    <s v="57"/>
    <s v="Maderas"/>
    <s v="CL5725"/>
    <s v="570301003"/>
    <s v="1427216"/>
    <s v="NOMASTYL T4 CAJA 170 ML"/>
    <n v="1"/>
    <n v="1"/>
    <s v="UN"/>
    <d v="2025-02-19T00:00:00"/>
    <n v="2"/>
    <d v="2025-02-19T00:00:00"/>
    <d v="2025-03-05T00:00:00"/>
    <x v="2"/>
    <x v="0"/>
    <n v="91290"/>
    <n v="91290"/>
  </r>
  <r>
    <s v="1000730"/>
    <s v="89429100-1"/>
    <s v="NMC CHILE SPA"/>
    <s v="6701168332"/>
    <s v="ZPCD"/>
    <s v="10"/>
    <x v="1"/>
    <x v="0"/>
    <s v="C004"/>
    <s v="E652"/>
    <m/>
    <x v="1"/>
    <s v="57"/>
    <s v="Maderas"/>
    <s v="CL5725"/>
    <s v="570301003"/>
    <s v="892059"/>
    <s v="CORNISA NOMASTYL POLIESTIRENO B2 35X35"/>
    <n v="14820"/>
    <n v="1520"/>
    <s v="UN"/>
    <d v="2025-02-19T00:00:00"/>
    <n v="2"/>
    <d v="2025-02-20T00:00:00"/>
    <d v="2025-03-20T00:00:00"/>
    <x v="2"/>
    <x v="0"/>
    <n v="7246980"/>
    <n v="743280"/>
  </r>
  <r>
    <s v="1000730"/>
    <s v="89429100-1"/>
    <s v="NMC CHILE SPA"/>
    <s v="6701168531"/>
    <s v="ZPCD"/>
    <s v="10"/>
    <x v="1"/>
    <x v="0"/>
    <s v="C004"/>
    <s v="E652"/>
    <m/>
    <x v="1"/>
    <s v="57"/>
    <s v="Maderas"/>
    <s v=""/>
    <s v="570301003"/>
    <s v="1066111"/>
    <s v="CORNISA TIPO T 4 NOMASTYL"/>
    <n v="680"/>
    <n v="680"/>
    <s v="UN"/>
    <d v="2025-02-20T00:00:00"/>
    <n v="2"/>
    <d v="2025-05-20T00:00:00"/>
    <d v="2025-03-20T00:00:00"/>
    <x v="2"/>
    <x v="0"/>
    <n v="356320"/>
    <n v="356320"/>
  </r>
  <r>
    <s v="1000730"/>
    <s v="89429100-1"/>
    <s v="NMC CHILE SPA"/>
    <s v="6701168561"/>
    <s v="ZPCD"/>
    <s v="10"/>
    <x v="1"/>
    <x v="0"/>
    <s v="C004"/>
    <s v="E652"/>
    <m/>
    <x v="1"/>
    <s v="57"/>
    <s v="Maderas"/>
    <s v=""/>
    <s v="570301003"/>
    <s v="1066111"/>
    <s v="CORNISA TIPO T 4 NOMASTYL"/>
    <n v="1020"/>
    <n v="1020"/>
    <s v="UN"/>
    <d v="2025-02-21T00:00:00"/>
    <n v="2"/>
    <d v="2025-07-04T00:00:00"/>
    <d v="2025-03-20T00:00:00"/>
    <x v="2"/>
    <x v="0"/>
    <n v="534480"/>
    <n v="534480"/>
  </r>
  <r>
    <s v="1000730"/>
    <s v="89429100-1"/>
    <s v="NMC CHILE SPA"/>
    <s v="6701168603"/>
    <s v="ZPCD"/>
    <s v="10"/>
    <x v="1"/>
    <x v="0"/>
    <s v="C004"/>
    <s v="E652"/>
    <m/>
    <x v="1"/>
    <s v="57"/>
    <s v="Maderas"/>
    <s v="CL5725"/>
    <s v="570301003"/>
    <s v="1427216"/>
    <s v="NOMASTYL T4 CAJA 170 ML"/>
    <n v="1020"/>
    <n v="1020"/>
    <s v="UN"/>
    <d v="2025-02-19T00:00:00"/>
    <n v="2"/>
    <d v="2025-05-02T00:00:00"/>
    <d v="2025-03-20T00:00:00"/>
    <x v="2"/>
    <x v="0"/>
    <n v="534480"/>
    <n v="534480"/>
  </r>
  <r>
    <s v="1000730"/>
    <s v="89429100-1"/>
    <s v="NMC CHILE SPA"/>
    <s v="6508290625"/>
    <s v="ZPFC"/>
    <s v="10"/>
    <x v="0"/>
    <x v="0"/>
    <s v="C004"/>
    <s v="E599"/>
    <m/>
    <x v="0"/>
    <s v="57"/>
    <s v="Maderas"/>
    <s v="CL5726"/>
    <s v="570301003"/>
    <s v="225516"/>
    <s v="MOLDURA DECOFLAIR E21 SKIN 65X30 2.00MT"/>
    <n v="3"/>
    <n v="3"/>
    <s v="PAK"/>
    <d v="2025-02-25T00:00:00"/>
    <n v="2"/>
    <d v="2025-03-04T00:00:00"/>
    <d v="2025-03-04T00:00:00"/>
    <x v="2"/>
    <x v="0"/>
    <n v="451332"/>
    <n v="451332"/>
  </r>
  <r>
    <s v="1000730"/>
    <s v="89429100-1"/>
    <s v="NMC CHILE SPA"/>
    <s v="6508290625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42"/>
    <n v="42"/>
    <s v="CS"/>
    <d v="2025-02-25T00:00:00"/>
    <n v="2"/>
    <d v="2025-03-04T00:00:00"/>
    <d v="2025-03-04T00:00:00"/>
    <x v="2"/>
    <x v="0"/>
    <n v="3505421"/>
    <n v="3505421"/>
  </r>
  <r>
    <s v="1000730"/>
    <s v="89429100-1"/>
    <s v="NMC CHILE SPA"/>
    <s v="6508337840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3-25T00:00:00"/>
    <n v="3"/>
    <d v="2025-04-01T00:00:00"/>
    <d v="2025-03-31T00:00:00"/>
    <x v="2"/>
    <x v="0"/>
    <n v="230104"/>
    <n v="230104"/>
  </r>
  <r>
    <s v="1000730"/>
    <s v="89429100-1"/>
    <s v="NMC CHILE SPA"/>
    <s v="6508337840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1"/>
    <n v="1"/>
    <s v="PAK"/>
    <d v="2025-03-25T00:00:00"/>
    <n v="3"/>
    <d v="2025-04-01T00:00:00"/>
    <d v="2025-03-31T00:00:00"/>
    <x v="2"/>
    <x v="0"/>
    <n v="150444"/>
    <n v="150444"/>
  </r>
  <r>
    <s v="1000730"/>
    <s v="89429100-1"/>
    <s v="NMC CHILE SPA"/>
    <s v="6508337840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63"/>
    <n v="35"/>
    <s v="CS"/>
    <d v="2025-03-25T00:00:00"/>
    <n v="3"/>
    <d v="2025-04-01T00:00:00"/>
    <d v="2025-03-31T00:00:00"/>
    <x v="2"/>
    <x v="0"/>
    <n v="5258131"/>
    <n v="2921184"/>
  </r>
  <r>
    <s v="1000730"/>
    <s v="89429100-1"/>
    <s v="NMC CHILE SPA"/>
    <s v="6508314195"/>
    <s v="ZPFC"/>
    <s v="80"/>
    <x v="0"/>
    <x v="0"/>
    <s v="C004"/>
    <s v="E599"/>
    <m/>
    <x v="0"/>
    <s v="57"/>
    <s v="Maderas"/>
    <s v="CL5726"/>
    <s v="570301003"/>
    <s v="1252549"/>
    <s v="ESQUINERO WE1 30X25 2.00MT"/>
    <n v="10"/>
    <n v="7"/>
    <s v="CS"/>
    <d v="2025-03-10T00:00:00"/>
    <n v="3"/>
    <d v="2025-03-17T00:00:00"/>
    <d v="2025-03-17T00:00:00"/>
    <x v="2"/>
    <x v="0"/>
    <n v="1415750"/>
    <n v="991025"/>
  </r>
  <r>
    <s v="1000730"/>
    <s v="89429100-1"/>
    <s v="NMC CHILE SPA"/>
    <s v="6508314195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1"/>
    <n v="1"/>
    <s v="CS"/>
    <d v="2025-03-10T00:00:00"/>
    <n v="3"/>
    <d v="2025-03-17T00:00:00"/>
    <d v="2025-03-17T00:00:00"/>
    <x v="2"/>
    <x v="0"/>
    <n v="114948"/>
    <n v="114948"/>
  </r>
  <r>
    <s v="1000730"/>
    <s v="89429100-1"/>
    <s v="NMC CHILE SPA"/>
    <s v="6508318055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3"/>
    <n v="3"/>
    <s v="PAL"/>
    <d v="2025-03-12T00:00:00"/>
    <n v="3"/>
    <d v="2025-03-19T00:00:00"/>
    <d v="2025-03-14T00:00:00"/>
    <x v="2"/>
    <x v="0"/>
    <n v="972000"/>
    <n v="972000"/>
  </r>
  <r>
    <s v="1000730"/>
    <s v="89429100-1"/>
    <s v="NMC CHILE SPA"/>
    <s v="6508318055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12T00:00:00"/>
    <n v="3"/>
    <d v="2025-03-19T00:00:00"/>
    <m/>
    <x v="2"/>
    <x v="0"/>
    <n v="0"/>
    <n v="0"/>
  </r>
  <r>
    <s v="1000730"/>
    <s v="89429100-1"/>
    <s v="NMC CHILE SPA"/>
    <s v="6508314195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71"/>
    <n v="53"/>
    <s v="CS"/>
    <d v="2025-03-10T00:00:00"/>
    <n v="3"/>
    <d v="2025-03-17T00:00:00"/>
    <d v="2025-03-17T00:00:00"/>
    <x v="2"/>
    <x v="0"/>
    <n v="4688317"/>
    <n v="3499730"/>
  </r>
  <r>
    <s v="1000730"/>
    <s v="89429100-1"/>
    <s v="NMC CHILE SPA"/>
    <s v="6508318055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12T00:00:00"/>
    <n v="3"/>
    <d v="2025-03-19T00:00:00"/>
    <m/>
    <x v="2"/>
    <x v="0"/>
    <n v="0"/>
    <n v="0"/>
  </r>
  <r>
    <s v="1000730"/>
    <s v="89429100-1"/>
    <s v="NMC CHILE SPA"/>
    <s v="6508318055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12T00:00:00"/>
    <n v="3"/>
    <d v="2025-03-19T00:00:00"/>
    <m/>
    <x v="2"/>
    <x v="0"/>
    <n v="0"/>
    <n v="0"/>
  </r>
  <r>
    <s v="1000730"/>
    <s v="89429100-1"/>
    <s v="NMC CHILE SPA"/>
    <s v="6701178489"/>
    <s v="ZPCD"/>
    <s v="10"/>
    <x v="1"/>
    <x v="0"/>
    <s v="C004"/>
    <s v="E652"/>
    <m/>
    <x v="1"/>
    <s v="57"/>
    <s v="Maderas"/>
    <s v="CL5725"/>
    <s v="570301003"/>
    <s v="1427216"/>
    <s v="NOMASTYL T4 CAJA 170 ML"/>
    <n v="4335"/>
    <n v="1700"/>
    <s v="UN"/>
    <d v="2025-03-12T00:00:00"/>
    <n v="3"/>
    <d v="2025-07-04T00:00:00"/>
    <d v="2025-03-27T00:00:00"/>
    <x v="2"/>
    <x v="0"/>
    <n v="4404360"/>
    <n v="1727200"/>
  </r>
  <r>
    <s v="1000730"/>
    <s v="89429100-1"/>
    <s v="NMC CHILE SPA"/>
    <s v="6508314195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20"/>
    <n v="3"/>
    <s v="CS"/>
    <d v="2025-03-10T00:00:00"/>
    <n v="3"/>
    <d v="2025-03-17T00:00:00"/>
    <d v="2025-03-17T00:00:00"/>
    <x v="2"/>
    <x v="0"/>
    <n v="1659187"/>
    <n v="248878"/>
  </r>
  <r>
    <s v="1000730"/>
    <s v="89429100-1"/>
    <s v="NMC CHILE SPA"/>
    <s v="6701179420"/>
    <s v="ZPCD"/>
    <s v="10"/>
    <x v="1"/>
    <x v="1"/>
    <s v="C004"/>
    <s v="E524"/>
    <m/>
    <x v="1"/>
    <s v="57"/>
    <s v="Maderas"/>
    <s v="CL5725"/>
    <s v="570301003"/>
    <s v="1216226"/>
    <s v="ADEFIX P5"/>
    <n v="48"/>
    <n v="0"/>
    <s v="UN"/>
    <d v="2025-03-13T00:00:00"/>
    <n v="3"/>
    <d v="2025-03-13T00:00:00"/>
    <m/>
    <x v="2"/>
    <x v="0"/>
    <n v="623184"/>
    <n v="0"/>
  </r>
  <r>
    <s v="1000730"/>
    <s v="89429100-1"/>
    <s v="NMC CHILE SPA"/>
    <s v="6701179420"/>
    <s v="ZPCD"/>
    <s v="20"/>
    <x v="1"/>
    <x v="1"/>
    <s v="C004"/>
    <s v="E524"/>
    <m/>
    <x v="1"/>
    <s v="57"/>
    <s v="Maderas"/>
    <s v="CL5725"/>
    <s v="570301003"/>
    <s v="1193346"/>
    <s v="MOLDURA NOMASTYL B-2 35X35MM"/>
    <n v="2375"/>
    <n v="0"/>
    <s v="UN"/>
    <d v="2025-03-13T00:00:00"/>
    <n v="3"/>
    <d v="2025-03-13T00:00:00"/>
    <m/>
    <x v="2"/>
    <x v="0"/>
    <n v="1161375"/>
    <n v="0"/>
  </r>
  <r>
    <s v="1000730"/>
    <s v="89429100-1"/>
    <s v="NMC CHILE SPA"/>
    <s v="6508302004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1"/>
    <n v="1"/>
    <s v="PAK"/>
    <d v="2025-03-03T00:00:00"/>
    <n v="3"/>
    <d v="2025-03-10T00:00:00"/>
    <d v="2025-03-10T00:00:00"/>
    <x v="2"/>
    <x v="0"/>
    <n v="115052"/>
    <n v="115052"/>
  </r>
  <r>
    <s v="1000730"/>
    <s v="89429100-1"/>
    <s v="NMC CHILE SPA"/>
    <s v="6508302004"/>
    <s v="ZPFC"/>
    <s v="20"/>
    <x v="0"/>
    <x v="0"/>
    <s v="C004"/>
    <s v="E599"/>
    <m/>
    <x v="0"/>
    <s v="57"/>
    <s v="Maderas"/>
    <s v="CL5726"/>
    <s v="570301003"/>
    <s v="225516"/>
    <s v="MOLDURA DECOFLAIR E21 SKIN 65X30 2.00MT"/>
    <n v="4"/>
    <n v="4"/>
    <s v="PAK"/>
    <d v="2025-03-03T00:00:00"/>
    <n v="3"/>
    <d v="2025-03-10T00:00:00"/>
    <d v="2025-03-10T00:00:00"/>
    <x v="2"/>
    <x v="0"/>
    <n v="601776"/>
    <n v="601776"/>
  </r>
  <r>
    <s v="1000730"/>
    <s v="89429100-1"/>
    <s v="NMC CHILE SPA"/>
    <s v="6508302004"/>
    <s v="ZPFC"/>
    <s v="30"/>
    <x v="0"/>
    <x v="0"/>
    <s v="C004"/>
    <s v="E599"/>
    <m/>
    <x v="0"/>
    <s v="57"/>
    <s v="Maderas"/>
    <s v="CL5726"/>
    <s v="570301003"/>
    <s v="1206928"/>
    <s v="CORNISA ANADECO DA1 33X33 2.00MT"/>
    <n v="34"/>
    <n v="34"/>
    <s v="CS"/>
    <d v="2025-03-03T00:00:00"/>
    <n v="3"/>
    <d v="2025-03-10T00:00:00"/>
    <d v="2025-03-10T00:00:00"/>
    <x v="2"/>
    <x v="0"/>
    <n v="2837722"/>
    <n v="2837722"/>
  </r>
  <r>
    <s v="1000730"/>
    <s v="89429100-1"/>
    <s v="NMC CHILE SPA"/>
    <s v="6508302004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47"/>
    <n v="47"/>
    <s v="CS"/>
    <d v="2025-03-03T00:00:00"/>
    <n v="3"/>
    <d v="2025-03-10T00:00:00"/>
    <d v="2025-03-10T00:00:00"/>
    <x v="2"/>
    <x v="0"/>
    <n v="3103534"/>
    <n v="3103534"/>
  </r>
  <r>
    <s v="1000730"/>
    <s v="89429100-1"/>
    <s v="NMC CHILE SPA"/>
    <s v="6508302004"/>
    <s v="ZPFC"/>
    <s v="50"/>
    <x v="0"/>
    <x v="0"/>
    <s v="C004"/>
    <s v="E599"/>
    <m/>
    <x v="0"/>
    <s v="57"/>
    <s v="Maderas"/>
    <s v="CL5726"/>
    <s v="570301003"/>
    <s v="1206930"/>
    <s v="CORNISA ANADECO DA15 35X35 2.00MT"/>
    <n v="34"/>
    <n v="25"/>
    <s v="CS"/>
    <d v="2025-03-03T00:00:00"/>
    <n v="3"/>
    <d v="2025-03-10T00:00:00"/>
    <d v="2025-03-10T00:00:00"/>
    <x v="2"/>
    <x v="0"/>
    <n v="2914752"/>
    <n v="2143200"/>
  </r>
  <r>
    <s v="1000730"/>
    <s v="89429100-1"/>
    <s v="NMC CHILE SPA"/>
    <s v="6508302004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30"/>
    <n v="30"/>
    <s v="CS"/>
    <d v="2025-03-03T00:00:00"/>
    <n v="3"/>
    <d v="2025-03-10T00:00:00"/>
    <d v="2025-03-10T00:00:00"/>
    <x v="2"/>
    <x v="0"/>
    <n v="1772237"/>
    <n v="1772237"/>
  </r>
  <r>
    <s v="1000730"/>
    <s v="89429100-1"/>
    <s v="NMC CHILE SPA"/>
    <s v="6508302004"/>
    <s v="ZPFC"/>
    <s v="70"/>
    <x v="0"/>
    <x v="0"/>
    <s v="C004"/>
    <s v="E599"/>
    <m/>
    <x v="0"/>
    <s v="57"/>
    <s v="Maderas"/>
    <s v="CL5726"/>
    <s v="570301003"/>
    <s v="1206932"/>
    <s v="CORNISA ANADECO DA18 50X45 2.00MT"/>
    <n v="21"/>
    <n v="21"/>
    <s v="CS"/>
    <d v="2025-03-03T00:00:00"/>
    <n v="3"/>
    <d v="2025-03-10T00:00:00"/>
    <d v="2025-03-10T00:00:00"/>
    <x v="2"/>
    <x v="0"/>
    <n v="1287216"/>
    <n v="1287216"/>
  </r>
  <r>
    <s v="1000730"/>
    <s v="89429100-1"/>
    <s v="NMC CHILE SPA"/>
    <s v="6508302004"/>
    <s v="ZPFC"/>
    <s v="80"/>
    <x v="0"/>
    <x v="0"/>
    <s v="C004"/>
    <s v="E599"/>
    <m/>
    <x v="0"/>
    <s v="57"/>
    <s v="Maderas"/>
    <s v="CL5726"/>
    <s v="570301003"/>
    <s v="1206933"/>
    <s v="CORNISA ANADECO DA22 17X25 2.00MT"/>
    <n v="27"/>
    <n v="27"/>
    <s v="CS"/>
    <d v="2025-03-03T00:00:00"/>
    <n v="3"/>
    <d v="2025-03-10T00:00:00"/>
    <d v="2025-03-10T00:00:00"/>
    <x v="2"/>
    <x v="0"/>
    <n v="2239903"/>
    <n v="2239903"/>
  </r>
  <r>
    <s v="1000730"/>
    <s v="89429100-1"/>
    <s v="NMC CHILE SPA"/>
    <s v="6508302004"/>
    <s v="ZPFC"/>
    <s v="90"/>
    <x v="0"/>
    <x v="0"/>
    <s v="C004"/>
    <s v="E599"/>
    <m/>
    <x v="0"/>
    <s v="57"/>
    <s v="Maderas"/>
    <s v="CL5726"/>
    <s v="570301003"/>
    <s v="1252549"/>
    <s v="ESQUINERO WE1 30X25 2.00MT"/>
    <n v="1"/>
    <n v="1"/>
    <s v="CS"/>
    <d v="2025-03-03T00:00:00"/>
    <n v="3"/>
    <d v="2025-03-10T00:00:00"/>
    <d v="2025-03-10T00:00:00"/>
    <x v="2"/>
    <x v="0"/>
    <n v="141575"/>
    <n v="141575"/>
  </r>
  <r>
    <s v="1000730"/>
    <s v="89429100-1"/>
    <s v="NMC CHILE SPA"/>
    <s v="6508302004"/>
    <s v="ZPFC"/>
    <s v="100"/>
    <x v="0"/>
    <x v="0"/>
    <s v="C004"/>
    <s v="E599"/>
    <m/>
    <x v="0"/>
    <s v="57"/>
    <s v="Maderas"/>
    <s v="CL5726"/>
    <s v="570301003"/>
    <s v="1415350"/>
    <s v="GUARDAPOLVO NOMAFLOOR M58 13X58 2.00MT"/>
    <n v="2"/>
    <n v="2"/>
    <s v="CS"/>
    <d v="2025-03-03T00:00:00"/>
    <n v="3"/>
    <d v="2025-03-10T00:00:00"/>
    <d v="2025-03-10T00:00:00"/>
    <x v="2"/>
    <x v="0"/>
    <n v="229896"/>
    <n v="229896"/>
  </r>
  <r>
    <s v="1000730"/>
    <s v="89429100-1"/>
    <s v="NMC CHILE SPA"/>
    <s v="6508314195"/>
    <s v="ZPFC"/>
    <s v="10"/>
    <x v="0"/>
    <x v="0"/>
    <s v="C004"/>
    <s v="E599"/>
    <m/>
    <x v="0"/>
    <s v="57"/>
    <s v="Maderas"/>
    <s v="CL5726"/>
    <s v="570301003"/>
    <s v="225516"/>
    <s v="MOLDURA DECOFLAIR E21 SKIN 65X30 2.00MT"/>
    <n v="1"/>
    <n v="1"/>
    <s v="PAK"/>
    <d v="2025-03-10T00:00:00"/>
    <n v="3"/>
    <d v="2025-03-17T00:00:00"/>
    <d v="2025-03-17T00:00:00"/>
    <x v="2"/>
    <x v="0"/>
    <n v="150444"/>
    <n v="150444"/>
  </r>
  <r>
    <s v="1000730"/>
    <s v="89429100-1"/>
    <s v="NMC CHILE SPA"/>
    <s v="6508314195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112"/>
    <n v="112"/>
    <s v="CS"/>
    <d v="2025-03-10T00:00:00"/>
    <n v="3"/>
    <d v="2025-03-17T00:00:00"/>
    <d v="2025-03-17T00:00:00"/>
    <x v="2"/>
    <x v="0"/>
    <n v="9347789"/>
    <n v="9347789"/>
  </r>
  <r>
    <s v="1000730"/>
    <s v="89429100-1"/>
    <s v="NMC CHILE SPA"/>
    <s v="6508314195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9"/>
    <n v="0"/>
    <s v="CS"/>
    <d v="2025-03-10T00:00:00"/>
    <n v="3"/>
    <d v="2025-03-17T00:00:00"/>
    <m/>
    <x v="2"/>
    <x v="0"/>
    <n v="771552"/>
    <n v="0"/>
  </r>
  <r>
    <s v="1000730"/>
    <s v="89429100-1"/>
    <s v="NMC CHILE SPA"/>
    <s v="6508314195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52"/>
    <n v="29"/>
    <s v="CS"/>
    <d v="2025-03-10T00:00:00"/>
    <n v="3"/>
    <d v="2025-03-17T00:00:00"/>
    <d v="2025-03-17T00:00:00"/>
    <x v="2"/>
    <x v="0"/>
    <n v="3071877"/>
    <n v="1713162"/>
  </r>
  <r>
    <s v="1000730"/>
    <s v="89429100-1"/>
    <s v="NMC CHILE SPA"/>
    <s v="6508314195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43"/>
    <n v="42"/>
    <s v="CS"/>
    <d v="2025-03-10T00:00:00"/>
    <n v="3"/>
    <d v="2025-03-17T00:00:00"/>
    <d v="2025-03-17T00:00:00"/>
    <x v="2"/>
    <x v="0"/>
    <n v="2635728"/>
    <n v="2574432"/>
  </r>
  <r>
    <s v="1000730"/>
    <s v="89429100-1"/>
    <s v="NMC CHILE SPA"/>
    <s v="6508300453"/>
    <s v="ZPXD"/>
    <s v="10"/>
    <x v="0"/>
    <x v="0"/>
    <s v="C004"/>
    <s v="E599"/>
    <m/>
    <x v="0"/>
    <s v="49"/>
    <s v="Flooring"/>
    <s v="CL4923"/>
    <s v="490604004"/>
    <s v="1257819"/>
    <s v="ESPUMA NIVELADORA 2.2MM SELITAC 15 M2"/>
    <n v="10"/>
    <n v="10"/>
    <s v="PAL"/>
    <d v="2025-03-03T00:00:00"/>
    <n v="3"/>
    <d v="2025-03-10T00:00:00"/>
    <d v="2025-03-06T00:00:00"/>
    <x v="2"/>
    <x v="0"/>
    <n v="3240000"/>
    <n v="3240000"/>
  </r>
  <r>
    <s v="1000730"/>
    <s v="89429100-1"/>
    <s v="NMC CHILE SPA"/>
    <s v="6508300453"/>
    <s v="ZPXD"/>
    <s v="11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2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3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4"/>
    <x v="0"/>
    <x v="0"/>
    <s v="C004"/>
    <s v="E599"/>
    <m/>
    <x v="0"/>
    <s v="49"/>
    <s v="Flooring"/>
    <s v="CL4923"/>
    <s v="490604004"/>
    <s v="1257819"/>
    <s v="ESPUMA NIVELADORA 2.2MM SELITAC 15 M2"/>
    <n v="3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5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6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7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508300453"/>
    <s v="ZPXD"/>
    <s v="18"/>
    <x v="0"/>
    <x v="0"/>
    <s v="C004"/>
    <s v="E599"/>
    <m/>
    <x v="0"/>
    <s v="49"/>
    <s v="Flooring"/>
    <s v="CL4923"/>
    <s v="490604004"/>
    <s v="1257819"/>
    <s v="ESPUMA NIVELADORA 2.2MM SELITAC 15 M2"/>
    <n v="1"/>
    <n v="0"/>
    <s v="PAL"/>
    <d v="2025-03-03T00:00:00"/>
    <n v="3"/>
    <d v="2025-03-10T00:00:00"/>
    <m/>
    <x v="2"/>
    <x v="0"/>
    <n v="0"/>
    <n v="0"/>
  </r>
  <r>
    <s v="1000730"/>
    <s v="89429100-1"/>
    <s v="NMC CHILE SPA"/>
    <s v="6701151670"/>
    <s v="ZPCD"/>
    <s v="10"/>
    <x v="1"/>
    <x v="1"/>
    <s v="C004"/>
    <s v="E652"/>
    <m/>
    <x v="1"/>
    <s v="57"/>
    <s v="Maderas"/>
    <s v="CL5725"/>
    <s v="570301003"/>
    <s v="1159900"/>
    <s v="CORNISA NOMASTYL TIPO F 30X35"/>
    <n v="2300"/>
    <n v="0"/>
    <s v="UN"/>
    <d v="2025-01-16T00:00:00"/>
    <n v="1"/>
    <d v="2025-04-16T00:00:00"/>
    <m/>
    <x v="3"/>
    <x v="0"/>
    <n v="917700"/>
    <n v="0"/>
  </r>
  <r>
    <s v="1000730"/>
    <s v="89429100-1"/>
    <s v="NMC CHILE SPA"/>
    <s v="6508337840"/>
    <s v="ZPFC"/>
    <s v="40"/>
    <x v="0"/>
    <x v="0"/>
    <s v="C004"/>
    <s v="E599"/>
    <m/>
    <x v="0"/>
    <s v="57"/>
    <s v="Maderas"/>
    <s v="CL5726"/>
    <s v="570301003"/>
    <s v="1206929"/>
    <s v="CORNISA ANADECO DA6 45X50 2.00MT"/>
    <n v="22"/>
    <n v="0"/>
    <s v="CS"/>
    <d v="2025-03-25T00:00:00"/>
    <n v="3"/>
    <d v="2025-04-01T00:00:00"/>
    <m/>
    <x v="3"/>
    <x v="0"/>
    <n v="1452718"/>
    <n v="0"/>
  </r>
  <r>
    <s v="1000730"/>
    <s v="89429100-1"/>
    <s v="NMC CHILE SPA"/>
    <s v="6508375772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4"/>
    <n v="24"/>
    <s v="CS"/>
    <d v="2025-04-15T00:00:00"/>
    <n v="4"/>
    <d v="2025-04-23T00:00:00"/>
    <d v="2025-04-23T00:00:00"/>
    <x v="3"/>
    <x v="0"/>
    <n v="1584783"/>
    <n v="1584783"/>
  </r>
  <r>
    <s v="1000730"/>
    <s v="89429100-1"/>
    <s v="NMC CHILE SPA"/>
    <s v="6508375772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22"/>
    <n v="22"/>
    <s v="CS"/>
    <d v="2025-04-15T00:00:00"/>
    <n v="4"/>
    <d v="2025-04-23T00:00:00"/>
    <d v="2025-04-23T00:00:00"/>
    <x v="3"/>
    <x v="0"/>
    <n v="1886016"/>
    <n v="1886016"/>
  </r>
  <r>
    <s v="1000730"/>
    <s v="89429100-1"/>
    <s v="NMC CHILE SPA"/>
    <s v="6508375772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4-15T00:00:00"/>
    <n v="4"/>
    <d v="2025-04-23T00:00:00"/>
    <d v="2025-04-23T00:00:00"/>
    <x v="3"/>
    <x v="0"/>
    <n v="150444"/>
    <n v="150444"/>
  </r>
  <r>
    <s v="1000730"/>
    <s v="89429100-1"/>
    <s v="NMC CHILE SPA"/>
    <s v="650837395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9"/>
    <n v="9"/>
    <s v="PAL"/>
    <d v="2025-04-14T00:00:00"/>
    <n v="4"/>
    <d v="2025-04-22T00:00:00"/>
    <d v="2025-04-17T00:00:00"/>
    <x v="3"/>
    <x v="0"/>
    <n v="2916000"/>
    <n v="2916000"/>
  </r>
  <r>
    <s v="1000730"/>
    <s v="89429100-1"/>
    <s v="NMC CHILE SPA"/>
    <s v="650837395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395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395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48292"/>
    <s v="ZPFC"/>
    <s v="10"/>
    <x v="0"/>
    <x v="0"/>
    <s v="C004"/>
    <s v="E599"/>
    <m/>
    <x v="0"/>
    <s v="57"/>
    <s v="Maderas"/>
    <s v="CL5726"/>
    <s v="570301003"/>
    <s v="107162"/>
    <s v="MOLDURA DECOFLAIR E25 SKIN 50X80 2.00MT"/>
    <n v="2"/>
    <n v="2"/>
    <s v="PAK"/>
    <d v="2025-03-31T00:00:00"/>
    <n v="3"/>
    <d v="2025-04-07T00:00:00"/>
    <d v="2025-04-07T00:00:00"/>
    <x v="3"/>
    <x v="0"/>
    <n v="230104"/>
    <n v="230104"/>
  </r>
  <r>
    <s v="1000730"/>
    <s v="89429100-1"/>
    <s v="NMC CHILE SPA"/>
    <s v="6508348292"/>
    <s v="ZPFC"/>
    <s v="20"/>
    <x v="0"/>
    <x v="0"/>
    <s v="C004"/>
    <s v="E599"/>
    <m/>
    <x v="0"/>
    <s v="57"/>
    <s v="Maderas"/>
    <s v="CL5726"/>
    <s v="570301003"/>
    <s v="1206928"/>
    <s v="CORNISA ANADECO DA1 33X33 2.00MT"/>
    <n v="29"/>
    <n v="0"/>
    <s v="CS"/>
    <d v="2025-03-31T00:00:00"/>
    <n v="3"/>
    <d v="2025-04-07T00:00:00"/>
    <m/>
    <x v="3"/>
    <x v="0"/>
    <n v="2420410"/>
    <n v="0"/>
  </r>
  <r>
    <s v="1000730"/>
    <s v="89429100-1"/>
    <s v="NMC CHILE SPA"/>
    <s v="6508348292"/>
    <s v="ZPFC"/>
    <s v="30"/>
    <x v="0"/>
    <x v="0"/>
    <s v="C004"/>
    <s v="E599"/>
    <m/>
    <x v="0"/>
    <s v="57"/>
    <s v="Maderas"/>
    <s v="CL5726"/>
    <s v="570301003"/>
    <s v="1206929"/>
    <s v="CORNISA ANADECO DA6 45X50 2.00MT"/>
    <n v="17"/>
    <n v="0"/>
    <s v="CS"/>
    <d v="2025-03-31T00:00:00"/>
    <n v="3"/>
    <d v="2025-04-07T00:00:00"/>
    <m/>
    <x v="3"/>
    <x v="0"/>
    <n v="1122555"/>
    <n v="0"/>
  </r>
  <r>
    <s v="1000730"/>
    <s v="89429100-1"/>
    <s v="NMC CHILE SPA"/>
    <s v="6508348292"/>
    <s v="ZPFC"/>
    <s v="40"/>
    <x v="0"/>
    <x v="0"/>
    <s v="C004"/>
    <s v="E599"/>
    <m/>
    <x v="0"/>
    <s v="57"/>
    <s v="Maderas"/>
    <s v="CL5726"/>
    <s v="570301003"/>
    <s v="1206930"/>
    <s v="CORNISA ANADECO DA15 35X35 2.00MT"/>
    <n v="15"/>
    <n v="0"/>
    <s v="CS"/>
    <d v="2025-03-31T00:00:00"/>
    <n v="3"/>
    <d v="2025-04-07T00:00:00"/>
    <m/>
    <x v="3"/>
    <x v="0"/>
    <n v="1285920"/>
    <n v="0"/>
  </r>
  <r>
    <s v="1000730"/>
    <s v="89429100-1"/>
    <s v="NMC CHILE SPA"/>
    <s v="6508348292"/>
    <s v="ZPFC"/>
    <s v="50"/>
    <x v="0"/>
    <x v="0"/>
    <s v="C004"/>
    <s v="E599"/>
    <m/>
    <x v="0"/>
    <s v="57"/>
    <s v="Maderas"/>
    <s v="CL5726"/>
    <s v="570301003"/>
    <s v="1206931"/>
    <s v="CORNISA ANADECO DA16 50X50 2.00MT"/>
    <n v="18"/>
    <n v="0"/>
    <s v="CS"/>
    <d v="2025-03-31T00:00:00"/>
    <n v="3"/>
    <d v="2025-04-07T00:00:00"/>
    <m/>
    <x v="3"/>
    <x v="0"/>
    <n v="1063342"/>
    <n v="0"/>
  </r>
  <r>
    <s v="1000730"/>
    <s v="89429100-1"/>
    <s v="NMC CHILE SPA"/>
    <s v="6508348292"/>
    <s v="ZPFC"/>
    <s v="60"/>
    <x v="0"/>
    <x v="0"/>
    <s v="C004"/>
    <s v="E599"/>
    <m/>
    <x v="0"/>
    <s v="57"/>
    <s v="Maderas"/>
    <s v="CL5726"/>
    <s v="570301003"/>
    <s v="1206932"/>
    <s v="CORNISA ANADECO DA18 50X45 2.00MT"/>
    <n v="37"/>
    <n v="0"/>
    <s v="CS"/>
    <d v="2025-03-31T00:00:00"/>
    <n v="3"/>
    <d v="2025-04-07T00:00:00"/>
    <m/>
    <x v="3"/>
    <x v="0"/>
    <n v="2267952"/>
    <n v="0"/>
  </r>
  <r>
    <s v="1000730"/>
    <s v="89429100-1"/>
    <s v="NMC CHILE SPA"/>
    <s v="6508348292"/>
    <s v="ZPFC"/>
    <s v="70"/>
    <x v="0"/>
    <x v="0"/>
    <s v="C004"/>
    <s v="E599"/>
    <m/>
    <x v="0"/>
    <s v="57"/>
    <s v="Maderas"/>
    <s v="CL5726"/>
    <s v="570301003"/>
    <s v="1206933"/>
    <s v="CORNISA ANADECO DA22 17X25 2.00MT"/>
    <n v="3"/>
    <n v="0"/>
    <s v="CS"/>
    <d v="2025-03-31T00:00:00"/>
    <n v="3"/>
    <d v="2025-04-07T00:00:00"/>
    <m/>
    <x v="3"/>
    <x v="0"/>
    <n v="248878"/>
    <n v="0"/>
  </r>
  <r>
    <s v="1000730"/>
    <s v="89429100-1"/>
    <s v="NMC CHILE SPA"/>
    <s v="6508348292"/>
    <s v="ZPFC"/>
    <s v="80"/>
    <x v="0"/>
    <x v="0"/>
    <s v="C004"/>
    <s v="E599"/>
    <m/>
    <x v="0"/>
    <s v="57"/>
    <s v="Maderas"/>
    <s v="CL5726"/>
    <s v="570301003"/>
    <s v="1252549"/>
    <s v="ESQUINERO WE1 30X25 2.00MT"/>
    <n v="5"/>
    <n v="0"/>
    <s v="CS"/>
    <d v="2025-03-31T00:00:00"/>
    <n v="3"/>
    <d v="2025-04-07T00:00:00"/>
    <m/>
    <x v="3"/>
    <x v="0"/>
    <n v="707875"/>
    <n v="0"/>
  </r>
  <r>
    <s v="1000730"/>
    <s v="89429100-1"/>
    <s v="NMC CHILE SPA"/>
    <s v="650837395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5772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8"/>
    <n v="14"/>
    <s v="CS"/>
    <d v="2025-04-15T00:00:00"/>
    <n v="4"/>
    <d v="2025-04-23T00:00:00"/>
    <d v="2025-04-23T00:00:00"/>
    <x v="3"/>
    <x v="0"/>
    <n v="1655378"/>
    <n v="827689"/>
  </r>
  <r>
    <s v="1000730"/>
    <s v="89429100-1"/>
    <s v="NMC CHILE SPA"/>
    <s v="6508375772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46"/>
    <n v="0"/>
    <s v="CS"/>
    <d v="2025-04-15T00:00:00"/>
    <n v="4"/>
    <d v="2025-04-23T00:00:00"/>
    <m/>
    <x v="3"/>
    <x v="0"/>
    <n v="2819616"/>
    <n v="0"/>
  </r>
  <r>
    <s v="1000730"/>
    <s v="89429100-1"/>
    <s v="NMC CHILE SPA"/>
    <s v="6508375772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6"/>
    <n v="6"/>
    <s v="CS"/>
    <d v="2025-04-15T00:00:00"/>
    <n v="4"/>
    <d v="2025-04-23T00:00:00"/>
    <d v="2025-04-23T00:00:00"/>
    <x v="3"/>
    <x v="0"/>
    <n v="498770"/>
    <n v="498770"/>
  </r>
  <r>
    <s v="1000730"/>
    <s v="89429100-1"/>
    <s v="NMC CHILE SPA"/>
    <s v="6508375772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5"/>
    <n v="4"/>
    <s v="CS"/>
    <d v="2025-04-15T00:00:00"/>
    <n v="4"/>
    <d v="2025-04-23T00:00:00"/>
    <d v="2025-04-23T00:00:00"/>
    <x v="3"/>
    <x v="0"/>
    <n v="707875"/>
    <n v="566300"/>
  </r>
  <r>
    <s v="1000730"/>
    <s v="89429100-1"/>
    <s v="NMC CHILE SPA"/>
    <s v="6508375772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4-15T00:00:00"/>
    <n v="4"/>
    <d v="2025-04-23T00:00:00"/>
    <d v="2025-04-23T00:00:00"/>
    <x v="3"/>
    <x v="0"/>
    <n v="111600"/>
    <n v="111600"/>
  </r>
  <r>
    <s v="1000730"/>
    <s v="89429100-1"/>
    <s v="NMC CHILE SPA"/>
    <s v="6701192894"/>
    <s v="ZPCD"/>
    <s v="10"/>
    <x v="1"/>
    <x v="1"/>
    <s v="C004"/>
    <s v="E507"/>
    <n v="1"/>
    <x v="1"/>
    <s v="57"/>
    <s v="Maderas"/>
    <s v="CL5726"/>
    <s v="570301003"/>
    <s v="1415350"/>
    <s v="GUARDAPOLVO NOMAFLOOR M58 13X58 2.00MT"/>
    <n v="180"/>
    <n v="0"/>
    <s v="UN"/>
    <d v="2025-04-03T00:00:00"/>
    <n v="4"/>
    <d v="2025-04-04T00:00:00"/>
    <m/>
    <x v="3"/>
    <x v="0"/>
    <n v="540000"/>
    <n v="0"/>
  </r>
  <r>
    <s v="1000730"/>
    <s v="89429100-1"/>
    <s v="NMC CHILE SPA"/>
    <s v="6701193292"/>
    <s v="ZPCD"/>
    <s v="10"/>
    <x v="1"/>
    <x v="0"/>
    <s v="C004"/>
    <s v="E507"/>
    <n v="1"/>
    <x v="1"/>
    <s v="57"/>
    <s v="Maderas"/>
    <s v="CL5726"/>
    <s v="570301003"/>
    <s v="1415350"/>
    <s v="GUARDAPOLVO NOMAFLOOR M58 13X58 2.00MT"/>
    <n v="372"/>
    <n v="372"/>
    <s v="UN"/>
    <d v="2025-04-03T00:00:00"/>
    <n v="4"/>
    <d v="2025-04-04T00:00:00"/>
    <d v="2025-04-09T00:00:00"/>
    <x v="3"/>
    <x v="0"/>
    <n v="558000"/>
    <n v="558000"/>
  </r>
  <r>
    <s v="1000730"/>
    <s v="89429100-1"/>
    <s v="NMC CHILE SPA"/>
    <s v="650837395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395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3"/>
    <n v="0"/>
    <s v="PAL"/>
    <d v="2025-04-14T00:00:00"/>
    <n v="4"/>
    <d v="2025-04-22T00:00:00"/>
    <m/>
    <x v="3"/>
    <x v="0"/>
    <n v="0"/>
    <n v="0"/>
  </r>
  <r>
    <s v="1000730"/>
    <s v="89429100-1"/>
    <s v="NMC CHILE SPA"/>
    <s v="6508375772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6"/>
    <n v="6"/>
    <s v="PAK"/>
    <d v="2025-04-15T00:00:00"/>
    <n v="4"/>
    <d v="2025-04-23T00:00:00"/>
    <d v="2025-04-23T00:00:00"/>
    <x v="3"/>
    <x v="0"/>
    <n v="690312"/>
    <n v="690312"/>
  </r>
  <r>
    <s v="1000730"/>
    <s v="89429100-1"/>
    <s v="NMC CHILE SPA"/>
    <s v="6508375772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62"/>
    <n v="37"/>
    <s v="CS"/>
    <d v="2025-04-15T00:00:00"/>
    <n v="4"/>
    <d v="2025-04-23T00:00:00"/>
    <d v="2025-04-23T00:00:00"/>
    <x v="3"/>
    <x v="0"/>
    <n v="5174669"/>
    <n v="3088109"/>
  </r>
  <r>
    <s v="1000730"/>
    <s v="89429100-1"/>
    <s v="NMC CHILE SPA"/>
    <s v="6508348292"/>
    <s v="ZPFC"/>
    <s v="90"/>
    <x v="0"/>
    <x v="0"/>
    <s v="C004"/>
    <s v="E599"/>
    <m/>
    <x v="0"/>
    <s v="57"/>
    <s v="Maderas"/>
    <s v="CL5726"/>
    <s v="570301003"/>
    <s v="1415350"/>
    <s v="GUARDAPOLVO NOMAFLOOR M58 13X58 2.00MT"/>
    <n v="3"/>
    <n v="3"/>
    <s v="CS"/>
    <d v="2025-03-31T00:00:00"/>
    <n v="3"/>
    <d v="2025-04-07T00:00:00"/>
    <d v="2025-04-07T00:00:00"/>
    <x v="3"/>
    <x v="0"/>
    <n v="344844"/>
    <n v="344844"/>
  </r>
  <r>
    <s v="1000730"/>
    <s v="89429100-1"/>
    <s v="NMC CHILE SPA"/>
    <s v="6508337840"/>
    <s v="ZPFC"/>
    <s v="90"/>
    <x v="0"/>
    <x v="0"/>
    <s v="C004"/>
    <s v="E599"/>
    <m/>
    <x v="0"/>
    <s v="57"/>
    <s v="Maderas"/>
    <s v="CL5726"/>
    <s v="570301003"/>
    <s v="1252549"/>
    <s v="ESQUINERO WE1 30X25 2.00MT"/>
    <n v="4"/>
    <n v="0"/>
    <s v="CS"/>
    <d v="2025-03-25T00:00:00"/>
    <n v="3"/>
    <d v="2025-04-01T00:00:00"/>
    <m/>
    <x v="3"/>
    <x v="0"/>
    <n v="566300"/>
    <n v="0"/>
  </r>
  <r>
    <s v="1000730"/>
    <s v="89429100-1"/>
    <s v="NMC CHILE SPA"/>
    <s v="6508337840"/>
    <s v="ZPFC"/>
    <s v="60"/>
    <x v="0"/>
    <x v="0"/>
    <s v="C004"/>
    <s v="E599"/>
    <m/>
    <x v="0"/>
    <s v="57"/>
    <s v="Maderas"/>
    <s v="CL5726"/>
    <s v="570301003"/>
    <s v="1206931"/>
    <s v="CORNISA ANADECO DA16 50X50 2.00MT"/>
    <n v="40"/>
    <n v="0"/>
    <s v="CS"/>
    <d v="2025-03-25T00:00:00"/>
    <n v="3"/>
    <d v="2025-04-01T00:00:00"/>
    <m/>
    <x v="3"/>
    <x v="0"/>
    <n v="2362982"/>
    <n v="0"/>
  </r>
  <r>
    <s v="1000730"/>
    <s v="89429100-1"/>
    <s v="NMC CHILE SPA"/>
    <s v="650835974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8"/>
    <n v="8"/>
    <s v="PAL"/>
    <d v="2025-04-07T00:00:00"/>
    <n v="4"/>
    <d v="2025-04-15T00:00:00"/>
    <d v="2025-04-10T00:00:00"/>
    <x v="3"/>
    <x v="0"/>
    <n v="2592000"/>
    <n v="2592000"/>
  </r>
  <r>
    <s v="1000730"/>
    <s v="89429100-1"/>
    <s v="NMC CHILE SPA"/>
    <s v="650835974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4"/>
    <n v="0"/>
    <s v="PAL"/>
    <d v="2025-04-07T00:00:00"/>
    <n v="4"/>
    <d v="2025-04-15T00:00:00"/>
    <m/>
    <x v="3"/>
    <x v="0"/>
    <n v="0"/>
    <n v="0"/>
  </r>
  <r>
    <s v="1000730"/>
    <s v="89429100-1"/>
    <s v="NMC CHILE SPA"/>
    <s v="650835974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07T00:00:00"/>
    <n v="4"/>
    <d v="2025-04-15T00:00:00"/>
    <m/>
    <x v="3"/>
    <x v="0"/>
    <n v="0"/>
    <n v="0"/>
  </r>
  <r>
    <s v="1000730"/>
    <s v="89429100-1"/>
    <s v="NMC CHILE SPA"/>
    <s v="650835974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07T00:00:00"/>
    <n v="4"/>
    <d v="2025-04-15T00:00:00"/>
    <m/>
    <x v="3"/>
    <x v="0"/>
    <n v="0"/>
    <n v="0"/>
  </r>
  <r>
    <s v="1000730"/>
    <s v="89429100-1"/>
    <s v="NMC CHILE SPA"/>
    <s v="650836125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5"/>
    <n v="5"/>
    <s v="PAK"/>
    <d v="2025-04-07T00:00:00"/>
    <n v="4"/>
    <d v="2025-04-15T00:00:00"/>
    <d v="2025-04-15T00:00:00"/>
    <x v="3"/>
    <x v="0"/>
    <n v="575260"/>
    <n v="575260"/>
  </r>
  <r>
    <s v="1000730"/>
    <s v="89429100-1"/>
    <s v="NMC CHILE SPA"/>
    <s v="650836125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4-07T00:00:00"/>
    <n v="4"/>
    <d v="2025-04-15T00:00:00"/>
    <d v="2025-04-15T00:00:00"/>
    <x v="3"/>
    <x v="0"/>
    <n v="300888"/>
    <n v="300888"/>
  </r>
  <r>
    <s v="1000730"/>
    <s v="89429100-1"/>
    <s v="NMC CHILE SPA"/>
    <s v="6508361253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56"/>
    <n v="4"/>
    <s v="CS"/>
    <d v="2025-04-07T00:00:00"/>
    <n v="4"/>
    <d v="2025-04-15T00:00:00"/>
    <d v="2025-04-15T00:00:00"/>
    <x v="3"/>
    <x v="0"/>
    <n v="4673894"/>
    <n v="333850"/>
  </r>
  <r>
    <s v="1000730"/>
    <s v="89429100-1"/>
    <s v="NMC CHILE SPA"/>
    <s v="6508361253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57"/>
    <n v="31"/>
    <s v="CS"/>
    <d v="2025-04-07T00:00:00"/>
    <n v="4"/>
    <d v="2025-04-15T00:00:00"/>
    <d v="2025-04-15T00:00:00"/>
    <x v="3"/>
    <x v="0"/>
    <n v="3763860"/>
    <n v="2047012"/>
  </r>
  <r>
    <s v="1000730"/>
    <s v="89429100-1"/>
    <s v="NMC CHILE SPA"/>
    <s v="6508361253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18"/>
    <n v="0"/>
    <s v="CS"/>
    <d v="2025-04-07T00:00:00"/>
    <n v="4"/>
    <d v="2025-04-15T00:00:00"/>
    <m/>
    <x v="3"/>
    <x v="0"/>
    <n v="1543104"/>
    <n v="0"/>
  </r>
  <r>
    <s v="1000730"/>
    <s v="89429100-1"/>
    <s v="NMC CHILE SPA"/>
    <s v="6508361253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56"/>
    <n v="3"/>
    <s v="CS"/>
    <d v="2025-04-07T00:00:00"/>
    <n v="4"/>
    <d v="2025-04-15T00:00:00"/>
    <d v="2025-04-15T00:00:00"/>
    <x v="3"/>
    <x v="0"/>
    <n v="3308175"/>
    <n v="177224"/>
  </r>
  <r>
    <s v="1000730"/>
    <s v="89429100-1"/>
    <s v="NMC CHILE SPA"/>
    <s v="6508361253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26"/>
    <n v="0"/>
    <s v="CS"/>
    <d v="2025-04-07T00:00:00"/>
    <n v="4"/>
    <d v="2025-04-15T00:00:00"/>
    <m/>
    <x v="3"/>
    <x v="0"/>
    <n v="1593696"/>
    <n v="0"/>
  </r>
  <r>
    <s v="1000730"/>
    <s v="89429100-1"/>
    <s v="NMC CHILE SPA"/>
    <s v="6508361253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10"/>
    <n v="0"/>
    <s v="CS"/>
    <d v="2025-04-07T00:00:00"/>
    <n v="4"/>
    <d v="2025-04-15T00:00:00"/>
    <m/>
    <x v="3"/>
    <x v="0"/>
    <n v="829594"/>
    <n v="0"/>
  </r>
  <r>
    <s v="1000730"/>
    <s v="89429100-1"/>
    <s v="NMC CHILE SPA"/>
    <s v="650836125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11"/>
    <n v="11"/>
    <s v="CS"/>
    <d v="2025-04-07T00:00:00"/>
    <n v="4"/>
    <d v="2025-04-15T00:00:00"/>
    <d v="2025-04-15T00:00:00"/>
    <x v="3"/>
    <x v="0"/>
    <n v="1557325"/>
    <n v="1557325"/>
  </r>
  <r>
    <s v="1000730"/>
    <s v="89429100-1"/>
    <s v="NMC CHILE SPA"/>
    <s v="6701197158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6"/>
    <n v="16"/>
    <s v="UN"/>
    <d v="2025-04-09T00:00:00"/>
    <n v="4"/>
    <d v="2025-04-11T00:00:00"/>
    <d v="2025-04-30T00:00:00"/>
    <x v="3"/>
    <x v="0"/>
    <n v="1381760"/>
    <n v="1381760"/>
  </r>
  <r>
    <s v="1000730"/>
    <s v="89429100-1"/>
    <s v="NMC CHILE SPA"/>
    <s v="6701190928"/>
    <s v="ZPCD"/>
    <s v="10"/>
    <x v="1"/>
    <x v="0"/>
    <s v="C004"/>
    <s v="E504"/>
    <m/>
    <x v="1"/>
    <s v="57"/>
    <s v="Maderas"/>
    <s v="CL5725"/>
    <s v="570301003"/>
    <s v="1159900"/>
    <s v="CORNISA NOMASTYL TIPO F 30X35"/>
    <n v="115"/>
    <n v="115"/>
    <s v="UN"/>
    <d v="2025-03-31T00:00:00"/>
    <n v="3"/>
    <d v="2025-03-31T00:00:00"/>
    <d v="2025-04-09T00:00:00"/>
    <x v="3"/>
    <x v="0"/>
    <n v="91770"/>
    <n v="91770"/>
  </r>
  <r>
    <s v="1000730"/>
    <s v="89429100-1"/>
    <s v="NMC CHILE SPA"/>
    <s v="6701188072"/>
    <s v="ZPCD"/>
    <s v="10"/>
    <x v="1"/>
    <x v="1"/>
    <s v="C004"/>
    <s v="E652"/>
    <m/>
    <x v="1"/>
    <s v="13"/>
    <s v="Ferreteria"/>
    <s v="CL4923"/>
    <s v="130705002"/>
    <s v="1443591"/>
    <s v="NOMAPROTECT WPRO C 50 X 25 MM"/>
    <n v="40"/>
    <n v="0"/>
    <s v="UN"/>
    <d v="2025-03-28T00:00:00"/>
    <n v="3"/>
    <d v="2025-04-02T00:00:00"/>
    <m/>
    <x v="3"/>
    <x v="0"/>
    <n v="3240000"/>
    <n v="0"/>
  </r>
  <r>
    <s v="1000730"/>
    <s v="89429100-1"/>
    <s v="NMC CHILE SPA"/>
    <s v="6508385275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30"/>
    <n v="30"/>
    <s v="CS"/>
    <d v="2025-04-21T00:00:00"/>
    <n v="4"/>
    <d v="2025-04-28T00:00:00"/>
    <d v="2025-04-29T00:00:00"/>
    <x v="3"/>
    <x v="0"/>
    <n v="2571840"/>
    <n v="2571840"/>
  </r>
  <r>
    <s v="1000730"/>
    <s v="89429100-1"/>
    <s v="NMC CHILE SPA"/>
    <s v="6508385275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3"/>
    <n v="0"/>
    <s v="CS"/>
    <d v="2025-04-21T00:00:00"/>
    <n v="4"/>
    <d v="2025-04-28T00:00:00"/>
    <m/>
    <x v="3"/>
    <x v="0"/>
    <n v="1359775"/>
    <n v="0"/>
  </r>
  <r>
    <s v="1000730"/>
    <s v="89429100-1"/>
    <s v="NMC CHILE SPA"/>
    <s v="650838516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6"/>
    <n v="16"/>
    <s v="PAL"/>
    <d v="2025-04-21T00:00:00"/>
    <n v="4"/>
    <d v="2025-04-28T00:00:00"/>
    <d v="2025-04-28T00:00:00"/>
    <x v="3"/>
    <x v="0"/>
    <n v="5184000"/>
    <n v="5184000"/>
  </r>
  <r>
    <s v="1000730"/>
    <s v="89429100-1"/>
    <s v="NMC CHILE SPA"/>
    <s v="650838516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275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34"/>
    <n v="0"/>
    <s v="CS"/>
    <d v="2025-04-21T00:00:00"/>
    <n v="4"/>
    <d v="2025-04-28T00:00:00"/>
    <m/>
    <x v="3"/>
    <x v="0"/>
    <n v="2084064"/>
    <n v="0"/>
  </r>
  <r>
    <s v="1000730"/>
    <s v="89429100-1"/>
    <s v="NMC CHILE SPA"/>
    <s v="6508385160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160"/>
    <s v="ZPXD"/>
    <s v="20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701200612"/>
    <s v="ZPCD"/>
    <s v="10"/>
    <x v="1"/>
    <x v="1"/>
    <s v="C004"/>
    <s v="E652"/>
    <n v="1"/>
    <x v="1"/>
    <s v="57"/>
    <s v="Maderas"/>
    <s v="CL5725"/>
    <s v="570301003"/>
    <s v="1283741"/>
    <s v="NOMASTIL TIPO ML LX28"/>
    <n v="560"/>
    <n v="0"/>
    <s v="M"/>
    <d v="2025-04-17T00:00:00"/>
    <n v="4"/>
    <d v="2025-04-22T00:00:00"/>
    <m/>
    <x v="3"/>
    <x v="0"/>
    <n v="302400"/>
    <n v="0"/>
  </r>
  <r>
    <s v="1000730"/>
    <s v="89429100-1"/>
    <s v="NMC CHILE SPA"/>
    <s v="6508385160"/>
    <s v="ZPXD"/>
    <s v="2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21T00:00:00"/>
    <n v="4"/>
    <d v="2025-04-28T00:00:00"/>
    <m/>
    <x v="3"/>
    <x v="0"/>
    <n v="0"/>
    <n v="0"/>
  </r>
  <r>
    <s v="1000730"/>
    <s v="89429100-1"/>
    <s v="NMC CHILE SPA"/>
    <s v="6508385275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21"/>
    <n v="21"/>
    <s v="CS"/>
    <d v="2025-04-21T00:00:00"/>
    <n v="4"/>
    <d v="2025-04-28T00:00:00"/>
    <d v="2025-04-29T00:00:00"/>
    <x v="3"/>
    <x v="0"/>
    <n v="1745695"/>
    <n v="1745695"/>
  </r>
  <r>
    <s v="1000730"/>
    <s v="89429100-1"/>
    <s v="NMC CHILE SPA"/>
    <s v="650838527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6"/>
    <n v="6"/>
    <s v="PAK"/>
    <d v="2025-04-21T00:00:00"/>
    <n v="4"/>
    <d v="2025-04-28T00:00:00"/>
    <d v="2025-04-29T00:00:00"/>
    <x v="3"/>
    <x v="0"/>
    <n v="690312"/>
    <n v="690312"/>
  </r>
  <r>
    <s v="1000730"/>
    <s v="89429100-1"/>
    <s v="NMC CHILE SPA"/>
    <s v="6508385275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3"/>
    <n v="3"/>
    <s v="PAK"/>
    <d v="2025-04-21T00:00:00"/>
    <n v="4"/>
    <d v="2025-04-28T00:00:00"/>
    <d v="2025-04-29T00:00:00"/>
    <x v="3"/>
    <x v="0"/>
    <n v="451332"/>
    <n v="451332"/>
  </r>
  <r>
    <s v="1000730"/>
    <s v="89429100-1"/>
    <s v="NMC CHILE SPA"/>
    <s v="6508385275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48"/>
    <n v="0"/>
    <s v="CS"/>
    <d v="2025-04-21T00:00:00"/>
    <n v="4"/>
    <d v="2025-04-28T00:00:00"/>
    <m/>
    <x v="3"/>
    <x v="0"/>
    <n v="4006195"/>
    <n v="0"/>
  </r>
  <r>
    <s v="1000730"/>
    <s v="89429100-1"/>
    <s v="NMC CHILE SPA"/>
    <s v="6701202658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1120"/>
    <n v="1120"/>
    <s v="M"/>
    <d v="2025-04-23T00:00:00"/>
    <n v="4"/>
    <d v="2025-04-24T00:00:00"/>
    <d v="2025-04-29T00:00:00"/>
    <x v="3"/>
    <x v="0"/>
    <n v="302400"/>
    <n v="302400"/>
  </r>
  <r>
    <s v="1000730"/>
    <s v="89429100-1"/>
    <s v="NMC CHILE SPA"/>
    <s v="6508385275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8"/>
    <n v="28"/>
    <s v="CS"/>
    <d v="2025-04-21T00:00:00"/>
    <n v="4"/>
    <d v="2025-04-28T00:00:00"/>
    <d v="2025-04-29T00:00:00"/>
    <x v="3"/>
    <x v="0"/>
    <n v="1848914"/>
    <n v="1848914"/>
  </r>
  <r>
    <s v="1000730"/>
    <s v="89429100-1"/>
    <s v="NMC CHILE SPA"/>
    <s v="650838527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9"/>
    <n v="0"/>
    <s v="CS"/>
    <d v="2025-04-21T00:00:00"/>
    <n v="4"/>
    <d v="2025-04-28T00:00:00"/>
    <m/>
    <x v="3"/>
    <x v="0"/>
    <n v="1274175"/>
    <n v="0"/>
  </r>
  <r>
    <s v="1000730"/>
    <s v="89429100-1"/>
    <s v="NMC CHILE SPA"/>
    <s v="6508385275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04-21T00:00:00"/>
    <n v="4"/>
    <d v="2025-04-28T00:00:00"/>
    <d v="2025-04-29T00:00:00"/>
    <x v="3"/>
    <x v="0"/>
    <n v="223200"/>
    <n v="223200"/>
  </r>
  <r>
    <s v="1000730"/>
    <s v="89429100-1"/>
    <s v="NMC CHILE SPA"/>
    <s v="6508398245"/>
    <s v="ZPFC"/>
    <s v="1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4-29T00:00:00"/>
    <n v="4"/>
    <d v="2025-05-07T00:00:00"/>
    <d v="2025-05-07T00:00:00"/>
    <x v="4"/>
    <x v="0"/>
    <n v="150444"/>
    <n v="150444"/>
  </r>
  <r>
    <s v="1000730"/>
    <s v="89429100-1"/>
    <s v="NMC CHILE SPA"/>
    <s v="6508398245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82"/>
    <n v="82"/>
    <s v="CS"/>
    <d v="2025-04-29T00:00:00"/>
    <n v="4"/>
    <d v="2025-05-07T00:00:00"/>
    <d v="2025-05-07T00:00:00"/>
    <x v="4"/>
    <x v="0"/>
    <n v="6843917"/>
    <n v="6843917"/>
  </r>
  <r>
    <s v="1000730"/>
    <s v="89429100-1"/>
    <s v="NMC CHILE SPA"/>
    <s v="6508425178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05-19T00:00:00"/>
    <n v="5"/>
    <d v="2025-05-27T00:00:00"/>
    <d v="2025-05-26T00:00:00"/>
    <x v="4"/>
    <x v="0"/>
    <n v="1296000"/>
    <n v="1296000"/>
  </r>
  <r>
    <s v="1000730"/>
    <s v="89429100-1"/>
    <s v="NMC CHILE SPA"/>
    <s v="6508425178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25178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25178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16226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5-12T00:00:00"/>
    <n v="5"/>
    <d v="2025-05-19T00:00:00"/>
    <d v="2025-05-19T00:00:00"/>
    <x v="4"/>
    <x v="0"/>
    <n v="283150"/>
    <n v="283150"/>
  </r>
  <r>
    <s v="1000730"/>
    <s v="89429100-1"/>
    <s v="NMC CHILE SPA"/>
    <s v="6701202092"/>
    <s v="ZPCD"/>
    <s v="50"/>
    <x v="1"/>
    <x v="0"/>
    <s v="C004"/>
    <s v="E507"/>
    <n v="1"/>
    <x v="1"/>
    <s v="57"/>
    <s v="Maderas"/>
    <s v="CL5725"/>
    <s v="570301003"/>
    <s v="1164570"/>
    <s v="CORNISA NOMASTYL J ML"/>
    <n v="144"/>
    <n v="144"/>
    <s v="UN"/>
    <d v="2025-04-28T00:00:00"/>
    <n v="4"/>
    <d v="2025-04-28T00:00:00"/>
    <d v="2025-05-23T00:00:00"/>
    <x v="4"/>
    <x v="0"/>
    <n v="239040"/>
    <n v="239040"/>
  </r>
  <r>
    <s v="1000730"/>
    <s v="89429100-1"/>
    <s v="NMC CHILE SPA"/>
    <s v="6508425716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8"/>
    <n v="28"/>
    <s v="CS"/>
    <d v="2025-05-19T00:00:00"/>
    <n v="5"/>
    <d v="2025-05-27T00:00:00"/>
    <d v="2025-05-23T00:00:00"/>
    <x v="4"/>
    <x v="0"/>
    <n v="1848914"/>
    <n v="1848914"/>
  </r>
  <r>
    <s v="1000730"/>
    <s v="89429100-1"/>
    <s v="NMC CHILE SPA"/>
    <s v="6508425716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6"/>
    <n v="6"/>
    <s v="CS"/>
    <d v="2025-05-19T00:00:00"/>
    <n v="5"/>
    <d v="2025-05-27T00:00:00"/>
    <d v="2025-05-23T00:00:00"/>
    <x v="4"/>
    <x v="0"/>
    <n v="514368"/>
    <n v="514368"/>
  </r>
  <r>
    <s v="1000730"/>
    <s v="89429100-1"/>
    <s v="NMC CHILE SPA"/>
    <s v="6508425716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0"/>
    <n v="20"/>
    <s v="CS"/>
    <d v="2025-05-19T00:00:00"/>
    <n v="5"/>
    <d v="2025-05-27T00:00:00"/>
    <d v="2025-05-23T00:00:00"/>
    <x v="4"/>
    <x v="0"/>
    <n v="1182413"/>
    <n v="1182413"/>
  </r>
  <r>
    <s v="1000730"/>
    <s v="89429100-1"/>
    <s v="NMC CHILE SPA"/>
    <s v="6508425716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3"/>
    <n v="3"/>
    <s v="CS"/>
    <d v="2025-05-19T00:00:00"/>
    <n v="5"/>
    <d v="2025-05-27T00:00:00"/>
    <d v="2025-05-23T00:00:00"/>
    <x v="4"/>
    <x v="0"/>
    <n v="183888"/>
    <n v="183888"/>
  </r>
  <r>
    <s v="1000730"/>
    <s v="89429100-1"/>
    <s v="NMC CHILE SPA"/>
    <s v="6701218194"/>
    <s v="ZPCD"/>
    <s v="10"/>
    <x v="1"/>
    <x v="0"/>
    <s v="C004"/>
    <s v="E591"/>
    <n v="1"/>
    <x v="1"/>
    <s v="57"/>
    <s v="Maderas"/>
    <s v="CL5725"/>
    <s v="570301001"/>
    <s v="1108010"/>
    <s v="CORNISA POLIESTIRENO H 40MMX50MMX2000MM"/>
    <n v="2800"/>
    <n v="2800"/>
    <s v="UN"/>
    <d v="2025-05-26T00:00:00"/>
    <n v="5"/>
    <d v="2025-05-27T00:00:00"/>
    <d v="2025-05-28T00:00:00"/>
    <x v="4"/>
    <x v="0"/>
    <n v="4340000"/>
    <n v="4340000"/>
  </r>
  <r>
    <s v="1000730"/>
    <s v="89429100-1"/>
    <s v="NMC CHILE SPA"/>
    <s v="6508425716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20"/>
    <n v="20"/>
    <s v="CS"/>
    <d v="2025-05-19T00:00:00"/>
    <n v="5"/>
    <d v="2025-05-27T00:00:00"/>
    <d v="2025-05-23T00:00:00"/>
    <x v="4"/>
    <x v="0"/>
    <n v="1669248"/>
    <n v="1669248"/>
  </r>
  <r>
    <s v="1000730"/>
    <s v="89429100-1"/>
    <s v="NMC CHILE SPA"/>
    <s v="6701219547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2070"/>
    <n v="2070"/>
    <s v="M"/>
    <d v="2025-05-28T00:00:00"/>
    <n v="5"/>
    <d v="2025-05-28T00:00:00"/>
    <d v="2025-05-30T00:00:00"/>
    <x v="4"/>
    <x v="0"/>
    <n v="825930"/>
    <n v="825930"/>
  </r>
  <r>
    <s v="1000730"/>
    <s v="89429100-1"/>
    <s v="NMC CHILE SPA"/>
    <s v="6701213341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190"/>
    <n v="190"/>
    <s v="UN"/>
    <d v="2025-05-16T00:00:00"/>
    <n v="5"/>
    <d v="2025-05-16T00:00:00"/>
    <d v="2025-05-28T00:00:00"/>
    <x v="4"/>
    <x v="0"/>
    <n v="185250"/>
    <n v="185250"/>
  </r>
  <r>
    <s v="1000730"/>
    <s v="89429100-1"/>
    <s v="NMC CHILE SPA"/>
    <s v="6508425716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5-19T00:00:00"/>
    <n v="5"/>
    <d v="2025-05-27T00:00:00"/>
    <d v="2025-05-23T00:00:00"/>
    <x v="4"/>
    <x v="0"/>
    <n v="665027"/>
    <n v="665027"/>
  </r>
  <r>
    <s v="1000730"/>
    <s v="89429100-1"/>
    <s v="NMC CHILE SPA"/>
    <s v="6508425716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5-19T00:00:00"/>
    <n v="5"/>
    <d v="2025-05-27T00:00:00"/>
    <d v="2025-05-23T00:00:00"/>
    <x v="4"/>
    <x v="0"/>
    <n v="144936"/>
    <n v="144936"/>
  </r>
  <r>
    <s v="1000730"/>
    <s v="89429100-1"/>
    <s v="NMC CHILE SPA"/>
    <s v="6508425716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05-19T00:00:00"/>
    <n v="5"/>
    <d v="2025-05-27T00:00:00"/>
    <d v="2025-05-23T00:00:00"/>
    <x v="4"/>
    <x v="0"/>
    <n v="849450"/>
    <n v="849450"/>
  </r>
  <r>
    <s v="1000730"/>
    <s v="89429100-1"/>
    <s v="NMC CHILE SPA"/>
    <s v="6701216963"/>
    <s v="ZPCD"/>
    <s v="10"/>
    <x v="1"/>
    <x v="0"/>
    <s v="C004"/>
    <s v="E744"/>
    <n v="1"/>
    <x v="1"/>
    <s v="57"/>
    <s v="Maderas"/>
    <s v="CL5725"/>
    <s v="570301003"/>
    <s v="501851"/>
    <s v="A PE ADHESIVO MOLD POLIEST ADEFIX 5KG"/>
    <n v="84"/>
    <n v="84"/>
    <s v="UN"/>
    <d v="2025-05-23T00:00:00"/>
    <n v="5"/>
    <d v="2025-05-23T00:00:00"/>
    <d v="2025-05-29T00:00:00"/>
    <x v="4"/>
    <x v="0"/>
    <n v="1090572"/>
    <n v="1090572"/>
  </r>
  <r>
    <s v="1000730"/>
    <s v="89429100-1"/>
    <s v="NMC CHILE SPA"/>
    <s v="6508425178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19T00:00:00"/>
    <n v="5"/>
    <d v="2025-05-27T00:00:00"/>
    <m/>
    <x v="4"/>
    <x v="0"/>
    <n v="0"/>
    <n v="0"/>
  </r>
  <r>
    <s v="1000730"/>
    <s v="89429100-1"/>
    <s v="NMC CHILE SPA"/>
    <s v="6508425716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5-19T00:00:00"/>
    <n v="5"/>
    <d v="2025-05-27T00:00:00"/>
    <d v="2025-05-23T00:00:00"/>
    <x v="4"/>
    <x v="0"/>
    <n v="115052"/>
    <n v="115052"/>
  </r>
  <r>
    <s v="1000730"/>
    <s v="89429100-1"/>
    <s v="NMC CHILE SPA"/>
    <s v="6508425716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5-19T00:00:00"/>
    <n v="5"/>
    <d v="2025-05-27T00:00:00"/>
    <d v="2025-05-23T00:00:00"/>
    <x v="4"/>
    <x v="0"/>
    <n v="601776"/>
    <n v="601776"/>
  </r>
  <r>
    <s v="1000730"/>
    <s v="89429100-1"/>
    <s v="NMC CHILE SPA"/>
    <s v="6701216900"/>
    <s v="ZPCD"/>
    <s v="10"/>
    <x v="1"/>
    <x v="0"/>
    <s v="C004"/>
    <s v="E504"/>
    <n v="1"/>
    <x v="1"/>
    <s v="57"/>
    <s v="Maderas"/>
    <s v=""/>
    <s v="570301003"/>
    <s v="1066111"/>
    <s v="CORNISA TIPO T 4 NOMASTYL"/>
    <n v="85"/>
    <n v="85"/>
    <s v="UN"/>
    <d v="2025-05-22T00:00:00"/>
    <n v="5"/>
    <d v="2025-05-22T00:00:00"/>
    <d v="2025-05-29T00:00:00"/>
    <x v="4"/>
    <x v="0"/>
    <n v="90950"/>
    <n v="90950"/>
  </r>
  <r>
    <s v="1000730"/>
    <s v="89429100-1"/>
    <s v="NMC CHILE SPA"/>
    <s v="6701217500"/>
    <s v="ZPCD"/>
    <s v="10"/>
    <x v="1"/>
    <x v="0"/>
    <s v="C004"/>
    <s v="E843"/>
    <n v="1"/>
    <x v="1"/>
    <s v="57"/>
    <s v="Maderas"/>
    <s v="CL4923"/>
    <s v="490406003"/>
    <s v="1479801"/>
    <s v="ZOCALO WALLSTYL IL10"/>
    <n v="14"/>
    <n v="14"/>
    <s v="UN"/>
    <d v="2025-05-23T00:00:00"/>
    <n v="5"/>
    <d v="2025-05-23T00:00:00"/>
    <d v="2025-05-30T00:00:00"/>
    <x v="4"/>
    <x v="0"/>
    <n v="358204"/>
    <n v="358204"/>
  </r>
  <r>
    <s v="1000730"/>
    <s v="89429100-1"/>
    <s v="NMC CHILE SPA"/>
    <s v="6701217500"/>
    <s v="ZPCD"/>
    <s v="20"/>
    <x v="1"/>
    <x v="0"/>
    <s v="C004"/>
    <s v="E843"/>
    <n v="1"/>
    <x v="1"/>
    <s v="57"/>
    <s v="Maderas"/>
    <s v="CL4923"/>
    <s v="490406003"/>
    <s v="1479800"/>
    <s v="ZOCALO WALLSTYL FL1"/>
    <n v="21"/>
    <n v="21"/>
    <s v="UN"/>
    <d v="2025-05-23T00:00:00"/>
    <n v="5"/>
    <d v="2025-05-23T00:00:00"/>
    <d v="2025-05-30T00:00:00"/>
    <x v="4"/>
    <x v="0"/>
    <n v="229068"/>
    <n v="229068"/>
  </r>
  <r>
    <s v="1000730"/>
    <s v="89429100-1"/>
    <s v="NMC CHILE SPA"/>
    <s v="6701217500"/>
    <s v="ZPCD"/>
    <s v="30"/>
    <x v="1"/>
    <x v="0"/>
    <s v="C004"/>
    <s v="E843"/>
    <n v="1"/>
    <x v="1"/>
    <s v="57"/>
    <s v="Maderas"/>
    <s v="CL5726"/>
    <s v="570301003"/>
    <s v="1479699"/>
    <s v="MOLDURA WALLSTYL WL5"/>
    <n v="19"/>
    <n v="19"/>
    <s v="UN"/>
    <d v="2025-05-23T00:00:00"/>
    <n v="5"/>
    <d v="2025-05-23T00:00:00"/>
    <d v="2025-05-30T00:00:00"/>
    <x v="4"/>
    <x v="0"/>
    <n v="222680"/>
    <n v="222680"/>
  </r>
  <r>
    <s v="1000730"/>
    <s v="89429100-1"/>
    <s v="NMC CHILE SPA"/>
    <s v="6508398245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34"/>
    <n v="34"/>
    <s v="CS"/>
    <d v="2025-04-29T00:00:00"/>
    <n v="4"/>
    <d v="2025-05-07T00:00:00"/>
    <d v="2025-05-07T00:00:00"/>
    <x v="4"/>
    <x v="0"/>
    <n v="2245110"/>
    <n v="2245110"/>
  </r>
  <r>
    <s v="1000730"/>
    <s v="89429100-1"/>
    <s v="NMC CHILE SPA"/>
    <s v="6508398245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21"/>
    <n v="21"/>
    <s v="CS"/>
    <d v="2025-04-29T00:00:00"/>
    <n v="4"/>
    <d v="2025-05-07T00:00:00"/>
    <d v="2025-05-07T00:00:00"/>
    <x v="4"/>
    <x v="0"/>
    <n v="1800288"/>
    <n v="1800288"/>
  </r>
  <r>
    <s v="1000730"/>
    <s v="89429100-1"/>
    <s v="NMC CHILE SPA"/>
    <s v="6508398245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56"/>
    <n v="56"/>
    <s v="CS"/>
    <d v="2025-04-29T00:00:00"/>
    <n v="4"/>
    <d v="2025-05-07T00:00:00"/>
    <d v="2025-05-07T00:00:00"/>
    <x v="4"/>
    <x v="0"/>
    <n v="3310756"/>
    <n v="3310756"/>
  </r>
  <r>
    <s v="1000730"/>
    <s v="89429100-1"/>
    <s v="NMC CHILE SPA"/>
    <s v="6508398245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32"/>
    <n v="32"/>
    <s v="CS"/>
    <d v="2025-04-29T00:00:00"/>
    <n v="4"/>
    <d v="2025-05-07T00:00:00"/>
    <d v="2025-05-07T00:00:00"/>
    <x v="4"/>
    <x v="0"/>
    <n v="1961472"/>
    <n v="1961472"/>
  </r>
  <r>
    <s v="1000730"/>
    <s v="89429100-1"/>
    <s v="NMC CHILE SPA"/>
    <s v="6508398245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11"/>
    <n v="11"/>
    <s v="CS"/>
    <d v="2025-04-29T00:00:00"/>
    <n v="4"/>
    <d v="2025-05-07T00:00:00"/>
    <d v="2025-05-07T00:00:00"/>
    <x v="4"/>
    <x v="0"/>
    <n v="914412"/>
    <n v="914412"/>
  </r>
  <r>
    <s v="1000730"/>
    <s v="89429100-1"/>
    <s v="NMC CHILE SPA"/>
    <s v="6508398245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4-29T00:00:00"/>
    <n v="4"/>
    <d v="2025-05-07T00:00:00"/>
    <d v="2025-05-07T00:00:00"/>
    <x v="4"/>
    <x v="0"/>
    <n v="172650"/>
    <n v="172650"/>
  </r>
  <r>
    <s v="1000730"/>
    <s v="89429100-1"/>
    <s v="NMC CHILE SPA"/>
    <s v="650839824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12"/>
    <n v="12"/>
    <s v="CS"/>
    <d v="2025-04-29T00:00:00"/>
    <n v="4"/>
    <d v="2025-05-07T00:00:00"/>
    <d v="2025-05-07T00:00:00"/>
    <x v="4"/>
    <x v="0"/>
    <n v="1698900"/>
    <n v="1698900"/>
  </r>
  <r>
    <s v="1000730"/>
    <s v="89429100-1"/>
    <s v="NMC CHILE SPA"/>
    <s v="650840009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04-30T00:00:00"/>
    <n v="4"/>
    <d v="2025-05-08T00:00:00"/>
    <d v="2025-05-05T00:00:00"/>
    <x v="4"/>
    <x v="0"/>
    <n v="1296000"/>
    <n v="1296000"/>
  </r>
  <r>
    <s v="1000730"/>
    <s v="89429100-1"/>
    <s v="NMC CHILE SPA"/>
    <s v="650840009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508400092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508400092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508400092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4-30T00:00:00"/>
    <n v="4"/>
    <d v="2025-05-08T00:00:00"/>
    <m/>
    <x v="4"/>
    <x v="0"/>
    <n v="0"/>
    <n v="0"/>
  </r>
  <r>
    <s v="1000730"/>
    <s v="89429100-1"/>
    <s v="NMC CHILE SPA"/>
    <s v="6701200282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2816"/>
    <n v="2816"/>
    <s v="UN"/>
    <d v="2025-04-17T00:00:00"/>
    <n v="4"/>
    <d v="2025-07-31T00:00:00"/>
    <d v="2025-05-29T00:00:00"/>
    <x v="4"/>
    <x v="0"/>
    <n v="1543168"/>
    <n v="1543168"/>
  </r>
  <r>
    <s v="1000730"/>
    <s v="89429100-1"/>
    <s v="NMC CHILE SPA"/>
    <s v="6701202092"/>
    <s v="ZPCD"/>
    <s v="10"/>
    <x v="1"/>
    <x v="0"/>
    <s v="C004"/>
    <s v="E507"/>
    <n v="1"/>
    <x v="1"/>
    <s v="57"/>
    <s v="Maderas"/>
    <s v="CL5725"/>
    <s v="570301003"/>
    <s v="1081446"/>
    <s v="MOLDURA NOMASTYL E"/>
    <n v="352"/>
    <n v="352"/>
    <s v="UN"/>
    <d v="2025-04-28T00:00:00"/>
    <n v="4"/>
    <d v="2025-04-28T00:00:00"/>
    <d v="2025-05-23T00:00:00"/>
    <x v="4"/>
    <x v="0"/>
    <n v="228448"/>
    <n v="228448"/>
  </r>
  <r>
    <s v="1000730"/>
    <s v="89429100-1"/>
    <s v="NMC CHILE SPA"/>
    <s v="6701202092"/>
    <s v="ZPCD"/>
    <s v="20"/>
    <x v="1"/>
    <x v="0"/>
    <s v="C004"/>
    <s v="E507"/>
    <n v="1"/>
    <x v="1"/>
    <s v="57"/>
    <s v="Maderas"/>
    <s v="CL5725"/>
    <s v="570301003"/>
    <s v="1159900"/>
    <s v="CORNISA NOMASTYL TIPO F 30X35"/>
    <n v="230"/>
    <n v="230"/>
    <s v="UN"/>
    <d v="2025-04-28T00:00:00"/>
    <n v="4"/>
    <d v="2025-04-28T00:00:00"/>
    <d v="2025-05-23T00:00:00"/>
    <x v="4"/>
    <x v="0"/>
    <n v="215510"/>
    <n v="215510"/>
  </r>
  <r>
    <s v="1000730"/>
    <s v="89429100-1"/>
    <s v="NMC CHILE SPA"/>
    <s v="6701202092"/>
    <s v="ZPCD"/>
    <s v="30"/>
    <x v="1"/>
    <x v="0"/>
    <s v="C004"/>
    <s v="E507"/>
    <n v="1"/>
    <x v="1"/>
    <s v="57"/>
    <s v="Maderas"/>
    <s v="CL5725"/>
    <s v="570301003"/>
    <s v="1043507"/>
    <s v="MOLDURA CORNISA TIPO B2 CAJA 190 MTS"/>
    <n v="190"/>
    <n v="190"/>
    <s v="UN"/>
    <d v="2025-04-28T00:00:00"/>
    <n v="4"/>
    <d v="2025-04-28T00:00:00"/>
    <d v="2025-05-23T00:00:00"/>
    <x v="4"/>
    <x v="0"/>
    <n v="251560"/>
    <n v="251560"/>
  </r>
  <r>
    <s v="1000730"/>
    <s v="89429100-1"/>
    <s v="NMC CHILE SPA"/>
    <s v="6701202092"/>
    <s v="ZPCD"/>
    <s v="40"/>
    <x v="1"/>
    <x v="0"/>
    <s v="C004"/>
    <s v="E507"/>
    <n v="1"/>
    <x v="1"/>
    <s v="57"/>
    <s v="Maderas"/>
    <s v="CL5725"/>
    <s v="570301003"/>
    <s v="1159901"/>
    <s v="CORNISA NOMASTYL TIPO D 40X50 TIPO Z16"/>
    <n v="120"/>
    <n v="120"/>
    <s v="UN"/>
    <d v="2025-04-28T00:00:00"/>
    <n v="4"/>
    <d v="2025-04-28T00:00:00"/>
    <d v="2025-05-23T00:00:00"/>
    <x v="4"/>
    <x v="0"/>
    <n v="183000"/>
    <n v="183000"/>
  </r>
  <r>
    <s v="1000730"/>
    <s v="89429100-1"/>
    <s v="NMC CHILE SPA"/>
    <s v="6701202669"/>
    <s v="ZPCD"/>
    <s v="10"/>
    <x v="1"/>
    <x v="0"/>
    <s v="C004"/>
    <s v="E507"/>
    <n v="1"/>
    <x v="1"/>
    <s v="57"/>
    <s v="Maderas"/>
    <s v="CL5726"/>
    <s v="570301003"/>
    <s v="1415350"/>
    <s v="GUARDAPOLVO NOMAFLOOR M58 13X58 2.00MT"/>
    <n v="248"/>
    <n v="248"/>
    <s v="UN"/>
    <d v="2025-04-23T00:00:00"/>
    <n v="4"/>
    <d v="2025-04-24T00:00:00"/>
    <d v="2025-05-06T00:00:00"/>
    <x v="4"/>
    <x v="0"/>
    <n v="372000"/>
    <n v="372000"/>
  </r>
  <r>
    <s v="1000730"/>
    <s v="89429100-1"/>
    <s v="NMC CHILE SPA"/>
    <s v="6701203574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700"/>
    <n v="3700"/>
    <s v="UN"/>
    <d v="2025-04-25T00:00:00"/>
    <n v="4"/>
    <d v="2025-10-03T00:00:00"/>
    <d v="2025-05-29T00:00:00"/>
    <x v="4"/>
    <x v="0"/>
    <n v="2778700"/>
    <n v="2778700"/>
  </r>
  <r>
    <s v="1000730"/>
    <s v="89429100-1"/>
    <s v="NMC CHILE SPA"/>
    <s v="6701205054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570"/>
    <n v="570"/>
    <s v="UN"/>
    <d v="2025-04-28T00:00:00"/>
    <n v="4"/>
    <d v="2025-04-28T00:00:00"/>
    <d v="2025-05-15T00:00:00"/>
    <x v="4"/>
    <x v="0"/>
    <n v="557460"/>
    <n v="557460"/>
  </r>
  <r>
    <s v="1000730"/>
    <s v="89429100-1"/>
    <s v="NMC CHILE SPA"/>
    <s v="6508406957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8"/>
    <n v="8"/>
    <s v="PAK"/>
    <d v="2025-05-05T00:00:00"/>
    <n v="5"/>
    <d v="2025-05-12T00:00:00"/>
    <d v="2025-05-13T00:00:00"/>
    <x v="4"/>
    <x v="0"/>
    <n v="920416"/>
    <n v="920416"/>
  </r>
  <r>
    <s v="1000730"/>
    <s v="89429100-1"/>
    <s v="NMC CHILE SPA"/>
    <s v="6508406957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57"/>
    <n v="57"/>
    <s v="CS"/>
    <d v="2025-05-05T00:00:00"/>
    <n v="5"/>
    <d v="2025-05-12T00:00:00"/>
    <d v="2025-05-13T00:00:00"/>
    <x v="4"/>
    <x v="0"/>
    <n v="4757357"/>
    <n v="4757357"/>
  </r>
  <r>
    <s v="1000730"/>
    <s v="89429100-1"/>
    <s v="NMC CHILE SPA"/>
    <s v="6508406957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2"/>
    <n v="22"/>
    <s v="CS"/>
    <d v="2025-05-05T00:00:00"/>
    <n v="5"/>
    <d v="2025-05-12T00:00:00"/>
    <d v="2025-05-13T00:00:00"/>
    <x v="4"/>
    <x v="0"/>
    <n v="1452718"/>
    <n v="1452718"/>
  </r>
  <r>
    <s v="1000730"/>
    <s v="89429100-1"/>
    <s v="NMC CHILE SPA"/>
    <s v="6508406957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19"/>
    <n v="19"/>
    <s v="CS"/>
    <d v="2025-05-05T00:00:00"/>
    <n v="5"/>
    <d v="2025-05-12T00:00:00"/>
    <d v="2025-05-13T00:00:00"/>
    <x v="4"/>
    <x v="0"/>
    <n v="1628832"/>
    <n v="1628832"/>
  </r>
  <r>
    <s v="1000730"/>
    <s v="89429100-1"/>
    <s v="NMC CHILE SPA"/>
    <s v="6508406957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43"/>
    <n v="43"/>
    <s v="CS"/>
    <d v="2025-05-05T00:00:00"/>
    <n v="5"/>
    <d v="2025-05-12T00:00:00"/>
    <d v="2025-05-13T00:00:00"/>
    <x v="4"/>
    <x v="0"/>
    <n v="2542188"/>
    <n v="2542188"/>
  </r>
  <r>
    <s v="1000730"/>
    <s v="89429100-1"/>
    <s v="NMC CHILE SPA"/>
    <s v="670121199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20"/>
    <n v="120"/>
    <s v="UN"/>
    <d v="2025-05-13T00:00:00"/>
    <n v="5"/>
    <d v="2025-05-14T00:00:00"/>
    <d v="2025-05-19T00:00:00"/>
    <x v="4"/>
    <x v="0"/>
    <n v="9108000"/>
    <n v="9108000"/>
  </r>
  <r>
    <s v="1000730"/>
    <s v="89429100-1"/>
    <s v="NMC CHILE SPA"/>
    <s v="6701211928"/>
    <s v="ZPCD"/>
    <s v="10"/>
    <x v="1"/>
    <x v="1"/>
    <s v="C004"/>
    <s v="E652"/>
    <n v="1"/>
    <x v="1"/>
    <s v="57"/>
    <s v="Maderas"/>
    <s v="CL5725"/>
    <s v="570301003"/>
    <s v="1052265"/>
    <s v="MOLDURA NOMASTYL H  40X50 CAJA X 100ML"/>
    <n v="60"/>
    <n v="0"/>
    <s v="UN"/>
    <d v="2025-05-12T00:00:00"/>
    <n v="5"/>
    <d v="2025-05-13T00:00:00"/>
    <m/>
    <x v="4"/>
    <x v="0"/>
    <n v="9108000"/>
    <n v="0"/>
  </r>
  <r>
    <s v="1000730"/>
    <s v="89429100-1"/>
    <s v="NMC CHILE SPA"/>
    <s v="6508406957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40"/>
    <n v="40"/>
    <s v="CS"/>
    <d v="2025-05-05T00:00:00"/>
    <n v="5"/>
    <d v="2025-05-12T00:00:00"/>
    <d v="2025-05-13T00:00:00"/>
    <x v="4"/>
    <x v="0"/>
    <n v="2451840"/>
    <n v="2451840"/>
  </r>
  <r>
    <s v="1000730"/>
    <s v="89429100-1"/>
    <s v="NMC CHILE SPA"/>
    <s v="6508406957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5-05T00:00:00"/>
    <n v="5"/>
    <d v="2025-05-12T00:00:00"/>
    <d v="2025-05-13T00:00:00"/>
    <x v="4"/>
    <x v="0"/>
    <n v="665027"/>
    <n v="665027"/>
  </r>
  <r>
    <s v="1000730"/>
    <s v="89429100-1"/>
    <s v="NMC CHILE SPA"/>
    <s v="6508406957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05-05T00:00:00"/>
    <n v="5"/>
    <d v="2025-05-12T00:00:00"/>
    <d v="2025-05-13T00:00:00"/>
    <x v="4"/>
    <x v="0"/>
    <n v="991025"/>
    <n v="991025"/>
  </r>
  <r>
    <s v="1000730"/>
    <s v="89429100-1"/>
    <s v="NMC CHILE SPA"/>
    <s v="6701213077"/>
    <s v="ZPCD"/>
    <s v="10"/>
    <x v="1"/>
    <x v="0"/>
    <s v="C004"/>
    <s v="E520"/>
    <n v="1"/>
    <x v="1"/>
    <s v="57"/>
    <s v="Maderas"/>
    <s v="CL5725"/>
    <s v="570301003"/>
    <s v="1052265"/>
    <s v="MOLDURA NOMASTYL H  40X50 CAJA X 100ML"/>
    <n v="6"/>
    <n v="6"/>
    <s v="UN"/>
    <d v="2025-05-15T00:00:00"/>
    <n v="5"/>
    <d v="2025-05-29T00:00:00"/>
    <d v="2025-05-28T00:00:00"/>
    <x v="4"/>
    <x v="0"/>
    <n v="465000"/>
    <n v="465000"/>
  </r>
  <r>
    <s v="1000730"/>
    <s v="89429100-1"/>
    <s v="NMC CHILE SPA"/>
    <s v="6508406957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5-05T00:00:00"/>
    <n v="5"/>
    <d v="2025-05-12T00:00:00"/>
    <d v="2025-05-13T00:00:00"/>
    <x v="4"/>
    <x v="0"/>
    <n v="111600"/>
    <n v="111600"/>
  </r>
  <r>
    <s v="1000730"/>
    <s v="89429100-1"/>
    <s v="NMC CHILE SPA"/>
    <s v="650840925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5-06T00:00:00"/>
    <n v="5"/>
    <d v="2025-05-13T00:00:00"/>
    <d v="2025-05-12T00:00:00"/>
    <x v="4"/>
    <x v="0"/>
    <n v="648000"/>
    <n v="648000"/>
  </r>
  <r>
    <s v="1000730"/>
    <s v="89429100-1"/>
    <s v="NMC CHILE SPA"/>
    <s v="650840925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5-06T00:00:00"/>
    <n v="5"/>
    <d v="2025-05-13T00:00:00"/>
    <m/>
    <x v="4"/>
    <x v="0"/>
    <n v="0"/>
    <n v="0"/>
  </r>
  <r>
    <s v="1000730"/>
    <s v="89429100-1"/>
    <s v="NMC CHILE SPA"/>
    <s v="6508416226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4"/>
    <n v="4"/>
    <s v="PAK"/>
    <d v="2025-05-12T00:00:00"/>
    <n v="5"/>
    <d v="2025-05-19T00:00:00"/>
    <d v="2025-05-19T00:00:00"/>
    <x v="4"/>
    <x v="0"/>
    <n v="460208"/>
    <n v="460208"/>
  </r>
  <r>
    <s v="1000730"/>
    <s v="89429100-1"/>
    <s v="NMC CHILE SPA"/>
    <s v="6508416226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29"/>
    <n v="29"/>
    <s v="CS"/>
    <d v="2025-05-12T00:00:00"/>
    <n v="5"/>
    <d v="2025-05-19T00:00:00"/>
    <d v="2025-05-19T00:00:00"/>
    <x v="4"/>
    <x v="0"/>
    <n v="2420410"/>
    <n v="2420410"/>
  </r>
  <r>
    <s v="1000730"/>
    <s v="89429100-1"/>
    <s v="NMC CHILE SPA"/>
    <s v="6508416226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11"/>
    <n v="11"/>
    <s v="CS"/>
    <d v="2025-05-12T00:00:00"/>
    <n v="5"/>
    <d v="2025-05-19T00:00:00"/>
    <d v="2025-05-19T00:00:00"/>
    <x v="4"/>
    <x v="0"/>
    <n v="726359"/>
    <n v="726359"/>
  </r>
  <r>
    <s v="1000730"/>
    <s v="89429100-1"/>
    <s v="NMC CHILE SPA"/>
    <s v="6508416226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7"/>
    <n v="7"/>
    <s v="CS"/>
    <d v="2025-05-12T00:00:00"/>
    <n v="5"/>
    <d v="2025-05-19T00:00:00"/>
    <d v="2025-05-19T00:00:00"/>
    <x v="4"/>
    <x v="0"/>
    <n v="600096"/>
    <n v="600096"/>
  </r>
  <r>
    <s v="1000730"/>
    <s v="89429100-1"/>
    <s v="NMC CHILE SPA"/>
    <s v="6508416226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9"/>
    <n v="9"/>
    <s v="CS"/>
    <d v="2025-05-12T00:00:00"/>
    <n v="5"/>
    <d v="2025-05-19T00:00:00"/>
    <d v="2025-05-19T00:00:00"/>
    <x v="4"/>
    <x v="0"/>
    <n v="532086"/>
    <n v="532086"/>
  </r>
  <r>
    <s v="1000730"/>
    <s v="89429100-1"/>
    <s v="NMC CHILE SPA"/>
    <s v="6508416226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5"/>
    <n v="5"/>
    <s v="CS"/>
    <d v="2025-05-12T00:00:00"/>
    <n v="5"/>
    <d v="2025-05-19T00:00:00"/>
    <d v="2025-05-19T00:00:00"/>
    <x v="4"/>
    <x v="0"/>
    <n v="306480"/>
    <n v="306480"/>
  </r>
  <r>
    <s v="1000730"/>
    <s v="89429100-1"/>
    <s v="NMC CHILE SPA"/>
    <s v="6508416226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4"/>
    <n v="4"/>
    <s v="CS"/>
    <d v="2025-05-12T00:00:00"/>
    <n v="5"/>
    <d v="2025-05-19T00:00:00"/>
    <d v="2025-05-19T00:00:00"/>
    <x v="4"/>
    <x v="0"/>
    <n v="332513"/>
    <n v="332513"/>
  </r>
  <r>
    <s v="1000730"/>
    <s v="89429100-1"/>
    <s v="NMC CHILE SPA"/>
    <s v="6508418605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7"/>
    <n v="7"/>
    <s v="CS"/>
    <d v="2025-05-13T00:00:00"/>
    <n v="5"/>
    <d v="2025-05-20T00:00:00"/>
    <d v="2025-05-19T00:00:00"/>
    <x v="4"/>
    <x v="0"/>
    <n v="429072"/>
    <n v="429072"/>
  </r>
  <r>
    <s v="1000730"/>
    <s v="89429100-1"/>
    <s v="NMC CHILE SPA"/>
    <s v="6508418605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1"/>
    <n v="1"/>
    <s v="CS"/>
    <d v="2025-05-13T00:00:00"/>
    <n v="5"/>
    <d v="2025-05-20T00:00:00"/>
    <d v="2025-05-19T00:00:00"/>
    <x v="4"/>
    <x v="0"/>
    <n v="83128"/>
    <n v="83128"/>
  </r>
  <r>
    <s v="1000730"/>
    <s v="89429100-1"/>
    <s v="NMC CHILE SPA"/>
    <s v="6508418605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5-13T00:00:00"/>
    <n v="5"/>
    <d v="2025-05-20T00:00:00"/>
    <d v="2025-05-19T00:00:00"/>
    <x v="4"/>
    <x v="0"/>
    <n v="172650"/>
    <n v="172650"/>
  </r>
  <r>
    <s v="1000730"/>
    <s v="89429100-1"/>
    <s v="NMC CHILE SPA"/>
    <s v="6508418605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5-13T00:00:00"/>
    <n v="5"/>
    <d v="2025-05-20T00:00:00"/>
    <d v="2025-05-19T00:00:00"/>
    <x v="4"/>
    <x v="0"/>
    <n v="144936"/>
    <n v="144936"/>
  </r>
  <r>
    <s v="1000730"/>
    <s v="89429100-1"/>
    <s v="NMC CHILE SPA"/>
    <s v="6508418605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1"/>
    <n v="1"/>
    <s v="CS"/>
    <d v="2025-05-13T00:00:00"/>
    <n v="5"/>
    <d v="2025-05-20T00:00:00"/>
    <d v="2025-05-19T00:00:00"/>
    <x v="4"/>
    <x v="0"/>
    <n v="141575"/>
    <n v="141575"/>
  </r>
  <r>
    <s v="1000730"/>
    <s v="89429100-1"/>
    <s v="NMC CHILE SPA"/>
    <s v="6508418605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5-13T00:00:00"/>
    <n v="5"/>
    <d v="2025-05-20T00:00:00"/>
    <d v="2025-05-19T00:00:00"/>
    <x v="4"/>
    <x v="0"/>
    <n v="111600"/>
    <n v="111600"/>
  </r>
  <r>
    <s v="1000730"/>
    <s v="89429100-1"/>
    <s v="NMC CHILE SPA"/>
    <s v="650841860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5-13T00:00:00"/>
    <n v="5"/>
    <d v="2025-05-20T00:00:00"/>
    <d v="2025-05-19T00:00:00"/>
    <x v="4"/>
    <x v="0"/>
    <n v="115052"/>
    <n v="115052"/>
  </r>
  <r>
    <s v="1000730"/>
    <s v="89429100-1"/>
    <s v="NMC CHILE SPA"/>
    <s v="6508418605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4"/>
    <n v="4"/>
    <s v="CS"/>
    <d v="2025-05-13T00:00:00"/>
    <n v="5"/>
    <d v="2025-05-20T00:00:00"/>
    <d v="2025-05-19T00:00:00"/>
    <x v="4"/>
    <x v="0"/>
    <n v="333850"/>
    <n v="333850"/>
  </r>
  <r>
    <s v="1000730"/>
    <s v="89429100-1"/>
    <s v="NMC CHILE SPA"/>
    <s v="6508418605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7"/>
    <n v="7"/>
    <s v="CS"/>
    <d v="2025-05-13T00:00:00"/>
    <n v="5"/>
    <d v="2025-05-20T00:00:00"/>
    <d v="2025-05-19T00:00:00"/>
    <x v="4"/>
    <x v="0"/>
    <n v="462228"/>
    <n v="462228"/>
  </r>
  <r>
    <s v="1000730"/>
    <s v="89429100-1"/>
    <s v="NMC CHILE SPA"/>
    <s v="6508418605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5-13T00:00:00"/>
    <n v="5"/>
    <d v="2025-05-20T00:00:00"/>
    <d v="2025-05-19T00:00:00"/>
    <x v="4"/>
    <x v="0"/>
    <n v="428640"/>
    <n v="428640"/>
  </r>
  <r>
    <s v="1000730"/>
    <s v="89429100-1"/>
    <s v="NMC CHILE SPA"/>
    <s v="6508418605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6"/>
    <n v="6"/>
    <s v="CS"/>
    <d v="2025-05-13T00:00:00"/>
    <n v="5"/>
    <d v="2025-05-20T00:00:00"/>
    <d v="2025-05-19T00:00:00"/>
    <x v="4"/>
    <x v="0"/>
    <n v="354724"/>
    <n v="354724"/>
  </r>
  <r>
    <s v="1000730"/>
    <s v="89429100-1"/>
    <s v="NMC CHILE SPA"/>
    <s v="670119923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50"/>
    <n v="50"/>
    <s v="UN"/>
    <d v="2025-04-14T00:00:00"/>
    <n v="4"/>
    <d v="2025-07-04T00:00:00"/>
    <d v="2025-05-29T00:00:00"/>
    <x v="4"/>
    <x v="0"/>
    <n v="3755000"/>
    <n v="3755000"/>
  </r>
  <r>
    <s v="1000730"/>
    <s v="89429100-1"/>
    <s v="NMC CHILE SPA"/>
    <s v="670119923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4"/>
    <n v="14"/>
    <s v="UN"/>
    <d v="2025-04-14T00:00:00"/>
    <n v="4"/>
    <d v="2025-07-04T00:00:00"/>
    <d v="2025-05-29T00:00:00"/>
    <x v="4"/>
    <x v="0"/>
    <n v="1051400"/>
    <n v="1051400"/>
  </r>
  <r>
    <s v="1000730"/>
    <s v="89429100-1"/>
    <s v="NMC CHILE SPA"/>
    <s v="6701167692"/>
    <s v="ZPCD"/>
    <s v="10"/>
    <x v="1"/>
    <x v="1"/>
    <s v="C004"/>
    <s v="E599"/>
    <m/>
    <x v="0"/>
    <s v="57"/>
    <s v="Maderas"/>
    <s v="CL5725"/>
    <s v="570301003"/>
    <s v="892059"/>
    <s v="CORNISA NOMASTYL POLIESTIRENO B2 35X35"/>
    <n v="14630"/>
    <n v="0"/>
    <s v="UN"/>
    <d v="2025-02-19T00:00:00"/>
    <n v="2"/>
    <d v="2025-05-30T00:00:00"/>
    <m/>
    <x v="4"/>
    <x v="0"/>
    <n v="7154070"/>
    <n v="0"/>
  </r>
  <r>
    <s v="1000730"/>
    <s v="89429100-1"/>
    <s v="NMC CHILE SPA"/>
    <s v="6701181627"/>
    <s v="ZPCD"/>
    <s v="10"/>
    <x v="1"/>
    <x v="1"/>
    <s v="C004"/>
    <s v="E652"/>
    <m/>
    <x v="1"/>
    <s v="57"/>
    <s v="Maderas"/>
    <s v="CL5725"/>
    <s v="570102001"/>
    <s v="1248388"/>
    <s v="ADHESIVO ADEFIX 5KG"/>
    <n v="20"/>
    <n v="0"/>
    <s v="UN"/>
    <d v="2025-03-18T00:00:00"/>
    <n v="3"/>
    <d v="2025-05-30T00:00:00"/>
    <m/>
    <x v="4"/>
    <x v="0"/>
    <n v="259660"/>
    <n v="0"/>
  </r>
  <r>
    <s v="1000730"/>
    <s v="89429100-1"/>
    <s v="NMC CHILE SPA"/>
    <s v="670119732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75"/>
    <n v="75"/>
    <s v="UN"/>
    <d v="2025-04-09T00:00:00"/>
    <n v="4"/>
    <d v="2025-08-01T00:00:00"/>
    <d v="2025-05-29T00:00:00"/>
    <x v="4"/>
    <x v="0"/>
    <n v="5632500"/>
    <n v="5632500"/>
  </r>
  <r>
    <s v="1000730"/>
    <s v="89429100-1"/>
    <s v="NMC CHILE SPA"/>
    <s v="6701165658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1"/>
    <n v="0"/>
    <s v="UN"/>
    <d v="2025-02-14T00:00:00"/>
    <n v="2"/>
    <d v="2025-05-02T00:00:00"/>
    <m/>
    <x v="4"/>
    <x v="0"/>
    <n v="75100"/>
    <n v="0"/>
  </r>
  <r>
    <s v="1000730"/>
    <s v="89429100-1"/>
    <s v="NMC CHILE SPA"/>
    <s v="6701178500"/>
    <s v="ZPCD"/>
    <s v="10"/>
    <x v="1"/>
    <x v="1"/>
    <s v="C004"/>
    <s v="E591"/>
    <m/>
    <x v="1"/>
    <s v="57"/>
    <s v="Maderas"/>
    <s v="CL5725"/>
    <s v="570301003"/>
    <s v="892059"/>
    <s v="CORNISA NOMASTYL POLIESTIRENO B2 35X35"/>
    <n v="5700"/>
    <n v="0"/>
    <s v="UN"/>
    <d v="2025-03-11T00:00:00"/>
    <n v="3"/>
    <d v="2025-06-12T00:00:00"/>
    <m/>
    <x v="5"/>
    <x v="0"/>
    <n v="5574600"/>
    <n v="0"/>
  </r>
  <r>
    <s v="1000730"/>
    <s v="89429100-1"/>
    <s v="NMC CHILE SPA"/>
    <s v="6701184975"/>
    <s v="ZPCD"/>
    <s v="10"/>
    <x v="1"/>
    <x v="1"/>
    <s v="C004"/>
    <s v="E652"/>
    <m/>
    <x v="1"/>
    <s v="57"/>
    <s v="Maderas"/>
    <s v=""/>
    <s v="570301003"/>
    <s v="1066111"/>
    <s v="CORNISA TIPO T 4 NOMASTYL"/>
    <n v="680"/>
    <n v="0"/>
    <s v="UN"/>
    <d v="2025-03-24T00:00:00"/>
    <n v="3"/>
    <d v="2025-06-25T00:00:00"/>
    <m/>
    <x v="5"/>
    <x v="0"/>
    <n v="363800"/>
    <n v="0"/>
  </r>
  <r>
    <s v="1000730"/>
    <s v="89429100-1"/>
    <s v="NMC CHILE SPA"/>
    <s v="6701184975"/>
    <s v="ZPCD"/>
    <s v="20"/>
    <x v="1"/>
    <x v="1"/>
    <s v="C004"/>
    <s v="E652"/>
    <m/>
    <x v="1"/>
    <s v="57"/>
    <s v="Maderas"/>
    <s v="CL5725"/>
    <s v="570301003"/>
    <s v="1216226"/>
    <s v="ADEFIX P5"/>
    <n v="12"/>
    <n v="0"/>
    <s v="UN"/>
    <d v="2025-03-24T00:00:00"/>
    <n v="3"/>
    <d v="2025-06-25T00:00:00"/>
    <m/>
    <x v="5"/>
    <x v="0"/>
    <n v="155796"/>
    <n v="0"/>
  </r>
  <r>
    <s v="1000730"/>
    <s v="89429100-1"/>
    <s v="NMC CHILE SPA"/>
    <s v="6701193496"/>
    <s v="ZPCD"/>
    <s v="20"/>
    <x v="1"/>
    <x v="0"/>
    <s v="C004"/>
    <s v="E652"/>
    <n v="1"/>
    <x v="1"/>
    <s v="57"/>
    <s v="Maderas"/>
    <s v="CL5725"/>
    <s v="570301003"/>
    <s v="1052265"/>
    <s v="MOLDURA NOMASTYL H  40X50 CAJA X 100ML"/>
    <n v="80"/>
    <n v="60"/>
    <s v="UN"/>
    <d v="2025-04-03T00:00:00"/>
    <n v="4"/>
    <d v="2025-04-04T00:00:00"/>
    <d v="2025-06-25T00:00:00"/>
    <x v="5"/>
    <x v="0"/>
    <n v="6072000"/>
    <n v="4554000"/>
  </r>
  <r>
    <s v="1000730"/>
    <s v="89429100-1"/>
    <s v="NMC CHILE SPA"/>
    <s v="6508453220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16"/>
    <n v="16"/>
    <s v="CS"/>
    <d v="2025-06-10T00:00:00"/>
    <n v="6"/>
    <d v="2025-06-17T00:00:00"/>
    <d v="2025-06-12T00:00:00"/>
    <x v="5"/>
    <x v="0"/>
    <n v="980736"/>
    <n v="980736"/>
  </r>
  <r>
    <s v="1000730"/>
    <s v="89429100-1"/>
    <s v="NMC CHILE SPA"/>
    <s v="6508453220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6"/>
    <n v="6"/>
    <s v="CS"/>
    <d v="2025-06-10T00:00:00"/>
    <n v="6"/>
    <d v="2025-06-17T00:00:00"/>
    <d v="2025-06-12T00:00:00"/>
    <x v="5"/>
    <x v="0"/>
    <n v="498770"/>
    <n v="498770"/>
  </r>
  <r>
    <s v="1000730"/>
    <s v="89429100-1"/>
    <s v="NMC CHILE SPA"/>
    <s v="6508453220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6-10T00:00:00"/>
    <n v="6"/>
    <d v="2025-06-17T00:00:00"/>
    <d v="2025-06-12T00:00:00"/>
    <x v="5"/>
    <x v="0"/>
    <n v="424725"/>
    <n v="424725"/>
  </r>
  <r>
    <s v="1000730"/>
    <s v="89429100-1"/>
    <s v="NMC CHILE SPA"/>
    <s v="6508434176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5"/>
    <n v="0"/>
    <s v="PAK"/>
    <d v="2025-05-26T00:00:00"/>
    <n v="5"/>
    <d v="2025-06-02T00:00:00"/>
    <m/>
    <x v="5"/>
    <x v="0"/>
    <n v="575260"/>
    <n v="0"/>
  </r>
  <r>
    <s v="1000730"/>
    <s v="89429100-1"/>
    <s v="NMC CHILE SPA"/>
    <s v="6508434176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32"/>
    <n v="32"/>
    <s v="CS"/>
    <d v="2025-05-26T00:00:00"/>
    <n v="5"/>
    <d v="2025-06-02T00:00:00"/>
    <d v="2025-06-02T00:00:00"/>
    <x v="5"/>
    <x v="0"/>
    <n v="2670797"/>
    <n v="2670797"/>
  </r>
  <r>
    <s v="1000730"/>
    <s v="89429100-1"/>
    <s v="NMC CHILE SPA"/>
    <s v="6701218455"/>
    <s v="ZPCD"/>
    <s v="10"/>
    <x v="1"/>
    <x v="0"/>
    <s v="C004"/>
    <s v="E652"/>
    <n v="1"/>
    <x v="1"/>
    <s v="57"/>
    <s v="Maderas"/>
    <s v="CL5725"/>
    <s v="570301003"/>
    <s v="1216226"/>
    <s v="ADEFIX P5"/>
    <n v="20"/>
    <n v="20"/>
    <s v="UN"/>
    <d v="2025-05-26T00:00:00"/>
    <n v="5"/>
    <d v="2025-05-29T00:00:00"/>
    <d v="2025-06-03T00:00:00"/>
    <x v="5"/>
    <x v="0"/>
    <n v="259660"/>
    <n v="259660"/>
  </r>
  <r>
    <s v="1000730"/>
    <s v="89429100-1"/>
    <s v="NMC CHILE SPA"/>
    <s v="6508434176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3"/>
    <n v="23"/>
    <s v="CS"/>
    <d v="2025-05-26T00:00:00"/>
    <n v="5"/>
    <d v="2025-06-02T00:00:00"/>
    <d v="2025-06-02T00:00:00"/>
    <x v="5"/>
    <x v="0"/>
    <n v="1518751"/>
    <n v="1518751"/>
  </r>
  <r>
    <s v="1000730"/>
    <s v="89429100-1"/>
    <s v="NMC CHILE SPA"/>
    <s v="6508434176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8"/>
    <n v="8"/>
    <s v="CS"/>
    <d v="2025-05-26T00:00:00"/>
    <n v="5"/>
    <d v="2025-06-02T00:00:00"/>
    <d v="2025-06-02T00:00:00"/>
    <x v="5"/>
    <x v="0"/>
    <n v="685824"/>
    <n v="685824"/>
  </r>
  <r>
    <s v="1000730"/>
    <s v="89429100-1"/>
    <s v="NMC CHILE SPA"/>
    <s v="6508434176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25"/>
    <n v="25"/>
    <s v="CS"/>
    <d v="2025-05-26T00:00:00"/>
    <n v="5"/>
    <d v="2025-06-02T00:00:00"/>
    <d v="2025-06-02T00:00:00"/>
    <x v="5"/>
    <x v="0"/>
    <n v="1478016"/>
    <n v="1478016"/>
  </r>
  <r>
    <s v="1000730"/>
    <s v="89429100-1"/>
    <s v="NMC CHILE SPA"/>
    <s v="6508434176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9"/>
    <n v="9"/>
    <s v="CS"/>
    <d v="2025-05-26T00:00:00"/>
    <n v="5"/>
    <d v="2025-06-02T00:00:00"/>
    <d v="2025-06-02T00:00:00"/>
    <x v="5"/>
    <x v="0"/>
    <n v="551664"/>
    <n v="551664"/>
  </r>
  <r>
    <s v="1000730"/>
    <s v="89429100-1"/>
    <s v="NMC CHILE SPA"/>
    <s v="6508460718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6-16T00:00:00"/>
    <n v="6"/>
    <d v="2025-06-23T00:00:00"/>
    <d v="2025-06-23T00:00:00"/>
    <x v="5"/>
    <x v="0"/>
    <n v="601776"/>
    <n v="601776"/>
  </r>
  <r>
    <s v="1000730"/>
    <s v="89429100-1"/>
    <s v="NMC CHILE SPA"/>
    <s v="6508460718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33"/>
    <n v="33"/>
    <s v="CS"/>
    <d v="2025-06-16T00:00:00"/>
    <n v="6"/>
    <d v="2025-06-23T00:00:00"/>
    <d v="2025-06-23T00:00:00"/>
    <x v="5"/>
    <x v="0"/>
    <n v="2754259"/>
    <n v="2754259"/>
  </r>
  <r>
    <s v="1000730"/>
    <s v="89429100-1"/>
    <s v="NMC CHILE SPA"/>
    <s v="6508460718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2"/>
    <n v="12"/>
    <s v="CS"/>
    <d v="2025-06-16T00:00:00"/>
    <n v="6"/>
    <d v="2025-06-23T00:00:00"/>
    <d v="2025-06-23T00:00:00"/>
    <x v="5"/>
    <x v="0"/>
    <n v="792392"/>
    <n v="792392"/>
  </r>
  <r>
    <s v="1000730"/>
    <s v="89429100-1"/>
    <s v="NMC CHILE SPA"/>
    <s v="6508460718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7"/>
    <n v="7"/>
    <s v="CS"/>
    <d v="2025-06-16T00:00:00"/>
    <n v="6"/>
    <d v="2025-06-23T00:00:00"/>
    <d v="2025-06-23T00:00:00"/>
    <x v="5"/>
    <x v="0"/>
    <n v="600096"/>
    <n v="600096"/>
  </r>
  <r>
    <s v="1000730"/>
    <s v="89429100-1"/>
    <s v="NMC CHILE SPA"/>
    <s v="6508460718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8"/>
    <n v="28"/>
    <s v="CS"/>
    <d v="2025-06-16T00:00:00"/>
    <n v="6"/>
    <d v="2025-06-23T00:00:00"/>
    <d v="2025-06-23T00:00:00"/>
    <x v="5"/>
    <x v="0"/>
    <n v="1655378"/>
    <n v="1655378"/>
  </r>
  <r>
    <s v="1000730"/>
    <s v="89429100-1"/>
    <s v="NMC CHILE SPA"/>
    <s v="6508460718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11"/>
    <n v="11"/>
    <s v="CS"/>
    <d v="2025-06-16T00:00:00"/>
    <n v="6"/>
    <d v="2025-06-23T00:00:00"/>
    <d v="2025-06-23T00:00:00"/>
    <x v="5"/>
    <x v="0"/>
    <n v="674256"/>
    <n v="674256"/>
  </r>
  <r>
    <s v="1000730"/>
    <s v="89429100-1"/>
    <s v="NMC CHILE SPA"/>
    <s v="6508460718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6"/>
    <n v="6"/>
    <s v="CS"/>
    <d v="2025-06-16T00:00:00"/>
    <n v="6"/>
    <d v="2025-06-23T00:00:00"/>
    <d v="2025-06-23T00:00:00"/>
    <x v="5"/>
    <x v="0"/>
    <n v="498770"/>
    <n v="498770"/>
  </r>
  <r>
    <s v="1000730"/>
    <s v="89429100-1"/>
    <s v="NMC CHILE SPA"/>
    <s v="6508460718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6-16T00:00:00"/>
    <n v="6"/>
    <d v="2025-06-23T00:00:00"/>
    <d v="2025-06-23T00:00:00"/>
    <x v="5"/>
    <x v="0"/>
    <n v="172650"/>
    <n v="172650"/>
  </r>
  <r>
    <s v="1000730"/>
    <s v="89429100-1"/>
    <s v="NMC CHILE SPA"/>
    <s v="6508460718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6-16T00:00:00"/>
    <n v="6"/>
    <d v="2025-06-23T00:00:00"/>
    <d v="2025-06-23T00:00:00"/>
    <x v="5"/>
    <x v="0"/>
    <n v="424725"/>
    <n v="424725"/>
  </r>
  <r>
    <s v="1000730"/>
    <s v="89429100-1"/>
    <s v="NMC CHILE SPA"/>
    <s v="650843393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7"/>
    <s v="PAL"/>
    <d v="2025-05-26T00:00:00"/>
    <n v="5"/>
    <d v="2025-06-02T00:00:00"/>
    <d v="2025-06-03T00:00:00"/>
    <x v="5"/>
    <x v="0"/>
    <n v="2268000"/>
    <n v="2268000"/>
  </r>
  <r>
    <s v="1000730"/>
    <s v="89429100-1"/>
    <s v="NMC CHILE SPA"/>
    <s v="650843393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508433933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5-26T00:00:00"/>
    <n v="5"/>
    <d v="2025-06-02T00:00:00"/>
    <m/>
    <x v="5"/>
    <x v="0"/>
    <n v="0"/>
    <n v="0"/>
  </r>
  <r>
    <s v="1000730"/>
    <s v="89429100-1"/>
    <s v="NMC CHILE SPA"/>
    <s v="6701218193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100"/>
    <n v="1100"/>
    <s v="UN"/>
    <d v="2025-05-26T00:00:00"/>
    <n v="5"/>
    <d v="2026-01-03T00:00:00"/>
    <d v="2025-06-05T00:00:00"/>
    <x v="5"/>
    <x v="0"/>
    <n v="826100"/>
    <n v="826100"/>
  </r>
  <r>
    <s v="1000730"/>
    <s v="89429100-1"/>
    <s v="NMC CHILE SPA"/>
    <s v="6701251999"/>
    <s v="ZPCD"/>
    <s v="20"/>
    <x v="1"/>
    <x v="0"/>
    <s v="C004"/>
    <s v="E652"/>
    <n v="1"/>
    <x v="1"/>
    <s v="57"/>
    <s v="Maderas"/>
    <s v="CL5725"/>
    <s v="570301003"/>
    <s v="1216226"/>
    <s v="ADEFIX P5"/>
    <n v="4"/>
    <n v="4"/>
    <s v="UN"/>
    <d v="2025-06-17T00:00:00"/>
    <n v="6"/>
    <d v="2025-06-18T00:00:00"/>
    <d v="2025-06-24T00:00:00"/>
    <x v="5"/>
    <x v="0"/>
    <n v="51932"/>
    <n v="51932"/>
  </r>
  <r>
    <s v="1000730"/>
    <s v="89429100-1"/>
    <s v="NMC CHILE SPA"/>
    <s v="6701254548"/>
    <s v="ZPCD"/>
    <s v="10"/>
    <x v="1"/>
    <x v="1"/>
    <s v="C004"/>
    <s v="E652"/>
    <n v="1"/>
    <x v="1"/>
    <s v="49"/>
    <s v="Flooring"/>
    <s v="CL4923"/>
    <s v="490604004"/>
    <s v="1257819"/>
    <s v="ESPUMA NIVELADORA 2.2MM SELITAC 15 M2"/>
    <n v="300"/>
    <n v="0"/>
    <s v="UN"/>
    <d v="2025-06-23T00:00:00"/>
    <n v="6"/>
    <d v="2025-06-24T00:00:00"/>
    <m/>
    <x v="5"/>
    <x v="0"/>
    <n v="3874500"/>
    <n v="0"/>
  </r>
  <r>
    <s v="1000730"/>
    <s v="89429100-1"/>
    <s v="NMC CHILE SPA"/>
    <s v="6701255489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1680"/>
    <n v="1680"/>
    <s v="M"/>
    <d v="2025-06-25T00:00:00"/>
    <n v="6"/>
    <d v="2025-10-03T00:00:00"/>
    <d v="2025-06-30T00:00:00"/>
    <x v="5"/>
    <x v="0"/>
    <n v="453600"/>
    <n v="453600"/>
  </r>
  <r>
    <s v="1000730"/>
    <s v="89429100-1"/>
    <s v="NMC CHILE SPA"/>
    <s v="6508459164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2"/>
    <n v="12"/>
    <s v="PAL"/>
    <d v="2025-06-16T00:00:00"/>
    <n v="6"/>
    <d v="2025-06-23T00:00:00"/>
    <d v="2025-06-23T00:00:00"/>
    <x v="5"/>
    <x v="0"/>
    <n v="3888000"/>
    <n v="3888000"/>
  </r>
  <r>
    <s v="1000730"/>
    <s v="89429100-1"/>
    <s v="NMC CHILE SPA"/>
    <s v="6508459164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59164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2"/>
    <n v="2"/>
    <s v="PAL"/>
    <d v="2025-06-16T00:00:00"/>
    <n v="6"/>
    <d v="2025-06-23T00:00:00"/>
    <d v="2025-06-23T00:00:00"/>
    <x v="5"/>
    <x v="0"/>
    <n v="907200"/>
    <n v="907200"/>
  </r>
  <r>
    <s v="1000730"/>
    <s v="89429100-1"/>
    <s v="NMC CHILE SPA"/>
    <s v="6508459164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2"/>
    <n v="0"/>
    <s v="PAL"/>
    <d v="2025-06-16T00:00:00"/>
    <n v="6"/>
    <d v="2025-06-23T00:00:00"/>
    <m/>
    <x v="5"/>
    <x v="0"/>
    <n v="0"/>
    <n v="0"/>
  </r>
  <r>
    <s v="1000730"/>
    <s v="89429100-1"/>
    <s v="NMC CHILE SPA"/>
    <s v="6508434176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5-26T00:00:00"/>
    <n v="5"/>
    <d v="2025-06-02T00:00:00"/>
    <d v="2025-06-02T00:00:00"/>
    <x v="5"/>
    <x v="0"/>
    <n v="665027"/>
    <n v="665027"/>
  </r>
  <r>
    <s v="1000730"/>
    <s v="89429100-1"/>
    <s v="NMC CHILE SPA"/>
    <s v="6508434176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5-26T00:00:00"/>
    <n v="5"/>
    <d v="2025-06-02T00:00:00"/>
    <d v="2025-06-02T00:00:00"/>
    <x v="5"/>
    <x v="0"/>
    <n v="172650"/>
    <n v="172650"/>
  </r>
  <r>
    <s v="1000730"/>
    <s v="89429100-1"/>
    <s v="NMC CHILE SPA"/>
    <s v="6508434176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5-26T00:00:00"/>
    <n v="5"/>
    <d v="2025-06-02T00:00:00"/>
    <d v="2025-06-02T00:00:00"/>
    <x v="5"/>
    <x v="0"/>
    <n v="424725"/>
    <n v="424725"/>
  </r>
  <r>
    <s v="1000730"/>
    <s v="89429100-1"/>
    <s v="NMC CHILE SPA"/>
    <s v="6701215541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200"/>
    <n v="1200"/>
    <s v="UN"/>
    <d v="2025-05-20T00:00:00"/>
    <n v="5"/>
    <d v="2026-02-28T00:00:00"/>
    <d v="2025-06-03T00:00:00"/>
    <x v="5"/>
    <x v="0"/>
    <n v="901200"/>
    <n v="901200"/>
  </r>
  <r>
    <s v="1000730"/>
    <s v="89429100-1"/>
    <s v="NMC CHILE SPA"/>
    <s v="6701216574"/>
    <s v="ZPCD"/>
    <s v="10"/>
    <x v="1"/>
    <x v="0"/>
    <s v="C004"/>
    <s v="E744"/>
    <n v="1"/>
    <x v="1"/>
    <s v="57"/>
    <s v="Maderas"/>
    <s v="CL5725"/>
    <s v="570301003"/>
    <s v="1159900"/>
    <s v="CORNISA NOMASTYL TIPO F 30X35"/>
    <n v="4500"/>
    <n v="4485"/>
    <s v="UN"/>
    <d v="2025-05-23T00:00:00"/>
    <n v="5"/>
    <d v="2025-05-23T00:00:00"/>
    <d v="2025-06-02T00:00:00"/>
    <x v="5"/>
    <x v="0"/>
    <n v="3591000"/>
    <n v="3579030"/>
  </r>
  <r>
    <s v="1000730"/>
    <s v="89429100-1"/>
    <s v="NMC CHILE SPA"/>
    <s v="650845418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8"/>
    <n v="8"/>
    <s v="PAL"/>
    <d v="2025-06-10T00:00:00"/>
    <n v="6"/>
    <d v="2025-06-17T00:00:00"/>
    <d v="2025-06-13T00:00:00"/>
    <x v="5"/>
    <x v="0"/>
    <n v="2592000"/>
    <n v="2592000"/>
  </r>
  <r>
    <s v="1000730"/>
    <s v="89429100-1"/>
    <s v="NMC CHILE SPA"/>
    <s v="650845418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42812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11"/>
    <n v="11"/>
    <s v="CS"/>
    <d v="2025-06-02T00:00:00"/>
    <n v="6"/>
    <d v="2025-06-09T00:00:00"/>
    <d v="2025-06-05T00:00:00"/>
    <x v="5"/>
    <x v="0"/>
    <n v="726359"/>
    <n v="726359"/>
  </r>
  <r>
    <s v="1000730"/>
    <s v="89429100-1"/>
    <s v="NMC CHILE SPA"/>
    <s v="6508442812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7"/>
    <n v="7"/>
    <s v="CS"/>
    <d v="2025-06-02T00:00:00"/>
    <n v="6"/>
    <d v="2025-06-09T00:00:00"/>
    <d v="2025-06-05T00:00:00"/>
    <x v="5"/>
    <x v="0"/>
    <n v="600096"/>
    <n v="600096"/>
  </r>
  <r>
    <s v="1000730"/>
    <s v="89429100-1"/>
    <s v="NMC CHILE SPA"/>
    <s v="6508442812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23"/>
    <n v="23"/>
    <s v="CS"/>
    <d v="2025-06-02T00:00:00"/>
    <n v="6"/>
    <d v="2025-06-09T00:00:00"/>
    <d v="2025-06-05T00:00:00"/>
    <x v="5"/>
    <x v="0"/>
    <n v="1359775"/>
    <n v="1359775"/>
  </r>
  <r>
    <s v="1000730"/>
    <s v="89429100-1"/>
    <s v="NMC CHILE SPA"/>
    <s v="6508442812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19"/>
    <n v="19"/>
    <s v="CS"/>
    <d v="2025-06-02T00:00:00"/>
    <n v="6"/>
    <d v="2025-06-09T00:00:00"/>
    <d v="2025-06-05T00:00:00"/>
    <x v="5"/>
    <x v="0"/>
    <n v="1164624"/>
    <n v="1164624"/>
  </r>
  <r>
    <s v="1000730"/>
    <s v="89429100-1"/>
    <s v="NMC CHILE SPA"/>
    <s v="6508442812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7"/>
    <n v="7"/>
    <s v="CS"/>
    <d v="2025-06-02T00:00:00"/>
    <n v="6"/>
    <d v="2025-06-09T00:00:00"/>
    <d v="2025-06-05T00:00:00"/>
    <x v="5"/>
    <x v="0"/>
    <n v="581898"/>
    <n v="581898"/>
  </r>
  <r>
    <s v="1000730"/>
    <s v="89429100-1"/>
    <s v="NMC CHILE SPA"/>
    <s v="6508442812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06-02T00:00:00"/>
    <n v="6"/>
    <d v="2025-06-09T00:00:00"/>
    <d v="2025-06-05T00:00:00"/>
    <x v="5"/>
    <x v="0"/>
    <n v="849450"/>
    <n v="849450"/>
  </r>
  <r>
    <s v="1000730"/>
    <s v="89429100-1"/>
    <s v="NMC CHILE SPA"/>
    <s v="650844303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6-02T00:00:00"/>
    <n v="6"/>
    <d v="2025-06-09T00:00:00"/>
    <d v="2025-06-05T00:00:00"/>
    <x v="5"/>
    <x v="0"/>
    <n v="972000"/>
    <n v="972000"/>
  </r>
  <r>
    <s v="1000730"/>
    <s v="89429100-1"/>
    <s v="NMC CHILE SPA"/>
    <s v="6701236979"/>
    <s v="ZPCD"/>
    <s v="10"/>
    <x v="1"/>
    <x v="0"/>
    <s v="C004"/>
    <s v="E507"/>
    <n v="1"/>
    <x v="1"/>
    <s v="57"/>
    <s v="Maderas"/>
    <s v="CL5725"/>
    <s v="570301003"/>
    <s v="1043507"/>
    <s v="MOLDURA CORNISA TIPO B2 CAJA 190 MTS"/>
    <n v="95"/>
    <n v="95"/>
    <s v="UN"/>
    <d v="2025-06-04T00:00:00"/>
    <n v="6"/>
    <d v="2025-06-05T00:00:00"/>
    <d v="2025-06-04T00:00:00"/>
    <x v="5"/>
    <x v="0"/>
    <n v="125780"/>
    <n v="125780"/>
  </r>
  <r>
    <s v="1000730"/>
    <s v="89429100-1"/>
    <s v="NMC CHILE SPA"/>
    <s v="650844303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02T00:00:00"/>
    <n v="6"/>
    <d v="2025-06-09T00:00:00"/>
    <m/>
    <x v="5"/>
    <x v="0"/>
    <n v="0"/>
    <n v="0"/>
  </r>
  <r>
    <s v="1000730"/>
    <s v="89429100-1"/>
    <s v="NMC CHILE SPA"/>
    <s v="6508443032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02T00:00:00"/>
    <n v="6"/>
    <d v="2025-06-09T00:00:00"/>
    <m/>
    <x v="5"/>
    <x v="0"/>
    <n v="0"/>
    <n v="0"/>
  </r>
  <r>
    <s v="1000730"/>
    <s v="89429100-1"/>
    <s v="NMC CHILE SPA"/>
    <s v="6701247131"/>
    <s v="ZPCD"/>
    <s v="20"/>
    <x v="1"/>
    <x v="0"/>
    <s v="C004"/>
    <s v="E504"/>
    <n v="1"/>
    <x v="1"/>
    <s v="57"/>
    <s v="Maderas"/>
    <s v="CL5725"/>
    <s v="570102001"/>
    <s v="1248388"/>
    <s v="ADHESIVO ADEFIX 5KG"/>
    <n v="40"/>
    <n v="40"/>
    <s v="UN"/>
    <d v="2025-06-05T00:00:00"/>
    <n v="6"/>
    <d v="2025-06-05T00:00:00"/>
    <d v="2025-06-12T00:00:00"/>
    <x v="5"/>
    <x v="0"/>
    <n v="519320"/>
    <n v="519320"/>
  </r>
  <r>
    <s v="1000730"/>
    <s v="89429100-1"/>
    <s v="NMC CHILE SPA"/>
    <s v="6508443032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02T00:00:00"/>
    <n v="6"/>
    <d v="2025-06-09T00:00:00"/>
    <m/>
    <x v="5"/>
    <x v="0"/>
    <n v="0"/>
    <n v="0"/>
  </r>
  <r>
    <s v="1000730"/>
    <s v="89429100-1"/>
    <s v="NMC CHILE SPA"/>
    <s v="6508446502"/>
    <s v="ZDCZ"/>
    <s v="20"/>
    <x v="1"/>
    <x v="1"/>
    <s v="C004"/>
    <s v="E507"/>
    <n v="10"/>
    <x v="1"/>
    <s v="43"/>
    <s v="Construccion"/>
    <s v="CL5725"/>
    <s v="570301003"/>
    <s v="1043507"/>
    <s v="MOLDURA CORNISA TIPO B2 CAJA 190 MTS"/>
    <n v="95"/>
    <n v="0"/>
    <s v="UN"/>
    <d v="2025-06-04T00:00:00"/>
    <n v="6"/>
    <d v="2025-06-04T00:00:00"/>
    <m/>
    <x v="5"/>
    <x v="0"/>
    <n v="120749"/>
    <n v="0"/>
  </r>
  <r>
    <s v="1000730"/>
    <s v="89429100-1"/>
    <s v="NMC CHILE SPA"/>
    <s v="6701250195"/>
    <s v="ZPCD"/>
    <s v="10"/>
    <x v="1"/>
    <x v="0"/>
    <s v="C004"/>
    <s v="E521"/>
    <n v="1"/>
    <x v="1"/>
    <s v="57"/>
    <s v="Maderas"/>
    <s v="CL5725"/>
    <s v="570301003"/>
    <s v="919707"/>
    <s v="CORNIZA NOMASTYL TIPO F"/>
    <n v="575"/>
    <n v="575"/>
    <s v="M"/>
    <d v="2025-06-12T00:00:00"/>
    <n v="6"/>
    <d v="2025-06-12T00:00:00"/>
    <d v="2025-06-26T00:00:00"/>
    <x v="5"/>
    <x v="0"/>
    <n v="458850"/>
    <n v="458850"/>
  </r>
  <r>
    <s v="1000730"/>
    <s v="89429100-1"/>
    <s v="NMC CHILE SPA"/>
    <s v="6508453220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1"/>
    <n v="0"/>
    <s v="PAK"/>
    <d v="2025-06-10T00:00:00"/>
    <n v="6"/>
    <d v="2025-06-17T00:00:00"/>
    <m/>
    <x v="5"/>
    <x v="0"/>
    <n v="115052"/>
    <n v="0"/>
  </r>
  <r>
    <s v="1000730"/>
    <s v="89429100-1"/>
    <s v="NMC CHILE SPA"/>
    <s v="6508453220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6-10T00:00:00"/>
    <n v="6"/>
    <d v="2025-06-17T00:00:00"/>
    <d v="2025-06-12T00:00:00"/>
    <x v="5"/>
    <x v="0"/>
    <n v="300888"/>
    <n v="300888"/>
  </r>
  <r>
    <s v="1000730"/>
    <s v="89429100-1"/>
    <s v="NMC CHILE SPA"/>
    <s v="6508453220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21"/>
    <n v="21"/>
    <s v="CS"/>
    <d v="2025-06-10T00:00:00"/>
    <n v="6"/>
    <d v="2025-06-17T00:00:00"/>
    <d v="2025-06-12T00:00:00"/>
    <x v="5"/>
    <x v="0"/>
    <n v="1752710"/>
    <n v="1752710"/>
  </r>
  <r>
    <s v="1000730"/>
    <s v="89429100-1"/>
    <s v="NMC CHILE SPA"/>
    <s v="6508453220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6"/>
    <n v="16"/>
    <s v="CS"/>
    <d v="2025-06-10T00:00:00"/>
    <n v="6"/>
    <d v="2025-06-17T00:00:00"/>
    <d v="2025-06-12T00:00:00"/>
    <x v="5"/>
    <x v="0"/>
    <n v="1056522"/>
    <n v="1056522"/>
  </r>
  <r>
    <s v="1000730"/>
    <s v="89429100-1"/>
    <s v="NMC CHILE SPA"/>
    <s v="6508453220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6-10T00:00:00"/>
    <n v="6"/>
    <d v="2025-06-17T00:00:00"/>
    <d v="2025-06-12T00:00:00"/>
    <x v="5"/>
    <x v="0"/>
    <n v="428640"/>
    <n v="428640"/>
  </r>
  <r>
    <s v="1000730"/>
    <s v="89429100-1"/>
    <s v="NMC CHILE SPA"/>
    <s v="6508453220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21"/>
    <n v="21"/>
    <s v="CS"/>
    <d v="2025-06-10T00:00:00"/>
    <n v="6"/>
    <d v="2025-06-17T00:00:00"/>
    <d v="2025-06-12T00:00:00"/>
    <x v="5"/>
    <x v="0"/>
    <n v="1241533"/>
    <n v="1241533"/>
  </r>
  <r>
    <s v="1000730"/>
    <s v="89429100-1"/>
    <s v="NMC CHILE SPA"/>
    <s v="6508442812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1"/>
    <n v="0"/>
    <s v="PAK"/>
    <d v="2025-06-02T00:00:00"/>
    <n v="6"/>
    <d v="2025-06-09T00:00:00"/>
    <m/>
    <x v="5"/>
    <x v="0"/>
    <n v="115052"/>
    <n v="0"/>
  </r>
  <r>
    <s v="1000730"/>
    <s v="89429100-1"/>
    <s v="NMC CHILE SPA"/>
    <s v="6508442812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47"/>
    <n v="47"/>
    <s v="CS"/>
    <d v="2025-06-02T00:00:00"/>
    <n v="6"/>
    <d v="2025-06-09T00:00:00"/>
    <d v="2025-06-05T00:00:00"/>
    <x v="5"/>
    <x v="0"/>
    <n v="3922733"/>
    <n v="3922733"/>
  </r>
  <r>
    <s v="1000730"/>
    <s v="89429100-1"/>
    <s v="NMC CHILE SPA"/>
    <s v="6508454183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508454183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10T00:00:00"/>
    <n v="6"/>
    <d v="2025-06-17T00:00:00"/>
    <m/>
    <x v="5"/>
    <x v="0"/>
    <n v="0"/>
    <n v="0"/>
  </r>
  <r>
    <s v="1000730"/>
    <s v="89429100-1"/>
    <s v="NMC CHILE SPA"/>
    <s v="6701224817"/>
    <s v="ZPCD"/>
    <s v="10"/>
    <x v="1"/>
    <x v="0"/>
    <s v="C004"/>
    <s v="E652"/>
    <n v="1"/>
    <x v="1"/>
    <s v="57"/>
    <s v="Maderas"/>
    <s v=""/>
    <s v="570301003"/>
    <s v="1066111"/>
    <s v="CORNISA TIPO T 4 NOMASTYL"/>
    <n v="2"/>
    <n v="2"/>
    <s v="UN"/>
    <d v="2025-06-02T00:00:00"/>
    <n v="6"/>
    <d v="2025-06-03T00:00:00"/>
    <d v="2025-06-16T00:00:00"/>
    <x v="5"/>
    <x v="0"/>
    <n v="181900"/>
    <n v="181900"/>
  </r>
  <r>
    <s v="1000730"/>
    <s v="89429100-1"/>
    <s v="NMC CHILE SPA"/>
    <s v="6701224817"/>
    <s v="ZPCD"/>
    <s v="20"/>
    <x v="1"/>
    <x v="0"/>
    <s v="C004"/>
    <s v="E652"/>
    <n v="1"/>
    <x v="1"/>
    <s v="57"/>
    <s v="Maderas"/>
    <s v="CL5725"/>
    <s v="570301003"/>
    <s v="1216226"/>
    <s v="ADEFIX P5"/>
    <n v="4"/>
    <n v="4"/>
    <s v="UN"/>
    <d v="2025-06-02T00:00:00"/>
    <n v="6"/>
    <d v="2025-06-03T00:00:00"/>
    <d v="2025-06-16T00:00:00"/>
    <x v="5"/>
    <x v="0"/>
    <n v="51932"/>
    <n v="51932"/>
  </r>
  <r>
    <s v="1000730"/>
    <s v="89429100-1"/>
    <s v="NMC CHILE SPA"/>
    <s v="6701224818"/>
    <s v="ZPCD"/>
    <s v="10"/>
    <x v="1"/>
    <x v="0"/>
    <s v="C004"/>
    <s v="E652"/>
    <n v="1"/>
    <x v="1"/>
    <s v="57"/>
    <s v="Maderas"/>
    <s v=""/>
    <s v="570301003"/>
    <s v="1066111"/>
    <s v="CORNISA TIPO T 4 NOMASTYL"/>
    <n v="2"/>
    <n v="2"/>
    <s v="UN"/>
    <d v="2025-06-02T00:00:00"/>
    <n v="6"/>
    <d v="2025-06-03T00:00:00"/>
    <d v="2025-06-16T00:00:00"/>
    <x v="5"/>
    <x v="0"/>
    <n v="181900"/>
    <n v="181900"/>
  </r>
  <r>
    <s v="1000730"/>
    <s v="89429100-1"/>
    <s v="NMC CHILE SPA"/>
    <s v="6701224818"/>
    <s v="ZPCD"/>
    <s v="20"/>
    <x v="1"/>
    <x v="0"/>
    <s v="C004"/>
    <s v="E652"/>
    <n v="1"/>
    <x v="1"/>
    <s v="57"/>
    <s v="Maderas"/>
    <s v="CL5725"/>
    <s v="570301003"/>
    <s v="1216226"/>
    <s v="ADEFIX P5"/>
    <n v="4"/>
    <n v="4"/>
    <s v="UN"/>
    <d v="2025-06-02T00:00:00"/>
    <n v="6"/>
    <d v="2025-06-03T00:00:00"/>
    <d v="2025-06-16T00:00:00"/>
    <x v="5"/>
    <x v="0"/>
    <n v="51932"/>
    <n v="51932"/>
  </r>
  <r>
    <s v="1000730"/>
    <s v="89429100-1"/>
    <s v="NMC CHILE SPA"/>
    <s v="6701247129"/>
    <s v="ZPCD"/>
    <s v="10"/>
    <x v="1"/>
    <x v="0"/>
    <s v="C004"/>
    <s v="E652"/>
    <n v="1"/>
    <x v="1"/>
    <s v="57"/>
    <s v="Maderas"/>
    <s v=""/>
    <s v="570301003"/>
    <s v="1066111"/>
    <s v="CORNISA TIPO T 4 NOMASTYL"/>
    <n v="510"/>
    <n v="510"/>
    <s v="UN"/>
    <d v="2025-06-05T00:00:00"/>
    <n v="6"/>
    <d v="2025-06-09T00:00:00"/>
    <d v="2025-06-24T00:00:00"/>
    <x v="5"/>
    <x v="0"/>
    <n v="545700"/>
    <n v="545700"/>
  </r>
  <r>
    <s v="1000730"/>
    <s v="89429100-1"/>
    <s v="NMC CHILE SPA"/>
    <s v="6701247131"/>
    <s v="ZPCD"/>
    <s v="10"/>
    <x v="1"/>
    <x v="0"/>
    <s v="C004"/>
    <s v="E504"/>
    <n v="1"/>
    <x v="1"/>
    <s v="57"/>
    <s v="Maderas"/>
    <s v="CL5725"/>
    <s v="570301003"/>
    <s v="1427216"/>
    <s v="NOMASTYL T4 CAJA 170 ML"/>
    <n v="3060"/>
    <n v="3060"/>
    <s v="UN"/>
    <d v="2025-06-05T00:00:00"/>
    <n v="6"/>
    <d v="2025-06-05T00:00:00"/>
    <d v="2025-06-12T00:00:00"/>
    <x v="5"/>
    <x v="0"/>
    <n v="3206880"/>
    <n v="3206880"/>
  </r>
  <r>
    <s v="1000730"/>
    <s v="89429100-1"/>
    <s v="NMC CHILE SPA"/>
    <s v="6701247717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8"/>
    <n v="18"/>
    <s v="UN"/>
    <d v="2025-06-06T00:00:00"/>
    <n v="6"/>
    <d v="2025-06-06T00:00:00"/>
    <d v="2025-06-17T00:00:00"/>
    <x v="5"/>
    <x v="0"/>
    <n v="1637100"/>
    <n v="1637100"/>
  </r>
  <r>
    <s v="1000730"/>
    <s v="89429100-1"/>
    <s v="NMC CHILE SPA"/>
    <s v="6701249910"/>
    <s v="ZPCD"/>
    <s v="10"/>
    <x v="1"/>
    <x v="0"/>
    <s v="C004"/>
    <s v="E652"/>
    <n v="1"/>
    <x v="1"/>
    <s v="57"/>
    <s v="Maderas"/>
    <s v=""/>
    <s v="570301003"/>
    <s v="1066111"/>
    <s v="CORNISA TIPO T 4 NOMASTYL"/>
    <n v="3"/>
    <n v="3"/>
    <s v="UN"/>
    <d v="2025-06-10T00:00:00"/>
    <n v="6"/>
    <d v="2025-06-11T00:00:00"/>
    <d v="2025-06-25T00:00:00"/>
    <x v="5"/>
    <x v="0"/>
    <n v="272850"/>
    <n v="272850"/>
  </r>
  <r>
    <s v="1000730"/>
    <s v="89429100-1"/>
    <s v="NMC CHILE SPA"/>
    <s v="6701250579"/>
    <s v="ZPCD"/>
    <s v="10"/>
    <x v="1"/>
    <x v="1"/>
    <s v="C004"/>
    <s v="E760"/>
    <n v="1"/>
    <x v="1"/>
    <s v="57"/>
    <s v="Maderas"/>
    <s v="CL5725"/>
    <s v="570301003"/>
    <s v="1159900"/>
    <s v="CORNISA NOMASTYL TIPO F 30X35"/>
    <n v="13800"/>
    <n v="0"/>
    <s v="UN"/>
    <d v="2025-06-13T00:00:00"/>
    <n v="6"/>
    <d v="2025-06-13T00:00:00"/>
    <m/>
    <x v="5"/>
    <x v="0"/>
    <n v="5506200"/>
    <n v="0"/>
  </r>
  <r>
    <s v="1000730"/>
    <s v="89429100-1"/>
    <s v="NMC CHILE SPA"/>
    <s v="6508460718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2"/>
    <n v="0"/>
    <s v="PAK"/>
    <d v="2025-06-16T00:00:00"/>
    <n v="6"/>
    <d v="2025-06-23T00:00:00"/>
    <m/>
    <x v="5"/>
    <x v="0"/>
    <n v="230104"/>
    <n v="0"/>
  </r>
  <r>
    <s v="1000730"/>
    <s v="89429100-1"/>
    <s v="NMC CHILE SPA"/>
    <s v="670125483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7600"/>
    <n v="7600"/>
    <s v="UN"/>
    <d v="2025-06-23T00:00:00"/>
    <n v="6"/>
    <d v="2026-01-03T00:00:00"/>
    <d v="2025-06-27T00:00:00"/>
    <x v="5"/>
    <x v="0"/>
    <n v="5707600"/>
    <n v="5707600"/>
  </r>
  <r>
    <s v="1000730"/>
    <s v="89429100-1"/>
    <s v="NMC CHILE SPA"/>
    <s v="6701255034"/>
    <s v="ZPCD"/>
    <s v="10"/>
    <x v="1"/>
    <x v="0"/>
    <s v="C004"/>
    <s v="E652"/>
    <n v="1"/>
    <x v="1"/>
    <s v="49"/>
    <s v="Flooring"/>
    <s v="CL4923"/>
    <s v="490604004"/>
    <s v="1257819"/>
    <s v="ESPUMA NIVELADORA 2.2MM SELITAC 15 M2"/>
    <n v="300"/>
    <n v="300"/>
    <s v="UN"/>
    <d v="2025-06-23T00:00:00"/>
    <n v="6"/>
    <d v="2025-06-24T00:00:00"/>
    <d v="2025-06-30T00:00:00"/>
    <x v="5"/>
    <x v="0"/>
    <n v="3762000"/>
    <n v="3762000"/>
  </r>
  <r>
    <s v="1000730"/>
    <s v="89429100-1"/>
    <s v="NMC CHILE SPA"/>
    <s v="6701251999"/>
    <s v="ZPCD"/>
    <s v="10"/>
    <x v="1"/>
    <x v="0"/>
    <s v="C004"/>
    <s v="E652"/>
    <n v="1"/>
    <x v="1"/>
    <s v="57"/>
    <s v="Maderas"/>
    <s v=""/>
    <s v="570301003"/>
    <s v="1066111"/>
    <s v="CORNISA TIPO T 4 NOMASTYL"/>
    <n v="2"/>
    <n v="2"/>
    <s v="UN"/>
    <d v="2025-06-17T00:00:00"/>
    <n v="6"/>
    <d v="2025-06-18T00:00:00"/>
    <d v="2025-06-24T00:00:00"/>
    <x v="5"/>
    <x v="0"/>
    <n v="181900"/>
    <n v="181900"/>
  </r>
  <r>
    <s v="1000730"/>
    <s v="89429100-1"/>
    <s v="NMC CHILE SPA"/>
    <s v="6508471584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"/>
    <n v="1"/>
    <s v="PAL"/>
    <d v="2025-06-23T00:00:00"/>
    <n v="6"/>
    <d v="2025-07-01T00:00:00"/>
    <d v="2025-06-30T00:00:00"/>
    <x v="5"/>
    <x v="0"/>
    <n v="324000"/>
    <n v="324000"/>
  </r>
  <r>
    <s v="1000730"/>
    <s v="89429100-1"/>
    <s v="NMC CHILE SPA"/>
    <s v="6508471584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23T00:00:00"/>
    <n v="6"/>
    <d v="2025-07-01T00:00:00"/>
    <m/>
    <x v="6"/>
    <x v="0"/>
    <n v="0"/>
    <n v="0"/>
  </r>
  <r>
    <s v="1000730"/>
    <s v="89429100-1"/>
    <s v="NMC CHILE SPA"/>
    <s v="6701267548"/>
    <s v="ZPCD"/>
    <s v="20"/>
    <x v="1"/>
    <x v="0"/>
    <s v="C004"/>
    <s v="E652"/>
    <n v="1"/>
    <x v="1"/>
    <s v="57"/>
    <s v="Maderas"/>
    <s v="CL5725"/>
    <s v="570301003"/>
    <s v="1216226"/>
    <s v="ADEFIX P5"/>
    <n v="75"/>
    <n v="68"/>
    <s v="UN"/>
    <d v="2025-07-17T00:00:00"/>
    <n v="7"/>
    <d v="2025-10-17T00:00:00"/>
    <d v="2025-07-25T00:00:00"/>
    <x v="6"/>
    <x v="0"/>
    <n v="973500"/>
    <n v="882640"/>
  </r>
  <r>
    <s v="1000730"/>
    <s v="89429100-1"/>
    <s v="NMC CHILE SPA"/>
    <s v="6701268156"/>
    <s v="ZPCD"/>
    <s v="10"/>
    <x v="1"/>
    <x v="0"/>
    <s v="C004"/>
    <s v="E646"/>
    <n v="1"/>
    <x v="1"/>
    <s v="57"/>
    <s v="Maderas"/>
    <s v="CL5725"/>
    <s v="570301003"/>
    <s v="1159900"/>
    <s v="CORNISA NOMASTYL TIPO F 30X35"/>
    <n v="5"/>
    <n v="5"/>
    <s v="UN"/>
    <d v="2025-07-18T00:00:00"/>
    <n v="7"/>
    <d v="2025-07-31T00:00:00"/>
    <d v="2025-07-31T00:00:00"/>
    <x v="6"/>
    <x v="0"/>
    <n v="458850"/>
    <n v="458850"/>
  </r>
  <r>
    <s v="1000730"/>
    <s v="89429100-1"/>
    <s v="NMC CHILE SPA"/>
    <s v="650851119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7-21T00:00:00"/>
    <n v="7"/>
    <d v="2025-07-28T00:00:00"/>
    <d v="2025-07-28T00:00:00"/>
    <x v="6"/>
    <x v="0"/>
    <n v="115052"/>
    <n v="115052"/>
  </r>
  <r>
    <s v="1000730"/>
    <s v="89429100-1"/>
    <s v="NMC CHILE SPA"/>
    <s v="650851119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7-21T00:00:00"/>
    <n v="7"/>
    <d v="2025-07-28T00:00:00"/>
    <d v="2025-07-28T00:00:00"/>
    <x v="6"/>
    <x v="0"/>
    <n v="601776"/>
    <n v="601776"/>
  </r>
  <r>
    <s v="1000730"/>
    <s v="89429100-1"/>
    <s v="NMC CHILE SPA"/>
    <s v="6508511193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30"/>
    <n v="30"/>
    <s v="CS"/>
    <d v="2025-07-21T00:00:00"/>
    <n v="7"/>
    <d v="2025-07-28T00:00:00"/>
    <d v="2025-07-28T00:00:00"/>
    <x v="6"/>
    <x v="0"/>
    <n v="2503872"/>
    <n v="2503872"/>
  </r>
  <r>
    <s v="1000730"/>
    <s v="89429100-1"/>
    <s v="NMC CHILE SPA"/>
    <s v="6508511193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9"/>
    <n v="19"/>
    <s v="CS"/>
    <d v="2025-07-21T00:00:00"/>
    <n v="7"/>
    <d v="2025-07-28T00:00:00"/>
    <d v="2025-07-28T00:00:00"/>
    <x v="6"/>
    <x v="0"/>
    <n v="1254620"/>
    <n v="1254620"/>
  </r>
  <r>
    <s v="1000730"/>
    <s v="89429100-1"/>
    <s v="NMC CHILE SPA"/>
    <s v="6508511193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7-21T00:00:00"/>
    <n v="7"/>
    <d v="2025-07-28T00:00:00"/>
    <d v="2025-07-28T00:00:00"/>
    <x v="6"/>
    <x v="0"/>
    <n v="428640"/>
    <n v="428640"/>
  </r>
  <r>
    <s v="1000730"/>
    <s v="89429100-1"/>
    <s v="NMC CHILE SPA"/>
    <s v="6508511193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12"/>
    <n v="12"/>
    <s v="CS"/>
    <d v="2025-07-21T00:00:00"/>
    <n v="7"/>
    <d v="2025-07-28T00:00:00"/>
    <d v="2025-07-28T00:00:00"/>
    <x v="6"/>
    <x v="0"/>
    <n v="709448"/>
    <n v="709448"/>
  </r>
  <r>
    <s v="1000730"/>
    <s v="89429100-1"/>
    <s v="NMC CHILE SPA"/>
    <s v="6508511193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11"/>
    <n v="11"/>
    <s v="CS"/>
    <d v="2025-07-21T00:00:00"/>
    <n v="7"/>
    <d v="2025-07-28T00:00:00"/>
    <d v="2025-07-28T00:00:00"/>
    <x v="6"/>
    <x v="0"/>
    <n v="674256"/>
    <n v="674256"/>
  </r>
  <r>
    <s v="1000730"/>
    <s v="89429100-1"/>
    <s v="NMC CHILE SPA"/>
    <s v="6701275088"/>
    <s v="ZPCD"/>
    <s v="10"/>
    <x v="1"/>
    <x v="0"/>
    <s v="C004"/>
    <s v="E652"/>
    <n v="1"/>
    <x v="1"/>
    <s v="57"/>
    <s v="Maderas"/>
    <s v=""/>
    <s v="570301003"/>
    <s v="1066111"/>
    <s v="CORNISA TIPO T 4 NOMASTYL"/>
    <n v="1870"/>
    <n v="1870"/>
    <s v="UN"/>
    <d v="2025-07-28T00:00:00"/>
    <n v="7"/>
    <d v="2025-08-01T00:00:00"/>
    <d v="2025-07-31T00:00:00"/>
    <x v="6"/>
    <x v="0"/>
    <n v="979880"/>
    <n v="979880"/>
  </r>
  <r>
    <s v="1000730"/>
    <s v="89429100-1"/>
    <s v="NMC CHILE SPA"/>
    <s v="6508510735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7-21T00:00:00"/>
    <n v="7"/>
    <d v="2025-07-28T00:00:00"/>
    <d v="2025-07-24T00:00:00"/>
    <x v="6"/>
    <x v="0"/>
    <n v="648000"/>
    <n v="648000"/>
  </r>
  <r>
    <s v="1000730"/>
    <s v="89429100-1"/>
    <s v="NMC CHILE SPA"/>
    <s v="6508510735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1T00:00:00"/>
    <n v="7"/>
    <d v="2025-07-28T00:00:00"/>
    <m/>
    <x v="6"/>
    <x v="0"/>
    <n v="0"/>
    <n v="0"/>
  </r>
  <r>
    <s v="1000730"/>
    <s v="89429100-1"/>
    <s v="NMC CHILE SPA"/>
    <s v="6508510735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1T00:00:00"/>
    <n v="7"/>
    <d v="2025-07-28T00:00:00"/>
    <m/>
    <x v="6"/>
    <x v="0"/>
    <n v="0"/>
    <n v="0"/>
  </r>
  <r>
    <s v="1000730"/>
    <s v="89429100-1"/>
    <s v="NMC CHILE SPA"/>
    <s v="6508511193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10"/>
    <n v="10"/>
    <s v="CS"/>
    <d v="2025-07-21T00:00:00"/>
    <n v="7"/>
    <d v="2025-07-28T00:00:00"/>
    <d v="2025-07-28T00:00:00"/>
    <x v="6"/>
    <x v="0"/>
    <n v="831283"/>
    <n v="831283"/>
  </r>
  <r>
    <s v="1000730"/>
    <s v="89429100-1"/>
    <s v="NMC CHILE SPA"/>
    <s v="650851119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07-21T00:00:00"/>
    <n v="7"/>
    <d v="2025-07-28T00:00:00"/>
    <d v="2025-07-28T00:00:00"/>
    <x v="6"/>
    <x v="0"/>
    <n v="424725"/>
    <n v="424725"/>
  </r>
  <r>
    <s v="1000730"/>
    <s v="89429100-1"/>
    <s v="NMC CHILE SPA"/>
    <s v="6508511193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7-21T00:00:00"/>
    <n v="7"/>
    <d v="2025-07-28T00:00:00"/>
    <d v="2025-07-28T00:00:00"/>
    <x v="6"/>
    <x v="0"/>
    <n v="111600"/>
    <n v="111600"/>
  </r>
  <r>
    <s v="1000730"/>
    <s v="89429100-1"/>
    <s v="NMC CHILE SPA"/>
    <s v="6701267431"/>
    <s v="ZPCD"/>
    <s v="10"/>
    <x v="1"/>
    <x v="0"/>
    <s v="C004"/>
    <s v="E591"/>
    <n v="1"/>
    <x v="1"/>
    <s v="57"/>
    <s v="Maderas"/>
    <s v="CL5725"/>
    <s v="570301001"/>
    <s v="1108010"/>
    <s v="CORNISA POLIESTIRENO H 40MMX50MMX2000MM"/>
    <n v="1000"/>
    <n v="1000"/>
    <s v="UN"/>
    <d v="2025-07-17T00:00:00"/>
    <n v="7"/>
    <d v="2025-07-18T00:00:00"/>
    <d v="2025-07-18T00:00:00"/>
    <x v="6"/>
    <x v="0"/>
    <n v="1550000"/>
    <n v="1550000"/>
  </r>
  <r>
    <s v="1000730"/>
    <s v="89429100-1"/>
    <s v="NMC CHILE SPA"/>
    <s v="6701269971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1150"/>
    <n v="1150"/>
    <s v="M"/>
    <d v="2025-07-21T00:00:00"/>
    <n v="7"/>
    <d v="2025-07-21T00:00:00"/>
    <d v="2025-07-25T00:00:00"/>
    <x v="6"/>
    <x v="0"/>
    <n v="458850"/>
    <n v="458850"/>
  </r>
  <r>
    <s v="1000730"/>
    <s v="89429100-1"/>
    <s v="NMC CHILE SPA"/>
    <s v="6701269971"/>
    <s v="ZPCD"/>
    <s v="20"/>
    <x v="1"/>
    <x v="0"/>
    <s v="C004"/>
    <s v="E522"/>
    <n v="1"/>
    <x v="1"/>
    <s v="57"/>
    <s v="Maderas"/>
    <s v="CL5725"/>
    <s v="570102001"/>
    <s v="1248388"/>
    <s v="ADHESIVO ADEFIX 5KG"/>
    <n v="5"/>
    <n v="4"/>
    <s v="UN"/>
    <d v="2025-07-21T00:00:00"/>
    <n v="7"/>
    <d v="2025-07-22T00:00:00"/>
    <d v="2025-07-25T00:00:00"/>
    <x v="6"/>
    <x v="0"/>
    <n v="64915"/>
    <n v="51932"/>
  </r>
  <r>
    <s v="1000730"/>
    <s v="89429100-1"/>
    <s v="NMC CHILE SPA"/>
    <s v="6701270609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07-21T00:00:00"/>
    <n v="7"/>
    <d v="2025-07-24T00:00:00"/>
    <d v="2025-07-29T00:00:00"/>
    <x v="6"/>
    <x v="0"/>
    <n v="909500"/>
    <n v="909500"/>
  </r>
  <r>
    <s v="1000730"/>
    <s v="89429100-1"/>
    <s v="NMC CHILE SPA"/>
    <s v="650851933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28T00:00:00"/>
    <n v="7"/>
    <d v="2025-08-04T00:00:00"/>
    <d v="2025-07-31T00:00:00"/>
    <x v="6"/>
    <x v="0"/>
    <n v="972000"/>
    <n v="972000"/>
  </r>
  <r>
    <s v="1000730"/>
    <s v="89429100-1"/>
    <s v="NMC CHILE SPA"/>
    <s v="6701273207"/>
    <s v="ZPCD"/>
    <s v="10"/>
    <x v="1"/>
    <x v="0"/>
    <s v="C004"/>
    <s v="E504"/>
    <n v="1"/>
    <x v="1"/>
    <s v="57"/>
    <s v="Maderas"/>
    <s v="CL5725"/>
    <s v="570301003"/>
    <s v="1090542"/>
    <s v="PE CORNISA POLIESTERE B5 50X50MM 96ML"/>
    <n v="20"/>
    <n v="20"/>
    <s v="UN"/>
    <d v="2025-07-25T00:00:00"/>
    <n v="7"/>
    <d v="2025-07-25T00:00:00"/>
    <d v="2025-07-31T00:00:00"/>
    <x v="6"/>
    <x v="0"/>
    <n v="1299840"/>
    <n v="1299840"/>
  </r>
  <r>
    <s v="1000730"/>
    <s v="89429100-1"/>
    <s v="NMC CHILE SPA"/>
    <s v="6701273207"/>
    <s v="ZPCD"/>
    <s v="20"/>
    <x v="1"/>
    <x v="0"/>
    <s v="C004"/>
    <s v="E504"/>
    <n v="1"/>
    <x v="1"/>
    <s v="57"/>
    <s v="Maderas"/>
    <s v="CL5725"/>
    <s v="570301003"/>
    <s v="1216226"/>
    <s v="ADEFIX P5"/>
    <n v="4"/>
    <n v="4"/>
    <s v="UN"/>
    <d v="2025-07-25T00:00:00"/>
    <n v="7"/>
    <d v="2025-07-25T00:00:00"/>
    <d v="2025-07-31T00:00:00"/>
    <x v="6"/>
    <x v="0"/>
    <n v="51932"/>
    <n v="51932"/>
  </r>
  <r>
    <s v="1000730"/>
    <s v="89429100-1"/>
    <s v="NMC CHILE SPA"/>
    <s v="6701277034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1056"/>
    <n v="1056"/>
    <s v="UN"/>
    <d v="2025-07-30T00:00:00"/>
    <n v="7"/>
    <d v="2025-08-28T00:00:00"/>
    <d v="2025-07-31T00:00:00"/>
    <x v="6"/>
    <x v="0"/>
    <n v="578688"/>
    <n v="578688"/>
  </r>
  <r>
    <s v="1000730"/>
    <s v="89429100-1"/>
    <s v="NMC CHILE SPA"/>
    <s v="650848168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0"/>
    <n v="0"/>
  </r>
  <r>
    <s v="1000730"/>
    <s v="89429100-1"/>
    <s v="NMC CHILE SPA"/>
    <s v="6508481943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2"/>
    <n v="0"/>
    <s v="PAK"/>
    <d v="2025-06-30T00:00:00"/>
    <n v="6"/>
    <d v="2025-07-07T00:00:00"/>
    <m/>
    <x v="6"/>
    <x v="0"/>
    <n v="230104"/>
    <n v="0"/>
  </r>
  <r>
    <s v="1000730"/>
    <s v="89429100-1"/>
    <s v="NMC CHILE SPA"/>
    <s v="650848194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06-30T00:00:00"/>
    <n v="6"/>
    <d v="2025-07-07T00:00:00"/>
    <d v="2025-07-04T00:00:00"/>
    <x v="6"/>
    <x v="0"/>
    <n v="601776"/>
    <n v="601776"/>
  </r>
  <r>
    <s v="1000730"/>
    <s v="89429100-1"/>
    <s v="NMC CHILE SPA"/>
    <s v="6508481943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30"/>
    <n v="30"/>
    <s v="CS"/>
    <d v="2025-06-30T00:00:00"/>
    <n v="6"/>
    <d v="2025-07-07T00:00:00"/>
    <d v="2025-07-04T00:00:00"/>
    <x v="6"/>
    <x v="0"/>
    <n v="2503872"/>
    <n v="2503872"/>
  </r>
  <r>
    <s v="1000730"/>
    <s v="89429100-1"/>
    <s v="NMC CHILE SPA"/>
    <s v="6508481943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20"/>
    <n v="20"/>
    <s v="CS"/>
    <d v="2025-06-30T00:00:00"/>
    <n v="6"/>
    <d v="2025-07-07T00:00:00"/>
    <d v="2025-07-04T00:00:00"/>
    <x v="6"/>
    <x v="0"/>
    <n v="1320653"/>
    <n v="1320653"/>
  </r>
  <r>
    <s v="1000730"/>
    <s v="89429100-1"/>
    <s v="NMC CHILE SPA"/>
    <s v="6508481943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6"/>
    <n v="6"/>
    <s v="CS"/>
    <d v="2025-06-30T00:00:00"/>
    <n v="6"/>
    <d v="2025-07-07T00:00:00"/>
    <d v="2025-07-04T00:00:00"/>
    <x v="6"/>
    <x v="0"/>
    <n v="514368"/>
    <n v="514368"/>
  </r>
  <r>
    <s v="1000730"/>
    <s v="89429100-1"/>
    <s v="NMC CHILE SPA"/>
    <s v="6508481943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15"/>
    <n v="15"/>
    <s v="CS"/>
    <d v="2025-06-30T00:00:00"/>
    <n v="6"/>
    <d v="2025-07-07T00:00:00"/>
    <d v="2025-07-04T00:00:00"/>
    <x v="6"/>
    <x v="0"/>
    <n v="886810"/>
    <n v="886810"/>
  </r>
  <r>
    <s v="1000730"/>
    <s v="89429100-1"/>
    <s v="NMC CHILE SPA"/>
    <s v="6508481943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8"/>
    <n v="8"/>
    <s v="CS"/>
    <d v="2025-06-30T00:00:00"/>
    <n v="6"/>
    <d v="2025-07-07T00:00:00"/>
    <d v="2025-07-04T00:00:00"/>
    <x v="6"/>
    <x v="0"/>
    <n v="490368"/>
    <n v="490368"/>
  </r>
  <r>
    <s v="1000730"/>
    <s v="89429100-1"/>
    <s v="NMC CHILE SPA"/>
    <s v="6701263893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1380"/>
    <n v="1380"/>
    <s v="M"/>
    <d v="2025-07-11T00:00:00"/>
    <n v="7"/>
    <d v="2025-07-11T00:00:00"/>
    <d v="2025-07-18T00:00:00"/>
    <x v="6"/>
    <x v="0"/>
    <n v="550620"/>
    <n v="550620"/>
  </r>
  <r>
    <s v="1000730"/>
    <s v="89429100-1"/>
    <s v="NMC CHILE SPA"/>
    <s v="6701263893"/>
    <s v="ZPCD"/>
    <s v="20"/>
    <x v="1"/>
    <x v="0"/>
    <s v="C004"/>
    <s v="E522"/>
    <n v="1"/>
    <x v="1"/>
    <s v="57"/>
    <s v="Maderas"/>
    <s v="CL5725"/>
    <s v="570102001"/>
    <s v="1248388"/>
    <s v="ADHESIVO ADEFIX 5KG"/>
    <n v="20"/>
    <n v="20"/>
    <s v="UN"/>
    <d v="2025-07-11T00:00:00"/>
    <n v="7"/>
    <d v="2025-07-11T00:00:00"/>
    <d v="2025-07-18T00:00:00"/>
    <x v="6"/>
    <x v="0"/>
    <n v="259660"/>
    <n v="259660"/>
  </r>
  <r>
    <s v="1000730"/>
    <s v="89429100-1"/>
    <s v="NMC CHILE SPA"/>
    <s v="6508492059"/>
    <s v="ZPFC"/>
    <s v="50"/>
    <x v="0"/>
    <x v="0"/>
    <s v="C004"/>
    <s v="E599"/>
    <n v="1"/>
    <x v="0"/>
    <s v="57"/>
    <s v="Maderas"/>
    <s v="CL5726"/>
    <s v="570301003"/>
    <s v="1206930"/>
    <s v="CORNISA ANADECO DA15 35X35 2.00MT"/>
    <n v="3"/>
    <n v="3"/>
    <s v="CS"/>
    <d v="2025-07-07T00:00:00"/>
    <n v="7"/>
    <d v="2025-07-14T00:00:00"/>
    <d v="2025-07-10T00:00:00"/>
    <x v="6"/>
    <x v="0"/>
    <n v="257184"/>
    <n v="257184"/>
  </r>
  <r>
    <s v="1000730"/>
    <s v="89429100-1"/>
    <s v="NMC CHILE SPA"/>
    <s v="670126536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3800"/>
    <n v="10400"/>
    <s v="UN"/>
    <d v="2025-07-14T00:00:00"/>
    <n v="7"/>
    <d v="2026-01-03T00:00:00"/>
    <d v="2025-07-23T00:00:00"/>
    <x v="6"/>
    <x v="0"/>
    <n v="10363800"/>
    <n v="7810400"/>
  </r>
  <r>
    <s v="1000730"/>
    <s v="89429100-1"/>
    <s v="NMC CHILE SPA"/>
    <s v="6508492059"/>
    <s v="ZPFC"/>
    <s v="60"/>
    <x v="0"/>
    <x v="0"/>
    <s v="C004"/>
    <s v="E599"/>
    <n v="1"/>
    <x v="0"/>
    <s v="57"/>
    <s v="Maderas"/>
    <s v="CL5726"/>
    <s v="570301003"/>
    <s v="1206931"/>
    <s v="CORNISA ANADECO DA16 50X50 2.00MT"/>
    <n v="13"/>
    <n v="13"/>
    <s v="CS"/>
    <d v="2025-07-07T00:00:00"/>
    <n v="7"/>
    <d v="2025-07-14T00:00:00"/>
    <d v="2025-07-10T00:00:00"/>
    <x v="6"/>
    <x v="0"/>
    <n v="768568"/>
    <n v="768568"/>
  </r>
  <r>
    <s v="1000730"/>
    <s v="89429100-1"/>
    <s v="NMC CHILE SPA"/>
    <s v="6508502757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27"/>
    <n v="27"/>
    <s v="CS"/>
    <d v="2025-07-15T00:00:00"/>
    <n v="7"/>
    <d v="2025-07-23T00:00:00"/>
    <d v="2025-07-21T00:00:00"/>
    <x v="6"/>
    <x v="0"/>
    <n v="1596257"/>
    <n v="1596257"/>
  </r>
  <r>
    <s v="1000730"/>
    <s v="89429100-1"/>
    <s v="NMC CHILE SPA"/>
    <s v="6508502757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8"/>
    <n v="8"/>
    <s v="CS"/>
    <d v="2025-07-15T00:00:00"/>
    <n v="7"/>
    <d v="2025-07-23T00:00:00"/>
    <d v="2025-07-21T00:00:00"/>
    <x v="6"/>
    <x v="0"/>
    <n v="490368"/>
    <n v="490368"/>
  </r>
  <r>
    <s v="1000730"/>
    <s v="89429100-1"/>
    <s v="NMC CHILE SPA"/>
    <s v="6508502757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3"/>
    <n v="3"/>
    <s v="CS"/>
    <d v="2025-07-15T00:00:00"/>
    <n v="7"/>
    <d v="2025-07-23T00:00:00"/>
    <d v="2025-07-21T00:00:00"/>
    <x v="6"/>
    <x v="0"/>
    <n v="249385"/>
    <n v="249385"/>
  </r>
  <r>
    <s v="1000730"/>
    <s v="89429100-1"/>
    <s v="NMC CHILE SPA"/>
    <s v="6508502757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8"/>
    <n v="8"/>
    <s v="CS"/>
    <d v="2025-07-15T00:00:00"/>
    <n v="7"/>
    <d v="2025-07-23T00:00:00"/>
    <d v="2025-07-21T00:00:00"/>
    <x v="6"/>
    <x v="0"/>
    <n v="1132600"/>
    <n v="1132600"/>
  </r>
  <r>
    <s v="1000730"/>
    <s v="89429100-1"/>
    <s v="NMC CHILE SPA"/>
    <s v="6508494852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08T00:00:00"/>
    <n v="7"/>
    <d v="2025-07-15T00:00:00"/>
    <d v="2025-07-10T00:00:00"/>
    <x v="6"/>
    <x v="0"/>
    <n v="972000"/>
    <n v="972000"/>
  </r>
  <r>
    <s v="1000730"/>
    <s v="89429100-1"/>
    <s v="NMC CHILE SPA"/>
    <s v="6701266550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11040"/>
    <n v="11040"/>
    <s v="UN"/>
    <d v="2025-07-15T00:00:00"/>
    <n v="7"/>
    <d v="2025-11-28T00:00:00"/>
    <d v="2025-07-23T00:00:00"/>
    <x v="6"/>
    <x v="0"/>
    <n v="3643200"/>
    <n v="3643200"/>
  </r>
  <r>
    <s v="1000730"/>
    <s v="89429100-1"/>
    <s v="NMC CHILE SPA"/>
    <s v="6508494852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08T00:00:00"/>
    <n v="7"/>
    <d v="2025-07-15T00:00:00"/>
    <m/>
    <x v="6"/>
    <x v="0"/>
    <n v="0"/>
    <n v="0"/>
  </r>
  <r>
    <s v="1000730"/>
    <s v="89429100-1"/>
    <s v="NMC CHILE SPA"/>
    <s v="6508494852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08T00:00:00"/>
    <n v="7"/>
    <d v="2025-07-15T00:00:00"/>
    <m/>
    <x v="6"/>
    <x v="0"/>
    <n v="0"/>
    <n v="0"/>
  </r>
  <r>
    <s v="1000730"/>
    <s v="89429100-1"/>
    <s v="NMC CHILE SPA"/>
    <s v="6508494852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08T00:00:00"/>
    <n v="7"/>
    <d v="2025-07-15T00:00:00"/>
    <m/>
    <x v="6"/>
    <x v="0"/>
    <n v="0"/>
    <n v="0"/>
  </r>
  <r>
    <s v="1000730"/>
    <s v="89429100-1"/>
    <s v="NMC CHILE SPA"/>
    <s v="6508502757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7-15T00:00:00"/>
    <n v="7"/>
    <d v="2025-07-23T00:00:00"/>
    <d v="2025-07-21T00:00:00"/>
    <x v="6"/>
    <x v="0"/>
    <n v="111600"/>
    <n v="111600"/>
  </r>
  <r>
    <s v="1000730"/>
    <s v="89429100-1"/>
    <s v="NMC CHILE SPA"/>
    <s v="6701259204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900"/>
    <n v="1900"/>
    <s v="UN"/>
    <d v="2025-07-01T00:00:00"/>
    <n v="7"/>
    <d v="2025-10-03T00:00:00"/>
    <d v="2025-07-02T00:00:00"/>
    <x v="6"/>
    <x v="0"/>
    <n v="929100"/>
    <n v="929100"/>
  </r>
  <r>
    <s v="1000730"/>
    <s v="89429100-1"/>
    <s v="NMC CHILE SPA"/>
    <s v="650850064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508501718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14T00:00:00"/>
    <n v="7"/>
    <d v="2025-07-22T00:00:00"/>
    <d v="2025-07-22T00:00:00"/>
    <x v="6"/>
    <x v="0"/>
    <n v="972000"/>
    <n v="972000"/>
  </r>
  <r>
    <s v="1000730"/>
    <s v="89429100-1"/>
    <s v="NMC CHILE SPA"/>
    <s v="6508501718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508501718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508501718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701260601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4"/>
    <n v="14"/>
    <s v="UN"/>
    <d v="2025-07-03T00:00:00"/>
    <n v="7"/>
    <d v="2025-07-04T00:00:00"/>
    <d v="2025-07-15T00:00:00"/>
    <x v="6"/>
    <x v="0"/>
    <n v="1235220"/>
    <n v="1235220"/>
  </r>
  <r>
    <s v="1000730"/>
    <s v="89429100-1"/>
    <s v="NMC CHILE SPA"/>
    <s v="6508502757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5"/>
    <n v="0"/>
    <s v="PAK"/>
    <d v="2025-07-15T00:00:00"/>
    <n v="7"/>
    <d v="2025-07-23T00:00:00"/>
    <m/>
    <x v="6"/>
    <x v="0"/>
    <n v="575260"/>
    <n v="0"/>
  </r>
  <r>
    <s v="1000730"/>
    <s v="89429100-1"/>
    <s v="NMC CHILE SPA"/>
    <s v="6508502757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21"/>
    <n v="21"/>
    <s v="CS"/>
    <d v="2025-07-15T00:00:00"/>
    <n v="7"/>
    <d v="2025-07-23T00:00:00"/>
    <d v="2025-07-21T00:00:00"/>
    <x v="6"/>
    <x v="0"/>
    <n v="1752710"/>
    <n v="1752710"/>
  </r>
  <r>
    <s v="1000730"/>
    <s v="89429100-1"/>
    <s v="NMC CHILE SPA"/>
    <s v="6508502757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2"/>
    <n v="22"/>
    <s v="CS"/>
    <d v="2025-07-15T00:00:00"/>
    <n v="7"/>
    <d v="2025-07-23T00:00:00"/>
    <d v="2025-07-21T00:00:00"/>
    <x v="6"/>
    <x v="0"/>
    <n v="1452718"/>
    <n v="1452718"/>
  </r>
  <r>
    <s v="1000730"/>
    <s v="89429100-1"/>
    <s v="NMC CHILE SPA"/>
    <s v="6508502757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5"/>
    <n v="5"/>
    <s v="CS"/>
    <d v="2025-07-15T00:00:00"/>
    <n v="7"/>
    <d v="2025-07-23T00:00:00"/>
    <d v="2025-07-21T00:00:00"/>
    <x v="6"/>
    <x v="0"/>
    <n v="428640"/>
    <n v="428640"/>
  </r>
  <r>
    <s v="1000730"/>
    <s v="89429100-1"/>
    <s v="NMC CHILE SPA"/>
    <s v="6701266003"/>
    <s v="ZPCD"/>
    <s v="20"/>
    <x v="1"/>
    <x v="1"/>
    <s v="C004"/>
    <s v="E507"/>
    <n v="1"/>
    <x v="1"/>
    <s v="43"/>
    <s v="Construccion"/>
    <s v="CL4924"/>
    <s v="430201002"/>
    <s v="1485803"/>
    <s v="AISLANTE TERM. CLIMATUBE BASIC 28MM"/>
    <n v="85"/>
    <n v="0"/>
    <s v="UN"/>
    <d v="2025-07-14T00:00:00"/>
    <n v="7"/>
    <d v="2025-07-15T00:00:00"/>
    <m/>
    <x v="6"/>
    <x v="0"/>
    <n v="52020"/>
    <n v="0"/>
  </r>
  <r>
    <s v="1000730"/>
    <s v="89429100-1"/>
    <s v="NMC CHILE SPA"/>
    <s v="6701266003"/>
    <s v="ZPCD"/>
    <s v="30"/>
    <x v="1"/>
    <x v="1"/>
    <s v="C004"/>
    <s v="E507"/>
    <n v="1"/>
    <x v="1"/>
    <s v="43"/>
    <s v="Construccion"/>
    <s v="CL4924"/>
    <s v="430201002"/>
    <s v="1485802"/>
    <s v="AISLANTE TERM. CLIMATUBE BASIC 22MM"/>
    <n v="110"/>
    <n v="0"/>
    <s v="UN"/>
    <d v="2025-07-14T00:00:00"/>
    <n v="7"/>
    <d v="2025-07-15T00:00:00"/>
    <m/>
    <x v="6"/>
    <x v="0"/>
    <n v="54780"/>
    <n v="0"/>
  </r>
  <r>
    <s v="1000730"/>
    <s v="89429100-1"/>
    <s v="NMC CHILE SPA"/>
    <s v="6701266159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18400"/>
    <n v="18400"/>
    <s v="UN"/>
    <d v="2025-07-15T00:00:00"/>
    <n v="7"/>
    <d v="2025-11-28T00:00:00"/>
    <d v="2025-07-23T00:00:00"/>
    <x v="6"/>
    <x v="0"/>
    <n v="6072000"/>
    <n v="6072000"/>
  </r>
  <r>
    <s v="1000730"/>
    <s v="89429100-1"/>
    <s v="NMC CHILE SPA"/>
    <s v="6701262168"/>
    <s v="ZPCD"/>
    <s v="10"/>
    <x v="1"/>
    <x v="0"/>
    <s v="C004"/>
    <s v="E652"/>
    <n v="1"/>
    <x v="1"/>
    <s v="57"/>
    <s v="Maderas"/>
    <s v="CL5725"/>
    <s v="570301003"/>
    <s v="1164570"/>
    <s v="CORNISA NOMASTYL J ML"/>
    <n v="1728"/>
    <n v="1728"/>
    <s v="UN"/>
    <d v="2025-07-07T00:00:00"/>
    <n v="7"/>
    <d v="2026-02-28T00:00:00"/>
    <d v="2025-07-18T00:00:00"/>
    <x v="6"/>
    <x v="0"/>
    <n v="1297728"/>
    <n v="1297728"/>
  </r>
  <r>
    <s v="1000730"/>
    <s v="89429100-1"/>
    <s v="NMC CHILE SPA"/>
    <s v="6701263480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680"/>
    <n v="680"/>
    <s v="UN"/>
    <d v="2025-07-10T00:00:00"/>
    <n v="7"/>
    <d v="2025-07-15T00:00:00"/>
    <d v="2025-07-23T00:00:00"/>
    <x v="6"/>
    <x v="0"/>
    <n v="727600"/>
    <n v="727600"/>
  </r>
  <r>
    <s v="1000730"/>
    <s v="89429100-1"/>
    <s v="NMC CHILE SPA"/>
    <s v="6701264491"/>
    <s v="ZPCD"/>
    <s v="10"/>
    <x v="1"/>
    <x v="0"/>
    <s v="C004"/>
    <s v="E652"/>
    <n v="1"/>
    <x v="1"/>
    <s v="57"/>
    <s v="Maderas"/>
    <s v="CL5725"/>
    <s v="570301003"/>
    <s v="938419"/>
    <s v="MOLDURA NOMASTYL LX28 K1 CJ"/>
    <n v="2500"/>
    <n v="2240"/>
    <s v="M"/>
    <d v="2025-07-11T00:00:00"/>
    <n v="7"/>
    <d v="2025-07-11T00:00:00"/>
    <d v="2025-07-25T00:00:00"/>
    <x v="6"/>
    <x v="0"/>
    <n v="675000"/>
    <n v="604800"/>
  </r>
  <r>
    <s v="1000730"/>
    <s v="89429100-1"/>
    <s v="NMC CHILE SPA"/>
    <s v="6701265826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1"/>
    <n v="11"/>
    <s v="UN"/>
    <d v="2025-07-14T00:00:00"/>
    <n v="7"/>
    <d v="2025-07-15T00:00:00"/>
    <d v="2025-07-24T00:00:00"/>
    <x v="6"/>
    <x v="0"/>
    <n v="970530"/>
    <n v="970530"/>
  </r>
  <r>
    <s v="1000730"/>
    <s v="89429100-1"/>
    <s v="NMC CHILE SPA"/>
    <s v="6701266003"/>
    <s v="ZPCD"/>
    <s v="10"/>
    <x v="1"/>
    <x v="1"/>
    <s v="C004"/>
    <s v="E507"/>
    <n v="1"/>
    <x v="1"/>
    <s v="43"/>
    <s v="Construccion"/>
    <s v="CL4924"/>
    <s v="430201002"/>
    <s v="1485804"/>
    <s v="AISLANTE TERM. CLIMATUBE EASY 15MM"/>
    <n v="150"/>
    <n v="0"/>
    <s v="UN"/>
    <d v="2025-07-14T00:00:00"/>
    <n v="7"/>
    <d v="2025-07-15T00:00:00"/>
    <m/>
    <x v="6"/>
    <x v="0"/>
    <n v="55500"/>
    <n v="0"/>
  </r>
  <r>
    <s v="1000730"/>
    <s v="89429100-1"/>
    <s v="NMC CHILE SPA"/>
    <s v="6508473483"/>
    <s v="ZPFC"/>
    <s v="40"/>
    <x v="0"/>
    <x v="0"/>
    <s v="C004"/>
    <s v="E599"/>
    <n v="1"/>
    <x v="0"/>
    <s v="57"/>
    <s v="Maderas"/>
    <s v="CL5726"/>
    <s v="570301003"/>
    <s v="1206930"/>
    <s v="CORNISA ANADECO DA15 35X35 2.00MT"/>
    <n v="9"/>
    <n v="9"/>
    <s v="CS"/>
    <d v="2025-06-24T00:00:00"/>
    <n v="6"/>
    <d v="2025-07-02T00:00:00"/>
    <d v="2025-07-01T00:00:00"/>
    <x v="6"/>
    <x v="0"/>
    <n v="771552"/>
    <n v="771552"/>
  </r>
  <r>
    <s v="1000730"/>
    <s v="89429100-1"/>
    <s v="NMC CHILE SPA"/>
    <s v="6508473483"/>
    <s v="ZPFC"/>
    <s v="50"/>
    <x v="0"/>
    <x v="0"/>
    <s v="C004"/>
    <s v="E599"/>
    <n v="1"/>
    <x v="0"/>
    <s v="57"/>
    <s v="Maderas"/>
    <s v="CL5726"/>
    <s v="570301003"/>
    <s v="1206931"/>
    <s v="CORNISA ANADECO DA16 50X50 2.00MT"/>
    <n v="11"/>
    <n v="11"/>
    <s v="CS"/>
    <d v="2025-06-24T00:00:00"/>
    <n v="6"/>
    <d v="2025-07-02T00:00:00"/>
    <d v="2025-07-01T00:00:00"/>
    <x v="6"/>
    <x v="0"/>
    <n v="650327"/>
    <n v="650327"/>
  </r>
  <r>
    <s v="1000730"/>
    <s v="89429100-1"/>
    <s v="NMC CHILE SPA"/>
    <s v="6701256602"/>
    <s v="ZPCD"/>
    <s v="10"/>
    <x v="1"/>
    <x v="0"/>
    <s v="C004"/>
    <s v="E652"/>
    <n v="1"/>
    <x v="1"/>
    <s v="57"/>
    <s v="Maderas"/>
    <s v=""/>
    <s v="570301003"/>
    <s v="1066111"/>
    <s v="CORNISA TIPO T 4 NOMASTYL"/>
    <n v="2040"/>
    <n v="2040"/>
    <s v="UN"/>
    <d v="2025-06-26T00:00:00"/>
    <n v="6"/>
    <d v="2025-10-03T00:00:00"/>
    <d v="2025-07-21T00:00:00"/>
    <x v="6"/>
    <x v="0"/>
    <n v="1068960"/>
    <n v="1068960"/>
  </r>
  <r>
    <s v="1000730"/>
    <s v="89429100-1"/>
    <s v="NMC CHILE SPA"/>
    <s v="6701256670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4200"/>
    <n v="4200"/>
    <s v="M"/>
    <d v="2025-06-27T00:00:00"/>
    <n v="6"/>
    <d v="2025-06-27T00:00:00"/>
    <d v="2025-07-07T00:00:00"/>
    <x v="6"/>
    <x v="0"/>
    <n v="1134000"/>
    <n v="1134000"/>
  </r>
  <r>
    <s v="1000730"/>
    <s v="89429100-1"/>
    <s v="NMC CHILE SPA"/>
    <s v="6701258173"/>
    <s v="ZPCD"/>
    <s v="10"/>
    <x v="1"/>
    <x v="0"/>
    <s v="C004"/>
    <s v="E760"/>
    <n v="1"/>
    <x v="1"/>
    <s v="57"/>
    <s v="Maderas"/>
    <s v="CL5725"/>
    <s v="570301003"/>
    <s v="1159900"/>
    <s v="CORNISA NOMASTYL TIPO F 30X35"/>
    <n v="60"/>
    <n v="60"/>
    <s v="UN"/>
    <d v="2025-06-30T00:00:00"/>
    <n v="6"/>
    <d v="2025-07-10T00:00:00"/>
    <d v="2025-07-10T00:00:00"/>
    <x v="6"/>
    <x v="0"/>
    <n v="5506200"/>
    <n v="5506200"/>
  </r>
  <r>
    <s v="1000730"/>
    <s v="89429100-1"/>
    <s v="NMC CHILE SPA"/>
    <s v="6508473483"/>
    <s v="ZPFC"/>
    <s v="60"/>
    <x v="0"/>
    <x v="0"/>
    <s v="C004"/>
    <s v="E599"/>
    <n v="1"/>
    <x v="0"/>
    <s v="57"/>
    <s v="Maderas"/>
    <s v="CL5726"/>
    <s v="570301003"/>
    <s v="1206932"/>
    <s v="CORNISA ANADECO DA18 50X45 2.00MT"/>
    <n v="11"/>
    <n v="11"/>
    <s v="CS"/>
    <d v="2025-06-24T00:00:00"/>
    <n v="6"/>
    <d v="2025-07-02T00:00:00"/>
    <d v="2025-07-01T00:00:00"/>
    <x v="6"/>
    <x v="0"/>
    <n v="674256"/>
    <n v="674256"/>
  </r>
  <r>
    <s v="1000730"/>
    <s v="89429100-1"/>
    <s v="NMC CHILE SPA"/>
    <s v="6508473483"/>
    <s v="ZPFC"/>
    <s v="70"/>
    <x v="0"/>
    <x v="0"/>
    <s v="C004"/>
    <s v="E599"/>
    <n v="1"/>
    <x v="0"/>
    <s v="57"/>
    <s v="Maderas"/>
    <s v="CL5726"/>
    <s v="570301003"/>
    <s v="1206933"/>
    <s v="CORNISA ANADECO DA22 17X25 2.00MT"/>
    <n v="5"/>
    <n v="5"/>
    <s v="CS"/>
    <d v="2025-06-24T00:00:00"/>
    <n v="6"/>
    <d v="2025-07-02T00:00:00"/>
    <d v="2025-07-01T00:00:00"/>
    <x v="6"/>
    <x v="0"/>
    <n v="415642"/>
    <n v="415642"/>
  </r>
  <r>
    <s v="1000730"/>
    <s v="89429100-1"/>
    <s v="NMC CHILE SPA"/>
    <s v="6508473483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6-24T00:00:00"/>
    <n v="6"/>
    <d v="2025-07-02T00:00:00"/>
    <d v="2025-07-01T00:00:00"/>
    <x v="6"/>
    <x v="0"/>
    <n v="283150"/>
    <n v="283150"/>
  </r>
  <r>
    <s v="1000730"/>
    <s v="89429100-1"/>
    <s v="NMC CHILE SPA"/>
    <s v="6508473483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6-24T00:00:00"/>
    <n v="6"/>
    <d v="2025-07-02T00:00:00"/>
    <d v="2025-07-01T00:00:00"/>
    <x v="6"/>
    <x v="0"/>
    <n v="111600"/>
    <n v="111600"/>
  </r>
  <r>
    <s v="1000730"/>
    <s v="89429100-1"/>
    <s v="NMC CHILE SPA"/>
    <s v="6701254772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520"/>
    <n v="1520"/>
    <s v="UN"/>
    <d v="2025-06-23T00:00:00"/>
    <n v="6"/>
    <d v="2025-10-03T00:00:00"/>
    <d v="2025-07-10T00:00:00"/>
    <x v="6"/>
    <x v="0"/>
    <n v="743280"/>
    <n v="743280"/>
  </r>
  <r>
    <s v="1000730"/>
    <s v="89429100-1"/>
    <s v="NMC CHILE SPA"/>
    <s v="6508473483"/>
    <s v="ZPFC"/>
    <s v="20"/>
    <x v="0"/>
    <x v="0"/>
    <s v="C004"/>
    <s v="E599"/>
    <n v="1"/>
    <x v="0"/>
    <s v="57"/>
    <s v="Maderas"/>
    <s v="CL5726"/>
    <s v="570301003"/>
    <s v="1206928"/>
    <s v="CORNISA ANADECO DA1 33X33 2.00MT"/>
    <n v="15"/>
    <n v="15"/>
    <s v="CS"/>
    <d v="2025-06-24T00:00:00"/>
    <n v="6"/>
    <d v="2025-07-02T00:00:00"/>
    <d v="2025-07-01T00:00:00"/>
    <x v="6"/>
    <x v="0"/>
    <n v="1251936"/>
    <n v="1251936"/>
  </r>
  <r>
    <s v="1000730"/>
    <s v="89429100-1"/>
    <s v="NMC CHILE SPA"/>
    <s v="6508473483"/>
    <s v="ZPFC"/>
    <s v="30"/>
    <x v="0"/>
    <x v="0"/>
    <s v="C004"/>
    <s v="E599"/>
    <n v="1"/>
    <x v="0"/>
    <s v="57"/>
    <s v="Maderas"/>
    <s v="CL5726"/>
    <s v="570301003"/>
    <s v="1206929"/>
    <s v="CORNISA ANADECO DA6 45X50 2.00MT"/>
    <n v="21"/>
    <n v="21"/>
    <s v="CS"/>
    <d v="2025-06-24T00:00:00"/>
    <n v="6"/>
    <d v="2025-07-02T00:00:00"/>
    <d v="2025-07-01T00:00:00"/>
    <x v="6"/>
    <x v="0"/>
    <n v="1386685"/>
    <n v="1386685"/>
  </r>
  <r>
    <s v="1000730"/>
    <s v="89429100-1"/>
    <s v="NMC CHILE SPA"/>
    <s v="6701254358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520"/>
    <n v="1520"/>
    <s v="UN"/>
    <d v="2025-06-23T00:00:00"/>
    <n v="6"/>
    <d v="2025-10-03T00:00:00"/>
    <d v="2025-07-10T00:00:00"/>
    <x v="6"/>
    <x v="0"/>
    <n v="743280"/>
    <n v="743280"/>
  </r>
  <r>
    <s v="1000730"/>
    <s v="89429100-1"/>
    <s v="NMC CHILE SPA"/>
    <s v="6701249892"/>
    <s v="ZPCD"/>
    <s v="20"/>
    <x v="1"/>
    <x v="0"/>
    <s v="C004"/>
    <s v="E517"/>
    <n v="1"/>
    <x v="1"/>
    <s v="57"/>
    <s v="Maderas"/>
    <s v="CL5725"/>
    <s v="570301003"/>
    <s v="1216226"/>
    <s v="ADEFIX P5"/>
    <n v="96"/>
    <n v="96"/>
    <s v="UN"/>
    <d v="2025-06-11T00:00:00"/>
    <n v="6"/>
    <d v="2025-06-11T00:00:00"/>
    <d v="2025-07-08T00:00:00"/>
    <x v="6"/>
    <x v="0"/>
    <n v="1246368"/>
    <n v="1246368"/>
  </r>
  <r>
    <s v="1000730"/>
    <s v="89429100-1"/>
    <s v="NMC CHILE SPA"/>
    <s v="6508481678"/>
    <s v="ZPXD"/>
    <s v="10"/>
    <x v="0"/>
    <x v="1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324000"/>
    <n v="0"/>
  </r>
  <r>
    <s v="1000730"/>
    <s v="89429100-1"/>
    <s v="NMC CHILE SPA"/>
    <s v="6508481678"/>
    <s v="ZPXD"/>
    <s v="11"/>
    <x v="0"/>
    <x v="1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0"/>
    <n v="0"/>
  </r>
  <r>
    <s v="1000730"/>
    <s v="89429100-1"/>
    <s v="NMC CHILE SPA"/>
    <s v="650848168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6-30T00:00:00"/>
    <n v="6"/>
    <d v="2025-07-07T00:00:00"/>
    <d v="2025-07-03T00:00:00"/>
    <x v="6"/>
    <x v="0"/>
    <n v="648000"/>
    <n v="648000"/>
  </r>
  <r>
    <s v="1000730"/>
    <s v="89429100-1"/>
    <s v="NMC CHILE SPA"/>
    <s v="650848168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6-30T00:00:00"/>
    <n v="6"/>
    <d v="2025-07-07T00:00:00"/>
    <m/>
    <x v="6"/>
    <x v="0"/>
    <n v="0"/>
    <n v="0"/>
  </r>
  <r>
    <s v="1000730"/>
    <s v="89429100-1"/>
    <s v="NMC CHILE SPA"/>
    <s v="6508492059"/>
    <s v="ZPFC"/>
    <s v="70"/>
    <x v="0"/>
    <x v="0"/>
    <s v="C004"/>
    <s v="E599"/>
    <n v="1"/>
    <x v="0"/>
    <s v="57"/>
    <s v="Maderas"/>
    <s v="CL5726"/>
    <s v="570301003"/>
    <s v="1206932"/>
    <s v="CORNISA ANADECO DA18 50X45 2.00MT"/>
    <n v="23"/>
    <n v="23"/>
    <s v="CS"/>
    <d v="2025-07-07T00:00:00"/>
    <n v="7"/>
    <d v="2025-07-14T00:00:00"/>
    <d v="2025-07-10T00:00:00"/>
    <x v="6"/>
    <x v="0"/>
    <n v="1409808"/>
    <n v="1409808"/>
  </r>
  <r>
    <s v="1000730"/>
    <s v="89429100-1"/>
    <s v="NMC CHILE SPA"/>
    <s v="6508492059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8"/>
    <n v="8"/>
    <s v="CS"/>
    <d v="2025-07-07T00:00:00"/>
    <n v="7"/>
    <d v="2025-07-14T00:00:00"/>
    <d v="2025-07-10T00:00:00"/>
    <x v="6"/>
    <x v="0"/>
    <n v="665027"/>
    <n v="665027"/>
  </r>
  <r>
    <s v="1000730"/>
    <s v="89429100-1"/>
    <s v="NMC CHILE SPA"/>
    <s v="6508492059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07-07T00:00:00"/>
    <n v="7"/>
    <d v="2025-07-14T00:00:00"/>
    <d v="2025-07-10T00:00:00"/>
    <x v="6"/>
    <x v="0"/>
    <n v="849450"/>
    <n v="849450"/>
  </r>
  <r>
    <s v="1000730"/>
    <s v="89429100-1"/>
    <s v="NMC CHILE SPA"/>
    <s v="6508492059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7-07T00:00:00"/>
    <n v="7"/>
    <d v="2025-07-14T00:00:00"/>
    <d v="2025-07-10T00:00:00"/>
    <x v="6"/>
    <x v="0"/>
    <n v="111600"/>
    <n v="111600"/>
  </r>
  <r>
    <s v="1000730"/>
    <s v="89429100-1"/>
    <s v="NMC CHILE SPA"/>
    <s v="650850064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7-14T00:00:00"/>
    <n v="7"/>
    <d v="2025-07-22T00:00:00"/>
    <d v="2025-07-22T00:00:00"/>
    <x v="6"/>
    <x v="0"/>
    <n v="972000"/>
    <n v="972000"/>
  </r>
  <r>
    <s v="1000730"/>
    <s v="89429100-1"/>
    <s v="NMC CHILE SPA"/>
    <s v="650850064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14T00:00:00"/>
    <n v="7"/>
    <d v="2025-07-22T00:00:00"/>
    <m/>
    <x v="6"/>
    <x v="0"/>
    <n v="0"/>
    <n v="0"/>
  </r>
  <r>
    <s v="1000730"/>
    <s v="89429100-1"/>
    <s v="NMC CHILE SPA"/>
    <s v="6701258869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000"/>
    <n v="3000"/>
    <s v="UN"/>
    <d v="2025-07-01T00:00:00"/>
    <n v="7"/>
    <d v="2025-10-03T00:00:00"/>
    <d v="2025-07-08T00:00:00"/>
    <x v="6"/>
    <x v="0"/>
    <n v="2253000"/>
    <n v="2253000"/>
  </r>
  <r>
    <s v="1000730"/>
    <s v="89429100-1"/>
    <s v="NMC CHILE SPA"/>
    <s v="6701259046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900"/>
    <n v="1900"/>
    <s v="UN"/>
    <d v="2025-07-01T00:00:00"/>
    <n v="7"/>
    <d v="2025-10-03T00:00:00"/>
    <d v="2025-07-02T00:00:00"/>
    <x v="6"/>
    <x v="0"/>
    <n v="929100"/>
    <n v="929100"/>
  </r>
  <r>
    <s v="1000730"/>
    <s v="89429100-1"/>
    <s v="NMC CHILE SPA"/>
    <s v="6508492059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3"/>
    <n v="0"/>
    <s v="PAK"/>
    <d v="2025-07-07T00:00:00"/>
    <n v="7"/>
    <d v="2025-07-14T00:00:00"/>
    <m/>
    <x v="6"/>
    <x v="0"/>
    <n v="345156"/>
    <n v="0"/>
  </r>
  <r>
    <s v="1000730"/>
    <s v="89429100-1"/>
    <s v="NMC CHILE SPA"/>
    <s v="6701259209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710"/>
    <n v="1710"/>
    <s v="UN"/>
    <d v="2025-07-01T00:00:00"/>
    <n v="7"/>
    <d v="2025-10-03T00:00:00"/>
    <d v="2025-07-03T00:00:00"/>
    <x v="6"/>
    <x v="0"/>
    <n v="836190"/>
    <n v="836190"/>
  </r>
  <r>
    <s v="1000730"/>
    <s v="89429100-1"/>
    <s v="NMC CHILE SPA"/>
    <s v="6701259575"/>
    <s v="ZPCD"/>
    <s v="10"/>
    <x v="1"/>
    <x v="0"/>
    <s v="C004"/>
    <s v="E522"/>
    <n v="1"/>
    <x v="1"/>
    <s v="57"/>
    <s v="Maderas"/>
    <s v="CL5725"/>
    <s v="570301003"/>
    <s v="919707"/>
    <s v="CORNIZA NOMASTYL TIPO F"/>
    <n v="1290"/>
    <n v="1150"/>
    <s v="M"/>
    <d v="2025-07-02T00:00:00"/>
    <n v="7"/>
    <d v="2025-07-03T00:00:00"/>
    <d v="2025-07-11T00:00:00"/>
    <x v="6"/>
    <x v="0"/>
    <n v="514710"/>
    <n v="458850"/>
  </r>
  <r>
    <s v="1000730"/>
    <s v="89429100-1"/>
    <s v="NMC CHILE SPA"/>
    <s v="6701259575"/>
    <s v="ZPCD"/>
    <s v="20"/>
    <x v="1"/>
    <x v="0"/>
    <s v="C004"/>
    <s v="E522"/>
    <n v="1"/>
    <x v="1"/>
    <s v="57"/>
    <s v="Maderas"/>
    <s v="CL5725"/>
    <s v="570102001"/>
    <s v="1248388"/>
    <s v="ADHESIVO ADEFIX 5KG"/>
    <n v="15"/>
    <n v="12"/>
    <s v="UN"/>
    <d v="2025-07-02T00:00:00"/>
    <n v="7"/>
    <d v="2025-07-04T00:00:00"/>
    <d v="2025-07-11T00:00:00"/>
    <x v="6"/>
    <x v="0"/>
    <n v="194745"/>
    <n v="155796"/>
  </r>
  <r>
    <s v="1000730"/>
    <s v="89429100-1"/>
    <s v="NMC CHILE SPA"/>
    <s v="6508492059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7-07T00:00:00"/>
    <n v="7"/>
    <d v="2025-07-14T00:00:00"/>
    <d v="2025-07-10T00:00:00"/>
    <x v="6"/>
    <x v="0"/>
    <n v="300888"/>
    <n v="300888"/>
  </r>
  <r>
    <s v="1000730"/>
    <s v="89429100-1"/>
    <s v="NMC CHILE SPA"/>
    <s v="6508492059"/>
    <s v="ZPFC"/>
    <s v="30"/>
    <x v="0"/>
    <x v="0"/>
    <s v="C004"/>
    <s v="E599"/>
    <n v="1"/>
    <x v="0"/>
    <s v="57"/>
    <s v="Maderas"/>
    <s v="CL5726"/>
    <s v="570301003"/>
    <s v="1206928"/>
    <s v="CORNISA ANADECO DA1 33X33 2.00MT"/>
    <n v="22"/>
    <n v="22"/>
    <s v="CS"/>
    <d v="2025-07-07T00:00:00"/>
    <n v="7"/>
    <d v="2025-07-14T00:00:00"/>
    <d v="2025-07-10T00:00:00"/>
    <x v="6"/>
    <x v="0"/>
    <n v="1836173"/>
    <n v="1836173"/>
  </r>
  <r>
    <s v="1000730"/>
    <s v="89429100-1"/>
    <s v="NMC CHILE SPA"/>
    <s v="6508492059"/>
    <s v="ZPFC"/>
    <s v="40"/>
    <x v="0"/>
    <x v="0"/>
    <s v="C004"/>
    <s v="E599"/>
    <n v="1"/>
    <x v="0"/>
    <s v="57"/>
    <s v="Maderas"/>
    <s v="CL5726"/>
    <s v="570301003"/>
    <s v="1206929"/>
    <s v="CORNISA ANADECO DA6 45X50 2.00MT"/>
    <n v="18"/>
    <n v="18"/>
    <s v="CS"/>
    <d v="2025-07-07T00:00:00"/>
    <n v="7"/>
    <d v="2025-07-14T00:00:00"/>
    <d v="2025-07-10T00:00:00"/>
    <x v="6"/>
    <x v="0"/>
    <n v="1188588"/>
    <n v="1188588"/>
  </r>
  <r>
    <s v="1000730"/>
    <s v="89429100-1"/>
    <s v="NMC CHILE SPA"/>
    <s v="6701263530"/>
    <s v="ZPCD"/>
    <s v="10"/>
    <x v="1"/>
    <x v="1"/>
    <s v="C004"/>
    <s v="E507"/>
    <n v="1"/>
    <x v="1"/>
    <s v="43"/>
    <s v="Construccion"/>
    <s v="CL4924"/>
    <s v="430201002"/>
    <s v="1485804"/>
    <s v="AISLANTE TERM. CLIMATUBE EASY 15MM"/>
    <n v="150"/>
    <n v="0"/>
    <s v="UN"/>
    <d v="2025-07-09T00:00:00"/>
    <n v="7"/>
    <d v="2025-07-09T00:00:00"/>
    <m/>
    <x v="6"/>
    <x v="0"/>
    <n v="55500"/>
    <n v="0"/>
  </r>
  <r>
    <s v="1000730"/>
    <s v="89429100-1"/>
    <s v="NMC CHILE SPA"/>
    <s v="6701263530"/>
    <s v="ZPCD"/>
    <s v="20"/>
    <x v="1"/>
    <x v="1"/>
    <s v="C004"/>
    <s v="E507"/>
    <n v="1"/>
    <x v="1"/>
    <s v="43"/>
    <s v="Construccion"/>
    <s v="CL4924"/>
    <s v="430201002"/>
    <s v="1485803"/>
    <s v="AISLANTE TERM. CLIMATUBE BASIC 28MM"/>
    <n v="110"/>
    <n v="0"/>
    <s v="UN"/>
    <d v="2025-07-09T00:00:00"/>
    <n v="7"/>
    <d v="2025-07-09T00:00:00"/>
    <m/>
    <x v="6"/>
    <x v="0"/>
    <n v="54780"/>
    <n v="0"/>
  </r>
  <r>
    <s v="1000730"/>
    <s v="89429100-1"/>
    <s v="NMC CHILE SPA"/>
    <s v="6701263530"/>
    <s v="ZPCD"/>
    <s v="30"/>
    <x v="1"/>
    <x v="1"/>
    <s v="C004"/>
    <s v="E507"/>
    <n v="1"/>
    <x v="1"/>
    <s v="43"/>
    <s v="Construccion"/>
    <s v="CL4924"/>
    <s v="430201002"/>
    <s v="1485802"/>
    <s v="AISLANTE TERM. CLIMATUBE BASIC 22MM"/>
    <n v="85"/>
    <n v="0"/>
    <s v="UN"/>
    <d v="2025-07-09T00:00:00"/>
    <n v="7"/>
    <d v="2025-07-09T00:00:00"/>
    <m/>
    <x v="6"/>
    <x v="0"/>
    <n v="52020"/>
    <n v="0"/>
  </r>
  <r>
    <s v="1000730"/>
    <s v="89429100-1"/>
    <s v="NMC CHILE SPA"/>
    <s v="6508481943"/>
    <s v="ZPFC"/>
    <s v="80"/>
    <x v="0"/>
    <x v="0"/>
    <s v="C004"/>
    <s v="E599"/>
    <n v="1"/>
    <x v="0"/>
    <s v="57"/>
    <s v="Maderas"/>
    <s v="CL5726"/>
    <s v="570301003"/>
    <s v="1206933"/>
    <s v="CORNISA ANADECO DA22 17X25 2.00MT"/>
    <n v="3"/>
    <n v="3"/>
    <s v="CS"/>
    <d v="2025-06-30T00:00:00"/>
    <n v="6"/>
    <d v="2025-07-07T00:00:00"/>
    <d v="2025-07-04T00:00:00"/>
    <x v="6"/>
    <x v="0"/>
    <n v="249385"/>
    <n v="249385"/>
  </r>
  <r>
    <s v="1000730"/>
    <s v="89429100-1"/>
    <s v="NMC CHILE SPA"/>
    <s v="650848194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6-30T00:00:00"/>
    <n v="6"/>
    <d v="2025-07-07T00:00:00"/>
    <d v="2025-07-04T00:00:00"/>
    <x v="6"/>
    <x v="0"/>
    <n v="283150"/>
    <n v="283150"/>
  </r>
  <r>
    <s v="1000730"/>
    <s v="89429100-1"/>
    <s v="NMC CHILE SPA"/>
    <s v="6508473483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4"/>
    <n v="0"/>
    <s v="PAK"/>
    <d v="2025-06-24T00:00:00"/>
    <n v="6"/>
    <d v="2025-07-02T00:00:00"/>
    <m/>
    <x v="6"/>
    <x v="0"/>
    <n v="460208"/>
    <n v="0"/>
  </r>
  <r>
    <s v="1000730"/>
    <s v="89429100-1"/>
    <s v="NMC CHILE SPA"/>
    <s v="6701207257"/>
    <s v="ZPCD"/>
    <s v="10"/>
    <x v="1"/>
    <x v="0"/>
    <s v="C004"/>
    <s v="E521"/>
    <n v="1"/>
    <x v="1"/>
    <s v="57"/>
    <s v="Maderas"/>
    <s v="CL5725"/>
    <s v="570301003"/>
    <s v="1216226"/>
    <s v="ADEFIX P5"/>
    <n v="116"/>
    <n v="116"/>
    <s v="UN"/>
    <d v="2025-05-02T00:00:00"/>
    <n v="5"/>
    <d v="2025-05-02T00:00:00"/>
    <d v="2025-07-09T00:00:00"/>
    <x v="6"/>
    <x v="0"/>
    <n v="1540828"/>
    <n v="1540828"/>
  </r>
  <r>
    <s v="1000730"/>
    <s v="89429100-1"/>
    <s v="NMC CHILE SPA"/>
    <s v="6701193496"/>
    <s v="ZPCD"/>
    <s v="10"/>
    <x v="1"/>
    <x v="0"/>
    <s v="C004"/>
    <s v="E652"/>
    <n v="1"/>
    <x v="1"/>
    <s v="57"/>
    <s v="Maderas"/>
    <s v="CL5725"/>
    <s v="570301003"/>
    <s v="1460147"/>
    <s v="MOLDURA NOMASTYL D 50X40X2 MTS"/>
    <n v="4"/>
    <n v="4"/>
    <s v="UN"/>
    <d v="2025-04-03T00:00:00"/>
    <n v="4"/>
    <d v="2025-04-04T00:00:00"/>
    <d v="2025-07-25T00:00:00"/>
    <x v="6"/>
    <x v="0"/>
    <n v="265920"/>
    <n v="265920"/>
  </r>
  <r>
    <s v="1000730"/>
    <s v="89429100-1"/>
    <s v="NMC CHILE SPA"/>
    <s v="6701182712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4400"/>
    <n v="0"/>
    <s v="UN"/>
    <d v="2025-03-20T00:00:00"/>
    <n v="3"/>
    <d v="2025-07-04T00:00:00"/>
    <m/>
    <x v="6"/>
    <x v="0"/>
    <n v="3304400"/>
    <n v="0"/>
  </r>
  <r>
    <s v="1000730"/>
    <s v="89429100-1"/>
    <s v="NMC CHILE SPA"/>
    <s v="6701178762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100"/>
    <n v="0"/>
    <s v="UN"/>
    <d v="2025-03-12T00:00:00"/>
    <n v="3"/>
    <d v="2025-07-04T00:00:00"/>
    <m/>
    <x v="6"/>
    <x v="0"/>
    <n v="75100"/>
    <n v="0"/>
  </r>
  <r>
    <s v="1000730"/>
    <s v="89429100-1"/>
    <s v="NMC CHILE SPA"/>
    <s v="6701207257"/>
    <s v="ZPCD"/>
    <s v="20"/>
    <x v="1"/>
    <x v="0"/>
    <s v="C004"/>
    <s v="E521"/>
    <n v="1"/>
    <x v="1"/>
    <s v="57"/>
    <s v="Maderas"/>
    <s v="CL5725"/>
    <s v="570301003"/>
    <s v="1460147"/>
    <s v="MOLDURA NOMASTYL D 50X40X2 MTS"/>
    <n v="600"/>
    <n v="600"/>
    <s v="UN"/>
    <d v="2025-05-02T00:00:00"/>
    <n v="5"/>
    <d v="2025-05-02T00:00:00"/>
    <d v="2025-08-18T00:00:00"/>
    <x v="7"/>
    <x v="0"/>
    <n v="692400"/>
    <n v="692400"/>
  </r>
  <r>
    <s v="1000730"/>
    <s v="89429100-1"/>
    <s v="NMC CHILE SPA"/>
    <s v="6701212294"/>
    <s v="ZPCD"/>
    <s v="10"/>
    <x v="1"/>
    <x v="0"/>
    <s v="C004"/>
    <s v="E652"/>
    <n v="1"/>
    <x v="1"/>
    <s v="57"/>
    <s v="Maderas"/>
    <s v=""/>
    <s v="570301003"/>
    <s v="1066111"/>
    <s v="CORNISA TIPO T 4 NOMASTYL"/>
    <n v="3060"/>
    <n v="3060"/>
    <s v="UN"/>
    <d v="2025-05-14T00:00:00"/>
    <n v="5"/>
    <d v="2025-05-15T00:00:00"/>
    <d v="2025-08-21T00:00:00"/>
    <x v="7"/>
    <x v="0"/>
    <n v="3274200"/>
    <n v="3274200"/>
  </r>
  <r>
    <s v="1000730"/>
    <s v="89429100-1"/>
    <s v="NMC CHILE SPA"/>
    <s v="6701212294"/>
    <s v="ZPCD"/>
    <s v="20"/>
    <x v="1"/>
    <x v="0"/>
    <s v="C004"/>
    <s v="E652"/>
    <n v="1"/>
    <x v="1"/>
    <s v="57"/>
    <s v="Maderas"/>
    <s v="CL5725"/>
    <s v="570301003"/>
    <s v="1216226"/>
    <s v="ADEFIX P5"/>
    <n v="76"/>
    <n v="48"/>
    <s v="UN"/>
    <d v="2025-05-14T00:00:00"/>
    <n v="5"/>
    <d v="2025-05-15T00:00:00"/>
    <d v="2025-08-28T00:00:00"/>
    <x v="7"/>
    <x v="0"/>
    <n v="986708"/>
    <n v="623184"/>
  </r>
  <r>
    <s v="1000730"/>
    <s v="89429100-1"/>
    <s v="NMC CHILE SPA"/>
    <s v="6701266175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8740"/>
    <n v="8740"/>
    <s v="UN"/>
    <d v="2025-07-15T00:00:00"/>
    <n v="7"/>
    <d v="2026-01-03T00:00:00"/>
    <d v="2025-08-22T00:00:00"/>
    <x v="7"/>
    <x v="0"/>
    <n v="2884200"/>
    <n v="2884200"/>
  </r>
  <r>
    <s v="1000730"/>
    <s v="89429100-1"/>
    <s v="NMC CHILE SPA"/>
    <s v="650851933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8T00:00:00"/>
    <n v="7"/>
    <d v="2025-08-04T00:00:00"/>
    <m/>
    <x v="7"/>
    <x v="0"/>
    <n v="0"/>
    <n v="0"/>
  </r>
  <r>
    <s v="1000730"/>
    <s v="89429100-1"/>
    <s v="NMC CHILE SPA"/>
    <s v="6508519978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16"/>
    <n v="16"/>
    <s v="CS"/>
    <d v="2025-07-28T00:00:00"/>
    <n v="7"/>
    <d v="2025-08-04T00:00:00"/>
    <d v="2025-08-05T00:00:00"/>
    <x v="7"/>
    <x v="0"/>
    <n v="945930"/>
    <n v="945930"/>
  </r>
  <r>
    <s v="1000730"/>
    <s v="89429100-1"/>
    <s v="NMC CHILE SPA"/>
    <s v="6508519978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2"/>
    <n v="12"/>
    <s v="CS"/>
    <d v="2025-07-28T00:00:00"/>
    <n v="7"/>
    <d v="2025-08-04T00:00:00"/>
    <d v="2025-08-05T00:00:00"/>
    <x v="7"/>
    <x v="0"/>
    <n v="735552"/>
    <n v="735552"/>
  </r>
  <r>
    <s v="1000730"/>
    <s v="89429100-1"/>
    <s v="NMC CHILE SPA"/>
    <s v="6508519978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8"/>
    <n v="8"/>
    <s v="CS"/>
    <d v="2025-07-28T00:00:00"/>
    <n v="7"/>
    <d v="2025-08-04T00:00:00"/>
    <d v="2025-08-05T00:00:00"/>
    <x v="7"/>
    <x v="0"/>
    <n v="665027"/>
    <n v="665027"/>
  </r>
  <r>
    <s v="1000730"/>
    <s v="89429100-1"/>
    <s v="NMC CHILE SPA"/>
    <s v="6701270423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275"/>
    <n v="1275"/>
    <s v="UN"/>
    <d v="2025-07-21T00:00:00"/>
    <n v="7"/>
    <d v="2025-07-29T00:00:00"/>
    <d v="2025-08-14T00:00:00"/>
    <x v="7"/>
    <x v="0"/>
    <n v="1364250"/>
    <n v="1364250"/>
  </r>
  <r>
    <s v="1000730"/>
    <s v="89429100-1"/>
    <s v="NMC CHILE SPA"/>
    <s v="6508519978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7-28T00:00:00"/>
    <n v="7"/>
    <d v="2025-08-04T00:00:00"/>
    <d v="2025-08-05T00:00:00"/>
    <x v="7"/>
    <x v="0"/>
    <n v="300888"/>
    <n v="300888"/>
  </r>
  <r>
    <s v="1000730"/>
    <s v="89429100-1"/>
    <s v="NMC CHILE SPA"/>
    <s v="6508519978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2"/>
    <n v="32"/>
    <s v="CS"/>
    <d v="2025-07-28T00:00:00"/>
    <n v="7"/>
    <d v="2025-08-04T00:00:00"/>
    <d v="2025-08-05T00:00:00"/>
    <x v="7"/>
    <x v="0"/>
    <n v="2670797"/>
    <n v="2670797"/>
  </r>
  <r>
    <s v="1000730"/>
    <s v="89429100-1"/>
    <s v="NMC CHILE SPA"/>
    <s v="6508519978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07-28T00:00:00"/>
    <n v="7"/>
    <d v="2025-08-04T00:00:00"/>
    <d v="2025-08-05T00:00:00"/>
    <x v="7"/>
    <x v="0"/>
    <n v="924457"/>
    <n v="924457"/>
  </r>
  <r>
    <s v="1000730"/>
    <s v="89429100-1"/>
    <s v="NMC CHILE SPA"/>
    <s v="6508519978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12"/>
    <n v="12"/>
    <s v="CS"/>
    <d v="2025-07-28T00:00:00"/>
    <n v="7"/>
    <d v="2025-08-04T00:00:00"/>
    <d v="2025-08-05T00:00:00"/>
    <x v="7"/>
    <x v="0"/>
    <n v="1028736"/>
    <n v="1028736"/>
  </r>
  <r>
    <s v="1000730"/>
    <s v="89429100-1"/>
    <s v="NMC CHILE SPA"/>
    <s v="6508519978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8"/>
    <n v="8"/>
    <s v="CS"/>
    <d v="2025-07-28T00:00:00"/>
    <n v="7"/>
    <d v="2025-08-04T00:00:00"/>
    <d v="2025-08-05T00:00:00"/>
    <x v="7"/>
    <x v="0"/>
    <n v="1132600"/>
    <n v="1132600"/>
  </r>
  <r>
    <s v="1000730"/>
    <s v="89429100-1"/>
    <s v="NMC CHILE SPA"/>
    <s v="650851933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8T00:00:00"/>
    <n v="7"/>
    <d v="2025-08-04T00:00:00"/>
    <m/>
    <x v="7"/>
    <x v="0"/>
    <n v="0"/>
    <n v="0"/>
  </r>
  <r>
    <s v="1000730"/>
    <s v="89429100-1"/>
    <s v="NMC CHILE SPA"/>
    <s v="650851933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7-28T00:00:00"/>
    <n v="7"/>
    <d v="2025-08-04T00:00:00"/>
    <m/>
    <x v="7"/>
    <x v="0"/>
    <n v="0"/>
    <n v="0"/>
  </r>
  <r>
    <s v="1000730"/>
    <s v="89429100-1"/>
    <s v="NMC CHILE SPA"/>
    <s v="6508519978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6"/>
    <n v="5"/>
    <s v="PAK"/>
    <d v="2025-07-28T00:00:00"/>
    <n v="7"/>
    <d v="2025-08-04T00:00:00"/>
    <d v="2025-08-05T00:00:00"/>
    <x v="7"/>
    <x v="0"/>
    <n v="690312"/>
    <n v="575260"/>
  </r>
  <r>
    <s v="1000730"/>
    <s v="89429100-1"/>
    <s v="NMC CHILE SPA"/>
    <s v="6701275089"/>
    <s v="ZPCD"/>
    <s v="10"/>
    <x v="1"/>
    <x v="0"/>
    <s v="C004"/>
    <s v="E652"/>
    <n v="1"/>
    <x v="1"/>
    <s v="57"/>
    <s v="Maderas"/>
    <s v="CL5725"/>
    <s v="570301003"/>
    <s v="1216226"/>
    <s v="ADEFIX P5"/>
    <n v="104"/>
    <n v="104"/>
    <s v="UN"/>
    <d v="2025-07-28T00:00:00"/>
    <n v="7"/>
    <d v="2025-10-30T00:00:00"/>
    <d v="2025-08-04T00:00:00"/>
    <x v="7"/>
    <x v="0"/>
    <n v="1350232"/>
    <n v="1350232"/>
  </r>
  <r>
    <s v="1000730"/>
    <s v="89429100-1"/>
    <s v="NMC CHILE SPA"/>
    <s v="6701275822"/>
    <s v="ZPCD"/>
    <s v="10"/>
    <x v="1"/>
    <x v="0"/>
    <s v="C004"/>
    <s v="E652"/>
    <n v="1"/>
    <x v="1"/>
    <s v="57"/>
    <s v="Maderas"/>
    <s v=""/>
    <s v="570301003"/>
    <s v="1066111"/>
    <s v="CORNISA TIPO T 4 NOMASTYL"/>
    <n v="170"/>
    <n v="170"/>
    <s v="UN"/>
    <d v="2025-07-28T00:00:00"/>
    <n v="7"/>
    <d v="2025-10-30T00:00:00"/>
    <d v="2025-08-04T00:00:00"/>
    <x v="7"/>
    <x v="0"/>
    <n v="89080"/>
    <n v="89080"/>
  </r>
  <r>
    <s v="1000730"/>
    <s v="89429100-1"/>
    <s v="NMC CHILE SPA"/>
    <s v="6701275998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"/>
    <n v="1"/>
    <s v="UN"/>
    <d v="2025-07-29T00:00:00"/>
    <n v="7"/>
    <d v="2025-07-30T00:00:00"/>
    <d v="2025-08-07T00:00:00"/>
    <x v="7"/>
    <x v="0"/>
    <n v="88230"/>
    <n v="88230"/>
  </r>
  <r>
    <s v="1000730"/>
    <s v="89429100-1"/>
    <s v="NMC CHILE SPA"/>
    <s v="650852788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04T00:00:00"/>
    <n v="8"/>
    <d v="2025-08-11T00:00:00"/>
    <d v="2025-08-07T00:00:00"/>
    <x v="7"/>
    <x v="0"/>
    <n v="648000"/>
    <n v="648000"/>
  </r>
  <r>
    <s v="1000730"/>
    <s v="89429100-1"/>
    <s v="NMC CHILE SPA"/>
    <s v="650852788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04T00:00:00"/>
    <n v="8"/>
    <d v="2025-08-11T00:00:00"/>
    <m/>
    <x v="7"/>
    <x v="0"/>
    <n v="0"/>
    <n v="0"/>
  </r>
  <r>
    <s v="1000730"/>
    <s v="89429100-1"/>
    <s v="NMC CHILE SPA"/>
    <s v="650852788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04T00:00:00"/>
    <n v="8"/>
    <d v="2025-08-11T00:00:00"/>
    <m/>
    <x v="7"/>
    <x v="0"/>
    <n v="0"/>
    <n v="0"/>
  </r>
  <r>
    <s v="1000730"/>
    <s v="89429100-1"/>
    <s v="NMC CHILE SPA"/>
    <s v="6508529635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08-04T00:00:00"/>
    <n v="8"/>
    <d v="2025-08-11T00:00:00"/>
    <d v="2025-08-11T00:00:00"/>
    <x v="7"/>
    <x v="0"/>
    <n v="1241533"/>
    <n v="1241533"/>
  </r>
  <r>
    <s v="1000730"/>
    <s v="89429100-1"/>
    <s v="NMC CHILE SPA"/>
    <s v="6508529635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9"/>
    <n v="9"/>
    <s v="CS"/>
    <d v="2025-08-04T00:00:00"/>
    <n v="8"/>
    <d v="2025-08-11T00:00:00"/>
    <d v="2025-08-11T00:00:00"/>
    <x v="7"/>
    <x v="0"/>
    <n v="551664"/>
    <n v="551664"/>
  </r>
  <r>
    <s v="1000730"/>
    <s v="89429100-1"/>
    <s v="NMC CHILE SPA"/>
    <s v="6508529635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08-04T00:00:00"/>
    <n v="8"/>
    <d v="2025-08-11T00:00:00"/>
    <d v="2025-08-11T00:00:00"/>
    <x v="7"/>
    <x v="0"/>
    <n v="581898"/>
    <n v="581898"/>
  </r>
  <r>
    <s v="1000730"/>
    <s v="89429100-1"/>
    <s v="NMC CHILE SPA"/>
    <s v="650852963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4"/>
    <n v="4"/>
    <s v="CS"/>
    <d v="2025-08-04T00:00:00"/>
    <n v="8"/>
    <d v="2025-08-11T00:00:00"/>
    <d v="2025-08-11T00:00:00"/>
    <x v="7"/>
    <x v="0"/>
    <n v="566300"/>
    <n v="566300"/>
  </r>
  <r>
    <s v="1000730"/>
    <s v="89429100-1"/>
    <s v="NMC CHILE SPA"/>
    <s v="6508541043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29"/>
    <n v="29"/>
    <s v="CS"/>
    <d v="2025-08-12T00:00:00"/>
    <n v="8"/>
    <d v="2025-08-20T00:00:00"/>
    <d v="2025-08-18T00:00:00"/>
    <x v="7"/>
    <x v="0"/>
    <n v="2420410"/>
    <n v="2420410"/>
  </r>
  <r>
    <s v="1000730"/>
    <s v="89429100-1"/>
    <s v="NMC CHILE SPA"/>
    <s v="6701287153"/>
    <s v="ZPCD"/>
    <s v="10"/>
    <x v="1"/>
    <x v="0"/>
    <s v="C004"/>
    <s v="E652"/>
    <n v="1"/>
    <x v="1"/>
    <s v="57"/>
    <s v="Maderas"/>
    <s v=""/>
    <s v="570301003"/>
    <s v="1066111"/>
    <s v="CORNISA TIPO T 4 NOMASTYL"/>
    <n v="1275"/>
    <n v="1275"/>
    <s v="UN"/>
    <d v="2025-08-13T00:00:00"/>
    <n v="8"/>
    <d v="2025-09-24T00:00:00"/>
    <d v="2025-08-25T00:00:00"/>
    <x v="7"/>
    <x v="0"/>
    <n v="1336200"/>
    <n v="1336200"/>
  </r>
  <r>
    <s v="1000730"/>
    <s v="89429100-1"/>
    <s v="NMC CHILE SPA"/>
    <s v="6508541043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20"/>
    <n v="20"/>
    <s v="CS"/>
    <d v="2025-08-12T00:00:00"/>
    <n v="8"/>
    <d v="2025-08-20T00:00:00"/>
    <d v="2025-08-18T00:00:00"/>
    <x v="7"/>
    <x v="0"/>
    <n v="1320653"/>
    <n v="1320653"/>
  </r>
  <r>
    <s v="1000730"/>
    <s v="89429100-1"/>
    <s v="NMC CHILE SPA"/>
    <s v="6508541043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11"/>
    <n v="11"/>
    <s v="CS"/>
    <d v="2025-08-12T00:00:00"/>
    <n v="8"/>
    <d v="2025-08-20T00:00:00"/>
    <d v="2025-08-18T00:00:00"/>
    <x v="7"/>
    <x v="0"/>
    <n v="943008"/>
    <n v="943008"/>
  </r>
  <r>
    <s v="1000730"/>
    <s v="89429100-1"/>
    <s v="NMC CHILE SPA"/>
    <s v="6508541043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1"/>
    <n v="11"/>
    <s v="CS"/>
    <d v="2025-08-12T00:00:00"/>
    <n v="8"/>
    <d v="2025-08-20T00:00:00"/>
    <d v="2025-08-18T00:00:00"/>
    <x v="7"/>
    <x v="0"/>
    <n v="650327"/>
    <n v="650327"/>
  </r>
  <r>
    <s v="1000730"/>
    <s v="89429100-1"/>
    <s v="NMC CHILE SPA"/>
    <s v="6508541043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9"/>
    <n v="9"/>
    <s v="CS"/>
    <d v="2025-08-12T00:00:00"/>
    <n v="8"/>
    <d v="2025-08-20T00:00:00"/>
    <d v="2025-08-18T00:00:00"/>
    <x v="7"/>
    <x v="0"/>
    <n v="551664"/>
    <n v="551664"/>
  </r>
  <r>
    <s v="1000730"/>
    <s v="89429100-1"/>
    <s v="NMC CHILE SPA"/>
    <s v="6508541043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3"/>
    <n v="3"/>
    <s v="CS"/>
    <d v="2025-08-12T00:00:00"/>
    <n v="8"/>
    <d v="2025-08-20T00:00:00"/>
    <d v="2025-08-18T00:00:00"/>
    <x v="7"/>
    <x v="0"/>
    <n v="249385"/>
    <n v="249385"/>
  </r>
  <r>
    <s v="1000730"/>
    <s v="89429100-1"/>
    <s v="NMC CHILE SPA"/>
    <s v="6508541043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0"/>
    <n v="10"/>
    <s v="CS"/>
    <d v="2025-08-12T00:00:00"/>
    <n v="8"/>
    <d v="2025-08-20T00:00:00"/>
    <d v="2025-08-18T00:00:00"/>
    <x v="7"/>
    <x v="0"/>
    <n v="1726500"/>
    <n v="1726500"/>
  </r>
  <r>
    <s v="1000730"/>
    <s v="89429100-1"/>
    <s v="NMC CHILE SPA"/>
    <s v="6508541043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0"/>
    <n v="10"/>
    <s v="CS"/>
    <d v="2025-08-12T00:00:00"/>
    <n v="8"/>
    <d v="2025-08-20T00:00:00"/>
    <d v="2025-08-18T00:00:00"/>
    <x v="7"/>
    <x v="0"/>
    <n v="1449360"/>
    <n v="1449360"/>
  </r>
  <r>
    <s v="1000730"/>
    <s v="89429100-1"/>
    <s v="NMC CHILE SPA"/>
    <s v="6508541043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1"/>
    <n v="1"/>
    <s v="CS"/>
    <d v="2025-08-12T00:00:00"/>
    <n v="8"/>
    <d v="2025-08-20T00:00:00"/>
    <d v="2025-08-18T00:00:00"/>
    <x v="7"/>
    <x v="0"/>
    <n v="141575"/>
    <n v="141575"/>
  </r>
  <r>
    <s v="1000730"/>
    <s v="89429100-1"/>
    <s v="NMC CHILE SPA"/>
    <s v="650854036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11T00:00:00"/>
    <n v="8"/>
    <d v="2025-08-19T00:00:00"/>
    <d v="2025-08-18T00:00:00"/>
    <x v="7"/>
    <x v="0"/>
    <n v="648000"/>
    <n v="648000"/>
  </r>
  <r>
    <s v="1000730"/>
    <s v="89429100-1"/>
    <s v="NMC CHILE SPA"/>
    <s v="650854036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1T00:00:00"/>
    <n v="8"/>
    <d v="2025-08-19T00:00:00"/>
    <m/>
    <x v="7"/>
    <x v="0"/>
    <n v="0"/>
    <n v="0"/>
  </r>
  <r>
    <s v="1000730"/>
    <s v="89429100-1"/>
    <s v="NMC CHILE SPA"/>
    <s v="650854036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1T00:00:00"/>
    <n v="8"/>
    <d v="2025-08-19T00:00:00"/>
    <m/>
    <x v="7"/>
    <x v="0"/>
    <n v="0"/>
    <n v="0"/>
  </r>
  <r>
    <s v="1000730"/>
    <s v="89429100-1"/>
    <s v="NMC CHILE SPA"/>
    <s v="650854104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8-12T00:00:00"/>
    <n v="8"/>
    <d v="2025-08-20T00:00:00"/>
    <d v="2025-08-18T00:00:00"/>
    <x v="7"/>
    <x v="0"/>
    <n v="115052"/>
    <n v="115052"/>
  </r>
  <r>
    <s v="1000730"/>
    <s v="89429100-1"/>
    <s v="NMC CHILE SPA"/>
    <s v="6508542641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08-13T00:00:00"/>
    <n v="8"/>
    <d v="2025-08-21T00:00:00"/>
    <d v="2025-08-18T00:00:00"/>
    <x v="7"/>
    <x v="0"/>
    <n v="230104"/>
    <n v="230104"/>
  </r>
  <r>
    <s v="1000730"/>
    <s v="89429100-1"/>
    <s v="NMC CHILE SPA"/>
    <s v="6508542641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8-13T00:00:00"/>
    <n v="8"/>
    <d v="2025-08-21T00:00:00"/>
    <d v="2025-08-18T00:00:00"/>
    <x v="7"/>
    <x v="0"/>
    <n v="300888"/>
    <n v="300888"/>
  </r>
  <r>
    <s v="1000730"/>
    <s v="89429100-1"/>
    <s v="NMC CHILE SPA"/>
    <s v="6508542641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"/>
    <n v="2"/>
    <s v="CS"/>
    <d v="2025-08-13T00:00:00"/>
    <n v="8"/>
    <d v="2025-08-21T00:00:00"/>
    <d v="2025-08-18T00:00:00"/>
    <x v="7"/>
    <x v="0"/>
    <n v="166925"/>
    <n v="166925"/>
  </r>
  <r>
    <s v="1000730"/>
    <s v="89429100-1"/>
    <s v="NMC CHILE SPA"/>
    <s v="6508542641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"/>
    <n v="2"/>
    <s v="CS"/>
    <d v="2025-08-13T00:00:00"/>
    <n v="8"/>
    <d v="2025-08-21T00:00:00"/>
    <d v="2025-08-18T00:00:00"/>
    <x v="7"/>
    <x v="0"/>
    <n v="132065"/>
    <n v="132065"/>
  </r>
  <r>
    <s v="1000730"/>
    <s v="89429100-1"/>
    <s v="NMC CHILE SPA"/>
    <s v="6508542641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2"/>
    <n v="2"/>
    <s v="CS"/>
    <d v="2025-08-13T00:00:00"/>
    <n v="8"/>
    <d v="2025-08-21T00:00:00"/>
    <d v="2025-08-18T00:00:00"/>
    <x v="7"/>
    <x v="0"/>
    <n v="171456"/>
    <n v="171456"/>
  </r>
  <r>
    <s v="1000730"/>
    <s v="89429100-1"/>
    <s v="NMC CHILE SPA"/>
    <s v="6508542641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"/>
    <n v="2"/>
    <s v="CS"/>
    <d v="2025-08-13T00:00:00"/>
    <n v="8"/>
    <d v="2025-08-21T00:00:00"/>
    <d v="2025-08-18T00:00:00"/>
    <x v="7"/>
    <x v="0"/>
    <n v="118241"/>
    <n v="118241"/>
  </r>
  <r>
    <s v="1000730"/>
    <s v="89429100-1"/>
    <s v="NMC CHILE SPA"/>
    <s v="6508542641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2"/>
    <n v="2"/>
    <s v="CS"/>
    <d v="2025-08-13T00:00:00"/>
    <n v="8"/>
    <d v="2025-08-21T00:00:00"/>
    <d v="2025-08-18T00:00:00"/>
    <x v="7"/>
    <x v="0"/>
    <n v="122592"/>
    <n v="122592"/>
  </r>
  <r>
    <s v="1000730"/>
    <s v="89429100-1"/>
    <s v="NMC CHILE SPA"/>
    <s v="6508542641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08-13T00:00:00"/>
    <n v="8"/>
    <d v="2025-08-21T00:00:00"/>
    <d v="2025-08-18T00:00:00"/>
    <x v="7"/>
    <x v="0"/>
    <n v="166257"/>
    <n v="166257"/>
  </r>
  <r>
    <s v="1000730"/>
    <s v="89429100-1"/>
    <s v="NMC CHILE SPA"/>
    <s v="6508542641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8-13T00:00:00"/>
    <n v="8"/>
    <d v="2025-08-21T00:00:00"/>
    <d v="2025-08-18T00:00:00"/>
    <x v="7"/>
    <x v="0"/>
    <n v="283150"/>
    <n v="283150"/>
  </r>
  <r>
    <s v="1000730"/>
    <s v="89429100-1"/>
    <s v="NMC CHILE SPA"/>
    <s v="6508542641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08-13T00:00:00"/>
    <n v="8"/>
    <d v="2025-08-21T00:00:00"/>
    <d v="2025-08-18T00:00:00"/>
    <x v="7"/>
    <x v="0"/>
    <n v="223200"/>
    <n v="223200"/>
  </r>
  <r>
    <s v="1000730"/>
    <s v="89429100-1"/>
    <s v="NMC CHILE SPA"/>
    <s v="6701285182"/>
    <s v="ZPCD"/>
    <s v="10"/>
    <x v="1"/>
    <x v="0"/>
    <s v="C004"/>
    <s v="E591"/>
    <n v="1"/>
    <x v="1"/>
    <s v="57"/>
    <s v="Maderas"/>
    <s v="CL5725"/>
    <s v="570301001"/>
    <s v="1108010"/>
    <s v="CORNISA POLIESTIRENO H 40MMX50MMX2000MM"/>
    <n v="1000"/>
    <n v="1000"/>
    <s v="UN"/>
    <d v="2025-08-11T00:00:00"/>
    <n v="8"/>
    <d v="2025-08-29T00:00:00"/>
    <d v="2025-08-19T00:00:00"/>
    <x v="7"/>
    <x v="0"/>
    <n v="1550000"/>
    <n v="1550000"/>
  </r>
  <r>
    <s v="1000730"/>
    <s v="89429100-1"/>
    <s v="NMC CHILE SPA"/>
    <s v="6701286939"/>
    <s v="ZPCD"/>
    <s v="10"/>
    <x v="1"/>
    <x v="0"/>
    <s v="C004"/>
    <s v="E652"/>
    <n v="1"/>
    <x v="1"/>
    <s v="57"/>
    <s v="Maderas"/>
    <s v=""/>
    <s v="570301003"/>
    <s v="1066111"/>
    <s v="CORNISA TIPO T 4 NOMASTYL"/>
    <n v="1275"/>
    <n v="1275"/>
    <s v="UN"/>
    <d v="2025-08-14T00:00:00"/>
    <n v="8"/>
    <d v="2025-08-21T00:00:00"/>
    <d v="2025-08-25T00:00:00"/>
    <x v="7"/>
    <x v="0"/>
    <n v="1336200"/>
    <n v="1336200"/>
  </r>
  <r>
    <s v="1000730"/>
    <s v="89429100-1"/>
    <s v="NMC CHILE SPA"/>
    <s v="6508529635"/>
    <s v="ZPFC"/>
    <s v="10"/>
    <x v="0"/>
    <x v="1"/>
    <s v="C004"/>
    <s v="E599"/>
    <n v="1"/>
    <x v="0"/>
    <s v="57"/>
    <s v="Maderas"/>
    <s v="CL5726"/>
    <s v="570301003"/>
    <s v="107162"/>
    <s v="MOLDURA DECOFLAIR E25 SKIN 50X80 2.00MT"/>
    <n v="1"/>
    <n v="0"/>
    <s v="PAK"/>
    <d v="2025-08-04T00:00:00"/>
    <n v="8"/>
    <d v="2025-08-11T00:00:00"/>
    <m/>
    <x v="7"/>
    <x v="0"/>
    <n v="115052"/>
    <n v="0"/>
  </r>
  <r>
    <s v="1000730"/>
    <s v="89429100-1"/>
    <s v="NMC CHILE SPA"/>
    <s v="6508529635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8-04T00:00:00"/>
    <n v="8"/>
    <d v="2025-08-11T00:00:00"/>
    <d v="2025-08-11T00:00:00"/>
    <x v="7"/>
    <x v="0"/>
    <n v="150444"/>
    <n v="150444"/>
  </r>
  <r>
    <s v="1000730"/>
    <s v="89429100-1"/>
    <s v="NMC CHILE SPA"/>
    <s v="6508529635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6"/>
    <n v="26"/>
    <s v="CS"/>
    <d v="2025-08-04T00:00:00"/>
    <n v="8"/>
    <d v="2025-08-11T00:00:00"/>
    <d v="2025-08-11T00:00:00"/>
    <x v="7"/>
    <x v="0"/>
    <n v="2170022"/>
    <n v="2170022"/>
  </r>
  <r>
    <s v="1000730"/>
    <s v="89429100-1"/>
    <s v="NMC CHILE SPA"/>
    <s v="6508529635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0"/>
    <n v="20"/>
    <s v="CS"/>
    <d v="2025-08-04T00:00:00"/>
    <n v="8"/>
    <d v="2025-08-11T00:00:00"/>
    <d v="2025-08-11T00:00:00"/>
    <x v="7"/>
    <x v="0"/>
    <n v="1320653"/>
    <n v="1320653"/>
  </r>
  <r>
    <s v="1000730"/>
    <s v="89429100-1"/>
    <s v="NMC CHILE SPA"/>
    <s v="6508529635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4"/>
    <n v="4"/>
    <s v="CS"/>
    <d v="2025-08-04T00:00:00"/>
    <n v="8"/>
    <d v="2025-08-11T00:00:00"/>
    <d v="2025-08-11T00:00:00"/>
    <x v="7"/>
    <x v="0"/>
    <n v="446400"/>
    <n v="446400"/>
  </r>
  <r>
    <s v="1000730"/>
    <s v="89429100-1"/>
    <s v="NMC CHILE SPA"/>
    <s v="6508529635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5"/>
    <n v="5"/>
    <s v="CS"/>
    <d v="2025-08-04T00:00:00"/>
    <n v="8"/>
    <d v="2025-08-11T00:00:00"/>
    <d v="2025-08-11T00:00:00"/>
    <x v="7"/>
    <x v="0"/>
    <n v="428640"/>
    <n v="428640"/>
  </r>
  <r>
    <s v="1000730"/>
    <s v="89429100-1"/>
    <s v="NMC CHILE SPA"/>
    <s v="6701281767"/>
    <s v="ZPCD"/>
    <s v="10"/>
    <x v="1"/>
    <x v="0"/>
    <s v="C004"/>
    <s v="E507"/>
    <n v="1"/>
    <x v="1"/>
    <s v="43"/>
    <s v="Construccion"/>
    <s v="CL4924"/>
    <s v="430201002"/>
    <s v="1485803"/>
    <s v="AISLANTE TERM. CLIMATUBE BASIC 28MM"/>
    <n v="85"/>
    <n v="85"/>
    <s v="UN"/>
    <d v="2025-08-06T00:00:00"/>
    <n v="8"/>
    <d v="2025-08-07T00:00:00"/>
    <d v="2025-08-14T00:00:00"/>
    <x v="7"/>
    <x v="0"/>
    <n v="53210"/>
    <n v="53210"/>
  </r>
  <r>
    <s v="1000730"/>
    <s v="89429100-1"/>
    <s v="NMC CHILE SPA"/>
    <s v="6508549365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08-18T00:00:00"/>
    <n v="8"/>
    <d v="2025-08-25T00:00:00"/>
    <d v="2025-08-25T00:00:00"/>
    <x v="7"/>
    <x v="0"/>
    <n v="1296000"/>
    <n v="1296000"/>
  </r>
  <r>
    <s v="1000730"/>
    <s v="89429100-1"/>
    <s v="NMC CHILE SPA"/>
    <s v="6508549365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49365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49365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49365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18T00:00:00"/>
    <n v="8"/>
    <d v="2025-08-25T00:00:00"/>
    <m/>
    <x v="7"/>
    <x v="0"/>
    <n v="0"/>
    <n v="0"/>
  </r>
  <r>
    <s v="1000730"/>
    <s v="89429100-1"/>
    <s v="NMC CHILE SPA"/>
    <s v="6508559139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08-25T00:00:00"/>
    <n v="8"/>
    <d v="2025-09-01T00:00:00"/>
    <d v="2025-08-28T00:00:00"/>
    <x v="7"/>
    <x v="0"/>
    <n v="230104"/>
    <n v="230104"/>
  </r>
  <r>
    <s v="1000730"/>
    <s v="89429100-1"/>
    <s v="NMC CHILE SPA"/>
    <s v="6508559139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1"/>
    <n v="1"/>
    <s v="CS"/>
    <d v="2025-08-25T00:00:00"/>
    <n v="8"/>
    <d v="2025-09-01T00:00:00"/>
    <d v="2025-08-28T00:00:00"/>
    <x v="7"/>
    <x v="0"/>
    <n v="141575"/>
    <n v="141575"/>
  </r>
  <r>
    <s v="1000730"/>
    <s v="89429100-1"/>
    <s v="NMC CHILE SPA"/>
    <s v="6508559139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3"/>
    <n v="3"/>
    <s v="CS"/>
    <d v="2025-08-25T00:00:00"/>
    <n v="8"/>
    <d v="2025-09-01T00:00:00"/>
    <d v="2025-08-28T00:00:00"/>
    <x v="7"/>
    <x v="0"/>
    <n v="334800"/>
    <n v="334800"/>
  </r>
  <r>
    <s v="1000730"/>
    <s v="89429100-1"/>
    <s v="NMC CHILE SPA"/>
    <s v="6701288472"/>
    <s v="ZPCD"/>
    <s v="10"/>
    <x v="1"/>
    <x v="0"/>
    <s v="C004"/>
    <s v="E517"/>
    <n v="1"/>
    <x v="1"/>
    <s v="57"/>
    <s v="Maderas"/>
    <s v="CL5725"/>
    <s v="570301003"/>
    <s v="1052265"/>
    <s v="MOLDURA NOMASTYL H  40X50 CAJA X 100ML"/>
    <n v="4100"/>
    <n v="4100"/>
    <s v="UN"/>
    <d v="2025-08-18T00:00:00"/>
    <n v="8"/>
    <d v="2025-08-19T00:00:00"/>
    <d v="2025-08-22T00:00:00"/>
    <x v="7"/>
    <x v="0"/>
    <n v="3079100"/>
    <n v="3079100"/>
  </r>
  <r>
    <s v="1000730"/>
    <s v="89429100-1"/>
    <s v="NMC CHILE SPA"/>
    <s v="6701290051"/>
    <s v="ZPCD"/>
    <s v="10"/>
    <x v="1"/>
    <x v="0"/>
    <s v="C004"/>
    <s v="E744"/>
    <n v="1"/>
    <x v="1"/>
    <s v="57"/>
    <s v="Maderas"/>
    <s v="CL5725"/>
    <s v="570301003"/>
    <s v="1159900"/>
    <s v="CORNISA NOMASTYL TIPO F 30X35"/>
    <n v="1610"/>
    <n v="1610"/>
    <s v="UN"/>
    <d v="2025-08-19T00:00:00"/>
    <n v="8"/>
    <d v="2025-08-20T00:00:00"/>
    <d v="2025-08-26T00:00:00"/>
    <x v="7"/>
    <x v="0"/>
    <n v="1284780"/>
    <n v="1284780"/>
  </r>
  <r>
    <s v="1000730"/>
    <s v="89429100-1"/>
    <s v="NMC CHILE SPA"/>
    <s v="6701290403"/>
    <s v="ZPCD"/>
    <s v="10"/>
    <x v="1"/>
    <x v="0"/>
    <s v="C004"/>
    <s v="E514"/>
    <n v="1"/>
    <x v="1"/>
    <s v="57"/>
    <s v="Maderas"/>
    <s v="CL5725"/>
    <s v="570301003"/>
    <s v="1159900"/>
    <s v="CORNISA NOMASTYL TIPO F 30X35"/>
    <n v="115"/>
    <n v="115"/>
    <s v="UN"/>
    <d v="2025-08-19T00:00:00"/>
    <n v="8"/>
    <d v="2025-08-20T00:00:00"/>
    <d v="2025-08-27T00:00:00"/>
    <x v="7"/>
    <x v="0"/>
    <n v="91770"/>
    <n v="91770"/>
  </r>
  <r>
    <s v="1000730"/>
    <s v="89429100-1"/>
    <s v="NMC CHILE SPA"/>
    <s v="6508559139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0"/>
    <n v="20"/>
    <s v="CS"/>
    <d v="2025-08-25T00:00:00"/>
    <n v="8"/>
    <d v="2025-09-01T00:00:00"/>
    <d v="2025-08-28T00:00:00"/>
    <x v="7"/>
    <x v="0"/>
    <n v="1669248"/>
    <n v="1669248"/>
  </r>
  <r>
    <s v="1000730"/>
    <s v="89429100-1"/>
    <s v="NMC CHILE SPA"/>
    <s v="6701290717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710"/>
    <n v="1710"/>
    <s v="UN"/>
    <d v="2025-08-20T00:00:00"/>
    <n v="8"/>
    <d v="2025-08-29T00:00:00"/>
    <d v="2025-08-21T00:00:00"/>
    <x v="7"/>
    <x v="0"/>
    <n v="836190"/>
    <n v="836190"/>
  </r>
  <r>
    <s v="1000730"/>
    <s v="89429100-1"/>
    <s v="NMC CHILE SPA"/>
    <s v="650855205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19T00:00:00"/>
    <n v="8"/>
    <d v="2025-08-26T00:00:00"/>
    <d v="2025-08-25T00:00:00"/>
    <x v="7"/>
    <x v="0"/>
    <n v="648000"/>
    <n v="648000"/>
  </r>
  <r>
    <s v="1000730"/>
    <s v="89429100-1"/>
    <s v="NMC CHILE SPA"/>
    <s v="650855205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08-19T00:00:00"/>
    <n v="8"/>
    <d v="2025-08-26T00:00:00"/>
    <m/>
    <x v="7"/>
    <x v="0"/>
    <n v="0"/>
    <n v="0"/>
  </r>
  <r>
    <s v="1000730"/>
    <s v="89429100-1"/>
    <s v="NMC CHILE SPA"/>
    <s v="650855876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8-25T00:00:00"/>
    <n v="8"/>
    <d v="2025-09-01T00:00:00"/>
    <d v="2025-08-28T00:00:00"/>
    <x v="7"/>
    <x v="0"/>
    <n v="648000"/>
    <n v="648000"/>
  </r>
  <r>
    <s v="1000730"/>
    <s v="89429100-1"/>
    <s v="NMC CHILE SPA"/>
    <s v="6508559139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8-25T00:00:00"/>
    <n v="8"/>
    <d v="2025-09-01T00:00:00"/>
    <d v="2025-08-28T00:00:00"/>
    <x v="7"/>
    <x v="0"/>
    <n v="150444"/>
    <n v="150444"/>
  </r>
  <r>
    <s v="1000730"/>
    <s v="89429100-1"/>
    <s v="NMC CHILE SPA"/>
    <s v="6508559139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08-25T00:00:00"/>
    <n v="8"/>
    <d v="2025-09-01T00:00:00"/>
    <d v="2025-08-28T00:00:00"/>
    <x v="7"/>
    <x v="0"/>
    <n v="924457"/>
    <n v="924457"/>
  </r>
  <r>
    <s v="1000730"/>
    <s v="89429100-1"/>
    <s v="NMC CHILE SPA"/>
    <s v="6508559139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7"/>
    <n v="7"/>
    <s v="CS"/>
    <d v="2025-08-25T00:00:00"/>
    <n v="8"/>
    <d v="2025-09-01T00:00:00"/>
    <d v="2025-08-28T00:00:00"/>
    <x v="7"/>
    <x v="0"/>
    <n v="600096"/>
    <n v="600096"/>
  </r>
  <r>
    <s v="1000730"/>
    <s v="89429100-1"/>
    <s v="NMC CHILE SPA"/>
    <s v="6508559139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11"/>
    <n v="11"/>
    <s v="CS"/>
    <d v="2025-08-25T00:00:00"/>
    <n v="8"/>
    <d v="2025-09-01T00:00:00"/>
    <d v="2025-08-28T00:00:00"/>
    <x v="7"/>
    <x v="0"/>
    <n v="650327"/>
    <n v="650327"/>
  </r>
  <r>
    <s v="1000730"/>
    <s v="89429100-1"/>
    <s v="NMC CHILE SPA"/>
    <s v="6508559139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9"/>
    <n v="9"/>
    <s v="CS"/>
    <d v="2025-08-25T00:00:00"/>
    <n v="8"/>
    <d v="2025-09-01T00:00:00"/>
    <d v="2025-08-28T00:00:00"/>
    <x v="7"/>
    <x v="0"/>
    <n v="551664"/>
    <n v="551664"/>
  </r>
  <r>
    <s v="1000730"/>
    <s v="89429100-1"/>
    <s v="NMC CHILE SPA"/>
    <s v="6508559139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9"/>
    <n v="9"/>
    <s v="CS"/>
    <d v="2025-08-25T00:00:00"/>
    <n v="8"/>
    <d v="2025-09-01T00:00:00"/>
    <d v="2025-08-28T00:00:00"/>
    <x v="7"/>
    <x v="0"/>
    <n v="748155"/>
    <n v="748155"/>
  </r>
  <r>
    <s v="1000730"/>
    <s v="89429100-1"/>
    <s v="NMC CHILE SPA"/>
    <s v="6701289045"/>
    <s v="ZPCD"/>
    <s v="10"/>
    <x v="1"/>
    <x v="0"/>
    <s v="C004"/>
    <s v="E619"/>
    <n v="1"/>
    <x v="1"/>
    <s v="57"/>
    <s v="Maderas"/>
    <s v=""/>
    <s v="570301003"/>
    <s v="1066111"/>
    <s v="CORNISA TIPO T 4 NOMASTYL"/>
    <n v="170"/>
    <n v="170"/>
    <s v="UN"/>
    <d v="2025-08-18T00:00:00"/>
    <n v="8"/>
    <d v="2025-08-19T00:00:00"/>
    <d v="2025-08-27T00:00:00"/>
    <x v="7"/>
    <x v="0"/>
    <n v="178160"/>
    <n v="178160"/>
  </r>
  <r>
    <s v="1000730"/>
    <s v="89429100-1"/>
    <s v="NMC CHILE SPA"/>
    <s v="6701290562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1900"/>
    <n v="1900"/>
    <s v="UN"/>
    <d v="2025-08-20T00:00:00"/>
    <n v="8"/>
    <d v="2025-08-21T00:00:00"/>
    <d v="2025-08-21T00:00:00"/>
    <x v="7"/>
    <x v="0"/>
    <n v="929100"/>
    <n v="929100"/>
  </r>
  <r>
    <s v="1000730"/>
    <s v="89429100-1"/>
    <s v="NMC CHILE SPA"/>
    <s v="6701290802"/>
    <s v="ZPCD"/>
    <s v="10"/>
    <x v="1"/>
    <x v="0"/>
    <s v="C004"/>
    <s v="E652"/>
    <n v="1"/>
    <x v="1"/>
    <s v="57"/>
    <s v="Maderas"/>
    <s v="CL5725"/>
    <s v="570301003"/>
    <s v="1193346"/>
    <s v="MOLDURA NOMASTYL B-2 35X35MM"/>
    <n v="3230"/>
    <n v="3230"/>
    <s v="UN"/>
    <d v="2025-08-20T00:00:00"/>
    <n v="8"/>
    <d v="2025-11-28T00:00:00"/>
    <d v="2025-08-21T00:00:00"/>
    <x v="7"/>
    <x v="0"/>
    <n v="1579470"/>
    <n v="1579470"/>
  </r>
  <r>
    <s v="1000730"/>
    <s v="89429100-1"/>
    <s v="NMC CHILE SPA"/>
    <s v="650855033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5"/>
    <n v="5"/>
    <s v="PAK"/>
    <d v="2025-08-19T00:00:00"/>
    <n v="8"/>
    <d v="2025-08-26T00:00:00"/>
    <d v="2025-08-25T00:00:00"/>
    <x v="7"/>
    <x v="0"/>
    <n v="575260"/>
    <n v="575260"/>
  </r>
  <r>
    <s v="1000730"/>
    <s v="89429100-1"/>
    <s v="NMC CHILE SPA"/>
    <s v="6508550335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8-19T00:00:00"/>
    <n v="8"/>
    <d v="2025-08-26T00:00:00"/>
    <d v="2025-08-25T00:00:00"/>
    <x v="7"/>
    <x v="0"/>
    <n v="300888"/>
    <n v="300888"/>
  </r>
  <r>
    <s v="1000730"/>
    <s v="89429100-1"/>
    <s v="NMC CHILE SPA"/>
    <s v="6508550335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0"/>
    <n v="20"/>
    <s v="CS"/>
    <d v="2025-08-19T00:00:00"/>
    <n v="8"/>
    <d v="2025-08-26T00:00:00"/>
    <d v="2025-08-25T00:00:00"/>
    <x v="7"/>
    <x v="0"/>
    <n v="1669248"/>
    <n v="1669248"/>
  </r>
  <r>
    <s v="1000730"/>
    <s v="89429100-1"/>
    <s v="NMC CHILE SPA"/>
    <s v="6508550335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8"/>
    <n v="18"/>
    <s v="CS"/>
    <d v="2025-08-19T00:00:00"/>
    <n v="8"/>
    <d v="2025-08-26T00:00:00"/>
    <d v="2025-08-25T00:00:00"/>
    <x v="7"/>
    <x v="0"/>
    <n v="1188588"/>
    <n v="1188588"/>
  </r>
  <r>
    <s v="1000730"/>
    <s v="89429100-1"/>
    <s v="NMC CHILE SPA"/>
    <s v="6508550335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9"/>
    <n v="9"/>
    <s v="CS"/>
    <d v="2025-08-19T00:00:00"/>
    <n v="8"/>
    <d v="2025-08-26T00:00:00"/>
    <d v="2025-08-25T00:00:00"/>
    <x v="7"/>
    <x v="0"/>
    <n v="771552"/>
    <n v="771552"/>
  </r>
  <r>
    <s v="1000730"/>
    <s v="89429100-1"/>
    <s v="NMC CHILE SPA"/>
    <s v="6508550335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08-19T00:00:00"/>
    <n v="8"/>
    <d v="2025-08-26T00:00:00"/>
    <d v="2025-08-25T00:00:00"/>
    <x v="7"/>
    <x v="0"/>
    <n v="1241533"/>
    <n v="1241533"/>
  </r>
  <r>
    <s v="1000730"/>
    <s v="89429100-1"/>
    <s v="NMC CHILE SPA"/>
    <s v="6508550335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4"/>
    <n v="14"/>
    <s v="CS"/>
    <d v="2025-08-19T00:00:00"/>
    <n v="8"/>
    <d v="2025-08-26T00:00:00"/>
    <d v="2025-08-25T00:00:00"/>
    <x v="7"/>
    <x v="0"/>
    <n v="858144"/>
    <n v="858144"/>
  </r>
  <r>
    <s v="1000730"/>
    <s v="89429100-1"/>
    <s v="NMC CHILE SPA"/>
    <s v="6508550335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08-19T00:00:00"/>
    <n v="8"/>
    <d v="2025-08-26T00:00:00"/>
    <d v="2025-08-25T00:00:00"/>
    <x v="7"/>
    <x v="0"/>
    <n v="581898"/>
    <n v="581898"/>
  </r>
  <r>
    <s v="1000730"/>
    <s v="89429100-1"/>
    <s v="NMC CHILE SPA"/>
    <s v="6508550335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8-19T00:00:00"/>
    <n v="8"/>
    <d v="2025-08-26T00:00:00"/>
    <d v="2025-08-25T00:00:00"/>
    <x v="7"/>
    <x v="0"/>
    <n v="172650"/>
    <n v="172650"/>
  </r>
  <r>
    <s v="1000730"/>
    <s v="89429100-1"/>
    <s v="NMC CHILE SPA"/>
    <s v="6508550335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08-19T00:00:00"/>
    <n v="8"/>
    <d v="2025-08-26T00:00:00"/>
    <d v="2025-08-25T00:00:00"/>
    <x v="7"/>
    <x v="0"/>
    <n v="991025"/>
    <n v="991025"/>
  </r>
  <r>
    <s v="1000730"/>
    <s v="89429100-1"/>
    <s v="NMC CHILE SPA"/>
    <s v="6508550335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08-19T00:00:00"/>
    <n v="8"/>
    <d v="2025-08-26T00:00:00"/>
    <d v="2025-08-25T00:00:00"/>
    <x v="7"/>
    <x v="0"/>
    <n v="223200"/>
    <n v="223200"/>
  </r>
  <r>
    <s v="1000730"/>
    <s v="89429100-1"/>
    <s v="NMC CHILE SPA"/>
    <s v="6701290943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2"/>
    <n v="2"/>
    <s v="UN"/>
    <d v="2025-08-21T00:00:00"/>
    <n v="8"/>
    <d v="2025-08-22T00:00:00"/>
    <d v="2025-08-26T00:00:00"/>
    <x v="7"/>
    <x v="0"/>
    <n v="176460"/>
    <n v="176460"/>
  </r>
  <r>
    <s v="1000730"/>
    <s v="89429100-1"/>
    <s v="NMC CHILE SPA"/>
    <s v="6701295117"/>
    <s v="ZPCD"/>
    <s v="10"/>
    <x v="1"/>
    <x v="1"/>
    <s v="C004"/>
    <s v="E504"/>
    <n v="1"/>
    <x v="1"/>
    <s v="57"/>
    <s v="Maderas"/>
    <s v="CL5725"/>
    <s v="570301003"/>
    <s v="1283741"/>
    <s v="NOMASTIL TIPO ML LX28"/>
    <n v="1120"/>
    <n v="0"/>
    <s v="M"/>
    <d v="2025-08-28T00:00:00"/>
    <n v="8"/>
    <d v="2025-08-28T00:00:00"/>
    <m/>
    <x v="7"/>
    <x v="0"/>
    <n v="318080"/>
    <n v="0"/>
  </r>
  <r>
    <s v="1000730"/>
    <s v="89429100-1"/>
    <s v="NMC CHILE SPA"/>
    <s v="6701295117"/>
    <s v="ZPCD"/>
    <s v="20"/>
    <x v="1"/>
    <x v="1"/>
    <s v="C004"/>
    <s v="E504"/>
    <n v="1"/>
    <x v="1"/>
    <s v="57"/>
    <s v="Maderas"/>
    <s v="CL5725"/>
    <s v="570301003"/>
    <s v="1216226"/>
    <s v="ADEFIX P5"/>
    <n v="8"/>
    <n v="0"/>
    <s v="UN"/>
    <d v="2025-08-28T00:00:00"/>
    <n v="8"/>
    <d v="2025-08-28T00:00:00"/>
    <m/>
    <x v="7"/>
    <x v="0"/>
    <n v="103864"/>
    <n v="0"/>
  </r>
  <r>
    <s v="1000730"/>
    <s v="89429100-1"/>
    <s v="NMC CHILE SPA"/>
    <s v="6508559139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8-25T00:00:00"/>
    <n v="8"/>
    <d v="2025-09-01T00:00:00"/>
    <d v="2025-08-28T00:00:00"/>
    <x v="7"/>
    <x v="0"/>
    <n v="172650"/>
    <n v="172650"/>
  </r>
  <r>
    <s v="1000730"/>
    <s v="89429100-1"/>
    <s v="NMC CHILE SPA"/>
    <s v="6701293126"/>
    <s v="ZPCD"/>
    <s v="10"/>
    <x v="1"/>
    <x v="1"/>
    <s v="C004"/>
    <s v="E504"/>
    <n v="1"/>
    <x v="1"/>
    <s v="57"/>
    <s v="Maderas"/>
    <s v="CL5725"/>
    <s v="570301003"/>
    <s v="1283741"/>
    <s v="NOMASTIL TIPO ML LX28"/>
    <n v="840"/>
    <n v="0"/>
    <s v="M"/>
    <d v="2025-08-25T00:00:00"/>
    <n v="8"/>
    <d v="2025-08-25T00:00:00"/>
    <m/>
    <x v="7"/>
    <x v="0"/>
    <n v="238560"/>
    <n v="0"/>
  </r>
  <r>
    <s v="1000730"/>
    <s v="89429100-1"/>
    <s v="NMC CHILE SPA"/>
    <s v="6701293126"/>
    <s v="ZPCD"/>
    <s v="20"/>
    <x v="1"/>
    <x v="1"/>
    <s v="C004"/>
    <s v="E504"/>
    <n v="1"/>
    <x v="1"/>
    <s v="57"/>
    <s v="Maderas"/>
    <s v="CL5725"/>
    <s v="570301003"/>
    <s v="1216226"/>
    <s v="ADEFIX P5"/>
    <n v="8"/>
    <n v="0"/>
    <s v="UN"/>
    <d v="2025-08-25T00:00:00"/>
    <n v="8"/>
    <d v="2025-08-25T00:00:00"/>
    <m/>
    <x v="7"/>
    <x v="0"/>
    <n v="103864"/>
    <n v="0"/>
  </r>
  <r>
    <s v="1000730"/>
    <s v="89429100-1"/>
    <s v="NMC CHILE SPA"/>
    <s v="6701294259"/>
    <s v="ZPCD"/>
    <s v="10"/>
    <x v="1"/>
    <x v="0"/>
    <s v="C004"/>
    <s v="E520"/>
    <n v="1"/>
    <x v="1"/>
    <s v="57"/>
    <s v="Maderas"/>
    <s v="CL5725"/>
    <s v="570301003"/>
    <s v="1052265"/>
    <s v="MOLDURA NOMASTYL H  40X50 CAJA X 100ML"/>
    <n v="5"/>
    <n v="5"/>
    <s v="UN"/>
    <d v="2025-08-28T00:00:00"/>
    <n v="8"/>
    <d v="2025-09-04T00:00:00"/>
    <d v="2025-09-24T00:00:00"/>
    <x v="8"/>
    <x v="0"/>
    <n v="387500"/>
    <n v="387500"/>
  </r>
  <r>
    <s v="1000730"/>
    <s v="89429100-1"/>
    <s v="NMC CHILE SPA"/>
    <s v="6701294615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170"/>
    <n v="170"/>
    <s v="UN"/>
    <d v="2025-08-27T00:00:00"/>
    <n v="8"/>
    <d v="2025-08-27T00:00:00"/>
    <d v="2025-09-16T00:00:00"/>
    <x v="8"/>
    <x v="0"/>
    <n v="90950"/>
    <n v="90950"/>
  </r>
  <r>
    <s v="1000730"/>
    <s v="89429100-1"/>
    <s v="NMC CHILE SPA"/>
    <s v="650855876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25T00:00:00"/>
    <n v="8"/>
    <d v="2025-09-01T00:00:00"/>
    <m/>
    <x v="8"/>
    <x v="0"/>
    <n v="0"/>
    <n v="0"/>
  </r>
  <r>
    <s v="1000730"/>
    <s v="89429100-1"/>
    <s v="NMC CHILE SPA"/>
    <s v="6701291929"/>
    <s v="ZPCD"/>
    <s v="10"/>
    <x v="1"/>
    <x v="0"/>
    <s v="C004"/>
    <s v="E652"/>
    <n v="1"/>
    <x v="1"/>
    <s v="57"/>
    <s v="Maderas"/>
    <s v="CL5725"/>
    <s v="570301003"/>
    <s v="501851"/>
    <s v="A PE ADHESIVO MOLD POLIEST ADEFIX 5KG"/>
    <n v="4"/>
    <n v="4"/>
    <s v="UN"/>
    <d v="2025-08-22T00:00:00"/>
    <n v="8"/>
    <d v="2025-08-25T00:00:00"/>
    <d v="2025-09-03T00:00:00"/>
    <x v="8"/>
    <x v="0"/>
    <n v="51932"/>
    <n v="51932"/>
  </r>
  <r>
    <s v="1000730"/>
    <s v="89429100-1"/>
    <s v="NMC CHILE SPA"/>
    <s v="6701292861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6"/>
    <n v="6"/>
    <s v="UN"/>
    <d v="2025-08-25T00:00:00"/>
    <n v="8"/>
    <d v="2025-08-26T00:00:00"/>
    <d v="2025-09-01T00:00:00"/>
    <x v="8"/>
    <x v="0"/>
    <n v="545700"/>
    <n v="545700"/>
  </r>
  <r>
    <s v="1000730"/>
    <s v="89429100-1"/>
    <s v="NMC CHILE SPA"/>
    <s v="6701292861"/>
    <s v="ZPCD"/>
    <s v="20"/>
    <x v="1"/>
    <x v="0"/>
    <s v="C004"/>
    <s v="E652"/>
    <n v="1"/>
    <x v="1"/>
    <s v="57"/>
    <s v="Maderas"/>
    <s v="CL5725"/>
    <s v="570301003"/>
    <s v="501851"/>
    <s v="A PE ADHESIVO MOLD POLIEST ADEFIX 5KG"/>
    <n v="8"/>
    <n v="8"/>
    <s v="UN"/>
    <d v="2025-08-25T00:00:00"/>
    <n v="8"/>
    <d v="2025-08-26T00:00:00"/>
    <d v="2025-09-01T00:00:00"/>
    <x v="8"/>
    <x v="0"/>
    <n v="103864"/>
    <n v="103864"/>
  </r>
  <r>
    <s v="1000730"/>
    <s v="89429100-1"/>
    <s v="NMC CHILE SPA"/>
    <s v="6701295033"/>
    <s v="ZPCD"/>
    <s v="10"/>
    <x v="1"/>
    <x v="0"/>
    <s v="C004"/>
    <s v="E507"/>
    <n v="1"/>
    <x v="1"/>
    <s v="57"/>
    <s v="Maderas"/>
    <s v="CL5725"/>
    <s v="570301003"/>
    <s v="1056664"/>
    <s v="NOMASTYL MODELO ST4 2.0 MT"/>
    <n v="170"/>
    <n v="170"/>
    <s v="UN"/>
    <d v="2025-08-28T00:00:00"/>
    <n v="8"/>
    <d v="2025-08-29T00:00:00"/>
    <d v="2025-09-12T00:00:00"/>
    <x v="8"/>
    <x v="0"/>
    <n v="204680"/>
    <n v="204680"/>
  </r>
  <r>
    <s v="1000730"/>
    <s v="89429100-1"/>
    <s v="NMC CHILE SPA"/>
    <s v="6701289685"/>
    <s v="ZPCD"/>
    <s v="10"/>
    <x v="1"/>
    <x v="0"/>
    <s v="C004"/>
    <s v="E652"/>
    <n v="1"/>
    <x v="1"/>
    <s v="13"/>
    <s v="Ferreteria"/>
    <s v="CL5725"/>
    <s v="130705002"/>
    <s v="1403259"/>
    <s v="NOMAPROTEC WPRO C 40 X 28MM"/>
    <n v="1"/>
    <n v="1"/>
    <s v="UN"/>
    <d v="2025-08-19T00:00:00"/>
    <n v="8"/>
    <d v="2025-11-19T00:00:00"/>
    <d v="2025-09-08T00:00:00"/>
    <x v="8"/>
    <x v="0"/>
    <n v="95400"/>
    <n v="95400"/>
  </r>
  <r>
    <s v="1000730"/>
    <s v="89429100-1"/>
    <s v="NMC CHILE SPA"/>
    <s v="6701289685"/>
    <s v="ZPCD"/>
    <s v="20"/>
    <x v="1"/>
    <x v="0"/>
    <s v="C004"/>
    <s v="E652"/>
    <n v="1"/>
    <x v="1"/>
    <s v="13"/>
    <s v="Ferreteria"/>
    <s v="CL5725"/>
    <s v="130705002"/>
    <s v="1403262"/>
    <s v="NOMAPROTEC WPRO U 27 X 30MM"/>
    <n v="1"/>
    <n v="1"/>
    <s v="UN"/>
    <d v="2025-08-19T00:00:00"/>
    <n v="8"/>
    <d v="2025-11-19T00:00:00"/>
    <d v="2025-09-08T00:00:00"/>
    <x v="8"/>
    <x v="0"/>
    <n v="89400"/>
    <n v="89400"/>
  </r>
  <r>
    <s v="1000730"/>
    <s v="89429100-1"/>
    <s v="NMC CHILE SPA"/>
    <s v="6701289685"/>
    <s v="ZPCD"/>
    <s v="30"/>
    <x v="1"/>
    <x v="0"/>
    <s v="C004"/>
    <s v="E652"/>
    <n v="1"/>
    <x v="1"/>
    <s v="13"/>
    <s v="Ferreteria"/>
    <s v="CL5725"/>
    <s v="130705002"/>
    <s v="1403258"/>
    <s v="NOMAPROTEC WPRO L 32 X 22MM"/>
    <n v="1"/>
    <n v="1"/>
    <s v="UN"/>
    <d v="2025-08-19T00:00:00"/>
    <n v="8"/>
    <d v="2025-11-19T00:00:00"/>
    <d v="2025-09-08T00:00:00"/>
    <x v="8"/>
    <x v="0"/>
    <n v="162000"/>
    <n v="162000"/>
  </r>
  <r>
    <s v="1000730"/>
    <s v="89429100-1"/>
    <s v="NMC CHILE SPA"/>
    <s v="650855876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8-25T00:00:00"/>
    <n v="8"/>
    <d v="2025-09-01T00:00:00"/>
    <m/>
    <x v="8"/>
    <x v="0"/>
    <n v="0"/>
    <n v="0"/>
  </r>
  <r>
    <s v="1000730"/>
    <s v="89429100-1"/>
    <s v="NMC CHILE SPA"/>
    <s v="6701281767"/>
    <s v="ZPCD"/>
    <s v="20"/>
    <x v="1"/>
    <x v="0"/>
    <s v="C004"/>
    <s v="E507"/>
    <n v="1"/>
    <x v="1"/>
    <s v="43"/>
    <s v="Construccion"/>
    <s v="CL4924"/>
    <s v="430201002"/>
    <s v="1485802"/>
    <s v="AISLANTE TERM. CLIMATUBE BASIC 22MM"/>
    <n v="110"/>
    <n v="110"/>
    <s v="UN"/>
    <d v="2025-08-06T00:00:00"/>
    <n v="8"/>
    <d v="2025-08-07T00:00:00"/>
    <d v="2025-09-30T00:00:00"/>
    <x v="8"/>
    <x v="0"/>
    <n v="56100"/>
    <n v="56100"/>
  </r>
  <r>
    <s v="1000730"/>
    <s v="89429100-1"/>
    <s v="NMC CHILE SPA"/>
    <s v="6701281767"/>
    <s v="ZPCD"/>
    <s v="30"/>
    <x v="1"/>
    <x v="0"/>
    <s v="C004"/>
    <s v="E507"/>
    <n v="1"/>
    <x v="1"/>
    <s v="43"/>
    <s v="Construccion"/>
    <s v="CL4924"/>
    <s v="430201002"/>
    <s v="1485801"/>
    <s v="AISLANTE TERM. CLIMATUBE BASIC 15MM"/>
    <n v="150"/>
    <n v="150"/>
    <s v="UN"/>
    <d v="2025-08-06T00:00:00"/>
    <n v="8"/>
    <d v="2025-08-07T00:00:00"/>
    <d v="2025-09-30T00:00:00"/>
    <x v="8"/>
    <x v="0"/>
    <n v="56700"/>
    <n v="56700"/>
  </r>
  <r>
    <s v="1000730"/>
    <s v="89429100-1"/>
    <s v="NMC CHILE SPA"/>
    <s v="6508599892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1"/>
    <n v="1"/>
    <s v="CS"/>
    <d v="2025-09-23T00:00:00"/>
    <n v="9"/>
    <d v="2025-09-30T00:00:00"/>
    <d v="2025-09-25T00:00:00"/>
    <x v="8"/>
    <x v="0"/>
    <n v="61296"/>
    <n v="61296"/>
  </r>
  <r>
    <s v="1000730"/>
    <s v="89429100-1"/>
    <s v="NMC CHILE SPA"/>
    <s v="6508599892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09-23T00:00:00"/>
    <n v="9"/>
    <d v="2025-09-30T00:00:00"/>
    <d v="2025-09-25T00:00:00"/>
    <x v="8"/>
    <x v="0"/>
    <n v="166257"/>
    <n v="166257"/>
  </r>
  <r>
    <s v="1000730"/>
    <s v="89429100-1"/>
    <s v="NMC CHILE SPA"/>
    <s v="6508599892"/>
    <s v="ZPFC"/>
    <s v="7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9-23T00:00:00"/>
    <n v="9"/>
    <d v="2025-09-30T00:00:00"/>
    <d v="2025-09-25T00:00:00"/>
    <x v="8"/>
    <x v="0"/>
    <n v="144936"/>
    <n v="144936"/>
  </r>
  <r>
    <s v="1000730"/>
    <s v="89429100-1"/>
    <s v="NMC CHILE SPA"/>
    <s v="6508599892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9-23T00:00:00"/>
    <n v="9"/>
    <d v="2025-09-30T00:00:00"/>
    <d v="2025-09-25T00:00:00"/>
    <x v="8"/>
    <x v="0"/>
    <n v="283150"/>
    <n v="283150"/>
  </r>
  <r>
    <s v="1000730"/>
    <s v="89429100-1"/>
    <s v="NMC CHILE SPA"/>
    <s v="6508598513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9-22T00:00:00"/>
    <n v="9"/>
    <d v="2025-09-29T00:00:00"/>
    <d v="2025-09-25T00:00:00"/>
    <x v="8"/>
    <x v="0"/>
    <n v="972000"/>
    <n v="972000"/>
  </r>
  <r>
    <s v="1000730"/>
    <s v="89429100-1"/>
    <s v="NMC CHILE SPA"/>
    <s v="6508598513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2T00:00:00"/>
    <n v="9"/>
    <d v="2025-09-29T00:00:00"/>
    <m/>
    <x v="8"/>
    <x v="0"/>
    <n v="0"/>
    <n v="0"/>
  </r>
  <r>
    <s v="1000730"/>
    <s v="89429100-1"/>
    <s v="NMC CHILE SPA"/>
    <s v="6508598513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2T00:00:00"/>
    <n v="9"/>
    <d v="2025-09-29T00:00:00"/>
    <m/>
    <x v="8"/>
    <x v="0"/>
    <n v="0"/>
    <n v="0"/>
  </r>
  <r>
    <s v="1000730"/>
    <s v="89429100-1"/>
    <s v="NMC CHILE SPA"/>
    <s v="6508598513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2T00:00:00"/>
    <n v="9"/>
    <d v="2025-09-29T00:00:00"/>
    <m/>
    <x v="8"/>
    <x v="0"/>
    <n v="0"/>
    <n v="0"/>
  </r>
  <r>
    <s v="1000730"/>
    <s v="89429100-1"/>
    <s v="NMC CHILE SPA"/>
    <s v="6701256497"/>
    <s v="ZPCD"/>
    <s v="10"/>
    <x v="1"/>
    <x v="0"/>
    <s v="C004"/>
    <s v="E652"/>
    <n v="1"/>
    <x v="1"/>
    <s v="57"/>
    <s v="Maderas"/>
    <s v=""/>
    <s v="570301003"/>
    <s v="1066111"/>
    <s v="CORNISA TIPO T 4 NOMASTYL"/>
    <n v="60"/>
    <n v="30"/>
    <s v="UN"/>
    <d v="2025-06-26T00:00:00"/>
    <n v="6"/>
    <d v="2025-06-27T00:00:00"/>
    <d v="2025-09-15T00:00:00"/>
    <x v="8"/>
    <x v="0"/>
    <n v="5457000"/>
    <n v="2728500"/>
  </r>
  <r>
    <s v="1000730"/>
    <s v="89429100-1"/>
    <s v="NMC CHILE SPA"/>
    <s v="6701256497"/>
    <s v="ZPCD"/>
    <s v="20"/>
    <x v="1"/>
    <x v="0"/>
    <s v="C004"/>
    <s v="E652"/>
    <n v="1"/>
    <x v="1"/>
    <s v="57"/>
    <s v="Maderas"/>
    <s v="CL5725"/>
    <s v="570301003"/>
    <s v="1216226"/>
    <s v="ADEFIX P5"/>
    <n v="100"/>
    <n v="50"/>
    <s v="UN"/>
    <d v="2025-06-26T00:00:00"/>
    <n v="6"/>
    <d v="2025-06-27T00:00:00"/>
    <d v="2025-09-15T00:00:00"/>
    <x v="8"/>
    <x v="0"/>
    <n v="1298300"/>
    <n v="649150"/>
  </r>
  <r>
    <s v="1000730"/>
    <s v="89429100-1"/>
    <s v="NMC CHILE SPA"/>
    <s v="6508570047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9-02T00:00:00"/>
    <n v="9"/>
    <d v="2025-09-09T00:00:00"/>
    <d v="2025-09-04T00:00:00"/>
    <x v="8"/>
    <x v="0"/>
    <n v="150444"/>
    <n v="150444"/>
  </r>
  <r>
    <s v="1000730"/>
    <s v="89429100-1"/>
    <s v="NMC CHILE SPA"/>
    <s v="6508570047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7"/>
    <n v="27"/>
    <s v="CS"/>
    <d v="2025-09-02T00:00:00"/>
    <n v="9"/>
    <d v="2025-09-09T00:00:00"/>
    <d v="2025-09-04T00:00:00"/>
    <x v="8"/>
    <x v="0"/>
    <n v="2253485"/>
    <n v="2253485"/>
  </r>
  <r>
    <s v="1000730"/>
    <s v="89429100-1"/>
    <s v="NMC CHILE SPA"/>
    <s v="6508570047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9"/>
    <n v="9"/>
    <s v="CS"/>
    <d v="2025-09-02T00:00:00"/>
    <n v="9"/>
    <d v="2025-09-09T00:00:00"/>
    <d v="2025-09-04T00:00:00"/>
    <x v="8"/>
    <x v="0"/>
    <n v="594294"/>
    <n v="594294"/>
  </r>
  <r>
    <s v="1000730"/>
    <s v="89429100-1"/>
    <s v="NMC CHILE SPA"/>
    <s v="6508570047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5"/>
    <n v="5"/>
    <s v="CS"/>
    <d v="2025-09-02T00:00:00"/>
    <n v="9"/>
    <d v="2025-09-09T00:00:00"/>
    <d v="2025-09-04T00:00:00"/>
    <x v="8"/>
    <x v="0"/>
    <n v="428640"/>
    <n v="428640"/>
  </r>
  <r>
    <s v="1000730"/>
    <s v="89429100-1"/>
    <s v="NMC CHILE SPA"/>
    <s v="6508570047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7"/>
    <n v="7"/>
    <s v="CS"/>
    <d v="2025-09-02T00:00:00"/>
    <n v="9"/>
    <d v="2025-09-09T00:00:00"/>
    <d v="2025-09-04T00:00:00"/>
    <x v="8"/>
    <x v="0"/>
    <n v="413844"/>
    <n v="413844"/>
  </r>
  <r>
    <s v="1000730"/>
    <s v="89429100-1"/>
    <s v="NMC CHILE SPA"/>
    <s v="6508570047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1"/>
    <n v="11"/>
    <s v="CS"/>
    <d v="2025-09-02T00:00:00"/>
    <n v="9"/>
    <d v="2025-09-09T00:00:00"/>
    <d v="2025-09-04T00:00:00"/>
    <x v="8"/>
    <x v="0"/>
    <n v="674256"/>
    <n v="674256"/>
  </r>
  <r>
    <s v="1000730"/>
    <s v="89429100-1"/>
    <s v="NMC CHILE SPA"/>
    <s v="6508570047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09-02T00:00:00"/>
    <n v="9"/>
    <d v="2025-09-09T00:00:00"/>
    <d v="2025-09-04T00:00:00"/>
    <x v="8"/>
    <x v="0"/>
    <n v="166257"/>
    <n v="166257"/>
  </r>
  <r>
    <s v="1000730"/>
    <s v="89429100-1"/>
    <s v="NMC CHILE SPA"/>
    <s v="6508580118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09-08T00:00:00"/>
    <n v="9"/>
    <d v="2025-09-15T00:00:00"/>
    <d v="2025-09-11T00:00:00"/>
    <x v="8"/>
    <x v="0"/>
    <n v="115052"/>
    <n v="115052"/>
  </r>
  <r>
    <s v="1000730"/>
    <s v="89429100-1"/>
    <s v="NMC CHILE SPA"/>
    <s v="6508591439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7"/>
    <n v="7"/>
    <s v="CS"/>
    <d v="2025-09-16T00:00:00"/>
    <n v="9"/>
    <d v="2025-09-25T00:00:00"/>
    <d v="2025-09-24T00:00:00"/>
    <x v="8"/>
    <x v="0"/>
    <n v="413844"/>
    <n v="413844"/>
  </r>
  <r>
    <s v="1000730"/>
    <s v="89429100-1"/>
    <s v="NMC CHILE SPA"/>
    <s v="6508591439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09-16T00:00:00"/>
    <n v="9"/>
    <d v="2025-09-25T00:00:00"/>
    <d v="2025-09-24T00:00:00"/>
    <x v="8"/>
    <x v="0"/>
    <n v="612960"/>
    <n v="612960"/>
  </r>
  <r>
    <s v="1000730"/>
    <s v="89429100-1"/>
    <s v="NMC CHILE SPA"/>
    <s v="6508591439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5"/>
    <n v="5"/>
    <s v="CS"/>
    <d v="2025-09-16T00:00:00"/>
    <n v="9"/>
    <d v="2025-09-25T00:00:00"/>
    <d v="2025-09-24T00:00:00"/>
    <x v="8"/>
    <x v="0"/>
    <n v="415642"/>
    <n v="415642"/>
  </r>
  <r>
    <s v="1000730"/>
    <s v="89429100-1"/>
    <s v="NMC CHILE SPA"/>
    <s v="6508591439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5"/>
    <n v="5"/>
    <s v="CS"/>
    <d v="2025-09-16T00:00:00"/>
    <n v="9"/>
    <d v="2025-09-25T00:00:00"/>
    <d v="2025-09-24T00:00:00"/>
    <x v="8"/>
    <x v="0"/>
    <n v="707875"/>
    <n v="707875"/>
  </r>
  <r>
    <s v="1000730"/>
    <s v="89429100-1"/>
    <s v="NMC CHILE SPA"/>
    <s v="6508591439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9-16T00:00:00"/>
    <n v="9"/>
    <d v="2025-09-25T00:00:00"/>
    <d v="2025-09-24T00:00:00"/>
    <x v="8"/>
    <x v="0"/>
    <n v="111600"/>
    <n v="111600"/>
  </r>
  <r>
    <s v="1000730"/>
    <s v="89429100-1"/>
    <s v="NMC CHILE SPA"/>
    <s v="6508591439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2"/>
    <n v="22"/>
    <s v="CS"/>
    <d v="2025-09-16T00:00:00"/>
    <n v="9"/>
    <d v="2025-09-25T00:00:00"/>
    <d v="2025-09-24T00:00:00"/>
    <x v="8"/>
    <x v="0"/>
    <n v="1452718"/>
    <n v="1452718"/>
  </r>
  <r>
    <s v="1000730"/>
    <s v="89429100-1"/>
    <s v="NMC CHILE SPA"/>
    <s v="6508591439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10"/>
    <n v="10"/>
    <s v="CS"/>
    <d v="2025-09-16T00:00:00"/>
    <n v="9"/>
    <d v="2025-09-25T00:00:00"/>
    <d v="2025-09-24T00:00:00"/>
    <x v="8"/>
    <x v="0"/>
    <n v="857280"/>
    <n v="857280"/>
  </r>
  <r>
    <s v="1000730"/>
    <s v="89429100-1"/>
    <s v="NMC CHILE SPA"/>
    <s v="6508591439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3"/>
    <n v="3"/>
    <s v="PAK"/>
    <d v="2025-09-16T00:00:00"/>
    <n v="9"/>
    <d v="2025-09-25T00:00:00"/>
    <d v="2025-09-24T00:00:00"/>
    <x v="8"/>
    <x v="0"/>
    <n v="345156"/>
    <n v="345156"/>
  </r>
  <r>
    <s v="1000730"/>
    <s v="89429100-1"/>
    <s v="NMC CHILE SPA"/>
    <s v="6508591439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09-16T00:00:00"/>
    <n v="9"/>
    <d v="2025-09-25T00:00:00"/>
    <d v="2025-09-24T00:00:00"/>
    <x v="8"/>
    <x v="0"/>
    <n v="300888"/>
    <n v="300888"/>
  </r>
  <r>
    <s v="1000730"/>
    <s v="89429100-1"/>
    <s v="NMC CHILE SPA"/>
    <s v="6508591439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4"/>
    <n v="34"/>
    <s v="CS"/>
    <d v="2025-09-16T00:00:00"/>
    <n v="9"/>
    <d v="2025-09-25T00:00:00"/>
    <d v="2025-09-24T00:00:00"/>
    <x v="8"/>
    <x v="0"/>
    <n v="2837722"/>
    <n v="2837722"/>
  </r>
  <r>
    <s v="1000730"/>
    <s v="89429100-1"/>
    <s v="NMC CHILE SPA"/>
    <s v="6508599892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13"/>
    <n v="13"/>
    <s v="CS"/>
    <d v="2025-09-23T00:00:00"/>
    <n v="9"/>
    <d v="2025-09-30T00:00:00"/>
    <d v="2025-09-25T00:00:00"/>
    <x v="8"/>
    <x v="0"/>
    <n v="1085011"/>
    <n v="1085011"/>
  </r>
  <r>
    <s v="1000730"/>
    <s v="89429100-1"/>
    <s v="NMC CHILE SPA"/>
    <s v="6508599892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6"/>
    <n v="6"/>
    <s v="CS"/>
    <d v="2025-09-23T00:00:00"/>
    <n v="9"/>
    <d v="2025-09-30T00:00:00"/>
    <d v="2025-09-25T00:00:00"/>
    <x v="8"/>
    <x v="0"/>
    <n v="396196"/>
    <n v="396196"/>
  </r>
  <r>
    <s v="1000730"/>
    <s v="89429100-1"/>
    <s v="NMC CHILE SPA"/>
    <s v="6508599892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3"/>
    <n v="3"/>
    <s v="CS"/>
    <d v="2025-09-23T00:00:00"/>
    <n v="9"/>
    <d v="2025-09-30T00:00:00"/>
    <d v="2025-09-25T00:00:00"/>
    <x v="8"/>
    <x v="0"/>
    <n v="257184"/>
    <n v="257184"/>
  </r>
  <r>
    <s v="1000730"/>
    <s v="89429100-1"/>
    <s v="NMC CHILE SPA"/>
    <s v="6508599892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3"/>
    <n v="3"/>
    <s v="CS"/>
    <d v="2025-09-23T00:00:00"/>
    <n v="9"/>
    <d v="2025-09-30T00:00:00"/>
    <d v="2025-09-25T00:00:00"/>
    <x v="8"/>
    <x v="0"/>
    <n v="177362"/>
    <n v="177362"/>
  </r>
  <r>
    <s v="1000730"/>
    <s v="89429100-1"/>
    <s v="NMC CHILE SPA"/>
    <s v="650857003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9-02T00:00:00"/>
    <n v="9"/>
    <d v="2025-09-09T00:00:00"/>
    <d v="2025-09-04T00:00:00"/>
    <x v="8"/>
    <x v="0"/>
    <n v="648000"/>
    <n v="648000"/>
  </r>
  <r>
    <s v="1000730"/>
    <s v="89429100-1"/>
    <s v="NMC CHILE SPA"/>
    <s v="650857003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2T00:00:00"/>
    <n v="9"/>
    <d v="2025-09-09T00:00:00"/>
    <m/>
    <x v="8"/>
    <x v="0"/>
    <n v="0"/>
    <n v="0"/>
  </r>
  <r>
    <s v="1000730"/>
    <s v="89429100-1"/>
    <s v="NMC CHILE SPA"/>
    <s v="650857003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2T00:00:00"/>
    <n v="9"/>
    <d v="2025-09-09T00:00:00"/>
    <m/>
    <x v="8"/>
    <x v="0"/>
    <n v="0"/>
    <n v="0"/>
  </r>
  <r>
    <s v="1000730"/>
    <s v="89429100-1"/>
    <s v="NMC CHILE SPA"/>
    <s v="6701298028"/>
    <s v="ZPCD"/>
    <s v="10"/>
    <x v="1"/>
    <x v="0"/>
    <s v="C004"/>
    <s v="E652"/>
    <n v="1"/>
    <x v="1"/>
    <s v="57"/>
    <s v="Maderas"/>
    <s v="CL5725"/>
    <s v="570301003"/>
    <s v="1274988"/>
    <s v="MOLDURA NOMASTYL TIPO M2"/>
    <n v="3"/>
    <n v="3"/>
    <s v="UN"/>
    <d v="2025-09-02T00:00:00"/>
    <n v="9"/>
    <d v="2026-01-31T00:00:00"/>
    <d v="2025-09-23T00:00:00"/>
    <x v="8"/>
    <x v="0"/>
    <n v="622908"/>
    <n v="622908"/>
  </r>
  <r>
    <s v="1000730"/>
    <s v="89429100-1"/>
    <s v="NMC CHILE SPA"/>
    <s v="6701301693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"/>
    <n v="1"/>
    <s v="UN"/>
    <d v="2025-09-08T00:00:00"/>
    <n v="9"/>
    <d v="2025-09-09T00:00:00"/>
    <d v="2025-09-15T00:00:00"/>
    <x v="8"/>
    <x v="0"/>
    <n v="95540"/>
    <n v="95540"/>
  </r>
  <r>
    <s v="1000730"/>
    <s v="89429100-1"/>
    <s v="NMC CHILE SPA"/>
    <s v="6508570047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4"/>
    <n v="4"/>
    <s v="PAK"/>
    <d v="2025-09-02T00:00:00"/>
    <n v="9"/>
    <d v="2025-09-09T00:00:00"/>
    <d v="2025-09-04T00:00:00"/>
    <x v="8"/>
    <x v="0"/>
    <n v="460208"/>
    <n v="460208"/>
  </r>
  <r>
    <s v="1000730"/>
    <s v="89429100-1"/>
    <s v="NMC CHILE SPA"/>
    <s v="6701303265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31640"/>
    <n v="29120"/>
    <s v="M"/>
    <d v="2025-09-12T00:00:00"/>
    <n v="9"/>
    <d v="2026-09-11T00:00:00"/>
    <d v="2025-09-22T00:00:00"/>
    <x v="8"/>
    <x v="0"/>
    <n v="8542800"/>
    <n v="7862400"/>
  </r>
  <r>
    <s v="1000730"/>
    <s v="89429100-1"/>
    <s v="NMC CHILE SPA"/>
    <s v="6701303265"/>
    <s v="ZPCD"/>
    <s v="20"/>
    <x v="1"/>
    <x v="0"/>
    <s v="C004"/>
    <s v="E652"/>
    <n v="1"/>
    <x v="1"/>
    <s v="57"/>
    <s v="Maderas"/>
    <s v="CL5725"/>
    <s v="570102001"/>
    <s v="1248388"/>
    <s v="ADHESIVO ADEFIX 5KG"/>
    <n v="316"/>
    <n v="316"/>
    <s v="UN"/>
    <d v="2025-09-12T00:00:00"/>
    <n v="9"/>
    <d v="2026-09-11T00:00:00"/>
    <d v="2025-09-22T00:00:00"/>
    <x v="8"/>
    <x v="0"/>
    <n v="4102628"/>
    <n v="4102628"/>
  </r>
  <r>
    <s v="1000730"/>
    <s v="89429100-1"/>
    <s v="NMC CHILE SPA"/>
    <s v="6508580118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09-08T00:00:00"/>
    <n v="9"/>
    <d v="2025-09-15T00:00:00"/>
    <d v="2025-09-11T00:00:00"/>
    <x v="8"/>
    <x v="0"/>
    <n v="150444"/>
    <n v="150444"/>
  </r>
  <r>
    <s v="1000730"/>
    <s v="89429100-1"/>
    <s v="NMC CHILE SPA"/>
    <s v="650858032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8T00:00:00"/>
    <n v="9"/>
    <d v="2025-09-15T00:00:00"/>
    <m/>
    <x v="8"/>
    <x v="0"/>
    <n v="0"/>
    <n v="0"/>
  </r>
  <r>
    <s v="1000730"/>
    <s v="89429100-1"/>
    <s v="NMC CHILE SPA"/>
    <s v="650858032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8T00:00:00"/>
    <n v="9"/>
    <d v="2025-09-15T00:00:00"/>
    <m/>
    <x v="8"/>
    <x v="0"/>
    <n v="0"/>
    <n v="0"/>
  </r>
  <r>
    <s v="1000730"/>
    <s v="89429100-1"/>
    <s v="NMC CHILE SPA"/>
    <s v="650858965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9-15T00:00:00"/>
    <n v="9"/>
    <d v="2025-09-24T00:00:00"/>
    <d v="2025-09-24T00:00:00"/>
    <x v="8"/>
    <x v="0"/>
    <n v="972000"/>
    <n v="972000"/>
  </r>
  <r>
    <s v="1000730"/>
    <s v="89429100-1"/>
    <s v="NMC CHILE SPA"/>
    <s v="650858965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15T00:00:00"/>
    <n v="9"/>
    <d v="2025-09-24T00:00:00"/>
    <m/>
    <x v="8"/>
    <x v="0"/>
    <n v="0"/>
    <n v="0"/>
  </r>
  <r>
    <s v="1000730"/>
    <s v="89429100-1"/>
    <s v="NMC CHILE SPA"/>
    <s v="6508589651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15T00:00:00"/>
    <n v="9"/>
    <d v="2025-09-24T00:00:00"/>
    <m/>
    <x v="8"/>
    <x v="0"/>
    <n v="0"/>
    <n v="0"/>
  </r>
  <r>
    <s v="1000730"/>
    <s v="89429100-1"/>
    <s v="NMC CHILE SPA"/>
    <s v="6508589651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15T00:00:00"/>
    <n v="9"/>
    <d v="2025-09-24T00:00:00"/>
    <m/>
    <x v="8"/>
    <x v="0"/>
    <n v="0"/>
    <n v="0"/>
  </r>
  <r>
    <s v="1000730"/>
    <s v="89429100-1"/>
    <s v="NMC CHILE SPA"/>
    <s v="670130311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40500"/>
    <n v="33500"/>
    <s v="UN"/>
    <d v="2025-09-10T00:00:00"/>
    <n v="9"/>
    <d v="2026-08-28T00:00:00"/>
    <d v="2025-09-16T00:00:00"/>
    <x v="8"/>
    <x v="0"/>
    <n v="32035500"/>
    <n v="26498500"/>
  </r>
  <r>
    <s v="1000730"/>
    <s v="89429100-1"/>
    <s v="NMC CHILE SPA"/>
    <s v="6508580118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09-08T00:00:00"/>
    <n v="9"/>
    <d v="2025-09-15T00:00:00"/>
    <d v="2025-09-11T00:00:00"/>
    <x v="8"/>
    <x v="0"/>
    <n v="111600"/>
    <n v="111600"/>
  </r>
  <r>
    <s v="1000730"/>
    <s v="89429100-1"/>
    <s v="NMC CHILE SPA"/>
    <s v="650858032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09-08T00:00:00"/>
    <n v="9"/>
    <d v="2025-09-15T00:00:00"/>
    <d v="2025-09-11T00:00:00"/>
    <x v="8"/>
    <x v="0"/>
    <n v="972000"/>
    <n v="972000"/>
  </r>
  <r>
    <s v="1000730"/>
    <s v="89429100-1"/>
    <s v="NMC CHILE SPA"/>
    <s v="650858032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08T00:00:00"/>
    <n v="9"/>
    <d v="2025-09-15T00:00:00"/>
    <m/>
    <x v="8"/>
    <x v="0"/>
    <n v="0"/>
    <n v="0"/>
  </r>
  <r>
    <s v="1000730"/>
    <s v="89429100-1"/>
    <s v="NMC CHILE SPA"/>
    <s v="6508580118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22"/>
    <n v="22"/>
    <s v="CS"/>
    <d v="2025-09-08T00:00:00"/>
    <n v="9"/>
    <d v="2025-09-15T00:00:00"/>
    <d v="2025-09-11T00:00:00"/>
    <x v="8"/>
    <x v="0"/>
    <n v="1836173"/>
    <n v="1836173"/>
  </r>
  <r>
    <s v="1000730"/>
    <s v="89429100-1"/>
    <s v="NMC CHILE SPA"/>
    <s v="6508580118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12"/>
    <n v="12"/>
    <s v="CS"/>
    <d v="2025-09-08T00:00:00"/>
    <n v="9"/>
    <d v="2025-09-15T00:00:00"/>
    <d v="2025-09-11T00:00:00"/>
    <x v="8"/>
    <x v="0"/>
    <n v="792392"/>
    <n v="792392"/>
  </r>
  <r>
    <s v="1000730"/>
    <s v="89429100-1"/>
    <s v="NMC CHILE SPA"/>
    <s v="6508580118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09-08T00:00:00"/>
    <n v="9"/>
    <d v="2025-09-15T00:00:00"/>
    <d v="2025-09-11T00:00:00"/>
    <x v="8"/>
    <x v="0"/>
    <n v="514368"/>
    <n v="514368"/>
  </r>
  <r>
    <s v="1000730"/>
    <s v="89429100-1"/>
    <s v="NMC CHILE SPA"/>
    <s v="6508580118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10"/>
    <n v="10"/>
    <s v="CS"/>
    <d v="2025-09-08T00:00:00"/>
    <n v="9"/>
    <d v="2025-09-15T00:00:00"/>
    <d v="2025-09-11T00:00:00"/>
    <x v="8"/>
    <x v="0"/>
    <n v="591206"/>
    <n v="591206"/>
  </r>
  <r>
    <s v="1000730"/>
    <s v="89429100-1"/>
    <s v="NMC CHILE SPA"/>
    <s v="6508580118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09-08T00:00:00"/>
    <n v="9"/>
    <d v="2025-09-15T00:00:00"/>
    <d v="2025-09-11T00:00:00"/>
    <x v="8"/>
    <x v="0"/>
    <n v="612960"/>
    <n v="612960"/>
  </r>
  <r>
    <s v="1000730"/>
    <s v="89429100-1"/>
    <s v="NMC CHILE SPA"/>
    <s v="6508580118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8"/>
    <n v="8"/>
    <s v="CS"/>
    <d v="2025-09-08T00:00:00"/>
    <n v="9"/>
    <d v="2025-09-15T00:00:00"/>
    <d v="2025-09-11T00:00:00"/>
    <x v="8"/>
    <x v="0"/>
    <n v="665027"/>
    <n v="665027"/>
  </r>
  <r>
    <s v="1000730"/>
    <s v="89429100-1"/>
    <s v="NMC CHILE SPA"/>
    <s v="6508580118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8"/>
    <n v="8"/>
    <s v="CS"/>
    <d v="2025-09-08T00:00:00"/>
    <n v="9"/>
    <d v="2025-09-15T00:00:00"/>
    <d v="2025-09-11T00:00:00"/>
    <x v="8"/>
    <x v="0"/>
    <n v="1132600"/>
    <n v="1132600"/>
  </r>
  <r>
    <s v="1000730"/>
    <s v="89429100-1"/>
    <s v="NMC CHILE SPA"/>
    <s v="6508570047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09-02T00:00:00"/>
    <n v="9"/>
    <d v="2025-09-09T00:00:00"/>
    <d v="2025-09-04T00:00:00"/>
    <x v="8"/>
    <x v="0"/>
    <n v="172650"/>
    <n v="172650"/>
  </r>
  <r>
    <s v="1000730"/>
    <s v="89429100-1"/>
    <s v="NMC CHILE SPA"/>
    <s v="6508570047"/>
    <s v="ZPFC"/>
    <s v="10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9-02T00:00:00"/>
    <n v="9"/>
    <d v="2025-09-09T00:00:00"/>
    <d v="2025-09-04T00:00:00"/>
    <x v="8"/>
    <x v="0"/>
    <n v="144936"/>
    <n v="144936"/>
  </r>
  <r>
    <s v="1000730"/>
    <s v="89429100-1"/>
    <s v="NMC CHILE SPA"/>
    <s v="6508570047"/>
    <s v="ZPFC"/>
    <s v="11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09-02T00:00:00"/>
    <n v="9"/>
    <d v="2025-09-09T00:00:00"/>
    <d v="2025-09-04T00:00:00"/>
    <x v="8"/>
    <x v="0"/>
    <n v="991025"/>
    <n v="991025"/>
  </r>
  <r>
    <s v="1000730"/>
    <s v="89429100-1"/>
    <s v="NMC CHILE SPA"/>
    <s v="6701263589"/>
    <s v="ZPCD"/>
    <s v="10"/>
    <x v="1"/>
    <x v="0"/>
    <s v="C004"/>
    <s v="E507"/>
    <n v="1"/>
    <x v="1"/>
    <s v="57"/>
    <s v="Maderas"/>
    <s v="CL5725"/>
    <s v="570301003"/>
    <s v="1427216"/>
    <s v="NOMASTYL T4 CAJA 170 ML"/>
    <n v="74"/>
    <n v="65"/>
    <s v="UN"/>
    <d v="2025-07-10T00:00:00"/>
    <n v="7"/>
    <d v="2025-07-15T00:00:00"/>
    <d v="2025-09-04T00:00:00"/>
    <x v="8"/>
    <x v="0"/>
    <n v="6390640"/>
    <n v="5613400"/>
  </r>
  <r>
    <s v="1000730"/>
    <s v="89429100-1"/>
    <s v="NMC CHILE SPA"/>
    <s v="6701263589"/>
    <s v="ZPCD"/>
    <s v="20"/>
    <x v="1"/>
    <x v="0"/>
    <s v="C004"/>
    <s v="E507"/>
    <n v="1"/>
    <x v="1"/>
    <s v="57"/>
    <s v="Maderas"/>
    <s v="CL5725"/>
    <s v="570102001"/>
    <s v="1248388"/>
    <s v="ADHESIVO ADEFIX 5KG"/>
    <n v="128"/>
    <n v="112"/>
    <s v="UN"/>
    <d v="2025-07-10T00:00:00"/>
    <n v="7"/>
    <d v="2025-07-11T00:00:00"/>
    <d v="2025-09-04T00:00:00"/>
    <x v="8"/>
    <x v="0"/>
    <n v="1661824"/>
    <n v="1454096"/>
  </r>
  <r>
    <s v="1000730"/>
    <s v="89429100-1"/>
    <s v="NMC CHILE SPA"/>
    <s v="6701213339"/>
    <s v="ZPCD"/>
    <s v="20"/>
    <x v="1"/>
    <x v="0"/>
    <s v="C004"/>
    <s v="E652"/>
    <n v="1"/>
    <x v="1"/>
    <s v="57"/>
    <s v="Maderas"/>
    <s v="CL5725"/>
    <s v="570301003"/>
    <s v="1216226"/>
    <s v="ADEFIX P5"/>
    <n v="136"/>
    <n v="136"/>
    <s v="UN"/>
    <d v="2025-05-16T00:00:00"/>
    <n v="5"/>
    <d v="2025-08-14T00:00:00"/>
    <d v="2025-09-25T00:00:00"/>
    <x v="8"/>
    <x v="0"/>
    <n v="1765688"/>
    <n v="1765688"/>
  </r>
  <r>
    <s v="1000730"/>
    <s v="89429100-1"/>
    <s v="NMC CHILE SPA"/>
    <s v="6701249892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39"/>
    <n v="24"/>
    <s v="UN"/>
    <d v="2025-06-11T00:00:00"/>
    <n v="6"/>
    <d v="2025-06-11T00:00:00"/>
    <d v="2025-10-30T00:00:00"/>
    <x v="9"/>
    <x v="0"/>
    <n v="3474120"/>
    <n v="2137920"/>
  </r>
  <r>
    <s v="1000730"/>
    <s v="89429100-1"/>
    <s v="NMC CHILE SPA"/>
    <s v="6701193496"/>
    <s v="ZPCD"/>
    <s v="30"/>
    <x v="1"/>
    <x v="0"/>
    <s v="C004"/>
    <s v="E652"/>
    <n v="1"/>
    <x v="1"/>
    <s v="57"/>
    <s v="Maderas"/>
    <s v="CL5725"/>
    <s v="570301003"/>
    <s v="1216226"/>
    <s v="ADEFIX P5"/>
    <n v="80"/>
    <n v="80"/>
    <s v="UN"/>
    <d v="2025-04-03T00:00:00"/>
    <n v="4"/>
    <d v="2025-04-04T00:00:00"/>
    <d v="2025-10-09T00:00:00"/>
    <x v="9"/>
    <x v="0"/>
    <n v="1038640"/>
    <n v="1038640"/>
  </r>
  <r>
    <s v="1000730"/>
    <s v="89429100-1"/>
    <s v="NMC CHILE SPA"/>
    <s v="6701188105"/>
    <s v="ZPCD"/>
    <s v="10"/>
    <x v="1"/>
    <x v="1"/>
    <s v="C004"/>
    <s v="E652"/>
    <m/>
    <x v="1"/>
    <s v="57"/>
    <s v="Maderas"/>
    <s v="CL5725"/>
    <s v="570301003"/>
    <s v="1052265"/>
    <s v="MOLDURA NOMASTYL H  40X50 CAJA X 100ML"/>
    <n v="6300"/>
    <n v="0"/>
    <s v="UN"/>
    <d v="2025-03-28T00:00:00"/>
    <n v="3"/>
    <d v="2025-10-30T00:00:00"/>
    <m/>
    <x v="9"/>
    <x v="0"/>
    <n v="4731300"/>
    <n v="0"/>
  </r>
  <r>
    <s v="1000730"/>
    <s v="89429100-1"/>
    <s v="NMC CHILE SPA"/>
    <s v="6701267548"/>
    <s v="ZPCD"/>
    <s v="10"/>
    <x v="1"/>
    <x v="0"/>
    <s v="C004"/>
    <s v="E652"/>
    <n v="1"/>
    <x v="1"/>
    <s v="57"/>
    <s v="Maderas"/>
    <s v=""/>
    <s v="570301003"/>
    <s v="1066111"/>
    <s v="CORNISA TIPO T 4 NOMASTYL"/>
    <n v="3740"/>
    <n v="3740"/>
    <s v="UN"/>
    <d v="2025-07-17T00:00:00"/>
    <n v="7"/>
    <d v="2025-10-17T00:00:00"/>
    <d v="2025-10-22T00:00:00"/>
    <x v="9"/>
    <x v="0"/>
    <n v="3291200"/>
    <n v="3291200"/>
  </r>
  <r>
    <s v="1000730"/>
    <s v="89429100-1"/>
    <s v="NMC CHILE SPA"/>
    <s v="6701270234"/>
    <s v="ZPCD"/>
    <s v="10"/>
    <x v="1"/>
    <x v="0"/>
    <s v="C004"/>
    <s v="E652"/>
    <n v="1"/>
    <x v="1"/>
    <s v="57"/>
    <s v="Maderas"/>
    <s v=""/>
    <s v="570301003"/>
    <s v="1066111"/>
    <s v="CORNISA TIPO T 4 NOMASTYL"/>
    <n v="6800"/>
    <n v="6800"/>
    <s v="UN"/>
    <d v="2025-07-21T00:00:00"/>
    <n v="7"/>
    <d v="2025-10-30T00:00:00"/>
    <d v="2025-10-30T00:00:00"/>
    <x v="9"/>
    <x v="0"/>
    <n v="3529200"/>
    <n v="3529200"/>
  </r>
  <r>
    <s v="1000730"/>
    <s v="89429100-1"/>
    <s v="NMC CHILE SPA"/>
    <s v="6701308393"/>
    <s v="ZPCD"/>
    <s v="10"/>
    <x v="1"/>
    <x v="0"/>
    <s v="C004"/>
    <s v="E517"/>
    <n v="1"/>
    <x v="1"/>
    <s v="57"/>
    <s v="Maderas"/>
    <s v="CL5725"/>
    <s v="570301003"/>
    <s v="919901"/>
    <s v="CORNIZA NOMASTYL E 20X25MM"/>
    <n v="1232"/>
    <n v="1232"/>
    <s v="UN"/>
    <d v="2025-09-24T00:00:00"/>
    <n v="9"/>
    <d v="2025-09-24T00:00:00"/>
    <d v="2025-10-02T00:00:00"/>
    <x v="9"/>
    <x v="0"/>
    <n v="709632"/>
    <n v="709632"/>
  </r>
  <r>
    <s v="1000730"/>
    <s v="89429100-1"/>
    <s v="NMC CHILE SPA"/>
    <s v="6701308894"/>
    <s v="ZPCD"/>
    <s v="10"/>
    <x v="1"/>
    <x v="0"/>
    <s v="C004"/>
    <s v="E652"/>
    <n v="1"/>
    <x v="1"/>
    <s v="57"/>
    <s v="Maderas"/>
    <s v="CL5725"/>
    <s v="570301003"/>
    <s v="911611"/>
    <s v="CORNISA NOMASTYL M2 60X20MM"/>
    <n v="2"/>
    <n v="2"/>
    <s v="UN"/>
    <d v="2025-09-25T00:00:00"/>
    <n v="9"/>
    <d v="2026-03-30T00:00:00"/>
    <d v="2025-10-20T00:00:00"/>
    <x v="9"/>
    <x v="0"/>
    <n v="415272"/>
    <n v="415272"/>
  </r>
  <r>
    <s v="1000730"/>
    <s v="89429100-1"/>
    <s v="NMC CHILE SPA"/>
    <s v="6701307836"/>
    <s v="ZPCD"/>
    <s v="20"/>
    <x v="1"/>
    <x v="0"/>
    <s v="C004"/>
    <s v="E652"/>
    <n v="1"/>
    <x v="1"/>
    <s v="43"/>
    <s v="Construccion"/>
    <s v=""/>
    <s v="430507002"/>
    <s v="938731"/>
    <s v="SERVICIO FLETE"/>
    <n v="1"/>
    <n v="1"/>
    <s v="UN"/>
    <d v="2025-09-22T00:00:00"/>
    <n v="9"/>
    <d v="2025-11-20T00:00:00"/>
    <d v="2025-10-22T00:00:00"/>
    <x v="9"/>
    <x v="0"/>
    <n v="9000000"/>
    <n v="9000000"/>
  </r>
  <r>
    <s v="1000730"/>
    <s v="89429100-1"/>
    <s v="NMC CHILE SPA"/>
    <s v="650860718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2"/>
    <n v="2"/>
    <s v="PAL"/>
    <d v="2025-09-29T00:00:00"/>
    <n v="9"/>
    <d v="2025-10-06T00:00:00"/>
    <d v="2025-10-02T00:00:00"/>
    <x v="9"/>
    <x v="0"/>
    <n v="648000"/>
    <n v="648000"/>
  </r>
  <r>
    <s v="1000730"/>
    <s v="89429100-1"/>
    <s v="NMC CHILE SPA"/>
    <s v="650860718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9T00:00:00"/>
    <n v="9"/>
    <d v="2025-10-06T00:00:00"/>
    <m/>
    <x v="9"/>
    <x v="0"/>
    <n v="0"/>
    <n v="0"/>
  </r>
  <r>
    <s v="1000730"/>
    <s v="89429100-1"/>
    <s v="NMC CHILE SPA"/>
    <s v="6508607181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09-29T00:00:00"/>
    <n v="9"/>
    <d v="2025-10-06T00:00:00"/>
    <m/>
    <x v="9"/>
    <x v="0"/>
    <n v="0"/>
    <n v="0"/>
  </r>
  <r>
    <s v="1000730"/>
    <s v="89429100-1"/>
    <s v="NMC CHILE SPA"/>
    <s v="6508608808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13"/>
    <n v="13"/>
    <s v="CS"/>
    <d v="2025-09-30T00:00:00"/>
    <n v="9"/>
    <d v="2025-10-07T00:00:00"/>
    <d v="2025-10-07T00:00:00"/>
    <x v="9"/>
    <x v="0"/>
    <n v="858424"/>
    <n v="858424"/>
  </r>
  <r>
    <s v="1000730"/>
    <s v="89429100-1"/>
    <s v="NMC CHILE SPA"/>
    <s v="6508608808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4"/>
    <n v="4"/>
    <s v="CS"/>
    <d v="2025-09-30T00:00:00"/>
    <n v="9"/>
    <d v="2025-10-07T00:00:00"/>
    <d v="2025-10-07T00:00:00"/>
    <x v="9"/>
    <x v="0"/>
    <n v="342912"/>
    <n v="342912"/>
  </r>
  <r>
    <s v="1000730"/>
    <s v="89429100-1"/>
    <s v="NMC CHILE SPA"/>
    <s v="6508616969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"/>
    <n v="1"/>
    <s v="PAL"/>
    <d v="2025-10-06T00:00:00"/>
    <n v="10"/>
    <d v="2025-10-14T00:00:00"/>
    <d v="2025-10-09T00:00:00"/>
    <x v="9"/>
    <x v="0"/>
    <n v="324000"/>
    <n v="324000"/>
  </r>
  <r>
    <s v="1000730"/>
    <s v="89429100-1"/>
    <s v="NMC CHILE SPA"/>
    <s v="6508616969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06T00:00:00"/>
    <n v="10"/>
    <d v="2025-10-14T00:00:00"/>
    <m/>
    <x v="9"/>
    <x v="0"/>
    <n v="0"/>
    <n v="0"/>
  </r>
  <r>
    <s v="1000730"/>
    <s v="89429100-1"/>
    <s v="NMC CHILE SPA"/>
    <s v="6508608808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12"/>
    <n v="12"/>
    <s v="CS"/>
    <d v="2025-09-30T00:00:00"/>
    <n v="9"/>
    <d v="2025-10-07T00:00:00"/>
    <d v="2025-10-07T00:00:00"/>
    <x v="9"/>
    <x v="0"/>
    <n v="709448"/>
    <n v="709448"/>
  </r>
  <r>
    <s v="1000730"/>
    <s v="89429100-1"/>
    <s v="NMC CHILE SPA"/>
    <s v="6508608808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7"/>
    <n v="7"/>
    <s v="CS"/>
    <d v="2025-09-30T00:00:00"/>
    <n v="9"/>
    <d v="2025-10-07T00:00:00"/>
    <d v="2025-10-07T00:00:00"/>
    <x v="9"/>
    <x v="0"/>
    <n v="429072"/>
    <n v="429072"/>
  </r>
  <r>
    <s v="1000730"/>
    <s v="89429100-1"/>
    <s v="NMC CHILE SPA"/>
    <s v="6508608808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1"/>
    <n v="1"/>
    <s v="CS"/>
    <d v="2025-09-30T00:00:00"/>
    <n v="9"/>
    <d v="2025-10-07T00:00:00"/>
    <d v="2025-10-07T00:00:00"/>
    <x v="9"/>
    <x v="0"/>
    <n v="83128"/>
    <n v="83128"/>
  </r>
  <r>
    <s v="1000730"/>
    <s v="89429100-1"/>
    <s v="NMC CHILE SPA"/>
    <s v="6508608808"/>
    <s v="ZPFC"/>
    <s v="7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09-30T00:00:00"/>
    <n v="9"/>
    <d v="2025-10-07T00:00:00"/>
    <d v="2025-10-07T00:00:00"/>
    <x v="9"/>
    <x v="0"/>
    <n v="144936"/>
    <n v="144936"/>
  </r>
  <r>
    <s v="1000730"/>
    <s v="89429100-1"/>
    <s v="NMC CHILE SPA"/>
    <s v="6508608808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09-30T00:00:00"/>
    <n v="9"/>
    <d v="2025-10-07T00:00:00"/>
    <d v="2025-10-07T00:00:00"/>
    <x v="9"/>
    <x v="0"/>
    <n v="283150"/>
    <n v="283150"/>
  </r>
  <r>
    <s v="1000730"/>
    <s v="89429100-1"/>
    <s v="NMC CHILE SPA"/>
    <s v="6508619412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10-07T00:00:00"/>
    <n v="10"/>
    <d v="2025-10-15T00:00:00"/>
    <d v="2025-10-13T00:00:00"/>
    <x v="9"/>
    <x v="0"/>
    <n v="230104"/>
    <n v="230104"/>
  </r>
  <r>
    <s v="1000730"/>
    <s v="89429100-1"/>
    <s v="NMC CHILE SPA"/>
    <s v="6508619412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10-07T00:00:00"/>
    <n v="10"/>
    <d v="2025-10-15T00:00:00"/>
    <d v="2025-10-13T00:00:00"/>
    <x v="9"/>
    <x v="0"/>
    <n v="150444"/>
    <n v="150444"/>
  </r>
  <r>
    <s v="1000730"/>
    <s v="89429100-1"/>
    <s v="NMC CHILE SPA"/>
    <s v="6508619412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2"/>
    <n v="32"/>
    <s v="CS"/>
    <d v="2025-10-07T00:00:00"/>
    <n v="10"/>
    <d v="2025-10-15T00:00:00"/>
    <d v="2025-10-13T00:00:00"/>
    <x v="9"/>
    <x v="0"/>
    <n v="2670797"/>
    <n v="2670797"/>
  </r>
  <r>
    <s v="1000730"/>
    <s v="89429100-1"/>
    <s v="NMC CHILE SPA"/>
    <s v="6508619412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31"/>
    <n v="31"/>
    <s v="CS"/>
    <d v="2025-10-07T00:00:00"/>
    <n v="10"/>
    <d v="2025-10-15T00:00:00"/>
    <d v="2025-10-13T00:00:00"/>
    <x v="9"/>
    <x v="0"/>
    <n v="2047012"/>
    <n v="2047012"/>
  </r>
  <r>
    <s v="1000730"/>
    <s v="89429100-1"/>
    <s v="NMC CHILE SPA"/>
    <s v="6701317099"/>
    <s v="ZPCD"/>
    <s v="10"/>
    <x v="1"/>
    <x v="0"/>
    <s v="C004"/>
    <s v="E652"/>
    <n v="1"/>
    <x v="1"/>
    <s v="57"/>
    <s v="Maderas"/>
    <s v="CL5725"/>
    <s v="570301003"/>
    <s v="892059"/>
    <s v="CORNISA NOMASTYL POLIESTIRENO B2 35X35"/>
    <n v="6460"/>
    <n v="6460"/>
    <s v="UN"/>
    <d v="2025-10-06T00:00:00"/>
    <n v="10"/>
    <d v="2025-10-30T00:00:00"/>
    <d v="2025-10-09T00:00:00"/>
    <x v="9"/>
    <x v="0"/>
    <n v="3158940"/>
    <n v="3158940"/>
  </r>
  <r>
    <s v="1000730"/>
    <s v="89429100-1"/>
    <s v="NMC CHILE SPA"/>
    <s v="6701317528"/>
    <s v="ZPCD"/>
    <s v="10"/>
    <x v="1"/>
    <x v="0"/>
    <s v="C004"/>
    <s v="E652"/>
    <n v="1"/>
    <x v="1"/>
    <s v="57"/>
    <s v="Maderas"/>
    <s v="CL5725"/>
    <s v="570301003"/>
    <s v="892059"/>
    <s v="CORNISA NOMASTYL POLIESTIRENO B2 35X35"/>
    <n v="7600"/>
    <n v="7600"/>
    <s v="UN"/>
    <d v="2025-10-06T00:00:00"/>
    <n v="10"/>
    <d v="2026-02-04T00:00:00"/>
    <d v="2025-10-09T00:00:00"/>
    <x v="9"/>
    <x v="0"/>
    <n v="3716400"/>
    <n v="3716400"/>
  </r>
  <r>
    <s v="1000730"/>
    <s v="89429100-1"/>
    <s v="NMC CHILE SPA"/>
    <s v="6701312902"/>
    <s v="ZPCD"/>
    <s v="10"/>
    <x v="1"/>
    <x v="0"/>
    <s v="C004"/>
    <s v="E508"/>
    <n v="1"/>
    <x v="1"/>
    <s v="57"/>
    <s v="Maderas"/>
    <s v=""/>
    <s v="570301003"/>
    <s v="1066111"/>
    <s v="CORNISA TIPO T 4 NOMASTYL"/>
    <n v="510"/>
    <n v="510"/>
    <s v="UN"/>
    <d v="2025-10-02T00:00:00"/>
    <n v="10"/>
    <d v="2025-10-17T00:00:00"/>
    <d v="2025-10-13T00:00:00"/>
    <x v="9"/>
    <x v="0"/>
    <n v="286620"/>
    <n v="286620"/>
  </r>
  <r>
    <s v="1000730"/>
    <s v="89429100-1"/>
    <s v="NMC CHILE SPA"/>
    <s v="6701312902"/>
    <s v="ZPCD"/>
    <s v="20"/>
    <x v="1"/>
    <x v="0"/>
    <s v="C004"/>
    <s v="E508"/>
    <n v="1"/>
    <x v="1"/>
    <s v="57"/>
    <s v="Maderas"/>
    <s v="CL5725"/>
    <s v="570301003"/>
    <s v="1216226"/>
    <s v="ADEFIX P5"/>
    <n v="4"/>
    <n v="4"/>
    <s v="UN"/>
    <d v="2025-10-02T00:00:00"/>
    <n v="10"/>
    <d v="2025-10-17T00:00:00"/>
    <d v="2025-10-13T00:00:00"/>
    <x v="9"/>
    <x v="0"/>
    <n v="59600"/>
    <n v="59600"/>
  </r>
  <r>
    <s v="1000730"/>
    <s v="89429100-1"/>
    <s v="NMC CHILE SPA"/>
    <s v="6508608808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15"/>
    <n v="15"/>
    <s v="CS"/>
    <d v="2025-09-30T00:00:00"/>
    <n v="9"/>
    <d v="2025-10-07T00:00:00"/>
    <d v="2025-10-07T00:00:00"/>
    <x v="9"/>
    <x v="0"/>
    <n v="1251936"/>
    <n v="1251936"/>
  </r>
  <r>
    <s v="1000730"/>
    <s v="89429100-1"/>
    <s v="NMC CHILE SPA"/>
    <s v="6701315691"/>
    <s v="ZPCD"/>
    <s v="20"/>
    <x v="1"/>
    <x v="0"/>
    <s v="C004"/>
    <s v="E652"/>
    <n v="1"/>
    <x v="1"/>
    <s v="57"/>
    <s v="Maderas"/>
    <s v="CL5725"/>
    <s v="570102001"/>
    <s v="1248388"/>
    <s v="ADHESIVO ADEFIX 5KG"/>
    <n v="60"/>
    <n v="52"/>
    <s v="UN"/>
    <d v="2025-10-06T00:00:00"/>
    <n v="10"/>
    <d v="2026-07-22T00:00:00"/>
    <d v="2025-10-13T00:00:00"/>
    <x v="9"/>
    <x v="0"/>
    <n v="894000"/>
    <n v="774800"/>
  </r>
  <r>
    <s v="1000730"/>
    <s v="89429100-1"/>
    <s v="NMC CHILE SPA"/>
    <s v="6701341634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600"/>
    <n v="1600"/>
    <s v="UN"/>
    <d v="2025-10-10T00:00:00"/>
    <n v="10"/>
    <d v="2026-10-10T00:00:00"/>
    <d v="2025-10-21T00:00:00"/>
    <x v="9"/>
    <x v="0"/>
    <n v="1265600"/>
    <n v="1265600"/>
  </r>
  <r>
    <s v="1000730"/>
    <s v="89429100-1"/>
    <s v="NMC CHILE SPA"/>
    <s v="6701343469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190"/>
    <n v="190"/>
    <s v="UN"/>
    <d v="2025-10-13T00:00:00"/>
    <n v="10"/>
    <d v="2025-10-13T00:00:00"/>
    <d v="2025-10-20T00:00:00"/>
    <x v="9"/>
    <x v="0"/>
    <n v="195320"/>
    <n v="195320"/>
  </r>
  <r>
    <s v="1000730"/>
    <s v="89429100-1"/>
    <s v="NMC CHILE SPA"/>
    <s v="6508638516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40047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49"/>
    <n v="49"/>
    <s v="CS"/>
    <d v="2025-10-21T00:00:00"/>
    <n v="10"/>
    <d v="2025-10-29T00:00:00"/>
    <d v="2025-10-27T00:00:00"/>
    <x v="9"/>
    <x v="0"/>
    <n v="4089658"/>
    <n v="4089658"/>
  </r>
  <r>
    <s v="1000730"/>
    <s v="89429100-1"/>
    <s v="NMC CHILE SPA"/>
    <s v="6508640047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35"/>
    <n v="35"/>
    <s v="CS"/>
    <d v="2025-10-21T00:00:00"/>
    <n v="10"/>
    <d v="2025-10-29T00:00:00"/>
    <d v="2025-10-27T00:00:00"/>
    <x v="9"/>
    <x v="0"/>
    <n v="2311142"/>
    <n v="2311142"/>
  </r>
  <r>
    <s v="1000730"/>
    <s v="89429100-1"/>
    <s v="NMC CHILE SPA"/>
    <s v="6508640047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13"/>
    <n v="13"/>
    <s v="CS"/>
    <d v="2025-10-21T00:00:00"/>
    <n v="10"/>
    <d v="2025-10-29T00:00:00"/>
    <d v="2025-10-27T00:00:00"/>
    <x v="9"/>
    <x v="0"/>
    <n v="1114464"/>
    <n v="1114464"/>
  </r>
  <r>
    <s v="1000730"/>
    <s v="89429100-1"/>
    <s v="NMC CHILE SPA"/>
    <s v="6508640047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30"/>
    <n v="30"/>
    <s v="CS"/>
    <d v="2025-10-21T00:00:00"/>
    <n v="10"/>
    <d v="2025-10-29T00:00:00"/>
    <d v="2025-10-27T00:00:00"/>
    <x v="9"/>
    <x v="0"/>
    <n v="1773619"/>
    <n v="1773619"/>
  </r>
  <r>
    <s v="1000730"/>
    <s v="89429100-1"/>
    <s v="NMC CHILE SPA"/>
    <s v="6508640047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7"/>
    <n v="7"/>
    <s v="CS"/>
    <d v="2025-10-21T00:00:00"/>
    <n v="10"/>
    <d v="2025-10-29T00:00:00"/>
    <d v="2025-10-27T00:00:00"/>
    <x v="9"/>
    <x v="0"/>
    <n v="429072"/>
    <n v="429072"/>
  </r>
  <r>
    <s v="1000730"/>
    <s v="89429100-1"/>
    <s v="NMC CHILE SPA"/>
    <s v="650863851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46277"/>
    <s v="ZPCD"/>
    <s v="10"/>
    <x v="1"/>
    <x v="0"/>
    <s v="C004"/>
    <s v="E585"/>
    <n v="1"/>
    <x v="1"/>
    <s v="57"/>
    <s v="Maderas"/>
    <s v="CL5725"/>
    <s v="570301003"/>
    <s v="1056664"/>
    <s v="NOMASTYL MODELO ST4 2.0 MT"/>
    <n v="1700"/>
    <n v="1700"/>
    <s v="UN"/>
    <d v="2025-10-20T00:00:00"/>
    <n v="10"/>
    <d v="2025-10-21T00:00:00"/>
    <d v="2025-10-28T00:00:00"/>
    <x v="9"/>
    <x v="0"/>
    <n v="1910800"/>
    <n v="1910800"/>
  </r>
  <r>
    <s v="1000730"/>
    <s v="89429100-1"/>
    <s v="NMC CHILE SPA"/>
    <s v="650863851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46516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275"/>
    <n v="1275"/>
    <s v="UN"/>
    <d v="2025-10-20T00:00:00"/>
    <n v="10"/>
    <d v="2025-10-29T00:00:00"/>
    <d v="2025-10-28T00:00:00"/>
    <x v="9"/>
    <x v="0"/>
    <n v="1405050"/>
    <n v="1405050"/>
  </r>
  <r>
    <s v="1000730"/>
    <s v="89429100-1"/>
    <s v="NMC CHILE SPA"/>
    <s v="6701346928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400"/>
    <n v="400"/>
    <s v="UN"/>
    <d v="2025-10-21T00:00:00"/>
    <n v="10"/>
    <d v="2026-10-17T00:00:00"/>
    <d v="2025-10-30T00:00:00"/>
    <x v="9"/>
    <x v="0"/>
    <n v="316400"/>
    <n v="316400"/>
  </r>
  <r>
    <s v="1000730"/>
    <s v="89429100-1"/>
    <s v="NMC CHILE SPA"/>
    <s v="6508619412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10"/>
    <n v="10"/>
    <s v="CS"/>
    <d v="2025-10-07T00:00:00"/>
    <n v="10"/>
    <d v="2025-10-15T00:00:00"/>
    <d v="2025-10-13T00:00:00"/>
    <x v="9"/>
    <x v="0"/>
    <n v="857280"/>
    <n v="857280"/>
  </r>
  <r>
    <s v="1000730"/>
    <s v="89429100-1"/>
    <s v="NMC CHILE SPA"/>
    <s v="6508619412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2"/>
    <n v="22"/>
    <s v="CS"/>
    <d v="2025-10-07T00:00:00"/>
    <n v="10"/>
    <d v="2025-10-15T00:00:00"/>
    <d v="2025-10-13T00:00:00"/>
    <x v="9"/>
    <x v="0"/>
    <n v="1300654"/>
    <n v="1300654"/>
  </r>
  <r>
    <s v="1000730"/>
    <s v="89429100-1"/>
    <s v="NMC CHILE SPA"/>
    <s v="6508619412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4"/>
    <n v="4"/>
    <s v="CS"/>
    <d v="2025-10-07T00:00:00"/>
    <n v="10"/>
    <d v="2025-10-15T00:00:00"/>
    <d v="2025-10-13T00:00:00"/>
    <x v="9"/>
    <x v="0"/>
    <n v="245184"/>
    <n v="245184"/>
  </r>
  <r>
    <s v="1000730"/>
    <s v="89429100-1"/>
    <s v="NMC CHILE SPA"/>
    <s v="6508629859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0-13T00:00:00"/>
    <n v="10"/>
    <d v="2025-10-20T00:00:00"/>
    <d v="2025-10-20T00:00:00"/>
    <x v="9"/>
    <x v="0"/>
    <n v="115052"/>
    <n v="115052"/>
  </r>
  <r>
    <s v="1000730"/>
    <s v="89429100-1"/>
    <s v="NMC CHILE SPA"/>
    <s v="6508629859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11"/>
    <n v="11"/>
    <s v="CS"/>
    <d v="2025-10-13T00:00:00"/>
    <n v="10"/>
    <d v="2025-10-20T00:00:00"/>
    <d v="2025-10-20T00:00:00"/>
    <x v="9"/>
    <x v="0"/>
    <n v="918086"/>
    <n v="918086"/>
  </r>
  <r>
    <s v="1000730"/>
    <s v="89429100-1"/>
    <s v="NMC CHILE SPA"/>
    <s v="6508629859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10-13T00:00:00"/>
    <n v="10"/>
    <d v="2025-10-20T00:00:00"/>
    <d v="2025-10-20T00:00:00"/>
    <x v="9"/>
    <x v="0"/>
    <n v="924457"/>
    <n v="924457"/>
  </r>
  <r>
    <s v="1000730"/>
    <s v="89429100-1"/>
    <s v="NMC CHILE SPA"/>
    <s v="6508629859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3"/>
    <n v="3"/>
    <s v="CS"/>
    <d v="2025-10-13T00:00:00"/>
    <n v="10"/>
    <d v="2025-10-20T00:00:00"/>
    <d v="2025-10-20T00:00:00"/>
    <x v="9"/>
    <x v="0"/>
    <n v="257184"/>
    <n v="257184"/>
  </r>
  <r>
    <s v="1000730"/>
    <s v="89429100-1"/>
    <s v="NMC CHILE SPA"/>
    <s v="6508629859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0"/>
    <n v="10"/>
    <s v="CS"/>
    <d v="2025-10-13T00:00:00"/>
    <n v="10"/>
    <d v="2025-10-20T00:00:00"/>
    <d v="2025-10-20T00:00:00"/>
    <x v="9"/>
    <x v="0"/>
    <n v="591206"/>
    <n v="591206"/>
  </r>
  <r>
    <s v="1000730"/>
    <s v="89429100-1"/>
    <s v="NMC CHILE SPA"/>
    <s v="6508629859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0-13T00:00:00"/>
    <n v="10"/>
    <d v="2025-10-20T00:00:00"/>
    <d v="2025-10-20T00:00:00"/>
    <x v="9"/>
    <x v="0"/>
    <n v="612960"/>
    <n v="612960"/>
  </r>
  <r>
    <s v="1000730"/>
    <s v="89429100-1"/>
    <s v="NMC CHILE SPA"/>
    <s v="6508629859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10-13T00:00:00"/>
    <n v="10"/>
    <d v="2025-10-20T00:00:00"/>
    <d v="2025-10-20T00:00:00"/>
    <x v="9"/>
    <x v="0"/>
    <n v="166257"/>
    <n v="166257"/>
  </r>
  <r>
    <s v="1000730"/>
    <s v="89429100-1"/>
    <s v="NMC CHILE SPA"/>
    <s v="6508629859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0-13T00:00:00"/>
    <n v="10"/>
    <d v="2025-10-20T00:00:00"/>
    <d v="2025-10-20T00:00:00"/>
    <x v="9"/>
    <x v="0"/>
    <n v="424725"/>
    <n v="424725"/>
  </r>
  <r>
    <s v="1000730"/>
    <s v="89429100-1"/>
    <s v="NMC CHILE SPA"/>
    <s v="6508629859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7"/>
    <n v="7"/>
    <s v="CS"/>
    <d v="2025-10-13T00:00:00"/>
    <n v="10"/>
    <d v="2025-10-20T00:00:00"/>
    <d v="2025-10-20T00:00:00"/>
    <x v="9"/>
    <x v="0"/>
    <n v="781200"/>
    <n v="781200"/>
  </r>
  <r>
    <s v="1000730"/>
    <s v="89429100-1"/>
    <s v="NMC CHILE SPA"/>
    <s v="6508619412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3"/>
    <n v="3"/>
    <s v="CS"/>
    <d v="2025-10-07T00:00:00"/>
    <n v="10"/>
    <d v="2025-10-15T00:00:00"/>
    <d v="2025-10-13T00:00:00"/>
    <x v="9"/>
    <x v="0"/>
    <n v="249385"/>
    <n v="249385"/>
  </r>
  <r>
    <s v="1000730"/>
    <s v="89429100-1"/>
    <s v="NMC CHILE SPA"/>
    <s v="6508619412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0-07T00:00:00"/>
    <n v="10"/>
    <d v="2025-10-15T00:00:00"/>
    <d v="2025-10-13T00:00:00"/>
    <x v="9"/>
    <x v="0"/>
    <n v="424725"/>
    <n v="424725"/>
  </r>
  <r>
    <s v="1000730"/>
    <s v="89429100-1"/>
    <s v="NMC CHILE SPA"/>
    <s v="6508619412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2"/>
    <n v="2"/>
    <s v="CS"/>
    <d v="2025-10-07T00:00:00"/>
    <n v="10"/>
    <d v="2025-10-15T00:00:00"/>
    <d v="2025-10-13T00:00:00"/>
    <x v="9"/>
    <x v="0"/>
    <n v="223200"/>
    <n v="223200"/>
  </r>
  <r>
    <s v="1000730"/>
    <s v="89429100-1"/>
    <s v="NMC CHILE SPA"/>
    <s v="650862804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13T00:00:00"/>
    <n v="10"/>
    <d v="2025-10-20T00:00:00"/>
    <m/>
    <x v="9"/>
    <x v="0"/>
    <n v="0"/>
    <n v="0"/>
  </r>
  <r>
    <s v="1000730"/>
    <s v="89429100-1"/>
    <s v="NMC CHILE SPA"/>
    <s v="650862804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13T00:00:00"/>
    <n v="10"/>
    <d v="2025-10-20T00:00:00"/>
    <m/>
    <x v="9"/>
    <x v="0"/>
    <n v="0"/>
    <n v="0"/>
  </r>
  <r>
    <s v="1000730"/>
    <s v="89429100-1"/>
    <s v="NMC CHILE SPA"/>
    <s v="6701313188"/>
    <s v="ZPCD"/>
    <s v="10"/>
    <x v="1"/>
    <x v="0"/>
    <s v="C004"/>
    <s v="E988"/>
    <n v="1"/>
    <x v="1"/>
    <s v="57"/>
    <s v="Maderas"/>
    <s v="CL5725"/>
    <s v="570301003"/>
    <s v="1311254"/>
    <s v="WALLSTYL IL4 CAJA 48 M/L"/>
    <n v="1"/>
    <n v="1"/>
    <s v="CS"/>
    <d v="2025-10-03T00:00:00"/>
    <n v="10"/>
    <d v="2025-10-13T00:00:00"/>
    <d v="2025-10-16T00:00:00"/>
    <x v="9"/>
    <x v="0"/>
    <n v="192240"/>
    <n v="192240"/>
  </r>
  <r>
    <s v="1000730"/>
    <s v="89429100-1"/>
    <s v="NMC CHILE SPA"/>
    <s v="650863851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1"/>
    <n v="11"/>
    <s v="PAL"/>
    <d v="2025-10-20T00:00:00"/>
    <n v="10"/>
    <d v="2025-10-28T00:00:00"/>
    <d v="2025-10-23T00:00:00"/>
    <x v="9"/>
    <x v="0"/>
    <n v="3564000"/>
    <n v="3564000"/>
  </r>
  <r>
    <s v="1000730"/>
    <s v="89429100-1"/>
    <s v="NMC CHILE SPA"/>
    <s v="650863851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12344"/>
    <s v="ZPCD"/>
    <s v="10"/>
    <x v="1"/>
    <x v="1"/>
    <s v="C004"/>
    <s v="E652"/>
    <n v="1"/>
    <x v="1"/>
    <s v="57"/>
    <s v="Maderas"/>
    <s v=""/>
    <s v="570301003"/>
    <s v="1066111"/>
    <s v="CORNISA TIPO T 4 NOMASTYL"/>
    <n v="1"/>
    <n v="0"/>
    <s v="UN"/>
    <d v="2025-10-01T00:00:00"/>
    <n v="10"/>
    <d v="2025-10-02T00:00:00"/>
    <m/>
    <x v="9"/>
    <x v="0"/>
    <n v="330"/>
    <n v="0"/>
  </r>
  <r>
    <s v="1000730"/>
    <s v="89429100-1"/>
    <s v="NMC CHILE SPA"/>
    <s v="650862804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10-13T00:00:00"/>
    <n v="10"/>
    <d v="2025-10-20T00:00:00"/>
    <d v="2025-10-16T00:00:00"/>
    <x v="9"/>
    <x v="0"/>
    <n v="972000"/>
    <n v="972000"/>
  </r>
  <r>
    <s v="1000730"/>
    <s v="89429100-1"/>
    <s v="NMC CHILE SPA"/>
    <s v="6508638516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701347920"/>
    <s v="ZPCD"/>
    <s v="10"/>
    <x v="1"/>
    <x v="0"/>
    <s v="C004"/>
    <s v="E652"/>
    <n v="1"/>
    <x v="1"/>
    <s v="57"/>
    <s v="Maderas"/>
    <s v="CL5725"/>
    <s v="570301003"/>
    <s v="1460147"/>
    <s v="MOLDURA NOMASTYL D 50X40X2 MTS"/>
    <n v="5520"/>
    <n v="2760"/>
    <s v="UN"/>
    <d v="2025-10-22T00:00:00"/>
    <n v="10"/>
    <d v="2026-10-23T00:00:00"/>
    <d v="2025-10-29T00:00:00"/>
    <x v="9"/>
    <x v="0"/>
    <n v="6425280"/>
    <n v="3212640"/>
  </r>
  <r>
    <s v="1000730"/>
    <s v="89429100-1"/>
    <s v="NMC CHILE SPA"/>
    <s v="6701347920"/>
    <s v="ZPCD"/>
    <s v="20"/>
    <x v="1"/>
    <x v="0"/>
    <s v="C004"/>
    <s v="E652"/>
    <n v="1"/>
    <x v="1"/>
    <s v="57"/>
    <s v="Maderas"/>
    <s v="CL5725"/>
    <s v="570301003"/>
    <s v="919707"/>
    <s v="CORNIZA NOMASTYL TIPO F"/>
    <n v="2070"/>
    <n v="920"/>
    <s v="M"/>
    <d v="2025-10-22T00:00:00"/>
    <n v="10"/>
    <d v="2026-10-22T00:00:00"/>
    <d v="2025-10-29T00:00:00"/>
    <x v="9"/>
    <x v="0"/>
    <n v="850770"/>
    <n v="378120"/>
  </r>
  <r>
    <s v="1000730"/>
    <s v="89429100-1"/>
    <s v="NMC CHILE SPA"/>
    <s v="6508638516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0T00:00:00"/>
    <n v="10"/>
    <d v="2025-10-28T00:00:00"/>
    <m/>
    <x v="9"/>
    <x v="0"/>
    <n v="0"/>
    <n v="0"/>
  </r>
  <r>
    <s v="1000730"/>
    <s v="89429100-1"/>
    <s v="NMC CHILE SPA"/>
    <s v="6508638516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0-20T00:00:00"/>
    <n v="10"/>
    <d v="2025-10-28T00:00:00"/>
    <d v="2025-10-23T00:00:00"/>
    <x v="9"/>
    <x v="0"/>
    <n v="453600"/>
    <n v="453600"/>
  </r>
  <r>
    <s v="1000730"/>
    <s v="89429100-1"/>
    <s v="NMC CHILE SPA"/>
    <s v="650862804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13T00:00:00"/>
    <n v="10"/>
    <d v="2025-10-20T00:00:00"/>
    <m/>
    <x v="9"/>
    <x v="0"/>
    <n v="0"/>
    <n v="0"/>
  </r>
  <r>
    <s v="1000730"/>
    <s v="89429100-1"/>
    <s v="NMC CHILE SPA"/>
    <s v="6701348318"/>
    <s v="ZPCD"/>
    <s v="20"/>
    <x v="1"/>
    <x v="0"/>
    <s v="C004"/>
    <s v="E652"/>
    <n v="1"/>
    <x v="1"/>
    <s v="57"/>
    <s v="Maderas"/>
    <s v="CL5725"/>
    <s v="570102001"/>
    <s v="1248388"/>
    <s v="ADHESIVO ADEFIX 5KG"/>
    <n v="1"/>
    <n v="0"/>
    <s v="UN"/>
    <d v="2025-10-23T00:00:00"/>
    <n v="10"/>
    <d v="2025-10-24T00:00:00"/>
    <m/>
    <x v="9"/>
    <x v="0"/>
    <n v="14900"/>
    <n v="0"/>
  </r>
  <r>
    <s v="1000730"/>
    <s v="89429100-1"/>
    <s v="NMC CHILE SPA"/>
    <s v="6508640047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11"/>
    <n v="11"/>
    <s v="CS"/>
    <d v="2025-10-21T00:00:00"/>
    <n v="10"/>
    <d v="2025-10-29T00:00:00"/>
    <d v="2025-10-27T00:00:00"/>
    <x v="9"/>
    <x v="0"/>
    <n v="914412"/>
    <n v="914412"/>
  </r>
  <r>
    <s v="1000730"/>
    <s v="89429100-1"/>
    <s v="NMC CHILE SPA"/>
    <s v="6508640047"/>
    <s v="ZPFC"/>
    <s v="7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10-21T00:00:00"/>
    <n v="10"/>
    <d v="2025-10-29T00:00:00"/>
    <d v="2025-10-27T00:00:00"/>
    <x v="9"/>
    <x v="0"/>
    <n v="283150"/>
    <n v="283150"/>
  </r>
  <r>
    <s v="1000730"/>
    <s v="89429100-1"/>
    <s v="NMC CHILE SPA"/>
    <s v="6508640047"/>
    <s v="ZPFC"/>
    <s v="80"/>
    <x v="0"/>
    <x v="0"/>
    <s v="C004"/>
    <s v="E599"/>
    <n v="1"/>
    <x v="0"/>
    <s v="57"/>
    <s v="Maderas"/>
    <s v="CL5726"/>
    <s v="570301003"/>
    <s v="1415350"/>
    <s v="GUARDAPOLVO NOMAFLOOR M58 13X58 2.00MT"/>
    <n v="3"/>
    <n v="3"/>
    <s v="CS"/>
    <d v="2025-10-21T00:00:00"/>
    <n v="10"/>
    <d v="2025-10-29T00:00:00"/>
    <d v="2025-10-27T00:00:00"/>
    <x v="9"/>
    <x v="0"/>
    <n v="334800"/>
    <n v="334800"/>
  </r>
  <r>
    <s v="1000730"/>
    <s v="89429100-1"/>
    <s v="NMC CHILE SPA"/>
    <s v="6701288689"/>
    <s v="ZPCD"/>
    <s v="10"/>
    <x v="1"/>
    <x v="0"/>
    <s v="C004"/>
    <s v="E652"/>
    <n v="1"/>
    <x v="1"/>
    <s v="57"/>
    <s v="Maderas"/>
    <s v=""/>
    <s v="570301003"/>
    <s v="1066111"/>
    <s v="CORNISA TIPO T 4 NOMASTYL"/>
    <n v="43"/>
    <n v="35"/>
    <s v="UN"/>
    <d v="2025-08-18T00:00:00"/>
    <n v="8"/>
    <d v="2025-12-31T00:00:00"/>
    <d v="2025-10-20T00:00:00"/>
    <x v="9"/>
    <x v="0"/>
    <n v="3830440"/>
    <n v="3117800"/>
  </r>
  <r>
    <s v="1000730"/>
    <s v="89429100-1"/>
    <s v="NMC CHILE SPA"/>
    <s v="6508647727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3"/>
    <n v="3"/>
    <s v="PAL"/>
    <d v="2025-10-27T00:00:00"/>
    <n v="10"/>
    <d v="2025-11-04T00:00:00"/>
    <d v="2025-11-03T00:00:00"/>
    <x v="10"/>
    <x v="0"/>
    <n v="972000"/>
    <n v="972000"/>
  </r>
  <r>
    <s v="1000730"/>
    <s v="89429100-1"/>
    <s v="NMC CHILE SPA"/>
    <s v="6508647727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47727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47727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47727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0-27T00:00:00"/>
    <n v="10"/>
    <d v="2025-11-04T00:00:00"/>
    <d v="2025-11-03T00:00:00"/>
    <x v="10"/>
    <x v="0"/>
    <n v="453600"/>
    <n v="453600"/>
  </r>
  <r>
    <s v="1000730"/>
    <s v="89429100-1"/>
    <s v="NMC CHILE SPA"/>
    <s v="6508647727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0-27T00:00:00"/>
    <n v="10"/>
    <d v="2025-11-04T00:00:00"/>
    <m/>
    <x v="10"/>
    <x v="0"/>
    <n v="0"/>
    <n v="0"/>
  </r>
  <r>
    <s v="1000730"/>
    <s v="89429100-1"/>
    <s v="NMC CHILE SPA"/>
    <s v="6508651572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0-28T00:00:00"/>
    <n v="10"/>
    <d v="2025-11-05T00:00:00"/>
    <d v="2025-11-05T00:00:00"/>
    <x v="10"/>
    <x v="0"/>
    <n v="424725"/>
    <n v="424725"/>
  </r>
  <r>
    <s v="1000730"/>
    <s v="89429100-1"/>
    <s v="NMC CHILE SPA"/>
    <s v="6701350607"/>
    <s v="ZPCD"/>
    <s v="10"/>
    <x v="1"/>
    <x v="0"/>
    <s v="C004"/>
    <s v="E652"/>
    <n v="1"/>
    <x v="1"/>
    <s v="57"/>
    <s v="Maderas"/>
    <s v="CL5725"/>
    <s v="570301001"/>
    <s v="1108010"/>
    <s v="CORNISA POLIESTIRENO H 40MMX50MMX2000MM"/>
    <n v="1400"/>
    <n v="700"/>
    <s v="UN"/>
    <d v="2025-10-27T00:00:00"/>
    <n v="10"/>
    <d v="2026-10-14T00:00:00"/>
    <d v="2025-11-06T00:00:00"/>
    <x v="10"/>
    <x v="0"/>
    <n v="2279200"/>
    <n v="1139600"/>
  </r>
  <r>
    <s v="1000730"/>
    <s v="89429100-1"/>
    <s v="NMC CHILE SPA"/>
    <s v="6701351583"/>
    <s v="ZPCD"/>
    <s v="10"/>
    <x v="1"/>
    <x v="0"/>
    <s v="C004"/>
    <s v="E517"/>
    <n v="1"/>
    <x v="1"/>
    <s v="57"/>
    <s v="Maderas"/>
    <s v="CL5725"/>
    <s v="570301003"/>
    <s v="1427216"/>
    <s v="NOMASTYL T4 CAJA 170 ML"/>
    <n v="6"/>
    <n v="6"/>
    <s v="UN"/>
    <d v="2025-10-30T00:00:00"/>
    <n v="10"/>
    <d v="2025-10-30T00:00:00"/>
    <d v="2025-11-07T00:00:00"/>
    <x v="10"/>
    <x v="0"/>
    <n v="573240"/>
    <n v="573240"/>
  </r>
  <r>
    <s v="1000730"/>
    <s v="89429100-1"/>
    <s v="NMC CHILE SPA"/>
    <s v="6701348168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5320"/>
    <n v="5320"/>
    <s v="M"/>
    <d v="2025-10-23T00:00:00"/>
    <n v="10"/>
    <d v="2026-03-18T00:00:00"/>
    <d v="2025-11-12T00:00:00"/>
    <x v="10"/>
    <x v="0"/>
    <n v="1510880"/>
    <n v="1510880"/>
  </r>
  <r>
    <s v="1000730"/>
    <s v="89429100-1"/>
    <s v="NMC CHILE SPA"/>
    <s v="6508651572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0-28T00:00:00"/>
    <n v="10"/>
    <d v="2025-11-05T00:00:00"/>
    <d v="2025-11-05T00:00:00"/>
    <x v="10"/>
    <x v="0"/>
    <n v="115052"/>
    <n v="115052"/>
  </r>
  <r>
    <s v="1000730"/>
    <s v="89429100-1"/>
    <s v="NMC CHILE SPA"/>
    <s v="6508651572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4"/>
    <n v="4"/>
    <s v="PAK"/>
    <d v="2025-10-28T00:00:00"/>
    <n v="10"/>
    <d v="2025-11-05T00:00:00"/>
    <d v="2025-11-05T00:00:00"/>
    <x v="10"/>
    <x v="0"/>
    <n v="601776"/>
    <n v="601776"/>
  </r>
  <r>
    <s v="1000730"/>
    <s v="89429100-1"/>
    <s v="NMC CHILE SPA"/>
    <s v="6508651572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46"/>
    <n v="46"/>
    <s v="CS"/>
    <d v="2025-10-28T00:00:00"/>
    <n v="10"/>
    <d v="2025-11-05T00:00:00"/>
    <d v="2025-11-05T00:00:00"/>
    <x v="10"/>
    <x v="0"/>
    <n v="3839270"/>
    <n v="3839270"/>
  </r>
  <r>
    <s v="1000730"/>
    <s v="89429100-1"/>
    <s v="NMC CHILE SPA"/>
    <s v="6508651572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2"/>
    <n v="22"/>
    <s v="CS"/>
    <d v="2025-10-28T00:00:00"/>
    <n v="10"/>
    <d v="2025-11-05T00:00:00"/>
    <d v="2025-11-05T00:00:00"/>
    <x v="10"/>
    <x v="0"/>
    <n v="1452718"/>
    <n v="1452718"/>
  </r>
  <r>
    <s v="1000730"/>
    <s v="89429100-1"/>
    <s v="NMC CHILE SPA"/>
    <s v="6508651572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10-28T00:00:00"/>
    <n v="10"/>
    <d v="2025-11-05T00:00:00"/>
    <d v="2025-11-05T00:00:00"/>
    <x v="10"/>
    <x v="0"/>
    <n v="514368"/>
    <n v="514368"/>
  </r>
  <r>
    <s v="1000730"/>
    <s v="89429100-1"/>
    <s v="NMC CHILE SPA"/>
    <s v="6508651572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35"/>
    <n v="35"/>
    <s v="CS"/>
    <d v="2025-10-28T00:00:00"/>
    <n v="10"/>
    <d v="2025-11-05T00:00:00"/>
    <d v="2025-11-05T00:00:00"/>
    <x v="10"/>
    <x v="0"/>
    <n v="2069222"/>
    <n v="2069222"/>
  </r>
  <r>
    <s v="1000730"/>
    <s v="89429100-1"/>
    <s v="NMC CHILE SPA"/>
    <s v="6508651572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2"/>
    <n v="12"/>
    <s v="CS"/>
    <d v="2025-10-28T00:00:00"/>
    <n v="10"/>
    <d v="2025-11-05T00:00:00"/>
    <d v="2025-11-05T00:00:00"/>
    <x v="10"/>
    <x v="0"/>
    <n v="735552"/>
    <n v="735552"/>
  </r>
  <r>
    <s v="1000730"/>
    <s v="89429100-1"/>
    <s v="NMC CHILE SPA"/>
    <s v="6508651572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10"/>
    <n v="10"/>
    <s v="CS"/>
    <d v="2025-10-28T00:00:00"/>
    <n v="10"/>
    <d v="2025-11-05T00:00:00"/>
    <d v="2025-11-05T00:00:00"/>
    <x v="10"/>
    <x v="0"/>
    <n v="831283"/>
    <n v="831283"/>
  </r>
  <r>
    <s v="1000730"/>
    <s v="89429100-1"/>
    <s v="NMC CHILE SPA"/>
    <s v="6508651572"/>
    <s v="ZPFC"/>
    <s v="9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0-28T00:00:00"/>
    <n v="10"/>
    <d v="2025-11-05T00:00:00"/>
    <d v="2025-11-05T00:00:00"/>
    <x v="10"/>
    <x v="0"/>
    <n v="172650"/>
    <n v="172650"/>
  </r>
  <r>
    <s v="1000730"/>
    <s v="89429100-1"/>
    <s v="NMC CHILE SPA"/>
    <s v="6701348318"/>
    <s v="ZPCD"/>
    <s v="10"/>
    <x v="1"/>
    <x v="0"/>
    <s v="C004"/>
    <s v="E652"/>
    <n v="1"/>
    <x v="1"/>
    <s v="57"/>
    <s v="Maderas"/>
    <s v="CL5725"/>
    <s v="570301003"/>
    <s v="1159901"/>
    <s v="CORNISA NOMASTYL TIPO D 40X50 TIPO Z16"/>
    <n v="5"/>
    <n v="5"/>
    <s v="UN"/>
    <d v="2025-10-23T00:00:00"/>
    <n v="10"/>
    <d v="2025-10-24T00:00:00"/>
    <d v="2025-11-07T00:00:00"/>
    <x v="10"/>
    <x v="0"/>
    <n v="349200"/>
    <n v="349200"/>
  </r>
  <r>
    <s v="1000730"/>
    <s v="89429100-1"/>
    <s v="NMC CHILE SPA"/>
    <s v="6701313058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15840"/>
    <n v="8800"/>
    <s v="UN"/>
    <d v="2025-10-02T00:00:00"/>
    <n v="10"/>
    <d v="2026-02-27T00:00:00"/>
    <d v="2025-11-18T00:00:00"/>
    <x v="10"/>
    <x v="0"/>
    <n v="4561920"/>
    <n v="2534400"/>
  </r>
  <r>
    <s v="1000730"/>
    <s v="89429100-1"/>
    <s v="NMC CHILE SPA"/>
    <s v="6701317791"/>
    <s v="ZPCD"/>
    <s v="10"/>
    <x v="1"/>
    <x v="0"/>
    <s v="C004"/>
    <s v="E652"/>
    <n v="1"/>
    <x v="1"/>
    <s v="57"/>
    <s v="Maderas"/>
    <s v=""/>
    <s v="570301003"/>
    <s v="1066111"/>
    <s v="CORNISA TIPO T 4 NOMASTYL"/>
    <n v="340"/>
    <n v="340"/>
    <s v="UN"/>
    <d v="2025-10-06T00:00:00"/>
    <n v="10"/>
    <d v="2026-02-28T00:00:00"/>
    <d v="2025-11-06T00:00:00"/>
    <x v="10"/>
    <x v="0"/>
    <n v="187340"/>
    <n v="187340"/>
  </r>
  <r>
    <s v="1000730"/>
    <s v="89429100-1"/>
    <s v="NMC CHILE SPA"/>
    <s v="6701317780"/>
    <s v="ZPCD"/>
    <s v="10"/>
    <x v="1"/>
    <x v="0"/>
    <s v="C004"/>
    <s v="E652"/>
    <n v="1"/>
    <x v="1"/>
    <s v="57"/>
    <s v="Maderas"/>
    <s v=""/>
    <s v="570301003"/>
    <s v="1066111"/>
    <s v="CORNISA TIPO T 4 NOMASTYL"/>
    <n v="1700"/>
    <n v="1700"/>
    <s v="UN"/>
    <d v="2025-10-06T00:00:00"/>
    <n v="10"/>
    <d v="2026-02-28T00:00:00"/>
    <d v="2025-11-06T00:00:00"/>
    <x v="10"/>
    <x v="0"/>
    <n v="936700"/>
    <n v="936700"/>
  </r>
  <r>
    <s v="1000730"/>
    <s v="89429100-1"/>
    <s v="NMC CHILE SPA"/>
    <s v="6701317780"/>
    <s v="ZPCD"/>
    <s v="20"/>
    <x v="1"/>
    <x v="0"/>
    <s v="C004"/>
    <s v="E652"/>
    <n v="1"/>
    <x v="1"/>
    <s v="57"/>
    <s v="Maderas"/>
    <s v="CL5725"/>
    <s v="570301003"/>
    <s v="1216226"/>
    <s v="ADEFIX P5"/>
    <n v="60"/>
    <n v="60"/>
    <s v="UN"/>
    <d v="2025-10-06T00:00:00"/>
    <n v="10"/>
    <d v="2026-02-28T00:00:00"/>
    <d v="2025-11-06T00:00:00"/>
    <x v="10"/>
    <x v="0"/>
    <n v="894000"/>
    <n v="894000"/>
  </r>
  <r>
    <s v="1000730"/>
    <s v="89429100-1"/>
    <s v="NMC CHILE SPA"/>
    <s v="6701309362"/>
    <s v="ZPCD"/>
    <s v="10"/>
    <x v="1"/>
    <x v="0"/>
    <s v="C004"/>
    <s v="E652"/>
    <n v="1"/>
    <x v="1"/>
    <s v="57"/>
    <s v="Maderas"/>
    <s v="CL5725"/>
    <s v="570301003"/>
    <s v="938419"/>
    <s v="MOLDURA NOMASTYL LX28 K1 CJ"/>
    <n v="5264"/>
    <n v="5040"/>
    <s v="M"/>
    <d v="2025-09-25T00:00:00"/>
    <n v="9"/>
    <d v="2025-09-26T00:00:00"/>
    <d v="2025-11-24T00:00:00"/>
    <x v="10"/>
    <x v="0"/>
    <n v="3042592"/>
    <n v="2913120"/>
  </r>
  <r>
    <s v="1000730"/>
    <s v="89429100-1"/>
    <s v="NMC CHILE SPA"/>
    <s v="6701207257"/>
    <s v="ZPCD"/>
    <s v="30"/>
    <x v="1"/>
    <x v="0"/>
    <s v="C004"/>
    <s v="E521"/>
    <n v="1"/>
    <x v="1"/>
    <s v="57"/>
    <s v="Maderas"/>
    <s v="CL5725"/>
    <s v="570301003"/>
    <s v="1052265"/>
    <s v="MOLDURA NOMASTYL H  40X50 CAJA X 100ML"/>
    <n v="5600"/>
    <n v="5600"/>
    <s v="UN"/>
    <d v="2025-05-02T00:00:00"/>
    <n v="5"/>
    <d v="2025-05-02T00:00:00"/>
    <d v="2025-11-19T00:00:00"/>
    <x v="10"/>
    <x v="0"/>
    <n v="8848000"/>
    <n v="8848000"/>
  </r>
  <r>
    <s v="1000730"/>
    <s v="89429100-1"/>
    <s v="NMC CHILE SPA"/>
    <s v="6508674829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"/>
    <n v="1"/>
    <s v="PAL"/>
    <d v="2025-11-17T00:00:00"/>
    <n v="11"/>
    <d v="2025-11-24T00:00:00"/>
    <d v="2025-11-20T00:00:00"/>
    <x v="10"/>
    <x v="0"/>
    <n v="324000"/>
    <n v="324000"/>
  </r>
  <r>
    <s v="1000730"/>
    <s v="89429100-1"/>
    <s v="NMC CHILE SPA"/>
    <s v="6508674829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7T00:00:00"/>
    <n v="11"/>
    <d v="2025-11-24T00:00:00"/>
    <m/>
    <x v="10"/>
    <x v="0"/>
    <n v="0"/>
    <n v="0"/>
  </r>
  <r>
    <s v="1000730"/>
    <s v="89429100-1"/>
    <s v="NMC CHILE SPA"/>
    <s v="6508674829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1-17T00:00:00"/>
    <n v="11"/>
    <d v="2025-11-24T00:00:00"/>
    <d v="2025-11-20T00:00:00"/>
    <x v="10"/>
    <x v="0"/>
    <n v="453600"/>
    <n v="453600"/>
  </r>
  <r>
    <s v="1000730"/>
    <s v="89429100-1"/>
    <s v="NMC CHILE SPA"/>
    <s v="6508674829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1-17T00:00:00"/>
    <n v="11"/>
    <d v="2025-11-24T00:00:00"/>
    <m/>
    <x v="10"/>
    <x v="0"/>
    <n v="0"/>
    <n v="0"/>
  </r>
  <r>
    <s v="1000730"/>
    <s v="89429100-1"/>
    <s v="NMC CHILE SPA"/>
    <s v="6508676052"/>
    <s v="ZPFC"/>
    <s v="10"/>
    <x v="0"/>
    <x v="0"/>
    <s v="C004"/>
    <s v="E599"/>
    <n v="1"/>
    <x v="0"/>
    <s v="57"/>
    <s v="Maderas"/>
    <s v="CL5726"/>
    <s v="570301003"/>
    <s v="225516"/>
    <s v="MOLDURA DECOFLAIR E21 SKIN 65X30 2.00MT"/>
    <n v="2"/>
    <n v="2"/>
    <s v="PAK"/>
    <d v="2025-11-17T00:00:00"/>
    <n v="11"/>
    <d v="2025-11-24T00:00:00"/>
    <d v="2025-11-25T00:00:00"/>
    <x v="10"/>
    <x v="0"/>
    <n v="300888"/>
    <n v="300888"/>
  </r>
  <r>
    <s v="1000730"/>
    <s v="89429100-1"/>
    <s v="NMC CHILE SPA"/>
    <s v="6508676052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5"/>
    <n v="35"/>
    <s v="CS"/>
    <d v="2025-11-17T00:00:00"/>
    <n v="11"/>
    <d v="2025-11-24T00:00:00"/>
    <d v="2025-11-25T00:00:00"/>
    <x v="10"/>
    <x v="0"/>
    <n v="2921184"/>
    <n v="2921184"/>
  </r>
  <r>
    <s v="1000730"/>
    <s v="89429100-1"/>
    <s v="NMC CHILE SPA"/>
    <s v="6508676052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4"/>
    <n v="14"/>
    <s v="CS"/>
    <d v="2025-11-17T00:00:00"/>
    <n v="11"/>
    <d v="2025-11-24T00:00:00"/>
    <d v="2025-11-25T00:00:00"/>
    <x v="10"/>
    <x v="0"/>
    <n v="924457"/>
    <n v="924457"/>
  </r>
  <r>
    <s v="1000730"/>
    <s v="89429100-1"/>
    <s v="NMC CHILE SPA"/>
    <s v="6508676052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8"/>
    <n v="8"/>
    <s v="CS"/>
    <d v="2025-11-17T00:00:00"/>
    <n v="11"/>
    <d v="2025-11-24T00:00:00"/>
    <d v="2025-11-25T00:00:00"/>
    <x v="10"/>
    <x v="0"/>
    <n v="685824"/>
    <n v="685824"/>
  </r>
  <r>
    <s v="1000730"/>
    <s v="89429100-1"/>
    <s v="NMC CHILE SPA"/>
    <s v="6508676052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26"/>
    <n v="26"/>
    <s v="CS"/>
    <d v="2025-11-17T00:00:00"/>
    <n v="11"/>
    <d v="2025-11-24T00:00:00"/>
    <d v="2025-11-25T00:00:00"/>
    <x v="10"/>
    <x v="0"/>
    <n v="1537137"/>
    <n v="1537137"/>
  </r>
  <r>
    <s v="1000730"/>
    <s v="89429100-1"/>
    <s v="NMC CHILE SPA"/>
    <s v="6508682339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4"/>
    <n v="4"/>
    <s v="PAL"/>
    <d v="2025-11-24T00:00:00"/>
    <n v="11"/>
    <d v="2025-12-01T00:00:00"/>
    <d v="2025-11-27T00:00:00"/>
    <x v="10"/>
    <x v="0"/>
    <n v="1296000"/>
    <n v="1296000"/>
  </r>
  <r>
    <s v="1000730"/>
    <s v="89429100-1"/>
    <s v="NMC CHILE SPA"/>
    <s v="6508676052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1"/>
    <n v="11"/>
    <s v="CS"/>
    <d v="2025-11-17T00:00:00"/>
    <n v="11"/>
    <d v="2025-11-24T00:00:00"/>
    <d v="2025-11-25T00:00:00"/>
    <x v="10"/>
    <x v="0"/>
    <n v="674256"/>
    <n v="674256"/>
  </r>
  <r>
    <s v="1000730"/>
    <s v="89429100-1"/>
    <s v="NMC CHILE SPA"/>
    <s v="6508676052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5"/>
    <n v="5"/>
    <s v="CS"/>
    <d v="2025-11-17T00:00:00"/>
    <n v="11"/>
    <d v="2025-11-24T00:00:00"/>
    <d v="2025-11-25T00:00:00"/>
    <x v="10"/>
    <x v="0"/>
    <n v="415642"/>
    <n v="415642"/>
  </r>
  <r>
    <s v="1000730"/>
    <s v="89429100-1"/>
    <s v="NMC CHILE SPA"/>
    <s v="6508676052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4"/>
    <n v="4"/>
    <s v="CS"/>
    <d v="2025-11-17T00:00:00"/>
    <n v="11"/>
    <d v="2025-11-24T00:00:00"/>
    <d v="2025-11-25T00:00:00"/>
    <x v="10"/>
    <x v="0"/>
    <n v="566300"/>
    <n v="566300"/>
  </r>
  <r>
    <s v="1000730"/>
    <s v="89429100-1"/>
    <s v="NMC CHILE SPA"/>
    <s v="6508676052"/>
    <s v="ZPFC"/>
    <s v="9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17T00:00:00"/>
    <n v="11"/>
    <d v="2025-11-24T00:00:00"/>
    <d v="2025-11-25T00:00:00"/>
    <x v="10"/>
    <x v="0"/>
    <n v="111600"/>
    <n v="111600"/>
  </r>
  <r>
    <s v="1000730"/>
    <s v="89429100-1"/>
    <s v="NMC CHILE SPA"/>
    <s v="670135667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100"/>
    <n v="100"/>
    <s v="UN"/>
    <d v="2025-11-10T00:00:00"/>
    <n v="11"/>
    <d v="2026-11-11T00:00:00"/>
    <d v="2025-11-19T00:00:00"/>
    <x v="10"/>
    <x v="0"/>
    <n v="79100"/>
    <n v="79100"/>
  </r>
  <r>
    <s v="1000730"/>
    <s v="89429100-1"/>
    <s v="NMC CHILE SPA"/>
    <s v="6508667697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7"/>
    <n v="17"/>
    <s v="CS"/>
    <d v="2025-11-11T00:00:00"/>
    <n v="11"/>
    <d v="2025-11-18T00:00:00"/>
    <d v="2025-11-18T00:00:00"/>
    <x v="10"/>
    <x v="0"/>
    <n v="1005051"/>
    <n v="1005051"/>
  </r>
  <r>
    <s v="1000730"/>
    <s v="89429100-1"/>
    <s v="NMC CHILE SPA"/>
    <s v="6508667697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8"/>
    <n v="8"/>
    <s v="CS"/>
    <d v="2025-11-11T00:00:00"/>
    <n v="11"/>
    <d v="2025-11-18T00:00:00"/>
    <d v="2025-11-18T00:00:00"/>
    <x v="10"/>
    <x v="0"/>
    <n v="490368"/>
    <n v="490368"/>
  </r>
  <r>
    <s v="1000730"/>
    <s v="89429100-1"/>
    <s v="NMC CHILE SPA"/>
    <s v="6508667697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1-11T00:00:00"/>
    <n v="11"/>
    <d v="2025-11-18T00:00:00"/>
    <d v="2025-11-18T00:00:00"/>
    <x v="10"/>
    <x v="0"/>
    <n v="115052"/>
    <n v="115052"/>
  </r>
  <r>
    <s v="1000730"/>
    <s v="89429100-1"/>
    <s v="NMC CHILE SPA"/>
    <s v="6508667697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5"/>
    <n v="35"/>
    <s v="CS"/>
    <d v="2025-11-11T00:00:00"/>
    <n v="11"/>
    <d v="2025-11-18T00:00:00"/>
    <d v="2025-11-18T00:00:00"/>
    <x v="10"/>
    <x v="0"/>
    <n v="2921184"/>
    <n v="2921184"/>
  </r>
  <r>
    <s v="1000730"/>
    <s v="89429100-1"/>
    <s v="NMC CHILE SPA"/>
    <s v="6508667697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21"/>
    <n v="21"/>
    <s v="CS"/>
    <d v="2025-11-11T00:00:00"/>
    <n v="11"/>
    <d v="2025-11-18T00:00:00"/>
    <d v="2025-11-18T00:00:00"/>
    <x v="10"/>
    <x v="0"/>
    <n v="1386685"/>
    <n v="1386685"/>
  </r>
  <r>
    <s v="1000730"/>
    <s v="89429100-1"/>
    <s v="NMC CHILE SPA"/>
    <s v="6508667697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5"/>
    <n v="5"/>
    <s v="CS"/>
    <d v="2025-11-11T00:00:00"/>
    <n v="11"/>
    <d v="2025-11-18T00:00:00"/>
    <d v="2025-11-18T00:00:00"/>
    <x v="10"/>
    <x v="0"/>
    <n v="428640"/>
    <n v="428640"/>
  </r>
  <r>
    <s v="1000730"/>
    <s v="89429100-1"/>
    <s v="NMC CHILE SPA"/>
    <s v="6508674829"/>
    <s v="ZPXD"/>
    <s v="30"/>
    <x v="0"/>
    <x v="0"/>
    <s v="C004"/>
    <s v="E599"/>
    <n v="1"/>
    <x v="0"/>
    <s v="49"/>
    <s v="Flooring"/>
    <s v="CL4923"/>
    <s v="490604004"/>
    <s v="1456677"/>
    <s v="ESPUMA ACUSTICA SELITCBLOC 15 M2"/>
    <n v="1"/>
    <n v="1"/>
    <s v="PAL"/>
    <d v="2025-11-17T00:00:00"/>
    <n v="11"/>
    <d v="2025-11-24T00:00:00"/>
    <d v="2025-11-20T00:00:00"/>
    <x v="10"/>
    <x v="0"/>
    <n v="453600"/>
    <n v="453600"/>
  </r>
  <r>
    <s v="1000730"/>
    <s v="89429100-1"/>
    <s v="NMC CHILE SPA"/>
    <s v="6508674829"/>
    <s v="ZPXD"/>
    <s v="31"/>
    <x v="0"/>
    <x v="0"/>
    <s v="C004"/>
    <s v="E599"/>
    <n v="1"/>
    <x v="0"/>
    <s v="49"/>
    <s v="Flooring"/>
    <s v="CL4923"/>
    <s v="490604004"/>
    <s v="1456677"/>
    <s v="ESPUMA ACUSTICA SELITCBLOC 15 M2"/>
    <n v="1"/>
    <n v="0"/>
    <s v="PAL"/>
    <d v="2025-11-17T00:00:00"/>
    <n v="11"/>
    <d v="2025-11-24T00:00:00"/>
    <m/>
    <x v="10"/>
    <x v="0"/>
    <n v="0"/>
    <n v="0"/>
  </r>
  <r>
    <s v="1000730"/>
    <s v="89429100-1"/>
    <s v="NMC CHILE SPA"/>
    <s v="6508658534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11-03T00:00:00"/>
    <n v="11"/>
    <d v="2025-11-10T00:00:00"/>
    <d v="2025-11-12T00:00:00"/>
    <x v="10"/>
    <x v="0"/>
    <n v="514368"/>
    <n v="514368"/>
  </r>
  <r>
    <s v="1000730"/>
    <s v="89429100-1"/>
    <s v="NMC CHILE SPA"/>
    <s v="6508658534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22"/>
    <n v="22"/>
    <s v="CS"/>
    <d v="2025-11-03T00:00:00"/>
    <n v="11"/>
    <d v="2025-11-10T00:00:00"/>
    <d v="2025-11-12T00:00:00"/>
    <x v="10"/>
    <x v="0"/>
    <n v="1300654"/>
    <n v="1300654"/>
  </r>
  <r>
    <s v="1000730"/>
    <s v="89429100-1"/>
    <s v="NMC CHILE SPA"/>
    <s v="6508667697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2"/>
    <n v="2"/>
    <s v="CS"/>
    <d v="2025-11-11T00:00:00"/>
    <n v="11"/>
    <d v="2025-11-18T00:00:00"/>
    <d v="2025-11-18T00:00:00"/>
    <x v="10"/>
    <x v="0"/>
    <n v="345300"/>
    <n v="345300"/>
  </r>
  <r>
    <s v="1000730"/>
    <s v="89429100-1"/>
    <s v="NMC CHILE SPA"/>
    <s v="6508667697"/>
    <s v="ZPFC"/>
    <s v="90"/>
    <x v="0"/>
    <x v="0"/>
    <s v="C004"/>
    <s v="E599"/>
    <n v="1"/>
    <x v="0"/>
    <s v="57"/>
    <s v="Maderas"/>
    <s v="CL5726"/>
    <s v="570301003"/>
    <s v="1252546"/>
    <s v="CORN ILUM RECTA IL4 36X60 2.00MT"/>
    <n v="1"/>
    <n v="1"/>
    <s v="CS"/>
    <d v="2025-11-11T00:00:00"/>
    <n v="11"/>
    <d v="2025-11-18T00:00:00"/>
    <d v="2025-11-18T00:00:00"/>
    <x v="10"/>
    <x v="0"/>
    <n v="144936"/>
    <n v="144936"/>
  </r>
  <r>
    <s v="1000730"/>
    <s v="89429100-1"/>
    <s v="NMC CHILE SPA"/>
    <s v="6508667697"/>
    <s v="ZPFC"/>
    <s v="100"/>
    <x v="0"/>
    <x v="0"/>
    <s v="C004"/>
    <s v="E599"/>
    <n v="1"/>
    <x v="0"/>
    <s v="57"/>
    <s v="Maderas"/>
    <s v="CL5726"/>
    <s v="570301003"/>
    <s v="1252549"/>
    <s v="ESQUINERO WE1 30X25 2.00MT"/>
    <n v="5"/>
    <n v="5"/>
    <s v="CS"/>
    <d v="2025-11-11T00:00:00"/>
    <n v="11"/>
    <d v="2025-11-18T00:00:00"/>
    <d v="2025-11-18T00:00:00"/>
    <x v="10"/>
    <x v="0"/>
    <n v="707875"/>
    <n v="707875"/>
  </r>
  <r>
    <s v="1000730"/>
    <s v="89429100-1"/>
    <s v="NMC CHILE SPA"/>
    <s v="6508667697"/>
    <s v="ZPFC"/>
    <s v="11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11T00:00:00"/>
    <n v="11"/>
    <d v="2025-11-18T00:00:00"/>
    <d v="2025-11-18T00:00:00"/>
    <x v="10"/>
    <x v="0"/>
    <n v="111600"/>
    <n v="111600"/>
  </r>
  <r>
    <s v="1000730"/>
    <s v="89429100-1"/>
    <s v="NMC CHILE SPA"/>
    <s v="6508658534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5"/>
    <n v="15"/>
    <s v="CS"/>
    <d v="2025-11-03T00:00:00"/>
    <n v="11"/>
    <d v="2025-11-10T00:00:00"/>
    <d v="2025-11-12T00:00:00"/>
    <x v="10"/>
    <x v="0"/>
    <n v="919440"/>
    <n v="919440"/>
  </r>
  <r>
    <s v="1000730"/>
    <s v="89429100-1"/>
    <s v="NMC CHILE SPA"/>
    <s v="6701355820"/>
    <s v="ZPCD"/>
    <s v="10"/>
    <x v="1"/>
    <x v="0"/>
    <s v="C004"/>
    <s v="E652"/>
    <n v="1"/>
    <x v="1"/>
    <s v="57"/>
    <s v="Maderas"/>
    <s v="CL5726"/>
    <s v="570301003"/>
    <s v="1206928"/>
    <s v="MOLDURA CORNISA ANADECO DA1 33X33 2.00MT"/>
    <n v="7"/>
    <n v="7"/>
    <s v="UN"/>
    <d v="2025-11-07T00:00:00"/>
    <n v="11"/>
    <d v="2025-11-28T00:00:00"/>
    <d v="2025-11-19T00:00:00"/>
    <x v="10"/>
    <x v="0"/>
    <n v="531300"/>
    <n v="531300"/>
  </r>
  <r>
    <s v="1000730"/>
    <s v="89429100-1"/>
    <s v="NMC CHILE SPA"/>
    <s v="6508658534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11-03T00:00:00"/>
    <n v="11"/>
    <d v="2025-11-10T00:00:00"/>
    <d v="2025-11-12T00:00:00"/>
    <x v="10"/>
    <x v="0"/>
    <n v="581898"/>
    <n v="581898"/>
  </r>
  <r>
    <s v="1000730"/>
    <s v="89429100-1"/>
    <s v="NMC CHILE SPA"/>
    <s v="6508658534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1-03T00:00:00"/>
    <n v="11"/>
    <d v="2025-11-10T00:00:00"/>
    <d v="2025-11-12T00:00:00"/>
    <x v="10"/>
    <x v="0"/>
    <n v="172650"/>
    <n v="172650"/>
  </r>
  <r>
    <s v="1000730"/>
    <s v="89429100-1"/>
    <s v="NMC CHILE SPA"/>
    <s v="6508658534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3"/>
    <n v="3"/>
    <s v="CS"/>
    <d v="2025-11-03T00:00:00"/>
    <n v="11"/>
    <d v="2025-11-10T00:00:00"/>
    <d v="2025-11-12T00:00:00"/>
    <x v="10"/>
    <x v="0"/>
    <n v="424725"/>
    <n v="424725"/>
  </r>
  <r>
    <s v="1000730"/>
    <s v="89429100-1"/>
    <s v="NMC CHILE SPA"/>
    <s v="6508658534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03T00:00:00"/>
    <n v="11"/>
    <d v="2025-11-10T00:00:00"/>
    <d v="2025-11-12T00:00:00"/>
    <x v="10"/>
    <x v="0"/>
    <n v="111600"/>
    <n v="111600"/>
  </r>
  <r>
    <s v="1000730"/>
    <s v="89429100-1"/>
    <s v="NMC CHILE SPA"/>
    <s v="650866487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7"/>
    <s v="PAL"/>
    <d v="2025-11-10T00:00:00"/>
    <n v="11"/>
    <d v="2025-11-17T00:00:00"/>
    <d v="2025-11-13T00:00:00"/>
    <x v="10"/>
    <x v="0"/>
    <n v="2268000"/>
    <n v="2268000"/>
  </r>
  <r>
    <s v="1000730"/>
    <s v="89429100-1"/>
    <s v="NMC CHILE SPA"/>
    <s v="650866487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50866487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701360584"/>
    <s v="ZPCD"/>
    <s v="10"/>
    <x v="1"/>
    <x v="0"/>
    <s v="C004"/>
    <s v="E517"/>
    <n v="1"/>
    <x v="1"/>
    <s v="57"/>
    <s v="Maderas"/>
    <s v="CL5725"/>
    <s v="570301003"/>
    <s v="919901"/>
    <s v="CORNIZA NOMASTYL E 20X25MM"/>
    <n v="2046"/>
    <n v="1936"/>
    <s v="UN"/>
    <d v="2025-11-17T00:00:00"/>
    <n v="11"/>
    <d v="2025-11-17T00:00:00"/>
    <d v="2025-11-26T00:00:00"/>
    <x v="10"/>
    <x v="0"/>
    <n v="1178496"/>
    <n v="1115136"/>
  </r>
  <r>
    <s v="1000730"/>
    <s v="89429100-1"/>
    <s v="NMC CHILE SPA"/>
    <s v="6701360584"/>
    <s v="ZPCD"/>
    <s v="20"/>
    <x v="1"/>
    <x v="0"/>
    <s v="C004"/>
    <s v="E517"/>
    <n v="1"/>
    <x v="1"/>
    <s v="57"/>
    <s v="Maderas"/>
    <s v="CL5725"/>
    <s v="570301003"/>
    <s v="1427216"/>
    <s v="NOMASTYL T4 CAJA 170 ML"/>
    <n v="2"/>
    <n v="2"/>
    <s v="UN"/>
    <d v="2025-11-17T00:00:00"/>
    <n v="11"/>
    <d v="2025-11-17T00:00:00"/>
    <d v="2025-11-24T00:00:00"/>
    <x v="10"/>
    <x v="0"/>
    <n v="181900"/>
    <n v="181900"/>
  </r>
  <r>
    <s v="1000730"/>
    <s v="89429100-1"/>
    <s v="NMC CHILE SPA"/>
    <s v="6508664870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508664870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701360584"/>
    <s v="ZPCD"/>
    <s v="30"/>
    <x v="1"/>
    <x v="0"/>
    <s v="C004"/>
    <s v="E517"/>
    <n v="1"/>
    <x v="1"/>
    <s v="57"/>
    <s v="Maderas"/>
    <s v="CL5725"/>
    <s v="570301003"/>
    <s v="1216226"/>
    <s v="ADEFIX P5"/>
    <n v="16"/>
    <n v="16"/>
    <s v="UN"/>
    <d v="2025-11-17T00:00:00"/>
    <n v="11"/>
    <d v="2025-11-17T00:00:00"/>
    <d v="2025-11-24T00:00:00"/>
    <x v="10"/>
    <x v="0"/>
    <n v="238400"/>
    <n v="238400"/>
  </r>
  <r>
    <s v="1000730"/>
    <s v="89429100-1"/>
    <s v="NMC CHILE SPA"/>
    <s v="6508658534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1-03T00:00:00"/>
    <n v="11"/>
    <d v="2025-11-10T00:00:00"/>
    <d v="2025-11-12T00:00:00"/>
    <x v="10"/>
    <x v="0"/>
    <n v="115052"/>
    <n v="115052"/>
  </r>
  <r>
    <s v="1000730"/>
    <s v="89429100-1"/>
    <s v="NMC CHILE SPA"/>
    <s v="6508658534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28"/>
    <n v="28"/>
    <s v="CS"/>
    <d v="2025-11-03T00:00:00"/>
    <n v="11"/>
    <d v="2025-11-10T00:00:00"/>
    <d v="2025-11-12T00:00:00"/>
    <x v="10"/>
    <x v="0"/>
    <n v="2336947"/>
    <n v="2336947"/>
  </r>
  <r>
    <s v="1000730"/>
    <s v="89429100-1"/>
    <s v="NMC CHILE SPA"/>
    <s v="6508658534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21"/>
    <n v="21"/>
    <s v="CS"/>
    <d v="2025-11-03T00:00:00"/>
    <n v="11"/>
    <d v="2025-11-10T00:00:00"/>
    <d v="2025-11-12T00:00:00"/>
    <x v="10"/>
    <x v="0"/>
    <n v="1386685"/>
    <n v="1386685"/>
  </r>
  <r>
    <s v="1000730"/>
    <s v="89429100-1"/>
    <s v="NMC CHILE SPA"/>
    <s v="6508664870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1-10T00:00:00"/>
    <n v="11"/>
    <d v="2025-11-17T00:00:00"/>
    <m/>
    <x v="10"/>
    <x v="0"/>
    <n v="0"/>
    <n v="0"/>
  </r>
  <r>
    <s v="1000730"/>
    <s v="89429100-1"/>
    <s v="NMC CHILE SPA"/>
    <s v="6508667697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6"/>
    <n v="6"/>
    <s v="CS"/>
    <d v="2025-11-11T00:00:00"/>
    <n v="11"/>
    <d v="2025-11-18T00:00:00"/>
    <d v="2025-11-18T00:00:00"/>
    <x v="10"/>
    <x v="0"/>
    <n v="498770"/>
    <n v="498770"/>
  </r>
  <r>
    <s v="1000730"/>
    <s v="89429100-1"/>
    <s v="NMC CHILE SPA"/>
    <s v="6701355745"/>
    <s v="ZPCD"/>
    <s v="10"/>
    <x v="1"/>
    <x v="0"/>
    <s v="C004"/>
    <s v="E652"/>
    <n v="1"/>
    <x v="1"/>
    <s v="57"/>
    <s v="Maderas"/>
    <s v="CL5725"/>
    <s v="570301003"/>
    <s v="1043507"/>
    <s v="MOLDURA CORNISA TIPO B2 CAJA 190 MTS"/>
    <n v="3"/>
    <n v="3"/>
    <s v="UN"/>
    <d v="2025-11-07T00:00:00"/>
    <n v="11"/>
    <d v="2025-12-31T00:00:00"/>
    <d v="2025-12-05T00:00:00"/>
    <x v="11"/>
    <x v="0"/>
    <n v="292980"/>
    <n v="292980"/>
  </r>
  <r>
    <s v="1000730"/>
    <s v="89429100-1"/>
    <s v="NMC CHILE SPA"/>
    <s v="6508682339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2339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2339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3375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1"/>
    <n v="1"/>
    <s v="PAK"/>
    <d v="2025-11-24T00:00:00"/>
    <n v="11"/>
    <d v="2025-12-01T00:00:00"/>
    <d v="2025-12-01T00:00:00"/>
    <x v="11"/>
    <x v="0"/>
    <n v="115052"/>
    <n v="115052"/>
  </r>
  <r>
    <s v="1000730"/>
    <s v="89429100-1"/>
    <s v="NMC CHILE SPA"/>
    <s v="6508683375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29"/>
    <n v="29"/>
    <s v="CS"/>
    <d v="2025-11-24T00:00:00"/>
    <n v="11"/>
    <d v="2025-12-01T00:00:00"/>
    <d v="2025-12-01T00:00:00"/>
    <x v="11"/>
    <x v="0"/>
    <n v="2420410"/>
    <n v="2420410"/>
  </r>
  <r>
    <s v="1000730"/>
    <s v="89429100-1"/>
    <s v="NMC CHILE SPA"/>
    <s v="6701359825"/>
    <s v="ZPCD"/>
    <s v="10"/>
    <x v="1"/>
    <x v="0"/>
    <s v="C004"/>
    <s v="E652"/>
    <n v="1"/>
    <x v="1"/>
    <s v="57"/>
    <s v="Maderas"/>
    <s v="CL5725"/>
    <s v="570301003"/>
    <s v="596921"/>
    <s v="CORNISA POLIESTIRENO B5 50X50MM 96MT"/>
    <n v="13"/>
    <n v="13"/>
    <s v="UN"/>
    <d v="2025-11-17T00:00:00"/>
    <n v="11"/>
    <d v="2026-01-31T00:00:00"/>
    <d v="2025-12-10T00:00:00"/>
    <x v="11"/>
    <x v="0"/>
    <n v="852462"/>
    <n v="852462"/>
  </r>
  <r>
    <s v="1000730"/>
    <s v="89429100-1"/>
    <s v="NMC CHILE SPA"/>
    <s v="6508682339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1-24T00:00:00"/>
    <n v="11"/>
    <d v="2025-12-01T00:00:00"/>
    <m/>
    <x v="11"/>
    <x v="0"/>
    <n v="0"/>
    <n v="0"/>
  </r>
  <r>
    <s v="1000730"/>
    <s v="89429100-1"/>
    <s v="NMC CHILE SPA"/>
    <s v="6508683375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11-24T00:00:00"/>
    <n v="11"/>
    <d v="2025-12-01T00:00:00"/>
    <d v="2025-12-01T00:00:00"/>
    <x v="11"/>
    <x v="0"/>
    <n v="849450"/>
    <n v="849450"/>
  </r>
  <r>
    <s v="1000730"/>
    <s v="89429100-1"/>
    <s v="NMC CHILE SPA"/>
    <s v="6508683375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8"/>
    <n v="18"/>
    <s v="CS"/>
    <d v="2025-11-24T00:00:00"/>
    <n v="11"/>
    <d v="2025-12-01T00:00:00"/>
    <d v="2025-12-01T00:00:00"/>
    <x v="11"/>
    <x v="0"/>
    <n v="1188588"/>
    <n v="1188588"/>
  </r>
  <r>
    <s v="1000730"/>
    <s v="89429100-1"/>
    <s v="NMC CHILE SPA"/>
    <s v="6508683375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6"/>
    <n v="6"/>
    <s v="CS"/>
    <d v="2025-11-24T00:00:00"/>
    <n v="11"/>
    <d v="2025-12-01T00:00:00"/>
    <d v="2025-12-01T00:00:00"/>
    <x v="11"/>
    <x v="0"/>
    <n v="514368"/>
    <n v="514368"/>
  </r>
  <r>
    <s v="1000730"/>
    <s v="89429100-1"/>
    <s v="NMC CHILE SPA"/>
    <s v="6508683375"/>
    <s v="ZPFC"/>
    <s v="10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1-24T00:00:00"/>
    <n v="11"/>
    <d v="2025-12-01T00:00:00"/>
    <d v="2025-12-01T00:00:00"/>
    <x v="11"/>
    <x v="0"/>
    <n v="111600"/>
    <n v="111600"/>
  </r>
  <r>
    <s v="1000730"/>
    <s v="89429100-1"/>
    <s v="NMC CHILE SPA"/>
    <s v="6508683375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11-24T00:00:00"/>
    <n v="11"/>
    <d v="2025-12-01T00:00:00"/>
    <d v="2025-12-01T00:00:00"/>
    <x v="11"/>
    <x v="0"/>
    <n v="1241533"/>
    <n v="1241533"/>
  </r>
  <r>
    <s v="1000730"/>
    <s v="89429100-1"/>
    <s v="NMC CHILE SPA"/>
    <s v="6508683375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1-24T00:00:00"/>
    <n v="11"/>
    <d v="2025-12-01T00:00:00"/>
    <d v="2025-12-01T00:00:00"/>
    <x v="11"/>
    <x v="0"/>
    <n v="612960"/>
    <n v="612960"/>
  </r>
  <r>
    <s v="1000730"/>
    <s v="89429100-1"/>
    <s v="NMC CHILE SPA"/>
    <s v="6508683375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7"/>
    <n v="7"/>
    <s v="CS"/>
    <d v="2025-11-24T00:00:00"/>
    <n v="11"/>
    <d v="2025-12-01T00:00:00"/>
    <d v="2025-12-01T00:00:00"/>
    <x v="11"/>
    <x v="0"/>
    <n v="581898"/>
    <n v="581898"/>
  </r>
  <r>
    <s v="1000730"/>
    <s v="89429100-1"/>
    <s v="NMC CHILE SPA"/>
    <s v="6508683375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2"/>
    <n v="2"/>
    <s v="CS"/>
    <d v="2025-11-24T00:00:00"/>
    <n v="11"/>
    <d v="2025-12-01T00:00:00"/>
    <d v="2025-12-01T00:00:00"/>
    <x v="11"/>
    <x v="0"/>
    <n v="345300"/>
    <n v="345300"/>
  </r>
  <r>
    <s v="1000730"/>
    <s v="89429100-1"/>
    <s v="NMC CHILE SPA"/>
    <s v="6701384035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12-03T00:00:00"/>
    <n v="12"/>
    <d v="2025-12-09T00:00:00"/>
    <d v="2025-12-17T00:00:00"/>
    <x v="11"/>
    <x v="0"/>
    <n v="936700"/>
    <n v="936700"/>
  </r>
  <r>
    <s v="1000730"/>
    <s v="89429100-1"/>
    <s v="NMC CHILE SPA"/>
    <s v="6701213339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59"/>
    <n v="54"/>
    <s v="UN"/>
    <d v="2025-05-16T00:00:00"/>
    <n v="5"/>
    <d v="2025-08-14T00:00:00"/>
    <d v="2025-12-09T00:00:00"/>
    <x v="11"/>
    <x v="0"/>
    <n v="5255720"/>
    <n v="4810320"/>
  </r>
  <r>
    <s v="1000730"/>
    <s v="89429100-1"/>
    <s v="NMC CHILE SPA"/>
    <s v="6701365356"/>
    <s v="ZPCD"/>
    <s v="10"/>
    <x v="1"/>
    <x v="0"/>
    <s v="C004"/>
    <s v="E652"/>
    <n v="1"/>
    <x v="1"/>
    <s v="57"/>
    <s v="Maderas"/>
    <s v="CL5725"/>
    <s v="570301003"/>
    <s v="1460147"/>
    <s v="MOLDURA NOMASTYL D 50X40X2 MTS"/>
    <n v="5"/>
    <n v="5"/>
    <s v="UN"/>
    <d v="2025-11-27T00:00:00"/>
    <n v="11"/>
    <d v="2026-01-05T00:00:00"/>
    <d v="2025-12-04T00:00:00"/>
    <x v="11"/>
    <x v="0"/>
    <n v="349200"/>
    <n v="349200"/>
  </r>
  <r>
    <s v="1000730"/>
    <s v="89429100-1"/>
    <s v="NMC CHILE SPA"/>
    <s v="6701389701"/>
    <s v="ZPCD"/>
    <s v="10"/>
    <x v="1"/>
    <x v="0"/>
    <s v="C004"/>
    <s v="E652"/>
    <n v="1"/>
    <x v="1"/>
    <s v="57"/>
    <s v="Maderas"/>
    <s v="CL5725"/>
    <s v="570102001"/>
    <s v="1248388"/>
    <s v="ADHESIVO ADEFIX 5KG"/>
    <n v="8"/>
    <n v="8"/>
    <s v="UN"/>
    <d v="2025-12-10T00:00:00"/>
    <n v="12"/>
    <d v="2025-12-11T00:00:00"/>
    <d v="2025-12-16T00:00:00"/>
    <x v="11"/>
    <x v="0"/>
    <n v="119200"/>
    <n v="119200"/>
  </r>
  <r>
    <s v="1000730"/>
    <s v="89429100-1"/>
    <s v="NMC CHILE SPA"/>
    <s v="650869281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6"/>
    <n v="5"/>
    <s v="PAL"/>
    <d v="2025-12-01T00:00:00"/>
    <n v="12"/>
    <d v="2025-12-09T00:00:00"/>
    <d v="2025-12-04T00:00:00"/>
    <x v="11"/>
    <x v="0"/>
    <n v="1944000"/>
    <n v="1620000"/>
  </r>
  <r>
    <s v="1000730"/>
    <s v="89429100-1"/>
    <s v="NMC CHILE SPA"/>
    <s v="650869281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281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1T00:00:00"/>
    <n v="12"/>
    <d v="2025-12-09T00:00:00"/>
    <m/>
    <x v="11"/>
    <x v="0"/>
    <n v="0"/>
    <n v="0"/>
  </r>
  <r>
    <s v="1000730"/>
    <s v="89429100-1"/>
    <s v="NMC CHILE SPA"/>
    <s v="6508694140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4"/>
    <n v="4"/>
    <s v="PAK"/>
    <d v="2025-12-02T00:00:00"/>
    <n v="12"/>
    <d v="2025-12-10T00:00:00"/>
    <d v="2025-12-04T00:00:00"/>
    <x v="11"/>
    <x v="0"/>
    <n v="460208"/>
    <n v="460208"/>
  </r>
  <r>
    <s v="1000730"/>
    <s v="89429100-1"/>
    <s v="NMC CHILE SPA"/>
    <s v="6508694140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15"/>
    <n v="15"/>
    <s v="CS"/>
    <d v="2025-12-02T00:00:00"/>
    <n v="12"/>
    <d v="2025-12-10T00:00:00"/>
    <d v="2025-12-04T00:00:00"/>
    <x v="11"/>
    <x v="0"/>
    <n v="1251936"/>
    <n v="1251936"/>
  </r>
  <r>
    <s v="1000730"/>
    <s v="89429100-1"/>
    <s v="NMC CHILE SPA"/>
    <s v="6508694140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0"/>
    <n v="10"/>
    <s v="CS"/>
    <d v="2025-12-02T00:00:00"/>
    <n v="12"/>
    <d v="2025-12-10T00:00:00"/>
    <d v="2025-12-04T00:00:00"/>
    <x v="11"/>
    <x v="0"/>
    <n v="660326"/>
    <n v="660326"/>
  </r>
  <r>
    <s v="1000730"/>
    <s v="89429100-1"/>
    <s v="NMC CHILE SPA"/>
    <s v="6508694140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9"/>
    <n v="9"/>
    <s v="CS"/>
    <d v="2025-12-02T00:00:00"/>
    <n v="12"/>
    <d v="2025-12-10T00:00:00"/>
    <d v="2025-12-04T00:00:00"/>
    <x v="11"/>
    <x v="0"/>
    <n v="771552"/>
    <n v="771552"/>
  </r>
  <r>
    <s v="1000730"/>
    <s v="89429100-1"/>
    <s v="NMC CHILE SPA"/>
    <s v="6508694140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7"/>
    <n v="17"/>
    <s v="CS"/>
    <d v="2025-12-02T00:00:00"/>
    <n v="12"/>
    <d v="2025-12-10T00:00:00"/>
    <d v="2025-12-04T00:00:00"/>
    <x v="11"/>
    <x v="0"/>
    <n v="1005051"/>
    <n v="1005051"/>
  </r>
  <r>
    <s v="1000730"/>
    <s v="89429100-1"/>
    <s v="NMC CHILE SPA"/>
    <s v="6508694140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2-02T00:00:00"/>
    <n v="12"/>
    <d v="2025-12-10T00:00:00"/>
    <d v="2025-12-04T00:00:00"/>
    <x v="11"/>
    <x v="0"/>
    <n v="612960"/>
    <n v="612960"/>
  </r>
  <r>
    <s v="1000730"/>
    <s v="89429100-1"/>
    <s v="NMC CHILE SPA"/>
    <s v="6508694140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1"/>
    <n v="1"/>
    <s v="CS"/>
    <d v="2025-12-02T00:00:00"/>
    <n v="12"/>
    <d v="2025-12-10T00:00:00"/>
    <d v="2025-12-04T00:00:00"/>
    <x v="11"/>
    <x v="0"/>
    <n v="83128"/>
    <n v="83128"/>
  </r>
  <r>
    <s v="1000730"/>
    <s v="89429100-1"/>
    <s v="NMC CHILE SPA"/>
    <s v="6508694140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2-02T00:00:00"/>
    <n v="12"/>
    <d v="2025-12-10T00:00:00"/>
    <d v="2025-12-04T00:00:00"/>
    <x v="11"/>
    <x v="0"/>
    <n v="172650"/>
    <n v="172650"/>
  </r>
  <r>
    <s v="1000730"/>
    <s v="89429100-1"/>
    <s v="NMC CHILE SPA"/>
    <s v="6508694140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7"/>
    <n v="7"/>
    <s v="CS"/>
    <d v="2025-12-02T00:00:00"/>
    <n v="12"/>
    <d v="2025-12-10T00:00:00"/>
    <d v="2025-12-04T00:00:00"/>
    <x v="11"/>
    <x v="0"/>
    <n v="991025"/>
    <n v="991025"/>
  </r>
  <r>
    <s v="1000730"/>
    <s v="89429100-1"/>
    <s v="NMC CHILE SPA"/>
    <s v="6508703716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6"/>
    <n v="16"/>
    <s v="CS"/>
    <d v="2025-12-09T00:00:00"/>
    <n v="12"/>
    <d v="2025-12-16T00:00:00"/>
    <d v="2025-12-11T00:00:00"/>
    <x v="11"/>
    <x v="0"/>
    <n v="980736"/>
    <n v="980736"/>
  </r>
  <r>
    <s v="1000730"/>
    <s v="89429100-1"/>
    <s v="NMC CHILE SPA"/>
    <s v="6508702916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3716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2"/>
    <n v="2"/>
    <s v="PAK"/>
    <d v="2025-12-09T00:00:00"/>
    <n v="12"/>
    <d v="2025-12-16T00:00:00"/>
    <d v="2025-12-11T00:00:00"/>
    <x v="11"/>
    <x v="0"/>
    <n v="230104"/>
    <n v="230104"/>
  </r>
  <r>
    <s v="1000730"/>
    <s v="89429100-1"/>
    <s v="NMC CHILE SPA"/>
    <s v="6508703716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1"/>
    <n v="31"/>
    <s v="CS"/>
    <d v="2025-12-09T00:00:00"/>
    <n v="12"/>
    <d v="2025-12-16T00:00:00"/>
    <d v="2025-12-11T00:00:00"/>
    <x v="11"/>
    <x v="0"/>
    <n v="2587334"/>
    <n v="2587334"/>
  </r>
  <r>
    <s v="1000730"/>
    <s v="89429100-1"/>
    <s v="NMC CHILE SPA"/>
    <s v="6508703716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30"/>
    <n v="30"/>
    <s v="CS"/>
    <d v="2025-12-09T00:00:00"/>
    <n v="12"/>
    <d v="2025-12-16T00:00:00"/>
    <d v="2025-12-11T00:00:00"/>
    <x v="11"/>
    <x v="0"/>
    <n v="1980979"/>
    <n v="1980979"/>
  </r>
  <r>
    <s v="1000730"/>
    <s v="89429100-1"/>
    <s v="NMC CHILE SPA"/>
    <s v="6508702916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6"/>
    <s v="PAL"/>
    <d v="2025-12-09T00:00:00"/>
    <n v="12"/>
    <d v="2025-12-16T00:00:00"/>
    <d v="2025-12-11T00:00:00"/>
    <x v="11"/>
    <x v="0"/>
    <n v="2268000"/>
    <n v="1944000"/>
  </r>
  <r>
    <s v="1000730"/>
    <s v="89429100-1"/>
    <s v="NMC CHILE SPA"/>
    <s v="6508702916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2916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09T00:00:00"/>
    <n v="12"/>
    <d v="2025-12-16T00:00:00"/>
    <m/>
    <x v="11"/>
    <x v="0"/>
    <n v="0"/>
    <n v="0"/>
  </r>
  <r>
    <s v="1000730"/>
    <s v="89429100-1"/>
    <s v="NMC CHILE SPA"/>
    <s v="6508703716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4"/>
    <n v="4"/>
    <s v="CS"/>
    <d v="2025-12-09T00:00:00"/>
    <n v="12"/>
    <d v="2025-12-16T00:00:00"/>
    <d v="2025-12-11T00:00:00"/>
    <x v="11"/>
    <x v="0"/>
    <n v="342912"/>
    <n v="342912"/>
  </r>
  <r>
    <s v="1000730"/>
    <s v="89429100-1"/>
    <s v="NMC CHILE SPA"/>
    <s v="6508703716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5"/>
    <n v="15"/>
    <s v="CS"/>
    <d v="2025-12-09T00:00:00"/>
    <n v="12"/>
    <d v="2025-12-16T00:00:00"/>
    <d v="2025-12-11T00:00:00"/>
    <x v="11"/>
    <x v="0"/>
    <n v="886810"/>
    <n v="886810"/>
  </r>
  <r>
    <s v="1000730"/>
    <s v="89429100-1"/>
    <s v="NMC CHILE SPA"/>
    <s v="6701382816"/>
    <s v="ZPCD"/>
    <s v="10"/>
    <x v="1"/>
    <x v="0"/>
    <s v="C004"/>
    <s v="E619"/>
    <n v="1"/>
    <x v="1"/>
    <s v="57"/>
    <s v="Maderas"/>
    <s v="CL5725"/>
    <s v="570301003"/>
    <s v="1268112"/>
    <s v="CORNISA E. CAJA DE 352 ML"/>
    <n v="8"/>
    <n v="8"/>
    <s v="UN"/>
    <d v="2025-12-02T00:00:00"/>
    <n v="12"/>
    <d v="2025-12-03T00:00:00"/>
    <d v="2025-12-15T00:00:00"/>
    <x v="11"/>
    <x v="0"/>
    <n v="811008"/>
    <n v="811008"/>
  </r>
  <r>
    <s v="1000730"/>
    <s v="89429100-1"/>
    <s v="NMC CHILE SPA"/>
    <s v="6508703716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2"/>
    <n v="2"/>
    <s v="CS"/>
    <d v="2025-12-09T00:00:00"/>
    <n v="12"/>
    <d v="2025-12-16T00:00:00"/>
    <d v="2025-12-11T00:00:00"/>
    <x v="11"/>
    <x v="0"/>
    <n v="166257"/>
    <n v="166257"/>
  </r>
  <r>
    <s v="1000730"/>
    <s v="89429100-1"/>
    <s v="NMC CHILE SPA"/>
    <s v="6508703716"/>
    <s v="ZPFC"/>
    <s v="80"/>
    <x v="0"/>
    <x v="0"/>
    <s v="C004"/>
    <s v="E599"/>
    <n v="1"/>
    <x v="0"/>
    <s v="57"/>
    <s v="Maderas"/>
    <s v="CL5726"/>
    <s v="570301003"/>
    <s v="1252549"/>
    <s v="ESQUINERO WE1 30X25 2.00MT"/>
    <n v="4"/>
    <n v="4"/>
    <s v="CS"/>
    <d v="2025-12-09T00:00:00"/>
    <n v="12"/>
    <d v="2025-12-16T00:00:00"/>
    <d v="2025-12-11T00:00:00"/>
    <x v="11"/>
    <x v="0"/>
    <n v="566300"/>
    <n v="566300"/>
  </r>
  <r>
    <s v="1000730"/>
    <s v="89429100-1"/>
    <s v="NMC CHILE SPA"/>
    <s v="6508713801"/>
    <s v="ZPXD"/>
    <s v="19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15"/>
    <n v="11"/>
    <s v="PAL"/>
    <d v="2025-12-15T00:00:00"/>
    <n v="12"/>
    <d v="2025-12-22T00:00:00"/>
    <d v="2025-12-19T00:00:00"/>
    <x v="11"/>
    <x v="0"/>
    <n v="4860000"/>
    <n v="3564000"/>
  </r>
  <r>
    <s v="1000730"/>
    <s v="89429100-1"/>
    <s v="NMC CHILE SPA"/>
    <s v="6701388185"/>
    <s v="ZPCD"/>
    <s v="10"/>
    <x v="1"/>
    <x v="0"/>
    <s v="C004"/>
    <s v="E652"/>
    <n v="1"/>
    <x v="1"/>
    <s v="57"/>
    <s v="Maderas"/>
    <s v="CL5725"/>
    <s v="570301003"/>
    <s v="1043507"/>
    <s v="MOLDURA CORNISA TIPO B2 CAJA 190 MTS"/>
    <n v="5"/>
    <n v="5"/>
    <s v="UN"/>
    <d v="2025-12-09T00:00:00"/>
    <n v="12"/>
    <d v="2026-01-30T00:00:00"/>
    <d v="2025-12-23T00:00:00"/>
    <x v="11"/>
    <x v="0"/>
    <n v="464550"/>
    <n v="464550"/>
  </r>
  <r>
    <s v="1000730"/>
    <s v="89429100-1"/>
    <s v="NMC CHILE SPA"/>
    <s v="6701389425"/>
    <s v="ZPCD"/>
    <s v="10"/>
    <x v="1"/>
    <x v="0"/>
    <s v="C004"/>
    <s v="E525"/>
    <n v="1"/>
    <x v="1"/>
    <s v="57"/>
    <s v="Maderas"/>
    <s v="CL5725"/>
    <s v="570301003"/>
    <s v="892059"/>
    <s v="CORNISA NOMASTYL POLIESTIRENO B2 35X35"/>
    <n v="285"/>
    <n v="285"/>
    <s v="UN"/>
    <d v="2025-12-10T00:00:00"/>
    <n v="12"/>
    <d v="2025-12-10T00:00:00"/>
    <d v="2025-12-23T00:00:00"/>
    <x v="11"/>
    <x v="0"/>
    <n v="292980"/>
    <n v="292980"/>
  </r>
  <r>
    <s v="1000730"/>
    <s v="89429100-1"/>
    <s v="NMC CHILE SPA"/>
    <s v="6508713801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701391365"/>
    <s v="ZPCD"/>
    <s v="10"/>
    <x v="1"/>
    <x v="0"/>
    <s v="C004"/>
    <s v="E508"/>
    <n v="1"/>
    <x v="1"/>
    <s v="57"/>
    <s v="Maderas"/>
    <s v="CL5726"/>
    <s v="570301003"/>
    <s v="1206930"/>
    <s v="MOLDURA CORNISA ANADECO DA15 35X35 2.0MT"/>
    <n v="190"/>
    <n v="190"/>
    <s v="UN"/>
    <d v="2025-12-15T00:00:00"/>
    <n v="12"/>
    <d v="2025-12-16T00:00:00"/>
    <d v="2025-12-22T00:00:00"/>
    <x v="11"/>
    <x v="0"/>
    <n v="195320"/>
    <n v="195320"/>
  </r>
  <r>
    <s v="1000730"/>
    <s v="89429100-1"/>
    <s v="NMC CHILE SPA"/>
    <s v="6508713801"/>
    <s v="ZPXD"/>
    <s v="20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7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18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2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3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2-15T00:00:00"/>
    <n v="12"/>
    <d v="2025-12-22T00:00:00"/>
    <d v="2025-12-19T00:00:00"/>
    <x v="11"/>
    <x v="0"/>
    <n v="453600"/>
    <n v="453600"/>
  </r>
  <r>
    <s v="1000730"/>
    <s v="89429100-1"/>
    <s v="NMC CHILE SPA"/>
    <s v="6508713801"/>
    <s v="ZPXD"/>
    <s v="3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508713801"/>
    <s v="ZPXD"/>
    <s v="40"/>
    <x v="0"/>
    <x v="0"/>
    <s v="C004"/>
    <s v="E599"/>
    <n v="1"/>
    <x v="0"/>
    <s v="49"/>
    <s v="Flooring"/>
    <s v="CL4923"/>
    <s v="490604004"/>
    <s v="1456677"/>
    <s v="ESPUMA ACUSTICA SELITCBLOC 15 M2"/>
    <n v="1"/>
    <n v="1"/>
    <s v="PAL"/>
    <d v="2025-12-15T00:00:00"/>
    <n v="12"/>
    <d v="2025-12-22T00:00:00"/>
    <d v="2025-12-19T00:00:00"/>
    <x v="11"/>
    <x v="0"/>
    <n v="453600"/>
    <n v="453600"/>
  </r>
  <r>
    <s v="1000730"/>
    <s v="89429100-1"/>
    <s v="NMC CHILE SPA"/>
    <s v="6508713801"/>
    <s v="ZPXD"/>
    <s v="41"/>
    <x v="0"/>
    <x v="0"/>
    <s v="C004"/>
    <s v="E599"/>
    <n v="1"/>
    <x v="0"/>
    <s v="49"/>
    <s v="Flooring"/>
    <s v="CL4923"/>
    <s v="490604004"/>
    <s v="1456677"/>
    <s v="ESPUMA ACUSTICA SELITCBLOC 15 M2"/>
    <n v="1"/>
    <n v="0"/>
    <s v="PAL"/>
    <d v="2025-12-15T00:00:00"/>
    <n v="12"/>
    <d v="2025-12-22T00:00:00"/>
    <m/>
    <x v="11"/>
    <x v="0"/>
    <n v="0"/>
    <n v="0"/>
  </r>
  <r>
    <s v="1000730"/>
    <s v="89429100-1"/>
    <s v="NMC CHILE SPA"/>
    <s v="6701384556"/>
    <s v="ZPCD"/>
    <s v="10"/>
    <x v="1"/>
    <x v="0"/>
    <s v="C004"/>
    <s v="E633"/>
    <n v="1"/>
    <x v="1"/>
    <s v="57"/>
    <s v="Maderas"/>
    <s v="CL5725"/>
    <s v="570301003"/>
    <s v="1427216"/>
    <s v="NOMASTYL T4 CAJA 170 ML"/>
    <n v="24"/>
    <n v="24"/>
    <s v="UN"/>
    <d v="2025-12-03T00:00:00"/>
    <n v="12"/>
    <d v="2025-12-04T00:00:00"/>
    <d v="2025-12-18T00:00:00"/>
    <x v="11"/>
    <x v="0"/>
    <n v="2292960"/>
    <n v="2292960"/>
  </r>
  <r>
    <s v="1000730"/>
    <s v="89429100-1"/>
    <s v="NMC CHILE SPA"/>
    <s v="6701307836"/>
    <s v="ZPCD"/>
    <s v="10"/>
    <x v="1"/>
    <x v="0"/>
    <s v="C004"/>
    <s v="E652"/>
    <n v="1"/>
    <x v="1"/>
    <s v="43"/>
    <s v="Construccion"/>
    <s v="CL5725"/>
    <s v="570301003"/>
    <s v="1494960"/>
    <s v="CALANDO ARSTYL PIEZA 0.59MT2"/>
    <n v="510"/>
    <n v="510"/>
    <s v="UN"/>
    <d v="2025-09-22T00:00:00"/>
    <n v="9"/>
    <d v="2025-11-20T00:00:00"/>
    <d v="2025-12-22T00:00:00"/>
    <x v="11"/>
    <x v="0"/>
    <n v="26443500"/>
    <n v="26443500"/>
  </r>
  <r>
    <s v="1000730"/>
    <s v="89429100-1"/>
    <s v="NMC CHILE SPA"/>
    <s v="6508715203"/>
    <s v="ZPFC"/>
    <s v="40"/>
    <x v="0"/>
    <x v="0"/>
    <s v="C004"/>
    <s v="E599"/>
    <n v="1"/>
    <x v="0"/>
    <s v="57"/>
    <s v="Maderas"/>
    <s v="CL5726"/>
    <s v="570301003"/>
    <s v="1206929"/>
    <s v="MOLDURA CORNISA ANADECO DA6 45X50 2.00MT"/>
    <n v="25"/>
    <n v="25"/>
    <s v="CS"/>
    <d v="2025-12-16T00:00:00"/>
    <n v="12"/>
    <d v="2025-12-23T00:00:00"/>
    <d v="2025-12-22T00:00:00"/>
    <x v="11"/>
    <x v="0"/>
    <n v="1650816"/>
    <n v="1650816"/>
  </r>
  <r>
    <s v="1000730"/>
    <s v="89429100-1"/>
    <s v="NMC CHILE SPA"/>
    <s v="6508715203"/>
    <s v="ZPFC"/>
    <s v="50"/>
    <x v="0"/>
    <x v="0"/>
    <s v="C004"/>
    <s v="E599"/>
    <n v="1"/>
    <x v="0"/>
    <s v="57"/>
    <s v="Maderas"/>
    <s v="CL5726"/>
    <s v="570301003"/>
    <s v="1206930"/>
    <s v="MOLDURA CORNISA ANADECO DA15 35X35 2.0MT"/>
    <n v="7"/>
    <n v="7"/>
    <s v="CS"/>
    <d v="2025-12-16T00:00:00"/>
    <n v="12"/>
    <d v="2025-12-23T00:00:00"/>
    <d v="2025-12-22T00:00:00"/>
    <x v="11"/>
    <x v="0"/>
    <n v="600096"/>
    <n v="600096"/>
  </r>
  <r>
    <s v="1000730"/>
    <s v="89429100-1"/>
    <s v="NMC CHILE SPA"/>
    <s v="6508715203"/>
    <s v="ZPFC"/>
    <s v="60"/>
    <x v="0"/>
    <x v="0"/>
    <s v="C004"/>
    <s v="E599"/>
    <n v="1"/>
    <x v="0"/>
    <s v="57"/>
    <s v="Maderas"/>
    <s v="CL5726"/>
    <s v="570301003"/>
    <s v="1206931"/>
    <s v="MOLDURA CORNISA ANADECO DA16 50X50 2.0MT"/>
    <n v="21"/>
    <n v="21"/>
    <s v="CS"/>
    <d v="2025-12-16T00:00:00"/>
    <n v="12"/>
    <d v="2025-12-23T00:00:00"/>
    <d v="2025-12-22T00:00:00"/>
    <x v="11"/>
    <x v="0"/>
    <n v="1241533"/>
    <n v="1241533"/>
  </r>
  <r>
    <s v="1000730"/>
    <s v="89429100-1"/>
    <s v="NMC CHILE SPA"/>
    <s v="6508715203"/>
    <s v="ZPFC"/>
    <s v="70"/>
    <x v="0"/>
    <x v="0"/>
    <s v="C004"/>
    <s v="E599"/>
    <n v="1"/>
    <x v="0"/>
    <s v="57"/>
    <s v="Maderas"/>
    <s v="CL5726"/>
    <s v="570301003"/>
    <s v="1206932"/>
    <s v="MOLDURA CORNISA ANADECO DA18 50X45 2.0MT"/>
    <n v="13"/>
    <n v="13"/>
    <s v="CS"/>
    <d v="2025-12-16T00:00:00"/>
    <n v="12"/>
    <d v="2025-12-23T00:00:00"/>
    <d v="2025-12-22T00:00:00"/>
    <x v="11"/>
    <x v="0"/>
    <n v="796848"/>
    <n v="796848"/>
  </r>
  <r>
    <s v="1000730"/>
    <s v="89429100-1"/>
    <s v="NMC CHILE SPA"/>
    <s v="6508715203"/>
    <s v="ZPFC"/>
    <s v="80"/>
    <x v="0"/>
    <x v="0"/>
    <s v="C004"/>
    <s v="E599"/>
    <n v="1"/>
    <x v="0"/>
    <s v="57"/>
    <s v="Maderas"/>
    <s v="CL5726"/>
    <s v="570301003"/>
    <s v="1206933"/>
    <s v="MOLDURA CORNISA ANADECO DA22 17X25 2.0MT"/>
    <n v="10"/>
    <n v="10"/>
    <s v="CS"/>
    <d v="2025-12-16T00:00:00"/>
    <n v="12"/>
    <d v="2025-12-23T00:00:00"/>
    <d v="2025-12-22T00:00:00"/>
    <x v="11"/>
    <x v="0"/>
    <n v="831283"/>
    <n v="831283"/>
  </r>
  <r>
    <s v="1000730"/>
    <s v="89429100-1"/>
    <s v="NMC CHILE SPA"/>
    <s v="6508715203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5"/>
    <n v="5"/>
    <s v="CS"/>
    <d v="2025-12-16T00:00:00"/>
    <n v="12"/>
    <d v="2025-12-23T00:00:00"/>
    <d v="2025-12-22T00:00:00"/>
    <x v="11"/>
    <x v="0"/>
    <n v="707875"/>
    <n v="707875"/>
  </r>
  <r>
    <s v="1000730"/>
    <s v="89429100-1"/>
    <s v="NMC CHILE SPA"/>
    <s v="6508723870"/>
    <s v="ZPFC"/>
    <s v="1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12-22T00:00:00"/>
    <n v="12"/>
    <d v="2025-12-30T00:00:00"/>
    <d v="2025-12-31T00:00:00"/>
    <x v="11"/>
    <x v="0"/>
    <n v="150444"/>
    <n v="150444"/>
  </r>
  <r>
    <s v="1000730"/>
    <s v="89429100-1"/>
    <s v="NMC CHILE SPA"/>
    <s v="6508723870"/>
    <s v="ZPFC"/>
    <s v="20"/>
    <x v="0"/>
    <x v="0"/>
    <s v="C004"/>
    <s v="E599"/>
    <n v="1"/>
    <x v="0"/>
    <s v="57"/>
    <s v="Maderas"/>
    <s v="CL5726"/>
    <s v="570301003"/>
    <s v="1206928"/>
    <s v="MOLDURA CORNISA ANADECO DA1 33X33 2.00MT"/>
    <n v="30"/>
    <n v="30"/>
    <s v="CS"/>
    <d v="2025-12-22T00:00:00"/>
    <n v="12"/>
    <d v="2025-12-30T00:00:00"/>
    <d v="2025-12-31T00:00:00"/>
    <x v="11"/>
    <x v="0"/>
    <n v="2503872"/>
    <n v="2503872"/>
  </r>
  <r>
    <s v="1000730"/>
    <s v="89429100-1"/>
    <s v="NMC CHILE SPA"/>
    <s v="6508723870"/>
    <s v="ZPFC"/>
    <s v="30"/>
    <x v="0"/>
    <x v="0"/>
    <s v="C004"/>
    <s v="E599"/>
    <n v="1"/>
    <x v="0"/>
    <s v="57"/>
    <s v="Maderas"/>
    <s v="CL5726"/>
    <s v="570301003"/>
    <s v="1206929"/>
    <s v="MOLDURA CORNISA ANADECO DA6 45X50 2.00MT"/>
    <n v="19"/>
    <n v="19"/>
    <s v="CS"/>
    <d v="2025-12-22T00:00:00"/>
    <n v="12"/>
    <d v="2025-12-30T00:00:00"/>
    <d v="2025-12-31T00:00:00"/>
    <x v="11"/>
    <x v="0"/>
    <n v="1254620"/>
    <n v="1254620"/>
  </r>
  <r>
    <s v="1000730"/>
    <s v="89429100-1"/>
    <s v="NMC CHILE SPA"/>
    <s v="6701343763"/>
    <s v="ZPCD"/>
    <s v="20"/>
    <x v="1"/>
    <x v="0"/>
    <s v="C004"/>
    <s v="E652"/>
    <n v="1"/>
    <x v="1"/>
    <s v="57"/>
    <s v="Maderas"/>
    <s v="CL5725"/>
    <s v="570102001"/>
    <s v="1248388"/>
    <s v="ADHESIVO ADEFIX 5KG"/>
    <n v="240"/>
    <n v="52"/>
    <s v="UN"/>
    <d v="2025-10-14T00:00:00"/>
    <n v="10"/>
    <d v="2026-10-14T00:00:00"/>
    <d v="2025-12-12T00:00:00"/>
    <x v="11"/>
    <x v="0"/>
    <n v="3576000"/>
    <n v="774800"/>
  </r>
  <r>
    <s v="1000730"/>
    <s v="89429100-1"/>
    <s v="NMC CHILE SPA"/>
    <s v="6701267760"/>
    <s v="ZPCD"/>
    <s v="10"/>
    <x v="1"/>
    <x v="0"/>
    <s v="C004"/>
    <s v="E652"/>
    <n v="1"/>
    <x v="1"/>
    <s v="57"/>
    <s v="Maderas"/>
    <s v="CL5726"/>
    <s v="570301003"/>
    <s v="1206928"/>
    <s v="CORNISA ANADECO DA1 33X33 2.00MT"/>
    <n v="13340"/>
    <n v="13340"/>
    <s v="UN"/>
    <d v="2025-07-18T00:00:00"/>
    <n v="7"/>
    <d v="2026-01-03T00:00:00"/>
    <d v="2025-12-02T00:00:00"/>
    <x v="11"/>
    <x v="0"/>
    <n v="4402200"/>
    <n v="4402200"/>
  </r>
  <r>
    <s v="1000730"/>
    <s v="89429100-1"/>
    <s v="NMC CHILE SPA"/>
    <s v="6701304457"/>
    <s v="ZPCD"/>
    <s v="10"/>
    <x v="1"/>
    <x v="1"/>
    <s v="C004"/>
    <s v="E633"/>
    <n v="1"/>
    <x v="1"/>
    <s v="43"/>
    <s v="Construccion"/>
    <s v=""/>
    <s v="430507002"/>
    <s v="938731"/>
    <s v="SERVICIO FLETE"/>
    <n v="10"/>
    <n v="0"/>
    <s v="UN"/>
    <d v="2025-09-22T00:00:00"/>
    <n v="9"/>
    <d v="2025-12-30T00:00:00"/>
    <m/>
    <x v="11"/>
    <x v="0"/>
    <n v="4830"/>
    <n v="0"/>
  </r>
  <r>
    <s v="1000730"/>
    <s v="89429100-1"/>
    <s v="NMC CHILE SPA"/>
    <s v="6701303724"/>
    <s v="ZPCD"/>
    <s v="10"/>
    <x v="1"/>
    <x v="0"/>
    <s v="C004"/>
    <s v="E652"/>
    <n v="1"/>
    <x v="1"/>
    <s v="57"/>
    <s v="Maderas"/>
    <s v=""/>
    <s v="570301003"/>
    <s v="1066111"/>
    <s v="CORNISA TIPO T 4 NOMASTYL"/>
    <n v="9520"/>
    <n v="9520"/>
    <s v="UN"/>
    <d v="2025-09-11T00:00:00"/>
    <n v="9"/>
    <d v="2026-03-28T00:00:00"/>
    <d v="2025-12-17T00:00:00"/>
    <x v="11"/>
    <x v="0"/>
    <n v="4988480"/>
    <n v="4988480"/>
  </r>
  <r>
    <s v="1000730"/>
    <s v="89429100-1"/>
    <s v="NMC CHILE SPA"/>
    <s v="6701303724"/>
    <s v="ZPCD"/>
    <s v="20"/>
    <x v="1"/>
    <x v="0"/>
    <s v="C004"/>
    <s v="E652"/>
    <n v="1"/>
    <x v="1"/>
    <s v="57"/>
    <s v="Maderas"/>
    <s v="CL5725"/>
    <s v="570301003"/>
    <s v="1216226"/>
    <s v="ADEFIX P5"/>
    <n v="96"/>
    <n v="96"/>
    <s v="UN"/>
    <d v="2025-09-11T00:00:00"/>
    <n v="9"/>
    <d v="2026-03-28T00:00:00"/>
    <d v="2025-12-17T00:00:00"/>
    <x v="11"/>
    <x v="0"/>
    <n v="1246368"/>
    <n v="1246368"/>
  </r>
  <r>
    <s v="1000730"/>
    <s v="89429100-1"/>
    <s v="NMC CHILE SPA"/>
    <s v="6508723870"/>
    <s v="ZPFC"/>
    <s v="40"/>
    <x v="0"/>
    <x v="0"/>
    <s v="C004"/>
    <s v="E599"/>
    <n v="1"/>
    <x v="0"/>
    <s v="57"/>
    <s v="Maderas"/>
    <s v="CL5726"/>
    <s v="570301003"/>
    <s v="1206930"/>
    <s v="MOLDURA CORNISA ANADECO DA15 35X35 2.0MT"/>
    <n v="7"/>
    <n v="7"/>
    <s v="CS"/>
    <d v="2025-12-22T00:00:00"/>
    <n v="12"/>
    <d v="2025-12-30T00:00:00"/>
    <d v="2025-12-31T00:00:00"/>
    <x v="11"/>
    <x v="0"/>
    <n v="600096"/>
    <n v="600096"/>
  </r>
  <r>
    <s v="1000730"/>
    <s v="89429100-1"/>
    <s v="NMC CHILE SPA"/>
    <s v="6508723870"/>
    <s v="ZPFC"/>
    <s v="50"/>
    <x v="0"/>
    <x v="0"/>
    <s v="C004"/>
    <s v="E599"/>
    <n v="1"/>
    <x v="0"/>
    <s v="57"/>
    <s v="Maderas"/>
    <s v="CL5726"/>
    <s v="570301003"/>
    <s v="1206931"/>
    <s v="MOLDURA CORNISA ANADECO DA16 50X50 2.0MT"/>
    <n v="19"/>
    <n v="19"/>
    <s v="CS"/>
    <d v="2025-12-22T00:00:00"/>
    <n v="12"/>
    <d v="2025-12-30T00:00:00"/>
    <d v="2025-12-31T00:00:00"/>
    <x v="11"/>
    <x v="0"/>
    <n v="1123292"/>
    <n v="1123292"/>
  </r>
  <r>
    <s v="1000730"/>
    <s v="89429100-1"/>
    <s v="NMC CHILE SPA"/>
    <s v="6508723870"/>
    <s v="ZPFC"/>
    <s v="60"/>
    <x v="0"/>
    <x v="0"/>
    <s v="C004"/>
    <s v="E599"/>
    <n v="1"/>
    <x v="0"/>
    <s v="57"/>
    <s v="Maderas"/>
    <s v="CL5726"/>
    <s v="570301003"/>
    <s v="1206932"/>
    <s v="MOLDURA CORNISA ANADECO DA18 50X45 2.0MT"/>
    <n v="19"/>
    <n v="19"/>
    <s v="CS"/>
    <d v="2025-12-22T00:00:00"/>
    <n v="12"/>
    <d v="2025-12-30T00:00:00"/>
    <d v="2025-12-31T00:00:00"/>
    <x v="11"/>
    <x v="0"/>
    <n v="1164624"/>
    <n v="1164624"/>
  </r>
  <r>
    <s v="1000730"/>
    <s v="89429100-1"/>
    <s v="NMC CHILE SPA"/>
    <s v="6508723870"/>
    <s v="ZPFC"/>
    <s v="70"/>
    <x v="0"/>
    <x v="0"/>
    <s v="C004"/>
    <s v="E599"/>
    <n v="1"/>
    <x v="0"/>
    <s v="57"/>
    <s v="Maderas"/>
    <s v="CL5726"/>
    <s v="570301003"/>
    <s v="1206933"/>
    <s v="MOLDURA CORNISA ANADECO DA22 17X25 2.0MT"/>
    <n v="11"/>
    <n v="11"/>
    <s v="CS"/>
    <d v="2025-12-22T00:00:00"/>
    <n v="12"/>
    <d v="2025-12-30T00:00:00"/>
    <d v="2025-12-31T00:00:00"/>
    <x v="11"/>
    <x v="0"/>
    <n v="914412"/>
    <n v="914412"/>
  </r>
  <r>
    <s v="1000730"/>
    <s v="89429100-1"/>
    <s v="NMC CHILE SPA"/>
    <s v="6508715203"/>
    <s v="ZPFC"/>
    <s v="10"/>
    <x v="0"/>
    <x v="0"/>
    <s v="C004"/>
    <s v="E599"/>
    <n v="1"/>
    <x v="0"/>
    <s v="57"/>
    <s v="Maderas"/>
    <s v="CL5726"/>
    <s v="570301003"/>
    <s v="107162"/>
    <s v="MOLDURA DECOFLAIR E25 SKIN 50X80 2.00MT"/>
    <n v="3"/>
    <n v="3"/>
    <s v="PAK"/>
    <d v="2025-12-16T00:00:00"/>
    <n v="12"/>
    <d v="2025-12-23T00:00:00"/>
    <d v="2025-12-22T00:00:00"/>
    <x v="11"/>
    <x v="0"/>
    <n v="345156"/>
    <n v="345156"/>
  </r>
  <r>
    <s v="1000730"/>
    <s v="89429100-1"/>
    <s v="NMC CHILE SPA"/>
    <s v="6508723870"/>
    <s v="ZPFC"/>
    <s v="80"/>
    <x v="0"/>
    <x v="0"/>
    <s v="C004"/>
    <s v="E599"/>
    <n v="1"/>
    <x v="0"/>
    <s v="57"/>
    <s v="Maderas"/>
    <s v="CL5726"/>
    <s v="570301003"/>
    <s v="1252545"/>
    <s v="CORN ILUM CURVA IL3 33x50 2.00MT"/>
    <n v="1"/>
    <n v="1"/>
    <s v="CS"/>
    <d v="2025-12-22T00:00:00"/>
    <n v="12"/>
    <d v="2025-12-30T00:00:00"/>
    <d v="2025-12-31T00:00:00"/>
    <x v="11"/>
    <x v="0"/>
    <n v="172650"/>
    <n v="172650"/>
  </r>
  <r>
    <s v="1000730"/>
    <s v="89429100-1"/>
    <s v="NMC CHILE SPA"/>
    <s v="6701396172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12-23T00:00:00"/>
    <n v="12"/>
    <d v="2025-12-30T00:00:00"/>
    <d v="2025-12-30T00:00:00"/>
    <x v="11"/>
    <x v="0"/>
    <n v="936700"/>
    <n v="936700"/>
  </r>
  <r>
    <s v="1000730"/>
    <s v="89429100-1"/>
    <s v="NMC CHILE SPA"/>
    <s v="6701396185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18"/>
    <n v="6"/>
    <s v="UN"/>
    <d v="2025-12-23T00:00:00"/>
    <n v="12"/>
    <d v="2025-12-24T00:00:00"/>
    <d v="2025-12-30T00:00:00"/>
    <x v="11"/>
    <x v="0"/>
    <n v="1719720"/>
    <n v="573240"/>
  </r>
  <r>
    <s v="1000730"/>
    <s v="89429100-1"/>
    <s v="NMC CHILE SPA"/>
    <s v="6701396185"/>
    <s v="ZPCD"/>
    <s v="20"/>
    <x v="1"/>
    <x v="0"/>
    <s v="C004"/>
    <s v="E652"/>
    <n v="1"/>
    <x v="1"/>
    <s v="57"/>
    <s v="Maderas"/>
    <s v="CL5725"/>
    <s v="570301003"/>
    <s v="1216226"/>
    <s v="ADEFIX P5"/>
    <n v="28"/>
    <n v="12"/>
    <s v="UN"/>
    <d v="2025-12-23T00:00:00"/>
    <n v="12"/>
    <d v="2025-12-24T00:00:00"/>
    <d v="2025-12-30T00:00:00"/>
    <x v="11"/>
    <x v="0"/>
    <n v="417200"/>
    <n v="178800"/>
  </r>
  <r>
    <s v="1000730"/>
    <s v="89429100-1"/>
    <s v="NMC CHILE SPA"/>
    <s v="6508715203"/>
    <s v="ZPFC"/>
    <s v="20"/>
    <x v="0"/>
    <x v="0"/>
    <s v="C004"/>
    <s v="E599"/>
    <n v="1"/>
    <x v="0"/>
    <s v="57"/>
    <s v="Maderas"/>
    <s v="CL5726"/>
    <s v="570301003"/>
    <s v="225516"/>
    <s v="MOLDURA DECOFLAIR E21 SKIN 65X30 2.00MT"/>
    <n v="1"/>
    <n v="1"/>
    <s v="PAK"/>
    <d v="2025-12-16T00:00:00"/>
    <n v="12"/>
    <d v="2025-12-23T00:00:00"/>
    <d v="2025-12-22T00:00:00"/>
    <x v="11"/>
    <x v="0"/>
    <n v="150444"/>
    <n v="150444"/>
  </r>
  <r>
    <s v="1000730"/>
    <s v="89429100-1"/>
    <s v="NMC CHILE SPA"/>
    <s v="6508715203"/>
    <s v="ZPFC"/>
    <s v="30"/>
    <x v="0"/>
    <x v="0"/>
    <s v="C004"/>
    <s v="E599"/>
    <n v="1"/>
    <x v="0"/>
    <s v="57"/>
    <s v="Maderas"/>
    <s v="CL5726"/>
    <s v="570301003"/>
    <s v="1206928"/>
    <s v="MOLDURA CORNISA ANADECO DA1 33X33 2.00MT"/>
    <n v="36"/>
    <n v="36"/>
    <s v="CS"/>
    <d v="2025-12-16T00:00:00"/>
    <n v="12"/>
    <d v="2025-12-23T00:00:00"/>
    <d v="2025-12-22T00:00:00"/>
    <x v="11"/>
    <x v="0"/>
    <n v="3004646"/>
    <n v="3004646"/>
  </r>
  <r>
    <s v="1000730"/>
    <s v="89429100-1"/>
    <s v="NMC CHILE SPA"/>
    <s v="6508723870"/>
    <s v="ZPFC"/>
    <s v="90"/>
    <x v="0"/>
    <x v="0"/>
    <s v="C004"/>
    <s v="E599"/>
    <n v="1"/>
    <x v="0"/>
    <s v="57"/>
    <s v="Maderas"/>
    <s v="CL5726"/>
    <s v="570301003"/>
    <s v="1252549"/>
    <s v="ESQUINERO WE1 30X25 2.00MT"/>
    <n v="6"/>
    <n v="6"/>
    <s v="CS"/>
    <d v="2025-12-22T00:00:00"/>
    <n v="12"/>
    <d v="2025-12-30T00:00:00"/>
    <d v="2025-12-31T00:00:00"/>
    <x v="11"/>
    <x v="0"/>
    <n v="849450"/>
    <n v="849450"/>
  </r>
  <r>
    <s v="1000730"/>
    <s v="89429100-1"/>
    <s v="NMC CHILE SPA"/>
    <s v="6701398769"/>
    <s v="ZPCD"/>
    <s v="10"/>
    <x v="1"/>
    <x v="0"/>
    <s v="C004"/>
    <s v="E652"/>
    <n v="1"/>
    <x v="1"/>
    <s v="57"/>
    <s v="Maderas"/>
    <s v="CL5725"/>
    <s v="570301003"/>
    <s v="938419"/>
    <s v="MOLDURA NOMASTYL LX28 K1 CJ"/>
    <n v="1400"/>
    <n v="1400"/>
    <s v="M"/>
    <d v="2025-12-29T00:00:00"/>
    <n v="12"/>
    <d v="2025-12-30T00:00:00"/>
    <d v="2025-12-30T00:00:00"/>
    <x v="11"/>
    <x v="0"/>
    <n v="809200"/>
    <n v="809200"/>
  </r>
  <r>
    <s v="1000730"/>
    <s v="89429100-1"/>
    <s v="NMC CHILE SPA"/>
    <s v="6701398827"/>
    <s v="ZPCD"/>
    <s v="10"/>
    <x v="1"/>
    <x v="0"/>
    <s v="C004"/>
    <s v="E652"/>
    <n v="1"/>
    <x v="1"/>
    <s v="57"/>
    <s v="Maderas"/>
    <s v="CL5725"/>
    <s v="570301003"/>
    <s v="1427216"/>
    <s v="NOMASTYL T4 CAJA 170 ML"/>
    <n v="850"/>
    <n v="850"/>
    <s v="UN"/>
    <d v="2025-12-29T00:00:00"/>
    <n v="12"/>
    <d v="2026-01-06T00:00:00"/>
    <d v="2025-12-31T00:00:00"/>
    <x v="11"/>
    <x v="0"/>
    <n v="936700"/>
    <n v="936700"/>
  </r>
  <r>
    <s v="1000730"/>
    <s v="89429100-1"/>
    <s v="NMC CHILE SPA"/>
    <s v="6701399038"/>
    <s v="ZPCD"/>
    <s v="10"/>
    <x v="1"/>
    <x v="0"/>
    <s v="C004"/>
    <s v="E652"/>
    <n v="1"/>
    <x v="1"/>
    <s v="57"/>
    <s v="Maderas"/>
    <s v="CL5725"/>
    <s v="570301003"/>
    <s v="596921"/>
    <s v="CORNISA POLIESTIRENO B5 50X50MM 96MT"/>
    <n v="2"/>
    <n v="2"/>
    <s v="UN"/>
    <d v="2025-12-30T00:00:00"/>
    <n v="12"/>
    <d v="2025-12-30T00:00:00"/>
    <d v="2026-01-12T00:00:00"/>
    <x v="0"/>
    <x v="1"/>
    <n v="131148"/>
    <n v="131148"/>
  </r>
  <r>
    <s v="1000730"/>
    <s v="89429100-1"/>
    <s v="NMC CHILE SPA"/>
    <s v="6701395926"/>
    <s v="ZPCD"/>
    <s v="10"/>
    <x v="1"/>
    <x v="0"/>
    <s v="C004"/>
    <s v="E521"/>
    <n v="1"/>
    <x v="1"/>
    <s v="57"/>
    <s v="Maderas"/>
    <s v="CL5725"/>
    <s v="570301003"/>
    <s v="1327627"/>
    <s v="NOMASTYL SL CAJA 76 ML"/>
    <n v="5"/>
    <n v="5"/>
    <s v="UN"/>
    <d v="2025-12-24T00:00:00"/>
    <n v="12"/>
    <d v="2026-01-06T00:00:00"/>
    <d v="2026-01-05T00:00:00"/>
    <x v="0"/>
    <x v="1"/>
    <n v="1251720"/>
    <n v="1251720"/>
  </r>
  <r>
    <s v="1000730"/>
    <s v="89429100-1"/>
    <s v="NMC CHILE SPA"/>
    <s v="6701395926"/>
    <s v="ZPCD"/>
    <s v="20"/>
    <x v="1"/>
    <x v="0"/>
    <s v="C004"/>
    <s v="E521"/>
    <n v="1"/>
    <x v="1"/>
    <s v="57"/>
    <s v="Maderas"/>
    <s v="CL5725"/>
    <s v="570301003"/>
    <s v="1052265"/>
    <s v="MOLDURA NOMASTYL H  40X50 CAJA X 100ML"/>
    <n v="1"/>
    <n v="1"/>
    <s v="UN"/>
    <d v="2025-12-24T00:00:00"/>
    <n v="12"/>
    <d v="2026-01-06T00:00:00"/>
    <d v="2026-01-05T00:00:00"/>
    <x v="0"/>
    <x v="1"/>
    <n v="81500"/>
    <n v="81500"/>
  </r>
  <r>
    <s v="1000730"/>
    <s v="89429100-1"/>
    <s v="NMC CHILE SPA"/>
    <s v="6508731230"/>
    <s v="ZPXD"/>
    <s v="13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14"/>
    <x v="0"/>
    <x v="0"/>
    <s v="C004"/>
    <s v="E599"/>
    <n v="1"/>
    <x v="0"/>
    <s v="49"/>
    <s v="Flooring"/>
    <s v="CL4923"/>
    <s v="490604004"/>
    <s v="1257819"/>
    <s v="ESPUMA NIVELADORA 2.2MM SELITAC 15 M2"/>
    <n v="2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701399630"/>
    <s v="ZPCD"/>
    <s v="10"/>
    <x v="1"/>
    <x v="0"/>
    <s v="C004"/>
    <s v="E652"/>
    <n v="1"/>
    <x v="1"/>
    <s v="57"/>
    <s v="Maderas"/>
    <s v="CL5725"/>
    <s v="570301003"/>
    <s v="1283741"/>
    <s v="NOMASTIL TIPO ML LX28"/>
    <n v="4760"/>
    <n v="4760"/>
    <s v="M"/>
    <d v="2025-12-31T00:00:00"/>
    <n v="12"/>
    <d v="2026-01-02T00:00:00"/>
    <d v="2026-01-12T00:00:00"/>
    <x v="0"/>
    <x v="1"/>
    <n v="1323280"/>
    <n v="1323280"/>
  </r>
  <r>
    <s v="1000730"/>
    <s v="89429100-1"/>
    <s v="NMC CHILE SPA"/>
    <s v="6701393819"/>
    <s v="ZPCD"/>
    <s v="10"/>
    <x v="1"/>
    <x v="0"/>
    <s v="C004"/>
    <s v="E652"/>
    <n v="1"/>
    <x v="1"/>
    <s v="57"/>
    <s v="Maderas"/>
    <s v=""/>
    <s v="570301003"/>
    <s v="1066111"/>
    <s v="CORNISA TIPO T 4 NOMASTYL"/>
    <n v="6"/>
    <n v="6"/>
    <s v="UN"/>
    <d v="2025-12-18T00:00:00"/>
    <n v="12"/>
    <d v="2026-02-27T00:00:00"/>
    <d v="2026-01-07T00:00:00"/>
    <x v="0"/>
    <x v="1"/>
    <n v="562020"/>
    <n v="562020"/>
  </r>
  <r>
    <s v="1000730"/>
    <s v="89429100-1"/>
    <s v="NMC CHILE SPA"/>
    <s v="6508731230"/>
    <s v="ZPXD"/>
    <s v="10"/>
    <x v="0"/>
    <x v="0"/>
    <s v="C004"/>
    <s v="E599"/>
    <n v="1"/>
    <x v="0"/>
    <s v="49"/>
    <s v="Flooring"/>
    <s v="CL4923"/>
    <s v="490604004"/>
    <s v="1257819"/>
    <s v="ESPUMA NIVELADORA 2.2MM SELITAC 15 M2"/>
    <n v="7"/>
    <n v="7"/>
    <s v="PAL"/>
    <d v="2025-12-30T00:00:00"/>
    <n v="12"/>
    <d v="2026-01-07T00:00:00"/>
    <d v="2026-01-07T00:00:00"/>
    <x v="0"/>
    <x v="1"/>
    <n v="2268000"/>
    <n v="2268000"/>
  </r>
  <r>
    <s v="1000730"/>
    <s v="89429100-1"/>
    <s v="NMC CHILE SPA"/>
    <s v="6701397266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2800"/>
    <n v="2800"/>
    <s v="UN"/>
    <d v="2025-12-26T00:00:00"/>
    <n v="12"/>
    <d v="2026-12-24T00:00:00"/>
    <d v="2026-01-08T00:00:00"/>
    <x v="0"/>
    <x v="1"/>
    <n v="2214800"/>
    <n v="2214800"/>
  </r>
  <r>
    <s v="1000730"/>
    <s v="89429100-1"/>
    <s v="NMC CHILE SPA"/>
    <s v="6701396669"/>
    <s v="ZPCD"/>
    <s v="10"/>
    <x v="1"/>
    <x v="0"/>
    <s v="C004"/>
    <s v="E652"/>
    <n v="1"/>
    <x v="1"/>
    <s v="57"/>
    <s v="Maderas"/>
    <s v="CL5725"/>
    <s v="570301003"/>
    <s v="1216226"/>
    <s v="ADEFIX P5"/>
    <n v="8"/>
    <n v="8"/>
    <s v="UN"/>
    <d v="2025-12-26T00:00:00"/>
    <n v="12"/>
    <d v="2026-04-02T00:00:00"/>
    <d v="2026-01-06T00:00:00"/>
    <x v="0"/>
    <x v="1"/>
    <n v="119200"/>
    <n v="119200"/>
  </r>
  <r>
    <s v="1000730"/>
    <s v="89429100-1"/>
    <s v="NMC CHILE SPA"/>
    <s v="6508731230"/>
    <s v="ZPXD"/>
    <s v="11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12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701398487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800"/>
    <n v="3800"/>
    <s v="UN"/>
    <d v="2025-12-29T00:00:00"/>
    <n v="12"/>
    <d v="2026-12-30T00:00:00"/>
    <d v="2026-01-13T00:00:00"/>
    <x v="0"/>
    <x v="1"/>
    <n v="3005800"/>
    <n v="3005800"/>
  </r>
  <r>
    <s v="1000730"/>
    <s v="89429100-1"/>
    <s v="NMC CHILE SPA"/>
    <s v="6701393819"/>
    <s v="ZPCD"/>
    <s v="20"/>
    <x v="1"/>
    <x v="0"/>
    <s v="C004"/>
    <s v="E652"/>
    <n v="1"/>
    <x v="1"/>
    <s v="57"/>
    <s v="Maderas"/>
    <s v="CL5725"/>
    <s v="570301003"/>
    <s v="1216226"/>
    <s v="ADEFIX P5"/>
    <n v="28"/>
    <n v="28"/>
    <s v="UN"/>
    <d v="2025-12-18T00:00:00"/>
    <n v="12"/>
    <d v="2026-02-27T00:00:00"/>
    <d v="2026-01-07T00:00:00"/>
    <x v="0"/>
    <x v="1"/>
    <n v="417200"/>
    <n v="417200"/>
  </r>
  <r>
    <s v="1000730"/>
    <s v="89429100-1"/>
    <s v="NMC CHILE SPA"/>
    <s v="6508731230"/>
    <s v="ZPXD"/>
    <s v="15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16"/>
    <x v="0"/>
    <x v="0"/>
    <s v="C004"/>
    <s v="E599"/>
    <n v="1"/>
    <x v="0"/>
    <s v="49"/>
    <s v="Flooring"/>
    <s v="CL4923"/>
    <s v="490604004"/>
    <s v="1257819"/>
    <s v="ESPUMA NIVELADORA 2.2MM SELITAC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0"/>
    <s v="ZPXD"/>
    <s v="20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1"/>
    <s v="PAL"/>
    <d v="2025-12-30T00:00:00"/>
    <n v="12"/>
    <d v="2026-01-07T00:00:00"/>
    <d v="2026-01-07T00:00:00"/>
    <x v="0"/>
    <x v="1"/>
    <n v="453600"/>
    <n v="453600"/>
  </r>
  <r>
    <s v="1000730"/>
    <s v="89429100-1"/>
    <s v="NMC CHILE SPA"/>
    <s v="6508731230"/>
    <s v="ZPXD"/>
    <s v="21"/>
    <x v="0"/>
    <x v="0"/>
    <s v="C004"/>
    <s v="E599"/>
    <n v="1"/>
    <x v="0"/>
    <s v="49"/>
    <s v="Flooring"/>
    <s v="CL4923"/>
    <s v="490604004"/>
    <s v="1456676"/>
    <s v="ESPUMA ACUST SELITCAC BARRERA HUM 15 M2"/>
    <n v="1"/>
    <n v="0"/>
    <s v="PAL"/>
    <d v="2025-12-30T00:00:00"/>
    <n v="12"/>
    <d v="2026-01-07T00:00:00"/>
    <m/>
    <x v="0"/>
    <x v="1"/>
    <n v="0"/>
    <n v="0"/>
  </r>
  <r>
    <s v="1000730"/>
    <s v="89429100-1"/>
    <s v="NMC CHILE SPA"/>
    <s v="6508731237"/>
    <s v="ZPFC"/>
    <s v="10"/>
    <x v="0"/>
    <x v="0"/>
    <s v="C004"/>
    <s v="E599"/>
    <n v="1"/>
    <x v="0"/>
    <s v="57"/>
    <s v="Maderas"/>
    <s v="CL5726"/>
    <s v="570301003"/>
    <s v="1206928"/>
    <s v="MOLDURA CORNISA ANADECO DA1 33X33 2.00MT"/>
    <n v="28"/>
    <n v="28"/>
    <s v="CS"/>
    <d v="2025-12-30T00:00:00"/>
    <n v="12"/>
    <d v="2026-01-07T00:00:00"/>
    <d v="2026-01-07T00:00:00"/>
    <x v="0"/>
    <x v="1"/>
    <n v="2336947"/>
    <n v="2336947"/>
  </r>
  <r>
    <s v="1000730"/>
    <s v="89429100-1"/>
    <s v="NMC CHILE SPA"/>
    <s v="6508731237"/>
    <s v="ZPFC"/>
    <s v="20"/>
    <x v="0"/>
    <x v="0"/>
    <s v="C004"/>
    <s v="E599"/>
    <n v="1"/>
    <x v="0"/>
    <s v="57"/>
    <s v="Maderas"/>
    <s v="CL5726"/>
    <s v="570301003"/>
    <s v="1206929"/>
    <s v="MOLDURA CORNISA ANADECO DA6 45X50 2.00MT"/>
    <n v="30"/>
    <n v="30"/>
    <s v="CS"/>
    <d v="2025-12-30T00:00:00"/>
    <n v="12"/>
    <d v="2026-01-07T00:00:00"/>
    <d v="2026-01-07T00:00:00"/>
    <x v="0"/>
    <x v="1"/>
    <n v="1980979"/>
    <n v="1980979"/>
  </r>
  <r>
    <s v="1000730"/>
    <s v="89429100-1"/>
    <s v="NMC CHILE SPA"/>
    <s v="6508731237"/>
    <s v="ZPFC"/>
    <s v="30"/>
    <x v="0"/>
    <x v="0"/>
    <s v="C004"/>
    <s v="E599"/>
    <n v="1"/>
    <x v="0"/>
    <s v="57"/>
    <s v="Maderas"/>
    <s v="CL5726"/>
    <s v="570301003"/>
    <s v="1206930"/>
    <s v="MOLDURA CORNISA ANADECO DA15 35X35 2.0MT"/>
    <n v="2"/>
    <n v="2"/>
    <s v="CS"/>
    <d v="2025-12-30T00:00:00"/>
    <n v="12"/>
    <d v="2026-01-07T00:00:00"/>
    <d v="2026-01-07T00:00:00"/>
    <x v="0"/>
    <x v="1"/>
    <n v="171456"/>
    <n v="171456"/>
  </r>
  <r>
    <s v="1000730"/>
    <s v="89429100-1"/>
    <s v="NMC CHILE SPA"/>
    <s v="6508731237"/>
    <s v="ZPFC"/>
    <s v="40"/>
    <x v="0"/>
    <x v="0"/>
    <s v="C004"/>
    <s v="E599"/>
    <n v="1"/>
    <x v="0"/>
    <s v="57"/>
    <s v="Maderas"/>
    <s v="CL5726"/>
    <s v="570301003"/>
    <s v="1206931"/>
    <s v="MOLDURA CORNISA ANADECO DA16 50X50 2.0MT"/>
    <n v="23"/>
    <n v="23"/>
    <s v="CS"/>
    <d v="2025-12-30T00:00:00"/>
    <n v="12"/>
    <d v="2026-01-07T00:00:00"/>
    <d v="2026-01-07T00:00:00"/>
    <x v="0"/>
    <x v="1"/>
    <n v="1359775"/>
    <n v="1359775"/>
  </r>
  <r>
    <s v="1000730"/>
    <s v="89429100-1"/>
    <s v="NMC CHILE SPA"/>
    <s v="6508731237"/>
    <s v="ZPFC"/>
    <s v="50"/>
    <x v="0"/>
    <x v="0"/>
    <s v="C004"/>
    <s v="E599"/>
    <n v="1"/>
    <x v="0"/>
    <s v="57"/>
    <s v="Maderas"/>
    <s v="CL5726"/>
    <s v="570301003"/>
    <s v="1206932"/>
    <s v="MOLDURA CORNISA ANADECO DA18 50X45 2.0MT"/>
    <n v="10"/>
    <n v="10"/>
    <s v="CS"/>
    <d v="2025-12-30T00:00:00"/>
    <n v="12"/>
    <d v="2026-01-07T00:00:00"/>
    <d v="2026-01-07T00:00:00"/>
    <x v="0"/>
    <x v="1"/>
    <n v="612960"/>
    <n v="612960"/>
  </r>
  <r>
    <s v="1000730"/>
    <s v="89429100-1"/>
    <s v="NMC CHILE SPA"/>
    <s v="6508731237"/>
    <s v="ZPFC"/>
    <s v="60"/>
    <x v="0"/>
    <x v="0"/>
    <s v="C004"/>
    <s v="E599"/>
    <n v="1"/>
    <x v="0"/>
    <s v="57"/>
    <s v="Maderas"/>
    <s v="CL5726"/>
    <s v="570301003"/>
    <s v="1206933"/>
    <s v="MOLDURA CORNISA ANADECO DA22 17X25 2.0MT"/>
    <n v="5"/>
    <n v="5"/>
    <s v="CS"/>
    <d v="2025-12-30T00:00:00"/>
    <n v="12"/>
    <d v="2026-01-07T00:00:00"/>
    <d v="2026-01-07T00:00:00"/>
    <x v="0"/>
    <x v="1"/>
    <n v="415642"/>
    <n v="415642"/>
  </r>
  <r>
    <s v="1000730"/>
    <s v="89429100-1"/>
    <s v="NMC CHILE SPA"/>
    <s v="6508731237"/>
    <s v="ZPFC"/>
    <s v="70"/>
    <x v="0"/>
    <x v="0"/>
    <s v="C004"/>
    <s v="E599"/>
    <n v="1"/>
    <x v="0"/>
    <s v="57"/>
    <s v="Maderas"/>
    <s v="CL5726"/>
    <s v="570301003"/>
    <s v="1252549"/>
    <s v="ESQUINERO WE1 30X25 2.00MT"/>
    <n v="2"/>
    <n v="2"/>
    <s v="CS"/>
    <d v="2025-12-30T00:00:00"/>
    <n v="12"/>
    <d v="2026-01-07T00:00:00"/>
    <d v="2026-01-07T00:00:00"/>
    <x v="0"/>
    <x v="1"/>
    <n v="283150"/>
    <n v="283150"/>
  </r>
  <r>
    <s v="1000730"/>
    <s v="89429100-1"/>
    <s v="NMC CHILE SPA"/>
    <s v="6508731237"/>
    <s v="ZPFC"/>
    <s v="80"/>
    <x v="0"/>
    <x v="0"/>
    <s v="C004"/>
    <s v="E599"/>
    <n v="1"/>
    <x v="0"/>
    <s v="57"/>
    <s v="Maderas"/>
    <s v="CL5726"/>
    <s v="570301003"/>
    <s v="1415350"/>
    <s v="GUARDAPOLVO NOMAFLOOR M58 13X58 2.00MT"/>
    <n v="1"/>
    <n v="1"/>
    <s v="CS"/>
    <d v="2025-12-30T00:00:00"/>
    <n v="12"/>
    <d v="2026-01-07T00:00:00"/>
    <d v="2026-01-07T00:00:00"/>
    <x v="0"/>
    <x v="1"/>
    <n v="111600"/>
    <n v="111600"/>
  </r>
  <r>
    <s v="1000730"/>
    <s v="89429100-1"/>
    <s v="NMC CHILE SPA"/>
    <s v="6701266412"/>
    <s v="ZPCD"/>
    <s v="10"/>
    <x v="1"/>
    <x v="1"/>
    <s v="C004"/>
    <s v="E652"/>
    <n v="1"/>
    <x v="1"/>
    <s v="57"/>
    <s v="Maderas"/>
    <s v="CL5725"/>
    <s v="570301003"/>
    <s v="919707"/>
    <s v="CORNIZA NOMASTYL TIPO F"/>
    <n v="18400"/>
    <n v="0"/>
    <s v="M"/>
    <d v="2025-07-15T00:00:00"/>
    <n v="7"/>
    <d v="2026-01-30T00:00:00"/>
    <m/>
    <x v="0"/>
    <x v="1"/>
    <n v="6072000"/>
    <n v="0"/>
  </r>
  <r>
    <s v="1000730"/>
    <s v="89429100-1"/>
    <s v="NMC CHILE SPA"/>
    <s v="6701271471"/>
    <s v="ZPCD"/>
    <s v="10"/>
    <x v="1"/>
    <x v="0"/>
    <s v="C004"/>
    <s v="E652"/>
    <n v="1"/>
    <x v="1"/>
    <s v="57"/>
    <s v="Maderas"/>
    <s v="CL5726"/>
    <s v="570301003"/>
    <s v="1206928"/>
    <s v="MOLDURA CORNISA ANADECO DA1 33X33 2.00MT"/>
    <n v="10580"/>
    <n v="10580"/>
    <s v="UN"/>
    <d v="2025-07-23T00:00:00"/>
    <n v="7"/>
    <d v="2026-01-03T00:00:00"/>
    <d v="2026-01-16T00:00:00"/>
    <x v="0"/>
    <x v="1"/>
    <n v="3491400"/>
    <n v="3491400"/>
  </r>
  <r>
    <s v="1000730"/>
    <s v="89429100-1"/>
    <s v="NMC CHILE SPA"/>
    <s v="6701347196"/>
    <s v="ZPCD"/>
    <s v="10"/>
    <x v="1"/>
    <x v="1"/>
    <s v="C004"/>
    <s v="E652"/>
    <n v="1"/>
    <x v="1"/>
    <s v="57"/>
    <s v="Maderas"/>
    <s v="CL5725"/>
    <s v="570301003"/>
    <s v="1216226"/>
    <s v="ADEFIX P5"/>
    <n v="10"/>
    <n v="0"/>
    <s v="UN"/>
    <d v="2025-10-22T00:00:00"/>
    <n v="10"/>
    <d v="2026-01-31T00:00:00"/>
    <m/>
    <x v="0"/>
    <x v="1"/>
    <n v="149000"/>
    <n v="0"/>
  </r>
  <r>
    <s v="1000730"/>
    <s v="89429100-1"/>
    <s v="NMC CHILE SPA"/>
    <s v="6701378793"/>
    <s v="ZPCD"/>
    <s v="10"/>
    <x v="1"/>
    <x v="0"/>
    <s v="C004"/>
    <s v="E522"/>
    <n v="1"/>
    <x v="1"/>
    <s v="57"/>
    <s v="Maderas"/>
    <s v="CL5726"/>
    <s v="570301003"/>
    <s v="1206931"/>
    <s v="MOLDURA CORNISA ANADECO DA16 50X50 2.0MT"/>
    <n v="384"/>
    <n v="384"/>
    <s v="UN"/>
    <d v="2025-12-01T00:00:00"/>
    <n v="12"/>
    <d v="2025-12-01T00:00:00"/>
    <d v="2026-01-07T00:00:00"/>
    <x v="0"/>
    <x v="1"/>
    <n v="382080"/>
    <n v="382080"/>
  </r>
  <r>
    <s v="1000730"/>
    <s v="89429100-1"/>
    <s v="NMC CHILE SPA"/>
    <s v="6701381961"/>
    <s v="ZPCD"/>
    <s v="10"/>
    <x v="1"/>
    <x v="0"/>
    <s v="C004"/>
    <s v="E652"/>
    <n v="1"/>
    <x v="1"/>
    <s v="57"/>
    <s v="Maderas"/>
    <s v=""/>
    <s v="570301003"/>
    <s v="1066111"/>
    <s v="CORNISA TIPO T 4 NOMASTYL"/>
    <n v="170"/>
    <n v="170"/>
    <s v="UN"/>
    <d v="2025-12-02T00:00:00"/>
    <n v="12"/>
    <d v="2026-04-02T00:00:00"/>
    <d v="2026-01-08T00:00:00"/>
    <x v="0"/>
    <x v="1"/>
    <n v="93670"/>
    <n v="93670"/>
  </r>
  <r>
    <s v="1000730"/>
    <s v="89429100-1"/>
    <s v="NMC CHILE SPA"/>
    <s v="6701384202"/>
    <s v="ZPCD"/>
    <s v="10"/>
    <x v="1"/>
    <x v="0"/>
    <s v="C004"/>
    <s v="E652"/>
    <n v="1"/>
    <x v="1"/>
    <s v="57"/>
    <s v="Maderas"/>
    <s v="CL5725"/>
    <s v="570301003"/>
    <s v="919901"/>
    <s v="CORNIZA NOMASTYL E 20X25MM"/>
    <n v="11968"/>
    <n v="5280"/>
    <s v="UN"/>
    <d v="2025-12-03T00:00:00"/>
    <n v="12"/>
    <d v="2026-10-01T00:00:00"/>
    <d v="2026-01-19T00:00:00"/>
    <x v="0"/>
    <x v="1"/>
    <n v="3446784"/>
    <n v="1520640"/>
  </r>
  <r>
    <s v="1000730"/>
    <s v="89429100-1"/>
    <s v="NMC CHILE SPA"/>
    <s v="6701367330"/>
    <s v="ZPCD"/>
    <s v="10"/>
    <x v="1"/>
    <x v="0"/>
    <s v="C004"/>
    <s v="E652"/>
    <n v="1"/>
    <x v="1"/>
    <s v="57"/>
    <s v="Maderas"/>
    <s v="CL5725"/>
    <s v="570301003"/>
    <s v="1216226"/>
    <s v="ADEFIX P5"/>
    <n v="25"/>
    <n v="24"/>
    <s v="UN"/>
    <d v="2025-11-28T00:00:00"/>
    <n v="11"/>
    <d v="2026-02-27T00:00:00"/>
    <d v="2026-01-19T00:00:00"/>
    <x v="0"/>
    <x v="1"/>
    <n v="372500"/>
    <n v="357600"/>
  </r>
  <r>
    <s v="1000730"/>
    <s v="89429100-1"/>
    <s v="NMC CHILE SPA"/>
    <s v="6701312936"/>
    <s v="ZPCD"/>
    <s v="10"/>
    <x v="1"/>
    <x v="0"/>
    <s v="C004"/>
    <s v="E652"/>
    <n v="1"/>
    <x v="1"/>
    <s v="57"/>
    <s v="Maderas"/>
    <s v="CL5725"/>
    <s v="570301003"/>
    <s v="1216226"/>
    <s v="ADEFIX P5"/>
    <n v="180"/>
    <n v="104"/>
    <s v="UN"/>
    <d v="2025-10-02T00:00:00"/>
    <n v="10"/>
    <d v="2025-10-03T00:00:00"/>
    <d v="2026-02-26T00:00:00"/>
    <x v="1"/>
    <x v="1"/>
    <n v="2682000"/>
    <n v="1549600"/>
  </r>
  <r>
    <s v="1000730"/>
    <s v="89429100-1"/>
    <s v="NMC CHILE SPA"/>
    <s v="6701312936"/>
    <s v="ZPCD"/>
    <s v="20"/>
    <x v="1"/>
    <x v="0"/>
    <s v="C004"/>
    <s v="E652"/>
    <n v="1"/>
    <x v="1"/>
    <s v="57"/>
    <s v="Maderas"/>
    <s v="CL5725"/>
    <s v="570301003"/>
    <s v="1460147"/>
    <s v="MOLDURA NOMASTYL D 50X40X2 MTS"/>
    <n v="360"/>
    <n v="360"/>
    <s v="UN"/>
    <d v="2025-10-02T00:00:00"/>
    <n v="10"/>
    <d v="2025-10-03T00:00:00"/>
    <d v="2026-02-26T00:00:00"/>
    <x v="1"/>
    <x v="1"/>
    <n v="419040"/>
    <n v="419040"/>
  </r>
  <r>
    <s v="1000730"/>
    <s v="89429100-1"/>
    <s v="NMC CHILE SPA"/>
    <s v="6701391775"/>
    <s v="ZPCD"/>
    <s v="10"/>
    <x v="1"/>
    <x v="0"/>
    <s v="C004"/>
    <s v="E652"/>
    <n v="1"/>
    <x v="1"/>
    <s v="57"/>
    <s v="Maderas"/>
    <s v="CL5725"/>
    <s v="570301003"/>
    <s v="1052265"/>
    <s v="MOLDURA NOMASTYL H  40X50 CAJA X 100ML"/>
    <n v="3350"/>
    <n v="3300"/>
    <s v="UN"/>
    <d v="2025-12-16T00:00:00"/>
    <n v="12"/>
    <d v="2025-12-17T00:00:00"/>
    <d v="2026-02-03T00:00:00"/>
    <x v="1"/>
    <x v="1"/>
    <n v="2649850"/>
    <n v="2610300"/>
  </r>
  <r>
    <s v="1000730"/>
    <s v="89429100-1"/>
    <s v="NMC CHILE SPA"/>
    <s v="6701347831"/>
    <s v="ZPCD"/>
    <s v="10"/>
    <x v="1"/>
    <x v="0"/>
    <s v="C004"/>
    <s v="E652"/>
    <n v="1"/>
    <x v="1"/>
    <s v="49"/>
    <s v="Flooring"/>
    <s v="CL4923"/>
    <s v="490604004"/>
    <s v="1257819"/>
    <s v="ESPUMA NIVELADORA 2.2MM SELITAC 15 M2"/>
    <n v="921"/>
    <n v="921"/>
    <s v="UN"/>
    <d v="2025-10-22T00:00:00"/>
    <n v="10"/>
    <d v="2025-10-23T00:00:00"/>
    <d v="2026-02-19T00:00:00"/>
    <x v="1"/>
    <x v="1"/>
    <n v="12129570"/>
    <n v="12129570"/>
  </r>
  <r>
    <s v="1000730"/>
    <s v="89429100-1"/>
    <s v="NMC CHILE SPA"/>
    <s v="6701312936"/>
    <s v="ZPCD"/>
    <s v="30"/>
    <x v="1"/>
    <x v="0"/>
    <s v="C004"/>
    <s v="E652"/>
    <n v="1"/>
    <x v="1"/>
    <s v="57"/>
    <s v="Maderas"/>
    <s v="CL5725"/>
    <s v="570301003"/>
    <s v="1052265"/>
    <s v="MOLDURA NOMASTYL H  40X50 CAJA X 100ML"/>
    <n v="9000"/>
    <n v="6500"/>
    <s v="UN"/>
    <d v="2025-10-02T00:00:00"/>
    <n v="10"/>
    <d v="2025-10-03T00:00:00"/>
    <d v="2026-03-25T00:00:00"/>
    <x v="2"/>
    <x v="1"/>
    <n v="14382000"/>
    <n v="10387000"/>
  </r>
  <r>
    <s v="1000730"/>
    <s v="89429100-1"/>
    <s v="NMC CHILE SPA"/>
    <s v="6701315691"/>
    <s v="ZPCD"/>
    <s v="10"/>
    <x v="1"/>
    <x v="0"/>
    <s v="C004"/>
    <s v="E652"/>
    <n v="1"/>
    <x v="1"/>
    <s v="57"/>
    <s v="Maderas"/>
    <s v="CL5725"/>
    <s v="570301003"/>
    <s v="1043507"/>
    <s v="MOLDURA CORNISA TIPO B2 CAJA 190 MTS"/>
    <n v="30"/>
    <n v="30"/>
    <s v="UN"/>
    <d v="2025-10-06T00:00:00"/>
    <n v="10"/>
    <d v="2026-07-22T00:00:00"/>
    <d v="2026-03-13T00:00:00"/>
    <x v="2"/>
    <x v="1"/>
    <n v="2929800"/>
    <n v="2929800"/>
  </r>
  <r>
    <s v="1000730"/>
    <s v="89429100-1"/>
    <s v="NMC CHILE SPA"/>
    <s v="6701364804"/>
    <s v="ZPCD"/>
    <s v="10"/>
    <x v="1"/>
    <x v="0"/>
    <s v="C004"/>
    <s v="E652"/>
    <n v="1"/>
    <x v="1"/>
    <s v="57"/>
    <s v="Maderas"/>
    <s v=""/>
    <s v="570301003"/>
    <s v="1066111"/>
    <s v="CORNISA TIPO T 4 NOMASTYL"/>
    <n v="8"/>
    <n v="8"/>
    <s v="UN"/>
    <d v="2025-11-26T00:00:00"/>
    <n v="11"/>
    <d v="2026-01-31T00:00:00"/>
    <d v="2026-03-17T00:00:00"/>
    <x v="2"/>
    <x v="1"/>
    <n v="734376"/>
    <n v="734376"/>
  </r>
  <r>
    <s v="1000730"/>
    <s v="89429100-1"/>
    <s v="NMC CHILE SPA"/>
    <s v="6701364981"/>
    <s v="ZPCD"/>
    <s v="10"/>
    <x v="1"/>
    <x v="1"/>
    <s v="C004"/>
    <s v="E591"/>
    <n v="1"/>
    <x v="1"/>
    <s v="57"/>
    <s v="Maderas"/>
    <s v="CL5725"/>
    <s v="570301003"/>
    <s v="1193346"/>
    <s v="MOLDURA NOMASTYL B-2 35X35MM"/>
    <n v="5605"/>
    <n v="0"/>
    <s v="UN"/>
    <d v="2025-11-27T00:00:00"/>
    <n v="11"/>
    <d v="2026-04-04T00:00:00"/>
    <m/>
    <x v="3"/>
    <x v="1"/>
    <n v="5212650"/>
    <n v="0"/>
  </r>
  <r>
    <s v="1000730"/>
    <s v="89429100-1"/>
    <s v="NMC CHILE SPA"/>
    <s v="6701384202"/>
    <s v="ZPCD"/>
    <s v="20"/>
    <x v="1"/>
    <x v="0"/>
    <s v="C004"/>
    <s v="E652"/>
    <n v="1"/>
    <x v="1"/>
    <s v="57"/>
    <s v="Maderas"/>
    <s v="CL5725"/>
    <s v="570102001"/>
    <s v="1248388"/>
    <s v="ADHESIVO ADEFIX 5KG"/>
    <n v="120"/>
    <n v="60"/>
    <s v="UN"/>
    <d v="2025-12-03T00:00:00"/>
    <n v="12"/>
    <d v="2026-10-02T00:00:00"/>
    <d v="2026-04-23T00:00:00"/>
    <x v="3"/>
    <x v="1"/>
    <n v="1788000"/>
    <n v="894000"/>
  </r>
  <r>
    <s v="1000730"/>
    <s v="89429100-1"/>
    <s v="NMC CHILE SPA"/>
    <s v="6701346377"/>
    <s v="ZPCD"/>
    <s v="10"/>
    <x v="1"/>
    <x v="0"/>
    <s v="C004"/>
    <s v="E652"/>
    <n v="1"/>
    <x v="1"/>
    <s v="57"/>
    <s v="Maderas"/>
    <s v="CL5725"/>
    <s v="570301003"/>
    <s v="1216226"/>
    <s v="ADEFIX P5"/>
    <n v="30"/>
    <n v="28"/>
    <s v="UN"/>
    <d v="2025-10-20T00:00:00"/>
    <n v="10"/>
    <d v="2026-01-31T00:00:00"/>
    <d v="2026-04-20T00:00:00"/>
    <x v="3"/>
    <x v="1"/>
    <n v="447000"/>
    <n v="417200"/>
  </r>
  <r>
    <s v="1000730"/>
    <s v="89429100-1"/>
    <s v="NMC CHILE SPA"/>
    <s v="6701396476"/>
    <s v="ZPCD"/>
    <s v="10"/>
    <x v="1"/>
    <x v="1"/>
    <s v="C004"/>
    <s v="E652"/>
    <n v="1"/>
    <x v="1"/>
    <s v="57"/>
    <s v="Maderas"/>
    <s v="CL5725"/>
    <s v="570102001"/>
    <s v="1248388"/>
    <s v="ADHESIVO ADEFIX 5KG"/>
    <n v="116"/>
    <n v="0"/>
    <s v="UN"/>
    <d v="2025-12-24T00:00:00"/>
    <n v="12"/>
    <d v="2026-07-31T00:00:00"/>
    <m/>
    <x v="6"/>
    <x v="1"/>
    <n v="1728400"/>
    <n v="0"/>
  </r>
  <r>
    <s v="1000730"/>
    <s v="89429100-1"/>
    <s v="NMC CHILE SPA"/>
    <s v="6701396476"/>
    <s v="ZPCD"/>
    <s v="20"/>
    <x v="1"/>
    <x v="1"/>
    <s v="C004"/>
    <s v="E652"/>
    <n v="1"/>
    <x v="1"/>
    <s v="57"/>
    <s v="Maderas"/>
    <s v="CL5725"/>
    <s v="570301003"/>
    <s v="1052265"/>
    <s v="MOLDURA NOMASTYL H  40X50 CAJA X 100ML"/>
    <n v="50"/>
    <n v="0"/>
    <s v="UN"/>
    <d v="2025-12-24T00:00:00"/>
    <n v="12"/>
    <d v="2026-07-31T00:00:00"/>
    <m/>
    <x v="6"/>
    <x v="1"/>
    <n v="7990000"/>
    <n v="0"/>
  </r>
  <r>
    <s v="1000730"/>
    <s v="89429100-1"/>
    <s v="NMC CHILE SPA"/>
    <s v="6701396476"/>
    <s v="ZPCD"/>
    <s v="30"/>
    <x v="1"/>
    <x v="1"/>
    <s v="C004"/>
    <s v="E652"/>
    <n v="1"/>
    <x v="1"/>
    <s v="57"/>
    <s v="Maderas"/>
    <s v="CL5725"/>
    <s v="570301003"/>
    <s v="1460147"/>
    <s v="MOLDURA NOMASTYL D 50X40X2 MTS"/>
    <n v="8"/>
    <n v="0"/>
    <s v="UN"/>
    <d v="2025-12-24T00:00:00"/>
    <n v="12"/>
    <d v="2026-07-31T00:00:00"/>
    <m/>
    <x v="6"/>
    <x v="1"/>
    <n v="931200"/>
    <n v="0"/>
  </r>
  <r>
    <s v="1000730"/>
    <s v="89429100-1"/>
    <s v="NMC CHILE SPA"/>
    <s v="6701347481"/>
    <s v="ZPCD"/>
    <s v="10"/>
    <x v="1"/>
    <x v="1"/>
    <s v="C004"/>
    <s v="E652"/>
    <n v="1"/>
    <x v="1"/>
    <s v="57"/>
    <s v="Maderas"/>
    <s v="CL5725"/>
    <s v="570301003"/>
    <s v="1460147"/>
    <s v="MOLDURA NOMASTYL D 50X40X2 MTS"/>
    <n v="5520"/>
    <n v="0"/>
    <s v="UN"/>
    <d v="2025-10-22T00:00:00"/>
    <n v="10"/>
    <d v="2026-10-23T00:00:00"/>
    <m/>
    <x v="9"/>
    <x v="1"/>
    <n v="6425280"/>
    <n v="0"/>
  </r>
  <r>
    <s v="1000730"/>
    <s v="89429100-1"/>
    <s v="NMC CHILE SPA"/>
    <s v="6701347481"/>
    <s v="ZPCD"/>
    <s v="20"/>
    <x v="1"/>
    <x v="1"/>
    <s v="C004"/>
    <s v="E652"/>
    <n v="1"/>
    <x v="1"/>
    <s v="57"/>
    <s v="Maderas"/>
    <s v="CL5725"/>
    <s v="570301003"/>
    <s v="919707"/>
    <s v="CORNIZA NOMASTYL TIPO F"/>
    <n v="1840"/>
    <n v="0"/>
    <s v="M"/>
    <d v="2025-10-22T00:00:00"/>
    <n v="10"/>
    <d v="2026-10-22T00:00:00"/>
    <m/>
    <x v="9"/>
    <x v="1"/>
    <n v="756240"/>
    <n v="0"/>
  </r>
  <r>
    <s v="1000730"/>
    <s v="89429100-1"/>
    <s v="NMC CHILE SPA"/>
    <s v="6701343763"/>
    <s v="ZPCD"/>
    <s v="10"/>
    <x v="1"/>
    <x v="1"/>
    <s v="C004"/>
    <s v="E652"/>
    <n v="1"/>
    <x v="1"/>
    <s v="57"/>
    <s v="Maderas"/>
    <s v="CL5725"/>
    <s v="570301003"/>
    <s v="1427216"/>
    <s v="NOMASTYL T4 CAJA 170 ML"/>
    <n v="98"/>
    <n v="0"/>
    <s v="UN"/>
    <d v="2025-10-14T00:00:00"/>
    <n v="10"/>
    <d v="2026-10-14T00:00:00"/>
    <m/>
    <x v="9"/>
    <x v="1"/>
    <n v="936292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2">
  <r>
    <s v="89429100-1"/>
    <s v="NMC CHILE SPA"/>
    <n v="1000730"/>
    <s v="ZPXD      "/>
    <n v="6508206851"/>
    <n v="10"/>
    <x v="0"/>
    <s v="E599  "/>
    <n v="49"/>
    <s v="      "/>
    <s v="CL4923    "/>
    <n v="490604004"/>
    <n v="1257819"/>
    <s v="ESPUMA NIVELADORA 2.2MM SELITAC 15 M2   "/>
    <s v="06.01.2025"/>
    <n v="4"/>
    <s v="PAL"/>
    <n v="27"/>
    <n v="1"/>
    <n v="12960"/>
    <s v="CLP "/>
    <s v="13.01.2025"/>
    <s v="14.01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206851"/>
    <n v="11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06851"/>
    <n v="12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06851"/>
    <n v="13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06851"/>
    <n v="14"/>
    <x v="0"/>
    <s v="E599  "/>
    <n v="49"/>
    <s v="      "/>
    <s v="CL4923    "/>
    <n v="490604004"/>
    <n v="1257819"/>
    <s v="ESPUMA NIVELADORA 2.2MM SELITAC 15 M2   "/>
    <s v="06.01.2025"/>
    <n v="1"/>
    <s v="PAL"/>
    <n v="1"/>
    <n v="1"/>
    <n v="0"/>
    <s v="CLP "/>
    <s v="13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08557"/>
    <n v="10"/>
    <x v="0"/>
    <s v="E599  "/>
    <n v="57"/>
    <s v="      "/>
    <s v="CL5726    "/>
    <n v="570301003"/>
    <n v="107162"/>
    <s v="MOLDURA DECOFLAIR E25 SKIN 50X80 2.00MT "/>
    <s v="07.01.2025"/>
    <n v="1"/>
    <s v="PAK"/>
    <n v="14"/>
    <n v="1"/>
    <n v="1150.52"/>
    <s v="CLP "/>
    <s v="14.01.2025"/>
    <s v="13.0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208557"/>
    <n v="20"/>
    <x v="0"/>
    <s v="E599  "/>
    <n v="57"/>
    <s v="      "/>
    <s v="CL5726    "/>
    <n v="570301003"/>
    <n v="225516"/>
    <s v="MOLDURA DECOFLAIR E21 SKIN 65X30 2.00MT "/>
    <s v="07.01.2025"/>
    <n v="3"/>
    <s v="PAK"/>
    <n v="21"/>
    <n v="1"/>
    <n v="4513.32"/>
    <s v="CLP "/>
    <s v="14.01.2025"/>
    <s v="13.01.2025"/>
    <n v="2"/>
    <s v="PAK"/>
    <n v="3008.88"/>
    <s v="CLP "/>
    <s v="C004"/>
    <x v="0"/>
    <n v="101"/>
    <s v="E  "/>
    <n v="4513.32"/>
    <n v="451332"/>
    <n v="3008.88"/>
    <n v="0"/>
    <n v="0"/>
    <n v="0"/>
    <n v="0"/>
  </r>
  <r>
    <s v="89429100-1"/>
    <s v="NMC CHILE SPA"/>
    <n v="1000730"/>
    <s v="ZPFC      "/>
    <n v="6508208557"/>
    <n v="30"/>
    <x v="0"/>
    <s v="E599  "/>
    <n v="57"/>
    <s v="      "/>
    <s v="CL5726    "/>
    <n v="570301003"/>
    <n v="1206928"/>
    <s v="CORNISA ANADECO DA1 33X33 2.00MT        "/>
    <s v="07.01.2025"/>
    <n v="9"/>
    <s v="CS "/>
    <n v="115"/>
    <n v="1"/>
    <n v="7511.62"/>
    <s v="CLP "/>
    <s v="14.01.2025"/>
    <s v="13.01.2025"/>
    <n v="9"/>
    <s v="CS "/>
    <n v="7511.62"/>
    <s v="CLP "/>
    <s v="C004"/>
    <x v="0"/>
    <n v="101"/>
    <s v="E  "/>
    <n v="7511.62"/>
    <n v="751162"/>
    <n v="7511.62"/>
    <n v="0"/>
    <n v="0"/>
    <n v="0"/>
    <n v="0"/>
  </r>
  <r>
    <s v="89429100-1"/>
    <s v="NMC CHILE SPA"/>
    <n v="1000730"/>
    <s v="ZPFC      "/>
    <n v="6508208557"/>
    <n v="40"/>
    <x v="0"/>
    <s v="E599  "/>
    <n v="57"/>
    <s v="      "/>
    <s v="CL5726    "/>
    <n v="570301003"/>
    <n v="1206929"/>
    <s v="CORNISA ANADECO DA6 45X50 2.00MT        "/>
    <s v="07.01.2025"/>
    <n v="11"/>
    <s v="CS "/>
    <n v="48"/>
    <n v="1"/>
    <n v="7263.59"/>
    <s v="CLP "/>
    <s v="14.01.2025"/>
    <s v="13.01.2025"/>
    <n v="11"/>
    <s v="CS "/>
    <n v="7263.59"/>
    <s v="CLP "/>
    <s v="C004"/>
    <x v="0"/>
    <n v="101"/>
    <s v="E  "/>
    <n v="7263.59"/>
    <n v="726359"/>
    <n v="7263.59"/>
    <n v="0"/>
    <n v="0"/>
    <n v="0"/>
    <n v="0"/>
  </r>
  <r>
    <s v="89429100-1"/>
    <s v="NMC CHILE SPA"/>
    <n v="1000730"/>
    <s v="ZPFC      "/>
    <n v="6508208557"/>
    <n v="50"/>
    <x v="0"/>
    <s v="E599  "/>
    <n v="57"/>
    <s v="      "/>
    <s v="CL5726    "/>
    <n v="570301003"/>
    <n v="1206930"/>
    <s v="CORNISA ANADECO DA15 35X35 2.00MT       "/>
    <s v="07.01.2025"/>
    <n v="2"/>
    <s v="CS "/>
    <n v="95"/>
    <n v="1"/>
    <n v="1714.56"/>
    <s v="CLP "/>
    <s v="14.01.2025"/>
    <s v="          "/>
    <n v="0"/>
    <s v="CS "/>
    <n v="0"/>
    <s v="CLP "/>
    <s v="C004"/>
    <x v="1"/>
    <n v="101"/>
    <s v="E  "/>
    <n v="1714.56"/>
    <n v="171456"/>
    <n v="0"/>
    <n v="0"/>
    <n v="0"/>
    <n v="0"/>
    <n v="0"/>
  </r>
  <r>
    <s v="89429100-1"/>
    <s v="NMC CHILE SPA"/>
    <n v="1000730"/>
    <s v="ZPFC      "/>
    <n v="6508208557"/>
    <n v="60"/>
    <x v="0"/>
    <s v="E599  "/>
    <n v="57"/>
    <s v="      "/>
    <s v="CL5726    "/>
    <n v="570301003"/>
    <n v="1206931"/>
    <s v="CORNISA ANADECO DA16 50X50 2.00MT       "/>
    <s v="07.01.2025"/>
    <n v="17"/>
    <s v="CS "/>
    <n v="48"/>
    <n v="1"/>
    <n v="10042.68"/>
    <s v="CLP "/>
    <s v="14.01.2025"/>
    <s v="13.01.2025"/>
    <n v="1"/>
    <s v="CS "/>
    <n v="590.75"/>
    <s v="CLP "/>
    <s v="C004"/>
    <x v="0"/>
    <n v="101"/>
    <s v="E  "/>
    <n v="10042.68"/>
    <n v="1004268"/>
    <n v="590.75"/>
    <n v="0"/>
    <n v="0"/>
    <n v="0"/>
    <n v="0"/>
  </r>
  <r>
    <s v="89429100-1"/>
    <s v="NMC CHILE SPA"/>
    <n v="1000730"/>
    <s v="ZPFC      "/>
    <n v="6508208557"/>
    <n v="70"/>
    <x v="0"/>
    <s v="E599  "/>
    <n v="57"/>
    <s v="      "/>
    <s v="CL5726    "/>
    <n v="570301003"/>
    <n v="1206932"/>
    <s v="CORNISA ANADECO DA18 50X45 2.00MT       "/>
    <s v="07.01.2025"/>
    <n v="11"/>
    <s v="CS "/>
    <n v="50"/>
    <n v="1"/>
    <n v="6742.56"/>
    <s v="CLP "/>
    <s v="14.01.2025"/>
    <s v="          "/>
    <n v="0"/>
    <s v="CS "/>
    <n v="0"/>
    <s v="CLP "/>
    <s v="C004"/>
    <x v="1"/>
    <n v="101"/>
    <s v="E  "/>
    <n v="6742.56"/>
    <n v="674256"/>
    <n v="0"/>
    <n v="0"/>
    <n v="0"/>
    <n v="0"/>
    <n v="0"/>
  </r>
  <r>
    <s v="89429100-1"/>
    <s v="NMC CHILE SPA"/>
    <n v="1000730"/>
    <s v="ZPFC      "/>
    <n v="6508208557"/>
    <n v="80"/>
    <x v="0"/>
    <s v="E599  "/>
    <n v="57"/>
    <s v="      "/>
    <s v="CL5726    "/>
    <n v="570301003"/>
    <n v="1206933"/>
    <s v="CORNISA ANADECO DA22 17X25 2.00MT       "/>
    <s v="07.01.2025"/>
    <n v="5"/>
    <s v="CS "/>
    <n v="176"/>
    <n v="1"/>
    <n v="4147.97"/>
    <s v="CLP "/>
    <s v="14.01.2025"/>
    <s v="13.01.2025"/>
    <n v="5"/>
    <s v="CS "/>
    <n v="4147.97"/>
    <s v="CLP "/>
    <s v="C004"/>
    <x v="0"/>
    <n v="101"/>
    <s v="E  "/>
    <n v="4147.97"/>
    <n v="414797"/>
    <n v="4147.97"/>
    <n v="0"/>
    <n v="0"/>
    <n v="0"/>
    <n v="0"/>
  </r>
  <r>
    <s v="89429100-1"/>
    <s v="NMC CHILE SPA"/>
    <n v="1000730"/>
    <s v="ZPFC      "/>
    <n v="6508208557"/>
    <n v="90"/>
    <x v="0"/>
    <s v="E599  "/>
    <n v="57"/>
    <s v="      "/>
    <s v="CL5726    "/>
    <n v="570301003"/>
    <n v="1252546"/>
    <s v="CORN ILUM RECTA IL4 36X60 2.00MT        "/>
    <s v="07.01.2025"/>
    <n v="1"/>
    <s v="CS "/>
    <n v="24"/>
    <n v="1"/>
    <n v="1449.6"/>
    <s v="CLP "/>
    <s v="14.01.2025"/>
    <s v="13.01.2025"/>
    <n v="1"/>
    <s v="CS "/>
    <n v="1449.6"/>
    <s v="CLP "/>
    <s v="C004"/>
    <x v="0"/>
    <n v="101"/>
    <s v="E  "/>
    <n v="1449.6"/>
    <n v="144960"/>
    <n v="1449.6"/>
    <n v="0"/>
    <n v="0"/>
    <n v="0"/>
    <n v="0"/>
  </r>
  <r>
    <s v="89429100-1"/>
    <s v="NMC CHILE SPA"/>
    <n v="1000730"/>
    <s v="ZPFC      "/>
    <n v="6508208557"/>
    <n v="100"/>
    <x v="0"/>
    <s v="E599  "/>
    <n v="57"/>
    <s v="      "/>
    <s v="CL5726    "/>
    <n v="570301003"/>
    <n v="1252549"/>
    <s v="ESQUINERO WE1 30X25 2.00MT              "/>
    <s v="07.01.2025"/>
    <n v="10"/>
    <s v="CS "/>
    <n v="35"/>
    <n v="1"/>
    <n v="14157.5"/>
    <s v="CLP "/>
    <s v="14.01.2025"/>
    <s v="          "/>
    <n v="0"/>
    <s v="CS "/>
    <n v="0"/>
    <s v="CLP "/>
    <s v="C004"/>
    <x v="1"/>
    <n v="101"/>
    <s v="E  "/>
    <n v="14157.5"/>
    <n v="1415750"/>
    <n v="0"/>
    <n v="0"/>
    <n v="0"/>
    <n v="0"/>
    <n v="0"/>
  </r>
  <r>
    <s v="89429100-1"/>
    <s v="NMC CHILE SPA"/>
    <n v="1000730"/>
    <s v="ZPXD      "/>
    <n v="6508218073"/>
    <n v="10"/>
    <x v="0"/>
    <s v="E599  "/>
    <n v="49"/>
    <s v="      "/>
    <s v="CL4923    "/>
    <n v="490604004"/>
    <n v="1257819"/>
    <s v="ESPUMA NIVELADORA 2.2MM SELITAC 15 M2   "/>
    <s v="13.01.2025"/>
    <n v="3"/>
    <s v="PAL"/>
    <n v="27"/>
    <n v="1"/>
    <n v="9720"/>
    <s v="CLP "/>
    <s v="20.01.2025"/>
    <s v="21.01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218073"/>
    <n v="11"/>
    <x v="0"/>
    <s v="E599  "/>
    <n v="49"/>
    <s v="      "/>
    <s v="CL4923    "/>
    <n v="490604004"/>
    <n v="1257819"/>
    <s v="ESPUMA NIVELADORA 2.2MM SELITAC 15 M2   "/>
    <s v="13.01.2025"/>
    <n v="1"/>
    <s v="PAL"/>
    <n v="1"/>
    <n v="1"/>
    <n v="0"/>
    <s v="CLP "/>
    <s v="20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18073"/>
    <n v="12"/>
    <x v="0"/>
    <s v="E599  "/>
    <n v="49"/>
    <s v="      "/>
    <s v="CL4923    "/>
    <n v="490604004"/>
    <n v="1257819"/>
    <s v="ESPUMA NIVELADORA 2.2MM SELITAC 15 M2   "/>
    <s v="13.01.2025"/>
    <n v="1"/>
    <s v="PAL"/>
    <n v="1"/>
    <n v="1"/>
    <n v="0"/>
    <s v="CLP "/>
    <s v="20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18073"/>
    <n v="13"/>
    <x v="0"/>
    <s v="E599  "/>
    <n v="49"/>
    <s v="      "/>
    <s v="CL4923    "/>
    <n v="490604004"/>
    <n v="1257819"/>
    <s v="ESPUMA NIVELADORA 2.2MM SELITAC 15 M2   "/>
    <s v="13.01.2025"/>
    <n v="1"/>
    <s v="PAL"/>
    <n v="1"/>
    <n v="1"/>
    <n v="0"/>
    <s v="CLP "/>
    <s v="20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20251"/>
    <n v="10"/>
    <x v="0"/>
    <s v="E599  "/>
    <n v="57"/>
    <s v="      "/>
    <s v="CL5726    "/>
    <n v="570301003"/>
    <n v="107162"/>
    <s v="MOLDURA DECOFLAIR E25 SKIN 50X80 2.00MT "/>
    <s v="13.01.2025"/>
    <n v="2"/>
    <s v="PAK"/>
    <n v="14"/>
    <n v="1"/>
    <n v="2301.04"/>
    <s v="CLP "/>
    <s v="20.01.2025"/>
    <s v="21.01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220251"/>
    <n v="20"/>
    <x v="0"/>
    <s v="E599  "/>
    <n v="57"/>
    <s v="      "/>
    <s v="CL5726    "/>
    <n v="570301003"/>
    <n v="1206928"/>
    <s v="CORNISA ANADECO DA1 33X33 2.00MT        "/>
    <s v="13.01.2025"/>
    <n v="38"/>
    <s v="CS "/>
    <n v="115"/>
    <n v="1"/>
    <n v="31715.71"/>
    <s v="CLP "/>
    <s v="20.01.2025"/>
    <s v="21.01.2025"/>
    <n v="38"/>
    <s v="CS "/>
    <n v="31715.71"/>
    <s v="CLP "/>
    <s v="C004"/>
    <x v="0"/>
    <n v="101"/>
    <s v="E  "/>
    <n v="31715.71"/>
    <n v="3171571"/>
    <n v="31715.71"/>
    <n v="0"/>
    <n v="0"/>
    <n v="0"/>
    <n v="0"/>
  </r>
  <r>
    <s v="89429100-1"/>
    <s v="NMC CHILE SPA"/>
    <n v="1000730"/>
    <s v="ZPFC      "/>
    <n v="6508220251"/>
    <n v="30"/>
    <x v="0"/>
    <s v="E599  "/>
    <n v="57"/>
    <s v="      "/>
    <s v="CL5726    "/>
    <n v="570301003"/>
    <n v="1206929"/>
    <s v="CORNISA ANADECO DA6 45X50 2.00MT        "/>
    <s v="13.01.2025"/>
    <n v="38"/>
    <s v="CS "/>
    <n v="48"/>
    <n v="1"/>
    <n v="25092.400000000001"/>
    <s v="CLP "/>
    <s v="20.01.2025"/>
    <s v="21.01.2025"/>
    <n v="21"/>
    <s v="CS "/>
    <n v="13866.85"/>
    <s v="CLP "/>
    <s v="C004"/>
    <x v="0"/>
    <n v="101"/>
    <s v="E  "/>
    <n v="25092.400000000001"/>
    <n v="2509240"/>
    <n v="13866.85"/>
    <n v="0"/>
    <n v="0"/>
    <n v="0"/>
    <n v="0"/>
  </r>
  <r>
    <s v="89429100-1"/>
    <s v="NMC CHILE SPA"/>
    <n v="1000730"/>
    <s v="ZPFC      "/>
    <n v="6508220251"/>
    <n v="40"/>
    <x v="0"/>
    <s v="E599  "/>
    <n v="57"/>
    <s v="      "/>
    <s v="CL5726    "/>
    <n v="570301003"/>
    <n v="1206930"/>
    <s v="CORNISA ANADECO DA15 35X35 2.00MT       "/>
    <s v="13.01.2025"/>
    <n v="14"/>
    <s v="CS "/>
    <n v="95"/>
    <n v="1"/>
    <n v="12001.92"/>
    <s v="CLP "/>
    <s v="20.01.2025"/>
    <s v="          "/>
    <n v="0"/>
    <s v="CS "/>
    <n v="0"/>
    <s v="CLP "/>
    <s v="C004"/>
    <x v="1"/>
    <n v="101"/>
    <s v="E  "/>
    <n v="12001.92"/>
    <n v="1200192"/>
    <n v="0"/>
    <n v="0"/>
    <n v="0"/>
    <n v="0"/>
    <n v="0"/>
  </r>
  <r>
    <s v="89429100-1"/>
    <s v="NMC CHILE SPA"/>
    <n v="1000730"/>
    <s v="ZPFC      "/>
    <n v="6508220251"/>
    <n v="50"/>
    <x v="0"/>
    <s v="E599  "/>
    <n v="57"/>
    <s v="      "/>
    <s v="CL5726    "/>
    <n v="570301003"/>
    <n v="1206931"/>
    <s v="CORNISA ANADECO DA16 50X50 2.00MT       "/>
    <s v="13.01.2025"/>
    <n v="20"/>
    <s v="CS "/>
    <n v="48"/>
    <n v="1"/>
    <n v="11814.91"/>
    <s v="CLP "/>
    <s v="20.01.2025"/>
    <s v="          "/>
    <n v="0"/>
    <s v="CS "/>
    <n v="0"/>
    <s v="CLP "/>
    <s v="C004"/>
    <x v="1"/>
    <n v="101"/>
    <s v="E  "/>
    <n v="11814.91"/>
    <n v="1181491"/>
    <n v="0"/>
    <n v="0"/>
    <n v="0"/>
    <n v="0"/>
    <n v="0"/>
  </r>
  <r>
    <s v="89429100-1"/>
    <s v="NMC CHILE SPA"/>
    <n v="1000730"/>
    <s v="ZPFC      "/>
    <n v="6508220251"/>
    <n v="60"/>
    <x v="0"/>
    <s v="E599  "/>
    <n v="57"/>
    <s v="      "/>
    <s v="CL5726    "/>
    <n v="570301003"/>
    <n v="1206932"/>
    <s v="CORNISA ANADECO DA18 50X45 2.00MT       "/>
    <s v="13.01.2025"/>
    <n v="13"/>
    <s v="CS "/>
    <n v="50"/>
    <n v="1"/>
    <n v="7968.48"/>
    <s v="CLP "/>
    <s v="20.01.2025"/>
    <s v="          "/>
    <n v="0"/>
    <s v="CS "/>
    <n v="0"/>
    <s v="CLP "/>
    <s v="C004"/>
    <x v="1"/>
    <n v="101"/>
    <s v="E  "/>
    <n v="7968.48"/>
    <n v="796848"/>
    <n v="0"/>
    <n v="0"/>
    <n v="0"/>
    <n v="0"/>
    <n v="0"/>
  </r>
  <r>
    <s v="89429100-1"/>
    <s v="NMC CHILE SPA"/>
    <n v="1000730"/>
    <s v="ZPFC      "/>
    <n v="6508220251"/>
    <n v="70"/>
    <x v="0"/>
    <s v="E599  "/>
    <n v="57"/>
    <s v="      "/>
    <s v="CL5726    "/>
    <n v="570301003"/>
    <n v="1206933"/>
    <s v="CORNISA ANADECO DA22 17X25 2.00MT       "/>
    <s v="13.01.2025"/>
    <n v="5"/>
    <s v="CS "/>
    <n v="176"/>
    <n v="1"/>
    <n v="4147.97"/>
    <s v="CLP "/>
    <s v="20.01.2025"/>
    <s v="21.01.2025"/>
    <n v="3"/>
    <s v="CS "/>
    <n v="2488.7800000000002"/>
    <s v="CLP "/>
    <s v="C004"/>
    <x v="0"/>
    <n v="101"/>
    <s v="E  "/>
    <n v="4147.97"/>
    <n v="414797"/>
    <n v="2488.7800000000002"/>
    <n v="0"/>
    <n v="0"/>
    <n v="0"/>
    <n v="0"/>
  </r>
  <r>
    <s v="89429100-1"/>
    <s v="NMC CHILE SPA"/>
    <n v="1000730"/>
    <s v="ZPFC      "/>
    <n v="6508220251"/>
    <n v="80"/>
    <x v="0"/>
    <s v="E599  "/>
    <n v="57"/>
    <s v="      "/>
    <s v="CL5726    "/>
    <n v="570301003"/>
    <n v="1252546"/>
    <s v="CORN ILUM RECTA IL4 36X60 2.00MT        "/>
    <s v="13.01.2025"/>
    <n v="3"/>
    <s v="CS "/>
    <n v="24"/>
    <n v="1"/>
    <n v="4348.8"/>
    <s v="CLP "/>
    <s v="20.01.2025"/>
    <s v="21.01.2025"/>
    <n v="3"/>
    <s v="CS "/>
    <n v="4348.8"/>
    <s v="CLP "/>
    <s v="C004"/>
    <x v="0"/>
    <n v="101"/>
    <s v="E  "/>
    <n v="4348.8"/>
    <n v="434880"/>
    <n v="4348.8"/>
    <n v="0"/>
    <n v="0"/>
    <n v="0"/>
    <n v="0"/>
  </r>
  <r>
    <s v="89429100-1"/>
    <s v="NMC CHILE SPA"/>
    <n v="1000730"/>
    <s v="ZPFC      "/>
    <n v="6508220251"/>
    <n v="90"/>
    <x v="0"/>
    <s v="E599  "/>
    <n v="57"/>
    <s v="      "/>
    <s v="CL5726    "/>
    <n v="570301003"/>
    <n v="1252549"/>
    <s v="ESQUINERO WE1 30X25 2.00MT              "/>
    <s v="13.01.2025"/>
    <n v="2"/>
    <s v="CS "/>
    <n v="35"/>
    <n v="1"/>
    <n v="2831.5"/>
    <s v="CLP "/>
    <s v="20.01.2025"/>
    <s v="          "/>
    <n v="0"/>
    <s v="CS "/>
    <n v="0"/>
    <s v="CLP "/>
    <s v="C004"/>
    <x v="1"/>
    <n v="101"/>
    <s v="E  "/>
    <n v="2831.5"/>
    <n v="283150"/>
    <n v="0"/>
    <n v="0"/>
    <n v="0"/>
    <n v="0"/>
    <n v="0"/>
  </r>
  <r>
    <s v="89429100-1"/>
    <s v="NMC CHILE SPA"/>
    <n v="1000730"/>
    <s v="ZPXD      "/>
    <n v="6508230274"/>
    <n v="10"/>
    <x v="0"/>
    <s v="E599  "/>
    <n v="49"/>
    <s v="      "/>
    <s v="CL4923    "/>
    <n v="490604004"/>
    <n v="1257819"/>
    <s v="ESPUMA NIVELADORA 2.2MM SELITAC 15 M2   "/>
    <s v="20.01.2025"/>
    <n v="2"/>
    <s v="PAL"/>
    <n v="27"/>
    <n v="1"/>
    <n v="6480"/>
    <s v="CLP "/>
    <s v="27.01.2025"/>
    <s v="23.01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230274"/>
    <n v="11"/>
    <x v="0"/>
    <s v="E599  "/>
    <n v="49"/>
    <s v="      "/>
    <s v="CL4923    "/>
    <n v="490604004"/>
    <n v="1257819"/>
    <s v="ESPUMA NIVELADORA 2.2MM SELITAC 15 M2   "/>
    <s v="20.01.2025"/>
    <n v="1"/>
    <s v="PAL"/>
    <n v="1"/>
    <n v="1"/>
    <n v="0"/>
    <s v="CLP "/>
    <s v="27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30274"/>
    <n v="12"/>
    <x v="0"/>
    <s v="E599  "/>
    <n v="49"/>
    <s v="      "/>
    <s v="CL4923    "/>
    <n v="490604004"/>
    <n v="1257819"/>
    <s v="ESPUMA NIVELADORA 2.2MM SELITAC 15 M2   "/>
    <s v="20.01.2025"/>
    <n v="1"/>
    <s v="PAL"/>
    <n v="1"/>
    <n v="1"/>
    <n v="0"/>
    <s v="CLP "/>
    <s v="27.0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32951"/>
    <n v="10"/>
    <x v="0"/>
    <s v="E599  "/>
    <n v="57"/>
    <s v="      "/>
    <s v="CL5726    "/>
    <n v="570301003"/>
    <n v="225516"/>
    <s v="MOLDURA DECOFLAIR E21 SKIN 65X30 2.00MT "/>
    <s v="20.01.2025"/>
    <n v="1"/>
    <s v="PAK"/>
    <n v="21"/>
    <n v="1"/>
    <n v="1504.44"/>
    <s v="CLP "/>
    <s v="27.01.2025"/>
    <s v="          "/>
    <n v="0"/>
    <s v="PAK"/>
    <n v="0"/>
    <s v="CLP "/>
    <s v="C004"/>
    <x v="1"/>
    <s v="   "/>
    <s v="   "/>
    <n v="1504.44"/>
    <n v="150444"/>
    <n v="0"/>
    <n v="0"/>
    <n v="0"/>
    <n v="0"/>
    <n v="0"/>
  </r>
  <r>
    <s v="89429100-1"/>
    <s v="NMC CHILE SPA"/>
    <n v="1000730"/>
    <s v="ZPFC      "/>
    <n v="6508232951"/>
    <n v="20"/>
    <x v="0"/>
    <s v="E599  "/>
    <n v="57"/>
    <s v="      "/>
    <s v="CL5726    "/>
    <n v="570301003"/>
    <n v="1206928"/>
    <s v="CORNISA ANADECO DA1 33X33 2.00MT        "/>
    <s v="20.01.2025"/>
    <n v="25"/>
    <s v="CS "/>
    <n v="115"/>
    <n v="1"/>
    <n v="20865.599999999999"/>
    <s v="CLP "/>
    <s v="27.01.2025"/>
    <s v="24.01.2025"/>
    <n v="3"/>
    <s v="CS "/>
    <n v="2503.87"/>
    <s v="CLP "/>
    <s v="C004"/>
    <x v="0"/>
    <n v="101"/>
    <s v="E  "/>
    <n v="20865.599999999999"/>
    <n v="2086559.9999999998"/>
    <n v="2503.87"/>
    <n v="0"/>
    <n v="0"/>
    <n v="0"/>
    <n v="0"/>
  </r>
  <r>
    <s v="89429100-1"/>
    <s v="NMC CHILE SPA"/>
    <n v="1000730"/>
    <s v="ZPFC      "/>
    <n v="6508232951"/>
    <n v="30"/>
    <x v="0"/>
    <s v="E599  "/>
    <n v="57"/>
    <s v="      "/>
    <s v="CL5726    "/>
    <n v="570301003"/>
    <n v="1206929"/>
    <s v="CORNISA ANADECO DA6 45X50 2.00MT        "/>
    <s v="20.01.2025"/>
    <n v="32"/>
    <s v="CS "/>
    <n v="48"/>
    <n v="1"/>
    <n v="21130.44"/>
    <s v="CLP "/>
    <s v="27.01.2025"/>
    <s v="          "/>
    <n v="0"/>
    <s v="CS "/>
    <n v="0"/>
    <s v="CLP "/>
    <s v="C004"/>
    <x v="1"/>
    <n v="101"/>
    <s v="E  "/>
    <n v="21130.44"/>
    <n v="2113044"/>
    <n v="0"/>
    <n v="0"/>
    <n v="0"/>
    <n v="0"/>
    <n v="0"/>
  </r>
  <r>
    <s v="89429100-1"/>
    <s v="NMC CHILE SPA"/>
    <n v="1000730"/>
    <s v="ZPFC      "/>
    <n v="6508232951"/>
    <n v="40"/>
    <x v="0"/>
    <s v="E599  "/>
    <n v="57"/>
    <s v="      "/>
    <s v="CL5726    "/>
    <n v="570301003"/>
    <n v="1206930"/>
    <s v="CORNISA ANADECO DA15 35X35 2.00MT       "/>
    <s v="20.01.2025"/>
    <n v="14"/>
    <s v="CS "/>
    <n v="95"/>
    <n v="1"/>
    <n v="12001.92"/>
    <s v="CLP "/>
    <s v="27.01.2025"/>
    <s v="          "/>
    <n v="0"/>
    <s v="CS "/>
    <n v="0"/>
    <s v="CLP "/>
    <s v="C004"/>
    <x v="1"/>
    <n v="101"/>
    <s v="E  "/>
    <n v="12001.92"/>
    <n v="1200192"/>
    <n v="0"/>
    <n v="0"/>
    <n v="0"/>
    <n v="0"/>
    <n v="0"/>
  </r>
  <r>
    <s v="89429100-1"/>
    <s v="NMC CHILE SPA"/>
    <n v="1000730"/>
    <s v="ZPFC      "/>
    <n v="6508232951"/>
    <n v="50"/>
    <x v="0"/>
    <s v="E599  "/>
    <n v="57"/>
    <s v="      "/>
    <s v="CL5726    "/>
    <n v="570301003"/>
    <n v="1206931"/>
    <s v="CORNISA ANADECO DA16 50X50 2.00MT       "/>
    <s v="20.01.2025"/>
    <n v="36"/>
    <s v="CS "/>
    <n v="48"/>
    <n v="1"/>
    <n v="21266.84"/>
    <s v="CLP "/>
    <s v="27.01.2025"/>
    <s v="          "/>
    <n v="0"/>
    <s v="CS "/>
    <n v="0"/>
    <s v="CLP "/>
    <s v="C004"/>
    <x v="1"/>
    <n v="101"/>
    <s v="E  "/>
    <n v="21266.84"/>
    <n v="2126684"/>
    <n v="0"/>
    <n v="0"/>
    <n v="0"/>
    <n v="0"/>
    <n v="0"/>
  </r>
  <r>
    <s v="89429100-1"/>
    <s v="NMC CHILE SPA"/>
    <n v="1000730"/>
    <s v="ZPFC      "/>
    <n v="6508232951"/>
    <n v="60"/>
    <x v="0"/>
    <s v="E599  "/>
    <n v="57"/>
    <s v="      "/>
    <s v="CL5726    "/>
    <n v="570301003"/>
    <n v="1206932"/>
    <s v="CORNISA ANADECO DA18 50X45 2.00MT       "/>
    <s v="20.01.2025"/>
    <n v="18"/>
    <s v="CS "/>
    <n v="50"/>
    <n v="1"/>
    <n v="11033.28"/>
    <s v="CLP "/>
    <s v="27.01.2025"/>
    <s v="          "/>
    <n v="0"/>
    <s v="CS "/>
    <n v="0"/>
    <s v="CLP "/>
    <s v="C004"/>
    <x v="1"/>
    <n v="101"/>
    <s v="E  "/>
    <n v="11033.28"/>
    <n v="1103328"/>
    <n v="0"/>
    <n v="0"/>
    <n v="0"/>
    <n v="0"/>
    <n v="0"/>
  </r>
  <r>
    <s v="89429100-1"/>
    <s v="NMC CHILE SPA"/>
    <n v="1000730"/>
    <s v="ZPFC      "/>
    <n v="6508232951"/>
    <n v="70"/>
    <x v="0"/>
    <s v="E599  "/>
    <n v="57"/>
    <s v="      "/>
    <s v="CL5726    "/>
    <n v="570301003"/>
    <n v="1206933"/>
    <s v="CORNISA ANADECO DA22 17X25 2.00MT       "/>
    <s v="20.01.2025"/>
    <n v="4"/>
    <s v="CS "/>
    <n v="176"/>
    <n v="1"/>
    <n v="3318.37"/>
    <s v="CLP "/>
    <s v="27.01.2025"/>
    <s v="          "/>
    <n v="0"/>
    <s v="CS "/>
    <n v="0"/>
    <s v="CLP "/>
    <s v="C004"/>
    <x v="1"/>
    <n v="101"/>
    <s v="E  "/>
    <n v="3318.37"/>
    <n v="331837"/>
    <n v="0"/>
    <n v="0"/>
    <n v="0"/>
    <n v="0"/>
    <n v="0"/>
  </r>
  <r>
    <s v="89429100-1"/>
    <s v="NMC CHILE SPA"/>
    <n v="1000730"/>
    <s v="ZPFC      "/>
    <n v="6508232951"/>
    <n v="80"/>
    <x v="0"/>
    <s v="E599  "/>
    <n v="57"/>
    <s v="      "/>
    <s v="CL5726    "/>
    <n v="570301003"/>
    <n v="1252549"/>
    <s v="ESQUINERO WE1 30X25 2.00MT              "/>
    <s v="20.01.2025"/>
    <n v="9"/>
    <s v="CS "/>
    <n v="35"/>
    <n v="1"/>
    <n v="12741.75"/>
    <s v="CLP "/>
    <s v="27.01.2025"/>
    <s v="          "/>
    <n v="0"/>
    <s v="CS "/>
    <n v="0"/>
    <s v="CLP "/>
    <s v="C004"/>
    <x v="1"/>
    <n v="101"/>
    <s v="E  "/>
    <n v="12741.75"/>
    <n v="1274175"/>
    <n v="0"/>
    <n v="0"/>
    <n v="0"/>
    <n v="0"/>
    <n v="0"/>
  </r>
  <r>
    <s v="89429100-1"/>
    <s v="NMC CHILE SPA"/>
    <n v="1000730"/>
    <s v="ZPMC      "/>
    <n v="6508237968"/>
    <n v="10"/>
    <x v="0"/>
    <s v="E521  "/>
    <n v="57"/>
    <s v="      "/>
    <s v="CL5726    "/>
    <n v="570301003"/>
    <n v="1206931"/>
    <s v="CORNISA ANADECO DA16 50X50 2.00MT       "/>
    <s v="22.01.2025"/>
    <n v="4"/>
    <s v="CS "/>
    <n v="48"/>
    <n v="1"/>
    <n v="2362.98"/>
    <s v="CLP "/>
    <s v="31.01.2025"/>
    <s v="          "/>
    <n v="0"/>
    <s v="CS "/>
    <n v="0"/>
    <s v="CLP "/>
    <s v="C004"/>
    <x v="1"/>
    <s v="   "/>
    <s v="   "/>
    <n v="2362.98"/>
    <n v="236298"/>
    <n v="0"/>
    <n v="0"/>
    <n v="0"/>
    <n v="0"/>
    <n v="0"/>
  </r>
  <r>
    <s v="89429100-1"/>
    <s v="NMC CHILE SPA"/>
    <n v="1000730"/>
    <s v="ZPMC      "/>
    <n v="6508237968"/>
    <n v="20"/>
    <x v="0"/>
    <s v="E521  "/>
    <n v="57"/>
    <s v="      "/>
    <s v="CL5726    "/>
    <n v="570301003"/>
    <n v="1206933"/>
    <s v="CORNISA ANADECO DA22 17X25 2.00MT       "/>
    <s v="22.01.2025"/>
    <n v="1"/>
    <s v="CS "/>
    <n v="176"/>
    <n v="1"/>
    <n v="829.59"/>
    <s v="CLP "/>
    <s v="31.01.2025"/>
    <s v="          "/>
    <n v="0"/>
    <s v="CS "/>
    <n v="0"/>
    <s v="CLP "/>
    <s v="C004"/>
    <x v="1"/>
    <s v="   "/>
    <s v="   "/>
    <n v="829.59"/>
    <n v="82959"/>
    <n v="0"/>
    <n v="0"/>
    <n v="0"/>
    <n v="0"/>
    <n v="0"/>
  </r>
  <r>
    <s v="89429100-1"/>
    <s v="NMC CHILE SPA"/>
    <n v="1000730"/>
    <s v="ZPMC      "/>
    <n v="6508237968"/>
    <n v="30"/>
    <x v="0"/>
    <s v="E521  "/>
    <n v="57"/>
    <s v="      "/>
    <s v="CL5726    "/>
    <n v="570301003"/>
    <n v="1206929"/>
    <s v="CORNISA ANADECO DA6 45X50 2.00MT        "/>
    <s v="22.01.2025"/>
    <n v="2"/>
    <s v="CS "/>
    <n v="48"/>
    <n v="1"/>
    <n v="1320.65"/>
    <s v="CLP "/>
    <s v="31.01.2025"/>
    <s v="          "/>
    <n v="0"/>
    <s v="CS "/>
    <n v="0"/>
    <s v="CLP "/>
    <s v="C004"/>
    <x v="1"/>
    <s v="   "/>
    <s v="   "/>
    <n v="1320.65"/>
    <n v="132065"/>
    <n v="0"/>
    <n v="0"/>
    <n v="0"/>
    <n v="0"/>
    <n v="0"/>
  </r>
  <r>
    <s v="89429100-1"/>
    <s v="NMC CHILE SPA"/>
    <n v="1000730"/>
    <s v="ZPXD      "/>
    <n v="6508243453"/>
    <n v="10"/>
    <x v="0"/>
    <s v="E599  "/>
    <n v="49"/>
    <s v="      "/>
    <s v="CL4923    "/>
    <n v="490604004"/>
    <n v="1257819"/>
    <s v="ESPUMA NIVELADORA 2.2MM SELITAC 15 M2   "/>
    <s v="27.01.2025"/>
    <n v="2"/>
    <s v="PAL"/>
    <n v="27"/>
    <n v="1"/>
    <n v="6480"/>
    <s v="CLP "/>
    <s v="03.02.2025"/>
    <s v="04.02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243453"/>
    <n v="11"/>
    <x v="0"/>
    <s v="E599  "/>
    <n v="49"/>
    <s v="      "/>
    <s v="CL4923    "/>
    <n v="490604004"/>
    <n v="1257819"/>
    <s v="ESPUMA NIVELADORA 2.2MM SELITAC 15 M2   "/>
    <s v="27.01.2025"/>
    <n v="1"/>
    <s v="PAL"/>
    <n v="1"/>
    <n v="1"/>
    <n v="0"/>
    <s v="CLP "/>
    <s v="03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43453"/>
    <n v="12"/>
    <x v="0"/>
    <s v="E599  "/>
    <n v="49"/>
    <s v="      "/>
    <s v="CL4923    "/>
    <n v="490604004"/>
    <n v="1257819"/>
    <s v="ESPUMA NIVELADORA 2.2MM SELITAC 15 M2   "/>
    <s v="27.01.2025"/>
    <n v="1"/>
    <s v="PAL"/>
    <n v="1"/>
    <n v="1"/>
    <n v="0"/>
    <s v="CLP "/>
    <s v="03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44787"/>
    <n v="10"/>
    <x v="0"/>
    <s v="E599  "/>
    <n v="57"/>
    <s v="      "/>
    <s v="CL5726    "/>
    <n v="570301003"/>
    <n v="225516"/>
    <s v="MOLDURA DECOFLAIR E21 SKIN 65X30 2.00MT "/>
    <s v="27.01.2025"/>
    <n v="2"/>
    <s v="PAK"/>
    <n v="21"/>
    <n v="1"/>
    <n v="3008.88"/>
    <s v="CLP "/>
    <s v="03.02.2025"/>
    <s v="          "/>
    <n v="0"/>
    <s v="PAK"/>
    <n v="0"/>
    <s v="CLP "/>
    <s v="C004"/>
    <x v="1"/>
    <s v="   "/>
    <s v="   "/>
    <n v="3008.88"/>
    <n v="300888"/>
    <n v="0"/>
    <n v="0"/>
    <n v="0"/>
    <n v="0"/>
    <n v="0"/>
  </r>
  <r>
    <s v="89429100-1"/>
    <s v="NMC CHILE SPA"/>
    <n v="1000730"/>
    <s v="ZPFC      "/>
    <n v="6508244787"/>
    <n v="20"/>
    <x v="0"/>
    <s v="E599  "/>
    <n v="57"/>
    <s v="      "/>
    <s v="CL5726    "/>
    <n v="570301003"/>
    <n v="1206928"/>
    <s v="CORNISA ANADECO DA1 33X33 2.00MT        "/>
    <s v="27.01.2025"/>
    <n v="51"/>
    <s v="CS "/>
    <n v="115"/>
    <n v="1"/>
    <n v="42565.82"/>
    <s v="CLP "/>
    <s v="03.02.2025"/>
    <s v="03.02.2025"/>
    <n v="30"/>
    <s v="CS "/>
    <n v="25038.720000000001"/>
    <s v="CLP "/>
    <s v="C004"/>
    <x v="0"/>
    <n v="101"/>
    <s v="E  "/>
    <n v="42565.82"/>
    <n v="4256582"/>
    <n v="25038.720000000001"/>
    <n v="0"/>
    <n v="0"/>
    <n v="0"/>
    <n v="0"/>
  </r>
  <r>
    <s v="89429100-1"/>
    <s v="NMC CHILE SPA"/>
    <n v="1000730"/>
    <s v="ZPFC      "/>
    <n v="6508244787"/>
    <n v="30"/>
    <x v="0"/>
    <s v="E599  "/>
    <n v="57"/>
    <s v="      "/>
    <s v="CL5726    "/>
    <n v="570301003"/>
    <n v="1206929"/>
    <s v="CORNISA ANADECO DA6 45X50 2.00MT        "/>
    <s v="27.01.2025"/>
    <n v="46"/>
    <s v="CS "/>
    <n v="48"/>
    <n v="1"/>
    <n v="30375.01"/>
    <s v="CLP "/>
    <s v="03.02.2025"/>
    <s v="03.02.2025"/>
    <n v="29"/>
    <s v="CS "/>
    <n v="19149.46"/>
    <s v="CLP "/>
    <s v="C004"/>
    <x v="0"/>
    <n v="101"/>
    <s v="E  "/>
    <n v="30375.01"/>
    <n v="3037501"/>
    <n v="19149.46"/>
    <n v="0"/>
    <n v="0"/>
    <n v="0"/>
    <n v="0"/>
  </r>
  <r>
    <s v="89429100-1"/>
    <s v="NMC CHILE SPA"/>
    <n v="1000730"/>
    <s v="ZPFC      "/>
    <n v="6508244787"/>
    <n v="40"/>
    <x v="0"/>
    <s v="E599  "/>
    <n v="57"/>
    <s v="      "/>
    <s v="CL5726    "/>
    <n v="570301003"/>
    <n v="1206930"/>
    <s v="CORNISA ANADECO DA15 35X35 2.00MT       "/>
    <s v="27.01.2025"/>
    <n v="42"/>
    <s v="CS "/>
    <n v="95"/>
    <n v="1"/>
    <n v="36005.760000000002"/>
    <s v="CLP "/>
    <s v="03.02.2025"/>
    <s v="03.02.2025"/>
    <n v="14"/>
    <s v="CS "/>
    <n v="12001.92"/>
    <s v="CLP "/>
    <s v="C004"/>
    <x v="0"/>
    <n v="101"/>
    <s v="E  "/>
    <n v="36005.760000000002"/>
    <n v="3600576"/>
    <n v="12001.92"/>
    <n v="0"/>
    <n v="0"/>
    <n v="0"/>
    <n v="0"/>
  </r>
  <r>
    <s v="89429100-1"/>
    <s v="NMC CHILE SPA"/>
    <n v="1000730"/>
    <s v="ZPFC      "/>
    <n v="6508244787"/>
    <n v="50"/>
    <x v="0"/>
    <s v="E599  "/>
    <n v="57"/>
    <s v="      "/>
    <s v="CL5726    "/>
    <n v="570301003"/>
    <n v="1206931"/>
    <s v="CORNISA ANADECO DA16 50X50 2.00MT       "/>
    <s v="27.01.2025"/>
    <n v="71"/>
    <s v="CS "/>
    <n v="48"/>
    <n v="1"/>
    <n v="41942.94"/>
    <s v="CLP "/>
    <s v="03.02.2025"/>
    <s v="03.02.2025"/>
    <n v="58"/>
    <s v="CS "/>
    <n v="34263.25"/>
    <s v="CLP "/>
    <s v="C004"/>
    <x v="0"/>
    <n v="101"/>
    <s v="E  "/>
    <n v="41942.94"/>
    <n v="4194294"/>
    <n v="34263.25"/>
    <n v="0"/>
    <n v="0"/>
    <n v="0"/>
    <n v="0"/>
  </r>
  <r>
    <s v="89429100-1"/>
    <s v="NMC CHILE SPA"/>
    <n v="1000730"/>
    <s v="ZPFC      "/>
    <n v="6508244787"/>
    <n v="60"/>
    <x v="0"/>
    <s v="E599  "/>
    <n v="57"/>
    <s v="      "/>
    <s v="CL5726    "/>
    <n v="570301003"/>
    <n v="1206932"/>
    <s v="CORNISA ANADECO DA18 50X45 2.00MT       "/>
    <s v="27.01.2025"/>
    <n v="41"/>
    <s v="CS "/>
    <n v="50"/>
    <n v="1"/>
    <n v="25131.360000000001"/>
    <s v="CLP "/>
    <s v="03.02.2025"/>
    <s v="03.02.2025"/>
    <n v="24"/>
    <s v="CS "/>
    <n v="14711.04"/>
    <s v="CLP "/>
    <s v="C004"/>
    <x v="0"/>
    <n v="101"/>
    <s v="E  "/>
    <n v="25131.360000000001"/>
    <n v="2513136"/>
    <n v="14711.04"/>
    <n v="0"/>
    <n v="0"/>
    <n v="0"/>
    <n v="0"/>
  </r>
  <r>
    <s v="89429100-1"/>
    <s v="NMC CHILE SPA"/>
    <n v="1000730"/>
    <s v="ZPFC      "/>
    <n v="6508244787"/>
    <n v="70"/>
    <x v="0"/>
    <s v="E599  "/>
    <n v="57"/>
    <s v="      "/>
    <s v="CL5726    "/>
    <n v="570301003"/>
    <n v="1206933"/>
    <s v="CORNISA ANADECO DA22 17X25 2.00MT       "/>
    <s v="27.01.2025"/>
    <n v="7"/>
    <s v="CS "/>
    <n v="176"/>
    <n v="1"/>
    <n v="5807.16"/>
    <s v="CLP "/>
    <s v="03.02.2025"/>
    <s v="03.02.2025"/>
    <n v="7"/>
    <s v="CS "/>
    <n v="5807.16"/>
    <s v="CLP "/>
    <s v="C004"/>
    <x v="0"/>
    <n v="101"/>
    <s v="E  "/>
    <n v="5807.16"/>
    <n v="580716"/>
    <n v="5807.16"/>
    <n v="0"/>
    <n v="0"/>
    <n v="0"/>
    <n v="0"/>
  </r>
  <r>
    <s v="89429100-1"/>
    <s v="NMC CHILE SPA"/>
    <n v="1000730"/>
    <s v="ZPFC      "/>
    <n v="6508244787"/>
    <n v="80"/>
    <x v="0"/>
    <s v="E599  "/>
    <n v="57"/>
    <s v="      "/>
    <s v="CL5726    "/>
    <n v="570301003"/>
    <n v="1252546"/>
    <s v="CORN ILUM RECTA IL4 36X60 2.00MT        "/>
    <s v="27.01.2025"/>
    <n v="1"/>
    <s v="CS "/>
    <n v="24"/>
    <n v="1"/>
    <n v="1449.6"/>
    <s v="CLP "/>
    <s v="03.02.2025"/>
    <s v="03.02.2025"/>
    <n v="1"/>
    <s v="CS "/>
    <n v="1449.6"/>
    <s v="CLP "/>
    <s v="C004"/>
    <x v="0"/>
    <n v="101"/>
    <s v="E  "/>
    <n v="1449.6"/>
    <n v="144960"/>
    <n v="1449.6"/>
    <n v="0"/>
    <n v="0"/>
    <n v="0"/>
    <n v="0"/>
  </r>
  <r>
    <s v="89429100-1"/>
    <s v="NMC CHILE SPA"/>
    <n v="1000730"/>
    <s v="ZPFC      "/>
    <n v="6508244787"/>
    <n v="90"/>
    <x v="0"/>
    <s v="E599  "/>
    <n v="57"/>
    <s v="      "/>
    <s v="CL5726    "/>
    <n v="570301003"/>
    <n v="1252549"/>
    <s v="ESQUINERO WE1 30X25 2.00MT              "/>
    <s v="27.01.2025"/>
    <n v="17"/>
    <s v="CS "/>
    <n v="35"/>
    <n v="1"/>
    <n v="24067.75"/>
    <s v="CLP "/>
    <s v="03.02.2025"/>
    <s v="03.02.2025"/>
    <n v="10"/>
    <s v="CS "/>
    <n v="14157.5"/>
    <s v="CLP "/>
    <s v="C004"/>
    <x v="0"/>
    <n v="101"/>
    <s v="E  "/>
    <n v="24067.75"/>
    <n v="2406775"/>
    <n v="14157.5"/>
    <n v="0"/>
    <n v="0"/>
    <n v="0"/>
    <n v="0"/>
  </r>
  <r>
    <s v="89429100-1"/>
    <s v="NMC CHILE SPA"/>
    <n v="1000730"/>
    <s v="ZPFC      "/>
    <n v="6508244787"/>
    <n v="100"/>
    <x v="0"/>
    <s v="E599  "/>
    <n v="57"/>
    <s v="      "/>
    <s v="CL5726    "/>
    <n v="570301003"/>
    <n v="1415350"/>
    <s v="GUARDAPOLVO NOMAFLOOR M58 13X58 2.00MT  "/>
    <s v="27.01.2025"/>
    <n v="2"/>
    <s v="CS "/>
    <n v="31"/>
    <n v="1"/>
    <n v="2298.96"/>
    <s v="CLP "/>
    <s v="03.02.2025"/>
    <s v="03.02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XD      "/>
    <n v="6508251293"/>
    <n v="10"/>
    <x v="0"/>
    <s v="E599  "/>
    <n v="49"/>
    <s v="      "/>
    <s v="CL4923    "/>
    <n v="490604004"/>
    <n v="1456676"/>
    <s v="ESPUMA ACUST SELITCAC BARRERA HUM 15 M2 "/>
    <s v="30.01.2025"/>
    <n v="2"/>
    <s v="PAL"/>
    <n v="27"/>
    <n v="1"/>
    <n v="9072"/>
    <s v="CLP "/>
    <s v="06.02.2025"/>
    <s v="06.02.2025"/>
    <n v="2"/>
    <s v="PAL"/>
    <n v="9072"/>
    <s v="CLP "/>
    <s v="C004"/>
    <x v="0"/>
    <n v="101"/>
    <s v="E  "/>
    <n v="9072"/>
    <n v="907200"/>
    <n v="9072"/>
    <n v="0"/>
    <n v="0"/>
    <n v="0"/>
    <n v="0"/>
  </r>
  <r>
    <s v="89429100-1"/>
    <s v="NMC CHILE SPA"/>
    <n v="1000730"/>
    <s v="ZPXD      "/>
    <n v="6508251293"/>
    <n v="11"/>
    <x v="0"/>
    <s v="E599  "/>
    <n v="49"/>
    <s v="      "/>
    <s v="CL4923    "/>
    <n v="490604004"/>
    <n v="1456676"/>
    <s v="ESPUMA ACUST SELITCAC BARRERA HUM 15 M2 "/>
    <s v="30.01.2025"/>
    <n v="2"/>
    <s v="PAL"/>
    <n v="1"/>
    <n v="1"/>
    <n v="0"/>
    <s v="CLP "/>
    <s v="06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1293"/>
    <n v="20"/>
    <x v="0"/>
    <s v="E599  "/>
    <n v="49"/>
    <s v="      "/>
    <s v="CL4923    "/>
    <n v="490604004"/>
    <n v="1456677"/>
    <s v="ESPUMA ACUSTICA SELITCBLOC 15 M2        "/>
    <s v="30.01.2025"/>
    <n v="2"/>
    <s v="PAL"/>
    <n v="27"/>
    <n v="1"/>
    <n v="9072"/>
    <s v="CLP "/>
    <s v="06.02.2025"/>
    <s v="06.02.2025"/>
    <n v="2"/>
    <s v="PAL"/>
    <n v="9072"/>
    <s v="CLP "/>
    <s v="C004"/>
    <x v="0"/>
    <n v="101"/>
    <s v="E  "/>
    <n v="9072"/>
    <n v="907200"/>
    <n v="9072"/>
    <n v="0"/>
    <n v="0"/>
    <n v="0"/>
    <n v="0"/>
  </r>
  <r>
    <s v="89429100-1"/>
    <s v="NMC CHILE SPA"/>
    <n v="1000730"/>
    <s v="ZPXD      "/>
    <n v="6508251293"/>
    <n v="21"/>
    <x v="0"/>
    <s v="E599  "/>
    <n v="49"/>
    <s v="      "/>
    <s v="CL4923    "/>
    <n v="490604004"/>
    <n v="1456677"/>
    <s v="ESPUMA ACUSTICA SELITCBLOC 15 M2        "/>
    <s v="30.01.2025"/>
    <n v="2"/>
    <s v="PAL"/>
    <n v="1"/>
    <n v="1"/>
    <n v="0"/>
    <s v="CLP "/>
    <s v="06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6585"/>
    <n v="10"/>
    <x v="0"/>
    <s v="E599  "/>
    <n v="49"/>
    <s v="      "/>
    <s v="CL4923    "/>
    <n v="490604004"/>
    <n v="1257819"/>
    <s v="ESPUMA NIVELADORA 2.2MM SELITAC 15 M2   "/>
    <s v="04.02.2025"/>
    <n v="4"/>
    <s v="PAL"/>
    <n v="27"/>
    <n v="1"/>
    <n v="12960"/>
    <s v="CLP "/>
    <s v="11.02.2025"/>
    <s v="11.02.2025"/>
    <n v="3"/>
    <s v="PAL"/>
    <n v="9720"/>
    <s v="CLP "/>
    <s v="C004"/>
    <x v="0"/>
    <n v="101"/>
    <s v="E  "/>
    <n v="12960"/>
    <n v="1296000"/>
    <n v="9720"/>
    <n v="0"/>
    <n v="0"/>
    <n v="0"/>
    <n v="0"/>
  </r>
  <r>
    <s v="89429100-1"/>
    <s v="NMC CHILE SPA"/>
    <n v="1000730"/>
    <s v="ZPXD      "/>
    <n v="6508256585"/>
    <n v="11"/>
    <x v="0"/>
    <s v="E599  "/>
    <n v="49"/>
    <s v="      "/>
    <s v="CL4923    "/>
    <n v="490604004"/>
    <n v="1257819"/>
    <s v="ESPUMA NIVELADORA 2.2MM SELITAC 15 M2   "/>
    <s v="04.02.2025"/>
    <n v="1"/>
    <s v="PAL"/>
    <n v="1"/>
    <n v="1"/>
    <n v="0"/>
    <s v="CLP "/>
    <s v="11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6585"/>
    <n v="12"/>
    <x v="0"/>
    <s v="E599  "/>
    <n v="49"/>
    <s v="      "/>
    <s v="CL4923    "/>
    <n v="490604004"/>
    <n v="1257819"/>
    <s v="ESPUMA NIVELADORA 2.2MM SELITAC 15 M2   "/>
    <s v="04.02.2025"/>
    <n v="1"/>
    <s v="PAL"/>
    <n v="1"/>
    <n v="1"/>
    <n v="0"/>
    <s v="CLP "/>
    <s v="11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56585"/>
    <n v="13"/>
    <x v="0"/>
    <s v="E599  "/>
    <n v="49"/>
    <s v="      "/>
    <s v="CL4923    "/>
    <n v="490604004"/>
    <n v="1257819"/>
    <s v="ESPUMA NIVELADORA 2.2MM SELITAC 15 M2   "/>
    <s v="04.02.2025"/>
    <n v="2"/>
    <s v="PAL"/>
    <n v="1"/>
    <n v="1"/>
    <n v="0"/>
    <s v="CLP "/>
    <s v="11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56595"/>
    <n v="10"/>
    <x v="0"/>
    <s v="E599  "/>
    <n v="57"/>
    <s v="      "/>
    <s v="CL5726    "/>
    <n v="570301003"/>
    <n v="107162"/>
    <s v="MOLDURA DECOFLAIR E25 SKIN 50X80 2.00MT "/>
    <s v="04.02.2025"/>
    <n v="2"/>
    <s v="PAK"/>
    <n v="14"/>
    <n v="1"/>
    <n v="2301.04"/>
    <s v="CLP "/>
    <s v="11.02.2025"/>
    <s v="10.02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256595"/>
    <n v="20"/>
    <x v="0"/>
    <s v="E599  "/>
    <n v="57"/>
    <s v="      "/>
    <s v="CL5726    "/>
    <n v="570301003"/>
    <n v="1206928"/>
    <s v="CORNISA ANADECO DA1 33X33 2.00MT        "/>
    <s v="04.02.2025"/>
    <n v="91"/>
    <s v="CS "/>
    <n v="115"/>
    <n v="1"/>
    <n v="75950.78"/>
    <s v="CLP "/>
    <s v="11.02.2025"/>
    <s v="          "/>
    <n v="0"/>
    <s v="CS "/>
    <n v="0"/>
    <s v="CLP "/>
    <s v="C004"/>
    <x v="1"/>
    <n v="101"/>
    <s v="E  "/>
    <n v="75950.78"/>
    <n v="7595078"/>
    <n v="0"/>
    <n v="0"/>
    <n v="0"/>
    <n v="0"/>
    <n v="0"/>
  </r>
  <r>
    <s v="89429100-1"/>
    <s v="NMC CHILE SPA"/>
    <n v="1000730"/>
    <s v="ZPFC      "/>
    <n v="6508256595"/>
    <n v="30"/>
    <x v="0"/>
    <s v="E599  "/>
    <n v="57"/>
    <s v="      "/>
    <s v="CL5726    "/>
    <n v="570301003"/>
    <n v="1206929"/>
    <s v="CORNISA ANADECO DA6 45X50 2.00MT        "/>
    <s v="04.02.2025"/>
    <n v="62"/>
    <s v="CS "/>
    <n v="48"/>
    <n v="1"/>
    <n v="40940.239999999998"/>
    <s v="CLP "/>
    <s v="11.02.2025"/>
    <s v="          "/>
    <n v="0"/>
    <s v="CS "/>
    <n v="0"/>
    <s v="CLP "/>
    <s v="C004"/>
    <x v="1"/>
    <n v="101"/>
    <s v="E  "/>
    <n v="40940.239999999998"/>
    <n v="4094024"/>
    <n v="0"/>
    <n v="0"/>
    <n v="0"/>
    <n v="0"/>
    <n v="0"/>
  </r>
  <r>
    <s v="89429100-1"/>
    <s v="NMC CHILE SPA"/>
    <n v="1000730"/>
    <s v="ZPFC      "/>
    <n v="6508256595"/>
    <n v="40"/>
    <x v="0"/>
    <s v="E599  "/>
    <n v="57"/>
    <s v="      "/>
    <s v="CL5726    "/>
    <n v="570301003"/>
    <n v="1206930"/>
    <s v="CORNISA ANADECO DA15 35X35 2.00MT       "/>
    <s v="04.02.2025"/>
    <n v="39"/>
    <s v="CS "/>
    <n v="95"/>
    <n v="1"/>
    <n v="33433.919999999998"/>
    <s v="CLP "/>
    <s v="11.02.2025"/>
    <s v="          "/>
    <n v="0"/>
    <s v="CS "/>
    <n v="0"/>
    <s v="CLP "/>
    <s v="C004"/>
    <x v="1"/>
    <n v="101"/>
    <s v="E  "/>
    <n v="33433.919999999998"/>
    <n v="3343392"/>
    <n v="0"/>
    <n v="0"/>
    <n v="0"/>
    <n v="0"/>
    <n v="0"/>
  </r>
  <r>
    <s v="89429100-1"/>
    <s v="NMC CHILE SPA"/>
    <n v="1000730"/>
    <s v="ZPFC      "/>
    <n v="6508256595"/>
    <n v="50"/>
    <x v="0"/>
    <s v="E599  "/>
    <n v="57"/>
    <s v="      "/>
    <s v="CL5726    "/>
    <n v="570301003"/>
    <n v="1206931"/>
    <s v="CORNISA ANADECO DA16 50X50 2.00MT       "/>
    <s v="04.02.2025"/>
    <n v="38"/>
    <s v="CS "/>
    <n v="48"/>
    <n v="1"/>
    <n v="22448.33"/>
    <s v="CLP "/>
    <s v="11.02.2025"/>
    <s v="          "/>
    <n v="0"/>
    <s v="CS "/>
    <n v="0"/>
    <s v="CLP "/>
    <s v="C004"/>
    <x v="1"/>
    <n v="101"/>
    <s v="E  "/>
    <n v="22448.33"/>
    <n v="2244833"/>
    <n v="0"/>
    <n v="0"/>
    <n v="0"/>
    <n v="0"/>
    <n v="0"/>
  </r>
  <r>
    <s v="89429100-1"/>
    <s v="NMC CHILE SPA"/>
    <n v="1000730"/>
    <s v="ZPFC      "/>
    <n v="6508256595"/>
    <n v="60"/>
    <x v="0"/>
    <s v="E599  "/>
    <n v="57"/>
    <s v="      "/>
    <s v="CL5726    "/>
    <n v="570301003"/>
    <n v="1206932"/>
    <s v="CORNISA ANADECO DA18 50X45 2.00MT       "/>
    <s v="04.02.2025"/>
    <n v="30"/>
    <s v="CS "/>
    <n v="50"/>
    <n v="1"/>
    <n v="18388.8"/>
    <s v="CLP "/>
    <s v="11.02.2025"/>
    <s v="          "/>
    <n v="0"/>
    <s v="CS "/>
    <n v="0"/>
    <s v="CLP "/>
    <s v="C004"/>
    <x v="1"/>
    <n v="101"/>
    <s v="E  "/>
    <n v="18388.8"/>
    <n v="1838880"/>
    <n v="0"/>
    <n v="0"/>
    <n v="0"/>
    <n v="0"/>
    <n v="0"/>
  </r>
  <r>
    <s v="89429100-1"/>
    <s v="NMC CHILE SPA"/>
    <n v="1000730"/>
    <s v="ZPFC      "/>
    <n v="6508256595"/>
    <n v="70"/>
    <x v="0"/>
    <s v="E599  "/>
    <n v="57"/>
    <s v="      "/>
    <s v="CL5726    "/>
    <n v="570301003"/>
    <n v="1206933"/>
    <s v="CORNISA ANADECO DA22 17X25 2.00MT       "/>
    <s v="04.02.2025"/>
    <n v="22"/>
    <s v="CS "/>
    <n v="176"/>
    <n v="1"/>
    <n v="18251.060000000001"/>
    <s v="CLP "/>
    <s v="11.02.2025"/>
    <s v="10.02.2025"/>
    <n v="8"/>
    <s v="CS "/>
    <n v="6636.75"/>
    <s v="CLP "/>
    <s v="C004"/>
    <x v="0"/>
    <n v="101"/>
    <s v="E  "/>
    <n v="18251.060000000001"/>
    <n v="1825106.0000000002"/>
    <n v="6636.75"/>
    <n v="0"/>
    <n v="0"/>
    <n v="0"/>
    <n v="0"/>
  </r>
  <r>
    <s v="89429100-1"/>
    <s v="NMC CHILE SPA"/>
    <n v="1000730"/>
    <s v="ZPFC      "/>
    <n v="6508256595"/>
    <n v="80"/>
    <x v="0"/>
    <s v="E599  "/>
    <n v="57"/>
    <s v="      "/>
    <s v="CL5726    "/>
    <n v="570301003"/>
    <n v="1252549"/>
    <s v="ESQUINERO WE1 30X25 2.00MT              "/>
    <s v="04.02.2025"/>
    <n v="5"/>
    <s v="CS "/>
    <n v="35"/>
    <n v="1"/>
    <n v="7078.75"/>
    <s v="CLP "/>
    <s v="11.02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XD      "/>
    <n v="6508265232"/>
    <n v="10"/>
    <x v="0"/>
    <s v="E599  "/>
    <n v="49"/>
    <s v="      "/>
    <s v="CL4923    "/>
    <n v="490604004"/>
    <n v="1257819"/>
    <s v="ESPUMA NIVELADORA 2.2MM SELITAC 15 M2   "/>
    <s v="10.02.2025"/>
    <n v="7"/>
    <s v="PAL"/>
    <n v="27"/>
    <n v="1"/>
    <n v="22680"/>
    <s v="CLP "/>
    <s v="17.02.2025"/>
    <s v="17.02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265232"/>
    <n v="11"/>
    <x v="0"/>
    <s v="E599  "/>
    <n v="49"/>
    <s v="      "/>
    <s v="CL4923    "/>
    <n v="490604004"/>
    <n v="1257819"/>
    <s v="ESPUMA NIVELADORA 2.2MM SELITAC 15 M2   "/>
    <s v="10.02.2025"/>
    <n v="1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2"/>
    <x v="0"/>
    <s v="E599  "/>
    <n v="49"/>
    <s v="      "/>
    <s v="CL4923    "/>
    <n v="490604004"/>
    <n v="1257819"/>
    <s v="ESPUMA NIVELADORA 2.2MM SELITAC 15 M2   "/>
    <s v="10.02.2025"/>
    <n v="2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3"/>
    <x v="0"/>
    <s v="E599  "/>
    <n v="49"/>
    <s v="      "/>
    <s v="CL4923    "/>
    <n v="490604004"/>
    <n v="1257819"/>
    <s v="ESPUMA NIVELADORA 2.2MM SELITAC 15 M2   "/>
    <s v="10.02.2025"/>
    <n v="2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4"/>
    <x v="0"/>
    <s v="E599  "/>
    <n v="49"/>
    <s v="      "/>
    <s v="CL4923    "/>
    <n v="490604004"/>
    <n v="1257819"/>
    <s v="ESPUMA NIVELADORA 2.2MM SELITAC 15 M2   "/>
    <s v="10.02.2025"/>
    <n v="1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65232"/>
    <n v="15"/>
    <x v="0"/>
    <s v="E599  "/>
    <n v="49"/>
    <s v="      "/>
    <s v="CL4923    "/>
    <n v="490604004"/>
    <n v="1257819"/>
    <s v="ESPUMA NIVELADORA 2.2MM SELITAC 15 M2   "/>
    <s v="10.02.2025"/>
    <n v="1"/>
    <s v="PAL"/>
    <n v="1"/>
    <n v="1"/>
    <n v="0"/>
    <s v="CLP "/>
    <s v="17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67231"/>
    <n v="10"/>
    <x v="0"/>
    <s v="E599  "/>
    <n v="57"/>
    <s v="      "/>
    <s v="CL5726    "/>
    <n v="570301003"/>
    <n v="107162"/>
    <s v="MOLDURA DECOFLAIR E25 SKIN 50X80 2.00MT "/>
    <s v="11.02.2025"/>
    <n v="2"/>
    <s v="PAK"/>
    <n v="14"/>
    <n v="1"/>
    <n v="2301.04"/>
    <s v="CLP "/>
    <s v="18.02.2025"/>
    <s v="18.02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267231"/>
    <n v="20"/>
    <x v="0"/>
    <s v="E599  "/>
    <n v="57"/>
    <s v="      "/>
    <s v="CL5726    "/>
    <n v="570301003"/>
    <n v="225516"/>
    <s v="MOLDURA DECOFLAIR E21 SKIN 65X30 2.00MT "/>
    <s v="11.02.2025"/>
    <n v="4"/>
    <s v="PAK"/>
    <n v="21"/>
    <n v="1"/>
    <n v="6017.76"/>
    <s v="CLP "/>
    <s v="18.02.2025"/>
    <s v="          "/>
    <n v="0"/>
    <s v="PAK"/>
    <n v="0"/>
    <s v="CLP "/>
    <s v="C004"/>
    <x v="1"/>
    <n v="101"/>
    <s v="E  "/>
    <n v="6017.76"/>
    <n v="601776"/>
    <n v="0"/>
    <n v="0"/>
    <n v="0"/>
    <n v="0"/>
    <n v="0"/>
  </r>
  <r>
    <s v="89429100-1"/>
    <s v="NMC CHILE SPA"/>
    <n v="1000730"/>
    <s v="ZPFC      "/>
    <n v="6508267231"/>
    <n v="30"/>
    <x v="0"/>
    <s v="E599  "/>
    <n v="57"/>
    <s v="      "/>
    <s v="CL5726    "/>
    <n v="570301003"/>
    <n v="1206928"/>
    <s v="CORNISA ANADECO DA1 33X33 2.00MT        "/>
    <s v="11.02.2025"/>
    <n v="148"/>
    <s v="CS "/>
    <n v="115"/>
    <n v="1"/>
    <n v="123524.35"/>
    <s v="CLP "/>
    <s v="18.02.2025"/>
    <s v="18.02.2025"/>
    <n v="65"/>
    <s v="CS "/>
    <n v="54250.559999999998"/>
    <s v="CLP "/>
    <s v="C004"/>
    <x v="0"/>
    <n v="101"/>
    <s v="E  "/>
    <n v="123524.35"/>
    <n v="12352435"/>
    <n v="54250.559999999998"/>
    <n v="0"/>
    <n v="0"/>
    <n v="0"/>
    <n v="0"/>
  </r>
  <r>
    <s v="89429100-1"/>
    <s v="NMC CHILE SPA"/>
    <n v="1000730"/>
    <s v="ZPFC      "/>
    <n v="6508267231"/>
    <n v="40"/>
    <x v="0"/>
    <s v="E599  "/>
    <n v="57"/>
    <s v="      "/>
    <s v="CL5726    "/>
    <n v="570301003"/>
    <n v="1206929"/>
    <s v="CORNISA ANADECO DA6 45X50 2.00MT        "/>
    <s v="11.02.2025"/>
    <n v="110"/>
    <s v="CS "/>
    <n v="48"/>
    <n v="1"/>
    <n v="72635.899999999994"/>
    <s v="CLP "/>
    <s v="18.02.2025"/>
    <s v="18.02.2025"/>
    <n v="37"/>
    <s v="CS "/>
    <n v="24432.080000000002"/>
    <s v="CLP "/>
    <s v="C004"/>
    <x v="0"/>
    <n v="101"/>
    <s v="E  "/>
    <n v="72635.899999999994"/>
    <n v="7263589.9999999991"/>
    <n v="24432.080000000002"/>
    <n v="0"/>
    <n v="0"/>
    <n v="0"/>
    <n v="0"/>
  </r>
  <r>
    <s v="89429100-1"/>
    <s v="NMC CHILE SPA"/>
    <n v="1000730"/>
    <s v="ZPFC      "/>
    <n v="6508267231"/>
    <n v="50"/>
    <x v="0"/>
    <s v="E599  "/>
    <n v="57"/>
    <s v="      "/>
    <s v="CL5726    "/>
    <n v="570301003"/>
    <n v="1206930"/>
    <s v="CORNISA ANADECO DA15 35X35 2.00MT       "/>
    <s v="11.02.2025"/>
    <n v="78"/>
    <s v="CS "/>
    <n v="95"/>
    <n v="1"/>
    <n v="66867.839999999997"/>
    <s v="CLP "/>
    <s v="18.02.2025"/>
    <s v="18.02.2025"/>
    <n v="24"/>
    <s v="CS "/>
    <n v="20574.72"/>
    <s v="CLP "/>
    <s v="C004"/>
    <x v="0"/>
    <n v="101"/>
    <s v="E  "/>
    <n v="66867.839999999997"/>
    <n v="6686784"/>
    <n v="20574.72"/>
    <n v="0"/>
    <n v="0"/>
    <n v="0"/>
    <n v="0"/>
  </r>
  <r>
    <s v="89429100-1"/>
    <s v="NMC CHILE SPA"/>
    <n v="1000730"/>
    <s v="ZPFC      "/>
    <n v="6508267231"/>
    <n v="60"/>
    <x v="0"/>
    <s v="E599  "/>
    <n v="57"/>
    <s v="      "/>
    <s v="CL5726    "/>
    <n v="570301003"/>
    <n v="1206931"/>
    <s v="CORNISA ANADECO DA16 50X50 2.00MT       "/>
    <s v="11.02.2025"/>
    <n v="80"/>
    <s v="CS "/>
    <n v="48"/>
    <n v="1"/>
    <n v="47259.65"/>
    <s v="CLP "/>
    <s v="18.02.2025"/>
    <s v="18.02.2025"/>
    <n v="42"/>
    <s v="CS "/>
    <n v="24811.32"/>
    <s v="CLP "/>
    <s v="C004"/>
    <x v="0"/>
    <n v="101"/>
    <s v="E  "/>
    <n v="47259.65"/>
    <n v="4725965"/>
    <n v="24811.32"/>
    <n v="0"/>
    <n v="0"/>
    <n v="0"/>
    <n v="0"/>
  </r>
  <r>
    <s v="89429100-1"/>
    <s v="NMC CHILE SPA"/>
    <n v="1000730"/>
    <s v="ZPFC      "/>
    <n v="6508267231"/>
    <n v="70"/>
    <x v="0"/>
    <s v="E599  "/>
    <n v="57"/>
    <s v="      "/>
    <s v="CL5726    "/>
    <n v="570301003"/>
    <n v="1206932"/>
    <s v="CORNISA ANADECO DA18 50X45 2.00MT       "/>
    <s v="11.02.2025"/>
    <n v="56"/>
    <s v="CS "/>
    <n v="50"/>
    <n v="1"/>
    <n v="34325.760000000002"/>
    <s v="CLP "/>
    <s v="18.02.2025"/>
    <s v="18.02.2025"/>
    <n v="52"/>
    <s v="CS "/>
    <n v="31873.919999999998"/>
    <s v="CLP "/>
    <s v="C004"/>
    <x v="0"/>
    <n v="101"/>
    <s v="E  "/>
    <n v="34325.760000000002"/>
    <n v="3432576"/>
    <n v="31873.919999999998"/>
    <n v="0"/>
    <n v="0"/>
    <n v="0"/>
    <n v="0"/>
  </r>
  <r>
    <s v="89429100-1"/>
    <s v="NMC CHILE SPA"/>
    <n v="1000730"/>
    <s v="ZPFC      "/>
    <n v="6508267231"/>
    <n v="80"/>
    <x v="0"/>
    <s v="E599  "/>
    <n v="57"/>
    <s v="      "/>
    <s v="CL5726    "/>
    <n v="570301003"/>
    <n v="1206933"/>
    <s v="CORNISA ANADECO DA22 17X25 2.00MT       "/>
    <s v="11.02.2025"/>
    <n v="39"/>
    <s v="CS "/>
    <n v="176"/>
    <n v="1"/>
    <n v="32354.15"/>
    <s v="CLP "/>
    <s v="18.02.2025"/>
    <s v="18.02.2025"/>
    <n v="14"/>
    <s v="CS "/>
    <n v="11614.31"/>
    <s v="CLP "/>
    <s v="C004"/>
    <x v="0"/>
    <n v="101"/>
    <s v="E  "/>
    <n v="32354.15"/>
    <n v="3235415"/>
    <n v="11614.31"/>
    <n v="0"/>
    <n v="0"/>
    <n v="0"/>
    <n v="0"/>
  </r>
  <r>
    <s v="89429100-1"/>
    <s v="NMC CHILE SPA"/>
    <n v="1000730"/>
    <s v="ZPFC      "/>
    <n v="6508267231"/>
    <n v="90"/>
    <x v="0"/>
    <s v="E599  "/>
    <n v="57"/>
    <s v="      "/>
    <s v="CL5726    "/>
    <n v="570301003"/>
    <n v="1252549"/>
    <s v="ESQUINERO WE1 30X25 2.00MT              "/>
    <s v="11.02.2025"/>
    <n v="19"/>
    <s v="CS "/>
    <n v="35"/>
    <n v="1"/>
    <n v="26899.25"/>
    <s v="CLP "/>
    <s v="18.02.2025"/>
    <s v="          "/>
    <n v="0"/>
    <s v="CS "/>
    <n v="0"/>
    <s v="CLP "/>
    <s v="C004"/>
    <x v="1"/>
    <n v="101"/>
    <s v="E  "/>
    <n v="26899.25"/>
    <n v="2689925"/>
    <n v="0"/>
    <n v="0"/>
    <n v="0"/>
    <n v="0"/>
    <n v="0"/>
  </r>
  <r>
    <s v="89429100-1"/>
    <s v="NMC CHILE SPA"/>
    <n v="1000730"/>
    <s v="ZPFC      "/>
    <n v="6508267231"/>
    <n v="100"/>
    <x v="0"/>
    <s v="E599  "/>
    <n v="57"/>
    <s v="      "/>
    <s v="CL5726    "/>
    <n v="570301003"/>
    <n v="1415350"/>
    <s v="GUARDAPOLVO NOMAFLOOR M58 13X58 2.00MT  "/>
    <s v="11.02.2025"/>
    <n v="1"/>
    <s v="CS "/>
    <n v="31"/>
    <n v="1"/>
    <n v="1149.48"/>
    <s v="CLP "/>
    <s v="18.02.2025"/>
    <s v="18.02.2025"/>
    <n v="1"/>
    <s v="CS "/>
    <n v="1149.48"/>
    <s v="CLP "/>
    <s v="C004"/>
    <x v="0"/>
    <n v="101"/>
    <s v="E  "/>
    <n v="1149.48"/>
    <n v="114948"/>
    <n v="1149.48"/>
    <n v="0"/>
    <n v="0"/>
    <n v="0"/>
    <n v="0"/>
  </r>
  <r>
    <s v="89429100-1"/>
    <s v="NMC CHILE SPA"/>
    <n v="1000730"/>
    <s v="ZPXD      "/>
    <n v="6508276932"/>
    <n v="10"/>
    <x v="0"/>
    <s v="E599  "/>
    <n v="49"/>
    <s v="      "/>
    <s v="CL4923    "/>
    <n v="490604004"/>
    <n v="1257819"/>
    <s v="ESPUMA NIVELADORA 2.2MM SELITAC 15 M2   "/>
    <s v="17.02.2025"/>
    <n v="8"/>
    <s v="PAL"/>
    <n v="27"/>
    <n v="1"/>
    <n v="25920"/>
    <s v="CLP "/>
    <s v="24.02.2025"/>
    <s v="24.02.2025"/>
    <n v="8"/>
    <s v="PAL"/>
    <n v="25920"/>
    <s v="CLP "/>
    <s v="C004"/>
    <x v="0"/>
    <n v="101"/>
    <s v="E  "/>
    <n v="25920"/>
    <n v="2592000"/>
    <n v="25920"/>
    <n v="0"/>
    <n v="0"/>
    <n v="0"/>
    <n v="0"/>
  </r>
  <r>
    <s v="89429100-1"/>
    <s v="NMC CHILE SPA"/>
    <n v="1000730"/>
    <s v="ZPXD      "/>
    <n v="6508276932"/>
    <n v="11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2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3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4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5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6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7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76932"/>
    <n v="18"/>
    <x v="0"/>
    <s v="E599  "/>
    <n v="49"/>
    <s v="      "/>
    <s v="CL4923    "/>
    <n v="490604004"/>
    <n v="1257819"/>
    <s v="ESPUMA NIVELADORA 2.2MM SELITAC 15 M2   "/>
    <s v="17.02.2025"/>
    <n v="1"/>
    <s v="PAL"/>
    <n v="1"/>
    <n v="1"/>
    <n v="0"/>
    <s v="CLP "/>
    <s v="24.0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78413"/>
    <n v="10"/>
    <x v="0"/>
    <s v="E599  "/>
    <n v="57"/>
    <s v="      "/>
    <s v="CL5726    "/>
    <n v="570301003"/>
    <n v="225516"/>
    <s v="MOLDURA DECOFLAIR E21 SKIN 65X30 2.00MT "/>
    <s v="18.02.2025"/>
    <n v="1"/>
    <s v="PAK"/>
    <n v="21"/>
    <n v="1"/>
    <n v="1504.44"/>
    <s v="CLP "/>
    <s v="25.02.2025"/>
    <s v="          "/>
    <n v="0"/>
    <s v="PAK"/>
    <n v="0"/>
    <s v="CLP "/>
    <s v="C004"/>
    <x v="1"/>
    <s v="   "/>
    <s v="   "/>
    <n v="1504.44"/>
    <n v="150444"/>
    <n v="0"/>
    <n v="0"/>
    <n v="0"/>
    <n v="0"/>
    <n v="0"/>
  </r>
  <r>
    <s v="89429100-1"/>
    <s v="NMC CHILE SPA"/>
    <n v="1000730"/>
    <s v="ZPFC      "/>
    <n v="6508278413"/>
    <n v="20"/>
    <x v="0"/>
    <s v="E599  "/>
    <n v="57"/>
    <s v="      "/>
    <s v="CL5726    "/>
    <n v="570301003"/>
    <n v="1206928"/>
    <s v="CORNISA ANADECO DA1 33X33 2.00MT        "/>
    <s v="18.02.2025"/>
    <n v="45"/>
    <s v="CS "/>
    <n v="115"/>
    <n v="1"/>
    <n v="37558.080000000002"/>
    <s v="CLP "/>
    <s v="25.02.2025"/>
    <s v="25.02.2025"/>
    <n v="45"/>
    <s v="CS "/>
    <n v="37558.080000000002"/>
    <s v="CLP "/>
    <s v="C004"/>
    <x v="0"/>
    <n v="101"/>
    <s v="E  "/>
    <n v="37558.080000000002"/>
    <n v="3755808"/>
    <n v="37558.080000000002"/>
    <n v="0"/>
    <n v="0"/>
    <n v="0"/>
    <n v="0"/>
  </r>
  <r>
    <s v="89429100-1"/>
    <s v="NMC CHILE SPA"/>
    <n v="1000730"/>
    <s v="ZPFC      "/>
    <n v="6508278413"/>
    <n v="30"/>
    <x v="0"/>
    <s v="E599  "/>
    <n v="57"/>
    <s v="      "/>
    <s v="CL5726    "/>
    <n v="570301003"/>
    <n v="1206929"/>
    <s v="CORNISA ANADECO DA6 45X50 2.00MT        "/>
    <s v="18.02.2025"/>
    <n v="20"/>
    <s v="CS "/>
    <n v="48"/>
    <n v="1"/>
    <n v="13206.53"/>
    <s v="CLP "/>
    <s v="25.02.2025"/>
    <s v="25.02.2025"/>
    <n v="10"/>
    <s v="CS "/>
    <n v="6603.27"/>
    <s v="CLP "/>
    <s v="C004"/>
    <x v="0"/>
    <n v="101"/>
    <s v="E  "/>
    <n v="13206.53"/>
    <n v="1320653"/>
    <n v="6603.27"/>
    <n v="0"/>
    <n v="0"/>
    <n v="0"/>
    <n v="0"/>
  </r>
  <r>
    <s v="89429100-1"/>
    <s v="NMC CHILE SPA"/>
    <n v="1000730"/>
    <s v="ZPFC      "/>
    <n v="6508278413"/>
    <n v="40"/>
    <x v="0"/>
    <s v="E599  "/>
    <n v="57"/>
    <s v="      "/>
    <s v="CL5726    "/>
    <n v="570301003"/>
    <n v="1206930"/>
    <s v="CORNISA ANADECO DA15 35X35 2.00MT       "/>
    <s v="18.02.2025"/>
    <n v="12"/>
    <s v="CS "/>
    <n v="95"/>
    <n v="1"/>
    <n v="10287.36"/>
    <s v="CLP "/>
    <s v="25.02.2025"/>
    <s v="25.02.2025"/>
    <n v="12"/>
    <s v="CS "/>
    <n v="10287.36"/>
    <s v="CLP "/>
    <s v="C004"/>
    <x v="0"/>
    <n v="101"/>
    <s v="E  "/>
    <n v="10287.36"/>
    <n v="1028736"/>
    <n v="10287.36"/>
    <n v="0"/>
    <n v="0"/>
    <n v="0"/>
    <n v="0"/>
  </r>
  <r>
    <s v="89429100-1"/>
    <s v="NMC CHILE SPA"/>
    <n v="1000730"/>
    <s v="ZPFC      "/>
    <n v="6508278413"/>
    <n v="50"/>
    <x v="0"/>
    <s v="E599  "/>
    <n v="57"/>
    <s v="      "/>
    <s v="CL5726    "/>
    <n v="570301003"/>
    <n v="1206931"/>
    <s v="CORNISA ANADECO DA16 50X50 2.00MT       "/>
    <s v="18.02.2025"/>
    <n v="31"/>
    <s v="CS "/>
    <n v="48"/>
    <n v="1"/>
    <n v="18313.11"/>
    <s v="CLP "/>
    <s v="25.02.2025"/>
    <s v="25.02.2025"/>
    <n v="31"/>
    <s v="CS "/>
    <n v="18313.11"/>
    <s v="CLP "/>
    <s v="C004"/>
    <x v="0"/>
    <n v="101"/>
    <s v="E  "/>
    <n v="18313.11"/>
    <n v="1831311"/>
    <n v="18313.11"/>
    <n v="0"/>
    <n v="0"/>
    <n v="0"/>
    <n v="0"/>
  </r>
  <r>
    <s v="89429100-1"/>
    <s v="NMC CHILE SPA"/>
    <n v="1000730"/>
    <s v="ZPFC      "/>
    <n v="6508278413"/>
    <n v="60"/>
    <x v="0"/>
    <s v="E599  "/>
    <n v="57"/>
    <s v="      "/>
    <s v="CL5726    "/>
    <n v="570301003"/>
    <n v="1206932"/>
    <s v="CORNISA ANADECO DA18 50X45 2.00MT       "/>
    <s v="18.02.2025"/>
    <n v="17"/>
    <s v="CS "/>
    <n v="50"/>
    <n v="1"/>
    <n v="10420.32"/>
    <s v="CLP "/>
    <s v="25.02.2025"/>
    <s v="          "/>
    <n v="0"/>
    <s v="CS "/>
    <n v="0"/>
    <s v="CLP "/>
    <s v="C004"/>
    <x v="1"/>
    <n v="101"/>
    <s v="E  "/>
    <n v="10420.32"/>
    <n v="1042032"/>
    <n v="0"/>
    <n v="0"/>
    <n v="0"/>
    <n v="0"/>
    <n v="0"/>
  </r>
  <r>
    <s v="89429100-1"/>
    <s v="NMC CHILE SPA"/>
    <n v="1000730"/>
    <s v="ZPFC      "/>
    <n v="6508278413"/>
    <n v="70"/>
    <x v="0"/>
    <s v="E599  "/>
    <n v="57"/>
    <s v="      "/>
    <s v="CL5726    "/>
    <n v="570301003"/>
    <n v="1206933"/>
    <s v="CORNISA ANADECO DA22 17X25 2.00MT       "/>
    <s v="18.02.2025"/>
    <n v="11"/>
    <s v="CS "/>
    <n v="176"/>
    <n v="1"/>
    <n v="9125.5300000000007"/>
    <s v="CLP "/>
    <s v="25.02.2025"/>
    <s v="25.02.2025"/>
    <n v="5"/>
    <s v="CS "/>
    <n v="4147.97"/>
    <s v="CLP "/>
    <s v="C004"/>
    <x v="0"/>
    <n v="101"/>
    <s v="E  "/>
    <n v="9125.5300000000007"/>
    <n v="912553.00000000012"/>
    <n v="4147.97"/>
    <n v="0"/>
    <n v="0"/>
    <n v="0"/>
    <n v="0"/>
  </r>
  <r>
    <s v="89429100-1"/>
    <s v="NMC CHILE SPA"/>
    <n v="1000730"/>
    <s v="ZPFC      "/>
    <n v="6508278413"/>
    <n v="80"/>
    <x v="0"/>
    <s v="E599  "/>
    <n v="57"/>
    <s v="      "/>
    <s v="CL5726    "/>
    <n v="570301003"/>
    <n v="1252549"/>
    <s v="ESQUINERO WE1 30X25 2.00MT              "/>
    <s v="18.02.2025"/>
    <n v="5"/>
    <s v="CS "/>
    <n v="35"/>
    <n v="1"/>
    <n v="7078.75"/>
    <s v="CLP "/>
    <s v="25.02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FC      "/>
    <n v="6508278413"/>
    <n v="90"/>
    <x v="0"/>
    <s v="E599  "/>
    <n v="57"/>
    <s v="      "/>
    <s v="CL5726    "/>
    <n v="570301003"/>
    <n v="1415350"/>
    <s v="GUARDAPOLVO NOMAFLOOR M58 13X58 2.00MT  "/>
    <s v="18.02.2025"/>
    <n v="3"/>
    <s v="CS "/>
    <n v="31"/>
    <n v="1"/>
    <n v="3448.44"/>
    <s v="CLP "/>
    <s v="25.02.2025"/>
    <s v="25.02.2025"/>
    <n v="3"/>
    <s v="CS "/>
    <n v="3448.44"/>
    <s v="CLP "/>
    <s v="C004"/>
    <x v="0"/>
    <n v="101"/>
    <s v="E  "/>
    <n v="3448.44"/>
    <n v="344844"/>
    <n v="3448.44"/>
    <n v="0"/>
    <n v="0"/>
    <n v="0"/>
    <n v="0"/>
  </r>
  <r>
    <s v="89429100-1"/>
    <s v="NMC CHILE SPA"/>
    <n v="1000730"/>
    <s v="ZPXD      "/>
    <n v="6508289035"/>
    <n v="10"/>
    <x v="0"/>
    <s v="E599  "/>
    <n v="49"/>
    <s v="      "/>
    <s v="CL4923    "/>
    <n v="490604004"/>
    <n v="1257819"/>
    <s v="ESPUMA NIVELADORA 2.2MM SELITAC 15 M2   "/>
    <s v="24.02.2025"/>
    <n v="7"/>
    <s v="PAL"/>
    <n v="27"/>
    <n v="1"/>
    <n v="22680"/>
    <s v="CLP "/>
    <s v="03.03.2025"/>
    <s v="03.03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289035"/>
    <n v="11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2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3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4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5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6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289035"/>
    <n v="17"/>
    <x v="0"/>
    <s v="E599  "/>
    <n v="49"/>
    <s v="      "/>
    <s v="CL4923    "/>
    <n v="490604004"/>
    <n v="1257819"/>
    <s v="ESPUMA NIVELADORA 2.2MM SELITAC 15 M2   "/>
    <s v="24.02.2025"/>
    <n v="1"/>
    <s v="PAL"/>
    <n v="1"/>
    <n v="1"/>
    <n v="0"/>
    <s v="CLP "/>
    <s v="03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290625"/>
    <n v="10"/>
    <x v="0"/>
    <s v="E599  "/>
    <n v="57"/>
    <s v="      "/>
    <s v="CL5726    "/>
    <n v="570301003"/>
    <n v="225516"/>
    <s v="MOLDURA DECOFLAIR E21 SKIN 65X30 2.00MT "/>
    <s v="25.02.2025"/>
    <n v="3"/>
    <s v="PAK"/>
    <n v="21"/>
    <n v="1"/>
    <n v="4513.32"/>
    <s v="CLP "/>
    <s v="04.03.2025"/>
    <s v="04.03.2025"/>
    <n v="3"/>
    <s v="PAK"/>
    <n v="4513.32"/>
    <s v="CLP "/>
    <s v="C004"/>
    <x v="0"/>
    <n v="101"/>
    <s v="E  "/>
    <n v="4513.32"/>
    <n v="451332"/>
    <n v="4513.32"/>
    <n v="0"/>
    <n v="0"/>
    <n v="0"/>
    <n v="0"/>
  </r>
  <r>
    <s v="89429100-1"/>
    <s v="NMC CHILE SPA"/>
    <n v="1000730"/>
    <s v="ZPFC      "/>
    <n v="6508290625"/>
    <n v="20"/>
    <x v="0"/>
    <s v="E599  "/>
    <n v="57"/>
    <s v="      "/>
    <s v="CL5726    "/>
    <n v="570301003"/>
    <n v="1206928"/>
    <s v="CORNISA ANADECO DA1 33X33 2.00MT        "/>
    <s v="25.02.2025"/>
    <n v="42"/>
    <s v="CS "/>
    <n v="115"/>
    <n v="1"/>
    <n v="35054.21"/>
    <s v="CLP "/>
    <s v="04.03.2025"/>
    <s v="04.03.2025"/>
    <n v="42"/>
    <s v="CS "/>
    <n v="35054.21"/>
    <s v="CLP "/>
    <s v="C004"/>
    <x v="0"/>
    <n v="101"/>
    <s v="E  "/>
    <n v="35054.21"/>
    <n v="3505421"/>
    <n v="35054.21"/>
    <n v="0"/>
    <n v="0"/>
    <n v="0"/>
    <n v="0"/>
  </r>
  <r>
    <s v="89429100-1"/>
    <s v="NMC CHILE SPA"/>
    <n v="1000730"/>
    <s v="ZPFC      "/>
    <n v="6508290625"/>
    <n v="30"/>
    <x v="0"/>
    <s v="E599  "/>
    <n v="57"/>
    <s v="      "/>
    <s v="CL5726    "/>
    <n v="570301003"/>
    <n v="1206929"/>
    <s v="CORNISA ANADECO DA6 45X50 2.00MT        "/>
    <s v="25.02.2025"/>
    <n v="30"/>
    <s v="CS "/>
    <n v="48"/>
    <n v="1"/>
    <n v="19809.79"/>
    <s v="CLP "/>
    <s v="04.03.2025"/>
    <s v="          "/>
    <n v="0"/>
    <s v="CS "/>
    <n v="0"/>
    <s v="CLP "/>
    <s v="C004"/>
    <x v="1"/>
    <n v="101"/>
    <s v="E  "/>
    <n v="19809.79"/>
    <n v="1980979"/>
    <n v="0"/>
    <n v="0"/>
    <n v="0"/>
    <n v="0"/>
    <n v="0"/>
  </r>
  <r>
    <s v="89429100-1"/>
    <s v="NMC CHILE SPA"/>
    <n v="1000730"/>
    <s v="ZPFC      "/>
    <n v="6508290625"/>
    <n v="40"/>
    <x v="0"/>
    <s v="E599  "/>
    <n v="57"/>
    <s v="      "/>
    <s v="CL5726    "/>
    <n v="570301003"/>
    <n v="1206930"/>
    <s v="CORNISA ANADECO DA15 35X35 2.00MT       "/>
    <s v="25.02.2025"/>
    <n v="12"/>
    <s v="CS "/>
    <n v="95"/>
    <n v="1"/>
    <n v="10287.36"/>
    <s v="CLP "/>
    <s v="04.03.2025"/>
    <s v="04.03.2025"/>
    <n v="12"/>
    <s v="CS "/>
    <n v="10287.36"/>
    <s v="CLP "/>
    <s v="C004"/>
    <x v="0"/>
    <n v="101"/>
    <s v="E  "/>
    <n v="10287.36"/>
    <n v="1028736"/>
    <n v="10287.36"/>
    <n v="0"/>
    <n v="0"/>
    <n v="0"/>
    <n v="0"/>
  </r>
  <r>
    <s v="89429100-1"/>
    <s v="NMC CHILE SPA"/>
    <n v="1000730"/>
    <s v="ZPFC      "/>
    <n v="6508290625"/>
    <n v="50"/>
    <x v="0"/>
    <s v="E599  "/>
    <n v="57"/>
    <s v="      "/>
    <s v="CL5726    "/>
    <n v="570301003"/>
    <n v="1206931"/>
    <s v="CORNISA ANADECO DA16 50X50 2.00MT       "/>
    <s v="25.02.2025"/>
    <n v="26"/>
    <s v="CS "/>
    <n v="48"/>
    <n v="1"/>
    <n v="15359.39"/>
    <s v="CLP "/>
    <s v="04.03.2025"/>
    <s v="04.03.2025"/>
    <n v="26"/>
    <s v="CS "/>
    <n v="15359.39"/>
    <s v="CLP "/>
    <s v="C004"/>
    <x v="0"/>
    <n v="101"/>
    <s v="E  "/>
    <n v="15359.39"/>
    <n v="1535939"/>
    <n v="15359.39"/>
    <n v="0"/>
    <n v="0"/>
    <n v="0"/>
    <n v="0"/>
  </r>
  <r>
    <s v="89429100-1"/>
    <s v="NMC CHILE SPA"/>
    <n v="1000730"/>
    <s v="ZPFC      "/>
    <n v="6508290625"/>
    <n v="60"/>
    <x v="0"/>
    <s v="E599  "/>
    <n v="57"/>
    <s v="      "/>
    <s v="CL5726    "/>
    <n v="570301003"/>
    <n v="1206932"/>
    <s v="CORNISA ANADECO DA18 50X45 2.00MT       "/>
    <s v="25.02.2025"/>
    <n v="14"/>
    <s v="CS "/>
    <n v="50"/>
    <n v="1"/>
    <n v="8581.44"/>
    <s v="CLP "/>
    <s v="04.03.2025"/>
    <s v="          "/>
    <n v="0"/>
    <s v="CS "/>
    <n v="0"/>
    <s v="CLP "/>
    <s v="C004"/>
    <x v="1"/>
    <n v="101"/>
    <s v="E  "/>
    <n v="8581.44"/>
    <n v="858144"/>
    <n v="0"/>
    <n v="0"/>
    <n v="0"/>
    <n v="0"/>
    <n v="0"/>
  </r>
  <r>
    <s v="89429100-1"/>
    <s v="NMC CHILE SPA"/>
    <n v="1000730"/>
    <s v="ZPFC      "/>
    <n v="6508290625"/>
    <n v="70"/>
    <x v="0"/>
    <s v="E599  "/>
    <n v="57"/>
    <s v="      "/>
    <s v="CL5726    "/>
    <n v="570301003"/>
    <n v="1206933"/>
    <s v="CORNISA ANADECO DA22 17X25 2.00MT       "/>
    <s v="25.02.2025"/>
    <n v="9"/>
    <s v="CS "/>
    <n v="176"/>
    <n v="1"/>
    <n v="7466.34"/>
    <s v="CLP "/>
    <s v="04.03.2025"/>
    <s v="          "/>
    <n v="0"/>
    <s v="CS "/>
    <n v="0"/>
    <s v="CLP "/>
    <s v="C004"/>
    <x v="1"/>
    <n v="101"/>
    <s v="E  "/>
    <n v="7466.34"/>
    <n v="746634"/>
    <n v="0"/>
    <n v="0"/>
    <n v="0"/>
    <n v="0"/>
    <n v="0"/>
  </r>
  <r>
    <s v="89429100-1"/>
    <s v="NMC CHILE SPA"/>
    <n v="1000730"/>
    <s v="ZPFC      "/>
    <n v="6508290625"/>
    <n v="80"/>
    <x v="0"/>
    <s v="E599  "/>
    <n v="57"/>
    <s v="      "/>
    <s v="CL5726    "/>
    <n v="570301003"/>
    <n v="1252549"/>
    <s v="ESQUINERO WE1 30X25 2.00MT              "/>
    <s v="25.02.2025"/>
    <n v="30"/>
    <s v="CS "/>
    <n v="35"/>
    <n v="1"/>
    <n v="42472.5"/>
    <s v="CLP "/>
    <s v="04.03.2025"/>
    <s v="04.03.2025"/>
    <n v="30"/>
    <s v="CS "/>
    <n v="42472.5"/>
    <s v="CLP "/>
    <s v="C004"/>
    <x v="0"/>
    <n v="101"/>
    <s v="E  "/>
    <n v="42472.5"/>
    <n v="4247250"/>
    <n v="42472.5"/>
    <n v="0"/>
    <n v="0"/>
    <n v="0"/>
    <n v="0"/>
  </r>
  <r>
    <s v="89429100-1"/>
    <s v="NMC CHILE SPA"/>
    <n v="1000730"/>
    <s v="ZPFC      "/>
    <n v="6508290625"/>
    <n v="90"/>
    <x v="0"/>
    <s v="E599  "/>
    <n v="57"/>
    <s v="      "/>
    <s v="CL5726    "/>
    <n v="570301003"/>
    <n v="1415350"/>
    <s v="GUARDAPOLVO NOMAFLOOR M58 13X58 2.00MT  "/>
    <s v="25.02.2025"/>
    <n v="2"/>
    <s v="CS "/>
    <n v="31"/>
    <n v="1"/>
    <n v="2298.96"/>
    <s v="CLP "/>
    <s v="04.03.2025"/>
    <s v="04.03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MC      "/>
    <n v="6508297665"/>
    <n v="10"/>
    <x v="0"/>
    <s v="E503  "/>
    <n v="49"/>
    <s v="      "/>
    <s v="CL4923    "/>
    <n v="490604004"/>
    <n v="1257819"/>
    <s v="ESPUMA NIVELADORA 2.2MM SELITAC 15 M2   "/>
    <s v="27.02.2025"/>
    <n v="1"/>
    <s v="PAL"/>
    <n v="27"/>
    <n v="1"/>
    <n v="3240"/>
    <s v="CLP "/>
    <s v="12.03.2025"/>
    <s v="04.03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300453"/>
    <n v="10"/>
    <x v="0"/>
    <s v="E599  "/>
    <n v="49"/>
    <s v="      "/>
    <s v="CL4923    "/>
    <n v="490604004"/>
    <n v="1257819"/>
    <s v="ESPUMA NIVELADORA 2.2MM SELITAC 15 M2   "/>
    <s v="03.03.2025"/>
    <n v="10"/>
    <s v="PAL"/>
    <n v="27"/>
    <n v="1"/>
    <n v="32400"/>
    <s v="CLP "/>
    <s v="10.03.2025"/>
    <s v="06.03.2025"/>
    <n v="10"/>
    <s v="PAL"/>
    <n v="32400"/>
    <s v="CLP "/>
    <s v="C004"/>
    <x v="0"/>
    <n v="101"/>
    <s v="E  "/>
    <n v="32400"/>
    <n v="3240000"/>
    <n v="32400"/>
    <n v="0"/>
    <n v="0"/>
    <n v="0"/>
    <n v="0"/>
  </r>
  <r>
    <s v="89429100-1"/>
    <s v="NMC CHILE SPA"/>
    <n v="1000730"/>
    <s v="ZPXD      "/>
    <n v="6508300453"/>
    <n v="11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2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3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4"/>
    <x v="0"/>
    <s v="E599  "/>
    <n v="49"/>
    <s v="      "/>
    <s v="CL4923    "/>
    <n v="490604004"/>
    <n v="1257819"/>
    <s v="ESPUMA NIVELADORA 2.2MM SELITAC 15 M2   "/>
    <s v="03.03.2025"/>
    <n v="3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5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6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7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00453"/>
    <n v="18"/>
    <x v="0"/>
    <s v="E599  "/>
    <n v="49"/>
    <s v="      "/>
    <s v="CL4923    "/>
    <n v="490604004"/>
    <n v="1257819"/>
    <s v="ESPUMA NIVELADORA 2.2MM SELITAC 15 M2   "/>
    <s v="03.03.2025"/>
    <n v="1"/>
    <s v="PAL"/>
    <n v="1"/>
    <n v="1"/>
    <n v="0"/>
    <s v="CLP "/>
    <s v="10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02004"/>
    <n v="10"/>
    <x v="0"/>
    <s v="E599  "/>
    <n v="57"/>
    <s v="      "/>
    <s v="CL5726    "/>
    <n v="570301003"/>
    <n v="107162"/>
    <s v="MOLDURA DECOFLAIR E25 SKIN 50X80 2.00MT "/>
    <s v="03.03.2025"/>
    <n v="1"/>
    <s v="PAK"/>
    <n v="14"/>
    <n v="1"/>
    <n v="1150.52"/>
    <s v="CLP "/>
    <s v="10.03.2025"/>
    <s v="10.03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302004"/>
    <n v="20"/>
    <x v="0"/>
    <s v="E599  "/>
    <n v="57"/>
    <s v="      "/>
    <s v="CL5726    "/>
    <n v="570301003"/>
    <n v="225516"/>
    <s v="MOLDURA DECOFLAIR E21 SKIN 65X30 2.00MT "/>
    <s v="03.03.2025"/>
    <n v="4"/>
    <s v="PAK"/>
    <n v="21"/>
    <n v="1"/>
    <n v="6017.76"/>
    <s v="CLP "/>
    <s v="10.03.2025"/>
    <s v="10.03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302004"/>
    <n v="30"/>
    <x v="0"/>
    <s v="E599  "/>
    <n v="57"/>
    <s v="      "/>
    <s v="CL5726    "/>
    <n v="570301003"/>
    <n v="1206928"/>
    <s v="CORNISA ANADECO DA1 33X33 2.00MT        "/>
    <s v="03.03.2025"/>
    <n v="34"/>
    <s v="CS "/>
    <n v="115"/>
    <n v="1"/>
    <n v="28377.22"/>
    <s v="CLP "/>
    <s v="10.03.2025"/>
    <s v="10.03.2025"/>
    <n v="34"/>
    <s v="CS "/>
    <n v="28377.22"/>
    <s v="CLP "/>
    <s v="C004"/>
    <x v="0"/>
    <n v="101"/>
    <s v="E  "/>
    <n v="28377.22"/>
    <n v="2837722"/>
    <n v="28377.22"/>
    <n v="0"/>
    <n v="0"/>
    <n v="0"/>
    <n v="0"/>
  </r>
  <r>
    <s v="89429100-1"/>
    <s v="NMC CHILE SPA"/>
    <n v="1000730"/>
    <s v="ZPFC      "/>
    <n v="6508302004"/>
    <n v="40"/>
    <x v="0"/>
    <s v="E599  "/>
    <n v="57"/>
    <s v="      "/>
    <s v="CL5726    "/>
    <n v="570301003"/>
    <n v="1206929"/>
    <s v="CORNISA ANADECO DA6 45X50 2.00MT        "/>
    <s v="03.03.2025"/>
    <n v="47"/>
    <s v="CS "/>
    <n v="48"/>
    <n v="1"/>
    <n v="31035.34"/>
    <s v="CLP "/>
    <s v="10.03.2025"/>
    <s v="10.03.2025"/>
    <n v="47"/>
    <s v="CS "/>
    <n v="31035.34"/>
    <s v="CLP "/>
    <s v="C004"/>
    <x v="0"/>
    <n v="101"/>
    <s v="E  "/>
    <n v="31035.34"/>
    <n v="3103534"/>
    <n v="31035.34"/>
    <n v="0"/>
    <n v="0"/>
    <n v="0"/>
    <n v="0"/>
  </r>
  <r>
    <s v="89429100-1"/>
    <s v="NMC CHILE SPA"/>
    <n v="1000730"/>
    <s v="ZPFC      "/>
    <n v="6508302004"/>
    <n v="50"/>
    <x v="0"/>
    <s v="E599  "/>
    <n v="57"/>
    <s v="      "/>
    <s v="CL5726    "/>
    <n v="570301003"/>
    <n v="1206930"/>
    <s v="CORNISA ANADECO DA15 35X35 2.00MT       "/>
    <s v="03.03.2025"/>
    <n v="34"/>
    <s v="CS "/>
    <n v="95"/>
    <n v="1"/>
    <n v="29147.52"/>
    <s v="CLP "/>
    <s v="10.03.2025"/>
    <s v="10.03.2025"/>
    <n v="25"/>
    <s v="CS "/>
    <n v="21432"/>
    <s v="CLP "/>
    <s v="C004"/>
    <x v="0"/>
    <n v="101"/>
    <s v="E  "/>
    <n v="29147.52"/>
    <n v="2914752"/>
    <n v="21432"/>
    <n v="0"/>
    <n v="0"/>
    <n v="0"/>
    <n v="0"/>
  </r>
  <r>
    <s v="89429100-1"/>
    <s v="NMC CHILE SPA"/>
    <n v="1000730"/>
    <s v="ZPFC      "/>
    <n v="6508302004"/>
    <n v="60"/>
    <x v="0"/>
    <s v="E599  "/>
    <n v="57"/>
    <s v="      "/>
    <s v="CL5726    "/>
    <n v="570301003"/>
    <n v="1206931"/>
    <s v="CORNISA ANADECO DA16 50X50 2.00MT       "/>
    <s v="03.03.2025"/>
    <n v="30"/>
    <s v="CS "/>
    <n v="48"/>
    <n v="1"/>
    <n v="17722.37"/>
    <s v="CLP "/>
    <s v="10.03.2025"/>
    <s v="10.03.2025"/>
    <n v="30"/>
    <s v="CS "/>
    <n v="17722.37"/>
    <s v="CLP "/>
    <s v="C004"/>
    <x v="0"/>
    <n v="101"/>
    <s v="E  "/>
    <n v="17722.37"/>
    <n v="1772237"/>
    <n v="17722.37"/>
    <n v="0"/>
    <n v="0"/>
    <n v="0"/>
    <n v="0"/>
  </r>
  <r>
    <s v="89429100-1"/>
    <s v="NMC CHILE SPA"/>
    <n v="1000730"/>
    <s v="ZPFC      "/>
    <n v="6508302004"/>
    <n v="70"/>
    <x v="0"/>
    <s v="E599  "/>
    <n v="57"/>
    <s v="      "/>
    <s v="CL5726    "/>
    <n v="570301003"/>
    <n v="1206932"/>
    <s v="CORNISA ANADECO DA18 50X45 2.00MT       "/>
    <s v="03.03.2025"/>
    <n v="21"/>
    <s v="CS "/>
    <n v="50"/>
    <n v="1"/>
    <n v="12872.16"/>
    <s v="CLP "/>
    <s v="10.03.2025"/>
    <s v="10.03.2025"/>
    <n v="21"/>
    <s v="CS "/>
    <n v="12872.16"/>
    <s v="CLP "/>
    <s v="C004"/>
    <x v="0"/>
    <n v="101"/>
    <s v="E  "/>
    <n v="12872.16"/>
    <n v="1287216"/>
    <n v="12872.16"/>
    <n v="0"/>
    <n v="0"/>
    <n v="0"/>
    <n v="0"/>
  </r>
  <r>
    <s v="89429100-1"/>
    <s v="NMC CHILE SPA"/>
    <n v="1000730"/>
    <s v="ZPFC      "/>
    <n v="6508302004"/>
    <n v="80"/>
    <x v="0"/>
    <s v="E599  "/>
    <n v="57"/>
    <s v="      "/>
    <s v="CL5726    "/>
    <n v="570301003"/>
    <n v="1206933"/>
    <s v="CORNISA ANADECO DA22 17X25 2.00MT       "/>
    <s v="03.03.2025"/>
    <n v="27"/>
    <s v="CS "/>
    <n v="176"/>
    <n v="1"/>
    <n v="22399.03"/>
    <s v="CLP "/>
    <s v="10.03.2025"/>
    <s v="10.03.2025"/>
    <n v="27"/>
    <s v="CS "/>
    <n v="22399.03"/>
    <s v="CLP "/>
    <s v="C004"/>
    <x v="0"/>
    <n v="101"/>
    <s v="E  "/>
    <n v="22399.03"/>
    <n v="2239903"/>
    <n v="22399.03"/>
    <n v="0"/>
    <n v="0"/>
    <n v="0"/>
    <n v="0"/>
  </r>
  <r>
    <s v="89429100-1"/>
    <s v="NMC CHILE SPA"/>
    <n v="1000730"/>
    <s v="ZPFC      "/>
    <n v="6508302004"/>
    <n v="90"/>
    <x v="0"/>
    <s v="E599  "/>
    <n v="57"/>
    <s v="      "/>
    <s v="CL5726    "/>
    <n v="570301003"/>
    <n v="1252549"/>
    <s v="ESQUINERO WE1 30X25 2.00MT              "/>
    <s v="03.03.2025"/>
    <n v="1"/>
    <s v="CS "/>
    <n v="35"/>
    <n v="1"/>
    <n v="1415.75"/>
    <s v="CLP "/>
    <s v="10.03.2025"/>
    <s v="10.03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302004"/>
    <n v="100"/>
    <x v="0"/>
    <s v="E599  "/>
    <n v="57"/>
    <s v="      "/>
    <s v="CL5726    "/>
    <n v="570301003"/>
    <n v="1415350"/>
    <s v="GUARDAPOLVO NOMAFLOOR M58 13X58 2.00MT  "/>
    <s v="03.03.2025"/>
    <n v="2"/>
    <s v="CS "/>
    <n v="31"/>
    <n v="1"/>
    <n v="2298.96"/>
    <s v="CLP "/>
    <s v="10.03.2025"/>
    <s v="10.03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FC      "/>
    <n v="6508314195"/>
    <n v="10"/>
    <x v="0"/>
    <s v="E599  "/>
    <n v="57"/>
    <s v="      "/>
    <s v="CL5726    "/>
    <n v="570301003"/>
    <n v="225516"/>
    <s v="MOLDURA DECOFLAIR E21 SKIN 65X30 2.00MT "/>
    <s v="10.03.2025"/>
    <n v="1"/>
    <s v="PAK"/>
    <n v="21"/>
    <n v="1"/>
    <n v="1504.44"/>
    <s v="CLP "/>
    <s v="17.03.2025"/>
    <s v="17.03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14195"/>
    <n v="20"/>
    <x v="0"/>
    <s v="E599  "/>
    <n v="57"/>
    <s v="      "/>
    <s v="CL5726    "/>
    <n v="570301003"/>
    <n v="1206928"/>
    <s v="CORNISA ANADECO DA1 33X33 2.00MT        "/>
    <s v="10.03.2025"/>
    <n v="112"/>
    <s v="CS "/>
    <n v="115"/>
    <n v="1"/>
    <n v="93477.89"/>
    <s v="CLP "/>
    <s v="17.03.2025"/>
    <s v="17.03.2025"/>
    <n v="112"/>
    <s v="CS "/>
    <n v="93477.89"/>
    <s v="CLP "/>
    <s v="C004"/>
    <x v="0"/>
    <n v="101"/>
    <s v="E  "/>
    <n v="93477.89"/>
    <n v="9347789"/>
    <n v="93477.89"/>
    <n v="0"/>
    <n v="0"/>
    <n v="0"/>
    <n v="0"/>
  </r>
  <r>
    <s v="89429100-1"/>
    <s v="NMC CHILE SPA"/>
    <n v="1000730"/>
    <s v="ZPFC      "/>
    <n v="6508314195"/>
    <n v="30"/>
    <x v="0"/>
    <s v="E599  "/>
    <n v="57"/>
    <s v="      "/>
    <s v="CL5726    "/>
    <n v="570301003"/>
    <n v="1206929"/>
    <s v="CORNISA ANADECO DA6 45X50 2.00MT        "/>
    <s v="10.03.2025"/>
    <n v="71"/>
    <s v="CS "/>
    <n v="48"/>
    <n v="1"/>
    <n v="46883.17"/>
    <s v="CLP "/>
    <s v="17.03.2025"/>
    <s v="17.03.2025"/>
    <n v="53"/>
    <s v="CS "/>
    <n v="34997.300000000003"/>
    <s v="CLP "/>
    <s v="C004"/>
    <x v="0"/>
    <n v="101"/>
    <s v="E  "/>
    <n v="46883.17"/>
    <n v="4688317"/>
    <n v="34997.300000000003"/>
    <n v="0"/>
    <n v="0"/>
    <n v="0"/>
    <n v="0"/>
  </r>
  <r>
    <s v="89429100-1"/>
    <s v="NMC CHILE SPA"/>
    <n v="1000730"/>
    <s v="ZPFC      "/>
    <n v="6508314195"/>
    <n v="40"/>
    <x v="0"/>
    <s v="E599  "/>
    <n v="57"/>
    <s v="      "/>
    <s v="CL5726    "/>
    <n v="570301003"/>
    <n v="1206930"/>
    <s v="CORNISA ANADECO DA15 35X35 2.00MT       "/>
    <s v="10.03.2025"/>
    <n v="9"/>
    <s v="CS "/>
    <n v="95"/>
    <n v="1"/>
    <n v="7715.52"/>
    <s v="CLP "/>
    <s v="17.03.2025"/>
    <s v="          "/>
    <n v="0"/>
    <s v="CS "/>
    <n v="0"/>
    <s v="CLP "/>
    <s v="C004"/>
    <x v="1"/>
    <n v="101"/>
    <s v="E  "/>
    <n v="7715.52"/>
    <n v="771552"/>
    <n v="0"/>
    <n v="0"/>
    <n v="0"/>
    <n v="0"/>
    <n v="0"/>
  </r>
  <r>
    <s v="89429100-1"/>
    <s v="NMC CHILE SPA"/>
    <n v="1000730"/>
    <s v="ZPFC      "/>
    <n v="6508314195"/>
    <n v="50"/>
    <x v="0"/>
    <s v="E599  "/>
    <n v="57"/>
    <s v="      "/>
    <s v="CL5726    "/>
    <n v="570301003"/>
    <n v="1206931"/>
    <s v="CORNISA ANADECO DA16 50X50 2.00MT       "/>
    <s v="10.03.2025"/>
    <n v="52"/>
    <s v="CS "/>
    <n v="48"/>
    <n v="1"/>
    <n v="30718.77"/>
    <s v="CLP "/>
    <s v="17.03.2025"/>
    <s v="17.03.2025"/>
    <n v="29"/>
    <s v="CS "/>
    <n v="17131.62"/>
    <s v="CLP "/>
    <s v="C004"/>
    <x v="0"/>
    <n v="101"/>
    <s v="E  "/>
    <n v="30718.77"/>
    <n v="3071877"/>
    <n v="17131.62"/>
    <n v="0"/>
    <n v="0"/>
    <n v="0"/>
    <n v="0"/>
  </r>
  <r>
    <s v="89429100-1"/>
    <s v="NMC CHILE SPA"/>
    <n v="1000730"/>
    <s v="ZPFC      "/>
    <n v="6508314195"/>
    <n v="60"/>
    <x v="0"/>
    <s v="E599  "/>
    <n v="57"/>
    <s v="      "/>
    <s v="CL5726    "/>
    <n v="570301003"/>
    <n v="1206932"/>
    <s v="CORNISA ANADECO DA18 50X45 2.00MT       "/>
    <s v="10.03.2025"/>
    <n v="43"/>
    <s v="CS "/>
    <n v="50"/>
    <n v="1"/>
    <n v="26357.279999999999"/>
    <s v="CLP "/>
    <s v="17.03.2025"/>
    <s v="17.03.2025"/>
    <n v="42"/>
    <s v="CS "/>
    <n v="25744.32"/>
    <s v="CLP "/>
    <s v="C004"/>
    <x v="0"/>
    <n v="101"/>
    <s v="E  "/>
    <n v="26357.279999999999"/>
    <n v="2635728"/>
    <n v="25744.32"/>
    <n v="0"/>
    <n v="0"/>
    <n v="0"/>
    <n v="0"/>
  </r>
  <r>
    <s v="89429100-1"/>
    <s v="NMC CHILE SPA"/>
    <n v="1000730"/>
    <s v="ZPFC      "/>
    <n v="6508314195"/>
    <n v="70"/>
    <x v="0"/>
    <s v="E599  "/>
    <n v="57"/>
    <s v="      "/>
    <s v="CL5726    "/>
    <n v="570301003"/>
    <n v="1206933"/>
    <s v="CORNISA ANADECO DA22 17X25 2.00MT       "/>
    <s v="10.03.2025"/>
    <n v="20"/>
    <s v="CS "/>
    <n v="176"/>
    <n v="1"/>
    <n v="16591.87"/>
    <s v="CLP "/>
    <s v="17.03.2025"/>
    <s v="17.03.2025"/>
    <n v="3"/>
    <s v="CS "/>
    <n v="2488.7800000000002"/>
    <s v="CLP "/>
    <s v="C004"/>
    <x v="0"/>
    <n v="101"/>
    <s v="E  "/>
    <n v="16591.87"/>
    <n v="1659187"/>
    <n v="2488.7800000000002"/>
    <n v="0"/>
    <n v="0"/>
    <n v="0"/>
    <n v="0"/>
  </r>
  <r>
    <s v="89429100-1"/>
    <s v="NMC CHILE SPA"/>
    <n v="1000730"/>
    <s v="ZPFC      "/>
    <n v="6508314195"/>
    <n v="80"/>
    <x v="0"/>
    <s v="E599  "/>
    <n v="57"/>
    <s v="      "/>
    <s v="CL5726    "/>
    <n v="570301003"/>
    <n v="1252549"/>
    <s v="ESQUINERO WE1 30X25 2.00MT              "/>
    <s v="10.03.2025"/>
    <n v="10"/>
    <s v="CS "/>
    <n v="35"/>
    <n v="1"/>
    <n v="14157.5"/>
    <s v="CLP "/>
    <s v="17.03.2025"/>
    <s v="17.03.2025"/>
    <n v="7"/>
    <s v="CS "/>
    <n v="9910.25"/>
    <s v="CLP "/>
    <s v="C004"/>
    <x v="0"/>
    <n v="101"/>
    <s v="E  "/>
    <n v="14157.5"/>
    <n v="1415750"/>
    <n v="9910.25"/>
    <n v="0"/>
    <n v="0"/>
    <n v="0"/>
    <n v="0"/>
  </r>
  <r>
    <s v="89429100-1"/>
    <s v="NMC CHILE SPA"/>
    <n v="1000730"/>
    <s v="ZPFC      "/>
    <n v="6508314195"/>
    <n v="90"/>
    <x v="0"/>
    <s v="E599  "/>
    <n v="57"/>
    <s v="      "/>
    <s v="CL5726    "/>
    <n v="570301003"/>
    <n v="1415350"/>
    <s v="GUARDAPOLVO NOMAFLOOR M58 13X58 2.00MT  "/>
    <s v="10.03.2025"/>
    <n v="1"/>
    <s v="CS "/>
    <n v="31"/>
    <n v="1"/>
    <n v="1149.48"/>
    <s v="CLP "/>
    <s v="17.03.2025"/>
    <s v="17.03.2025"/>
    <n v="1"/>
    <s v="CS "/>
    <n v="1149.48"/>
    <s v="CLP "/>
    <s v="C004"/>
    <x v="0"/>
    <n v="101"/>
    <s v="E  "/>
    <n v="1149.48"/>
    <n v="114948"/>
    <n v="1149.48"/>
    <n v="0"/>
    <n v="0"/>
    <n v="0"/>
    <n v="0"/>
  </r>
  <r>
    <s v="89429100-1"/>
    <s v="NMC CHILE SPA"/>
    <n v="1000730"/>
    <s v="ZPXD      "/>
    <n v="6508318055"/>
    <n v="10"/>
    <x v="0"/>
    <s v="E599  "/>
    <n v="49"/>
    <s v="      "/>
    <s v="CL4923    "/>
    <n v="490604004"/>
    <n v="1257819"/>
    <s v="ESPUMA NIVELADORA 2.2MM SELITAC 15 M2   "/>
    <s v="12.03.2025"/>
    <n v="3"/>
    <s v="PAL"/>
    <n v="27"/>
    <n v="1"/>
    <n v="9720"/>
    <s v="CLP "/>
    <s v="19.03.2025"/>
    <s v="14.03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318055"/>
    <n v="11"/>
    <x v="0"/>
    <s v="E599  "/>
    <n v="49"/>
    <s v="      "/>
    <s v="CL4923    "/>
    <n v="490604004"/>
    <n v="1257819"/>
    <s v="ESPUMA NIVELADORA 2.2MM SELITAC 15 M2   "/>
    <s v="12.03.2025"/>
    <n v="1"/>
    <s v="PAL"/>
    <n v="1"/>
    <n v="1"/>
    <n v="0"/>
    <s v="CLP "/>
    <s v="19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18055"/>
    <n v="12"/>
    <x v="0"/>
    <s v="E599  "/>
    <n v="49"/>
    <s v="      "/>
    <s v="CL4923    "/>
    <n v="490604004"/>
    <n v="1257819"/>
    <s v="ESPUMA NIVELADORA 2.2MM SELITAC 15 M2   "/>
    <s v="12.03.2025"/>
    <n v="1"/>
    <s v="PAL"/>
    <n v="1"/>
    <n v="1"/>
    <n v="0"/>
    <s v="CLP "/>
    <s v="19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18055"/>
    <n v="13"/>
    <x v="0"/>
    <s v="E599  "/>
    <n v="49"/>
    <s v="      "/>
    <s v="CL4923    "/>
    <n v="490604004"/>
    <n v="1257819"/>
    <s v="ESPUMA NIVELADORA 2.2MM SELITAC 15 M2   "/>
    <s v="12.03.2025"/>
    <n v="1"/>
    <s v="PAL"/>
    <n v="1"/>
    <n v="1"/>
    <n v="0"/>
    <s v="CLP "/>
    <s v="19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26792"/>
    <n v="10"/>
    <x v="0"/>
    <s v="E599  "/>
    <n v="57"/>
    <s v="      "/>
    <s v="CL5726    "/>
    <n v="570301003"/>
    <n v="107162"/>
    <s v="MOLDURA DECOFLAIR E25 SKIN 50X80 2.00MT "/>
    <s v="18.03.2025"/>
    <n v="3"/>
    <s v="PAK"/>
    <n v="14"/>
    <n v="1"/>
    <n v="3451.56"/>
    <s v="CLP "/>
    <s v="25.03.2025"/>
    <s v="25.03.2025"/>
    <n v="3"/>
    <s v="PAK"/>
    <n v="3451.56"/>
    <s v="CLP "/>
    <s v="C004"/>
    <x v="0"/>
    <n v="101"/>
    <s v="E  "/>
    <n v="3451.56"/>
    <n v="345156"/>
    <n v="3451.56"/>
    <n v="0"/>
    <n v="0"/>
    <n v="0"/>
    <n v="0"/>
  </r>
  <r>
    <s v="89429100-1"/>
    <s v="NMC CHILE SPA"/>
    <n v="1000730"/>
    <s v="ZPFC      "/>
    <n v="6508326792"/>
    <n v="20"/>
    <x v="0"/>
    <s v="E599  "/>
    <n v="57"/>
    <s v="      "/>
    <s v="CL5726    "/>
    <n v="570301003"/>
    <n v="225516"/>
    <s v="MOLDURA DECOFLAIR E21 SKIN 65X30 2.00MT "/>
    <s v="18.03.2025"/>
    <n v="3"/>
    <s v="PAK"/>
    <n v="21"/>
    <n v="1"/>
    <n v="4513.32"/>
    <s v="CLP "/>
    <s v="25.03.2025"/>
    <s v="25.03.2025"/>
    <n v="3"/>
    <s v="PAK"/>
    <n v="4513.32"/>
    <s v="CLP "/>
    <s v="C004"/>
    <x v="0"/>
    <n v="101"/>
    <s v="E  "/>
    <n v="4513.32"/>
    <n v="451332"/>
    <n v="4513.32"/>
    <n v="0"/>
    <n v="0"/>
    <n v="0"/>
    <n v="0"/>
  </r>
  <r>
    <s v="89429100-1"/>
    <s v="NMC CHILE SPA"/>
    <n v="1000730"/>
    <s v="ZPFC      "/>
    <n v="6508326792"/>
    <n v="30"/>
    <x v="0"/>
    <s v="E599  "/>
    <n v="57"/>
    <s v="      "/>
    <s v="CL5726    "/>
    <n v="570301003"/>
    <n v="1206928"/>
    <s v="CORNISA ANADECO DA1 33X33 2.00MT        "/>
    <s v="18.03.2025"/>
    <n v="43"/>
    <s v="CS "/>
    <n v="115"/>
    <n v="1"/>
    <n v="35888.83"/>
    <s v="CLP "/>
    <s v="25.03.2025"/>
    <s v="25.03.2025"/>
    <n v="43"/>
    <s v="CS "/>
    <n v="35888.83"/>
    <s v="CLP "/>
    <s v="C004"/>
    <x v="0"/>
    <n v="101"/>
    <s v="E  "/>
    <n v="35888.83"/>
    <n v="3588883"/>
    <n v="35888.83"/>
    <n v="0"/>
    <n v="0"/>
    <n v="0"/>
    <n v="0"/>
  </r>
  <r>
    <s v="89429100-1"/>
    <s v="NMC CHILE SPA"/>
    <n v="1000730"/>
    <s v="ZPFC      "/>
    <n v="6508326792"/>
    <n v="40"/>
    <x v="0"/>
    <s v="E599  "/>
    <n v="57"/>
    <s v="      "/>
    <s v="CL5726    "/>
    <n v="570301003"/>
    <n v="1206929"/>
    <s v="CORNISA ANADECO DA6 45X50 2.00MT        "/>
    <s v="18.03.2025"/>
    <n v="28"/>
    <s v="CS "/>
    <n v="48"/>
    <n v="1"/>
    <n v="18489.14"/>
    <s v="CLP "/>
    <s v="25.03.2025"/>
    <s v="25.03.2025"/>
    <n v="21"/>
    <s v="CS "/>
    <n v="13866.86"/>
    <s v="CLP "/>
    <s v="C004"/>
    <x v="0"/>
    <n v="101"/>
    <s v="E  "/>
    <n v="18489.14"/>
    <n v="1848914"/>
    <n v="13866.86"/>
    <n v="0"/>
    <n v="0"/>
    <n v="0"/>
    <n v="0"/>
  </r>
  <r>
    <s v="89429100-1"/>
    <s v="NMC CHILE SPA"/>
    <n v="1000730"/>
    <s v="ZPFC      "/>
    <n v="6508326792"/>
    <n v="50"/>
    <x v="0"/>
    <s v="E599  "/>
    <n v="57"/>
    <s v="      "/>
    <s v="CL5726    "/>
    <n v="570301003"/>
    <n v="1206930"/>
    <s v="CORNISA ANADECO DA15 35X35 2.00MT       "/>
    <s v="18.03.2025"/>
    <n v="18"/>
    <s v="CS "/>
    <n v="95"/>
    <n v="1"/>
    <n v="15431.04"/>
    <s v="CLP "/>
    <s v="25.03.2025"/>
    <s v="25.03.2025"/>
    <n v="18"/>
    <s v="CS "/>
    <n v="15431.04"/>
    <s v="CLP "/>
    <s v="C004"/>
    <x v="0"/>
    <n v="101"/>
    <s v="E  "/>
    <n v="15431.04"/>
    <n v="1543104"/>
    <n v="15431.04"/>
    <n v="0"/>
    <n v="0"/>
    <n v="0"/>
    <n v="0"/>
  </r>
  <r>
    <s v="89429100-1"/>
    <s v="NMC CHILE SPA"/>
    <n v="1000730"/>
    <s v="ZPFC      "/>
    <n v="6508326792"/>
    <n v="60"/>
    <x v="0"/>
    <s v="E599  "/>
    <n v="57"/>
    <s v="      "/>
    <s v="CL5726    "/>
    <n v="570301003"/>
    <n v="1206931"/>
    <s v="CORNISA ANADECO DA16 50X50 2.00MT       "/>
    <s v="18.03.2025"/>
    <n v="32"/>
    <s v="CS "/>
    <n v="48"/>
    <n v="1"/>
    <n v="18903.86"/>
    <s v="CLP "/>
    <s v="25.03.2025"/>
    <s v="25.03.2025"/>
    <n v="25"/>
    <s v="CS "/>
    <n v="14768.64"/>
    <s v="CLP "/>
    <s v="C004"/>
    <x v="0"/>
    <n v="101"/>
    <s v="E  "/>
    <n v="18903.86"/>
    <n v="1890386"/>
    <n v="14768.64"/>
    <n v="0"/>
    <n v="0"/>
    <n v="0"/>
    <n v="0"/>
  </r>
  <r>
    <s v="89429100-1"/>
    <s v="NMC CHILE SPA"/>
    <n v="1000730"/>
    <s v="ZPFC      "/>
    <n v="6508326792"/>
    <n v="70"/>
    <x v="0"/>
    <s v="E599  "/>
    <n v="57"/>
    <s v="      "/>
    <s v="CL5726    "/>
    <n v="570301003"/>
    <n v="1206932"/>
    <s v="CORNISA ANADECO DA18 50X45 2.00MT       "/>
    <s v="18.03.2025"/>
    <n v="12"/>
    <s v="CS "/>
    <n v="50"/>
    <n v="1"/>
    <n v="7355.52"/>
    <s v="CLP "/>
    <s v="25.03.2025"/>
    <s v="25.03.2025"/>
    <n v="12"/>
    <s v="CS "/>
    <n v="7355.52"/>
    <s v="CLP "/>
    <s v="C004"/>
    <x v="0"/>
    <n v="101"/>
    <s v="E  "/>
    <n v="7355.52"/>
    <n v="735552"/>
    <n v="7355.52"/>
    <n v="0"/>
    <n v="0"/>
    <n v="0"/>
    <n v="0"/>
  </r>
  <r>
    <s v="89429100-1"/>
    <s v="NMC CHILE SPA"/>
    <n v="1000730"/>
    <s v="ZPFC      "/>
    <n v="6508326792"/>
    <n v="80"/>
    <x v="0"/>
    <s v="E599  "/>
    <n v="57"/>
    <s v="      "/>
    <s v="CL5726    "/>
    <n v="570301003"/>
    <n v="1206933"/>
    <s v="CORNISA ANADECO DA22 17X25 2.00MT       "/>
    <s v="18.03.2025"/>
    <n v="6"/>
    <s v="CS "/>
    <n v="176"/>
    <n v="1"/>
    <n v="4977.5600000000004"/>
    <s v="CLP "/>
    <s v="25.03.2025"/>
    <s v="25.03.2025"/>
    <n v="6"/>
    <s v="CS "/>
    <n v="4977.5600000000004"/>
    <s v="CLP "/>
    <s v="C004"/>
    <x v="0"/>
    <n v="101"/>
    <s v="E  "/>
    <n v="4977.5600000000004"/>
    <n v="497756.00000000006"/>
    <n v="4977.5600000000004"/>
    <n v="0"/>
    <n v="0"/>
    <n v="0"/>
    <n v="0"/>
  </r>
  <r>
    <s v="89429100-1"/>
    <s v="NMC CHILE SPA"/>
    <n v="1000730"/>
    <s v="ZPFC      "/>
    <n v="6508326792"/>
    <n v="90"/>
    <x v="0"/>
    <s v="E599  "/>
    <n v="57"/>
    <s v="      "/>
    <s v="CL5726    "/>
    <n v="570301003"/>
    <n v="1252545"/>
    <s v="CORN ILUM CURVA IL3 33x50 2.00MT        "/>
    <s v="18.03.2025"/>
    <n v="1"/>
    <s v="CS "/>
    <n v="30"/>
    <n v="1"/>
    <n v="1727.1"/>
    <s v="CLP "/>
    <s v="25.03.2025"/>
    <s v="25.03.2025"/>
    <n v="1"/>
    <s v="CS "/>
    <n v="1727.1"/>
    <s v="CLP "/>
    <s v="C004"/>
    <x v="0"/>
    <n v="101"/>
    <s v="E  "/>
    <n v="1727.1"/>
    <n v="172710"/>
    <n v="1727.1"/>
    <n v="0"/>
    <n v="0"/>
    <n v="0"/>
    <n v="0"/>
  </r>
  <r>
    <s v="89429100-1"/>
    <s v="NMC CHILE SPA"/>
    <n v="1000730"/>
    <s v="ZPFC      "/>
    <n v="6508326792"/>
    <n v="100"/>
    <x v="0"/>
    <s v="E599  "/>
    <n v="57"/>
    <s v="      "/>
    <s v="CL5726    "/>
    <n v="570301003"/>
    <n v="1252549"/>
    <s v="ESQUINERO WE1 30X25 2.00MT              "/>
    <s v="18.03.2025"/>
    <n v="5"/>
    <s v="CS "/>
    <n v="35"/>
    <n v="1"/>
    <n v="7078.75"/>
    <s v="CLP "/>
    <s v="25.03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FC      "/>
    <n v="6508326792"/>
    <n v="110"/>
    <x v="0"/>
    <s v="E599  "/>
    <n v="57"/>
    <s v="      "/>
    <s v="CL5726    "/>
    <n v="570301003"/>
    <n v="1415350"/>
    <s v="GUARDAPOLVO NOMAFLOOR M58 13X58 2.00MT  "/>
    <s v="18.03.2025"/>
    <n v="1"/>
    <s v="CS "/>
    <n v="31"/>
    <n v="1"/>
    <n v="1149.48"/>
    <s v="CLP "/>
    <s v="25.03.2025"/>
    <s v="25.03.2025"/>
    <n v="1"/>
    <s v="CS "/>
    <n v="1149.48"/>
    <s v="CLP "/>
    <s v="C004"/>
    <x v="0"/>
    <n v="101"/>
    <s v="E  "/>
    <n v="1149.48"/>
    <n v="114948"/>
    <n v="1149.48"/>
    <n v="0"/>
    <n v="0"/>
    <n v="0"/>
    <n v="0"/>
  </r>
  <r>
    <s v="89429100-1"/>
    <s v="NMC CHILE SPA"/>
    <n v="1000730"/>
    <s v="ZPXD      "/>
    <n v="6508335054"/>
    <n v="10"/>
    <x v="0"/>
    <s v="E599  "/>
    <n v="49"/>
    <s v="      "/>
    <s v="CL4923    "/>
    <n v="490604004"/>
    <n v="1257819"/>
    <s v="ESPUMA NIVELADORA 2.2MM SELITAC 15 M2   "/>
    <s v="24.03.2025"/>
    <n v="5"/>
    <s v="PAL"/>
    <n v="27"/>
    <n v="1"/>
    <n v="16200"/>
    <s v="CLP "/>
    <s v="31.03.2025"/>
    <s v="27.03.2025"/>
    <n v="5"/>
    <s v="PAL"/>
    <n v="16200"/>
    <s v="CLP "/>
    <s v="C004"/>
    <x v="0"/>
    <n v="101"/>
    <s v="E  "/>
    <n v="16200"/>
    <n v="1620000"/>
    <n v="16200"/>
    <n v="0"/>
    <n v="0"/>
    <n v="0"/>
    <n v="0"/>
  </r>
  <r>
    <s v="89429100-1"/>
    <s v="NMC CHILE SPA"/>
    <n v="1000730"/>
    <s v="ZPXD      "/>
    <n v="6508335054"/>
    <n v="11"/>
    <x v="0"/>
    <s v="E599  "/>
    <n v="49"/>
    <s v="      "/>
    <s v="CL4923    "/>
    <n v="490604004"/>
    <n v="1257819"/>
    <s v="ESPUMA NIVELADORA 2.2MM SELITAC 15 M2   "/>
    <s v="24.03.2025"/>
    <n v="1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35054"/>
    <n v="12"/>
    <x v="0"/>
    <s v="E599  "/>
    <n v="49"/>
    <s v="      "/>
    <s v="CL4923    "/>
    <n v="490604004"/>
    <n v="1257819"/>
    <s v="ESPUMA NIVELADORA 2.2MM SELITAC 15 M2   "/>
    <s v="24.03.2025"/>
    <n v="1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35054"/>
    <n v="13"/>
    <x v="0"/>
    <s v="E599  "/>
    <n v="49"/>
    <s v="      "/>
    <s v="CL4923    "/>
    <n v="490604004"/>
    <n v="1257819"/>
    <s v="ESPUMA NIVELADORA 2.2MM SELITAC 15 M2   "/>
    <s v="24.03.2025"/>
    <n v="2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35054"/>
    <n v="14"/>
    <x v="0"/>
    <s v="E599  "/>
    <n v="49"/>
    <s v="      "/>
    <s v="CL4923    "/>
    <n v="490604004"/>
    <n v="1257819"/>
    <s v="ESPUMA NIVELADORA 2.2MM SELITAC 15 M2   "/>
    <s v="24.03.2025"/>
    <n v="1"/>
    <s v="PAL"/>
    <n v="1"/>
    <n v="1"/>
    <n v="0"/>
    <s v="CLP "/>
    <s v="31.03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37840"/>
    <n v="10"/>
    <x v="0"/>
    <s v="E599  "/>
    <n v="57"/>
    <s v="      "/>
    <s v="CL5726    "/>
    <n v="570301003"/>
    <n v="107162"/>
    <s v="MOLDURA DECOFLAIR E25 SKIN 50X80 2.00MT "/>
    <s v="25.03.2025"/>
    <n v="2"/>
    <s v="PAK"/>
    <n v="14"/>
    <n v="1"/>
    <n v="2301.04"/>
    <s v="CLP "/>
    <s v="01.04.2025"/>
    <s v="31.03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337840"/>
    <n v="20"/>
    <x v="0"/>
    <s v="E599  "/>
    <n v="57"/>
    <s v="      "/>
    <s v="CL5726    "/>
    <n v="570301003"/>
    <n v="225516"/>
    <s v="MOLDURA DECOFLAIR E21 SKIN 65X30 2.00MT "/>
    <s v="25.03.2025"/>
    <n v="1"/>
    <s v="PAK"/>
    <n v="21"/>
    <n v="1"/>
    <n v="1504.44"/>
    <s v="CLP "/>
    <s v="01.04.2025"/>
    <s v="31.03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37840"/>
    <n v="30"/>
    <x v="0"/>
    <s v="E599  "/>
    <n v="57"/>
    <s v="      "/>
    <s v="CL5726    "/>
    <n v="570301003"/>
    <n v="1206928"/>
    <s v="CORNISA ANADECO DA1 33X33 2.00MT        "/>
    <s v="25.03.2025"/>
    <n v="63"/>
    <s v="CS "/>
    <n v="115"/>
    <n v="1"/>
    <n v="52581.31"/>
    <s v="CLP "/>
    <s v="01.04.2025"/>
    <s v="31.03.2025"/>
    <n v="35"/>
    <s v="CS "/>
    <n v="29211.84"/>
    <s v="CLP "/>
    <s v="C004"/>
    <x v="0"/>
    <n v="101"/>
    <s v="E  "/>
    <n v="52581.31"/>
    <n v="5258131"/>
    <n v="29211.84"/>
    <n v="0"/>
    <n v="0"/>
    <n v="0"/>
    <n v="0"/>
  </r>
  <r>
    <s v="89429100-1"/>
    <s v="NMC CHILE SPA"/>
    <n v="1000730"/>
    <s v="ZPFC      "/>
    <n v="6508337840"/>
    <n v="40"/>
    <x v="0"/>
    <s v="E599  "/>
    <n v="57"/>
    <s v="      "/>
    <s v="CL5726    "/>
    <n v="570301003"/>
    <n v="1206929"/>
    <s v="CORNISA ANADECO DA6 45X50 2.00MT        "/>
    <s v="25.03.2025"/>
    <n v="22"/>
    <s v="CS "/>
    <n v="48"/>
    <n v="1"/>
    <n v="14527.18"/>
    <s v="CLP "/>
    <s v="01.04.2025"/>
    <s v="          "/>
    <n v="0"/>
    <s v="CS "/>
    <n v="0"/>
    <s v="CLP "/>
    <s v="C004"/>
    <x v="1"/>
    <n v="101"/>
    <s v="E  "/>
    <n v="14527.18"/>
    <n v="1452718"/>
    <n v="0"/>
    <n v="0"/>
    <n v="0"/>
    <n v="0"/>
    <n v="0"/>
  </r>
  <r>
    <s v="89429100-1"/>
    <s v="NMC CHILE SPA"/>
    <n v="1000730"/>
    <s v="ZPFC      "/>
    <n v="6508337840"/>
    <n v="50"/>
    <x v="0"/>
    <s v="E599  "/>
    <n v="57"/>
    <s v="      "/>
    <s v="CL5726    "/>
    <n v="570301003"/>
    <n v="1206930"/>
    <s v="CORNISA ANADECO DA15 35X35 2.00MT       "/>
    <s v="25.03.2025"/>
    <n v="15"/>
    <s v="CS "/>
    <n v="95"/>
    <n v="1"/>
    <n v="12859.2"/>
    <s v="CLP "/>
    <s v="01.04.2025"/>
    <s v="31.03.2025"/>
    <n v="5"/>
    <s v="CS "/>
    <n v="4286.3999999999996"/>
    <s v="CLP "/>
    <s v="C004"/>
    <x v="0"/>
    <n v="101"/>
    <s v="E  "/>
    <n v="12859.2"/>
    <n v="1285920"/>
    <n v="4286.3999999999996"/>
    <n v="0"/>
    <n v="0"/>
    <n v="0"/>
    <n v="0"/>
  </r>
  <r>
    <s v="89429100-1"/>
    <s v="NMC CHILE SPA"/>
    <n v="1000730"/>
    <s v="ZPFC      "/>
    <n v="6508337840"/>
    <n v="60"/>
    <x v="0"/>
    <s v="E599  "/>
    <n v="57"/>
    <s v="      "/>
    <s v="CL5726    "/>
    <n v="570301003"/>
    <n v="1206931"/>
    <s v="CORNISA ANADECO DA16 50X50 2.00MT       "/>
    <s v="25.03.2025"/>
    <n v="40"/>
    <s v="CS "/>
    <n v="48"/>
    <n v="1"/>
    <n v="23629.82"/>
    <s v="CLP "/>
    <s v="01.04.2025"/>
    <s v="          "/>
    <n v="0"/>
    <s v="CS "/>
    <n v="0"/>
    <s v="CLP "/>
    <s v="C004"/>
    <x v="1"/>
    <n v="101"/>
    <s v="E  "/>
    <n v="23629.82"/>
    <n v="2362982"/>
    <n v="0"/>
    <n v="0"/>
    <n v="0"/>
    <n v="0"/>
    <n v="0"/>
  </r>
  <r>
    <s v="89429100-1"/>
    <s v="NMC CHILE SPA"/>
    <n v="1000730"/>
    <s v="ZPFC      "/>
    <n v="6508337840"/>
    <n v="70"/>
    <x v="0"/>
    <s v="E599  "/>
    <n v="57"/>
    <s v="      "/>
    <s v="CL5726    "/>
    <n v="570301003"/>
    <n v="1206932"/>
    <s v="CORNISA ANADECO DA18 50X45 2.00MT       "/>
    <s v="25.03.2025"/>
    <n v="20"/>
    <s v="CS "/>
    <n v="50"/>
    <n v="1"/>
    <n v="12259.2"/>
    <s v="CLP "/>
    <s v="01.04.2025"/>
    <s v="31.03.2025"/>
    <n v="11"/>
    <s v="CS "/>
    <n v="6742.56"/>
    <s v="CLP "/>
    <s v="C004"/>
    <x v="0"/>
    <n v="101"/>
    <s v="E  "/>
    <n v="12259.2"/>
    <n v="1225920"/>
    <n v="6742.56"/>
    <n v="0"/>
    <n v="0"/>
    <n v="0"/>
    <n v="0"/>
  </r>
  <r>
    <s v="89429100-1"/>
    <s v="NMC CHILE SPA"/>
    <n v="1000730"/>
    <s v="ZPFC      "/>
    <n v="6508337840"/>
    <n v="80"/>
    <x v="0"/>
    <s v="E599  "/>
    <n v="57"/>
    <s v="      "/>
    <s v="CL5726    "/>
    <n v="570301003"/>
    <n v="1206933"/>
    <s v="CORNISA ANADECO DA22 17X25 2.00MT       "/>
    <s v="25.03.2025"/>
    <n v="21"/>
    <s v="CS "/>
    <n v="176"/>
    <n v="1"/>
    <n v="17421.47"/>
    <s v="CLP "/>
    <s v="01.04.2025"/>
    <s v="31.03.2025"/>
    <n v="18"/>
    <s v="CS "/>
    <n v="14932.69"/>
    <s v="CLP "/>
    <s v="C004"/>
    <x v="0"/>
    <n v="101"/>
    <s v="E  "/>
    <n v="17421.47"/>
    <n v="1742147"/>
    <n v="14932.69"/>
    <n v="0"/>
    <n v="0"/>
    <n v="0"/>
    <n v="0"/>
  </r>
  <r>
    <s v="89429100-1"/>
    <s v="NMC CHILE SPA"/>
    <n v="1000730"/>
    <s v="ZPFC      "/>
    <n v="6508337840"/>
    <n v="90"/>
    <x v="0"/>
    <s v="E599  "/>
    <n v="57"/>
    <s v="      "/>
    <s v="CL5726    "/>
    <n v="570301003"/>
    <n v="1252549"/>
    <s v="ESQUINERO WE1 30X25 2.00MT              "/>
    <s v="25.03.2025"/>
    <n v="4"/>
    <s v="CS "/>
    <n v="35"/>
    <n v="1"/>
    <n v="5663"/>
    <s v="CLP "/>
    <s v="01.04.2025"/>
    <s v="          "/>
    <n v="0"/>
    <s v="CS "/>
    <n v="0"/>
    <s v="CLP "/>
    <s v="C004"/>
    <x v="1"/>
    <n v="101"/>
    <s v="E  "/>
    <n v="5663"/>
    <n v="566300"/>
    <n v="0"/>
    <n v="0"/>
    <n v="0"/>
    <n v="0"/>
    <n v="0"/>
  </r>
  <r>
    <s v="89429100-1"/>
    <s v="NMC CHILE SPA"/>
    <n v="1000730"/>
    <s v="ZPFC      "/>
    <n v="6508337840"/>
    <n v="100"/>
    <x v="0"/>
    <s v="E599  "/>
    <n v="57"/>
    <s v="      "/>
    <s v="CL5726    "/>
    <n v="570301003"/>
    <n v="1415350"/>
    <s v="GUARDAPOLVO NOMAFLOOR M58 13X58 2.00MT  "/>
    <s v="25.03.2025"/>
    <n v="2"/>
    <s v="CS "/>
    <n v="31"/>
    <n v="1"/>
    <n v="2298.96"/>
    <s v="CLP "/>
    <s v="01.04.2025"/>
    <s v="31.03.2025"/>
    <n v="2"/>
    <s v="CS "/>
    <n v="2298.96"/>
    <s v="CLP "/>
    <s v="C004"/>
    <x v="0"/>
    <n v="101"/>
    <s v="E  "/>
    <n v="2298.96"/>
    <n v="229896"/>
    <n v="2298.96"/>
    <n v="0"/>
    <n v="0"/>
    <n v="0"/>
    <n v="0"/>
  </r>
  <r>
    <s v="89429100-1"/>
    <s v="NMC CHILE SPA"/>
    <n v="1000730"/>
    <s v="ZPFC      "/>
    <n v="6508348292"/>
    <n v="10"/>
    <x v="0"/>
    <s v="E599  "/>
    <n v="57"/>
    <s v="      "/>
    <s v="CL5726    "/>
    <n v="570301003"/>
    <n v="107162"/>
    <s v="MOLDURA DECOFLAIR E25 SKIN 50X80 2.00MT "/>
    <s v="31.03.2025"/>
    <n v="2"/>
    <s v="PAK"/>
    <n v="14"/>
    <n v="1"/>
    <n v="2301.04"/>
    <s v="CLP "/>
    <s v="07.04.2025"/>
    <s v="07.04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348292"/>
    <n v="20"/>
    <x v="0"/>
    <s v="E599  "/>
    <n v="57"/>
    <s v="      "/>
    <s v="CL5726    "/>
    <n v="570301003"/>
    <n v="1206928"/>
    <s v="CORNISA ANADECO DA1 33X33 2.00MT        "/>
    <s v="31.03.2025"/>
    <n v="29"/>
    <s v="CS "/>
    <n v="115"/>
    <n v="1"/>
    <n v="24204.1"/>
    <s v="CLP "/>
    <s v="07.04.2025"/>
    <s v="          "/>
    <n v="0"/>
    <s v="CS "/>
    <n v="0"/>
    <s v="CLP "/>
    <s v="C004"/>
    <x v="1"/>
    <n v="101"/>
    <s v="E  "/>
    <n v="24204.1"/>
    <n v="2420410"/>
    <n v="0"/>
    <n v="0"/>
    <n v="0"/>
    <n v="0"/>
    <n v="0"/>
  </r>
  <r>
    <s v="89429100-1"/>
    <s v="NMC CHILE SPA"/>
    <n v="1000730"/>
    <s v="ZPFC      "/>
    <n v="6508348292"/>
    <n v="30"/>
    <x v="0"/>
    <s v="E599  "/>
    <n v="57"/>
    <s v="      "/>
    <s v="CL5726    "/>
    <n v="570301003"/>
    <n v="1206929"/>
    <s v="CORNISA ANADECO DA6 45X50 2.00MT        "/>
    <s v="31.03.2025"/>
    <n v="17"/>
    <s v="CS "/>
    <n v="48"/>
    <n v="1"/>
    <n v="11225.55"/>
    <s v="CLP "/>
    <s v="07.04.2025"/>
    <s v="          "/>
    <n v="0"/>
    <s v="CS "/>
    <n v="0"/>
    <s v="CLP "/>
    <s v="C004"/>
    <x v="1"/>
    <n v="101"/>
    <s v="E  "/>
    <n v="11225.55"/>
    <n v="1122555"/>
    <n v="0"/>
    <n v="0"/>
    <n v="0"/>
    <n v="0"/>
    <n v="0"/>
  </r>
  <r>
    <s v="89429100-1"/>
    <s v="NMC CHILE SPA"/>
    <n v="1000730"/>
    <s v="ZPFC      "/>
    <n v="6508348292"/>
    <n v="40"/>
    <x v="0"/>
    <s v="E599  "/>
    <n v="57"/>
    <s v="      "/>
    <s v="CL5726    "/>
    <n v="570301003"/>
    <n v="1206930"/>
    <s v="CORNISA ANADECO DA15 35X35 2.00MT       "/>
    <s v="31.03.2025"/>
    <n v="15"/>
    <s v="CS "/>
    <n v="95"/>
    <n v="1"/>
    <n v="12859.2"/>
    <s v="CLP "/>
    <s v="07.04.2025"/>
    <s v="          "/>
    <n v="0"/>
    <s v="CS "/>
    <n v="0"/>
    <s v="CLP "/>
    <s v="C004"/>
    <x v="1"/>
    <n v="101"/>
    <s v="E  "/>
    <n v="12859.2"/>
    <n v="1285920"/>
    <n v="0"/>
    <n v="0"/>
    <n v="0"/>
    <n v="0"/>
    <n v="0"/>
  </r>
  <r>
    <s v="89429100-1"/>
    <s v="NMC CHILE SPA"/>
    <n v="1000730"/>
    <s v="ZPFC      "/>
    <n v="6508348292"/>
    <n v="50"/>
    <x v="0"/>
    <s v="E599  "/>
    <n v="57"/>
    <s v="      "/>
    <s v="CL5726    "/>
    <n v="570301003"/>
    <n v="1206931"/>
    <s v="CORNISA ANADECO DA16 50X50 2.00MT       "/>
    <s v="31.03.2025"/>
    <n v="18"/>
    <s v="CS "/>
    <n v="48"/>
    <n v="1"/>
    <n v="10633.42"/>
    <s v="CLP "/>
    <s v="07.04.2025"/>
    <s v="          "/>
    <n v="0"/>
    <s v="CS "/>
    <n v="0"/>
    <s v="CLP "/>
    <s v="C004"/>
    <x v="1"/>
    <n v="101"/>
    <s v="E  "/>
    <n v="10633.42"/>
    <n v="1063342"/>
    <n v="0"/>
    <n v="0"/>
    <n v="0"/>
    <n v="0"/>
    <n v="0"/>
  </r>
  <r>
    <s v="89429100-1"/>
    <s v="NMC CHILE SPA"/>
    <n v="1000730"/>
    <s v="ZPFC      "/>
    <n v="6508348292"/>
    <n v="60"/>
    <x v="0"/>
    <s v="E599  "/>
    <n v="57"/>
    <s v="      "/>
    <s v="CL5726    "/>
    <n v="570301003"/>
    <n v="1206932"/>
    <s v="CORNISA ANADECO DA18 50X45 2.00MT       "/>
    <s v="31.03.2025"/>
    <n v="37"/>
    <s v="CS "/>
    <n v="50"/>
    <n v="1"/>
    <n v="22679.52"/>
    <s v="CLP "/>
    <s v="07.04.2025"/>
    <s v="          "/>
    <n v="0"/>
    <s v="CS "/>
    <n v="0"/>
    <s v="CLP "/>
    <s v="C004"/>
    <x v="1"/>
    <n v="101"/>
    <s v="E  "/>
    <n v="22679.52"/>
    <n v="2267952"/>
    <n v="0"/>
    <n v="0"/>
    <n v="0"/>
    <n v="0"/>
    <n v="0"/>
  </r>
  <r>
    <s v="89429100-1"/>
    <s v="NMC CHILE SPA"/>
    <n v="1000730"/>
    <s v="ZPFC      "/>
    <n v="6508348292"/>
    <n v="70"/>
    <x v="0"/>
    <s v="E599  "/>
    <n v="57"/>
    <s v="      "/>
    <s v="CL5726    "/>
    <n v="570301003"/>
    <n v="1206933"/>
    <s v="CORNISA ANADECO DA22 17X25 2.00MT       "/>
    <s v="31.03.2025"/>
    <n v="3"/>
    <s v="CS "/>
    <n v="176"/>
    <n v="1"/>
    <n v="2488.7800000000002"/>
    <s v="CLP "/>
    <s v="07.04.2025"/>
    <s v="          "/>
    <n v="0"/>
    <s v="CS "/>
    <n v="0"/>
    <s v="CLP "/>
    <s v="C004"/>
    <x v="1"/>
    <n v="101"/>
    <s v="E  "/>
    <n v="2488.7800000000002"/>
    <n v="248878.00000000003"/>
    <n v="0"/>
    <n v="0"/>
    <n v="0"/>
    <n v="0"/>
    <n v="0"/>
  </r>
  <r>
    <s v="89429100-1"/>
    <s v="NMC CHILE SPA"/>
    <n v="1000730"/>
    <s v="ZPFC      "/>
    <n v="6508348292"/>
    <n v="80"/>
    <x v="0"/>
    <s v="E599  "/>
    <n v="57"/>
    <s v="      "/>
    <s v="CL5726    "/>
    <n v="570301003"/>
    <n v="1252549"/>
    <s v="ESQUINERO WE1 30X25 2.00MT              "/>
    <s v="31.03.2025"/>
    <n v="5"/>
    <s v="CS "/>
    <n v="35"/>
    <n v="1"/>
    <n v="7078.75"/>
    <s v="CLP "/>
    <s v="07.04.2025"/>
    <s v="          "/>
    <n v="0"/>
    <s v="CS "/>
    <n v="0"/>
    <s v="CLP "/>
    <s v="C004"/>
    <x v="1"/>
    <n v="101"/>
    <s v="E  "/>
    <n v="7078.75"/>
    <n v="707875"/>
    <n v="0"/>
    <n v="0"/>
    <n v="0"/>
    <n v="0"/>
    <n v="0"/>
  </r>
  <r>
    <s v="89429100-1"/>
    <s v="NMC CHILE SPA"/>
    <n v="1000730"/>
    <s v="ZPFC      "/>
    <n v="6508348292"/>
    <n v="90"/>
    <x v="0"/>
    <s v="E599  "/>
    <n v="57"/>
    <s v="      "/>
    <s v="CL5726    "/>
    <n v="570301003"/>
    <n v="1415350"/>
    <s v="GUARDAPOLVO NOMAFLOOR M58 13X58 2.00MT  "/>
    <s v="31.03.2025"/>
    <n v="3"/>
    <s v="CS "/>
    <n v="31"/>
    <n v="1"/>
    <n v="3448.44"/>
    <s v="CLP "/>
    <s v="07.04.2025"/>
    <s v="07.04.2025"/>
    <n v="3"/>
    <s v="CS "/>
    <n v="3448.44"/>
    <s v="CLP "/>
    <s v="C004"/>
    <x v="0"/>
    <n v="101"/>
    <s v="E  "/>
    <n v="3448.44"/>
    <n v="344844"/>
    <n v="3448.44"/>
    <n v="0"/>
    <n v="0"/>
    <n v="0"/>
    <n v="0"/>
  </r>
  <r>
    <s v="89429100-1"/>
    <s v="NMC CHILE SPA"/>
    <n v="1000730"/>
    <s v="ZPXD      "/>
    <n v="6508359747"/>
    <n v="10"/>
    <x v="0"/>
    <s v="E599  "/>
    <n v="49"/>
    <s v="      "/>
    <s v="CL4923    "/>
    <n v="490604004"/>
    <n v="1257819"/>
    <s v="ESPUMA NIVELADORA 2.2MM SELITAC 15 M2   "/>
    <s v="07.04.2025"/>
    <n v="8"/>
    <s v="PAL"/>
    <n v="27"/>
    <n v="1"/>
    <n v="25920"/>
    <s v="CLP "/>
    <s v="15.04.2025"/>
    <s v="10.04.2025"/>
    <n v="8"/>
    <s v="PAL"/>
    <n v="25920"/>
    <s v="CLP "/>
    <s v="C004"/>
    <x v="0"/>
    <n v="101"/>
    <s v="E  "/>
    <n v="25920"/>
    <n v="2592000"/>
    <n v="25920"/>
    <n v="0"/>
    <n v="0"/>
    <n v="0"/>
    <n v="0"/>
  </r>
  <r>
    <s v="89429100-1"/>
    <s v="NMC CHILE SPA"/>
    <n v="1000730"/>
    <s v="ZPXD      "/>
    <n v="6508359747"/>
    <n v="11"/>
    <x v="0"/>
    <s v="E599  "/>
    <n v="49"/>
    <s v="      "/>
    <s v="CL4923    "/>
    <n v="490604004"/>
    <n v="1257819"/>
    <s v="ESPUMA NIVELADORA 2.2MM SELITAC 15 M2   "/>
    <s v="07.04.2025"/>
    <n v="4"/>
    <s v="PAL"/>
    <n v="1"/>
    <n v="1"/>
    <n v="0"/>
    <s v="CLP "/>
    <s v="15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59747"/>
    <n v="12"/>
    <x v="0"/>
    <s v="E599  "/>
    <n v="49"/>
    <s v="      "/>
    <s v="CL4923    "/>
    <n v="490604004"/>
    <n v="1257819"/>
    <s v="ESPUMA NIVELADORA 2.2MM SELITAC 15 M2   "/>
    <s v="07.04.2025"/>
    <n v="2"/>
    <s v="PAL"/>
    <n v="1"/>
    <n v="1"/>
    <n v="0"/>
    <s v="CLP "/>
    <s v="15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59747"/>
    <n v="13"/>
    <x v="0"/>
    <s v="E599  "/>
    <n v="49"/>
    <s v="      "/>
    <s v="CL4923    "/>
    <n v="490604004"/>
    <n v="1257819"/>
    <s v="ESPUMA NIVELADORA 2.2MM SELITAC 15 M2   "/>
    <s v="07.04.2025"/>
    <n v="2"/>
    <s v="PAL"/>
    <n v="1"/>
    <n v="1"/>
    <n v="0"/>
    <s v="CLP "/>
    <s v="15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61253"/>
    <n v="10"/>
    <x v="0"/>
    <s v="E599  "/>
    <n v="57"/>
    <s v="      "/>
    <s v="CL5726    "/>
    <n v="570301003"/>
    <n v="107162"/>
    <s v="MOLDURA DECOFLAIR E25 SKIN 50X80 2.00MT "/>
    <s v="07.04.2025"/>
    <n v="5"/>
    <s v="PAK"/>
    <n v="14"/>
    <n v="1"/>
    <n v="5752.6"/>
    <s v="CLP "/>
    <s v="15.04.2025"/>
    <s v="15.04.2025"/>
    <n v="5"/>
    <s v="PAK"/>
    <n v="5752.6"/>
    <s v="CLP "/>
    <s v="C004"/>
    <x v="0"/>
    <n v="101"/>
    <s v="E  "/>
    <n v="5752.6"/>
    <n v="575260"/>
    <n v="5752.6"/>
    <n v="0"/>
    <n v="0"/>
    <n v="0"/>
    <n v="0"/>
  </r>
  <r>
    <s v="89429100-1"/>
    <s v="NMC CHILE SPA"/>
    <n v="1000730"/>
    <s v="ZPFC      "/>
    <n v="6508361253"/>
    <n v="20"/>
    <x v="0"/>
    <s v="E599  "/>
    <n v="57"/>
    <s v="      "/>
    <s v="CL5726    "/>
    <n v="570301003"/>
    <n v="225516"/>
    <s v="MOLDURA DECOFLAIR E21 SKIN 65X30 2.00MT "/>
    <s v="07.04.2025"/>
    <n v="2"/>
    <s v="PAK"/>
    <n v="21"/>
    <n v="1"/>
    <n v="3008.88"/>
    <s v="CLP "/>
    <s v="15.04.2025"/>
    <s v="15.04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361253"/>
    <n v="30"/>
    <x v="0"/>
    <s v="E599  "/>
    <n v="57"/>
    <s v="      "/>
    <s v="CL5726    "/>
    <n v="570301003"/>
    <n v="1206928"/>
    <s v="CORNISA ANADECO DA1 33X33 2.00MT        "/>
    <s v="07.04.2025"/>
    <n v="56"/>
    <s v="CS "/>
    <n v="115"/>
    <n v="1"/>
    <n v="46738.94"/>
    <s v="CLP "/>
    <s v="15.04.2025"/>
    <s v="15.04.2025"/>
    <n v="4"/>
    <s v="CS "/>
    <n v="3338.5"/>
    <s v="CLP "/>
    <s v="C004"/>
    <x v="0"/>
    <n v="101"/>
    <s v="E  "/>
    <n v="46738.94"/>
    <n v="4673894"/>
    <n v="3338.5"/>
    <n v="0"/>
    <n v="0"/>
    <n v="0"/>
    <n v="0"/>
  </r>
  <r>
    <s v="89429100-1"/>
    <s v="NMC CHILE SPA"/>
    <n v="1000730"/>
    <s v="ZPFC      "/>
    <n v="6508361253"/>
    <n v="40"/>
    <x v="0"/>
    <s v="E599  "/>
    <n v="57"/>
    <s v="      "/>
    <s v="CL5726    "/>
    <n v="570301003"/>
    <n v="1206929"/>
    <s v="CORNISA ANADECO DA6 45X50 2.00MT        "/>
    <s v="07.04.2025"/>
    <n v="57"/>
    <s v="CS "/>
    <n v="48"/>
    <n v="1"/>
    <n v="37638.6"/>
    <s v="CLP "/>
    <s v="15.04.2025"/>
    <s v="15.04.2025"/>
    <n v="31"/>
    <s v="CS "/>
    <n v="20470.12"/>
    <s v="CLP "/>
    <s v="C004"/>
    <x v="0"/>
    <n v="101"/>
    <s v="E  "/>
    <n v="37638.6"/>
    <n v="3763860"/>
    <n v="20470.12"/>
    <n v="0"/>
    <n v="0"/>
    <n v="0"/>
    <n v="0"/>
  </r>
  <r>
    <s v="89429100-1"/>
    <s v="NMC CHILE SPA"/>
    <n v="1000730"/>
    <s v="ZPFC      "/>
    <n v="6508361253"/>
    <n v="50"/>
    <x v="0"/>
    <s v="E599  "/>
    <n v="57"/>
    <s v="      "/>
    <s v="CL5726    "/>
    <n v="570301003"/>
    <n v="1206930"/>
    <s v="CORNISA ANADECO DA15 35X35 2.00MT       "/>
    <s v="07.04.2025"/>
    <n v="18"/>
    <s v="CS "/>
    <n v="95"/>
    <n v="1"/>
    <n v="15431.04"/>
    <s v="CLP "/>
    <s v="15.04.2025"/>
    <s v="          "/>
    <n v="0"/>
    <s v="CS "/>
    <n v="0"/>
    <s v="CLP "/>
    <s v="C004"/>
    <x v="1"/>
    <n v="101"/>
    <s v="E  "/>
    <n v="15431.04"/>
    <n v="1543104"/>
    <n v="0"/>
    <n v="0"/>
    <n v="0"/>
    <n v="0"/>
    <n v="0"/>
  </r>
  <r>
    <s v="89429100-1"/>
    <s v="NMC CHILE SPA"/>
    <n v="1000730"/>
    <s v="ZPFC      "/>
    <n v="6508361253"/>
    <n v="60"/>
    <x v="0"/>
    <s v="E599  "/>
    <n v="57"/>
    <s v="      "/>
    <s v="CL5726    "/>
    <n v="570301003"/>
    <n v="1206931"/>
    <s v="CORNISA ANADECO DA16 50X50 2.00MT       "/>
    <s v="07.04.2025"/>
    <n v="56"/>
    <s v="CS "/>
    <n v="48"/>
    <n v="1"/>
    <n v="33081.75"/>
    <s v="CLP "/>
    <s v="15.04.2025"/>
    <s v="15.04.2025"/>
    <n v="3"/>
    <s v="CS "/>
    <n v="1772.24"/>
    <s v="CLP "/>
    <s v="C004"/>
    <x v="0"/>
    <n v="101"/>
    <s v="E  "/>
    <n v="33081.75"/>
    <n v="3308175"/>
    <n v="1772.24"/>
    <n v="0"/>
    <n v="0"/>
    <n v="0"/>
    <n v="0"/>
  </r>
  <r>
    <s v="89429100-1"/>
    <s v="NMC CHILE SPA"/>
    <n v="1000730"/>
    <s v="ZPFC      "/>
    <n v="6508361253"/>
    <n v="70"/>
    <x v="0"/>
    <s v="E599  "/>
    <n v="57"/>
    <s v="      "/>
    <s v="CL5726    "/>
    <n v="570301003"/>
    <n v="1206932"/>
    <s v="CORNISA ANADECO DA18 50X45 2.00MT       "/>
    <s v="07.04.2025"/>
    <n v="26"/>
    <s v="CS "/>
    <n v="50"/>
    <n v="1"/>
    <n v="15936.96"/>
    <s v="CLP "/>
    <s v="15.04.2025"/>
    <s v="          "/>
    <n v="0"/>
    <s v="CS "/>
    <n v="0"/>
    <s v="CLP "/>
    <s v="C004"/>
    <x v="1"/>
    <n v="101"/>
    <s v="E  "/>
    <n v="15936.96"/>
    <n v="1593696"/>
    <n v="0"/>
    <n v="0"/>
    <n v="0"/>
    <n v="0"/>
    <n v="0"/>
  </r>
  <r>
    <s v="89429100-1"/>
    <s v="NMC CHILE SPA"/>
    <n v="1000730"/>
    <s v="ZPFC      "/>
    <n v="6508361253"/>
    <n v="80"/>
    <x v="0"/>
    <s v="E599  "/>
    <n v="57"/>
    <s v="      "/>
    <s v="CL5726    "/>
    <n v="570301003"/>
    <n v="1206933"/>
    <s v="CORNISA ANADECO DA22 17X25 2.00MT       "/>
    <s v="07.04.2025"/>
    <n v="10"/>
    <s v="CS "/>
    <n v="176"/>
    <n v="1"/>
    <n v="8295.94"/>
    <s v="CLP "/>
    <s v="15.04.2025"/>
    <s v="          "/>
    <n v="0"/>
    <s v="CS "/>
    <n v="0"/>
    <s v="CLP "/>
    <s v="C004"/>
    <x v="1"/>
    <n v="101"/>
    <s v="E  "/>
    <n v="8295.94"/>
    <n v="829594"/>
    <n v="0"/>
    <n v="0"/>
    <n v="0"/>
    <n v="0"/>
    <n v="0"/>
  </r>
  <r>
    <s v="89429100-1"/>
    <s v="NMC CHILE SPA"/>
    <n v="1000730"/>
    <s v="ZPFC      "/>
    <n v="6508361253"/>
    <n v="90"/>
    <x v="0"/>
    <s v="E599  "/>
    <n v="57"/>
    <s v="      "/>
    <s v="CL5726    "/>
    <n v="570301003"/>
    <n v="1252549"/>
    <s v="ESQUINERO WE1 30X25 2.00MT              "/>
    <s v="07.04.2025"/>
    <n v="11"/>
    <s v="CS "/>
    <n v="35"/>
    <n v="1"/>
    <n v="15573.25"/>
    <s v="CLP "/>
    <s v="15.04.2025"/>
    <s v="15.04.2025"/>
    <n v="11"/>
    <s v="CS "/>
    <n v="15573.25"/>
    <s v="CLP "/>
    <s v="C004"/>
    <x v="0"/>
    <n v="101"/>
    <s v="E  "/>
    <n v="15573.25"/>
    <n v="1557325"/>
    <n v="15573.25"/>
    <n v="0"/>
    <n v="0"/>
    <n v="0"/>
    <n v="0"/>
  </r>
  <r>
    <s v="89429100-1"/>
    <s v="NMC CHILE SPA"/>
    <n v="1000730"/>
    <s v="ZPXD      "/>
    <n v="6508373956"/>
    <n v="10"/>
    <x v="0"/>
    <s v="E599  "/>
    <n v="49"/>
    <s v="      "/>
    <s v="CL4923    "/>
    <n v="490604004"/>
    <n v="1257819"/>
    <s v="ESPUMA NIVELADORA 2.2MM SELITAC 15 M2   "/>
    <s v="14.04.2025"/>
    <n v="9"/>
    <s v="PAL"/>
    <n v="27"/>
    <n v="1"/>
    <n v="29160"/>
    <s v="CLP "/>
    <s v="22.04.2025"/>
    <s v="17.04.2025"/>
    <n v="9"/>
    <s v="PAL"/>
    <n v="29160"/>
    <s v="CLP "/>
    <s v="C004"/>
    <x v="0"/>
    <n v="101"/>
    <s v="E  "/>
    <n v="29160"/>
    <n v="2916000"/>
    <n v="29160"/>
    <n v="0"/>
    <n v="0"/>
    <n v="0"/>
    <n v="0"/>
  </r>
  <r>
    <s v="89429100-1"/>
    <s v="NMC CHILE SPA"/>
    <n v="1000730"/>
    <s v="ZPXD      "/>
    <n v="6508373956"/>
    <n v="11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2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3"/>
    <x v="0"/>
    <s v="E599  "/>
    <n v="49"/>
    <s v="      "/>
    <s v="CL4923    "/>
    <n v="490604004"/>
    <n v="1257819"/>
    <s v="ESPUMA NIVELADORA 2.2MM SELITAC 15 M2   "/>
    <s v="14.04.2025"/>
    <n v="2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4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5"/>
    <x v="0"/>
    <s v="E599  "/>
    <n v="49"/>
    <s v="      "/>
    <s v="CL4923    "/>
    <n v="490604004"/>
    <n v="1257819"/>
    <s v="ESPUMA NIVELADORA 2.2MM SELITAC 15 M2   "/>
    <s v="14.04.2025"/>
    <n v="1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73956"/>
    <n v="16"/>
    <x v="0"/>
    <s v="E599  "/>
    <n v="49"/>
    <s v="      "/>
    <s v="CL4923    "/>
    <n v="490604004"/>
    <n v="1257819"/>
    <s v="ESPUMA NIVELADORA 2.2MM SELITAC 15 M2   "/>
    <s v="14.04.2025"/>
    <n v="3"/>
    <s v="PAL"/>
    <n v="1"/>
    <n v="1"/>
    <n v="0"/>
    <s v="CLP "/>
    <s v="22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75772"/>
    <n v="10"/>
    <x v="0"/>
    <s v="E599  "/>
    <n v="57"/>
    <s v="      "/>
    <s v="CL5726    "/>
    <n v="570301003"/>
    <n v="107162"/>
    <s v="MOLDURA DECOFLAIR E25 SKIN 50X80 2.00MT "/>
    <s v="15.04.2025"/>
    <n v="6"/>
    <s v="PAK"/>
    <n v="14"/>
    <n v="1"/>
    <n v="6903.12"/>
    <s v="CLP "/>
    <s v="23.04.2025"/>
    <s v="23.04.2025"/>
    <n v="6"/>
    <s v="PAK"/>
    <n v="6903.12"/>
    <s v="CLP "/>
    <s v="C004"/>
    <x v="0"/>
    <n v="101"/>
    <s v="E  "/>
    <n v="6903.12"/>
    <n v="690312"/>
    <n v="6903.12"/>
    <n v="0"/>
    <n v="0"/>
    <n v="0"/>
    <n v="0"/>
  </r>
  <r>
    <s v="89429100-1"/>
    <s v="NMC CHILE SPA"/>
    <n v="1000730"/>
    <s v="ZPFC      "/>
    <n v="6508375772"/>
    <n v="20"/>
    <x v="0"/>
    <s v="E599  "/>
    <n v="57"/>
    <s v="      "/>
    <s v="CL5726    "/>
    <n v="570301003"/>
    <n v="225516"/>
    <s v="MOLDURA DECOFLAIR E21 SKIN 65X30 2.00MT "/>
    <s v="15.04.2025"/>
    <n v="1"/>
    <s v="PAK"/>
    <n v="21"/>
    <n v="1"/>
    <n v="1504.44"/>
    <s v="CLP "/>
    <s v="23.04.2025"/>
    <s v="23.04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75772"/>
    <n v="30"/>
    <x v="0"/>
    <s v="E599  "/>
    <n v="57"/>
    <s v="      "/>
    <s v="CL5726    "/>
    <n v="570301003"/>
    <n v="1206928"/>
    <s v="CORNISA ANADECO DA1 33X33 2.00MT        "/>
    <s v="15.04.2025"/>
    <n v="62"/>
    <s v="CS "/>
    <n v="115"/>
    <n v="1"/>
    <n v="51746.69"/>
    <s v="CLP "/>
    <s v="23.04.2025"/>
    <s v="23.04.2025"/>
    <n v="37"/>
    <s v="CS "/>
    <n v="30881.09"/>
    <s v="CLP "/>
    <s v="C004"/>
    <x v="0"/>
    <n v="101"/>
    <s v="E  "/>
    <n v="51746.69"/>
    <n v="5174669"/>
    <n v="30881.09"/>
    <n v="0"/>
    <n v="0"/>
    <n v="0"/>
    <n v="0"/>
  </r>
  <r>
    <s v="89429100-1"/>
    <s v="NMC CHILE SPA"/>
    <n v="1000730"/>
    <s v="ZPFC      "/>
    <n v="6508375772"/>
    <n v="40"/>
    <x v="0"/>
    <s v="E599  "/>
    <n v="57"/>
    <s v="      "/>
    <s v="CL5726    "/>
    <n v="570301003"/>
    <n v="1206929"/>
    <s v="CORNISA ANADECO DA6 45X50 2.00MT        "/>
    <s v="15.04.2025"/>
    <n v="24"/>
    <s v="CS "/>
    <n v="48"/>
    <n v="1"/>
    <n v="15847.83"/>
    <s v="CLP "/>
    <s v="23.04.2025"/>
    <s v="23.04.2025"/>
    <n v="24"/>
    <s v="CS "/>
    <n v="15847.83"/>
    <s v="CLP "/>
    <s v="C004"/>
    <x v="0"/>
    <n v="101"/>
    <s v="E  "/>
    <n v="15847.83"/>
    <n v="1584783"/>
    <n v="15847.83"/>
    <n v="0"/>
    <n v="0"/>
    <n v="0"/>
    <n v="0"/>
  </r>
  <r>
    <s v="89429100-1"/>
    <s v="NMC CHILE SPA"/>
    <n v="1000730"/>
    <s v="ZPFC      "/>
    <n v="6508375772"/>
    <n v="50"/>
    <x v="0"/>
    <s v="E599  "/>
    <n v="57"/>
    <s v="      "/>
    <s v="CL5726    "/>
    <n v="570301003"/>
    <n v="1206930"/>
    <s v="CORNISA ANADECO DA15 35X35 2.00MT       "/>
    <s v="15.04.2025"/>
    <n v="22"/>
    <s v="CS "/>
    <n v="95"/>
    <n v="1"/>
    <n v="18860.16"/>
    <s v="CLP "/>
    <s v="23.04.2025"/>
    <s v="23.04.2025"/>
    <n v="22"/>
    <s v="CS "/>
    <n v="18860.16"/>
    <s v="CLP "/>
    <s v="C004"/>
    <x v="0"/>
    <n v="101"/>
    <s v="E  "/>
    <n v="18860.16"/>
    <n v="1886016"/>
    <n v="18860.16"/>
    <n v="0"/>
    <n v="0"/>
    <n v="0"/>
    <n v="0"/>
  </r>
  <r>
    <s v="89429100-1"/>
    <s v="NMC CHILE SPA"/>
    <n v="1000730"/>
    <s v="ZPFC      "/>
    <n v="6508375772"/>
    <n v="60"/>
    <x v="0"/>
    <s v="E599  "/>
    <n v="57"/>
    <s v="      "/>
    <s v="CL5726    "/>
    <n v="570301003"/>
    <n v="1206931"/>
    <s v="CORNISA ANADECO DA16 50X50 2.00MT       "/>
    <s v="15.04.2025"/>
    <n v="28"/>
    <s v="CS "/>
    <n v="48"/>
    <n v="1"/>
    <n v="16553.78"/>
    <s v="CLP "/>
    <s v="23.04.2025"/>
    <s v="23.04.2025"/>
    <n v="14"/>
    <s v="CS "/>
    <n v="8276.89"/>
    <s v="CLP "/>
    <s v="C004"/>
    <x v="0"/>
    <n v="101"/>
    <s v="E  "/>
    <n v="16553.78"/>
    <n v="1655378"/>
    <n v="8276.89"/>
    <n v="0"/>
    <n v="0"/>
    <n v="0"/>
    <n v="0"/>
  </r>
  <r>
    <s v="89429100-1"/>
    <s v="NMC CHILE SPA"/>
    <n v="1000730"/>
    <s v="ZPFC      "/>
    <n v="6508375772"/>
    <n v="70"/>
    <x v="0"/>
    <s v="E599  "/>
    <n v="57"/>
    <s v="      "/>
    <s v="CL5726    "/>
    <n v="570301003"/>
    <n v="1206932"/>
    <s v="CORNISA ANADECO DA18 50X45 2.00MT       "/>
    <s v="15.04.2025"/>
    <n v="46"/>
    <s v="CS "/>
    <n v="50"/>
    <n v="1"/>
    <n v="28196.16"/>
    <s v="CLP "/>
    <s v="23.04.2025"/>
    <s v="          "/>
    <n v="0"/>
    <s v="CS "/>
    <n v="0"/>
    <s v="CLP "/>
    <s v="C004"/>
    <x v="1"/>
    <n v="101"/>
    <s v="E  "/>
    <n v="28196.16"/>
    <n v="2819616"/>
    <n v="0"/>
    <n v="0"/>
    <n v="0"/>
    <n v="0"/>
    <n v="0"/>
  </r>
  <r>
    <s v="89429100-1"/>
    <s v="NMC CHILE SPA"/>
    <n v="1000730"/>
    <s v="ZPFC      "/>
    <n v="6508375772"/>
    <n v="80"/>
    <x v="0"/>
    <s v="E599  "/>
    <n v="57"/>
    <s v="      "/>
    <s v="CL5726    "/>
    <n v="570301003"/>
    <n v="1206933"/>
    <s v="CORNISA ANADECO DA22 17X25 2.00MT       "/>
    <s v="15.04.2025"/>
    <n v="6"/>
    <s v="CS "/>
    <n v="176"/>
    <n v="1"/>
    <n v="4987.7"/>
    <s v="CLP "/>
    <s v="23.04.2025"/>
    <s v="23.04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375772"/>
    <n v="90"/>
    <x v="0"/>
    <s v="E599  "/>
    <n v="57"/>
    <s v="      "/>
    <s v="CL5726    "/>
    <n v="570301003"/>
    <n v="1252549"/>
    <s v="ESQUINERO WE1 30X25 2.00MT              "/>
    <s v="15.04.2025"/>
    <n v="5"/>
    <s v="CS "/>
    <n v="35"/>
    <n v="1"/>
    <n v="7078.75"/>
    <s v="CLP "/>
    <s v="23.04.2025"/>
    <s v="23.04.2025"/>
    <n v="4"/>
    <s v="CS "/>
    <n v="5663"/>
    <s v="CLP "/>
    <s v="C004"/>
    <x v="0"/>
    <n v="101"/>
    <s v="E  "/>
    <n v="7078.75"/>
    <n v="707875"/>
    <n v="5663"/>
    <n v="0"/>
    <n v="0"/>
    <n v="0"/>
    <n v="0"/>
  </r>
  <r>
    <s v="89429100-1"/>
    <s v="NMC CHILE SPA"/>
    <n v="1000730"/>
    <s v="ZPFC      "/>
    <n v="6508375772"/>
    <n v="100"/>
    <x v="0"/>
    <s v="E599  "/>
    <n v="57"/>
    <s v="      "/>
    <s v="CL5726    "/>
    <n v="570301003"/>
    <n v="1415350"/>
    <s v="GUARDAPOLVO NOMAFLOOR M58 13X58 2.00MT  "/>
    <s v="15.04.2025"/>
    <n v="1"/>
    <s v="CS "/>
    <n v="31"/>
    <n v="1"/>
    <n v="1116"/>
    <s v="CLP "/>
    <s v="23.04.2025"/>
    <s v="23.04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385160"/>
    <n v="10"/>
    <x v="0"/>
    <s v="E599  "/>
    <n v="49"/>
    <s v="      "/>
    <s v="CL4923    "/>
    <n v="490604004"/>
    <n v="1257819"/>
    <s v="ESPUMA NIVELADORA 2.2MM SELITAC 15 M2   "/>
    <s v="21.04.2025"/>
    <n v="16"/>
    <s v="PAL"/>
    <n v="27"/>
    <n v="1"/>
    <n v="51840"/>
    <s v="CLP "/>
    <s v="28.04.2025"/>
    <s v="28.04.2025"/>
    <n v="16"/>
    <s v="PAL"/>
    <n v="51840"/>
    <s v="CLP "/>
    <s v="C004"/>
    <x v="0"/>
    <n v="101"/>
    <s v="E  "/>
    <n v="51840"/>
    <n v="5184000"/>
    <n v="51840"/>
    <n v="0"/>
    <n v="0"/>
    <n v="0"/>
    <n v="0"/>
  </r>
  <r>
    <s v="89429100-1"/>
    <s v="NMC CHILE SPA"/>
    <n v="1000730"/>
    <s v="ZPXD      "/>
    <n v="6508385160"/>
    <n v="11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2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3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4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5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6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7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8"/>
    <x v="0"/>
    <s v="E599  "/>
    <n v="49"/>
    <s v="      "/>
    <s v="CL4923    "/>
    <n v="490604004"/>
    <n v="1257819"/>
    <s v="ESPUMA NIVELADORA 2.2MM SELITAC 15 M2   "/>
    <s v="21.04.2025"/>
    <n v="2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19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20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385160"/>
    <n v="21"/>
    <x v="0"/>
    <s v="E599  "/>
    <n v="49"/>
    <s v="      "/>
    <s v="CL4923    "/>
    <n v="490604004"/>
    <n v="1257819"/>
    <s v="ESPUMA NIVELADORA 2.2MM SELITAC 15 M2   "/>
    <s v="21.04.2025"/>
    <n v="1"/>
    <s v="PAL"/>
    <n v="1"/>
    <n v="1"/>
    <n v="0"/>
    <s v="CLP "/>
    <s v="28.04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385275"/>
    <n v="10"/>
    <x v="0"/>
    <s v="E599  "/>
    <n v="57"/>
    <s v="      "/>
    <s v="CL5726    "/>
    <n v="570301003"/>
    <n v="107162"/>
    <s v="MOLDURA DECOFLAIR E25 SKIN 50X80 2.00MT "/>
    <s v="21.04.2025"/>
    <n v="6"/>
    <s v="PAK"/>
    <n v="14"/>
    <n v="1"/>
    <n v="6903.12"/>
    <s v="CLP "/>
    <s v="28.04.2025"/>
    <s v="29.04.2025"/>
    <n v="6"/>
    <s v="PAK"/>
    <n v="6903.12"/>
    <s v="CLP "/>
    <s v="C004"/>
    <x v="0"/>
    <n v="101"/>
    <s v="E  "/>
    <n v="6903.12"/>
    <n v="690312"/>
    <n v="6903.12"/>
    <n v="0"/>
    <n v="0"/>
    <n v="0"/>
    <n v="0"/>
  </r>
  <r>
    <s v="89429100-1"/>
    <s v="NMC CHILE SPA"/>
    <n v="1000730"/>
    <s v="ZPFC      "/>
    <n v="6508385275"/>
    <n v="20"/>
    <x v="0"/>
    <s v="E599  "/>
    <n v="57"/>
    <s v="      "/>
    <s v="CL5726    "/>
    <n v="570301003"/>
    <n v="225516"/>
    <s v="MOLDURA DECOFLAIR E21 SKIN 65X30 2.00MT "/>
    <s v="21.04.2025"/>
    <n v="3"/>
    <s v="PAK"/>
    <n v="21"/>
    <n v="1"/>
    <n v="4513.32"/>
    <s v="CLP "/>
    <s v="28.04.2025"/>
    <s v="29.04.2025"/>
    <n v="3"/>
    <s v="PAK"/>
    <n v="4513.32"/>
    <s v="CLP "/>
    <s v="C004"/>
    <x v="0"/>
    <n v="101"/>
    <s v="E  "/>
    <n v="4513.32"/>
    <n v="451332"/>
    <n v="4513.32"/>
    <n v="0"/>
    <n v="0"/>
    <n v="0"/>
    <n v="0"/>
  </r>
  <r>
    <s v="89429100-1"/>
    <s v="NMC CHILE SPA"/>
    <n v="1000730"/>
    <s v="ZPFC      "/>
    <n v="6508385275"/>
    <n v="30"/>
    <x v="0"/>
    <s v="E599  "/>
    <n v="57"/>
    <s v="      "/>
    <s v="CL5726    "/>
    <n v="570301003"/>
    <n v="1206928"/>
    <s v="CORNISA ANADECO DA1 33X33 2.00MT        "/>
    <s v="21.04.2025"/>
    <n v="48"/>
    <s v="CS "/>
    <n v="115"/>
    <n v="1"/>
    <n v="40061.949999999997"/>
    <s v="CLP "/>
    <s v="28.04.2025"/>
    <s v="          "/>
    <n v="0"/>
    <s v="CS "/>
    <n v="0"/>
    <s v="CLP "/>
    <s v="C004"/>
    <x v="1"/>
    <n v="101"/>
    <s v="E  "/>
    <n v="40061.949999999997"/>
    <n v="4006194.9999999995"/>
    <n v="0"/>
    <n v="0"/>
    <n v="0"/>
    <n v="0"/>
    <n v="0"/>
  </r>
  <r>
    <s v="89429100-1"/>
    <s v="NMC CHILE SPA"/>
    <n v="1000730"/>
    <s v="ZPFC      "/>
    <n v="6508385275"/>
    <n v="40"/>
    <x v="0"/>
    <s v="E599  "/>
    <n v="57"/>
    <s v="      "/>
    <s v="CL5726    "/>
    <n v="570301003"/>
    <n v="1206929"/>
    <s v="CORNISA ANADECO DA6 45X50 2.00MT        "/>
    <s v="21.04.2025"/>
    <n v="28"/>
    <s v="CS "/>
    <n v="48"/>
    <n v="1"/>
    <n v="18489.14"/>
    <s v="CLP "/>
    <s v="28.04.2025"/>
    <s v="29.04.2025"/>
    <n v="28"/>
    <s v="CS "/>
    <n v="18489.14"/>
    <s v="CLP "/>
    <s v="C004"/>
    <x v="0"/>
    <n v="101"/>
    <s v="E  "/>
    <n v="18489.14"/>
    <n v="1848914"/>
    <n v="18489.14"/>
    <n v="0"/>
    <n v="0"/>
    <n v="0"/>
    <n v="0"/>
  </r>
  <r>
    <s v="89429100-1"/>
    <s v="NMC CHILE SPA"/>
    <n v="1000730"/>
    <s v="ZPFC      "/>
    <n v="6508385275"/>
    <n v="50"/>
    <x v="0"/>
    <s v="E599  "/>
    <n v="57"/>
    <s v="      "/>
    <s v="CL5726    "/>
    <n v="570301003"/>
    <n v="1206930"/>
    <s v="CORNISA ANADECO DA15 35X35 2.00MT       "/>
    <s v="21.04.2025"/>
    <n v="30"/>
    <s v="CS "/>
    <n v="95"/>
    <n v="1"/>
    <n v="25718.400000000001"/>
    <s v="CLP "/>
    <s v="28.04.2025"/>
    <s v="29.04.2025"/>
    <n v="30"/>
    <s v="CS "/>
    <n v="25718.400000000001"/>
    <s v="CLP "/>
    <s v="C004"/>
    <x v="0"/>
    <n v="101"/>
    <s v="E  "/>
    <n v="25718.400000000001"/>
    <n v="2571840"/>
    <n v="25718.400000000001"/>
    <n v="0"/>
    <n v="0"/>
    <n v="0"/>
    <n v="0"/>
  </r>
  <r>
    <s v="89429100-1"/>
    <s v="NMC CHILE SPA"/>
    <n v="1000730"/>
    <s v="ZPFC      "/>
    <n v="6508385275"/>
    <n v="60"/>
    <x v="0"/>
    <s v="E599  "/>
    <n v="57"/>
    <s v="      "/>
    <s v="CL5726    "/>
    <n v="570301003"/>
    <n v="1206931"/>
    <s v="CORNISA ANADECO DA16 50X50 2.00MT       "/>
    <s v="21.04.2025"/>
    <n v="23"/>
    <s v="CS "/>
    <n v="48"/>
    <n v="1"/>
    <n v="13597.75"/>
    <s v="CLP "/>
    <s v="28.04.2025"/>
    <s v="          "/>
    <n v="0"/>
    <s v="CS "/>
    <n v="0"/>
    <s v="CLP "/>
    <s v="C004"/>
    <x v="1"/>
    <n v="101"/>
    <s v="E  "/>
    <n v="13597.75"/>
    <n v="1359775"/>
    <n v="0"/>
    <n v="0"/>
    <n v="0"/>
    <n v="0"/>
    <n v="0"/>
  </r>
  <r>
    <s v="89429100-1"/>
    <s v="NMC CHILE SPA"/>
    <n v="1000730"/>
    <s v="ZPFC      "/>
    <n v="6508385275"/>
    <n v="70"/>
    <x v="0"/>
    <s v="E599  "/>
    <n v="57"/>
    <s v="      "/>
    <s v="CL5726    "/>
    <n v="570301003"/>
    <n v="1206932"/>
    <s v="CORNISA ANADECO DA18 50X45 2.00MT       "/>
    <s v="21.04.2025"/>
    <n v="34"/>
    <s v="CS "/>
    <n v="50"/>
    <n v="1"/>
    <n v="20840.64"/>
    <s v="CLP "/>
    <s v="28.04.2025"/>
    <s v="          "/>
    <n v="0"/>
    <s v="CS "/>
    <n v="0"/>
    <s v="CLP "/>
    <s v="C004"/>
    <x v="1"/>
    <n v="101"/>
    <s v="E  "/>
    <n v="20840.64"/>
    <n v="2084064"/>
    <n v="0"/>
    <n v="0"/>
    <n v="0"/>
    <n v="0"/>
    <n v="0"/>
  </r>
  <r>
    <s v="89429100-1"/>
    <s v="NMC CHILE SPA"/>
    <n v="1000730"/>
    <s v="ZPFC      "/>
    <n v="6508385275"/>
    <n v="80"/>
    <x v="0"/>
    <s v="E599  "/>
    <n v="57"/>
    <s v="      "/>
    <s v="CL5726    "/>
    <n v="570301003"/>
    <n v="1206933"/>
    <s v="CORNISA ANADECO DA22 17X25 2.00MT       "/>
    <s v="21.04.2025"/>
    <n v="21"/>
    <s v="CS "/>
    <n v="176"/>
    <n v="1"/>
    <n v="17456.95"/>
    <s v="CLP "/>
    <s v="28.04.2025"/>
    <s v="29.04.2025"/>
    <n v="21"/>
    <s v="CS "/>
    <n v="17456.95"/>
    <s v="CLP "/>
    <s v="C004"/>
    <x v="0"/>
    <n v="101"/>
    <s v="E  "/>
    <n v="17456.95"/>
    <n v="1745695"/>
    <n v="17456.95"/>
    <n v="0"/>
    <n v="0"/>
    <n v="0"/>
    <n v="0"/>
  </r>
  <r>
    <s v="89429100-1"/>
    <s v="NMC CHILE SPA"/>
    <n v="1000730"/>
    <s v="ZPFC      "/>
    <n v="6508385275"/>
    <n v="90"/>
    <x v="0"/>
    <s v="E599  "/>
    <n v="57"/>
    <s v="      "/>
    <s v="CL5726    "/>
    <n v="570301003"/>
    <n v="1252549"/>
    <s v="ESQUINERO WE1 30X25 2.00MT              "/>
    <s v="21.04.2025"/>
    <n v="9"/>
    <s v="CS "/>
    <n v="35"/>
    <n v="1"/>
    <n v="12741.75"/>
    <s v="CLP "/>
    <s v="28.04.2025"/>
    <s v="          "/>
    <n v="0"/>
    <s v="CS "/>
    <n v="0"/>
    <s v="CLP "/>
    <s v="C004"/>
    <x v="1"/>
    <n v="101"/>
    <s v="E  "/>
    <n v="12741.75"/>
    <n v="1274175"/>
    <n v="0"/>
    <n v="0"/>
    <n v="0"/>
    <n v="0"/>
    <n v="0"/>
  </r>
  <r>
    <s v="89429100-1"/>
    <s v="NMC CHILE SPA"/>
    <n v="1000730"/>
    <s v="ZPFC      "/>
    <n v="6508385275"/>
    <n v="100"/>
    <x v="0"/>
    <s v="E599  "/>
    <n v="57"/>
    <s v="      "/>
    <s v="CL5726    "/>
    <n v="570301003"/>
    <n v="1415350"/>
    <s v="GUARDAPOLVO NOMAFLOOR M58 13X58 2.00MT  "/>
    <s v="21.04.2025"/>
    <n v="2"/>
    <s v="CS "/>
    <n v="31"/>
    <n v="1"/>
    <n v="2232"/>
    <s v="CLP "/>
    <s v="28.04.2025"/>
    <s v="29.04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FC      "/>
    <n v="6508398245"/>
    <n v="10"/>
    <x v="0"/>
    <s v="E599  "/>
    <n v="57"/>
    <s v="      "/>
    <s v="CL5726    "/>
    <n v="570301003"/>
    <n v="225516"/>
    <s v="MOLDURA DECOFLAIR E21 SKIN 65X30 2.00MT "/>
    <s v="29.04.2025"/>
    <n v="1"/>
    <s v="PAK"/>
    <n v="21"/>
    <n v="1"/>
    <n v="1504.44"/>
    <s v="CLP "/>
    <s v="07.05.2025"/>
    <s v="07.05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398245"/>
    <n v="20"/>
    <x v="0"/>
    <s v="E599  "/>
    <n v="57"/>
    <s v="      "/>
    <s v="CL5726    "/>
    <n v="570301003"/>
    <n v="1206928"/>
    <s v="CORNISA ANADECO DA1 33X33 2.00MT        "/>
    <s v="29.04.2025"/>
    <n v="82"/>
    <s v="CS "/>
    <n v="115"/>
    <n v="1"/>
    <n v="68439.17"/>
    <s v="CLP "/>
    <s v="07.05.2025"/>
    <s v="07.05.2025"/>
    <n v="82"/>
    <s v="CS "/>
    <n v="68439.17"/>
    <s v="CLP "/>
    <s v="C004"/>
    <x v="0"/>
    <n v="101"/>
    <s v="E  "/>
    <n v="68439.17"/>
    <n v="6843917"/>
    <n v="68439.17"/>
    <n v="0"/>
    <n v="0"/>
    <n v="0"/>
    <n v="0"/>
  </r>
  <r>
    <s v="89429100-1"/>
    <s v="NMC CHILE SPA"/>
    <n v="1000730"/>
    <s v="ZPFC      "/>
    <n v="6508398245"/>
    <n v="30"/>
    <x v="0"/>
    <s v="E599  "/>
    <n v="57"/>
    <s v="      "/>
    <s v="CL5726    "/>
    <n v="570301003"/>
    <n v="1206929"/>
    <s v="CORNISA ANADECO DA6 45X50 2.00MT        "/>
    <s v="29.04.2025"/>
    <n v="34"/>
    <s v="CS "/>
    <n v="48"/>
    <n v="1"/>
    <n v="22451.1"/>
    <s v="CLP "/>
    <s v="07.05.2025"/>
    <s v="07.05.2025"/>
    <n v="34"/>
    <s v="CS "/>
    <n v="22451.1"/>
    <s v="CLP "/>
    <s v="C004"/>
    <x v="0"/>
    <n v="101"/>
    <s v="E  "/>
    <n v="22451.1"/>
    <n v="2245110"/>
    <n v="22451.1"/>
    <n v="0"/>
    <n v="0"/>
    <n v="0"/>
    <n v="0"/>
  </r>
  <r>
    <s v="89429100-1"/>
    <s v="NMC CHILE SPA"/>
    <n v="1000730"/>
    <s v="ZPFC      "/>
    <n v="6508398245"/>
    <n v="40"/>
    <x v="0"/>
    <s v="E599  "/>
    <n v="57"/>
    <s v="      "/>
    <s v="CL5726    "/>
    <n v="570301003"/>
    <n v="1206930"/>
    <s v="CORNISA ANADECO DA15 35X35 2.00MT       "/>
    <s v="29.04.2025"/>
    <n v="21"/>
    <s v="CS "/>
    <n v="95"/>
    <n v="1"/>
    <n v="18002.88"/>
    <s v="CLP "/>
    <s v="07.05.2025"/>
    <s v="07.05.2025"/>
    <n v="21"/>
    <s v="CS "/>
    <n v="18002.88"/>
    <s v="CLP "/>
    <s v="C004"/>
    <x v="0"/>
    <n v="101"/>
    <s v="E  "/>
    <n v="18002.88"/>
    <n v="1800288"/>
    <n v="18002.88"/>
    <n v="0"/>
    <n v="0"/>
    <n v="0"/>
    <n v="0"/>
  </r>
  <r>
    <s v="89429100-1"/>
    <s v="NMC CHILE SPA"/>
    <n v="1000730"/>
    <s v="ZPFC      "/>
    <n v="6508398245"/>
    <n v="50"/>
    <x v="0"/>
    <s v="E599  "/>
    <n v="57"/>
    <s v="      "/>
    <s v="CL5726    "/>
    <n v="570301003"/>
    <n v="1206931"/>
    <s v="CORNISA ANADECO DA16 50X50 2.00MT       "/>
    <s v="29.04.2025"/>
    <n v="56"/>
    <s v="CS "/>
    <n v="48"/>
    <n v="1"/>
    <n v="33107.56"/>
    <s v="CLP "/>
    <s v="07.05.2025"/>
    <s v="07.05.2025"/>
    <n v="56"/>
    <s v="CS "/>
    <n v="33107.56"/>
    <s v="CLP "/>
    <s v="C004"/>
    <x v="0"/>
    <n v="101"/>
    <s v="E  "/>
    <n v="33107.56"/>
    <n v="3310756"/>
    <n v="33107.56"/>
    <n v="0"/>
    <n v="0"/>
    <n v="0"/>
    <n v="0"/>
  </r>
  <r>
    <s v="89429100-1"/>
    <s v="NMC CHILE SPA"/>
    <n v="1000730"/>
    <s v="ZPFC      "/>
    <n v="6508398245"/>
    <n v="60"/>
    <x v="0"/>
    <s v="E599  "/>
    <n v="57"/>
    <s v="      "/>
    <s v="CL5726    "/>
    <n v="570301003"/>
    <n v="1206932"/>
    <s v="CORNISA ANADECO DA18 50X45 2.00MT       "/>
    <s v="29.04.2025"/>
    <n v="32"/>
    <s v="CS "/>
    <n v="50"/>
    <n v="1"/>
    <n v="19614.72"/>
    <s v="CLP "/>
    <s v="07.05.2025"/>
    <s v="07.05.2025"/>
    <n v="32"/>
    <s v="CS "/>
    <n v="19614.72"/>
    <s v="CLP "/>
    <s v="C004"/>
    <x v="0"/>
    <n v="101"/>
    <s v="E  "/>
    <n v="19614.72"/>
    <n v="1961472"/>
    <n v="19614.72"/>
    <n v="0"/>
    <n v="0"/>
    <n v="0"/>
    <n v="0"/>
  </r>
  <r>
    <s v="89429100-1"/>
    <s v="NMC CHILE SPA"/>
    <n v="1000730"/>
    <s v="ZPFC      "/>
    <n v="6508398245"/>
    <n v="70"/>
    <x v="0"/>
    <s v="E599  "/>
    <n v="57"/>
    <s v="      "/>
    <s v="CL5726    "/>
    <n v="570301003"/>
    <n v="1206933"/>
    <s v="CORNISA ANADECO DA22 17X25 2.00MT       "/>
    <s v="29.04.2025"/>
    <n v="11"/>
    <s v="CS "/>
    <n v="176"/>
    <n v="1"/>
    <n v="9144.1200000000008"/>
    <s v="CLP "/>
    <s v="07.05.2025"/>
    <s v="07.05.2025"/>
    <n v="11"/>
    <s v="CS "/>
    <n v="9144.1200000000008"/>
    <s v="CLP "/>
    <s v="C004"/>
    <x v="0"/>
    <n v="101"/>
    <s v="E  "/>
    <n v="9144.1200000000008"/>
    <n v="914412.00000000012"/>
    <n v="9144.1200000000008"/>
    <n v="0"/>
    <n v="0"/>
    <n v="0"/>
    <n v="0"/>
  </r>
  <r>
    <s v="89429100-1"/>
    <s v="NMC CHILE SPA"/>
    <n v="1000730"/>
    <s v="ZPFC      "/>
    <n v="6508398245"/>
    <n v="80"/>
    <x v="0"/>
    <s v="E599  "/>
    <n v="57"/>
    <s v="      "/>
    <s v="CL5726    "/>
    <n v="570301003"/>
    <n v="1252545"/>
    <s v="CORN ILUM CURVA IL3 33x50 2.00MT        "/>
    <s v="29.04.2025"/>
    <n v="1"/>
    <s v="CS "/>
    <n v="30"/>
    <n v="1"/>
    <n v="1726.5"/>
    <s v="CLP "/>
    <s v="07.05.2025"/>
    <s v="07.05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398245"/>
    <n v="90"/>
    <x v="0"/>
    <s v="E599  "/>
    <n v="57"/>
    <s v="      "/>
    <s v="CL5726    "/>
    <n v="570301003"/>
    <n v="1252549"/>
    <s v="ESQUINERO WE1 30X25 2.00MT              "/>
    <s v="29.04.2025"/>
    <n v="12"/>
    <s v="CS "/>
    <n v="35"/>
    <n v="1"/>
    <n v="16989"/>
    <s v="CLP "/>
    <s v="07.05.2025"/>
    <s v="07.05.2025"/>
    <n v="12"/>
    <s v="CS "/>
    <n v="16989"/>
    <s v="CLP "/>
    <s v="C004"/>
    <x v="0"/>
    <n v="101"/>
    <s v="E  "/>
    <n v="16989"/>
    <n v="1698900"/>
    <n v="16989"/>
    <n v="0"/>
    <n v="0"/>
    <n v="0"/>
    <n v="0"/>
  </r>
  <r>
    <s v="89429100-1"/>
    <s v="NMC CHILE SPA"/>
    <n v="1000730"/>
    <s v="ZPXD      "/>
    <n v="6508400092"/>
    <n v="10"/>
    <x v="0"/>
    <s v="E599  "/>
    <n v="49"/>
    <s v="      "/>
    <s v="CL4923    "/>
    <n v="490604004"/>
    <n v="1257819"/>
    <s v="ESPUMA NIVELADORA 2.2MM SELITAC 15 M2   "/>
    <s v="30.04.2025"/>
    <n v="4"/>
    <s v="PAL"/>
    <n v="27"/>
    <n v="1"/>
    <n v="12960"/>
    <s v="CLP "/>
    <s v="08.05.2025"/>
    <s v="05.05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400092"/>
    <n v="11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00092"/>
    <n v="12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00092"/>
    <n v="13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00092"/>
    <n v="14"/>
    <x v="0"/>
    <s v="E599  "/>
    <n v="49"/>
    <s v="      "/>
    <s v="CL4923    "/>
    <n v="490604004"/>
    <n v="1257819"/>
    <s v="ESPUMA NIVELADORA 2.2MM SELITAC 15 M2   "/>
    <s v="30.04.2025"/>
    <n v="1"/>
    <s v="PAL"/>
    <n v="1"/>
    <n v="1"/>
    <n v="0"/>
    <s v="CLP "/>
    <s v="08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06957"/>
    <n v="10"/>
    <x v="0"/>
    <s v="E599  "/>
    <n v="57"/>
    <s v="      "/>
    <s v="CL5726    "/>
    <n v="570301003"/>
    <n v="107162"/>
    <s v="MOLDURA DECOFLAIR E25 SKIN 50X80 2.00MT "/>
    <s v="05.05.2025"/>
    <n v="8"/>
    <s v="PAK"/>
    <n v="14"/>
    <n v="1"/>
    <n v="9204.16"/>
    <s v="CLP "/>
    <s v="12.05.2025"/>
    <s v="13.05.2025"/>
    <n v="8"/>
    <s v="PAK"/>
    <n v="9204.16"/>
    <s v="CLP "/>
    <s v="C004"/>
    <x v="0"/>
    <n v="101"/>
    <s v="E  "/>
    <n v="9204.16"/>
    <n v="920416"/>
    <n v="9204.16"/>
    <n v="0"/>
    <n v="0"/>
    <n v="0"/>
    <n v="0"/>
  </r>
  <r>
    <s v="89429100-1"/>
    <s v="NMC CHILE SPA"/>
    <n v="1000730"/>
    <s v="ZPFC      "/>
    <n v="6508406957"/>
    <n v="20"/>
    <x v="0"/>
    <s v="E599  "/>
    <n v="57"/>
    <s v="      "/>
    <s v="CL5726    "/>
    <n v="570301003"/>
    <n v="1206928"/>
    <s v="CORNISA ANADECO DA1 33X33 2.00MT        "/>
    <s v="05.05.2025"/>
    <n v="57"/>
    <s v="CS "/>
    <n v="115"/>
    <n v="1"/>
    <n v="47573.57"/>
    <s v="CLP "/>
    <s v="12.05.2025"/>
    <s v="13.05.2025"/>
    <n v="57"/>
    <s v="CS "/>
    <n v="47573.57"/>
    <s v="CLP "/>
    <s v="C004"/>
    <x v="0"/>
    <n v="101"/>
    <s v="E  "/>
    <n v="47573.57"/>
    <n v="4757357"/>
    <n v="47573.57"/>
    <n v="0"/>
    <n v="0"/>
    <n v="0"/>
    <n v="0"/>
  </r>
  <r>
    <s v="89429100-1"/>
    <s v="NMC CHILE SPA"/>
    <n v="1000730"/>
    <s v="ZPFC      "/>
    <n v="6508406957"/>
    <n v="30"/>
    <x v="0"/>
    <s v="E599  "/>
    <n v="57"/>
    <s v="      "/>
    <s v="CL5726    "/>
    <n v="570301003"/>
    <n v="1206929"/>
    <s v="CORNISA ANADECO DA6 45X50 2.00MT        "/>
    <s v="05.05.2025"/>
    <n v="22"/>
    <s v="CS "/>
    <n v="48"/>
    <n v="1"/>
    <n v="14527.18"/>
    <s v="CLP "/>
    <s v="12.05.2025"/>
    <s v="13.05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406957"/>
    <n v="40"/>
    <x v="0"/>
    <s v="E599  "/>
    <n v="57"/>
    <s v="      "/>
    <s v="CL5726    "/>
    <n v="570301003"/>
    <n v="1206930"/>
    <s v="CORNISA ANADECO DA15 35X35 2.00MT       "/>
    <s v="05.05.2025"/>
    <n v="19"/>
    <s v="CS "/>
    <n v="95"/>
    <n v="1"/>
    <n v="16288.32"/>
    <s v="CLP "/>
    <s v="12.05.2025"/>
    <s v="13.05.2025"/>
    <n v="19"/>
    <s v="CS "/>
    <n v="16288.32"/>
    <s v="CLP "/>
    <s v="C004"/>
    <x v="0"/>
    <n v="101"/>
    <s v="E  "/>
    <n v="16288.32"/>
    <n v="1628832"/>
    <n v="16288.32"/>
    <n v="0"/>
    <n v="0"/>
    <n v="0"/>
    <n v="0"/>
  </r>
  <r>
    <s v="89429100-1"/>
    <s v="NMC CHILE SPA"/>
    <n v="1000730"/>
    <s v="ZPFC      "/>
    <n v="6508406957"/>
    <n v="50"/>
    <x v="0"/>
    <s v="E599  "/>
    <n v="57"/>
    <s v="      "/>
    <s v="CL5726    "/>
    <n v="570301003"/>
    <n v="1206931"/>
    <s v="CORNISA ANADECO DA16 50X50 2.00MT       "/>
    <s v="05.05.2025"/>
    <n v="43"/>
    <s v="CS "/>
    <n v="48"/>
    <n v="1"/>
    <n v="25421.88"/>
    <s v="CLP "/>
    <s v="12.05.2025"/>
    <s v="13.05.2025"/>
    <n v="43"/>
    <s v="CS "/>
    <n v="25421.88"/>
    <s v="CLP "/>
    <s v="C004"/>
    <x v="0"/>
    <n v="101"/>
    <s v="E  "/>
    <n v="25421.88"/>
    <n v="2542188"/>
    <n v="25421.88"/>
    <n v="0"/>
    <n v="0"/>
    <n v="0"/>
    <n v="0"/>
  </r>
  <r>
    <s v="89429100-1"/>
    <s v="NMC CHILE SPA"/>
    <n v="1000730"/>
    <s v="ZPFC      "/>
    <n v="6508406957"/>
    <n v="60"/>
    <x v="0"/>
    <s v="E599  "/>
    <n v="57"/>
    <s v="      "/>
    <s v="CL5726    "/>
    <n v="570301003"/>
    <n v="1206932"/>
    <s v="CORNISA ANADECO DA18 50X45 2.00MT       "/>
    <s v="05.05.2025"/>
    <n v="40"/>
    <s v="CS "/>
    <n v="50"/>
    <n v="1"/>
    <n v="24518.400000000001"/>
    <s v="CLP "/>
    <s v="12.05.2025"/>
    <s v="13.05.2025"/>
    <n v="40"/>
    <s v="CS "/>
    <n v="24518.400000000001"/>
    <s v="CLP "/>
    <s v="C004"/>
    <x v="0"/>
    <n v="101"/>
    <s v="E  "/>
    <n v="24518.400000000001"/>
    <n v="2451840"/>
    <n v="24518.400000000001"/>
    <n v="0"/>
    <n v="0"/>
    <n v="0"/>
    <n v="0"/>
  </r>
  <r>
    <s v="89429100-1"/>
    <s v="NMC CHILE SPA"/>
    <n v="1000730"/>
    <s v="ZPFC      "/>
    <n v="6508406957"/>
    <n v="70"/>
    <x v="0"/>
    <s v="E599  "/>
    <n v="57"/>
    <s v="      "/>
    <s v="CL5726    "/>
    <n v="570301003"/>
    <n v="1206933"/>
    <s v="CORNISA ANADECO DA22 17X25 2.00MT       "/>
    <s v="05.05.2025"/>
    <n v="8"/>
    <s v="CS "/>
    <n v="176"/>
    <n v="1"/>
    <n v="6650.27"/>
    <s v="CLP "/>
    <s v="12.05.2025"/>
    <s v="13.05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06957"/>
    <n v="80"/>
    <x v="0"/>
    <s v="E599  "/>
    <n v="57"/>
    <s v="      "/>
    <s v="CL5726    "/>
    <n v="570301003"/>
    <n v="1252549"/>
    <s v="ESQUINERO WE1 30X25 2.00MT              "/>
    <s v="05.05.2025"/>
    <n v="7"/>
    <s v="CS "/>
    <n v="35"/>
    <n v="1"/>
    <n v="9910.25"/>
    <s v="CLP "/>
    <s v="12.05.2025"/>
    <s v="13.05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FC      "/>
    <n v="6508406957"/>
    <n v="90"/>
    <x v="0"/>
    <s v="E599  "/>
    <n v="57"/>
    <s v="      "/>
    <s v="CL5726    "/>
    <n v="570301003"/>
    <n v="1415350"/>
    <s v="GUARDAPOLVO NOMAFLOOR M58 13X58 2.00MT  "/>
    <s v="05.05.2025"/>
    <n v="1"/>
    <s v="CS "/>
    <n v="31"/>
    <n v="1"/>
    <n v="1116"/>
    <s v="CLP "/>
    <s v="12.05.2025"/>
    <s v="13.05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09252"/>
    <n v="10"/>
    <x v="0"/>
    <s v="E599  "/>
    <n v="49"/>
    <s v="      "/>
    <s v="CL4923    "/>
    <n v="490604004"/>
    <n v="1257819"/>
    <s v="ESPUMA NIVELADORA 2.2MM SELITAC 15 M2   "/>
    <s v="06.05.2025"/>
    <n v="2"/>
    <s v="PAL"/>
    <n v="27"/>
    <n v="1"/>
    <n v="6480"/>
    <s v="CLP "/>
    <s v="13.05.2025"/>
    <s v="12.05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409252"/>
    <n v="11"/>
    <x v="0"/>
    <s v="E599  "/>
    <n v="49"/>
    <s v="      "/>
    <s v="CL4923    "/>
    <n v="490604004"/>
    <n v="1257819"/>
    <s v="ESPUMA NIVELADORA 2.2MM SELITAC 15 M2   "/>
    <s v="06.05.2025"/>
    <n v="2"/>
    <s v="PAL"/>
    <n v="1"/>
    <n v="1"/>
    <n v="0"/>
    <s v="CLP "/>
    <s v="13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16226"/>
    <n v="10"/>
    <x v="0"/>
    <s v="E599  "/>
    <n v="57"/>
    <s v="      "/>
    <s v="CL5726    "/>
    <n v="570301003"/>
    <n v="107162"/>
    <s v="MOLDURA DECOFLAIR E25 SKIN 50X80 2.00MT "/>
    <s v="12.05.2025"/>
    <n v="4"/>
    <s v="PAK"/>
    <n v="14"/>
    <n v="1"/>
    <n v="4602.08"/>
    <s v="CLP "/>
    <s v="19.05.2025"/>
    <s v="19.05.2025"/>
    <n v="4"/>
    <s v="PAK"/>
    <n v="4602.08"/>
    <s v="CLP "/>
    <s v="C004"/>
    <x v="0"/>
    <n v="101"/>
    <s v="E  "/>
    <n v="4602.08"/>
    <n v="460208"/>
    <n v="4602.08"/>
    <n v="0"/>
    <n v="0"/>
    <n v="0"/>
    <n v="0"/>
  </r>
  <r>
    <s v="89429100-1"/>
    <s v="NMC CHILE SPA"/>
    <n v="1000730"/>
    <s v="ZPFC      "/>
    <n v="6508416226"/>
    <n v="20"/>
    <x v="0"/>
    <s v="E599  "/>
    <n v="57"/>
    <s v="      "/>
    <s v="CL5726    "/>
    <n v="570301003"/>
    <n v="1206928"/>
    <s v="CORNISA ANADECO DA1 33X33 2.00MT        "/>
    <s v="12.05.2025"/>
    <n v="29"/>
    <s v="CS "/>
    <n v="115"/>
    <n v="1"/>
    <n v="24204.1"/>
    <s v="CLP "/>
    <s v="19.05.2025"/>
    <s v="19.05.2025"/>
    <n v="29"/>
    <s v="CS "/>
    <n v="24204.1"/>
    <s v="CLP "/>
    <s v="C004"/>
    <x v="0"/>
    <n v="101"/>
    <s v="E  "/>
    <n v="24204.1"/>
    <n v="2420410"/>
    <n v="24204.1"/>
    <n v="0"/>
    <n v="0"/>
    <n v="0"/>
    <n v="0"/>
  </r>
  <r>
    <s v="89429100-1"/>
    <s v="NMC CHILE SPA"/>
    <n v="1000730"/>
    <s v="ZPFC      "/>
    <n v="6508416226"/>
    <n v="30"/>
    <x v="0"/>
    <s v="E599  "/>
    <n v="57"/>
    <s v="      "/>
    <s v="CL5726    "/>
    <n v="570301003"/>
    <n v="1206929"/>
    <s v="CORNISA ANADECO DA6 45X50 2.00MT        "/>
    <s v="12.05.2025"/>
    <n v="11"/>
    <s v="CS "/>
    <n v="48"/>
    <n v="1"/>
    <n v="7263.59"/>
    <s v="CLP "/>
    <s v="19.05.2025"/>
    <s v="19.05.2025"/>
    <n v="11"/>
    <s v="CS "/>
    <n v="7263.59"/>
    <s v="CLP "/>
    <s v="C004"/>
    <x v="0"/>
    <n v="101"/>
    <s v="E  "/>
    <n v="7263.59"/>
    <n v="726359"/>
    <n v="7263.59"/>
    <n v="0"/>
    <n v="0"/>
    <n v="0"/>
    <n v="0"/>
  </r>
  <r>
    <s v="89429100-1"/>
    <s v="NMC CHILE SPA"/>
    <n v="1000730"/>
    <s v="ZPFC      "/>
    <n v="6508416226"/>
    <n v="40"/>
    <x v="0"/>
    <s v="E599  "/>
    <n v="57"/>
    <s v="      "/>
    <s v="CL5726    "/>
    <n v="570301003"/>
    <n v="1206930"/>
    <s v="CORNISA ANADECO DA15 35X35 2.00MT       "/>
    <s v="12.05.2025"/>
    <n v="7"/>
    <s v="CS "/>
    <n v="95"/>
    <n v="1"/>
    <n v="6000.96"/>
    <s v="CLP "/>
    <s v="19.05.2025"/>
    <s v="19.05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416226"/>
    <n v="50"/>
    <x v="0"/>
    <s v="E599  "/>
    <n v="57"/>
    <s v="      "/>
    <s v="CL5726    "/>
    <n v="570301003"/>
    <n v="1206931"/>
    <s v="CORNISA ANADECO DA16 50X50 2.00MT       "/>
    <s v="12.05.2025"/>
    <n v="9"/>
    <s v="CS "/>
    <n v="48"/>
    <n v="1"/>
    <n v="5320.86"/>
    <s v="CLP "/>
    <s v="19.05.2025"/>
    <s v="19.05.2025"/>
    <n v="9"/>
    <s v="CS "/>
    <n v="5320.86"/>
    <s v="CLP "/>
    <s v="C004"/>
    <x v="0"/>
    <n v="101"/>
    <s v="E  "/>
    <n v="5320.86"/>
    <n v="532086"/>
    <n v="5320.86"/>
    <n v="0"/>
    <n v="0"/>
    <n v="0"/>
    <n v="0"/>
  </r>
  <r>
    <s v="89429100-1"/>
    <s v="NMC CHILE SPA"/>
    <n v="1000730"/>
    <s v="ZPFC      "/>
    <n v="6508416226"/>
    <n v="60"/>
    <x v="0"/>
    <s v="E599  "/>
    <n v="57"/>
    <s v="      "/>
    <s v="CL5726    "/>
    <n v="570301003"/>
    <n v="1206932"/>
    <s v="CORNISA ANADECO DA18 50X45 2.00MT       "/>
    <s v="12.05.2025"/>
    <n v="5"/>
    <s v="CS "/>
    <n v="50"/>
    <n v="1"/>
    <n v="3064.8"/>
    <s v="CLP "/>
    <s v="19.05.2025"/>
    <s v="19.05.2025"/>
    <n v="5"/>
    <s v="CS "/>
    <n v="3064.8"/>
    <s v="CLP "/>
    <s v="C004"/>
    <x v="0"/>
    <n v="101"/>
    <s v="E  "/>
    <n v="3064.8"/>
    <n v="306480"/>
    <n v="3064.8"/>
    <n v="0"/>
    <n v="0"/>
    <n v="0"/>
    <n v="0"/>
  </r>
  <r>
    <s v="89429100-1"/>
    <s v="NMC CHILE SPA"/>
    <n v="1000730"/>
    <s v="ZPFC      "/>
    <n v="6508416226"/>
    <n v="70"/>
    <x v="0"/>
    <s v="E599  "/>
    <n v="57"/>
    <s v="      "/>
    <s v="CL5726    "/>
    <n v="570301003"/>
    <n v="1206933"/>
    <s v="CORNISA ANADECO DA22 17X25 2.00MT       "/>
    <s v="12.05.2025"/>
    <n v="4"/>
    <s v="CS "/>
    <n v="176"/>
    <n v="1"/>
    <n v="3325.13"/>
    <s v="CLP "/>
    <s v="19.05.2025"/>
    <s v="19.05.2025"/>
    <n v="4"/>
    <s v="CS "/>
    <n v="3325.13"/>
    <s v="CLP "/>
    <s v="C004"/>
    <x v="0"/>
    <n v="101"/>
    <s v="E  "/>
    <n v="3325.13"/>
    <n v="332513"/>
    <n v="3325.13"/>
    <n v="0"/>
    <n v="0"/>
    <n v="0"/>
    <n v="0"/>
  </r>
  <r>
    <s v="89429100-1"/>
    <s v="NMC CHILE SPA"/>
    <n v="1000730"/>
    <s v="ZPFC      "/>
    <n v="6508416226"/>
    <n v="80"/>
    <x v="0"/>
    <s v="E599  "/>
    <n v="57"/>
    <s v="      "/>
    <s v="CL5726    "/>
    <n v="570301003"/>
    <n v="1252549"/>
    <s v="ESQUINERO WE1 30X25 2.00MT              "/>
    <s v="12.05.2025"/>
    <n v="2"/>
    <s v="CS "/>
    <n v="35"/>
    <n v="1"/>
    <n v="2831.5"/>
    <s v="CLP "/>
    <s v="19.05.2025"/>
    <s v="19.05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418605"/>
    <n v="10"/>
    <x v="0"/>
    <s v="E599  "/>
    <n v="57"/>
    <s v="      "/>
    <s v="CL5726    "/>
    <n v="570301003"/>
    <n v="107162"/>
    <s v="MOLDURA DECOFLAIR E25 SKIN 50X80 2.00MT "/>
    <s v="13.05.2025"/>
    <n v="1"/>
    <s v="PAK"/>
    <n v="14"/>
    <n v="1"/>
    <n v="1150.52"/>
    <s v="CLP "/>
    <s v="20.05.2025"/>
    <s v="19.05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418605"/>
    <n v="20"/>
    <x v="0"/>
    <s v="E599  "/>
    <n v="57"/>
    <s v="      "/>
    <s v="CL5726    "/>
    <n v="570301003"/>
    <n v="1206928"/>
    <s v="CORNISA ANADECO DA1 33X33 2.00MT        "/>
    <s v="13.05.2025"/>
    <n v="4"/>
    <s v="CS "/>
    <n v="115"/>
    <n v="1"/>
    <n v="3338.5"/>
    <s v="CLP "/>
    <s v="20.05.2025"/>
    <s v="19.05.2025"/>
    <n v="4"/>
    <s v="CS "/>
    <n v="3338.5"/>
    <s v="CLP "/>
    <s v="C004"/>
    <x v="0"/>
    <n v="101"/>
    <s v="E  "/>
    <n v="3338.5"/>
    <n v="333850"/>
    <n v="3338.5"/>
    <n v="0"/>
    <n v="0"/>
    <n v="0"/>
    <n v="0"/>
  </r>
  <r>
    <s v="89429100-1"/>
    <s v="NMC CHILE SPA"/>
    <n v="1000730"/>
    <s v="ZPFC      "/>
    <n v="6508418605"/>
    <n v="30"/>
    <x v="0"/>
    <s v="E599  "/>
    <n v="57"/>
    <s v="      "/>
    <s v="CL5726    "/>
    <n v="570301003"/>
    <n v="1206929"/>
    <s v="CORNISA ANADECO DA6 45X50 2.00MT        "/>
    <s v="13.05.2025"/>
    <n v="7"/>
    <s v="CS "/>
    <n v="48"/>
    <n v="1"/>
    <n v="4622.28"/>
    <s v="CLP "/>
    <s v="20.05.2025"/>
    <s v="19.05.2025"/>
    <n v="7"/>
    <s v="CS "/>
    <n v="4622.28"/>
    <s v="CLP "/>
    <s v="C004"/>
    <x v="0"/>
    <n v="101"/>
    <s v="E  "/>
    <n v="4622.28"/>
    <n v="462228"/>
    <n v="4622.28"/>
    <n v="0"/>
    <n v="0"/>
    <n v="0"/>
    <n v="0"/>
  </r>
  <r>
    <s v="89429100-1"/>
    <s v="NMC CHILE SPA"/>
    <n v="1000730"/>
    <s v="ZPFC      "/>
    <n v="6508418605"/>
    <n v="40"/>
    <x v="0"/>
    <s v="E599  "/>
    <n v="57"/>
    <s v="      "/>
    <s v="CL5726    "/>
    <n v="570301003"/>
    <n v="1206930"/>
    <s v="CORNISA ANADECO DA15 35X35 2.00MT       "/>
    <s v="13.05.2025"/>
    <n v="5"/>
    <s v="CS "/>
    <n v="95"/>
    <n v="1"/>
    <n v="4286.3999999999996"/>
    <s v="CLP "/>
    <s v="20.05.2025"/>
    <s v="19.05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418605"/>
    <n v="50"/>
    <x v="0"/>
    <s v="E599  "/>
    <n v="57"/>
    <s v="      "/>
    <s v="CL5726    "/>
    <n v="570301003"/>
    <n v="1206931"/>
    <s v="CORNISA ANADECO DA16 50X50 2.00MT       "/>
    <s v="13.05.2025"/>
    <n v="6"/>
    <s v="CS "/>
    <n v="48"/>
    <n v="1"/>
    <n v="3547.24"/>
    <s v="CLP "/>
    <s v="20.05.2025"/>
    <s v="19.05.2025"/>
    <n v="6"/>
    <s v="CS "/>
    <n v="3547.24"/>
    <s v="CLP "/>
    <s v="C004"/>
    <x v="0"/>
    <n v="101"/>
    <s v="E  "/>
    <n v="3547.24"/>
    <n v="354724"/>
    <n v="3547.24"/>
    <n v="0"/>
    <n v="0"/>
    <n v="0"/>
    <n v="0"/>
  </r>
  <r>
    <s v="89429100-1"/>
    <s v="NMC CHILE SPA"/>
    <n v="1000730"/>
    <s v="ZPFC      "/>
    <n v="6508418605"/>
    <n v="60"/>
    <x v="0"/>
    <s v="E599  "/>
    <n v="57"/>
    <s v="      "/>
    <s v="CL5726    "/>
    <n v="570301003"/>
    <n v="1206932"/>
    <s v="CORNISA ANADECO DA18 50X45 2.00MT       "/>
    <s v="13.05.2025"/>
    <n v="7"/>
    <s v="CS "/>
    <n v="50"/>
    <n v="1"/>
    <n v="4290.72"/>
    <s v="CLP "/>
    <s v="20.05.2025"/>
    <s v="19.05.2025"/>
    <n v="7"/>
    <s v="CS "/>
    <n v="4290.72"/>
    <s v="CLP "/>
    <s v="C004"/>
    <x v="0"/>
    <n v="101"/>
    <s v="E  "/>
    <n v="4290.72"/>
    <n v="429072"/>
    <n v="4290.72"/>
    <n v="0"/>
    <n v="0"/>
    <n v="0"/>
    <n v="0"/>
  </r>
  <r>
    <s v="89429100-1"/>
    <s v="NMC CHILE SPA"/>
    <n v="1000730"/>
    <s v="ZPFC      "/>
    <n v="6508418605"/>
    <n v="70"/>
    <x v="0"/>
    <s v="E599  "/>
    <n v="57"/>
    <s v="      "/>
    <s v="CL5726    "/>
    <n v="570301003"/>
    <n v="1206933"/>
    <s v="CORNISA ANADECO DA22 17X25 2.00MT       "/>
    <s v="13.05.2025"/>
    <n v="1"/>
    <s v="CS "/>
    <n v="176"/>
    <n v="1"/>
    <n v="831.28"/>
    <s v="CLP "/>
    <s v="20.05.2025"/>
    <s v="19.05.2025"/>
    <n v="1"/>
    <s v="CS "/>
    <n v="831.28"/>
    <s v="CLP "/>
    <s v="C004"/>
    <x v="0"/>
    <n v="101"/>
    <s v="E  "/>
    <n v="831.28"/>
    <n v="83128"/>
    <n v="831.28"/>
    <n v="0"/>
    <n v="0"/>
    <n v="0"/>
    <n v="0"/>
  </r>
  <r>
    <s v="89429100-1"/>
    <s v="NMC CHILE SPA"/>
    <n v="1000730"/>
    <s v="ZPFC      "/>
    <n v="6508418605"/>
    <n v="80"/>
    <x v="0"/>
    <s v="E599  "/>
    <n v="57"/>
    <s v="      "/>
    <s v="CL5726    "/>
    <n v="570301003"/>
    <n v="1252545"/>
    <s v="CORN ILUM CURVA IL3 33x50 2.00MT        "/>
    <s v="13.05.2025"/>
    <n v="1"/>
    <s v="CS "/>
    <n v="30"/>
    <n v="1"/>
    <n v="1726.5"/>
    <s v="CLP "/>
    <s v="20.05.2025"/>
    <s v="19.05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418605"/>
    <n v="90"/>
    <x v="0"/>
    <s v="E599  "/>
    <n v="57"/>
    <s v="      "/>
    <s v="CL5726    "/>
    <n v="570301003"/>
    <n v="1252546"/>
    <s v="CORN ILUM RECTA IL4 36X60 2.00MT        "/>
    <s v="13.05.2025"/>
    <n v="1"/>
    <s v="CS "/>
    <n v="24"/>
    <n v="1"/>
    <n v="1449.36"/>
    <s v="CLP "/>
    <s v="20.05.2025"/>
    <s v="19.05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418605"/>
    <n v="100"/>
    <x v="0"/>
    <s v="E599  "/>
    <n v="57"/>
    <s v="      "/>
    <s v="CL5726    "/>
    <n v="570301003"/>
    <n v="1252549"/>
    <s v="ESQUINERO WE1 30X25 2.00MT              "/>
    <s v="13.05.2025"/>
    <n v="1"/>
    <s v="CS "/>
    <n v="35"/>
    <n v="1"/>
    <n v="1415.75"/>
    <s v="CLP "/>
    <s v="20.05.2025"/>
    <s v="19.05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418605"/>
    <n v="110"/>
    <x v="0"/>
    <s v="E599  "/>
    <n v="57"/>
    <s v="      "/>
    <s v="CL5726    "/>
    <n v="570301003"/>
    <n v="1415350"/>
    <s v="GUARDAPOLVO NOMAFLOOR M58 13X58 2.00MT  "/>
    <s v="13.05.2025"/>
    <n v="1"/>
    <s v="CS "/>
    <n v="31"/>
    <n v="1"/>
    <n v="1116"/>
    <s v="CLP "/>
    <s v="20.05.2025"/>
    <s v="19.05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25178"/>
    <n v="10"/>
    <x v="0"/>
    <s v="E599  "/>
    <n v="49"/>
    <s v="      "/>
    <s v="CL4923    "/>
    <n v="490604004"/>
    <n v="1257819"/>
    <s v="ESPUMA NIVELADORA 2.2MM SELITAC 15 M2   "/>
    <s v="19.05.2025"/>
    <n v="4"/>
    <s v="PAL"/>
    <n v="27"/>
    <n v="1"/>
    <n v="12960"/>
    <s v="CLP "/>
    <s v="27.05.2025"/>
    <s v="26.05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425178"/>
    <n v="11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25178"/>
    <n v="12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25178"/>
    <n v="13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25178"/>
    <n v="14"/>
    <x v="0"/>
    <s v="E599  "/>
    <n v="49"/>
    <s v="      "/>
    <s v="CL4923    "/>
    <n v="490604004"/>
    <n v="1257819"/>
    <s v="ESPUMA NIVELADORA 2.2MM SELITAC 15 M2   "/>
    <s v="19.05.2025"/>
    <n v="1"/>
    <s v="PAL"/>
    <n v="1"/>
    <n v="1"/>
    <n v="0"/>
    <s v="CLP "/>
    <s v="27.05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25716"/>
    <n v="10"/>
    <x v="0"/>
    <s v="E599  "/>
    <n v="57"/>
    <s v="      "/>
    <s v="CL5726    "/>
    <n v="570301003"/>
    <n v="107162"/>
    <s v="MOLDURA DECOFLAIR E25 SKIN 50X80 2.00MT "/>
    <s v="19.05.2025"/>
    <n v="1"/>
    <s v="PAK"/>
    <n v="14"/>
    <n v="1"/>
    <n v="1150.52"/>
    <s v="CLP "/>
    <s v="27.05.2025"/>
    <s v="23.05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425716"/>
    <n v="20"/>
    <x v="0"/>
    <s v="E599  "/>
    <n v="57"/>
    <s v="      "/>
    <s v="CL5726    "/>
    <n v="570301003"/>
    <n v="225516"/>
    <s v="MOLDURA DECOFLAIR E21 SKIN 65X30 2.00MT "/>
    <s v="19.05.2025"/>
    <n v="4"/>
    <s v="PAK"/>
    <n v="21"/>
    <n v="1"/>
    <n v="6017.76"/>
    <s v="CLP "/>
    <s v="27.05.2025"/>
    <s v="23.05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425716"/>
    <n v="30"/>
    <x v="0"/>
    <s v="E599  "/>
    <n v="57"/>
    <s v="      "/>
    <s v="CL5726    "/>
    <n v="570301003"/>
    <n v="1206928"/>
    <s v="CORNISA ANADECO DA1 33X33 2.00MT        "/>
    <s v="19.05.2025"/>
    <n v="20"/>
    <s v="CS "/>
    <n v="115"/>
    <n v="1"/>
    <n v="16692.48"/>
    <s v="CLP "/>
    <s v="27.05.2025"/>
    <s v="23.05.2025"/>
    <n v="20"/>
    <s v="CS "/>
    <n v="16692.48"/>
    <s v="CLP "/>
    <s v="C004"/>
    <x v="0"/>
    <n v="101"/>
    <s v="E  "/>
    <n v="16692.48"/>
    <n v="1669248"/>
    <n v="16692.48"/>
    <n v="0"/>
    <n v="0"/>
    <n v="0"/>
    <n v="0"/>
  </r>
  <r>
    <s v="89429100-1"/>
    <s v="NMC CHILE SPA"/>
    <n v="1000730"/>
    <s v="ZPFC      "/>
    <n v="6508425716"/>
    <n v="40"/>
    <x v="0"/>
    <s v="E599  "/>
    <n v="57"/>
    <s v="      "/>
    <s v="CL5726    "/>
    <n v="570301003"/>
    <n v="1206929"/>
    <s v="CORNISA ANADECO DA6 45X50 2.00MT        "/>
    <s v="19.05.2025"/>
    <n v="28"/>
    <s v="CS "/>
    <n v="48"/>
    <n v="1"/>
    <n v="18489.14"/>
    <s v="CLP "/>
    <s v="27.05.2025"/>
    <s v="23.05.2025"/>
    <n v="28"/>
    <s v="CS "/>
    <n v="18489.14"/>
    <s v="CLP "/>
    <s v="C004"/>
    <x v="0"/>
    <n v="101"/>
    <s v="E  "/>
    <n v="18489.14"/>
    <n v="1848914"/>
    <n v="18489.14"/>
    <n v="0"/>
    <n v="0"/>
    <n v="0"/>
    <n v="0"/>
  </r>
  <r>
    <s v="89429100-1"/>
    <s v="NMC CHILE SPA"/>
    <n v="1000730"/>
    <s v="ZPFC      "/>
    <n v="6508425716"/>
    <n v="50"/>
    <x v="0"/>
    <s v="E599  "/>
    <n v="57"/>
    <s v="      "/>
    <s v="CL5726    "/>
    <n v="570301003"/>
    <n v="1206930"/>
    <s v="CORNISA ANADECO DA15 35X35 2.00MT       "/>
    <s v="19.05.2025"/>
    <n v="6"/>
    <s v="CS "/>
    <n v="95"/>
    <n v="1"/>
    <n v="5143.68"/>
    <s v="CLP "/>
    <s v="27.05.2025"/>
    <s v="23.05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425716"/>
    <n v="60"/>
    <x v="0"/>
    <s v="E599  "/>
    <n v="57"/>
    <s v="      "/>
    <s v="CL5726    "/>
    <n v="570301003"/>
    <n v="1206931"/>
    <s v="CORNISA ANADECO DA16 50X50 2.00MT       "/>
    <s v="19.05.2025"/>
    <n v="20"/>
    <s v="CS "/>
    <n v="48"/>
    <n v="1"/>
    <n v="11824.13"/>
    <s v="CLP "/>
    <s v="27.05.2025"/>
    <s v="23.05.2025"/>
    <n v="20"/>
    <s v="CS "/>
    <n v="11824.13"/>
    <s v="CLP "/>
    <s v="C004"/>
    <x v="0"/>
    <n v="101"/>
    <s v="E  "/>
    <n v="11824.13"/>
    <n v="1182413"/>
    <n v="11824.13"/>
    <n v="0"/>
    <n v="0"/>
    <n v="0"/>
    <n v="0"/>
  </r>
  <r>
    <s v="89429100-1"/>
    <s v="NMC CHILE SPA"/>
    <n v="1000730"/>
    <s v="ZPFC      "/>
    <n v="6508425716"/>
    <n v="70"/>
    <x v="0"/>
    <s v="E599  "/>
    <n v="57"/>
    <s v="      "/>
    <s v="CL5726    "/>
    <n v="570301003"/>
    <n v="1206932"/>
    <s v="CORNISA ANADECO DA18 50X45 2.00MT       "/>
    <s v="19.05.2025"/>
    <n v="3"/>
    <s v="CS "/>
    <n v="50"/>
    <n v="1"/>
    <n v="1838.88"/>
    <s v="CLP "/>
    <s v="27.05.2025"/>
    <s v="23.05.2025"/>
    <n v="3"/>
    <s v="CS "/>
    <n v="1838.88"/>
    <s v="CLP "/>
    <s v="C004"/>
    <x v="0"/>
    <n v="101"/>
    <s v="E  "/>
    <n v="1838.88"/>
    <n v="183888"/>
    <n v="1838.88"/>
    <n v="0"/>
    <n v="0"/>
    <n v="0"/>
    <n v="0"/>
  </r>
  <r>
    <s v="89429100-1"/>
    <s v="NMC CHILE SPA"/>
    <n v="1000730"/>
    <s v="ZPFC      "/>
    <n v="6508425716"/>
    <n v="80"/>
    <x v="0"/>
    <s v="E599  "/>
    <n v="57"/>
    <s v="      "/>
    <s v="CL5726    "/>
    <n v="570301003"/>
    <n v="1206933"/>
    <s v="CORNISA ANADECO DA22 17X25 2.00MT       "/>
    <s v="19.05.2025"/>
    <n v="8"/>
    <s v="CS "/>
    <n v="176"/>
    <n v="1"/>
    <n v="6650.27"/>
    <s v="CLP "/>
    <s v="27.05.2025"/>
    <s v="23.05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25716"/>
    <n v="90"/>
    <x v="0"/>
    <s v="E599  "/>
    <n v="57"/>
    <s v="      "/>
    <s v="CL5726    "/>
    <n v="570301003"/>
    <n v="1252546"/>
    <s v="CORN ILUM RECTA IL4 36X60 2.00MT        "/>
    <s v="19.05.2025"/>
    <n v="1"/>
    <s v="CS "/>
    <n v="24"/>
    <n v="1"/>
    <n v="1449.36"/>
    <s v="CLP "/>
    <s v="27.05.2025"/>
    <s v="23.05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425716"/>
    <n v="100"/>
    <x v="0"/>
    <s v="E599  "/>
    <n v="57"/>
    <s v="      "/>
    <s v="CL5726    "/>
    <n v="570301003"/>
    <n v="1252549"/>
    <s v="ESQUINERO WE1 30X25 2.00MT              "/>
    <s v="19.05.2025"/>
    <n v="6"/>
    <s v="CS "/>
    <n v="35"/>
    <n v="1"/>
    <n v="8494.5"/>
    <s v="CLP "/>
    <s v="27.05.2025"/>
    <s v="23.05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XD      "/>
    <n v="6508433933"/>
    <n v="10"/>
    <x v="0"/>
    <s v="E599  "/>
    <n v="49"/>
    <s v="      "/>
    <s v="CL4923    "/>
    <n v="490604004"/>
    <n v="1257819"/>
    <s v="ESPUMA NIVELADORA 2.2MM SELITAC 15 M2   "/>
    <s v="26.05.2025"/>
    <n v="7"/>
    <s v="PAL"/>
    <n v="27"/>
    <n v="1"/>
    <n v="22680"/>
    <s v="CLP "/>
    <s v="02.06.2025"/>
    <s v="03.06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433933"/>
    <n v="11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2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3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4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5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6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33933"/>
    <n v="17"/>
    <x v="0"/>
    <s v="E599  "/>
    <n v="49"/>
    <s v="      "/>
    <s v="CL4923    "/>
    <n v="490604004"/>
    <n v="1257819"/>
    <s v="ESPUMA NIVELADORA 2.2MM SELITAC 15 M2   "/>
    <s v="26.05.2025"/>
    <n v="1"/>
    <s v="PAL"/>
    <n v="1"/>
    <n v="1"/>
    <n v="0"/>
    <s v="CLP "/>
    <s v="02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34176"/>
    <n v="10"/>
    <x v="0"/>
    <s v="E599  "/>
    <n v="57"/>
    <s v="      "/>
    <s v="CL5726    "/>
    <n v="570301003"/>
    <n v="107162"/>
    <s v="MOLDURA DECOFLAIR E25 SKIN 50X80 2.00MT "/>
    <s v="26.05.2025"/>
    <n v="5"/>
    <s v="PAK"/>
    <n v="14"/>
    <n v="1"/>
    <n v="5752.6"/>
    <s v="CLP "/>
    <s v="02.06.2025"/>
    <s v="          "/>
    <n v="0"/>
    <s v="PAK"/>
    <n v="0"/>
    <s v="CLP "/>
    <s v="C004"/>
    <x v="1"/>
    <s v="   "/>
    <s v="   "/>
    <n v="5752.6"/>
    <n v="575260"/>
    <n v="0"/>
    <n v="0"/>
    <n v="0"/>
    <n v="0"/>
    <n v="0"/>
  </r>
  <r>
    <s v="89429100-1"/>
    <s v="NMC CHILE SPA"/>
    <n v="1000730"/>
    <s v="ZPFC      "/>
    <n v="6508434176"/>
    <n v="20"/>
    <x v="0"/>
    <s v="E599  "/>
    <n v="57"/>
    <s v="      "/>
    <s v="CL5726    "/>
    <n v="570301003"/>
    <n v="1206928"/>
    <s v="CORNISA ANADECO DA1 33X33 2.00MT        "/>
    <s v="26.05.2025"/>
    <n v="32"/>
    <s v="CS "/>
    <n v="115"/>
    <n v="1"/>
    <n v="26707.97"/>
    <s v="CLP "/>
    <s v="02.06.2025"/>
    <s v="02.06.2025"/>
    <n v="32"/>
    <s v="CS "/>
    <n v="26707.97"/>
    <s v="CLP "/>
    <s v="C004"/>
    <x v="0"/>
    <n v="101"/>
    <s v="E  "/>
    <n v="26707.97"/>
    <n v="2670797"/>
    <n v="26707.97"/>
    <n v="0"/>
    <n v="0"/>
    <n v="0"/>
    <n v="0"/>
  </r>
  <r>
    <s v="89429100-1"/>
    <s v="NMC CHILE SPA"/>
    <n v="1000730"/>
    <s v="ZPFC      "/>
    <n v="6508434176"/>
    <n v="30"/>
    <x v="0"/>
    <s v="E599  "/>
    <n v="57"/>
    <s v="      "/>
    <s v="CL5726    "/>
    <n v="570301003"/>
    <n v="1206929"/>
    <s v="CORNISA ANADECO DA6 45X50 2.00MT        "/>
    <s v="26.05.2025"/>
    <n v="23"/>
    <s v="CS "/>
    <n v="48"/>
    <n v="1"/>
    <n v="15187.51"/>
    <s v="CLP "/>
    <s v="02.06.2025"/>
    <s v="02.06.2025"/>
    <n v="23"/>
    <s v="CS "/>
    <n v="15187.51"/>
    <s v="CLP "/>
    <s v="C004"/>
    <x v="0"/>
    <n v="101"/>
    <s v="E  "/>
    <n v="15187.51"/>
    <n v="1518751"/>
    <n v="15187.51"/>
    <n v="0"/>
    <n v="0"/>
    <n v="0"/>
    <n v="0"/>
  </r>
  <r>
    <s v="89429100-1"/>
    <s v="NMC CHILE SPA"/>
    <n v="1000730"/>
    <s v="ZPFC      "/>
    <n v="6508434176"/>
    <n v="40"/>
    <x v="0"/>
    <s v="E599  "/>
    <n v="57"/>
    <s v="      "/>
    <s v="CL5726    "/>
    <n v="570301003"/>
    <n v="1206930"/>
    <s v="CORNISA ANADECO DA15 35X35 2.00MT       "/>
    <s v="26.05.2025"/>
    <n v="8"/>
    <s v="CS "/>
    <n v="95"/>
    <n v="1"/>
    <n v="6858.24"/>
    <s v="CLP "/>
    <s v="02.06.2025"/>
    <s v="02.06.2025"/>
    <n v="8"/>
    <s v="CS "/>
    <n v="6858.24"/>
    <s v="CLP "/>
    <s v="C004"/>
    <x v="0"/>
    <n v="101"/>
    <s v="E  "/>
    <n v="6858.24"/>
    <n v="685824"/>
    <n v="6858.24"/>
    <n v="0"/>
    <n v="0"/>
    <n v="0"/>
    <n v="0"/>
  </r>
  <r>
    <s v="89429100-1"/>
    <s v="NMC CHILE SPA"/>
    <n v="1000730"/>
    <s v="ZPFC      "/>
    <n v="6508434176"/>
    <n v="50"/>
    <x v="0"/>
    <s v="E599  "/>
    <n v="57"/>
    <s v="      "/>
    <s v="CL5726    "/>
    <n v="570301003"/>
    <n v="1206931"/>
    <s v="CORNISA ANADECO DA16 50X50 2.00MT       "/>
    <s v="26.05.2025"/>
    <n v="25"/>
    <s v="CS "/>
    <n v="48"/>
    <n v="1"/>
    <n v="14780.16"/>
    <s v="CLP "/>
    <s v="02.06.2025"/>
    <s v="02.06.2025"/>
    <n v="25"/>
    <s v="CS "/>
    <n v="14780.16"/>
    <s v="CLP "/>
    <s v="C004"/>
    <x v="0"/>
    <n v="101"/>
    <s v="E  "/>
    <n v="14780.16"/>
    <n v="1478016"/>
    <n v="14780.16"/>
    <n v="0"/>
    <n v="0"/>
    <n v="0"/>
    <n v="0"/>
  </r>
  <r>
    <s v="89429100-1"/>
    <s v="NMC CHILE SPA"/>
    <n v="1000730"/>
    <s v="ZPFC      "/>
    <n v="6508434176"/>
    <n v="60"/>
    <x v="0"/>
    <s v="E599  "/>
    <n v="57"/>
    <s v="      "/>
    <s v="CL5726    "/>
    <n v="570301003"/>
    <n v="1206932"/>
    <s v="CORNISA ANADECO DA18 50X45 2.00MT       "/>
    <s v="26.05.2025"/>
    <n v="9"/>
    <s v="CS "/>
    <n v="50"/>
    <n v="1"/>
    <n v="5516.64"/>
    <s v="CLP "/>
    <s v="02.06.2025"/>
    <s v="02.06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434176"/>
    <n v="70"/>
    <x v="0"/>
    <s v="E599  "/>
    <n v="57"/>
    <s v="      "/>
    <s v="CL5726    "/>
    <n v="570301003"/>
    <n v="1206933"/>
    <s v="CORNISA ANADECO DA22 17X25 2.00MT       "/>
    <s v="26.05.2025"/>
    <n v="8"/>
    <s v="CS "/>
    <n v="176"/>
    <n v="1"/>
    <n v="6650.27"/>
    <s v="CLP "/>
    <s v="02.06.2025"/>
    <s v="02.06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34176"/>
    <n v="80"/>
    <x v="0"/>
    <s v="E599  "/>
    <n v="57"/>
    <s v="      "/>
    <s v="CL5726    "/>
    <n v="570301003"/>
    <n v="1252545"/>
    <s v="CORN ILUM CURVA IL3 33x50 2.00MT        "/>
    <s v="26.05.2025"/>
    <n v="1"/>
    <s v="CS "/>
    <n v="30"/>
    <n v="1"/>
    <n v="1726.5"/>
    <s v="CLP "/>
    <s v="02.06.2025"/>
    <s v="02.06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434176"/>
    <n v="90"/>
    <x v="0"/>
    <s v="E599  "/>
    <n v="57"/>
    <s v="      "/>
    <s v="CL5726    "/>
    <n v="570301003"/>
    <n v="1252549"/>
    <s v="ESQUINERO WE1 30X25 2.00MT              "/>
    <s v="26.05.2025"/>
    <n v="3"/>
    <s v="CS "/>
    <n v="35"/>
    <n v="1"/>
    <n v="4247.25"/>
    <s v="CLP "/>
    <s v="02.06.2025"/>
    <s v="02.06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442812"/>
    <n v="10"/>
    <x v="0"/>
    <s v="E599  "/>
    <n v="57"/>
    <s v="      "/>
    <s v="CL5726    "/>
    <n v="570301003"/>
    <n v="107162"/>
    <s v="MOLDURA DECOFLAIR E25 SKIN 50X80 2.00MT "/>
    <s v="02.06.2025"/>
    <n v="1"/>
    <s v="PAK"/>
    <n v="14"/>
    <n v="1"/>
    <n v="1150.52"/>
    <s v="CLP "/>
    <s v="09.06.2025"/>
    <s v="          "/>
    <n v="0"/>
    <s v="PAK"/>
    <n v="0"/>
    <s v="CLP "/>
    <s v="C004"/>
    <x v="1"/>
    <s v="   "/>
    <s v="   "/>
    <n v="1150.52"/>
    <n v="115052"/>
    <n v="0"/>
    <n v="0"/>
    <n v="0"/>
    <n v="0"/>
    <n v="0"/>
  </r>
  <r>
    <s v="89429100-1"/>
    <s v="NMC CHILE SPA"/>
    <n v="1000730"/>
    <s v="ZPFC      "/>
    <n v="6508442812"/>
    <n v="20"/>
    <x v="0"/>
    <s v="E599  "/>
    <n v="57"/>
    <s v="      "/>
    <s v="CL5726    "/>
    <n v="570301003"/>
    <n v="1206928"/>
    <s v="CORNISA ANADECO DA1 33X33 2.00MT        "/>
    <s v="02.06.2025"/>
    <n v="47"/>
    <s v="CS "/>
    <n v="115"/>
    <n v="1"/>
    <n v="39227.33"/>
    <s v="CLP "/>
    <s v="09.06.2025"/>
    <s v="05.06.2025"/>
    <n v="47"/>
    <s v="CS "/>
    <n v="39227.33"/>
    <s v="CLP "/>
    <s v="C004"/>
    <x v="0"/>
    <n v="101"/>
    <s v="E  "/>
    <n v="39227.33"/>
    <n v="3922733"/>
    <n v="39227.33"/>
    <n v="0"/>
    <n v="0"/>
    <n v="0"/>
    <n v="0"/>
  </r>
  <r>
    <s v="89429100-1"/>
    <s v="NMC CHILE SPA"/>
    <n v="1000730"/>
    <s v="ZPFC      "/>
    <n v="6508442812"/>
    <n v="30"/>
    <x v="0"/>
    <s v="E599  "/>
    <n v="57"/>
    <s v="      "/>
    <s v="CL5726    "/>
    <n v="570301003"/>
    <n v="1206929"/>
    <s v="CORNISA ANADECO DA6 45X50 2.00MT        "/>
    <s v="02.06.2025"/>
    <n v="11"/>
    <s v="CS "/>
    <n v="48"/>
    <n v="1"/>
    <n v="7263.59"/>
    <s v="CLP "/>
    <s v="09.06.2025"/>
    <s v="05.06.2025"/>
    <n v="11"/>
    <s v="CS "/>
    <n v="7263.59"/>
    <s v="CLP "/>
    <s v="C004"/>
    <x v="0"/>
    <n v="101"/>
    <s v="E  "/>
    <n v="7263.59"/>
    <n v="726359"/>
    <n v="7263.59"/>
    <n v="0"/>
    <n v="0"/>
    <n v="0"/>
    <n v="0"/>
  </r>
  <r>
    <s v="89429100-1"/>
    <s v="NMC CHILE SPA"/>
    <n v="1000730"/>
    <s v="ZPFC      "/>
    <n v="6508442812"/>
    <n v="40"/>
    <x v="0"/>
    <s v="E599  "/>
    <n v="57"/>
    <s v="      "/>
    <s v="CL5726    "/>
    <n v="570301003"/>
    <n v="1206930"/>
    <s v="CORNISA ANADECO DA15 35X35 2.00MT       "/>
    <s v="02.06.2025"/>
    <n v="7"/>
    <s v="CS "/>
    <n v="95"/>
    <n v="1"/>
    <n v="6000.96"/>
    <s v="CLP "/>
    <s v="09.06.2025"/>
    <s v="05.06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442812"/>
    <n v="50"/>
    <x v="0"/>
    <s v="E599  "/>
    <n v="57"/>
    <s v="      "/>
    <s v="CL5726    "/>
    <n v="570301003"/>
    <n v="1206931"/>
    <s v="CORNISA ANADECO DA16 50X50 2.00MT       "/>
    <s v="02.06.2025"/>
    <n v="23"/>
    <s v="CS "/>
    <n v="48"/>
    <n v="1"/>
    <n v="13597.75"/>
    <s v="CLP "/>
    <s v="09.06.2025"/>
    <s v="05.06.2025"/>
    <n v="23"/>
    <s v="CS "/>
    <n v="13597.75"/>
    <s v="CLP "/>
    <s v="C004"/>
    <x v="0"/>
    <n v="101"/>
    <s v="E  "/>
    <n v="13597.75"/>
    <n v="1359775"/>
    <n v="13597.75"/>
    <n v="0"/>
    <n v="0"/>
    <n v="0"/>
    <n v="0"/>
  </r>
  <r>
    <s v="89429100-1"/>
    <s v="NMC CHILE SPA"/>
    <n v="1000730"/>
    <s v="ZPFC      "/>
    <n v="6508442812"/>
    <n v="60"/>
    <x v="0"/>
    <s v="E599  "/>
    <n v="57"/>
    <s v="      "/>
    <s v="CL5726    "/>
    <n v="570301003"/>
    <n v="1206932"/>
    <s v="CORNISA ANADECO DA18 50X45 2.00MT       "/>
    <s v="02.06.2025"/>
    <n v="19"/>
    <s v="CS "/>
    <n v="50"/>
    <n v="1"/>
    <n v="11646.24"/>
    <s v="CLP "/>
    <s v="09.06.2025"/>
    <s v="05.06.2025"/>
    <n v="19"/>
    <s v="CS "/>
    <n v="11646.24"/>
    <s v="CLP "/>
    <s v="C004"/>
    <x v="0"/>
    <n v="101"/>
    <s v="E  "/>
    <n v="11646.24"/>
    <n v="1164624"/>
    <n v="11646.24"/>
    <n v="0"/>
    <n v="0"/>
    <n v="0"/>
    <n v="0"/>
  </r>
  <r>
    <s v="89429100-1"/>
    <s v="NMC CHILE SPA"/>
    <n v="1000730"/>
    <s v="ZPFC      "/>
    <n v="6508442812"/>
    <n v="70"/>
    <x v="0"/>
    <s v="E599  "/>
    <n v="57"/>
    <s v="      "/>
    <s v="CL5726    "/>
    <n v="570301003"/>
    <n v="1206933"/>
    <s v="CORNISA ANADECO DA22 17X25 2.00MT       "/>
    <s v="02.06.2025"/>
    <n v="7"/>
    <s v="CS "/>
    <n v="176"/>
    <n v="1"/>
    <n v="5818.98"/>
    <s v="CLP "/>
    <s v="09.06.2025"/>
    <s v="05.06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442812"/>
    <n v="80"/>
    <x v="0"/>
    <s v="E599  "/>
    <n v="57"/>
    <s v="      "/>
    <s v="CL5726    "/>
    <n v="570301003"/>
    <n v="1252549"/>
    <s v="ESQUINERO WE1 30X25 2.00MT              "/>
    <s v="02.06.2025"/>
    <n v="6"/>
    <s v="CS "/>
    <n v="35"/>
    <n v="1"/>
    <n v="8494.5"/>
    <s v="CLP "/>
    <s v="09.06.2025"/>
    <s v="05.06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XD      "/>
    <n v="6508443032"/>
    <n v="10"/>
    <x v="0"/>
    <s v="E599  "/>
    <n v="49"/>
    <s v="      "/>
    <s v="CL4923    "/>
    <n v="490604004"/>
    <n v="1257819"/>
    <s v="ESPUMA NIVELADORA 2.2MM SELITAC 15 M2   "/>
    <s v="02.06.2025"/>
    <n v="3"/>
    <s v="PAL"/>
    <n v="27"/>
    <n v="1"/>
    <n v="9720"/>
    <s v="CLP "/>
    <s v="09.06.2025"/>
    <s v="05.06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443032"/>
    <n v="11"/>
    <x v="0"/>
    <s v="E599  "/>
    <n v="49"/>
    <s v="      "/>
    <s v="CL4923    "/>
    <n v="490604004"/>
    <n v="1257819"/>
    <s v="ESPUMA NIVELADORA 2.2MM SELITAC 15 M2   "/>
    <s v="02.06.2025"/>
    <n v="1"/>
    <s v="PAL"/>
    <n v="1"/>
    <n v="1"/>
    <n v="0"/>
    <s v="CLP "/>
    <s v="09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43032"/>
    <n v="12"/>
    <x v="0"/>
    <s v="E599  "/>
    <n v="49"/>
    <s v="      "/>
    <s v="CL4923    "/>
    <n v="490604004"/>
    <n v="1257819"/>
    <s v="ESPUMA NIVELADORA 2.2MM SELITAC 15 M2   "/>
    <s v="02.06.2025"/>
    <n v="1"/>
    <s v="PAL"/>
    <n v="1"/>
    <n v="1"/>
    <n v="0"/>
    <s v="CLP "/>
    <s v="09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43032"/>
    <n v="13"/>
    <x v="0"/>
    <s v="E599  "/>
    <n v="49"/>
    <s v="      "/>
    <s v="CL4923    "/>
    <n v="490604004"/>
    <n v="1257819"/>
    <s v="ESPUMA NIVELADORA 2.2MM SELITAC 15 M2   "/>
    <s v="02.06.2025"/>
    <n v="1"/>
    <s v="PAL"/>
    <n v="1"/>
    <n v="1"/>
    <n v="0"/>
    <s v="CLP "/>
    <s v="09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DCZ      "/>
    <n v="6508446502"/>
    <n v="20"/>
    <x v="1"/>
    <s v="E507  "/>
    <n v="43"/>
    <s v="      "/>
    <s v="CL5725    "/>
    <n v="570301003"/>
    <n v="1043507"/>
    <s v="MOLDURA CORNISA TIPO B2 CAJA 190 MTS    "/>
    <s v="04.06.2025"/>
    <n v="95"/>
    <s v="UN "/>
    <n v="1"/>
    <n v="1"/>
    <n v="1207.49"/>
    <s v="CLP "/>
    <s v="04.06.2025"/>
    <s v="          "/>
    <n v="0"/>
    <s v="UN "/>
    <n v="0"/>
    <s v="CLP "/>
    <s v="C004"/>
    <x v="1"/>
    <s v="   "/>
    <s v="   "/>
    <n v="1207.49"/>
    <n v="120749"/>
    <n v="0"/>
    <n v="0"/>
    <n v="0"/>
    <n v="0"/>
    <n v="0"/>
  </r>
  <r>
    <s v="89429100-1"/>
    <s v="NMC CHILE SPA"/>
    <n v="1000730"/>
    <s v="ZPFC      "/>
    <n v="6508453220"/>
    <n v="10"/>
    <x v="0"/>
    <s v="E599  "/>
    <n v="57"/>
    <s v="      "/>
    <s v="CL5726    "/>
    <n v="570301003"/>
    <n v="107162"/>
    <s v="MOLDURA DECOFLAIR E25 SKIN 50X80 2.00MT "/>
    <s v="10.06.2025"/>
    <n v="1"/>
    <s v="PAK"/>
    <n v="14"/>
    <n v="1"/>
    <n v="1150.52"/>
    <s v="CLP "/>
    <s v="17.06.2025"/>
    <s v="          "/>
    <n v="0"/>
    <s v="PAK"/>
    <n v="0"/>
    <s v="CLP "/>
    <s v="C004"/>
    <x v="1"/>
    <s v="   "/>
    <s v="   "/>
    <n v="1150.52"/>
    <n v="115052"/>
    <n v="0"/>
    <n v="0"/>
    <n v="0"/>
    <n v="0"/>
    <n v="0"/>
  </r>
  <r>
    <s v="89429100-1"/>
    <s v="NMC CHILE SPA"/>
    <n v="1000730"/>
    <s v="ZPFC      "/>
    <n v="6508453220"/>
    <n v="20"/>
    <x v="0"/>
    <s v="E599  "/>
    <n v="57"/>
    <s v="      "/>
    <s v="CL5726    "/>
    <n v="570301003"/>
    <n v="225516"/>
    <s v="MOLDURA DECOFLAIR E21 SKIN 65X30 2.00MT "/>
    <s v="10.06.2025"/>
    <n v="2"/>
    <s v="PAK"/>
    <n v="21"/>
    <n v="1"/>
    <n v="3008.88"/>
    <s v="CLP "/>
    <s v="17.06.2025"/>
    <s v="12.06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453220"/>
    <n v="30"/>
    <x v="0"/>
    <s v="E599  "/>
    <n v="57"/>
    <s v="      "/>
    <s v="CL5726    "/>
    <n v="570301003"/>
    <n v="1206928"/>
    <s v="CORNISA ANADECO DA1 33X33 2.00MT        "/>
    <s v="10.06.2025"/>
    <n v="21"/>
    <s v="CS "/>
    <n v="115"/>
    <n v="1"/>
    <n v="17527.099999999999"/>
    <s v="CLP "/>
    <s v="17.06.2025"/>
    <s v="12.06.2025"/>
    <n v="21"/>
    <s v="CS "/>
    <n v="17527.099999999999"/>
    <s v="CLP "/>
    <s v="C004"/>
    <x v="0"/>
    <n v="101"/>
    <s v="E  "/>
    <n v="17527.099999999999"/>
    <n v="1752709.9999999998"/>
    <n v="17527.099999999999"/>
    <n v="0"/>
    <n v="0"/>
    <n v="0"/>
    <n v="0"/>
  </r>
  <r>
    <s v="89429100-1"/>
    <s v="NMC CHILE SPA"/>
    <n v="1000730"/>
    <s v="ZPFC      "/>
    <n v="6508453220"/>
    <n v="40"/>
    <x v="0"/>
    <s v="E599  "/>
    <n v="57"/>
    <s v="      "/>
    <s v="CL5726    "/>
    <n v="570301003"/>
    <n v="1206929"/>
    <s v="CORNISA ANADECO DA6 45X50 2.00MT        "/>
    <s v="10.06.2025"/>
    <n v="16"/>
    <s v="CS "/>
    <n v="48"/>
    <n v="1"/>
    <n v="10565.22"/>
    <s v="CLP "/>
    <s v="17.06.2025"/>
    <s v="12.06.2025"/>
    <n v="16"/>
    <s v="CS "/>
    <n v="10565.22"/>
    <s v="CLP "/>
    <s v="C004"/>
    <x v="0"/>
    <n v="101"/>
    <s v="E  "/>
    <n v="10565.22"/>
    <n v="1056522"/>
    <n v="10565.22"/>
    <n v="0"/>
    <n v="0"/>
    <n v="0"/>
    <n v="0"/>
  </r>
  <r>
    <s v="89429100-1"/>
    <s v="NMC CHILE SPA"/>
    <n v="1000730"/>
    <s v="ZPFC      "/>
    <n v="6508453220"/>
    <n v="50"/>
    <x v="0"/>
    <s v="E599  "/>
    <n v="57"/>
    <s v="      "/>
    <s v="CL5726    "/>
    <n v="570301003"/>
    <n v="1206930"/>
    <s v="CORNISA ANADECO DA15 35X35 2.00MT       "/>
    <s v="10.06.2025"/>
    <n v="5"/>
    <s v="CS "/>
    <n v="95"/>
    <n v="1"/>
    <n v="4286.3999999999996"/>
    <s v="CLP "/>
    <s v="17.06.2025"/>
    <s v="12.06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453220"/>
    <n v="60"/>
    <x v="0"/>
    <s v="E599  "/>
    <n v="57"/>
    <s v="      "/>
    <s v="CL5726    "/>
    <n v="570301003"/>
    <n v="1206931"/>
    <s v="CORNISA ANADECO DA16 50X50 2.00MT       "/>
    <s v="10.06.2025"/>
    <n v="21"/>
    <s v="CS "/>
    <n v="48"/>
    <n v="1"/>
    <n v="12415.33"/>
    <s v="CLP "/>
    <s v="17.06.2025"/>
    <s v="12.06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453220"/>
    <n v="70"/>
    <x v="0"/>
    <s v="E599  "/>
    <n v="57"/>
    <s v="      "/>
    <s v="CL5726    "/>
    <n v="570301003"/>
    <n v="1206932"/>
    <s v="CORNISA ANADECO DA18 50X45 2.00MT       "/>
    <s v="10.06.2025"/>
    <n v="16"/>
    <s v="CS "/>
    <n v="50"/>
    <n v="1"/>
    <n v="9807.36"/>
    <s v="CLP "/>
    <s v="17.06.2025"/>
    <s v="12.06.2025"/>
    <n v="16"/>
    <s v="CS "/>
    <n v="9807.36"/>
    <s v="CLP "/>
    <s v="C004"/>
    <x v="0"/>
    <n v="101"/>
    <s v="E  "/>
    <n v="9807.36"/>
    <n v="980736"/>
    <n v="9807.36"/>
    <n v="0"/>
    <n v="0"/>
    <n v="0"/>
    <n v="0"/>
  </r>
  <r>
    <s v="89429100-1"/>
    <s v="NMC CHILE SPA"/>
    <n v="1000730"/>
    <s v="ZPFC      "/>
    <n v="6508453220"/>
    <n v="80"/>
    <x v="0"/>
    <s v="E599  "/>
    <n v="57"/>
    <s v="      "/>
    <s v="CL5726    "/>
    <n v="570301003"/>
    <n v="1206933"/>
    <s v="CORNISA ANADECO DA22 17X25 2.00MT       "/>
    <s v="10.06.2025"/>
    <n v="6"/>
    <s v="CS "/>
    <n v="176"/>
    <n v="1"/>
    <n v="4987.7"/>
    <s v="CLP "/>
    <s v="17.06.2025"/>
    <s v="12.06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453220"/>
    <n v="90"/>
    <x v="0"/>
    <s v="E599  "/>
    <n v="57"/>
    <s v="      "/>
    <s v="CL5726    "/>
    <n v="570301003"/>
    <n v="1252549"/>
    <s v="ESQUINERO WE1 30X25 2.00MT              "/>
    <s v="10.06.2025"/>
    <n v="3"/>
    <s v="CS "/>
    <n v="35"/>
    <n v="1"/>
    <n v="4247.25"/>
    <s v="CLP "/>
    <s v="17.06.2025"/>
    <s v="12.06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XD      "/>
    <n v="6508454183"/>
    <n v="10"/>
    <x v="0"/>
    <s v="E599  "/>
    <n v="49"/>
    <s v="      "/>
    <s v="CL4923    "/>
    <n v="490604004"/>
    <n v="1257819"/>
    <s v="ESPUMA NIVELADORA 2.2MM SELITAC 15 M2   "/>
    <s v="10.06.2025"/>
    <n v="8"/>
    <s v="PAL"/>
    <n v="27"/>
    <n v="1"/>
    <n v="25920"/>
    <s v="CLP "/>
    <s v="17.06.2025"/>
    <s v="13.06.2025"/>
    <n v="8"/>
    <s v="PAL"/>
    <n v="25920"/>
    <s v="CLP "/>
    <s v="C004"/>
    <x v="0"/>
    <n v="101"/>
    <s v="E  "/>
    <n v="25920"/>
    <n v="2592000"/>
    <n v="25920"/>
    <n v="0"/>
    <n v="0"/>
    <n v="0"/>
    <n v="0"/>
  </r>
  <r>
    <s v="89429100-1"/>
    <s v="NMC CHILE SPA"/>
    <n v="1000730"/>
    <s v="ZPXD      "/>
    <n v="6508454183"/>
    <n v="11"/>
    <x v="0"/>
    <s v="E599  "/>
    <n v="49"/>
    <s v="      "/>
    <s v="CL4923    "/>
    <n v="490604004"/>
    <n v="1257819"/>
    <s v="ESPUMA NIVELADORA 2.2MM SELITAC 15 M2   "/>
    <s v="10.06.2025"/>
    <n v="2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2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3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4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5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6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4183"/>
    <n v="17"/>
    <x v="0"/>
    <s v="E599  "/>
    <n v="49"/>
    <s v="      "/>
    <s v="CL4923    "/>
    <n v="490604004"/>
    <n v="1257819"/>
    <s v="ESPUMA NIVELADORA 2.2MM SELITAC 15 M2   "/>
    <s v="10.06.2025"/>
    <n v="1"/>
    <s v="PAL"/>
    <n v="1"/>
    <n v="1"/>
    <n v="0"/>
    <s v="CLP "/>
    <s v="17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0"/>
    <x v="0"/>
    <s v="E599  "/>
    <n v="49"/>
    <s v="      "/>
    <s v="CL4923    "/>
    <n v="490604004"/>
    <n v="1257819"/>
    <s v="ESPUMA NIVELADORA 2.2MM SELITAC 15 M2   "/>
    <s v="16.06.2025"/>
    <n v="12"/>
    <s v="PAL"/>
    <n v="27"/>
    <n v="1"/>
    <n v="38880"/>
    <s v="CLP "/>
    <s v="23.06.2025"/>
    <s v="23.06.2025"/>
    <n v="12"/>
    <s v="PAL"/>
    <n v="38880"/>
    <s v="CLP "/>
    <s v="C004"/>
    <x v="0"/>
    <n v="101"/>
    <s v="E  "/>
    <n v="38880"/>
    <n v="3888000"/>
    <n v="38880"/>
    <n v="0"/>
    <n v="0"/>
    <n v="0"/>
    <n v="0"/>
  </r>
  <r>
    <s v="89429100-1"/>
    <s v="NMC CHILE SPA"/>
    <n v="1000730"/>
    <s v="ZPXD      "/>
    <n v="6508459164"/>
    <n v="11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2"/>
    <x v="0"/>
    <s v="E599  "/>
    <n v="49"/>
    <s v="      "/>
    <s v="CL4923    "/>
    <n v="490604004"/>
    <n v="1257819"/>
    <s v="ESPUMA NIVELADORA 2.2MM SELITAC 15 M2  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3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4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5"/>
    <x v="0"/>
    <s v="E599  "/>
    <n v="49"/>
    <s v="      "/>
    <s v="CL4923    "/>
    <n v="490604004"/>
    <n v="1257819"/>
    <s v="ESPUMA NIVELADORA 2.2MM SELITAC 15 M2  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6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7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8"/>
    <x v="0"/>
    <s v="E599  "/>
    <n v="49"/>
    <s v="      "/>
    <s v="CL4923    "/>
    <n v="490604004"/>
    <n v="1257819"/>
    <s v="ESPUMA NIVELADORA 2.2MM SELITAC 15 M2  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19"/>
    <x v="0"/>
    <s v="E599  "/>
    <n v="49"/>
    <s v="      "/>
    <s v="CL4923    "/>
    <n v="490604004"/>
    <n v="1257819"/>
    <s v="ESPUMA NIVELADORA 2.2MM SELITAC 15 M2   "/>
    <s v="16.06.2025"/>
    <n v="1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59164"/>
    <n v="20"/>
    <x v="0"/>
    <s v="E599  "/>
    <n v="49"/>
    <s v="      "/>
    <s v="CL4923    "/>
    <n v="490604004"/>
    <n v="1456676"/>
    <s v="ESPUMA ACUST SELITCAC BARRERA HUM 15 M2 "/>
    <s v="16.06.2025"/>
    <n v="2"/>
    <s v="PAL"/>
    <n v="27"/>
    <n v="1"/>
    <n v="9072"/>
    <s v="CLP "/>
    <s v="23.06.2025"/>
    <s v="23.06.2025"/>
    <n v="2"/>
    <s v="PAL"/>
    <n v="9072"/>
    <s v="CLP "/>
    <s v="C004"/>
    <x v="0"/>
    <n v="101"/>
    <s v="E  "/>
    <n v="9072"/>
    <n v="907200"/>
    <n v="9072"/>
    <n v="0"/>
    <n v="0"/>
    <n v="0"/>
    <n v="0"/>
  </r>
  <r>
    <s v="89429100-1"/>
    <s v="NMC CHILE SPA"/>
    <n v="1000730"/>
    <s v="ZPXD      "/>
    <n v="6508459164"/>
    <n v="21"/>
    <x v="0"/>
    <s v="E599  "/>
    <n v="49"/>
    <s v="      "/>
    <s v="CL4923    "/>
    <n v="490604004"/>
    <n v="1456676"/>
    <s v="ESPUMA ACUST SELITCAC BARRERA HUM 15 M2 "/>
    <s v="16.06.2025"/>
    <n v="2"/>
    <s v="PAL"/>
    <n v="1"/>
    <n v="1"/>
    <n v="0"/>
    <s v="CLP "/>
    <s v="23.06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60718"/>
    <n v="10"/>
    <x v="0"/>
    <s v="E599  "/>
    <n v="57"/>
    <s v="      "/>
    <s v="CL5726    "/>
    <n v="570301003"/>
    <n v="107162"/>
    <s v="MOLDURA DECOFLAIR E25 SKIN 50X80 2.00MT "/>
    <s v="16.06.2025"/>
    <n v="2"/>
    <s v="PAK"/>
    <n v="14"/>
    <n v="1"/>
    <n v="2301.04"/>
    <s v="CLP "/>
    <s v="23.06.2025"/>
    <s v="          "/>
    <n v="0"/>
    <s v="PAK"/>
    <n v="0"/>
    <s v="CLP "/>
    <s v="C004"/>
    <x v="1"/>
    <s v="   "/>
    <s v="   "/>
    <n v="2301.04"/>
    <n v="230104"/>
    <n v="0"/>
    <n v="0"/>
    <n v="0"/>
    <n v="0"/>
    <n v="0"/>
  </r>
  <r>
    <s v="89429100-1"/>
    <s v="NMC CHILE SPA"/>
    <n v="1000730"/>
    <s v="ZPFC      "/>
    <n v="6508460718"/>
    <n v="20"/>
    <x v="0"/>
    <s v="E599  "/>
    <n v="57"/>
    <s v="      "/>
    <s v="CL5726    "/>
    <n v="570301003"/>
    <n v="225516"/>
    <s v="MOLDURA DECOFLAIR E21 SKIN 65X30 2.00MT "/>
    <s v="16.06.2025"/>
    <n v="4"/>
    <s v="PAK"/>
    <n v="21"/>
    <n v="1"/>
    <n v="6017.76"/>
    <s v="CLP "/>
    <s v="23.06.2025"/>
    <s v="23.06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460718"/>
    <n v="30"/>
    <x v="0"/>
    <s v="E599  "/>
    <n v="57"/>
    <s v="      "/>
    <s v="CL5726    "/>
    <n v="570301003"/>
    <n v="1206928"/>
    <s v="CORNISA ANADECO DA1 33X33 2.00MT        "/>
    <s v="16.06.2025"/>
    <n v="33"/>
    <s v="CS "/>
    <n v="115"/>
    <n v="1"/>
    <n v="27542.59"/>
    <s v="CLP "/>
    <s v="23.06.2025"/>
    <s v="23.06.2025"/>
    <n v="33"/>
    <s v="CS "/>
    <n v="27542.59"/>
    <s v="CLP "/>
    <s v="C004"/>
    <x v="0"/>
    <n v="101"/>
    <s v="E  "/>
    <n v="27542.59"/>
    <n v="2754259"/>
    <n v="27542.59"/>
    <n v="0"/>
    <n v="0"/>
    <n v="0"/>
    <n v="0"/>
  </r>
  <r>
    <s v="89429100-1"/>
    <s v="NMC CHILE SPA"/>
    <n v="1000730"/>
    <s v="ZPFC      "/>
    <n v="6508460718"/>
    <n v="40"/>
    <x v="0"/>
    <s v="E599  "/>
    <n v="57"/>
    <s v="      "/>
    <s v="CL5726    "/>
    <n v="570301003"/>
    <n v="1206929"/>
    <s v="CORNISA ANADECO DA6 45X50 2.00MT        "/>
    <s v="16.06.2025"/>
    <n v="12"/>
    <s v="CS "/>
    <n v="48"/>
    <n v="1"/>
    <n v="7923.92"/>
    <s v="CLP "/>
    <s v="23.06.2025"/>
    <s v="23.06.2025"/>
    <n v="12"/>
    <s v="CS "/>
    <n v="7923.92"/>
    <s v="CLP "/>
    <s v="C004"/>
    <x v="0"/>
    <n v="101"/>
    <s v="E  "/>
    <n v="7923.92"/>
    <n v="792392"/>
    <n v="7923.92"/>
    <n v="0"/>
    <n v="0"/>
    <n v="0"/>
    <n v="0"/>
  </r>
  <r>
    <s v="89429100-1"/>
    <s v="NMC CHILE SPA"/>
    <n v="1000730"/>
    <s v="ZPFC      "/>
    <n v="6508460718"/>
    <n v="50"/>
    <x v="0"/>
    <s v="E599  "/>
    <n v="57"/>
    <s v="      "/>
    <s v="CL5726    "/>
    <n v="570301003"/>
    <n v="1206930"/>
    <s v="CORNISA ANADECO DA15 35X35 2.00MT       "/>
    <s v="16.06.2025"/>
    <n v="7"/>
    <s v="CS "/>
    <n v="95"/>
    <n v="1"/>
    <n v="6000.96"/>
    <s v="CLP "/>
    <s v="23.06.2025"/>
    <s v="23.06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460718"/>
    <n v="60"/>
    <x v="0"/>
    <s v="E599  "/>
    <n v="57"/>
    <s v="      "/>
    <s v="CL5726    "/>
    <n v="570301003"/>
    <n v="1206931"/>
    <s v="CORNISA ANADECO DA16 50X50 2.00MT       "/>
    <s v="16.06.2025"/>
    <n v="28"/>
    <s v="CS "/>
    <n v="48"/>
    <n v="1"/>
    <n v="16553.78"/>
    <s v="CLP "/>
    <s v="23.06.2025"/>
    <s v="23.06.2025"/>
    <n v="28"/>
    <s v="CS "/>
    <n v="16553.78"/>
    <s v="CLP "/>
    <s v="C004"/>
    <x v="0"/>
    <n v="101"/>
    <s v="E  "/>
    <n v="16553.78"/>
    <n v="1655378"/>
    <n v="16553.78"/>
    <n v="0"/>
    <n v="0"/>
    <n v="0"/>
    <n v="0"/>
  </r>
  <r>
    <s v="89429100-1"/>
    <s v="NMC CHILE SPA"/>
    <n v="1000730"/>
    <s v="ZPFC      "/>
    <n v="6508460718"/>
    <n v="70"/>
    <x v="0"/>
    <s v="E599  "/>
    <n v="57"/>
    <s v="      "/>
    <s v="CL5726    "/>
    <n v="570301003"/>
    <n v="1206932"/>
    <s v="CORNISA ANADECO DA18 50X45 2.00MT       "/>
    <s v="16.06.2025"/>
    <n v="11"/>
    <s v="CS "/>
    <n v="50"/>
    <n v="1"/>
    <n v="6742.56"/>
    <s v="CLP "/>
    <s v="23.06.2025"/>
    <s v="23.06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460718"/>
    <n v="80"/>
    <x v="0"/>
    <s v="E599  "/>
    <n v="57"/>
    <s v="      "/>
    <s v="CL5726    "/>
    <n v="570301003"/>
    <n v="1206933"/>
    <s v="CORNISA ANADECO DA22 17X25 2.00MT       "/>
    <s v="16.06.2025"/>
    <n v="6"/>
    <s v="CS "/>
    <n v="176"/>
    <n v="1"/>
    <n v="4987.7"/>
    <s v="CLP "/>
    <s v="23.06.2025"/>
    <s v="23.06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460718"/>
    <n v="90"/>
    <x v="0"/>
    <s v="E599  "/>
    <n v="57"/>
    <s v="      "/>
    <s v="CL5726    "/>
    <n v="570301003"/>
    <n v="1252545"/>
    <s v="CORN ILUM CURVA IL3 33x50 2.00MT        "/>
    <s v="16.06.2025"/>
    <n v="1"/>
    <s v="CS "/>
    <n v="30"/>
    <n v="1"/>
    <n v="1726.5"/>
    <s v="CLP "/>
    <s v="23.06.2025"/>
    <s v="23.06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460718"/>
    <n v="100"/>
    <x v="0"/>
    <s v="E599  "/>
    <n v="57"/>
    <s v="      "/>
    <s v="CL5726    "/>
    <n v="570301003"/>
    <n v="1252549"/>
    <s v="ESQUINERO WE1 30X25 2.00MT              "/>
    <s v="16.06.2025"/>
    <n v="3"/>
    <s v="CS "/>
    <n v="35"/>
    <n v="1"/>
    <n v="4247.25"/>
    <s v="CLP "/>
    <s v="23.06.2025"/>
    <s v="23.06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XD      "/>
    <n v="6508471584"/>
    <n v="10"/>
    <x v="0"/>
    <s v="E599  "/>
    <n v="49"/>
    <s v="      "/>
    <s v="CL4923    "/>
    <n v="490604004"/>
    <n v="1257819"/>
    <s v="ESPUMA NIVELADORA 2.2MM SELITAC 15 M2   "/>
    <s v="23.06.2025"/>
    <n v="1"/>
    <s v="PAL"/>
    <n v="27"/>
    <n v="1"/>
    <n v="3240"/>
    <s v="CLP "/>
    <s v="01.07.2025"/>
    <s v="30.06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471584"/>
    <n v="11"/>
    <x v="0"/>
    <s v="E599  "/>
    <n v="49"/>
    <s v="      "/>
    <s v="CL4923    "/>
    <n v="490604004"/>
    <n v="1257819"/>
    <s v="ESPUMA NIVELADORA 2.2MM SELITAC 15 M2   "/>
    <s v="23.06.2025"/>
    <n v="1"/>
    <s v="PAL"/>
    <n v="1"/>
    <n v="1"/>
    <n v="0"/>
    <s v="CLP "/>
    <s v="01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73483"/>
    <n v="10"/>
    <x v="0"/>
    <s v="E599  "/>
    <n v="57"/>
    <s v="      "/>
    <s v="CL5726    "/>
    <n v="570301003"/>
    <n v="107162"/>
    <s v="MOLDURA DECOFLAIR E25 SKIN 50X80 2.00MT "/>
    <s v="24.06.2025"/>
    <n v="4"/>
    <s v="PAK"/>
    <n v="14"/>
    <n v="1"/>
    <n v="4602.08"/>
    <s v="CLP "/>
    <s v="02.07.2025"/>
    <s v="          "/>
    <n v="0"/>
    <s v="PAK"/>
    <n v="0"/>
    <s v="CLP "/>
    <s v="C004"/>
    <x v="1"/>
    <s v="   "/>
    <s v="   "/>
    <n v="4602.08"/>
    <n v="460208"/>
    <n v="0"/>
    <n v="0"/>
    <n v="0"/>
    <n v="0"/>
    <n v="0"/>
  </r>
  <r>
    <s v="89429100-1"/>
    <s v="NMC CHILE SPA"/>
    <n v="1000730"/>
    <s v="ZPFC      "/>
    <n v="6508473483"/>
    <n v="20"/>
    <x v="0"/>
    <s v="E599  "/>
    <n v="57"/>
    <s v="      "/>
    <s v="CL5726    "/>
    <n v="570301003"/>
    <n v="1206928"/>
    <s v="CORNISA ANADECO DA1 33X33 2.00MT        "/>
    <s v="24.06.2025"/>
    <n v="15"/>
    <s v="CS "/>
    <n v="115"/>
    <n v="1"/>
    <n v="12519.36"/>
    <s v="CLP "/>
    <s v="02.07.2025"/>
    <s v="01.07.2025"/>
    <n v="15"/>
    <s v="CS "/>
    <n v="12519.36"/>
    <s v="CLP "/>
    <s v="C004"/>
    <x v="0"/>
    <n v="101"/>
    <s v="E  "/>
    <n v="12519.36"/>
    <n v="1251936"/>
    <n v="12519.36"/>
    <n v="0"/>
    <n v="0"/>
    <n v="0"/>
    <n v="0"/>
  </r>
  <r>
    <s v="89429100-1"/>
    <s v="NMC CHILE SPA"/>
    <n v="1000730"/>
    <s v="ZPFC      "/>
    <n v="6508473483"/>
    <n v="30"/>
    <x v="0"/>
    <s v="E599  "/>
    <n v="57"/>
    <s v="      "/>
    <s v="CL5726    "/>
    <n v="570301003"/>
    <n v="1206929"/>
    <s v="CORNISA ANADECO DA6 45X50 2.00MT        "/>
    <s v="24.06.2025"/>
    <n v="21"/>
    <s v="CS "/>
    <n v="48"/>
    <n v="1"/>
    <n v="13866.85"/>
    <s v="CLP "/>
    <s v="02.07.2025"/>
    <s v="01.07.2025"/>
    <n v="21"/>
    <s v="CS "/>
    <n v="13866.85"/>
    <s v="CLP "/>
    <s v="C004"/>
    <x v="0"/>
    <n v="101"/>
    <s v="E  "/>
    <n v="13866.85"/>
    <n v="1386685"/>
    <n v="13866.85"/>
    <n v="0"/>
    <n v="0"/>
    <n v="0"/>
    <n v="0"/>
  </r>
  <r>
    <s v="89429100-1"/>
    <s v="NMC CHILE SPA"/>
    <n v="1000730"/>
    <s v="ZPFC      "/>
    <n v="6508473483"/>
    <n v="40"/>
    <x v="0"/>
    <s v="E599  "/>
    <n v="57"/>
    <s v="      "/>
    <s v="CL5726    "/>
    <n v="570301003"/>
    <n v="1206930"/>
    <s v="CORNISA ANADECO DA15 35X35 2.00MT       "/>
    <s v="24.06.2025"/>
    <n v="9"/>
    <s v="CS "/>
    <n v="95"/>
    <n v="1"/>
    <n v="7715.52"/>
    <s v="CLP "/>
    <s v="02.07.2025"/>
    <s v="01.07.2025"/>
    <n v="9"/>
    <s v="CS "/>
    <n v="7715.52"/>
    <s v="CLP "/>
    <s v="C004"/>
    <x v="0"/>
    <n v="101"/>
    <s v="E  "/>
    <n v="7715.52"/>
    <n v="771552"/>
    <n v="7715.52"/>
    <n v="0"/>
    <n v="0"/>
    <n v="0"/>
    <n v="0"/>
  </r>
  <r>
    <s v="89429100-1"/>
    <s v="NMC CHILE SPA"/>
    <n v="1000730"/>
    <s v="ZPFC      "/>
    <n v="6508473483"/>
    <n v="50"/>
    <x v="0"/>
    <s v="E599  "/>
    <n v="57"/>
    <s v="      "/>
    <s v="CL5726    "/>
    <n v="570301003"/>
    <n v="1206931"/>
    <s v="CORNISA ANADECO DA16 50X50 2.00MT       "/>
    <s v="24.06.2025"/>
    <n v="11"/>
    <s v="CS "/>
    <n v="48"/>
    <n v="1"/>
    <n v="6503.27"/>
    <s v="CLP "/>
    <s v="02.07.2025"/>
    <s v="01.07.2025"/>
    <n v="11"/>
    <s v="CS "/>
    <n v="6503.27"/>
    <s v="CLP "/>
    <s v="C004"/>
    <x v="0"/>
    <n v="101"/>
    <s v="E  "/>
    <n v="6503.27"/>
    <n v="650327"/>
    <n v="6503.27"/>
    <n v="0"/>
    <n v="0"/>
    <n v="0"/>
    <n v="0"/>
  </r>
  <r>
    <s v="89429100-1"/>
    <s v="NMC CHILE SPA"/>
    <n v="1000730"/>
    <s v="ZPFC      "/>
    <n v="6508473483"/>
    <n v="60"/>
    <x v="0"/>
    <s v="E599  "/>
    <n v="57"/>
    <s v="      "/>
    <s v="CL5726    "/>
    <n v="570301003"/>
    <n v="1206932"/>
    <s v="CORNISA ANADECO DA18 50X45 2.00MT       "/>
    <s v="24.06.2025"/>
    <n v="11"/>
    <s v="CS "/>
    <n v="50"/>
    <n v="1"/>
    <n v="6742.56"/>
    <s v="CLP "/>
    <s v="02.07.2025"/>
    <s v="01.07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473483"/>
    <n v="70"/>
    <x v="0"/>
    <s v="E599  "/>
    <n v="57"/>
    <s v="      "/>
    <s v="CL5726    "/>
    <n v="570301003"/>
    <n v="1206933"/>
    <s v="CORNISA ANADECO DA22 17X25 2.00MT       "/>
    <s v="24.06.2025"/>
    <n v="5"/>
    <s v="CS "/>
    <n v="176"/>
    <n v="1"/>
    <n v="4156.42"/>
    <s v="CLP "/>
    <s v="02.07.2025"/>
    <s v="01.07.2025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473483"/>
    <n v="80"/>
    <x v="0"/>
    <s v="E599  "/>
    <n v="57"/>
    <s v="      "/>
    <s v="CL5726    "/>
    <n v="570301003"/>
    <n v="1252549"/>
    <s v="ESQUINERO WE1 30X25 2.00MT              "/>
    <s v="24.06.2025"/>
    <n v="2"/>
    <s v="CS "/>
    <n v="35"/>
    <n v="1"/>
    <n v="2831.5"/>
    <s v="CLP "/>
    <s v="02.07.2025"/>
    <s v="01.07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473483"/>
    <n v="90"/>
    <x v="0"/>
    <s v="E599  "/>
    <n v="57"/>
    <s v="      "/>
    <s v="CL5726    "/>
    <n v="570301003"/>
    <n v="1415350"/>
    <s v="GUARDAPOLVO NOMAFLOOR M58 13X58 2.00MT  "/>
    <s v="24.06.2025"/>
    <n v="1"/>
    <s v="CS "/>
    <n v="31"/>
    <n v="1"/>
    <n v="1116"/>
    <s v="CLP "/>
    <s v="02.07.2025"/>
    <s v="01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81678"/>
    <n v="10"/>
    <x v="0"/>
    <s v="E599  "/>
    <n v="49"/>
    <s v="      "/>
    <s v="CL4923    "/>
    <n v="490604004"/>
    <n v="1257819"/>
    <s v="ESPUMA NIVELADORA 2.2MM SELITAC 15 M2   "/>
    <s v="30.06.2025"/>
    <n v="1"/>
    <s v="PAL"/>
    <n v="27"/>
    <n v="1"/>
    <n v="3240"/>
    <s v="CLP "/>
    <s v="07.07.2025"/>
    <s v="          "/>
    <n v="0"/>
    <s v="PAL"/>
    <n v="0"/>
    <s v="CLP "/>
    <s v="C004"/>
    <x v="2"/>
    <s v="   "/>
    <s v="   "/>
    <n v="3240"/>
    <n v="324000"/>
    <n v="0"/>
    <n v="0"/>
    <n v="0"/>
    <n v="0"/>
    <n v="0"/>
  </r>
  <r>
    <s v="89429100-1"/>
    <s v="NMC CHILE SPA"/>
    <n v="1000730"/>
    <s v="ZPXD      "/>
    <n v="6508481678"/>
    <n v="11"/>
    <x v="0"/>
    <s v="E599  "/>
    <n v="49"/>
    <s v="      "/>
    <s v="CL4923    "/>
    <n v="490604004"/>
    <n v="1257819"/>
    <s v="ESPUMA NIVELADORA 2.2MM SELITAC 15 M2   "/>
    <s v="30.06.2025"/>
    <n v="1"/>
    <s v="PAL"/>
    <n v="1"/>
    <n v="1"/>
    <n v="0"/>
    <s v="CLP "/>
    <s v="07.07.2025"/>
    <s v="          "/>
    <n v="0"/>
    <s v="PAL"/>
    <n v="0"/>
    <s v="CLP "/>
    <s v="C004"/>
    <x v="2"/>
    <s v="   "/>
    <s v="   "/>
    <n v="0"/>
    <n v="0"/>
    <n v="0"/>
    <n v="0"/>
    <n v="0"/>
    <n v="0"/>
    <n v="0"/>
  </r>
  <r>
    <s v="89429100-1"/>
    <s v="NMC CHILE SPA"/>
    <n v="1000730"/>
    <s v="ZPXD      "/>
    <n v="6508481680"/>
    <n v="10"/>
    <x v="0"/>
    <s v="E599  "/>
    <n v="49"/>
    <s v="      "/>
    <s v="CL4923    "/>
    <n v="490604004"/>
    <n v="1257819"/>
    <s v="ESPUMA NIVELADORA 2.2MM SELITAC 15 M2   "/>
    <s v="30.06.2025"/>
    <n v="2"/>
    <s v="PAL"/>
    <n v="27"/>
    <n v="1"/>
    <n v="6480"/>
    <s v="CLP "/>
    <s v="07.07.2025"/>
    <s v="03.07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481680"/>
    <n v="11"/>
    <x v="0"/>
    <s v="E599  "/>
    <n v="49"/>
    <s v="      "/>
    <s v="CL4923    "/>
    <n v="490604004"/>
    <n v="1257819"/>
    <s v="ESPUMA NIVELADORA 2.2MM SELITAC 15 M2   "/>
    <s v="30.06.2025"/>
    <n v="1"/>
    <s v="PAL"/>
    <n v="1"/>
    <n v="1"/>
    <n v="0"/>
    <s v="CLP "/>
    <s v="07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81680"/>
    <n v="12"/>
    <x v="0"/>
    <s v="E599  "/>
    <n v="49"/>
    <s v="      "/>
    <s v="CL4923    "/>
    <n v="490604004"/>
    <n v="1257819"/>
    <s v="ESPUMA NIVELADORA 2.2MM SELITAC 15 M2   "/>
    <s v="30.06.2025"/>
    <n v="1"/>
    <s v="PAL"/>
    <n v="1"/>
    <n v="1"/>
    <n v="0"/>
    <s v="CLP "/>
    <s v="07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481943"/>
    <n v="10"/>
    <x v="0"/>
    <s v="E599  "/>
    <n v="57"/>
    <s v="      "/>
    <s v="CL5726    "/>
    <n v="570301003"/>
    <n v="107162"/>
    <s v="MOLDURA DECOFLAIR E25 SKIN 50X80 2.00MT "/>
    <s v="30.06.2025"/>
    <n v="2"/>
    <s v="PAK"/>
    <n v="14"/>
    <n v="1"/>
    <n v="2301.04"/>
    <s v="CLP "/>
    <s v="07.07.2025"/>
    <s v="          "/>
    <n v="0"/>
    <s v="PAK"/>
    <n v="0"/>
    <s v="CLP "/>
    <s v="C004"/>
    <x v="1"/>
    <s v="   "/>
    <s v="   "/>
    <n v="2301.04"/>
    <n v="230104"/>
    <n v="0"/>
    <n v="0"/>
    <n v="0"/>
    <n v="0"/>
    <n v="0"/>
  </r>
  <r>
    <s v="89429100-1"/>
    <s v="NMC CHILE SPA"/>
    <n v="1000730"/>
    <s v="ZPFC      "/>
    <n v="6508481943"/>
    <n v="20"/>
    <x v="0"/>
    <s v="E599  "/>
    <n v="57"/>
    <s v="      "/>
    <s v="CL5726    "/>
    <n v="570301003"/>
    <n v="225516"/>
    <s v="MOLDURA DECOFLAIR E21 SKIN 65X30 2.00MT "/>
    <s v="30.06.2025"/>
    <n v="4"/>
    <s v="PAK"/>
    <n v="21"/>
    <n v="1"/>
    <n v="6017.76"/>
    <s v="CLP "/>
    <s v="07.07.2025"/>
    <s v="04.07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481943"/>
    <n v="30"/>
    <x v="0"/>
    <s v="E599  "/>
    <n v="57"/>
    <s v="      "/>
    <s v="CL5726    "/>
    <n v="570301003"/>
    <n v="1206928"/>
    <s v="CORNISA ANADECO DA1 33X33 2.00MT        "/>
    <s v="30.06.2025"/>
    <n v="30"/>
    <s v="CS "/>
    <n v="115"/>
    <n v="1"/>
    <n v="25038.720000000001"/>
    <s v="CLP "/>
    <s v="07.07.2025"/>
    <s v="04.07.2025"/>
    <n v="30"/>
    <s v="CS "/>
    <n v="25038.720000000001"/>
    <s v="CLP "/>
    <s v="C004"/>
    <x v="0"/>
    <n v="101"/>
    <s v="E  "/>
    <n v="25038.720000000001"/>
    <n v="2503872"/>
    <n v="25038.720000000001"/>
    <n v="0"/>
    <n v="0"/>
    <n v="0"/>
    <n v="0"/>
  </r>
  <r>
    <s v="89429100-1"/>
    <s v="NMC CHILE SPA"/>
    <n v="1000730"/>
    <s v="ZPFC      "/>
    <n v="6508481943"/>
    <n v="40"/>
    <x v="0"/>
    <s v="E599  "/>
    <n v="57"/>
    <s v="      "/>
    <s v="CL5726    "/>
    <n v="570301003"/>
    <n v="1206929"/>
    <s v="CORNISA ANADECO DA6 45X50 2.00MT        "/>
    <s v="30.06.2025"/>
    <n v="20"/>
    <s v="CS "/>
    <n v="48"/>
    <n v="1"/>
    <n v="13206.53"/>
    <s v="CLP "/>
    <s v="07.07.2025"/>
    <s v="04.07.2025"/>
    <n v="20"/>
    <s v="CS "/>
    <n v="13206.53"/>
    <s v="CLP "/>
    <s v="C004"/>
    <x v="0"/>
    <n v="101"/>
    <s v="E  "/>
    <n v="13206.53"/>
    <n v="1320653"/>
    <n v="13206.53"/>
    <n v="0"/>
    <n v="0"/>
    <n v="0"/>
    <n v="0"/>
  </r>
  <r>
    <s v="89429100-1"/>
    <s v="NMC CHILE SPA"/>
    <n v="1000730"/>
    <s v="ZPFC      "/>
    <n v="6508481943"/>
    <n v="50"/>
    <x v="0"/>
    <s v="E599  "/>
    <n v="57"/>
    <s v="      "/>
    <s v="CL5726    "/>
    <n v="570301003"/>
    <n v="1206930"/>
    <s v="CORNISA ANADECO DA15 35X35 2.00MT       "/>
    <s v="30.06.2025"/>
    <n v="6"/>
    <s v="CS "/>
    <n v="95"/>
    <n v="1"/>
    <n v="5143.68"/>
    <s v="CLP "/>
    <s v="07.07.2025"/>
    <s v="04.07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481943"/>
    <n v="60"/>
    <x v="0"/>
    <s v="E599  "/>
    <n v="57"/>
    <s v="      "/>
    <s v="CL5726    "/>
    <n v="570301003"/>
    <n v="1206931"/>
    <s v="CORNISA ANADECO DA16 50X50 2.00MT       "/>
    <s v="30.06.2025"/>
    <n v="15"/>
    <s v="CS "/>
    <n v="48"/>
    <n v="1"/>
    <n v="8868.1"/>
    <s v="CLP "/>
    <s v="07.07.2025"/>
    <s v="04.07.2025"/>
    <n v="15"/>
    <s v="CS "/>
    <n v="8868.1"/>
    <s v="CLP "/>
    <s v="C004"/>
    <x v="0"/>
    <n v="101"/>
    <s v="E  "/>
    <n v="8868.1"/>
    <n v="886810"/>
    <n v="8868.1"/>
    <n v="0"/>
    <n v="0"/>
    <n v="0"/>
    <n v="0"/>
  </r>
  <r>
    <s v="89429100-1"/>
    <s v="NMC CHILE SPA"/>
    <n v="1000730"/>
    <s v="ZPFC      "/>
    <n v="6508481943"/>
    <n v="70"/>
    <x v="0"/>
    <s v="E599  "/>
    <n v="57"/>
    <s v="      "/>
    <s v="CL5726    "/>
    <n v="570301003"/>
    <n v="1206932"/>
    <s v="CORNISA ANADECO DA18 50X45 2.00MT       "/>
    <s v="30.06.2025"/>
    <n v="8"/>
    <s v="CS "/>
    <n v="50"/>
    <n v="1"/>
    <n v="4903.68"/>
    <s v="CLP "/>
    <s v="07.07.2025"/>
    <s v="04.07.2025"/>
    <n v="8"/>
    <s v="CS "/>
    <n v="4903.68"/>
    <s v="CLP "/>
    <s v="C004"/>
    <x v="0"/>
    <n v="101"/>
    <s v="E  "/>
    <n v="4903.68"/>
    <n v="490368"/>
    <n v="4903.68"/>
    <n v="0"/>
    <n v="0"/>
    <n v="0"/>
    <n v="0"/>
  </r>
  <r>
    <s v="89429100-1"/>
    <s v="NMC CHILE SPA"/>
    <n v="1000730"/>
    <s v="ZPFC      "/>
    <n v="6508481943"/>
    <n v="80"/>
    <x v="0"/>
    <s v="E599  "/>
    <n v="57"/>
    <s v="      "/>
    <s v="CL5726    "/>
    <n v="570301003"/>
    <n v="1206933"/>
    <s v="CORNISA ANADECO DA22 17X25 2.00MT       "/>
    <s v="30.06.2025"/>
    <n v="3"/>
    <s v="CS "/>
    <n v="176"/>
    <n v="1"/>
    <n v="2493.85"/>
    <s v="CLP "/>
    <s v="07.07.2025"/>
    <s v="04.07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481943"/>
    <n v="90"/>
    <x v="0"/>
    <s v="E599  "/>
    <n v="57"/>
    <s v="      "/>
    <s v="CL5726    "/>
    <n v="570301003"/>
    <n v="1252549"/>
    <s v="ESQUINERO WE1 30X25 2.00MT              "/>
    <s v="30.06.2025"/>
    <n v="2"/>
    <s v="CS "/>
    <n v="35"/>
    <n v="1"/>
    <n v="2831.5"/>
    <s v="CLP "/>
    <s v="07.07.2025"/>
    <s v="04.07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492059"/>
    <n v="10"/>
    <x v="0"/>
    <s v="E599  "/>
    <n v="57"/>
    <s v="      "/>
    <s v="CL5726    "/>
    <n v="570301003"/>
    <n v="107162"/>
    <s v="MOLDURA DECOFLAIR E25 SKIN 50X80 2.00MT "/>
    <s v="07.07.2025"/>
    <n v="3"/>
    <s v="PAK"/>
    <n v="14"/>
    <n v="1"/>
    <n v="3451.56"/>
    <s v="CLP "/>
    <s v="14.07.2025"/>
    <s v="          "/>
    <n v="0"/>
    <s v="PAK"/>
    <n v="0"/>
    <s v="CLP "/>
    <s v="C004"/>
    <x v="1"/>
    <s v="   "/>
    <s v="   "/>
    <n v="3451.56"/>
    <n v="345156"/>
    <n v="0"/>
    <n v="0"/>
    <n v="0"/>
    <n v="0"/>
    <n v="0"/>
  </r>
  <r>
    <s v="89429100-1"/>
    <s v="NMC CHILE SPA"/>
    <n v="1000730"/>
    <s v="ZPFC      "/>
    <n v="6508492059"/>
    <n v="20"/>
    <x v="0"/>
    <s v="E599  "/>
    <n v="57"/>
    <s v="      "/>
    <s v="CL5726    "/>
    <n v="570301003"/>
    <n v="225516"/>
    <s v="MOLDURA DECOFLAIR E21 SKIN 65X30 2.00MT "/>
    <s v="07.07.2025"/>
    <n v="2"/>
    <s v="PAK"/>
    <n v="21"/>
    <n v="1"/>
    <n v="3008.88"/>
    <s v="CLP "/>
    <s v="14.07.2025"/>
    <s v="10.07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492059"/>
    <n v="30"/>
    <x v="0"/>
    <s v="E599  "/>
    <n v="57"/>
    <s v="      "/>
    <s v="CL5726    "/>
    <n v="570301003"/>
    <n v="1206928"/>
    <s v="CORNISA ANADECO DA1 33X33 2.00MT        "/>
    <s v="07.07.2025"/>
    <n v="22"/>
    <s v="CS "/>
    <n v="115"/>
    <n v="1"/>
    <n v="18361.73"/>
    <s v="CLP "/>
    <s v="14.07.2025"/>
    <s v="10.07.2025"/>
    <n v="22"/>
    <s v="CS "/>
    <n v="18361.73"/>
    <s v="CLP "/>
    <s v="C004"/>
    <x v="0"/>
    <n v="101"/>
    <s v="E  "/>
    <n v="18361.73"/>
    <n v="1836173"/>
    <n v="18361.73"/>
    <n v="0"/>
    <n v="0"/>
    <n v="0"/>
    <n v="0"/>
  </r>
  <r>
    <s v="89429100-1"/>
    <s v="NMC CHILE SPA"/>
    <n v="1000730"/>
    <s v="ZPFC      "/>
    <n v="6508492059"/>
    <n v="40"/>
    <x v="0"/>
    <s v="E599  "/>
    <n v="57"/>
    <s v="      "/>
    <s v="CL5726    "/>
    <n v="570301003"/>
    <n v="1206929"/>
    <s v="CORNISA ANADECO DA6 45X50 2.00MT        "/>
    <s v="07.07.2025"/>
    <n v="18"/>
    <s v="CS "/>
    <n v="48"/>
    <n v="1"/>
    <n v="11885.88"/>
    <s v="CLP "/>
    <s v="14.07.2025"/>
    <s v="10.07.2025"/>
    <n v="18"/>
    <s v="CS "/>
    <n v="11885.88"/>
    <s v="CLP "/>
    <s v="C004"/>
    <x v="0"/>
    <n v="101"/>
    <s v="E  "/>
    <n v="11885.88"/>
    <n v="1188588"/>
    <n v="11885.88"/>
    <n v="0"/>
    <n v="0"/>
    <n v="0"/>
    <n v="0"/>
  </r>
  <r>
    <s v="89429100-1"/>
    <s v="NMC CHILE SPA"/>
    <n v="1000730"/>
    <s v="ZPFC      "/>
    <n v="6508492059"/>
    <n v="50"/>
    <x v="0"/>
    <s v="E599  "/>
    <n v="57"/>
    <s v="      "/>
    <s v="CL5726    "/>
    <n v="570301003"/>
    <n v="1206930"/>
    <s v="CORNISA ANADECO DA15 35X35 2.00MT       "/>
    <s v="07.07.2025"/>
    <n v="3"/>
    <s v="CS "/>
    <n v="95"/>
    <n v="1"/>
    <n v="2571.84"/>
    <s v="CLP "/>
    <s v="14.07.2025"/>
    <s v="10.07.2025"/>
    <n v="3"/>
    <s v="CS "/>
    <n v="2571.84"/>
    <s v="CLP "/>
    <s v="C004"/>
    <x v="0"/>
    <n v="101"/>
    <s v="E  "/>
    <n v="2571.84"/>
    <n v="257184"/>
    <n v="2571.84"/>
    <n v="0"/>
    <n v="0"/>
    <n v="0"/>
    <n v="0"/>
  </r>
  <r>
    <s v="89429100-1"/>
    <s v="NMC CHILE SPA"/>
    <n v="1000730"/>
    <s v="ZPFC      "/>
    <n v="6508492059"/>
    <n v="60"/>
    <x v="0"/>
    <s v="E599  "/>
    <n v="57"/>
    <s v="      "/>
    <s v="CL5726    "/>
    <n v="570301003"/>
    <n v="1206931"/>
    <s v="CORNISA ANADECO DA16 50X50 2.00MT       "/>
    <s v="07.07.2025"/>
    <n v="13"/>
    <s v="CS "/>
    <n v="48"/>
    <n v="1"/>
    <n v="7685.68"/>
    <s v="CLP "/>
    <s v="14.07.2025"/>
    <s v="10.07.2025"/>
    <n v="13"/>
    <s v="CS "/>
    <n v="7685.68"/>
    <s v="CLP "/>
    <s v="C004"/>
    <x v="0"/>
    <n v="101"/>
    <s v="E  "/>
    <n v="7685.68"/>
    <n v="768568"/>
    <n v="7685.68"/>
    <n v="0"/>
    <n v="0"/>
    <n v="0"/>
    <n v="0"/>
  </r>
  <r>
    <s v="89429100-1"/>
    <s v="NMC CHILE SPA"/>
    <n v="1000730"/>
    <s v="ZPFC      "/>
    <n v="6508492059"/>
    <n v="70"/>
    <x v="0"/>
    <s v="E599  "/>
    <n v="57"/>
    <s v="      "/>
    <s v="CL5726    "/>
    <n v="570301003"/>
    <n v="1206932"/>
    <s v="CORNISA ANADECO DA18 50X45 2.00MT       "/>
    <s v="07.07.2025"/>
    <n v="23"/>
    <s v="CS "/>
    <n v="50"/>
    <n v="1"/>
    <n v="14098.08"/>
    <s v="CLP "/>
    <s v="14.07.2025"/>
    <s v="10.07.2025"/>
    <n v="23"/>
    <s v="CS "/>
    <n v="14098.08"/>
    <s v="CLP "/>
    <s v="C004"/>
    <x v="0"/>
    <n v="101"/>
    <s v="E  "/>
    <n v="14098.08"/>
    <n v="1409808"/>
    <n v="14098.08"/>
    <n v="0"/>
    <n v="0"/>
    <n v="0"/>
    <n v="0"/>
  </r>
  <r>
    <s v="89429100-1"/>
    <s v="NMC CHILE SPA"/>
    <n v="1000730"/>
    <s v="ZPFC      "/>
    <n v="6508492059"/>
    <n v="80"/>
    <x v="0"/>
    <s v="E599  "/>
    <n v="57"/>
    <s v="      "/>
    <s v="CL5726    "/>
    <n v="570301003"/>
    <n v="1206933"/>
    <s v="CORNISA ANADECO DA22 17X25 2.00MT       "/>
    <s v="07.07.2025"/>
    <n v="8"/>
    <s v="CS "/>
    <n v="176"/>
    <n v="1"/>
    <n v="6650.27"/>
    <s v="CLP "/>
    <s v="14.07.2025"/>
    <s v="10.07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492059"/>
    <n v="90"/>
    <x v="0"/>
    <s v="E599  "/>
    <n v="57"/>
    <s v="      "/>
    <s v="CL5726    "/>
    <n v="570301003"/>
    <n v="1252549"/>
    <s v="ESQUINERO WE1 30X25 2.00MT              "/>
    <s v="07.07.2025"/>
    <n v="6"/>
    <s v="CS "/>
    <n v="35"/>
    <n v="1"/>
    <n v="8494.5"/>
    <s v="CLP "/>
    <s v="14.07.2025"/>
    <s v="10.07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FC      "/>
    <n v="6508492059"/>
    <n v="100"/>
    <x v="0"/>
    <s v="E599  "/>
    <n v="57"/>
    <s v="      "/>
    <s v="CL5726    "/>
    <n v="570301003"/>
    <n v="1415350"/>
    <s v="GUARDAPOLVO NOMAFLOOR M58 13X58 2.00MT  "/>
    <s v="07.07.2025"/>
    <n v="1"/>
    <s v="CS "/>
    <n v="31"/>
    <n v="1"/>
    <n v="1116"/>
    <s v="CLP "/>
    <s v="14.07.2025"/>
    <s v="10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494852"/>
    <n v="10"/>
    <x v="0"/>
    <s v="E599  "/>
    <n v="49"/>
    <s v="      "/>
    <s v="CL4923    "/>
    <n v="490604004"/>
    <n v="1257819"/>
    <s v="ESPUMA NIVELADORA 2.2MM SELITAC 15 M2   "/>
    <s v="08.07.2025"/>
    <n v="3"/>
    <s v="PAL"/>
    <n v="27"/>
    <n v="1"/>
    <n v="9720"/>
    <s v="CLP "/>
    <s v="15.07.2025"/>
    <s v="10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494852"/>
    <n v="11"/>
    <x v="0"/>
    <s v="E599  "/>
    <n v="49"/>
    <s v="      "/>
    <s v="CL4923    "/>
    <n v="490604004"/>
    <n v="1257819"/>
    <s v="ESPUMA NIVELADORA 2.2MM SELITAC 15 M2   "/>
    <s v="08.07.2025"/>
    <n v="1"/>
    <s v="PAL"/>
    <n v="1"/>
    <n v="1"/>
    <n v="0"/>
    <s v="CLP "/>
    <s v="15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94852"/>
    <n v="12"/>
    <x v="0"/>
    <s v="E599  "/>
    <n v="49"/>
    <s v="      "/>
    <s v="CL4923    "/>
    <n v="490604004"/>
    <n v="1257819"/>
    <s v="ESPUMA NIVELADORA 2.2MM SELITAC 15 M2   "/>
    <s v="08.07.2025"/>
    <n v="1"/>
    <s v="PAL"/>
    <n v="1"/>
    <n v="1"/>
    <n v="0"/>
    <s v="CLP "/>
    <s v="15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494852"/>
    <n v="13"/>
    <x v="0"/>
    <s v="E599  "/>
    <n v="49"/>
    <s v="      "/>
    <s v="CL4923    "/>
    <n v="490604004"/>
    <n v="1257819"/>
    <s v="ESPUMA NIVELADORA 2.2MM SELITAC 15 M2   "/>
    <s v="08.07.2025"/>
    <n v="1"/>
    <s v="PAL"/>
    <n v="1"/>
    <n v="1"/>
    <n v="0"/>
    <s v="CLP "/>
    <s v="15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0643"/>
    <n v="10"/>
    <x v="0"/>
    <s v="E599  "/>
    <n v="49"/>
    <s v="      "/>
    <s v="CL4923    "/>
    <n v="490604004"/>
    <n v="1257819"/>
    <s v="ESPUMA NIVELADORA 2.2MM SELITAC 15 M2   "/>
    <s v="14.07.2025"/>
    <n v="3"/>
    <s v="PAL"/>
    <n v="27"/>
    <n v="1"/>
    <n v="9720"/>
    <s v="CLP "/>
    <s v="22.07.2025"/>
    <s v="22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00643"/>
    <n v="11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0643"/>
    <n v="12"/>
    <x v="0"/>
    <s v="E599  "/>
    <n v="49"/>
    <s v="      "/>
    <s v="CL4923    "/>
    <n v="490604004"/>
    <n v="1257819"/>
    <s v="ESPUMA NIVELADORA 2.2MM SELITAC 15 M2   "/>
    <s v="14.07.2025"/>
    <n v="2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1718"/>
    <n v="10"/>
    <x v="0"/>
    <s v="E599  "/>
    <n v="49"/>
    <s v="      "/>
    <s v="CL4923    "/>
    <n v="490604004"/>
    <n v="1257819"/>
    <s v="ESPUMA NIVELADORA 2.2MM SELITAC 15 M2   "/>
    <s v="14.07.2025"/>
    <n v="3"/>
    <s v="PAL"/>
    <n v="27"/>
    <n v="1"/>
    <n v="9720"/>
    <s v="CLP "/>
    <s v="22.07.2025"/>
    <s v="22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01718"/>
    <n v="11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1718"/>
    <n v="12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01718"/>
    <n v="13"/>
    <x v="0"/>
    <s v="E599  "/>
    <n v="49"/>
    <s v="      "/>
    <s v="CL4923    "/>
    <n v="490604004"/>
    <n v="1257819"/>
    <s v="ESPUMA NIVELADORA 2.2MM SELITAC 15 M2   "/>
    <s v="14.07.2025"/>
    <n v="1"/>
    <s v="PAL"/>
    <n v="1"/>
    <n v="1"/>
    <n v="0"/>
    <s v="CLP "/>
    <s v="22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02757"/>
    <n v="10"/>
    <x v="0"/>
    <s v="E599  "/>
    <n v="57"/>
    <s v="      "/>
    <s v="CL5726    "/>
    <n v="570301003"/>
    <n v="107162"/>
    <s v="MOLDURA DECOFLAIR E25 SKIN 50X80 2.00MT "/>
    <s v="15.07.2025"/>
    <n v="5"/>
    <s v="PAK"/>
    <n v="14"/>
    <n v="1"/>
    <n v="5752.6"/>
    <s v="CLP "/>
    <s v="23.07.2025"/>
    <s v="          "/>
    <n v="0"/>
    <s v="PAK"/>
    <n v="0"/>
    <s v="CLP "/>
    <s v="C004"/>
    <x v="1"/>
    <s v="   "/>
    <s v="   "/>
    <n v="5752.6"/>
    <n v="575260"/>
    <n v="0"/>
    <n v="0"/>
    <n v="0"/>
    <n v="0"/>
    <n v="0"/>
  </r>
  <r>
    <s v="89429100-1"/>
    <s v="NMC CHILE SPA"/>
    <n v="1000730"/>
    <s v="ZPFC      "/>
    <n v="6508502757"/>
    <n v="20"/>
    <x v="0"/>
    <s v="E599  "/>
    <n v="57"/>
    <s v="      "/>
    <s v="CL5726    "/>
    <n v="570301003"/>
    <n v="1206928"/>
    <s v="CORNISA ANADECO DA1 33X33 2.00MT        "/>
    <s v="15.07.2025"/>
    <n v="21"/>
    <s v="CS "/>
    <n v="115"/>
    <n v="1"/>
    <n v="17527.099999999999"/>
    <s v="CLP "/>
    <s v="23.07.2025"/>
    <s v="21.07.2025"/>
    <n v="21"/>
    <s v="CS "/>
    <n v="17527.099999999999"/>
    <s v="CLP "/>
    <s v="C004"/>
    <x v="0"/>
    <n v="101"/>
    <s v="E  "/>
    <n v="17527.099999999999"/>
    <n v="1752709.9999999998"/>
    <n v="17527.099999999999"/>
    <n v="0"/>
    <n v="0"/>
    <n v="0"/>
    <n v="0"/>
  </r>
  <r>
    <s v="89429100-1"/>
    <s v="NMC CHILE SPA"/>
    <n v="1000730"/>
    <s v="ZPFC      "/>
    <n v="6508502757"/>
    <n v="30"/>
    <x v="0"/>
    <s v="E599  "/>
    <n v="57"/>
    <s v="      "/>
    <s v="CL5726    "/>
    <n v="570301003"/>
    <n v="1206929"/>
    <s v="CORNISA ANADECO DA6 45X50 2.00MT        "/>
    <s v="15.07.2025"/>
    <n v="22"/>
    <s v="CS "/>
    <n v="48"/>
    <n v="1"/>
    <n v="14527.18"/>
    <s v="CLP "/>
    <s v="23.07.2025"/>
    <s v="21.07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502757"/>
    <n v="40"/>
    <x v="0"/>
    <s v="E599  "/>
    <n v="57"/>
    <s v="      "/>
    <s v="CL5726    "/>
    <n v="570301003"/>
    <n v="1206930"/>
    <s v="CORNISA ANADECO DA15 35X35 2.00MT       "/>
    <s v="15.07.2025"/>
    <n v="5"/>
    <s v="CS "/>
    <n v="95"/>
    <n v="1"/>
    <n v="4286.3999999999996"/>
    <s v="CLP "/>
    <s v="23.07.2025"/>
    <s v="21.07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02757"/>
    <n v="50"/>
    <x v="0"/>
    <s v="E599  "/>
    <n v="57"/>
    <s v="      "/>
    <s v="CL5726    "/>
    <n v="570301003"/>
    <n v="1206931"/>
    <s v="CORNISA ANADECO DA16 50X50 2.00MT       "/>
    <s v="15.07.2025"/>
    <n v="27"/>
    <s v="CS "/>
    <n v="48"/>
    <n v="1"/>
    <n v="15962.57"/>
    <s v="CLP "/>
    <s v="23.07.2025"/>
    <s v="21.07.2025"/>
    <n v="27"/>
    <s v="CS "/>
    <n v="15962.57"/>
    <s v="CLP "/>
    <s v="C004"/>
    <x v="0"/>
    <n v="101"/>
    <s v="E  "/>
    <n v="15962.57"/>
    <n v="1596257"/>
    <n v="15962.57"/>
    <n v="0"/>
    <n v="0"/>
    <n v="0"/>
    <n v="0"/>
  </r>
  <r>
    <s v="89429100-1"/>
    <s v="NMC CHILE SPA"/>
    <n v="1000730"/>
    <s v="ZPFC      "/>
    <n v="6508502757"/>
    <n v="60"/>
    <x v="0"/>
    <s v="E599  "/>
    <n v="57"/>
    <s v="      "/>
    <s v="CL5726    "/>
    <n v="570301003"/>
    <n v="1206932"/>
    <s v="CORNISA ANADECO DA18 50X45 2.00MT       "/>
    <s v="15.07.2025"/>
    <n v="8"/>
    <s v="CS "/>
    <n v="50"/>
    <n v="1"/>
    <n v="4903.68"/>
    <s v="CLP "/>
    <s v="23.07.2025"/>
    <s v="21.07.2025"/>
    <n v="8"/>
    <s v="CS "/>
    <n v="4903.68"/>
    <s v="CLP "/>
    <s v="C004"/>
    <x v="0"/>
    <n v="101"/>
    <s v="E  "/>
    <n v="4903.68"/>
    <n v="490368"/>
    <n v="4903.68"/>
    <n v="0"/>
    <n v="0"/>
    <n v="0"/>
    <n v="0"/>
  </r>
  <r>
    <s v="89429100-1"/>
    <s v="NMC CHILE SPA"/>
    <n v="1000730"/>
    <s v="ZPFC      "/>
    <n v="6508502757"/>
    <n v="70"/>
    <x v="0"/>
    <s v="E599  "/>
    <n v="57"/>
    <s v="      "/>
    <s v="CL5726    "/>
    <n v="570301003"/>
    <n v="1206933"/>
    <s v="CORNISA ANADECO DA22 17X25 2.00MT       "/>
    <s v="15.07.2025"/>
    <n v="3"/>
    <s v="CS "/>
    <n v="176"/>
    <n v="1"/>
    <n v="2493.85"/>
    <s v="CLP "/>
    <s v="23.07.2025"/>
    <s v="21.07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502757"/>
    <n v="80"/>
    <x v="0"/>
    <s v="E599  "/>
    <n v="57"/>
    <s v="      "/>
    <s v="CL5726    "/>
    <n v="570301003"/>
    <n v="1252549"/>
    <s v="ESQUINERO WE1 30X25 2.00MT              "/>
    <s v="15.07.2025"/>
    <n v="8"/>
    <s v="CS "/>
    <n v="35"/>
    <n v="1"/>
    <n v="11326"/>
    <s v="CLP "/>
    <s v="23.07.2025"/>
    <s v="21.07.2025"/>
    <n v="8"/>
    <s v="CS "/>
    <n v="11326"/>
    <s v="CLP "/>
    <s v="C004"/>
    <x v="0"/>
    <n v="101"/>
    <s v="E  "/>
    <n v="11326"/>
    <n v="1132600"/>
    <n v="11326"/>
    <n v="0"/>
    <n v="0"/>
    <n v="0"/>
    <n v="0"/>
  </r>
  <r>
    <s v="89429100-1"/>
    <s v="NMC CHILE SPA"/>
    <n v="1000730"/>
    <s v="ZPFC      "/>
    <n v="6508502757"/>
    <n v="90"/>
    <x v="0"/>
    <s v="E599  "/>
    <n v="57"/>
    <s v="      "/>
    <s v="CL5726    "/>
    <n v="570301003"/>
    <n v="1415350"/>
    <s v="GUARDAPOLVO NOMAFLOOR M58 13X58 2.00MT  "/>
    <s v="15.07.2025"/>
    <n v="1"/>
    <s v="CS "/>
    <n v="31"/>
    <n v="1"/>
    <n v="1116"/>
    <s v="CLP "/>
    <s v="23.07.2025"/>
    <s v="21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10735"/>
    <n v="10"/>
    <x v="0"/>
    <s v="E599  "/>
    <n v="49"/>
    <s v="      "/>
    <s v="CL4923    "/>
    <n v="490604004"/>
    <n v="1257819"/>
    <s v="ESPUMA NIVELADORA 2.2MM SELITAC 15 M2   "/>
    <s v="21.07.2025"/>
    <n v="2"/>
    <s v="PAL"/>
    <n v="27"/>
    <n v="1"/>
    <n v="6480"/>
    <s v="CLP "/>
    <s v="28.07.2025"/>
    <s v="24.07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10735"/>
    <n v="11"/>
    <x v="0"/>
    <s v="E599  "/>
    <n v="49"/>
    <s v="      "/>
    <s v="CL4923    "/>
    <n v="490604004"/>
    <n v="1257819"/>
    <s v="ESPUMA NIVELADORA 2.2MM SELITAC 15 M2   "/>
    <s v="21.07.2025"/>
    <n v="1"/>
    <s v="PAL"/>
    <n v="1"/>
    <n v="1"/>
    <n v="0"/>
    <s v="CLP "/>
    <s v="28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10735"/>
    <n v="12"/>
    <x v="0"/>
    <s v="E599  "/>
    <n v="49"/>
    <s v="      "/>
    <s v="CL4923    "/>
    <n v="490604004"/>
    <n v="1257819"/>
    <s v="ESPUMA NIVELADORA 2.2MM SELITAC 15 M2   "/>
    <s v="21.07.2025"/>
    <n v="1"/>
    <s v="PAL"/>
    <n v="1"/>
    <n v="1"/>
    <n v="0"/>
    <s v="CLP "/>
    <s v="28.07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11193"/>
    <n v="10"/>
    <x v="0"/>
    <s v="E599  "/>
    <n v="57"/>
    <s v="      "/>
    <s v="CL5726    "/>
    <n v="570301003"/>
    <n v="107162"/>
    <s v="MOLDURA DECOFLAIR E25 SKIN 50X80 2.00MT "/>
    <s v="21.07.2025"/>
    <n v="1"/>
    <s v="PAK"/>
    <n v="14"/>
    <n v="1"/>
    <n v="1150.52"/>
    <s v="CLP "/>
    <s v="28.07.2025"/>
    <s v="28.07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511193"/>
    <n v="20"/>
    <x v="0"/>
    <s v="E599  "/>
    <n v="57"/>
    <s v="      "/>
    <s v="CL5726    "/>
    <n v="570301003"/>
    <n v="225516"/>
    <s v="MOLDURA DECOFLAIR E21 SKIN 65X30 2.00MT "/>
    <s v="21.07.2025"/>
    <n v="4"/>
    <s v="PAK"/>
    <n v="21"/>
    <n v="1"/>
    <n v="6017.76"/>
    <s v="CLP "/>
    <s v="28.07.2025"/>
    <s v="28.07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511193"/>
    <n v="30"/>
    <x v="0"/>
    <s v="E599  "/>
    <n v="57"/>
    <s v="      "/>
    <s v="CL5726    "/>
    <n v="570301003"/>
    <n v="1206928"/>
    <s v="CORNISA ANADECO DA1 33X33 2.00MT        "/>
    <s v="21.07.2025"/>
    <n v="30"/>
    <s v="CS "/>
    <n v="115"/>
    <n v="1"/>
    <n v="25038.720000000001"/>
    <s v="CLP "/>
    <s v="28.07.2025"/>
    <s v="28.07.2025"/>
    <n v="30"/>
    <s v="CS "/>
    <n v="25038.720000000001"/>
    <s v="CLP "/>
    <s v="C004"/>
    <x v="0"/>
    <n v="101"/>
    <s v="E  "/>
    <n v="25038.720000000001"/>
    <n v="2503872"/>
    <n v="25038.720000000001"/>
    <n v="0"/>
    <n v="0"/>
    <n v="0"/>
    <n v="0"/>
  </r>
  <r>
    <s v="89429100-1"/>
    <s v="NMC CHILE SPA"/>
    <n v="1000730"/>
    <s v="ZPFC      "/>
    <n v="6508511193"/>
    <n v="40"/>
    <x v="0"/>
    <s v="E599  "/>
    <n v="57"/>
    <s v="      "/>
    <s v="CL5726    "/>
    <n v="570301003"/>
    <n v="1206929"/>
    <s v="CORNISA ANADECO DA6 45X50 2.00MT        "/>
    <s v="21.07.2025"/>
    <n v="19"/>
    <s v="CS "/>
    <n v="48"/>
    <n v="1"/>
    <n v="12546.2"/>
    <s v="CLP "/>
    <s v="28.07.2025"/>
    <s v="28.07.2025"/>
    <n v="19"/>
    <s v="CS "/>
    <n v="12546.2"/>
    <s v="CLP "/>
    <s v="C004"/>
    <x v="0"/>
    <n v="101"/>
    <s v="E  "/>
    <n v="12546.2"/>
    <n v="1254620"/>
    <n v="12546.2"/>
    <n v="0"/>
    <n v="0"/>
    <n v="0"/>
    <n v="0"/>
  </r>
  <r>
    <s v="89429100-1"/>
    <s v="NMC CHILE SPA"/>
    <n v="1000730"/>
    <s v="ZPFC      "/>
    <n v="6508511193"/>
    <n v="50"/>
    <x v="0"/>
    <s v="E599  "/>
    <n v="57"/>
    <s v="      "/>
    <s v="CL5726    "/>
    <n v="570301003"/>
    <n v="1206930"/>
    <s v="CORNISA ANADECO DA15 35X35 2.00MT       "/>
    <s v="21.07.2025"/>
    <n v="5"/>
    <s v="CS "/>
    <n v="95"/>
    <n v="1"/>
    <n v="4286.3999999999996"/>
    <s v="CLP "/>
    <s v="28.07.2025"/>
    <s v="28.07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11193"/>
    <n v="60"/>
    <x v="0"/>
    <s v="E599  "/>
    <n v="57"/>
    <s v="      "/>
    <s v="CL5726    "/>
    <n v="570301003"/>
    <n v="1206931"/>
    <s v="CORNISA ANADECO DA16 50X50 2.00MT       "/>
    <s v="21.07.2025"/>
    <n v="12"/>
    <s v="CS "/>
    <n v="48"/>
    <n v="1"/>
    <n v="7094.48"/>
    <s v="CLP "/>
    <s v="28.07.2025"/>
    <s v="28.07.2025"/>
    <n v="12"/>
    <s v="CS "/>
    <n v="7094.48"/>
    <s v="CLP "/>
    <s v="C004"/>
    <x v="0"/>
    <n v="101"/>
    <s v="E  "/>
    <n v="7094.48"/>
    <n v="709448"/>
    <n v="7094.48"/>
    <n v="0"/>
    <n v="0"/>
    <n v="0"/>
    <n v="0"/>
  </r>
  <r>
    <s v="89429100-1"/>
    <s v="NMC CHILE SPA"/>
    <n v="1000730"/>
    <s v="ZPFC      "/>
    <n v="6508511193"/>
    <n v="70"/>
    <x v="0"/>
    <s v="E599  "/>
    <n v="57"/>
    <s v="      "/>
    <s v="CL5726    "/>
    <n v="570301003"/>
    <n v="1206932"/>
    <s v="CORNISA ANADECO DA18 50X45 2.00MT       "/>
    <s v="21.07.2025"/>
    <n v="11"/>
    <s v="CS "/>
    <n v="50"/>
    <n v="1"/>
    <n v="6742.56"/>
    <s v="CLP "/>
    <s v="28.07.2025"/>
    <s v="28.07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511193"/>
    <n v="80"/>
    <x v="0"/>
    <s v="E599  "/>
    <n v="57"/>
    <s v="      "/>
    <s v="CL5726    "/>
    <n v="570301003"/>
    <n v="1206933"/>
    <s v="CORNISA ANADECO DA22 17X25 2.00MT       "/>
    <s v="21.07.2025"/>
    <n v="10"/>
    <s v="CS "/>
    <n v="176"/>
    <n v="1"/>
    <n v="8312.83"/>
    <s v="CLP "/>
    <s v="28.07.2025"/>
    <s v="28.07.2025"/>
    <n v="10"/>
    <s v="CS "/>
    <n v="8312.83"/>
    <s v="CLP "/>
    <s v="C004"/>
    <x v="0"/>
    <n v="101"/>
    <s v="E  "/>
    <n v="8312.83"/>
    <n v="831283"/>
    <n v="8312.83"/>
    <n v="0"/>
    <n v="0"/>
    <n v="0"/>
    <n v="0"/>
  </r>
  <r>
    <s v="89429100-1"/>
    <s v="NMC CHILE SPA"/>
    <n v="1000730"/>
    <s v="ZPFC      "/>
    <n v="6508511193"/>
    <n v="90"/>
    <x v="0"/>
    <s v="E599  "/>
    <n v="57"/>
    <s v="      "/>
    <s v="CL5726    "/>
    <n v="570301003"/>
    <n v="1252549"/>
    <s v="ESQUINERO WE1 30X25 2.00MT              "/>
    <s v="21.07.2025"/>
    <n v="3"/>
    <s v="CS "/>
    <n v="35"/>
    <n v="1"/>
    <n v="4247.25"/>
    <s v="CLP "/>
    <s v="28.07.2025"/>
    <s v="28.07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511193"/>
    <n v="100"/>
    <x v="0"/>
    <s v="E599  "/>
    <n v="57"/>
    <s v="      "/>
    <s v="CL5726    "/>
    <n v="570301003"/>
    <n v="1415350"/>
    <s v="GUARDAPOLVO NOMAFLOOR M58 13X58 2.00MT  "/>
    <s v="21.07.2025"/>
    <n v="1"/>
    <s v="CS "/>
    <n v="31"/>
    <n v="1"/>
    <n v="1116"/>
    <s v="CLP "/>
    <s v="28.07.2025"/>
    <s v="28.07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19336"/>
    <n v="10"/>
    <x v="0"/>
    <s v="E599  "/>
    <n v="49"/>
    <s v="      "/>
    <s v="CL4923    "/>
    <n v="490604004"/>
    <n v="1257819"/>
    <s v="ESPUMA NIVELADORA 2.2MM SELITAC 15 M2   "/>
    <s v="28.07.2025"/>
    <n v="3"/>
    <s v="PAL"/>
    <n v="27"/>
    <n v="1"/>
    <n v="9720"/>
    <s v="CLP "/>
    <s v="04.08.2025"/>
    <s v="31.07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19336"/>
    <n v="11"/>
    <x v="0"/>
    <s v="E599  "/>
    <n v="49"/>
    <s v="      "/>
    <s v="CL4923    "/>
    <n v="490604004"/>
    <n v="1257819"/>
    <s v="ESPUMA NIVELADORA 2.2MM SELITAC 15 M2   "/>
    <s v="28.07.2025"/>
    <n v="1"/>
    <s v="PAL"/>
    <n v="1"/>
    <n v="1"/>
    <n v="0"/>
    <s v="CLP "/>
    <s v="04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19336"/>
    <n v="12"/>
    <x v="0"/>
    <s v="E599  "/>
    <n v="49"/>
    <s v="      "/>
    <s v="CL4923    "/>
    <n v="490604004"/>
    <n v="1257819"/>
    <s v="ESPUMA NIVELADORA 2.2MM SELITAC 15 M2   "/>
    <s v="28.07.2025"/>
    <n v="1"/>
    <s v="PAL"/>
    <n v="1"/>
    <n v="1"/>
    <n v="0"/>
    <s v="CLP "/>
    <s v="04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19336"/>
    <n v="13"/>
    <x v="0"/>
    <s v="E599  "/>
    <n v="49"/>
    <s v="      "/>
    <s v="CL4923    "/>
    <n v="490604004"/>
    <n v="1257819"/>
    <s v="ESPUMA NIVELADORA 2.2MM SELITAC 15 M2   "/>
    <s v="28.07.2025"/>
    <n v="1"/>
    <s v="PAL"/>
    <n v="1"/>
    <n v="1"/>
    <n v="0"/>
    <s v="CLP "/>
    <s v="04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19978"/>
    <n v="10"/>
    <x v="0"/>
    <s v="E599  "/>
    <n v="57"/>
    <s v="      "/>
    <s v="CL5726    "/>
    <n v="570301003"/>
    <n v="107162"/>
    <s v="MOLDURA DECOFLAIR E25 SKIN 50X80 2.00MT "/>
    <s v="28.07.2025"/>
    <n v="6"/>
    <s v="PAK"/>
    <n v="14"/>
    <n v="1"/>
    <n v="6903.12"/>
    <s v="CLP "/>
    <s v="04.08.2025"/>
    <s v="05.08.2025"/>
    <n v="5"/>
    <s v="PAK"/>
    <n v="5752.6"/>
    <s v="CLP "/>
    <s v="C004"/>
    <x v="0"/>
    <n v="101"/>
    <s v="E  "/>
    <n v="6903.12"/>
    <n v="690312"/>
    <n v="5752.6"/>
    <n v="0"/>
    <n v="0"/>
    <n v="0"/>
    <n v="0"/>
  </r>
  <r>
    <s v="89429100-1"/>
    <s v="NMC CHILE SPA"/>
    <n v="1000730"/>
    <s v="ZPFC      "/>
    <n v="6508519978"/>
    <n v="20"/>
    <x v="0"/>
    <s v="E599  "/>
    <n v="57"/>
    <s v="      "/>
    <s v="CL5726    "/>
    <n v="570301003"/>
    <n v="225516"/>
    <s v="MOLDURA DECOFLAIR E21 SKIN 65X30 2.00MT "/>
    <s v="28.07.2025"/>
    <n v="2"/>
    <s v="PAK"/>
    <n v="21"/>
    <n v="1"/>
    <n v="3008.88"/>
    <s v="CLP "/>
    <s v="04.08.2025"/>
    <s v="05.08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19978"/>
    <n v="30"/>
    <x v="0"/>
    <s v="E599  "/>
    <n v="57"/>
    <s v="      "/>
    <s v="CL5726    "/>
    <n v="570301003"/>
    <n v="1206928"/>
    <s v="MOLDURA CORNISA ANADECO DA1 33X33 2.00MT"/>
    <s v="28.07.2025"/>
    <n v="32"/>
    <s v="CS "/>
    <n v="115"/>
    <n v="1"/>
    <n v="26707.97"/>
    <s v="CLP "/>
    <s v="04.08.2025"/>
    <s v="05.08.2025"/>
    <n v="32"/>
    <s v="CS "/>
    <n v="26707.97"/>
    <s v="CLP "/>
    <s v="C004"/>
    <x v="0"/>
    <n v="101"/>
    <s v="E  "/>
    <n v="26707.97"/>
    <n v="2670797"/>
    <n v="26707.97"/>
    <n v="0"/>
    <n v="0"/>
    <n v="0"/>
    <n v="0"/>
  </r>
  <r>
    <s v="89429100-1"/>
    <s v="NMC CHILE SPA"/>
    <n v="1000730"/>
    <s v="ZPFC      "/>
    <n v="6508519978"/>
    <n v="40"/>
    <x v="0"/>
    <s v="E599  "/>
    <n v="57"/>
    <s v="      "/>
    <s v="CL5726    "/>
    <n v="570301003"/>
    <n v="1206929"/>
    <s v="MOLDURA CORNISA ANADECO DA6 45X50 2.00MT"/>
    <s v="28.07.2025"/>
    <n v="14"/>
    <s v="CS "/>
    <n v="48"/>
    <n v="1"/>
    <n v="9244.57"/>
    <s v="CLP "/>
    <s v="04.08.2025"/>
    <s v="05.08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519978"/>
    <n v="50"/>
    <x v="0"/>
    <s v="E599  "/>
    <n v="57"/>
    <s v="      "/>
    <s v="CL5726    "/>
    <n v="570301003"/>
    <n v="1206930"/>
    <s v="MOLDURA CORNISA ANADECO DA15 35X35 2.0MT"/>
    <s v="28.07.2025"/>
    <n v="12"/>
    <s v="CS "/>
    <n v="95"/>
    <n v="1"/>
    <n v="10287.36"/>
    <s v="CLP "/>
    <s v="04.08.2025"/>
    <s v="05.08.2025"/>
    <n v="12"/>
    <s v="CS "/>
    <n v="10287.36"/>
    <s v="CLP "/>
    <s v="C004"/>
    <x v="0"/>
    <n v="101"/>
    <s v="E  "/>
    <n v="10287.36"/>
    <n v="1028736"/>
    <n v="10287.36"/>
    <n v="0"/>
    <n v="0"/>
    <n v="0"/>
    <n v="0"/>
  </r>
  <r>
    <s v="89429100-1"/>
    <s v="NMC CHILE SPA"/>
    <n v="1000730"/>
    <s v="ZPFC      "/>
    <n v="6508519978"/>
    <n v="60"/>
    <x v="0"/>
    <s v="E599  "/>
    <n v="57"/>
    <s v="      "/>
    <s v="CL5726    "/>
    <n v="570301003"/>
    <n v="1206931"/>
    <s v="MOLDURA CORNISA ANADECO DA16 50X50 2.0MT"/>
    <s v="28.07.2025"/>
    <n v="16"/>
    <s v="CS "/>
    <n v="48"/>
    <n v="1"/>
    <n v="9459.2999999999993"/>
    <s v="CLP "/>
    <s v="04.08.2025"/>
    <s v="05.08.2025"/>
    <n v="16"/>
    <s v="CS "/>
    <n v="9459.2999999999993"/>
    <s v="CLP "/>
    <s v="C004"/>
    <x v="0"/>
    <n v="101"/>
    <s v="E  "/>
    <n v="9459.2999999999993"/>
    <n v="945929.99999999988"/>
    <n v="9459.2999999999993"/>
    <n v="0"/>
    <n v="0"/>
    <n v="0"/>
    <n v="0"/>
  </r>
  <r>
    <s v="89429100-1"/>
    <s v="NMC CHILE SPA"/>
    <n v="1000730"/>
    <s v="ZPFC      "/>
    <n v="6508519978"/>
    <n v="70"/>
    <x v="0"/>
    <s v="E599  "/>
    <n v="57"/>
    <s v="      "/>
    <s v="CL5726    "/>
    <n v="570301003"/>
    <n v="1206932"/>
    <s v="MOLDURA CORNISA ANADECO DA18 50X45 2.0MT"/>
    <s v="28.07.2025"/>
    <n v="12"/>
    <s v="CS "/>
    <n v="50"/>
    <n v="1"/>
    <n v="7355.52"/>
    <s v="CLP "/>
    <s v="04.08.2025"/>
    <s v="05.08.2025"/>
    <n v="12"/>
    <s v="CS "/>
    <n v="7355.52"/>
    <s v="CLP "/>
    <s v="C004"/>
    <x v="0"/>
    <n v="101"/>
    <s v="E  "/>
    <n v="7355.52"/>
    <n v="735552"/>
    <n v="7355.52"/>
    <n v="0"/>
    <n v="0"/>
    <n v="0"/>
    <n v="0"/>
  </r>
  <r>
    <s v="89429100-1"/>
    <s v="NMC CHILE SPA"/>
    <n v="1000730"/>
    <s v="ZPFC      "/>
    <n v="6508519978"/>
    <n v="80"/>
    <x v="0"/>
    <s v="E599  "/>
    <n v="57"/>
    <s v="      "/>
    <s v="CL5726    "/>
    <n v="570301003"/>
    <n v="1206933"/>
    <s v="MOLDURA CORNISA ANADECO DA22 17X25 2.0MT"/>
    <s v="28.07.2025"/>
    <n v="8"/>
    <s v="CS "/>
    <n v="176"/>
    <n v="1"/>
    <n v="6650.27"/>
    <s v="CLP "/>
    <s v="04.08.2025"/>
    <s v="05.08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519978"/>
    <n v="90"/>
    <x v="0"/>
    <s v="E599  "/>
    <n v="57"/>
    <s v="      "/>
    <s v="CL5726    "/>
    <n v="570301003"/>
    <n v="1252549"/>
    <s v="ESQUINERO WE1 30X25 2.00MT              "/>
    <s v="28.07.2025"/>
    <n v="8"/>
    <s v="CS "/>
    <n v="35"/>
    <n v="1"/>
    <n v="11326"/>
    <s v="CLP "/>
    <s v="04.08.2025"/>
    <s v="05.08.2025"/>
    <n v="8"/>
    <s v="CS "/>
    <n v="11326"/>
    <s v="CLP "/>
    <s v="C004"/>
    <x v="0"/>
    <n v="101"/>
    <s v="E  "/>
    <n v="11326"/>
    <n v="1132600"/>
    <n v="11326"/>
    <n v="0"/>
    <n v="0"/>
    <n v="0"/>
    <n v="0"/>
  </r>
  <r>
    <s v="89429100-1"/>
    <s v="NMC CHILE SPA"/>
    <n v="1000730"/>
    <s v="ZPXD      "/>
    <n v="6508527887"/>
    <n v="10"/>
    <x v="0"/>
    <s v="E599  "/>
    <n v="49"/>
    <s v="      "/>
    <s v="CL4923    "/>
    <n v="490604004"/>
    <n v="1257819"/>
    <s v="ESPUMA NIVELADORA 2.2MM SELITAC 15 M2   "/>
    <s v="04.08.2025"/>
    <n v="2"/>
    <s v="PAL"/>
    <n v="27"/>
    <n v="1"/>
    <n v="6480"/>
    <s v="CLP "/>
    <s v="11.08.2025"/>
    <s v="07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27887"/>
    <n v="11"/>
    <x v="0"/>
    <s v="E599  "/>
    <n v="49"/>
    <s v="      "/>
    <s v="CL4923    "/>
    <n v="490604004"/>
    <n v="1257819"/>
    <s v="ESPUMA NIVELADORA 2.2MM SELITAC 15 M2   "/>
    <s v="04.08.2025"/>
    <n v="1"/>
    <s v="PAL"/>
    <n v="1"/>
    <n v="1"/>
    <n v="0"/>
    <s v="CLP "/>
    <s v="11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27887"/>
    <n v="12"/>
    <x v="0"/>
    <s v="E599  "/>
    <n v="49"/>
    <s v="      "/>
    <s v="CL4923    "/>
    <n v="490604004"/>
    <n v="1257819"/>
    <s v="ESPUMA NIVELADORA 2.2MM SELITAC 15 M2   "/>
    <s v="04.08.2025"/>
    <n v="1"/>
    <s v="PAL"/>
    <n v="1"/>
    <n v="1"/>
    <n v="0"/>
    <s v="CLP "/>
    <s v="11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29635"/>
    <n v="10"/>
    <x v="0"/>
    <s v="E599  "/>
    <n v="57"/>
    <s v="      "/>
    <s v="CL5726    "/>
    <n v="570301003"/>
    <n v="107162"/>
    <s v="MOLDURA DECOFLAIR E25 SKIN 50X80 2.00MT "/>
    <s v="04.08.2025"/>
    <n v="1"/>
    <s v="PAK"/>
    <n v="14"/>
    <n v="1"/>
    <n v="1150.52"/>
    <s v="CLP "/>
    <s v="11.08.2025"/>
    <s v="          "/>
    <n v="0"/>
    <s v="PAK"/>
    <n v="0"/>
    <s v="CLP "/>
    <s v="C004"/>
    <x v="1"/>
    <s v="   "/>
    <s v="   "/>
    <n v="1150.52"/>
    <n v="115052"/>
    <n v="0"/>
    <n v="0"/>
    <n v="0"/>
    <n v="0"/>
    <n v="0"/>
  </r>
  <r>
    <s v="89429100-1"/>
    <s v="NMC CHILE SPA"/>
    <n v="1000730"/>
    <s v="ZPFC      "/>
    <n v="6508529635"/>
    <n v="20"/>
    <x v="0"/>
    <s v="E599  "/>
    <n v="57"/>
    <s v="      "/>
    <s v="CL5726    "/>
    <n v="570301003"/>
    <n v="225516"/>
    <s v="MOLDURA DECOFLAIR E21 SKIN 65X30 2.00MT "/>
    <s v="04.08.2025"/>
    <n v="1"/>
    <s v="PAK"/>
    <n v="21"/>
    <n v="1"/>
    <n v="1504.44"/>
    <s v="CLP "/>
    <s v="11.08.2025"/>
    <s v="11.08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29635"/>
    <n v="30"/>
    <x v="0"/>
    <s v="E599  "/>
    <n v="57"/>
    <s v="      "/>
    <s v="CL5726    "/>
    <n v="570301003"/>
    <n v="1206928"/>
    <s v="MOLDURA CORNISA ANADECO DA1 33X33 2.00MT"/>
    <s v="04.08.2025"/>
    <n v="26"/>
    <s v="CS "/>
    <n v="115"/>
    <n v="1"/>
    <n v="21700.22"/>
    <s v="CLP "/>
    <s v="11.08.2025"/>
    <s v="11.08.2025"/>
    <n v="26"/>
    <s v="CS "/>
    <n v="21700.22"/>
    <s v="CLP "/>
    <s v="C004"/>
    <x v="0"/>
    <n v="101"/>
    <s v="E  "/>
    <n v="21700.22"/>
    <n v="2170022"/>
    <n v="21700.22"/>
    <n v="0"/>
    <n v="0"/>
    <n v="0"/>
    <n v="0"/>
  </r>
  <r>
    <s v="89429100-1"/>
    <s v="NMC CHILE SPA"/>
    <n v="1000730"/>
    <s v="ZPFC      "/>
    <n v="6508529635"/>
    <n v="40"/>
    <x v="0"/>
    <s v="E599  "/>
    <n v="57"/>
    <s v="      "/>
    <s v="CL5726    "/>
    <n v="570301003"/>
    <n v="1206929"/>
    <s v="MOLDURA CORNISA ANADECO DA6 45X50 2.00MT"/>
    <s v="04.08.2025"/>
    <n v="20"/>
    <s v="CS "/>
    <n v="48"/>
    <n v="1"/>
    <n v="13206.53"/>
    <s v="CLP "/>
    <s v="11.08.2025"/>
    <s v="11.08.2025"/>
    <n v="20"/>
    <s v="CS "/>
    <n v="13206.53"/>
    <s v="CLP "/>
    <s v="C004"/>
    <x v="0"/>
    <n v="101"/>
    <s v="E  "/>
    <n v="13206.53"/>
    <n v="1320653"/>
    <n v="13206.53"/>
    <n v="0"/>
    <n v="0"/>
    <n v="0"/>
    <n v="0"/>
  </r>
  <r>
    <s v="89429100-1"/>
    <s v="NMC CHILE SPA"/>
    <n v="1000730"/>
    <s v="ZPFC      "/>
    <n v="6508529635"/>
    <n v="50"/>
    <x v="0"/>
    <s v="E599  "/>
    <n v="57"/>
    <s v="      "/>
    <s v="CL5726    "/>
    <n v="570301003"/>
    <n v="1206930"/>
    <s v="MOLDURA CORNISA ANADECO DA15 35X35 2.0MT"/>
    <s v="04.08.2025"/>
    <n v="5"/>
    <s v="CS "/>
    <n v="95"/>
    <n v="1"/>
    <n v="4286.3999999999996"/>
    <s v="CLP "/>
    <s v="11.08.2025"/>
    <s v="11.08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29635"/>
    <n v="60"/>
    <x v="0"/>
    <s v="E599  "/>
    <n v="57"/>
    <s v="      "/>
    <s v="CL5726    "/>
    <n v="570301003"/>
    <n v="1206931"/>
    <s v="MOLDURA CORNISA ANADECO DA16 50X50 2.0MT"/>
    <s v="04.08.2025"/>
    <n v="21"/>
    <s v="CS "/>
    <n v="48"/>
    <n v="1"/>
    <n v="12415.33"/>
    <s v="CLP "/>
    <s v="11.08.2025"/>
    <s v="11.08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529635"/>
    <n v="70"/>
    <x v="0"/>
    <s v="E599  "/>
    <n v="57"/>
    <s v="      "/>
    <s v="CL5726    "/>
    <n v="570301003"/>
    <n v="1206932"/>
    <s v="MOLDURA CORNISA ANADECO DA18 50X45 2.0MT"/>
    <s v="04.08.2025"/>
    <n v="9"/>
    <s v="CS "/>
    <n v="50"/>
    <n v="1"/>
    <n v="5516.64"/>
    <s v="CLP "/>
    <s v="11.08.2025"/>
    <s v="11.08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529635"/>
    <n v="80"/>
    <x v="0"/>
    <s v="E599  "/>
    <n v="57"/>
    <s v="      "/>
    <s v="CL5726    "/>
    <n v="570301003"/>
    <n v="1206933"/>
    <s v="MOLDURA CORNISA ANADECO DA22 17X25 2.0MT"/>
    <s v="04.08.2025"/>
    <n v="7"/>
    <s v="CS "/>
    <n v="176"/>
    <n v="1"/>
    <n v="5818.98"/>
    <s v="CLP "/>
    <s v="11.08.2025"/>
    <s v="11.08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529635"/>
    <n v="90"/>
    <x v="0"/>
    <s v="E599  "/>
    <n v="57"/>
    <s v="      "/>
    <s v="CL5726    "/>
    <n v="570301003"/>
    <n v="1252549"/>
    <s v="ESQUINERO WE1 30X25 2.00MT              "/>
    <s v="04.08.2025"/>
    <n v="4"/>
    <s v="CS "/>
    <n v="35"/>
    <n v="1"/>
    <n v="5663"/>
    <s v="CLP "/>
    <s v="11.08.2025"/>
    <s v="11.08.2025"/>
    <n v="4"/>
    <s v="CS "/>
    <n v="5663"/>
    <s v="CLP "/>
    <s v="C004"/>
    <x v="0"/>
    <n v="101"/>
    <s v="E  "/>
    <n v="5663"/>
    <n v="566300"/>
    <n v="5663"/>
    <n v="0"/>
    <n v="0"/>
    <n v="0"/>
    <n v="0"/>
  </r>
  <r>
    <s v="89429100-1"/>
    <s v="NMC CHILE SPA"/>
    <n v="1000730"/>
    <s v="ZPFC      "/>
    <n v="6508529635"/>
    <n v="100"/>
    <x v="0"/>
    <s v="E599  "/>
    <n v="57"/>
    <s v="      "/>
    <s v="CL5726    "/>
    <n v="570301003"/>
    <n v="1415350"/>
    <s v="GUARDAPOLVO NOMAFLOOR M58 13X58 2.00MT  "/>
    <s v="04.08.2025"/>
    <n v="4"/>
    <s v="CS "/>
    <n v="31"/>
    <n v="1"/>
    <n v="4464"/>
    <s v="CLP "/>
    <s v="11.08.2025"/>
    <s v="11.08.2025"/>
    <n v="4"/>
    <s v="CS "/>
    <n v="4464"/>
    <s v="CLP "/>
    <s v="C004"/>
    <x v="0"/>
    <n v="101"/>
    <s v="E  "/>
    <n v="4464"/>
    <n v="446400"/>
    <n v="4464"/>
    <n v="0"/>
    <n v="0"/>
    <n v="0"/>
    <n v="0"/>
  </r>
  <r>
    <s v="89429100-1"/>
    <s v="NMC CHILE SPA"/>
    <n v="1000730"/>
    <s v="ZPXD      "/>
    <n v="6508540360"/>
    <n v="10"/>
    <x v="0"/>
    <s v="E599  "/>
    <n v="49"/>
    <s v="      "/>
    <s v="CL4923    "/>
    <n v="490604004"/>
    <n v="1257819"/>
    <s v="ESPUMA NIVELADORA 2.2MM SELITAC 15 M2   "/>
    <s v="11.08.2025"/>
    <n v="2"/>
    <s v="PAL"/>
    <n v="27"/>
    <n v="1"/>
    <n v="6480"/>
    <s v="CLP "/>
    <s v="19.08.2025"/>
    <s v="18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40360"/>
    <n v="11"/>
    <x v="0"/>
    <s v="E599  "/>
    <n v="49"/>
    <s v="      "/>
    <s v="CL4923    "/>
    <n v="490604004"/>
    <n v="1257819"/>
    <s v="ESPUMA NIVELADORA 2.2MM SELITAC 15 M2   "/>
    <s v="11.08.2025"/>
    <n v="1"/>
    <s v="PAL"/>
    <n v="1"/>
    <n v="1"/>
    <n v="0"/>
    <s v="CLP "/>
    <s v="19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0360"/>
    <n v="12"/>
    <x v="0"/>
    <s v="E599  "/>
    <n v="49"/>
    <s v="      "/>
    <s v="CL4923    "/>
    <n v="490604004"/>
    <n v="1257819"/>
    <s v="ESPUMA NIVELADORA 2.2MM SELITAC 15 M2   "/>
    <s v="11.08.2025"/>
    <n v="1"/>
    <s v="PAL"/>
    <n v="1"/>
    <n v="1"/>
    <n v="0"/>
    <s v="CLP "/>
    <s v="19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41043"/>
    <n v="10"/>
    <x v="0"/>
    <s v="E599  "/>
    <n v="57"/>
    <s v="      "/>
    <s v="CL5726    "/>
    <n v="570301003"/>
    <n v="107162"/>
    <s v="MOLDURA DECOFLAIR E25 SKIN 50X80 2.00MT "/>
    <s v="12.08.2025"/>
    <n v="1"/>
    <s v="PAK"/>
    <n v="14"/>
    <n v="1"/>
    <n v="1150.52"/>
    <s v="CLP "/>
    <s v="20.08.2025"/>
    <s v="18.08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541043"/>
    <n v="20"/>
    <x v="0"/>
    <s v="E599  "/>
    <n v="57"/>
    <s v="      "/>
    <s v="CL5726    "/>
    <n v="570301003"/>
    <n v="1206928"/>
    <s v="MOLDURA CORNISA ANADECO DA1 33X33 2.00MT"/>
    <s v="12.08.2025"/>
    <n v="29"/>
    <s v="CS "/>
    <n v="115"/>
    <n v="1"/>
    <n v="24204.1"/>
    <s v="CLP "/>
    <s v="20.08.2025"/>
    <s v="18.08.2025"/>
    <n v="29"/>
    <s v="CS "/>
    <n v="24204.1"/>
    <s v="CLP "/>
    <s v="C004"/>
    <x v="0"/>
    <n v="101"/>
    <s v="E  "/>
    <n v="24204.1"/>
    <n v="2420410"/>
    <n v="24204.1"/>
    <n v="0"/>
    <n v="0"/>
    <n v="0"/>
    <n v="0"/>
  </r>
  <r>
    <s v="89429100-1"/>
    <s v="NMC CHILE SPA"/>
    <n v="1000730"/>
    <s v="ZPFC      "/>
    <n v="6508541043"/>
    <n v="30"/>
    <x v="0"/>
    <s v="E599  "/>
    <n v="57"/>
    <s v="      "/>
    <s v="CL5726    "/>
    <n v="570301003"/>
    <n v="1206929"/>
    <s v="MOLDURA CORNISA ANADECO DA6 45X50 2.00MT"/>
    <s v="12.08.2025"/>
    <n v="20"/>
    <s v="CS "/>
    <n v="48"/>
    <n v="1"/>
    <n v="13206.53"/>
    <s v="CLP "/>
    <s v="20.08.2025"/>
    <s v="18.08.2025"/>
    <n v="20"/>
    <s v="CS "/>
    <n v="13206.53"/>
    <s v="CLP "/>
    <s v="C004"/>
    <x v="0"/>
    <n v="101"/>
    <s v="E  "/>
    <n v="13206.53"/>
    <n v="1320653"/>
    <n v="13206.53"/>
    <n v="0"/>
    <n v="0"/>
    <n v="0"/>
    <n v="0"/>
  </r>
  <r>
    <s v="89429100-1"/>
    <s v="NMC CHILE SPA"/>
    <n v="1000730"/>
    <s v="ZPFC      "/>
    <n v="6508541043"/>
    <n v="40"/>
    <x v="0"/>
    <s v="E599  "/>
    <n v="57"/>
    <s v="      "/>
    <s v="CL5726    "/>
    <n v="570301003"/>
    <n v="1206930"/>
    <s v="MOLDURA CORNISA ANADECO DA15 35X35 2.0MT"/>
    <s v="12.08.2025"/>
    <n v="11"/>
    <s v="CS "/>
    <n v="95"/>
    <n v="1"/>
    <n v="9430.08"/>
    <s v="CLP "/>
    <s v="20.08.2025"/>
    <s v="18.08.2025"/>
    <n v="11"/>
    <s v="CS "/>
    <n v="9430.08"/>
    <s v="CLP "/>
    <s v="C004"/>
    <x v="0"/>
    <n v="101"/>
    <s v="E  "/>
    <n v="9430.08"/>
    <n v="943008"/>
    <n v="9430.08"/>
    <n v="0"/>
    <n v="0"/>
    <n v="0"/>
    <n v="0"/>
  </r>
  <r>
    <s v="89429100-1"/>
    <s v="NMC CHILE SPA"/>
    <n v="1000730"/>
    <s v="ZPFC      "/>
    <n v="6508541043"/>
    <n v="50"/>
    <x v="0"/>
    <s v="E599  "/>
    <n v="57"/>
    <s v="      "/>
    <s v="CL5726    "/>
    <n v="570301003"/>
    <n v="1206931"/>
    <s v="MOLDURA CORNISA ANADECO DA16 50X50 2.0MT"/>
    <s v="12.08.2025"/>
    <n v="11"/>
    <s v="CS "/>
    <n v="48"/>
    <n v="1"/>
    <n v="6503.27"/>
    <s v="CLP "/>
    <s v="20.08.2025"/>
    <s v="18.08.2025"/>
    <n v="11"/>
    <s v="CS "/>
    <n v="6503.27"/>
    <s v="CLP "/>
    <s v="C004"/>
    <x v="0"/>
    <n v="101"/>
    <s v="E  "/>
    <n v="6503.27"/>
    <n v="650327"/>
    <n v="6503.27"/>
    <n v="0"/>
    <n v="0"/>
    <n v="0"/>
    <n v="0"/>
  </r>
  <r>
    <s v="89429100-1"/>
    <s v="NMC CHILE SPA"/>
    <n v="1000730"/>
    <s v="ZPFC      "/>
    <n v="6508541043"/>
    <n v="60"/>
    <x v="0"/>
    <s v="E599  "/>
    <n v="57"/>
    <s v="      "/>
    <s v="CL5726    "/>
    <n v="570301003"/>
    <n v="1206932"/>
    <s v="MOLDURA CORNISA ANADECO DA18 50X45 2.0MT"/>
    <s v="12.08.2025"/>
    <n v="9"/>
    <s v="CS "/>
    <n v="50"/>
    <n v="1"/>
    <n v="5516.64"/>
    <s v="CLP "/>
    <s v="20.08.2025"/>
    <s v="18.08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541043"/>
    <n v="70"/>
    <x v="0"/>
    <s v="E599  "/>
    <n v="57"/>
    <s v="      "/>
    <s v="CL5726    "/>
    <n v="570301003"/>
    <n v="1206933"/>
    <s v="MOLDURA CORNISA ANADECO DA22 17X25 2.0MT"/>
    <s v="12.08.2025"/>
    <n v="3"/>
    <s v="CS "/>
    <n v="176"/>
    <n v="1"/>
    <n v="2493.85"/>
    <s v="CLP "/>
    <s v="20.08.2025"/>
    <s v="18.08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541043"/>
    <n v="80"/>
    <x v="0"/>
    <s v="E599  "/>
    <n v="57"/>
    <s v="      "/>
    <s v="CL5726    "/>
    <n v="570301003"/>
    <n v="1252545"/>
    <s v="CORN ILUM CURVA IL3 33x50 2.00MT        "/>
    <s v="12.08.2025"/>
    <n v="10"/>
    <s v="CS "/>
    <n v="30"/>
    <n v="1"/>
    <n v="17265"/>
    <s v="CLP "/>
    <s v="20.08.2025"/>
    <s v="18.08.2025"/>
    <n v="10"/>
    <s v="CS "/>
    <n v="17265"/>
    <s v="CLP "/>
    <s v="C004"/>
    <x v="0"/>
    <n v="101"/>
    <s v="E  "/>
    <n v="17265"/>
    <n v="1726500"/>
    <n v="17265"/>
    <n v="0"/>
    <n v="0"/>
    <n v="0"/>
    <n v="0"/>
  </r>
  <r>
    <s v="89429100-1"/>
    <s v="NMC CHILE SPA"/>
    <n v="1000730"/>
    <s v="ZPFC      "/>
    <n v="6508541043"/>
    <n v="90"/>
    <x v="0"/>
    <s v="E599  "/>
    <n v="57"/>
    <s v="      "/>
    <s v="CL5726    "/>
    <n v="570301003"/>
    <n v="1252546"/>
    <s v="CORN ILUM RECTA IL4 36X60 2.00MT        "/>
    <s v="12.08.2025"/>
    <n v="10"/>
    <s v="CS "/>
    <n v="24"/>
    <n v="1"/>
    <n v="14493.6"/>
    <s v="CLP "/>
    <s v="20.08.2025"/>
    <s v="18.08.2025"/>
    <n v="10"/>
    <s v="CS "/>
    <n v="14493.6"/>
    <s v="CLP "/>
    <s v="C004"/>
    <x v="0"/>
    <n v="101"/>
    <s v="E  "/>
    <n v="14493.6"/>
    <n v="1449360"/>
    <n v="14493.6"/>
    <n v="0"/>
    <n v="0"/>
    <n v="0"/>
    <n v="0"/>
  </r>
  <r>
    <s v="89429100-1"/>
    <s v="NMC CHILE SPA"/>
    <n v="1000730"/>
    <s v="ZPFC      "/>
    <n v="6508541043"/>
    <n v="100"/>
    <x v="0"/>
    <s v="E599  "/>
    <n v="57"/>
    <s v="      "/>
    <s v="CL5726    "/>
    <n v="570301003"/>
    <n v="1252549"/>
    <s v="ESQUINERO WE1 30X25 2.00MT              "/>
    <s v="12.08.2025"/>
    <n v="1"/>
    <s v="CS "/>
    <n v="35"/>
    <n v="1"/>
    <n v="1415.75"/>
    <s v="CLP "/>
    <s v="20.08.2025"/>
    <s v="18.08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542641"/>
    <n v="10"/>
    <x v="0"/>
    <s v="E599  "/>
    <n v="57"/>
    <s v="      "/>
    <s v="CL5726    "/>
    <n v="570301003"/>
    <n v="107162"/>
    <s v="MOLDURA DECOFLAIR E25 SKIN 50X80 2.00MT "/>
    <s v="13.08.2025"/>
    <n v="2"/>
    <s v="PAK"/>
    <n v="14"/>
    <n v="1"/>
    <n v="2301.04"/>
    <s v="CLP "/>
    <s v="21.08.2025"/>
    <s v="18.08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542641"/>
    <n v="20"/>
    <x v="0"/>
    <s v="E599  "/>
    <n v="57"/>
    <s v="      "/>
    <s v="CL5726    "/>
    <n v="570301003"/>
    <n v="225516"/>
    <s v="MOLDURA DECOFLAIR E21 SKIN 65X30 2.00MT "/>
    <s v="13.08.2025"/>
    <n v="2"/>
    <s v="PAK"/>
    <n v="21"/>
    <n v="1"/>
    <n v="3008.88"/>
    <s v="CLP "/>
    <s v="21.08.2025"/>
    <s v="18.08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42641"/>
    <n v="30"/>
    <x v="0"/>
    <s v="E599  "/>
    <n v="57"/>
    <s v="      "/>
    <s v="CL5726    "/>
    <n v="570301003"/>
    <n v="1206928"/>
    <s v="MOLDURA CORNISA ANADECO DA1 33X33 2.00MT"/>
    <s v="13.08.2025"/>
    <n v="2"/>
    <s v="CS "/>
    <n v="115"/>
    <n v="1"/>
    <n v="1669.25"/>
    <s v="CLP "/>
    <s v="21.08.2025"/>
    <s v="18.08.2025"/>
    <n v="2"/>
    <s v="CS "/>
    <n v="1669.25"/>
    <s v="CLP "/>
    <s v="C004"/>
    <x v="0"/>
    <n v="101"/>
    <s v="E  "/>
    <n v="1669.25"/>
    <n v="166925"/>
    <n v="1669.25"/>
    <n v="0"/>
    <n v="0"/>
    <n v="0"/>
    <n v="0"/>
  </r>
  <r>
    <s v="89429100-1"/>
    <s v="NMC CHILE SPA"/>
    <n v="1000730"/>
    <s v="ZPFC      "/>
    <n v="6508542641"/>
    <n v="40"/>
    <x v="0"/>
    <s v="E599  "/>
    <n v="57"/>
    <s v="      "/>
    <s v="CL5726    "/>
    <n v="570301003"/>
    <n v="1206929"/>
    <s v="MOLDURA CORNISA ANADECO DA6 45X50 2.00MT"/>
    <s v="13.08.2025"/>
    <n v="2"/>
    <s v="CS "/>
    <n v="48"/>
    <n v="1"/>
    <n v="1320.65"/>
    <s v="CLP "/>
    <s v="21.08.2025"/>
    <s v="18.08.2025"/>
    <n v="2"/>
    <s v="CS "/>
    <n v="1320.65"/>
    <s v="CLP "/>
    <s v="C004"/>
    <x v="0"/>
    <n v="101"/>
    <s v="E  "/>
    <n v="1320.65"/>
    <n v="132065"/>
    <n v="1320.65"/>
    <n v="0"/>
    <n v="0"/>
    <n v="0"/>
    <n v="0"/>
  </r>
  <r>
    <s v="89429100-1"/>
    <s v="NMC CHILE SPA"/>
    <n v="1000730"/>
    <s v="ZPFC      "/>
    <n v="6508542641"/>
    <n v="50"/>
    <x v="0"/>
    <s v="E599  "/>
    <n v="57"/>
    <s v="      "/>
    <s v="CL5726    "/>
    <n v="570301003"/>
    <n v="1206930"/>
    <s v="MOLDURA CORNISA ANADECO DA15 35X35 2.0MT"/>
    <s v="13.08.2025"/>
    <n v="2"/>
    <s v="CS "/>
    <n v="95"/>
    <n v="1"/>
    <n v="1714.56"/>
    <s v="CLP "/>
    <s v="21.08.2025"/>
    <s v="18.08.2025"/>
    <n v="2"/>
    <s v="CS "/>
    <n v="1714.56"/>
    <s v="CLP "/>
    <s v="C004"/>
    <x v="0"/>
    <n v="101"/>
    <s v="E  "/>
    <n v="1714.56"/>
    <n v="171456"/>
    <n v="1714.56"/>
    <n v="0"/>
    <n v="0"/>
    <n v="0"/>
    <n v="0"/>
  </r>
  <r>
    <s v="89429100-1"/>
    <s v="NMC CHILE SPA"/>
    <n v="1000730"/>
    <s v="ZPFC      "/>
    <n v="6508542641"/>
    <n v="60"/>
    <x v="0"/>
    <s v="E599  "/>
    <n v="57"/>
    <s v="      "/>
    <s v="CL5726    "/>
    <n v="570301003"/>
    <n v="1206931"/>
    <s v="MOLDURA CORNISA ANADECO DA16 50X50 2.0MT"/>
    <s v="13.08.2025"/>
    <n v="2"/>
    <s v="CS "/>
    <n v="48"/>
    <n v="1"/>
    <n v="1182.4100000000001"/>
    <s v="CLP "/>
    <s v="21.08.2025"/>
    <s v="18.08.2025"/>
    <n v="2"/>
    <s v="CS "/>
    <n v="1182.4100000000001"/>
    <s v="CLP "/>
    <s v="C004"/>
    <x v="0"/>
    <n v="101"/>
    <s v="E  "/>
    <n v="1182.4100000000001"/>
    <n v="118241.00000000001"/>
    <n v="1182.4100000000001"/>
    <n v="0"/>
    <n v="0"/>
    <n v="0"/>
    <n v="0"/>
  </r>
  <r>
    <s v="89429100-1"/>
    <s v="NMC CHILE SPA"/>
    <n v="1000730"/>
    <s v="ZPFC      "/>
    <n v="6508542641"/>
    <n v="70"/>
    <x v="0"/>
    <s v="E599  "/>
    <n v="57"/>
    <s v="      "/>
    <s v="CL5726    "/>
    <n v="570301003"/>
    <n v="1206932"/>
    <s v="MOLDURA CORNISA ANADECO DA18 50X45 2.0MT"/>
    <s v="13.08.2025"/>
    <n v="2"/>
    <s v="CS "/>
    <n v="50"/>
    <n v="1"/>
    <n v="1225.92"/>
    <s v="CLP "/>
    <s v="21.08.2025"/>
    <s v="18.08.2025"/>
    <n v="2"/>
    <s v="CS "/>
    <n v="1225.92"/>
    <s v="CLP "/>
    <s v="C004"/>
    <x v="0"/>
    <n v="101"/>
    <s v="E  "/>
    <n v="1225.92"/>
    <n v="122592"/>
    <n v="1225.92"/>
    <n v="0"/>
    <n v="0"/>
    <n v="0"/>
    <n v="0"/>
  </r>
  <r>
    <s v="89429100-1"/>
    <s v="NMC CHILE SPA"/>
    <n v="1000730"/>
    <s v="ZPFC      "/>
    <n v="6508542641"/>
    <n v="80"/>
    <x v="0"/>
    <s v="E599  "/>
    <n v="57"/>
    <s v="      "/>
    <s v="CL5726    "/>
    <n v="570301003"/>
    <n v="1206933"/>
    <s v="MOLDURA CORNISA ANADECO DA22 17X25 2.0MT"/>
    <s v="13.08.2025"/>
    <n v="2"/>
    <s v="CS "/>
    <n v="176"/>
    <n v="1"/>
    <n v="1662.57"/>
    <s v="CLP "/>
    <s v="21.08.2025"/>
    <s v="18.08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542641"/>
    <n v="90"/>
    <x v="0"/>
    <s v="E599  "/>
    <n v="57"/>
    <s v="      "/>
    <s v="CL5726    "/>
    <n v="570301003"/>
    <n v="1252549"/>
    <s v="ESQUINERO WE1 30X25 2.00MT              "/>
    <s v="13.08.2025"/>
    <n v="2"/>
    <s v="CS "/>
    <n v="35"/>
    <n v="1"/>
    <n v="2831.5"/>
    <s v="CLP "/>
    <s v="21.08.2025"/>
    <s v="18.08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542641"/>
    <n v="100"/>
    <x v="0"/>
    <s v="E599  "/>
    <n v="57"/>
    <s v="      "/>
    <s v="CL5726    "/>
    <n v="570301003"/>
    <n v="1415350"/>
    <s v="GUARDAPOLVO NOMAFLOOR M58 13X58 2.00MT  "/>
    <s v="13.08.2025"/>
    <n v="2"/>
    <s v="CS "/>
    <n v="31"/>
    <n v="1"/>
    <n v="2232"/>
    <s v="CLP "/>
    <s v="21.08.2025"/>
    <s v="18.08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XD      "/>
    <n v="6508549365"/>
    <n v="10"/>
    <x v="0"/>
    <s v="E599  "/>
    <n v="49"/>
    <s v="      "/>
    <s v="CL4923    "/>
    <n v="490604004"/>
    <n v="1257819"/>
    <s v="ESPUMA NIVELADORA 2.2MM SELITAC 15 M2   "/>
    <s v="18.08.2025"/>
    <n v="4"/>
    <s v="PAL"/>
    <n v="27"/>
    <n v="1"/>
    <n v="12960"/>
    <s v="CLP "/>
    <s v="25.08.2025"/>
    <s v="25.08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549365"/>
    <n v="11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9365"/>
    <n v="12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9365"/>
    <n v="13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49365"/>
    <n v="14"/>
    <x v="0"/>
    <s v="E599  "/>
    <n v="49"/>
    <s v="      "/>
    <s v="CL4923    "/>
    <n v="490604004"/>
    <n v="1257819"/>
    <s v="ESPUMA NIVELADORA 2.2MM SELITAC 15 M2   "/>
    <s v="18.08.2025"/>
    <n v="1"/>
    <s v="PAL"/>
    <n v="1"/>
    <n v="1"/>
    <n v="0"/>
    <s v="CLP "/>
    <s v="25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50335"/>
    <n v="10"/>
    <x v="0"/>
    <s v="E599  "/>
    <n v="57"/>
    <s v="      "/>
    <s v="CL5726    "/>
    <n v="570301003"/>
    <n v="107162"/>
    <s v="MOLDURA DECOFLAIR E25 SKIN 50X80 2.00MT "/>
    <s v="19.08.2025"/>
    <n v="5"/>
    <s v="PAK"/>
    <n v="14"/>
    <n v="1"/>
    <n v="5752.6"/>
    <s v="CLP "/>
    <s v="26.08.2025"/>
    <s v="25.08.2025"/>
    <n v="5"/>
    <s v="PAK"/>
    <n v="5752.6"/>
    <s v="CLP "/>
    <s v="C004"/>
    <x v="0"/>
    <n v="101"/>
    <s v="E  "/>
    <n v="5752.6"/>
    <n v="575260"/>
    <n v="5752.6"/>
    <n v="0"/>
    <n v="0"/>
    <n v="0"/>
    <n v="0"/>
  </r>
  <r>
    <s v="89429100-1"/>
    <s v="NMC CHILE SPA"/>
    <n v="1000730"/>
    <s v="ZPFC      "/>
    <n v="6508550335"/>
    <n v="20"/>
    <x v="0"/>
    <s v="E599  "/>
    <n v="57"/>
    <s v="      "/>
    <s v="CL5726    "/>
    <n v="570301003"/>
    <n v="225516"/>
    <s v="MOLDURA DECOFLAIR E21 SKIN 65X30 2.00MT "/>
    <s v="19.08.2025"/>
    <n v="2"/>
    <s v="PAK"/>
    <n v="21"/>
    <n v="1"/>
    <n v="3008.88"/>
    <s v="CLP "/>
    <s v="26.08.2025"/>
    <s v="25.08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50335"/>
    <n v="30"/>
    <x v="0"/>
    <s v="E599  "/>
    <n v="57"/>
    <s v="      "/>
    <s v="CL5726    "/>
    <n v="570301003"/>
    <n v="1206928"/>
    <s v="MOLDURA CORNISA ANADECO DA1 33X33 2.00MT"/>
    <s v="19.08.2025"/>
    <n v="20"/>
    <s v="CS "/>
    <n v="115"/>
    <n v="1"/>
    <n v="16692.48"/>
    <s v="CLP "/>
    <s v="26.08.2025"/>
    <s v="25.08.2025"/>
    <n v="20"/>
    <s v="CS "/>
    <n v="16692.48"/>
    <s v="CLP "/>
    <s v="C004"/>
    <x v="0"/>
    <n v="101"/>
    <s v="E  "/>
    <n v="16692.48"/>
    <n v="1669248"/>
    <n v="16692.48"/>
    <n v="0"/>
    <n v="0"/>
    <n v="0"/>
    <n v="0"/>
  </r>
  <r>
    <s v="89429100-1"/>
    <s v="NMC CHILE SPA"/>
    <n v="1000730"/>
    <s v="ZPFC      "/>
    <n v="6508550335"/>
    <n v="40"/>
    <x v="0"/>
    <s v="E599  "/>
    <n v="57"/>
    <s v="      "/>
    <s v="CL5726    "/>
    <n v="570301003"/>
    <n v="1206929"/>
    <s v="MOLDURA CORNISA ANADECO DA6 45X50 2.00MT"/>
    <s v="19.08.2025"/>
    <n v="18"/>
    <s v="CS "/>
    <n v="48"/>
    <n v="1"/>
    <n v="11885.88"/>
    <s v="CLP "/>
    <s v="26.08.2025"/>
    <s v="25.08.2025"/>
    <n v="18"/>
    <s v="CS "/>
    <n v="11885.88"/>
    <s v="CLP "/>
    <s v="C004"/>
    <x v="0"/>
    <n v="101"/>
    <s v="E  "/>
    <n v="11885.88"/>
    <n v="1188588"/>
    <n v="11885.88"/>
    <n v="0"/>
    <n v="0"/>
    <n v="0"/>
    <n v="0"/>
  </r>
  <r>
    <s v="89429100-1"/>
    <s v="NMC CHILE SPA"/>
    <n v="1000730"/>
    <s v="ZPFC      "/>
    <n v="6508550335"/>
    <n v="50"/>
    <x v="0"/>
    <s v="E599  "/>
    <n v="57"/>
    <s v="      "/>
    <s v="CL5726    "/>
    <n v="570301003"/>
    <n v="1206930"/>
    <s v="MOLDURA CORNISA ANADECO DA15 35X35 2.0MT"/>
    <s v="19.08.2025"/>
    <n v="9"/>
    <s v="CS "/>
    <n v="95"/>
    <n v="1"/>
    <n v="7715.52"/>
    <s v="CLP "/>
    <s v="26.08.2025"/>
    <s v="25.08.2025"/>
    <n v="9"/>
    <s v="CS "/>
    <n v="7715.52"/>
    <s v="CLP "/>
    <s v="C004"/>
    <x v="0"/>
    <n v="101"/>
    <s v="E  "/>
    <n v="7715.52"/>
    <n v="771552"/>
    <n v="7715.52"/>
    <n v="0"/>
    <n v="0"/>
    <n v="0"/>
    <n v="0"/>
  </r>
  <r>
    <s v="89429100-1"/>
    <s v="NMC CHILE SPA"/>
    <n v="1000730"/>
    <s v="ZPFC      "/>
    <n v="6508550335"/>
    <n v="60"/>
    <x v="0"/>
    <s v="E599  "/>
    <n v="57"/>
    <s v="      "/>
    <s v="CL5726    "/>
    <n v="570301003"/>
    <n v="1206931"/>
    <s v="MOLDURA CORNISA ANADECO DA16 50X50 2.0MT"/>
    <s v="19.08.2025"/>
    <n v="21"/>
    <s v="CS "/>
    <n v="48"/>
    <n v="1"/>
    <n v="12415.33"/>
    <s v="CLP "/>
    <s v="26.08.2025"/>
    <s v="25.08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550335"/>
    <n v="70"/>
    <x v="0"/>
    <s v="E599  "/>
    <n v="57"/>
    <s v="      "/>
    <s v="CL5726    "/>
    <n v="570301003"/>
    <n v="1206932"/>
    <s v="MOLDURA CORNISA ANADECO DA18 50X45 2.0MT"/>
    <s v="19.08.2025"/>
    <n v="14"/>
    <s v="CS "/>
    <n v="50"/>
    <n v="1"/>
    <n v="8581.44"/>
    <s v="CLP "/>
    <s v="26.08.2025"/>
    <s v="25.08.2025"/>
    <n v="14"/>
    <s v="CS "/>
    <n v="8581.44"/>
    <s v="CLP "/>
    <s v="C004"/>
    <x v="0"/>
    <n v="101"/>
    <s v="E  "/>
    <n v="8581.44"/>
    <n v="858144"/>
    <n v="8581.44"/>
    <n v="0"/>
    <n v="0"/>
    <n v="0"/>
    <n v="0"/>
  </r>
  <r>
    <s v="89429100-1"/>
    <s v="NMC CHILE SPA"/>
    <n v="1000730"/>
    <s v="ZPFC      "/>
    <n v="6508550335"/>
    <n v="80"/>
    <x v="0"/>
    <s v="E599  "/>
    <n v="57"/>
    <s v="      "/>
    <s v="CL5726    "/>
    <n v="570301003"/>
    <n v="1206933"/>
    <s v="MOLDURA CORNISA ANADECO DA22 17X25 2.0MT"/>
    <s v="19.08.2025"/>
    <n v="7"/>
    <s v="CS "/>
    <n v="176"/>
    <n v="1"/>
    <n v="5818.98"/>
    <s v="CLP "/>
    <s v="26.08.2025"/>
    <s v="25.08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550335"/>
    <n v="90"/>
    <x v="0"/>
    <s v="E599  "/>
    <n v="57"/>
    <s v="      "/>
    <s v="CL5726    "/>
    <n v="570301003"/>
    <n v="1252545"/>
    <s v="CORN ILUM CURVA IL3 33x50 2.00MT        "/>
    <s v="19.08.2025"/>
    <n v="1"/>
    <s v="CS "/>
    <n v="30"/>
    <n v="1"/>
    <n v="1726.5"/>
    <s v="CLP "/>
    <s v="26.08.2025"/>
    <s v="25.08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550335"/>
    <n v="100"/>
    <x v="0"/>
    <s v="E599  "/>
    <n v="57"/>
    <s v="      "/>
    <s v="CL5726    "/>
    <n v="570301003"/>
    <n v="1252549"/>
    <s v="ESQUINERO WE1 30X25 2.00MT              "/>
    <s v="19.08.2025"/>
    <n v="7"/>
    <s v="CS "/>
    <n v="35"/>
    <n v="1"/>
    <n v="9910.25"/>
    <s v="CLP "/>
    <s v="26.08.2025"/>
    <s v="25.08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FC      "/>
    <n v="6508550335"/>
    <n v="110"/>
    <x v="0"/>
    <s v="E599  "/>
    <n v="57"/>
    <s v="      "/>
    <s v="CL5726    "/>
    <n v="570301003"/>
    <n v="1415350"/>
    <s v="GUARDAPOLVO NOMAFLOOR M58 13X58 2.00MT  "/>
    <s v="19.08.2025"/>
    <n v="2"/>
    <s v="CS "/>
    <n v="31"/>
    <n v="1"/>
    <n v="2232"/>
    <s v="CLP "/>
    <s v="26.08.2025"/>
    <s v="25.08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XD      "/>
    <n v="6508552051"/>
    <n v="10"/>
    <x v="0"/>
    <s v="E599  "/>
    <n v="49"/>
    <s v="      "/>
    <s v="CL4923    "/>
    <n v="490604004"/>
    <n v="1257819"/>
    <s v="ESPUMA NIVELADORA 2.2MM SELITAC 15 M2   "/>
    <s v="19.08.2025"/>
    <n v="2"/>
    <s v="PAL"/>
    <n v="27"/>
    <n v="1"/>
    <n v="6480"/>
    <s v="CLP "/>
    <s v="26.08.2025"/>
    <s v="25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52051"/>
    <n v="11"/>
    <x v="0"/>
    <s v="E599  "/>
    <n v="49"/>
    <s v="      "/>
    <s v="CL4923    "/>
    <n v="490604004"/>
    <n v="1257819"/>
    <s v="ESPUMA NIVELADORA 2.2MM SELITAC 15 M2   "/>
    <s v="19.08.2025"/>
    <n v="2"/>
    <s v="PAL"/>
    <n v="1"/>
    <n v="1"/>
    <n v="0"/>
    <s v="CLP "/>
    <s v="26.08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58763"/>
    <n v="10"/>
    <x v="0"/>
    <s v="E599  "/>
    <n v="49"/>
    <s v="      "/>
    <s v="CL4923    "/>
    <n v="490604004"/>
    <n v="1257819"/>
    <s v="ESPUMA NIVELADORA 2.2MM SELITAC 15 M2   "/>
    <s v="25.08.2025"/>
    <n v="2"/>
    <s v="PAL"/>
    <n v="27"/>
    <n v="1"/>
    <n v="6480"/>
    <s v="CLP "/>
    <s v="01.09.2025"/>
    <s v="28.08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58763"/>
    <n v="11"/>
    <x v="0"/>
    <s v="E599  "/>
    <n v="49"/>
    <s v="      "/>
    <s v="CL4923    "/>
    <n v="490604004"/>
    <n v="1257819"/>
    <s v="ESPUMA NIVELADORA 2.2MM SELITAC 15 M2   "/>
    <s v="25.08.2025"/>
    <n v="1"/>
    <s v="PAL"/>
    <n v="1"/>
    <n v="1"/>
    <n v="0"/>
    <s v="CLP "/>
    <s v="01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58763"/>
    <n v="12"/>
    <x v="0"/>
    <s v="E599  "/>
    <n v="49"/>
    <s v="      "/>
    <s v="CL4923    "/>
    <n v="490604004"/>
    <n v="1257819"/>
    <s v="ESPUMA NIVELADORA 2.2MM SELITAC 15 M2   "/>
    <s v="25.08.2025"/>
    <n v="1"/>
    <s v="PAL"/>
    <n v="1"/>
    <n v="1"/>
    <n v="0"/>
    <s v="CLP "/>
    <s v="01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59139"/>
    <n v="10"/>
    <x v="0"/>
    <s v="E599  "/>
    <n v="57"/>
    <s v="      "/>
    <s v="CL5726    "/>
    <n v="570301003"/>
    <n v="107162"/>
    <s v="MOLDURA DECOFLAIR E25 SKIN 50X80 2.00MT "/>
    <s v="25.08.2025"/>
    <n v="2"/>
    <s v="PAK"/>
    <n v="14"/>
    <n v="1"/>
    <n v="2301.04"/>
    <s v="CLP "/>
    <s v="01.09.2025"/>
    <s v="28.08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559139"/>
    <n v="20"/>
    <x v="0"/>
    <s v="E599  "/>
    <n v="57"/>
    <s v="      "/>
    <s v="CL5726    "/>
    <n v="570301003"/>
    <n v="225516"/>
    <s v="MOLDURA DECOFLAIR E21 SKIN 65X30 2.00MT "/>
    <s v="25.08.2025"/>
    <n v="1"/>
    <s v="PAK"/>
    <n v="21"/>
    <n v="1"/>
    <n v="1504.44"/>
    <s v="CLP "/>
    <s v="01.09.2025"/>
    <s v="28.08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59139"/>
    <n v="30"/>
    <x v="0"/>
    <s v="E599  "/>
    <n v="57"/>
    <s v="      "/>
    <s v="CL5726    "/>
    <n v="570301003"/>
    <n v="1206928"/>
    <s v="MOLDURA CORNISA ANADECO DA1 33X33 2.00MT"/>
    <s v="25.08.2025"/>
    <n v="20"/>
    <s v="CS "/>
    <n v="115"/>
    <n v="1"/>
    <n v="16692.48"/>
    <s v="CLP "/>
    <s v="01.09.2025"/>
    <s v="28.08.2025"/>
    <n v="20"/>
    <s v="CS "/>
    <n v="16692.48"/>
    <s v="CLP "/>
    <s v="C004"/>
    <x v="0"/>
    <n v="101"/>
    <s v="E  "/>
    <n v="16692.48"/>
    <n v="1669248"/>
    <n v="16692.48"/>
    <n v="0"/>
    <n v="0"/>
    <n v="0"/>
    <n v="0"/>
  </r>
  <r>
    <s v="89429100-1"/>
    <s v="NMC CHILE SPA"/>
    <n v="1000730"/>
    <s v="ZPFC      "/>
    <n v="6508559139"/>
    <n v="40"/>
    <x v="0"/>
    <s v="E599  "/>
    <n v="57"/>
    <s v="      "/>
    <s v="CL5726    "/>
    <n v="570301003"/>
    <n v="1206929"/>
    <s v="MOLDURA CORNISA ANADECO DA6 45X50 2.00MT"/>
    <s v="25.08.2025"/>
    <n v="14"/>
    <s v="CS "/>
    <n v="48"/>
    <n v="1"/>
    <n v="9244.57"/>
    <s v="CLP "/>
    <s v="01.09.2025"/>
    <s v="28.08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559139"/>
    <n v="50"/>
    <x v="0"/>
    <s v="E599  "/>
    <n v="57"/>
    <s v="      "/>
    <s v="CL5726    "/>
    <n v="570301003"/>
    <n v="1206930"/>
    <s v="MOLDURA CORNISA ANADECO DA15 35X35 2.0MT"/>
    <s v="25.08.2025"/>
    <n v="7"/>
    <s v="CS "/>
    <n v="95"/>
    <n v="1"/>
    <n v="6000.96"/>
    <s v="CLP "/>
    <s v="01.09.2025"/>
    <s v="28.08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559139"/>
    <n v="60"/>
    <x v="0"/>
    <s v="E599  "/>
    <n v="57"/>
    <s v="      "/>
    <s v="CL5726    "/>
    <n v="570301003"/>
    <n v="1206931"/>
    <s v="MOLDURA CORNISA ANADECO DA16 50X50 2.0MT"/>
    <s v="25.08.2025"/>
    <n v="11"/>
    <s v="CS "/>
    <n v="48"/>
    <n v="1"/>
    <n v="6503.27"/>
    <s v="CLP "/>
    <s v="01.09.2025"/>
    <s v="28.08.2025"/>
    <n v="11"/>
    <s v="CS "/>
    <n v="6503.27"/>
    <s v="CLP "/>
    <s v="C004"/>
    <x v="0"/>
    <n v="101"/>
    <s v="E  "/>
    <n v="6503.27"/>
    <n v="650327"/>
    <n v="6503.27"/>
    <n v="0"/>
    <n v="0"/>
    <n v="0"/>
    <n v="0"/>
  </r>
  <r>
    <s v="89429100-1"/>
    <s v="NMC CHILE SPA"/>
    <n v="1000730"/>
    <s v="ZPFC      "/>
    <n v="6508559139"/>
    <n v="70"/>
    <x v="0"/>
    <s v="E599  "/>
    <n v="57"/>
    <s v="      "/>
    <s v="CL5726    "/>
    <n v="570301003"/>
    <n v="1206932"/>
    <s v="MOLDURA CORNISA ANADECO DA18 50X45 2.0MT"/>
    <s v="25.08.2025"/>
    <n v="9"/>
    <s v="CS "/>
    <n v="50"/>
    <n v="1"/>
    <n v="5516.64"/>
    <s v="CLP "/>
    <s v="01.09.2025"/>
    <s v="28.08.2025"/>
    <n v="9"/>
    <s v="CS "/>
    <n v="5516.64"/>
    <s v="CLP "/>
    <s v="C004"/>
    <x v="0"/>
    <n v="101"/>
    <s v="E  "/>
    <n v="5516.64"/>
    <n v="551664"/>
    <n v="5516.64"/>
    <n v="0"/>
    <n v="0"/>
    <n v="0"/>
    <n v="0"/>
  </r>
  <r>
    <s v="89429100-1"/>
    <s v="NMC CHILE SPA"/>
    <n v="1000730"/>
    <s v="ZPFC      "/>
    <n v="6508559139"/>
    <n v="80"/>
    <x v="0"/>
    <s v="E599  "/>
    <n v="57"/>
    <s v="      "/>
    <s v="CL5726    "/>
    <n v="570301003"/>
    <n v="1206933"/>
    <s v="MOLDURA CORNISA ANADECO DA22 17X25 2.0MT"/>
    <s v="25.08.2025"/>
    <n v="9"/>
    <s v="CS "/>
    <n v="176"/>
    <n v="1"/>
    <n v="7481.55"/>
    <s v="CLP "/>
    <s v="01.09.2025"/>
    <s v="28.08.2025"/>
    <n v="9"/>
    <s v="CS "/>
    <n v="7481.55"/>
    <s v="CLP "/>
    <s v="C004"/>
    <x v="0"/>
    <n v="101"/>
    <s v="E  "/>
    <n v="7481.55"/>
    <n v="748155"/>
    <n v="7481.55"/>
    <n v="0"/>
    <n v="0"/>
    <n v="0"/>
    <n v="0"/>
  </r>
  <r>
    <s v="89429100-1"/>
    <s v="NMC CHILE SPA"/>
    <n v="1000730"/>
    <s v="ZPFC      "/>
    <n v="6508559139"/>
    <n v="90"/>
    <x v="0"/>
    <s v="E599  "/>
    <n v="57"/>
    <s v="      "/>
    <s v="CL5726    "/>
    <n v="570301003"/>
    <n v="1252545"/>
    <s v="CORN ILUM CURVA IL3 33x50 2.00MT        "/>
    <s v="25.08.2025"/>
    <n v="1"/>
    <s v="CS "/>
    <n v="30"/>
    <n v="1"/>
    <n v="1726.5"/>
    <s v="CLP "/>
    <s v="01.09.2025"/>
    <s v="28.08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559139"/>
    <n v="100"/>
    <x v="0"/>
    <s v="E599  "/>
    <n v="57"/>
    <s v="      "/>
    <s v="CL5726    "/>
    <n v="570301003"/>
    <n v="1252549"/>
    <s v="ESQUINERO WE1 30X25 2.00MT              "/>
    <s v="25.08.2025"/>
    <n v="1"/>
    <s v="CS "/>
    <n v="35"/>
    <n v="1"/>
    <n v="1415.75"/>
    <s v="CLP "/>
    <s v="01.09.2025"/>
    <s v="28.08.2025"/>
    <n v="1"/>
    <s v="CS "/>
    <n v="1415.75"/>
    <s v="CLP "/>
    <s v="C004"/>
    <x v="0"/>
    <n v="101"/>
    <s v="E  "/>
    <n v="1415.75"/>
    <n v="141575"/>
    <n v="1415.75"/>
    <n v="0"/>
    <n v="0"/>
    <n v="0"/>
    <n v="0"/>
  </r>
  <r>
    <s v="89429100-1"/>
    <s v="NMC CHILE SPA"/>
    <n v="1000730"/>
    <s v="ZPFC      "/>
    <n v="6508559139"/>
    <n v="110"/>
    <x v="0"/>
    <s v="E599  "/>
    <n v="57"/>
    <s v="      "/>
    <s v="CL5726    "/>
    <n v="570301003"/>
    <n v="1415350"/>
    <s v="GUARDAPOLVO NOMAFLOOR M58 13X58 2.00MT  "/>
    <s v="25.08.2025"/>
    <n v="3"/>
    <s v="CS "/>
    <n v="31"/>
    <n v="1"/>
    <n v="3348"/>
    <s v="CLP "/>
    <s v="01.09.2025"/>
    <s v="28.08.2025"/>
    <n v="3"/>
    <s v="CS "/>
    <n v="3348"/>
    <s v="CLP "/>
    <s v="C004"/>
    <x v="0"/>
    <n v="101"/>
    <s v="E  "/>
    <n v="3348"/>
    <n v="334800"/>
    <n v="3348"/>
    <n v="0"/>
    <n v="0"/>
    <n v="0"/>
    <n v="0"/>
  </r>
  <r>
    <s v="89429100-1"/>
    <s v="NMC CHILE SPA"/>
    <n v="1000730"/>
    <s v="ZPXD      "/>
    <n v="6508570037"/>
    <n v="10"/>
    <x v="0"/>
    <s v="E599  "/>
    <n v="49"/>
    <s v="      "/>
    <s v="CL4923    "/>
    <n v="490604004"/>
    <n v="1257819"/>
    <s v="ESPUMA NIVELADORA 2.2MM SELITAC 15 M2   "/>
    <s v="02.09.2025"/>
    <n v="2"/>
    <s v="PAL"/>
    <n v="27"/>
    <n v="1"/>
    <n v="6480"/>
    <s v="CLP "/>
    <s v="09.09.2025"/>
    <s v="04.09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570037"/>
    <n v="11"/>
    <x v="0"/>
    <s v="E599  "/>
    <n v="49"/>
    <s v="      "/>
    <s v="CL4923    "/>
    <n v="490604004"/>
    <n v="1257819"/>
    <s v="ESPUMA NIVELADORA 2.2MM SELITAC 15 M2   "/>
    <s v="02.09.2025"/>
    <n v="1"/>
    <s v="PAL"/>
    <n v="1"/>
    <n v="1"/>
    <n v="0"/>
    <s v="CLP "/>
    <s v="0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70037"/>
    <n v="12"/>
    <x v="0"/>
    <s v="E599  "/>
    <n v="49"/>
    <s v="      "/>
    <s v="CL4923    "/>
    <n v="490604004"/>
    <n v="1257819"/>
    <s v="ESPUMA NIVELADORA 2.2MM SELITAC 15 M2   "/>
    <s v="02.09.2025"/>
    <n v="1"/>
    <s v="PAL"/>
    <n v="1"/>
    <n v="1"/>
    <n v="0"/>
    <s v="CLP "/>
    <s v="0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70047"/>
    <n v="10"/>
    <x v="0"/>
    <s v="E599  "/>
    <n v="57"/>
    <s v="      "/>
    <s v="CL5726    "/>
    <n v="570301003"/>
    <n v="107162"/>
    <s v="MOLDURA DECOFLAIR E25 SKIN 50X80 2.00MT "/>
    <s v="02.09.2025"/>
    <n v="4"/>
    <s v="PAK"/>
    <n v="14"/>
    <n v="1"/>
    <n v="4602.08"/>
    <s v="CLP "/>
    <s v="09.09.2025"/>
    <s v="04.09.2025"/>
    <n v="4"/>
    <s v="PAK"/>
    <n v="4602.08"/>
    <s v="CLP "/>
    <s v="C004"/>
    <x v="0"/>
    <n v="101"/>
    <s v="E  "/>
    <n v="4602.08"/>
    <n v="460208"/>
    <n v="4602.08"/>
    <n v="0"/>
    <n v="0"/>
    <n v="0"/>
    <n v="0"/>
  </r>
  <r>
    <s v="89429100-1"/>
    <s v="NMC CHILE SPA"/>
    <n v="1000730"/>
    <s v="ZPFC      "/>
    <n v="6508570047"/>
    <n v="20"/>
    <x v="0"/>
    <s v="E599  "/>
    <n v="57"/>
    <s v="      "/>
    <s v="CL5726    "/>
    <n v="570301003"/>
    <n v="225516"/>
    <s v="MOLDURA DECOFLAIR E21 SKIN 65X30 2.00MT "/>
    <s v="02.09.2025"/>
    <n v="1"/>
    <s v="PAK"/>
    <n v="21"/>
    <n v="1"/>
    <n v="1504.44"/>
    <s v="CLP "/>
    <s v="09.09.2025"/>
    <s v="04.09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70047"/>
    <n v="30"/>
    <x v="0"/>
    <s v="E599  "/>
    <n v="57"/>
    <s v="      "/>
    <s v="CL5726    "/>
    <n v="570301003"/>
    <n v="1206928"/>
    <s v="MOLDURA CORNISA ANADECO DA1 33X33 2.00MT"/>
    <s v="02.09.2025"/>
    <n v="27"/>
    <s v="CS "/>
    <n v="115"/>
    <n v="1"/>
    <n v="22534.85"/>
    <s v="CLP "/>
    <s v="09.09.2025"/>
    <s v="04.09.2025"/>
    <n v="27"/>
    <s v="CS "/>
    <n v="22534.85"/>
    <s v="CLP "/>
    <s v="C004"/>
    <x v="0"/>
    <n v="101"/>
    <s v="E  "/>
    <n v="22534.85"/>
    <n v="2253485"/>
    <n v="22534.85"/>
    <n v="0"/>
    <n v="0"/>
    <n v="0"/>
    <n v="0"/>
  </r>
  <r>
    <s v="89429100-1"/>
    <s v="NMC CHILE SPA"/>
    <n v="1000730"/>
    <s v="ZPFC      "/>
    <n v="6508570047"/>
    <n v="40"/>
    <x v="0"/>
    <s v="E599  "/>
    <n v="57"/>
    <s v="      "/>
    <s v="CL5726    "/>
    <n v="570301003"/>
    <n v="1206929"/>
    <s v="MOLDURA CORNISA ANADECO DA6 45X50 2.00MT"/>
    <s v="02.09.2025"/>
    <n v="9"/>
    <s v="CS "/>
    <n v="48"/>
    <n v="1"/>
    <n v="5942.94"/>
    <s v="CLP "/>
    <s v="09.09.2025"/>
    <s v="04.09.2025"/>
    <n v="9"/>
    <s v="CS "/>
    <n v="5942.94"/>
    <s v="CLP "/>
    <s v="C004"/>
    <x v="0"/>
    <n v="101"/>
    <s v="E  "/>
    <n v="5942.94"/>
    <n v="594294"/>
    <n v="5942.94"/>
    <n v="0"/>
    <n v="0"/>
    <n v="0"/>
    <n v="0"/>
  </r>
  <r>
    <s v="89429100-1"/>
    <s v="NMC CHILE SPA"/>
    <n v="1000730"/>
    <s v="ZPFC      "/>
    <n v="6508570047"/>
    <n v="50"/>
    <x v="0"/>
    <s v="E599  "/>
    <n v="57"/>
    <s v="      "/>
    <s v="CL5726    "/>
    <n v="570301003"/>
    <n v="1206930"/>
    <s v="MOLDURA CORNISA ANADECO DA15 35X35 2.0MT"/>
    <s v="02.09.2025"/>
    <n v="5"/>
    <s v="CS "/>
    <n v="95"/>
    <n v="1"/>
    <n v="4286.3999999999996"/>
    <s v="CLP "/>
    <s v="09.09.2025"/>
    <s v="04.09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570047"/>
    <n v="60"/>
    <x v="0"/>
    <s v="E599  "/>
    <n v="57"/>
    <s v="      "/>
    <s v="CL5726    "/>
    <n v="570301003"/>
    <n v="1206931"/>
    <s v="MOLDURA CORNISA ANADECO DA16 50X50 2.0MT"/>
    <s v="02.09.2025"/>
    <n v="7"/>
    <s v="CS "/>
    <n v="48"/>
    <n v="1"/>
    <n v="4138.4399999999996"/>
    <s v="CLP "/>
    <s v="09.09.2025"/>
    <s v="04.09.2025"/>
    <n v="7"/>
    <s v="CS "/>
    <n v="4138.4399999999996"/>
    <s v="CLP "/>
    <s v="C004"/>
    <x v="0"/>
    <n v="101"/>
    <s v="E  "/>
    <n v="4138.4399999999996"/>
    <n v="413843.99999999994"/>
    <n v="4138.4399999999996"/>
    <n v="0"/>
    <n v="0"/>
    <n v="0"/>
    <n v="0"/>
  </r>
  <r>
    <s v="89429100-1"/>
    <s v="NMC CHILE SPA"/>
    <n v="1000730"/>
    <s v="ZPFC      "/>
    <n v="6508570047"/>
    <n v="70"/>
    <x v="0"/>
    <s v="E599  "/>
    <n v="57"/>
    <s v="      "/>
    <s v="CL5726    "/>
    <n v="570301003"/>
    <n v="1206932"/>
    <s v="MOLDURA CORNISA ANADECO DA18 50X45 2.0MT"/>
    <s v="02.09.2025"/>
    <n v="11"/>
    <s v="CS "/>
    <n v="50"/>
    <n v="1"/>
    <n v="6742.56"/>
    <s v="CLP "/>
    <s v="09.09.2025"/>
    <s v="04.09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570047"/>
    <n v="80"/>
    <x v="0"/>
    <s v="E599  "/>
    <n v="57"/>
    <s v="      "/>
    <s v="CL5726    "/>
    <n v="570301003"/>
    <n v="1206933"/>
    <s v="MOLDURA CORNISA ANADECO DA22 17X25 2.0MT"/>
    <s v="02.09.2025"/>
    <n v="2"/>
    <s v="CS "/>
    <n v="176"/>
    <n v="1"/>
    <n v="1662.57"/>
    <s v="CLP "/>
    <s v="09.09.2025"/>
    <s v="04.09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570047"/>
    <n v="90"/>
    <x v="0"/>
    <s v="E599  "/>
    <n v="57"/>
    <s v="      "/>
    <s v="CL5726    "/>
    <n v="570301003"/>
    <n v="1252545"/>
    <s v="CORN ILUM CURVA IL3 33x50 2.00MT        "/>
    <s v="02.09.2025"/>
    <n v="1"/>
    <s v="CS "/>
    <n v="30"/>
    <n v="1"/>
    <n v="1726.5"/>
    <s v="CLP "/>
    <s v="09.09.2025"/>
    <s v="04.09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570047"/>
    <n v="100"/>
    <x v="0"/>
    <s v="E599  "/>
    <n v="57"/>
    <s v="      "/>
    <s v="CL5726    "/>
    <n v="570301003"/>
    <n v="1252546"/>
    <s v="CORN ILUM RECTA IL4 36X60 2.00MT        "/>
    <s v="02.09.2025"/>
    <n v="1"/>
    <s v="CS "/>
    <n v="24"/>
    <n v="1"/>
    <n v="1449.36"/>
    <s v="CLP "/>
    <s v="09.09.2025"/>
    <s v="04.09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570047"/>
    <n v="110"/>
    <x v="0"/>
    <s v="E599  "/>
    <n v="57"/>
    <s v="      "/>
    <s v="CL5726    "/>
    <n v="570301003"/>
    <n v="1252549"/>
    <s v="ESQUINERO WE1 30X25 2.00MT              "/>
    <s v="02.09.2025"/>
    <n v="7"/>
    <s v="CS "/>
    <n v="35"/>
    <n v="1"/>
    <n v="9910.25"/>
    <s v="CLP "/>
    <s v="09.09.2025"/>
    <s v="04.09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FC      "/>
    <n v="6508580118"/>
    <n v="10"/>
    <x v="0"/>
    <s v="E599  "/>
    <n v="57"/>
    <s v="      "/>
    <s v="CL5726    "/>
    <n v="570301003"/>
    <n v="107162"/>
    <s v="MOLDURA DECOFLAIR E25 SKIN 50X80 2.00MT "/>
    <s v="08.09.2025"/>
    <n v="1"/>
    <s v="PAK"/>
    <n v="14"/>
    <n v="1"/>
    <n v="1150.52"/>
    <s v="CLP "/>
    <s v="15.09.2025"/>
    <s v="11.09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580118"/>
    <n v="20"/>
    <x v="0"/>
    <s v="E599  "/>
    <n v="57"/>
    <s v="      "/>
    <s v="CL5726    "/>
    <n v="570301003"/>
    <n v="225516"/>
    <s v="MOLDURA DECOFLAIR E21 SKIN 65X30 2.00MT "/>
    <s v="08.09.2025"/>
    <n v="1"/>
    <s v="PAK"/>
    <n v="21"/>
    <n v="1"/>
    <n v="1504.44"/>
    <s v="CLP "/>
    <s v="15.09.2025"/>
    <s v="11.09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580118"/>
    <n v="30"/>
    <x v="0"/>
    <s v="E599  "/>
    <n v="57"/>
    <s v="      "/>
    <s v="CL5726    "/>
    <n v="570301003"/>
    <n v="1206928"/>
    <s v="MOLDURA CORNISA ANADECO DA1 33X33 2.00MT"/>
    <s v="08.09.2025"/>
    <n v="22"/>
    <s v="CS "/>
    <n v="115"/>
    <n v="1"/>
    <n v="18361.73"/>
    <s v="CLP "/>
    <s v="15.09.2025"/>
    <s v="11.09.2025"/>
    <n v="22"/>
    <s v="CS "/>
    <n v="18361.73"/>
    <s v="CLP "/>
    <s v="C004"/>
    <x v="0"/>
    <n v="101"/>
    <s v="E  "/>
    <n v="18361.73"/>
    <n v="1836173"/>
    <n v="18361.73"/>
    <n v="0"/>
    <n v="0"/>
    <n v="0"/>
    <n v="0"/>
  </r>
  <r>
    <s v="89429100-1"/>
    <s v="NMC CHILE SPA"/>
    <n v="1000730"/>
    <s v="ZPFC      "/>
    <n v="6508580118"/>
    <n v="40"/>
    <x v="0"/>
    <s v="E599  "/>
    <n v="57"/>
    <s v="      "/>
    <s v="CL5726    "/>
    <n v="570301003"/>
    <n v="1206929"/>
    <s v="MOLDURA CORNISA ANADECO DA6 45X50 2.00MT"/>
    <s v="08.09.2025"/>
    <n v="12"/>
    <s v="CS "/>
    <n v="48"/>
    <n v="1"/>
    <n v="7923.92"/>
    <s v="CLP "/>
    <s v="15.09.2025"/>
    <s v="11.09.2025"/>
    <n v="12"/>
    <s v="CS "/>
    <n v="7923.92"/>
    <s v="CLP "/>
    <s v="C004"/>
    <x v="0"/>
    <n v="101"/>
    <s v="E  "/>
    <n v="7923.92"/>
    <n v="792392"/>
    <n v="7923.92"/>
    <n v="0"/>
    <n v="0"/>
    <n v="0"/>
    <n v="0"/>
  </r>
  <r>
    <s v="89429100-1"/>
    <s v="NMC CHILE SPA"/>
    <n v="1000730"/>
    <s v="ZPFC      "/>
    <n v="6508580118"/>
    <n v="50"/>
    <x v="0"/>
    <s v="E599  "/>
    <n v="57"/>
    <s v="      "/>
    <s v="CL5726    "/>
    <n v="570301003"/>
    <n v="1206930"/>
    <s v="MOLDURA CORNISA ANADECO DA15 35X35 2.0MT"/>
    <s v="08.09.2025"/>
    <n v="6"/>
    <s v="CS "/>
    <n v="95"/>
    <n v="1"/>
    <n v="5143.68"/>
    <s v="CLP "/>
    <s v="15.09.2025"/>
    <s v="11.09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580118"/>
    <n v="60"/>
    <x v="0"/>
    <s v="E599  "/>
    <n v="57"/>
    <s v="      "/>
    <s v="CL5726    "/>
    <n v="570301003"/>
    <n v="1206931"/>
    <s v="MOLDURA CORNISA ANADECO DA16 50X50 2.0MT"/>
    <s v="08.09.2025"/>
    <n v="10"/>
    <s v="CS "/>
    <n v="48"/>
    <n v="1"/>
    <n v="5912.06"/>
    <s v="CLP "/>
    <s v="15.09.2025"/>
    <s v="11.09.2025"/>
    <n v="10"/>
    <s v="CS "/>
    <n v="5912.06"/>
    <s v="CLP "/>
    <s v="C004"/>
    <x v="0"/>
    <n v="101"/>
    <s v="E  "/>
    <n v="5912.06"/>
    <n v="591206"/>
    <n v="5912.06"/>
    <n v="0"/>
    <n v="0"/>
    <n v="0"/>
    <n v="0"/>
  </r>
  <r>
    <s v="89429100-1"/>
    <s v="NMC CHILE SPA"/>
    <n v="1000730"/>
    <s v="ZPFC      "/>
    <n v="6508580118"/>
    <n v="70"/>
    <x v="0"/>
    <s v="E599  "/>
    <n v="57"/>
    <s v="      "/>
    <s v="CL5726    "/>
    <n v="570301003"/>
    <n v="1206932"/>
    <s v="MOLDURA CORNISA ANADECO DA18 50X45 2.0MT"/>
    <s v="08.09.2025"/>
    <n v="10"/>
    <s v="CS "/>
    <n v="50"/>
    <n v="1"/>
    <n v="6129.6"/>
    <s v="CLP "/>
    <s v="15.09.2025"/>
    <s v="11.09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580118"/>
    <n v="80"/>
    <x v="0"/>
    <s v="E599  "/>
    <n v="57"/>
    <s v="      "/>
    <s v="CL5726    "/>
    <n v="570301003"/>
    <n v="1206933"/>
    <s v="MOLDURA CORNISA ANADECO DA22 17X25 2.0MT"/>
    <s v="08.09.2025"/>
    <n v="8"/>
    <s v="CS "/>
    <n v="176"/>
    <n v="1"/>
    <n v="6650.27"/>
    <s v="CLP "/>
    <s v="15.09.2025"/>
    <s v="11.09.2025"/>
    <n v="8"/>
    <s v="CS "/>
    <n v="6650.27"/>
    <s v="CLP "/>
    <s v="C004"/>
    <x v="0"/>
    <n v="101"/>
    <s v="E  "/>
    <n v="6650.27"/>
    <n v="665027"/>
    <n v="6650.27"/>
    <n v="0"/>
    <n v="0"/>
    <n v="0"/>
    <n v="0"/>
  </r>
  <r>
    <s v="89429100-1"/>
    <s v="NMC CHILE SPA"/>
    <n v="1000730"/>
    <s v="ZPFC      "/>
    <n v="6508580118"/>
    <n v="90"/>
    <x v="0"/>
    <s v="E599  "/>
    <n v="57"/>
    <s v="      "/>
    <s v="CL5726    "/>
    <n v="570301003"/>
    <n v="1252549"/>
    <s v="ESQUINERO WE1 30X25 2.00MT              "/>
    <s v="08.09.2025"/>
    <n v="8"/>
    <s v="CS "/>
    <n v="35"/>
    <n v="1"/>
    <n v="11326"/>
    <s v="CLP "/>
    <s v="15.09.2025"/>
    <s v="11.09.2025"/>
    <n v="8"/>
    <s v="CS "/>
    <n v="11326"/>
    <s v="CLP "/>
    <s v="C004"/>
    <x v="0"/>
    <n v="101"/>
    <s v="E  "/>
    <n v="11326"/>
    <n v="1132600"/>
    <n v="11326"/>
    <n v="0"/>
    <n v="0"/>
    <n v="0"/>
    <n v="0"/>
  </r>
  <r>
    <s v="89429100-1"/>
    <s v="NMC CHILE SPA"/>
    <n v="1000730"/>
    <s v="ZPFC      "/>
    <n v="6508580118"/>
    <n v="100"/>
    <x v="0"/>
    <s v="E599  "/>
    <n v="57"/>
    <s v="      "/>
    <s v="CL5726    "/>
    <n v="570301003"/>
    <n v="1415350"/>
    <s v="GUARDAPOLVO NOMAFLOOR M58 13X58 2.00MT  "/>
    <s v="08.09.2025"/>
    <n v="1"/>
    <s v="CS "/>
    <n v="31"/>
    <n v="1"/>
    <n v="1116"/>
    <s v="CLP "/>
    <s v="15.09.2025"/>
    <s v="11.09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80327"/>
    <n v="10"/>
    <x v="0"/>
    <s v="E599  "/>
    <n v="49"/>
    <s v="      "/>
    <s v="CL4923    "/>
    <n v="490604004"/>
    <n v="1257819"/>
    <s v="ESPUMA NIVELADORA 2.2MM SELITAC 15 M2   "/>
    <s v="08.09.2025"/>
    <n v="3"/>
    <s v="PAL"/>
    <n v="27"/>
    <n v="1"/>
    <n v="9720"/>
    <s v="CLP "/>
    <s v="15.09.2025"/>
    <s v="11.09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80327"/>
    <n v="11"/>
    <x v="0"/>
    <s v="E599  "/>
    <n v="49"/>
    <s v="      "/>
    <s v="CL4923    "/>
    <n v="490604004"/>
    <n v="1257819"/>
    <s v="ESPUMA NIVELADORA 2.2MM SELITAC 15 M2   "/>
    <s v="08.09.2025"/>
    <n v="1"/>
    <s v="PAL"/>
    <n v="1"/>
    <n v="1"/>
    <n v="0"/>
    <s v="CLP "/>
    <s v="15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0327"/>
    <n v="12"/>
    <x v="0"/>
    <s v="E599  "/>
    <n v="49"/>
    <s v="      "/>
    <s v="CL4923    "/>
    <n v="490604004"/>
    <n v="1257819"/>
    <s v="ESPUMA NIVELADORA 2.2MM SELITAC 15 M2   "/>
    <s v="08.09.2025"/>
    <n v="1"/>
    <s v="PAL"/>
    <n v="1"/>
    <n v="1"/>
    <n v="0"/>
    <s v="CLP "/>
    <s v="15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0327"/>
    <n v="13"/>
    <x v="0"/>
    <s v="E599  "/>
    <n v="49"/>
    <s v="      "/>
    <s v="CL4923    "/>
    <n v="490604004"/>
    <n v="1257819"/>
    <s v="ESPUMA NIVELADORA 2.2MM SELITAC 15 M2   "/>
    <s v="08.09.2025"/>
    <n v="1"/>
    <s v="PAL"/>
    <n v="1"/>
    <n v="1"/>
    <n v="0"/>
    <s v="CLP "/>
    <s v="15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9651"/>
    <n v="10"/>
    <x v="0"/>
    <s v="E599  "/>
    <n v="49"/>
    <s v="      "/>
    <s v="CL4923    "/>
    <n v="490604004"/>
    <n v="1257819"/>
    <s v="ESPUMA NIVELADORA 2.2MM SELITAC 15 M2   "/>
    <s v="15.09.2025"/>
    <n v="3"/>
    <s v="PAL"/>
    <n v="27"/>
    <n v="1"/>
    <n v="9720"/>
    <s v="CLP "/>
    <s v="24.09.2025"/>
    <s v="24.09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89651"/>
    <n v="11"/>
    <x v="0"/>
    <s v="E599  "/>
    <n v="49"/>
    <s v="      "/>
    <s v="CL4923    "/>
    <n v="490604004"/>
    <n v="1257819"/>
    <s v="ESPUMA NIVELADORA 2.2MM SELITAC 15 M2   "/>
    <s v="15.09.2025"/>
    <n v="1"/>
    <s v="PAL"/>
    <n v="1"/>
    <n v="1"/>
    <n v="0"/>
    <s v="CLP "/>
    <s v="24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9651"/>
    <n v="12"/>
    <x v="0"/>
    <s v="E599  "/>
    <n v="49"/>
    <s v="      "/>
    <s v="CL4923    "/>
    <n v="490604004"/>
    <n v="1257819"/>
    <s v="ESPUMA NIVELADORA 2.2MM SELITAC 15 M2   "/>
    <s v="15.09.2025"/>
    <n v="1"/>
    <s v="PAL"/>
    <n v="1"/>
    <n v="1"/>
    <n v="0"/>
    <s v="CLP "/>
    <s v="24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89651"/>
    <n v="13"/>
    <x v="0"/>
    <s v="E599  "/>
    <n v="49"/>
    <s v="      "/>
    <s v="CL4923    "/>
    <n v="490604004"/>
    <n v="1257819"/>
    <s v="ESPUMA NIVELADORA 2.2MM SELITAC 15 M2   "/>
    <s v="15.09.2025"/>
    <n v="1"/>
    <s v="PAL"/>
    <n v="1"/>
    <n v="1"/>
    <n v="0"/>
    <s v="CLP "/>
    <s v="24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91439"/>
    <n v="10"/>
    <x v="0"/>
    <s v="E599  "/>
    <n v="57"/>
    <s v="      "/>
    <s v="CL5726    "/>
    <n v="570301003"/>
    <n v="107162"/>
    <s v="MOLDURA DECOFLAIR E25 SKIN 50X80 2.00MT "/>
    <s v="16.09.2025"/>
    <n v="3"/>
    <s v="PAK"/>
    <n v="14"/>
    <n v="1"/>
    <n v="3451.56"/>
    <s v="CLP "/>
    <s v="25.09.2025"/>
    <s v="24.09.2025"/>
    <n v="3"/>
    <s v="PAK"/>
    <n v="3451.56"/>
    <s v="CLP "/>
    <s v="C004"/>
    <x v="0"/>
    <n v="101"/>
    <s v="E  "/>
    <n v="3451.56"/>
    <n v="345156"/>
    <n v="3451.56"/>
    <n v="0"/>
    <n v="0"/>
    <n v="0"/>
    <n v="0"/>
  </r>
  <r>
    <s v="89429100-1"/>
    <s v="NMC CHILE SPA"/>
    <n v="1000730"/>
    <s v="ZPFC      "/>
    <n v="6508591439"/>
    <n v="20"/>
    <x v="0"/>
    <s v="E599  "/>
    <n v="57"/>
    <s v="      "/>
    <s v="CL5726    "/>
    <n v="570301003"/>
    <n v="225516"/>
    <s v="MOLDURA DECOFLAIR E21 SKIN 65X30 2.00MT "/>
    <s v="16.09.2025"/>
    <n v="2"/>
    <s v="PAK"/>
    <n v="21"/>
    <n v="1"/>
    <n v="3008.88"/>
    <s v="CLP "/>
    <s v="25.09.2025"/>
    <s v="24.09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591439"/>
    <n v="30"/>
    <x v="0"/>
    <s v="E599  "/>
    <n v="57"/>
    <s v="      "/>
    <s v="CL5726    "/>
    <n v="570301003"/>
    <n v="1206928"/>
    <s v="MOLDURA CORNISA ANADECO DA1 33X33 2.00MT"/>
    <s v="16.09.2025"/>
    <n v="34"/>
    <s v="CS "/>
    <n v="115"/>
    <n v="1"/>
    <n v="28377.22"/>
    <s v="CLP "/>
    <s v="25.09.2025"/>
    <s v="24.09.2025"/>
    <n v="34"/>
    <s v="CS "/>
    <n v="28377.22"/>
    <s v="CLP "/>
    <s v="C004"/>
    <x v="0"/>
    <n v="101"/>
    <s v="E  "/>
    <n v="28377.22"/>
    <n v="2837722"/>
    <n v="28377.22"/>
    <n v="0"/>
    <n v="0"/>
    <n v="0"/>
    <n v="0"/>
  </r>
  <r>
    <s v="89429100-1"/>
    <s v="NMC CHILE SPA"/>
    <n v="1000730"/>
    <s v="ZPFC      "/>
    <n v="6508591439"/>
    <n v="40"/>
    <x v="0"/>
    <s v="E599  "/>
    <n v="57"/>
    <s v="      "/>
    <s v="CL5726    "/>
    <n v="570301003"/>
    <n v="1206929"/>
    <s v="MOLDURA CORNISA ANADECO DA6 45X50 2.00MT"/>
    <s v="16.09.2025"/>
    <n v="22"/>
    <s v="CS "/>
    <n v="48"/>
    <n v="1"/>
    <n v="14527.18"/>
    <s v="CLP "/>
    <s v="25.09.2025"/>
    <s v="24.09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591439"/>
    <n v="50"/>
    <x v="0"/>
    <s v="E599  "/>
    <n v="57"/>
    <s v="      "/>
    <s v="CL5726    "/>
    <n v="570301003"/>
    <n v="1206930"/>
    <s v="MOLDURA CORNISA ANADECO DA15 35X35 2.0MT"/>
    <s v="16.09.2025"/>
    <n v="10"/>
    <s v="CS "/>
    <n v="95"/>
    <n v="1"/>
    <n v="8572.7999999999993"/>
    <s v="CLP "/>
    <s v="25.09.2025"/>
    <s v="24.09.2025"/>
    <n v="10"/>
    <s v="CS "/>
    <n v="8572.7999999999993"/>
    <s v="CLP "/>
    <s v="C004"/>
    <x v="0"/>
    <n v="101"/>
    <s v="E  "/>
    <n v="8572.7999999999993"/>
    <n v="857279.99999999988"/>
    <n v="8572.7999999999993"/>
    <n v="0"/>
    <n v="0"/>
    <n v="0"/>
    <n v="0"/>
  </r>
  <r>
    <s v="89429100-1"/>
    <s v="NMC CHILE SPA"/>
    <n v="1000730"/>
    <s v="ZPFC      "/>
    <n v="6508591439"/>
    <n v="60"/>
    <x v="0"/>
    <s v="E599  "/>
    <n v="57"/>
    <s v="      "/>
    <s v="CL5726    "/>
    <n v="570301003"/>
    <n v="1206931"/>
    <s v="MOLDURA CORNISA ANADECO DA16 50X50 2.0MT"/>
    <s v="16.09.2025"/>
    <n v="7"/>
    <s v="CS "/>
    <n v="48"/>
    <n v="1"/>
    <n v="4138.4399999999996"/>
    <s v="CLP "/>
    <s v="25.09.2025"/>
    <s v="24.09.2025"/>
    <n v="7"/>
    <s v="CS "/>
    <n v="4138.4399999999996"/>
    <s v="CLP "/>
    <s v="C004"/>
    <x v="0"/>
    <n v="101"/>
    <s v="E  "/>
    <n v="4138.4399999999996"/>
    <n v="413843.99999999994"/>
    <n v="4138.4399999999996"/>
    <n v="0"/>
    <n v="0"/>
    <n v="0"/>
    <n v="0"/>
  </r>
  <r>
    <s v="89429100-1"/>
    <s v="NMC CHILE SPA"/>
    <n v="1000730"/>
    <s v="ZPFC      "/>
    <n v="6508591439"/>
    <n v="70"/>
    <x v="0"/>
    <s v="E599  "/>
    <n v="57"/>
    <s v="      "/>
    <s v="CL5726    "/>
    <n v="570301003"/>
    <n v="1206932"/>
    <s v="MOLDURA CORNISA ANADECO DA18 50X45 2.0MT"/>
    <s v="16.09.2025"/>
    <n v="10"/>
    <s v="CS "/>
    <n v="50"/>
    <n v="1"/>
    <n v="6129.6"/>
    <s v="CLP "/>
    <s v="25.09.2025"/>
    <s v="24.09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591439"/>
    <n v="80"/>
    <x v="0"/>
    <s v="E599  "/>
    <n v="57"/>
    <s v="      "/>
    <s v="CL5726    "/>
    <n v="570301003"/>
    <n v="1206933"/>
    <s v="MOLDURA CORNISA ANADECO DA22 17X25 2.0MT"/>
    <s v="16.09.2025"/>
    <n v="5"/>
    <s v="CS "/>
    <n v="176"/>
    <n v="1"/>
    <n v="4156.42"/>
    <s v="CLP "/>
    <s v="25.09.2025"/>
    <s v="24.09.2025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591439"/>
    <n v="90"/>
    <x v="0"/>
    <s v="E599  "/>
    <n v="57"/>
    <s v="      "/>
    <s v="CL5726    "/>
    <n v="570301003"/>
    <n v="1252549"/>
    <s v="ESQUINERO WE1 30X25 2.00MT              "/>
    <s v="16.09.2025"/>
    <n v="5"/>
    <s v="CS "/>
    <n v="35"/>
    <n v="1"/>
    <n v="7078.75"/>
    <s v="CLP "/>
    <s v="25.09.2025"/>
    <s v="24.09.2025"/>
    <n v="5"/>
    <s v="CS "/>
    <n v="7078.75"/>
    <s v="CLP "/>
    <s v="C004"/>
    <x v="0"/>
    <n v="101"/>
    <s v="E  "/>
    <n v="7078.75"/>
    <n v="707875"/>
    <n v="7078.75"/>
    <n v="0"/>
    <n v="0"/>
    <n v="0"/>
    <n v="0"/>
  </r>
  <r>
    <s v="89429100-1"/>
    <s v="NMC CHILE SPA"/>
    <n v="1000730"/>
    <s v="ZPFC      "/>
    <n v="6508591439"/>
    <n v="100"/>
    <x v="0"/>
    <s v="E599  "/>
    <n v="57"/>
    <s v="      "/>
    <s v="CL5726    "/>
    <n v="570301003"/>
    <n v="1415350"/>
    <s v="GUARDAPOLVO NOMAFLOOR M58 13X58 2.00MT  "/>
    <s v="16.09.2025"/>
    <n v="1"/>
    <s v="CS "/>
    <n v="31"/>
    <n v="1"/>
    <n v="1116"/>
    <s v="CLP "/>
    <s v="25.09.2025"/>
    <s v="24.09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598513"/>
    <n v="10"/>
    <x v="0"/>
    <s v="E599  "/>
    <n v="49"/>
    <s v="      "/>
    <s v="CL4923    "/>
    <n v="490604004"/>
    <n v="1257819"/>
    <s v="ESPUMA NIVELADORA 2.2MM SELITAC 15 M2   "/>
    <s v="22.09.2025"/>
    <n v="3"/>
    <s v="PAL"/>
    <n v="27"/>
    <n v="1"/>
    <n v="9720"/>
    <s v="CLP "/>
    <s v="29.09.2025"/>
    <s v="25.09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598513"/>
    <n v="11"/>
    <x v="0"/>
    <s v="E599  "/>
    <n v="49"/>
    <s v="      "/>
    <s v="CL4923    "/>
    <n v="490604004"/>
    <n v="1257819"/>
    <s v="ESPUMA NIVELADORA 2.2MM SELITAC 15 M2   "/>
    <s v="22.09.2025"/>
    <n v="1"/>
    <s v="PAL"/>
    <n v="1"/>
    <n v="1"/>
    <n v="0"/>
    <s v="CLP "/>
    <s v="2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98513"/>
    <n v="12"/>
    <x v="0"/>
    <s v="E599  "/>
    <n v="49"/>
    <s v="      "/>
    <s v="CL4923    "/>
    <n v="490604004"/>
    <n v="1257819"/>
    <s v="ESPUMA NIVELADORA 2.2MM SELITAC 15 M2   "/>
    <s v="22.09.2025"/>
    <n v="1"/>
    <s v="PAL"/>
    <n v="1"/>
    <n v="1"/>
    <n v="0"/>
    <s v="CLP "/>
    <s v="2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598513"/>
    <n v="13"/>
    <x v="0"/>
    <s v="E599  "/>
    <n v="49"/>
    <s v="      "/>
    <s v="CL4923    "/>
    <n v="490604004"/>
    <n v="1257819"/>
    <s v="ESPUMA NIVELADORA 2.2MM SELITAC 15 M2   "/>
    <s v="22.09.2025"/>
    <n v="1"/>
    <s v="PAL"/>
    <n v="1"/>
    <n v="1"/>
    <n v="0"/>
    <s v="CLP "/>
    <s v="29.09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599892"/>
    <n v="10"/>
    <x v="0"/>
    <s v="E599  "/>
    <n v="57"/>
    <s v="      "/>
    <s v="CL5726    "/>
    <n v="570301003"/>
    <n v="1206928"/>
    <s v="MOLDURA CORNISA ANADECO DA1 33X33 2.00MT"/>
    <s v="23.09.2025"/>
    <n v="13"/>
    <s v="CS "/>
    <n v="115"/>
    <n v="1"/>
    <n v="10850.11"/>
    <s v="CLP "/>
    <s v="30.09.2025"/>
    <s v="25.09.2025"/>
    <n v="13"/>
    <s v="CS "/>
    <n v="10850.11"/>
    <s v="CLP "/>
    <s v="C004"/>
    <x v="0"/>
    <n v="101"/>
    <s v="E  "/>
    <n v="10850.11"/>
    <n v="1085011"/>
    <n v="10850.11"/>
    <n v="0"/>
    <n v="0"/>
    <n v="0"/>
    <n v="0"/>
  </r>
  <r>
    <s v="89429100-1"/>
    <s v="NMC CHILE SPA"/>
    <n v="1000730"/>
    <s v="ZPFC      "/>
    <n v="6508599892"/>
    <n v="20"/>
    <x v="0"/>
    <s v="E599  "/>
    <n v="57"/>
    <s v="      "/>
    <s v="CL5726    "/>
    <n v="570301003"/>
    <n v="1206929"/>
    <s v="MOLDURA CORNISA ANADECO DA6 45X50 2.00MT"/>
    <s v="23.09.2025"/>
    <n v="6"/>
    <s v="CS "/>
    <n v="48"/>
    <n v="1"/>
    <n v="3961.96"/>
    <s v="CLP "/>
    <s v="30.09.2025"/>
    <s v="25.09.2025"/>
    <n v="6"/>
    <s v="CS "/>
    <n v="3961.96"/>
    <s v="CLP "/>
    <s v="C004"/>
    <x v="0"/>
    <n v="101"/>
    <s v="E  "/>
    <n v="3961.96"/>
    <n v="396196"/>
    <n v="3961.96"/>
    <n v="0"/>
    <n v="0"/>
    <n v="0"/>
    <n v="0"/>
  </r>
  <r>
    <s v="89429100-1"/>
    <s v="NMC CHILE SPA"/>
    <n v="1000730"/>
    <s v="ZPFC      "/>
    <n v="6508599892"/>
    <n v="30"/>
    <x v="0"/>
    <s v="E599  "/>
    <n v="57"/>
    <s v="      "/>
    <s v="CL5726    "/>
    <n v="570301003"/>
    <n v="1206930"/>
    <s v="MOLDURA CORNISA ANADECO DA15 35X35 2.0MT"/>
    <s v="23.09.2025"/>
    <n v="3"/>
    <s v="CS "/>
    <n v="95"/>
    <n v="1"/>
    <n v="2571.84"/>
    <s v="CLP "/>
    <s v="30.09.2025"/>
    <s v="25.09.2025"/>
    <n v="3"/>
    <s v="CS "/>
    <n v="2571.84"/>
    <s v="CLP "/>
    <s v="C004"/>
    <x v="0"/>
    <n v="101"/>
    <s v="E  "/>
    <n v="2571.84"/>
    <n v="257184"/>
    <n v="2571.84"/>
    <n v="0"/>
    <n v="0"/>
    <n v="0"/>
    <n v="0"/>
  </r>
  <r>
    <s v="89429100-1"/>
    <s v="NMC CHILE SPA"/>
    <n v="1000730"/>
    <s v="ZPFC      "/>
    <n v="6508599892"/>
    <n v="40"/>
    <x v="0"/>
    <s v="E599  "/>
    <n v="57"/>
    <s v="      "/>
    <s v="CL5726    "/>
    <n v="570301003"/>
    <n v="1206931"/>
    <s v="MOLDURA CORNISA ANADECO DA16 50X50 2.0MT"/>
    <s v="23.09.2025"/>
    <n v="3"/>
    <s v="CS "/>
    <n v="48"/>
    <n v="1"/>
    <n v="1773.62"/>
    <s v="CLP "/>
    <s v="30.09.2025"/>
    <s v="25.09.2025"/>
    <n v="3"/>
    <s v="CS "/>
    <n v="1773.62"/>
    <s v="CLP "/>
    <s v="C004"/>
    <x v="0"/>
    <n v="101"/>
    <s v="E  "/>
    <n v="1773.62"/>
    <n v="177362"/>
    <n v="1773.62"/>
    <n v="0"/>
    <n v="0"/>
    <n v="0"/>
    <n v="0"/>
  </r>
  <r>
    <s v="89429100-1"/>
    <s v="NMC CHILE SPA"/>
    <n v="1000730"/>
    <s v="ZPFC      "/>
    <n v="6508599892"/>
    <n v="50"/>
    <x v="0"/>
    <s v="E599  "/>
    <n v="57"/>
    <s v="      "/>
    <s v="CL5726    "/>
    <n v="570301003"/>
    <n v="1206932"/>
    <s v="MOLDURA CORNISA ANADECO DA18 50X45 2.0MT"/>
    <s v="23.09.2025"/>
    <n v="1"/>
    <s v="CS "/>
    <n v="50"/>
    <n v="1"/>
    <n v="612.96"/>
    <s v="CLP "/>
    <s v="30.09.2025"/>
    <s v="25.09.2025"/>
    <n v="1"/>
    <s v="CS "/>
    <n v="612.96"/>
    <s v="CLP "/>
    <s v="C004"/>
    <x v="0"/>
    <n v="101"/>
    <s v="E  "/>
    <n v="612.96"/>
    <n v="61296"/>
    <n v="612.96"/>
    <n v="0"/>
    <n v="0"/>
    <n v="0"/>
    <n v="0"/>
  </r>
  <r>
    <s v="89429100-1"/>
    <s v="NMC CHILE SPA"/>
    <n v="1000730"/>
    <s v="ZPFC      "/>
    <n v="6508599892"/>
    <n v="60"/>
    <x v="0"/>
    <s v="E599  "/>
    <n v="57"/>
    <s v="      "/>
    <s v="CL5726    "/>
    <n v="570301003"/>
    <n v="1206933"/>
    <s v="MOLDURA CORNISA ANADECO DA22 17X25 2.0MT"/>
    <s v="23.09.2025"/>
    <n v="2"/>
    <s v="CS "/>
    <n v="176"/>
    <n v="1"/>
    <n v="1662.57"/>
    <s v="CLP "/>
    <s v="30.09.2025"/>
    <s v="25.09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599892"/>
    <n v="70"/>
    <x v="0"/>
    <s v="E599  "/>
    <n v="57"/>
    <s v="      "/>
    <s v="CL5726    "/>
    <n v="570301003"/>
    <n v="1252546"/>
    <s v="CORN ILUM RECTA IL4 36X60 2.00MT        "/>
    <s v="23.09.2025"/>
    <n v="1"/>
    <s v="CS "/>
    <n v="24"/>
    <n v="1"/>
    <n v="1449.36"/>
    <s v="CLP "/>
    <s v="30.09.2025"/>
    <s v="25.09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599892"/>
    <n v="80"/>
    <x v="0"/>
    <s v="E599  "/>
    <n v="57"/>
    <s v="      "/>
    <s v="CL5726    "/>
    <n v="570301003"/>
    <n v="1252549"/>
    <s v="ESQUINERO WE1 30X25 2.00MT              "/>
    <s v="23.09.2025"/>
    <n v="2"/>
    <s v="CS "/>
    <n v="35"/>
    <n v="1"/>
    <n v="2831.5"/>
    <s v="CLP "/>
    <s v="30.09.2025"/>
    <s v="25.09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XD      "/>
    <n v="6508607181"/>
    <n v="10"/>
    <x v="0"/>
    <s v="E599  "/>
    <n v="49"/>
    <s v="      "/>
    <s v="CL4923    "/>
    <n v="490604004"/>
    <n v="1257819"/>
    <s v="ESPUMA NIVELADORA 2.2MM SELITAC 15 M2   "/>
    <s v="29.09.2025"/>
    <n v="2"/>
    <s v="PAL"/>
    <n v="27"/>
    <n v="1"/>
    <n v="6480"/>
    <s v="CLP "/>
    <s v="06.10.2025"/>
    <s v="02.10.2025"/>
    <n v="2"/>
    <s v="PAL"/>
    <n v="6480"/>
    <s v="CLP "/>
    <s v="C004"/>
    <x v="0"/>
    <n v="101"/>
    <s v="E  "/>
    <n v="6480"/>
    <n v="648000"/>
    <n v="6480"/>
    <n v="0"/>
    <n v="0"/>
    <n v="0"/>
    <n v="0"/>
  </r>
  <r>
    <s v="89429100-1"/>
    <s v="NMC CHILE SPA"/>
    <n v="1000730"/>
    <s v="ZPXD      "/>
    <n v="6508607181"/>
    <n v="11"/>
    <x v="0"/>
    <s v="E599  "/>
    <n v="49"/>
    <s v="      "/>
    <s v="CL4923    "/>
    <n v="490604004"/>
    <n v="1257819"/>
    <s v="ESPUMA NIVELADORA 2.2MM SELITAC 15 M2   "/>
    <s v="29.09.2025"/>
    <n v="1"/>
    <s v="PAL"/>
    <n v="1"/>
    <n v="1"/>
    <n v="0"/>
    <s v="CLP "/>
    <s v="06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07181"/>
    <n v="12"/>
    <x v="0"/>
    <s v="E599  "/>
    <n v="49"/>
    <s v="      "/>
    <s v="CL4923    "/>
    <n v="490604004"/>
    <n v="1257819"/>
    <s v="ESPUMA NIVELADORA 2.2MM SELITAC 15 M2   "/>
    <s v="29.09.2025"/>
    <n v="1"/>
    <s v="PAL"/>
    <n v="1"/>
    <n v="1"/>
    <n v="0"/>
    <s v="CLP "/>
    <s v="06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08808"/>
    <n v="10"/>
    <x v="0"/>
    <s v="E599  "/>
    <n v="57"/>
    <s v="      "/>
    <s v="CL5726    "/>
    <n v="570301003"/>
    <n v="1206928"/>
    <s v="MOLDURA CORNISA ANADECO DA1 33X33 2.00MT"/>
    <s v="30.09.2025"/>
    <n v="15"/>
    <s v="CS "/>
    <n v="115"/>
    <n v="1"/>
    <n v="12519.36"/>
    <s v="CLP "/>
    <s v="07.10.2025"/>
    <s v="07.10.2025"/>
    <n v="15"/>
    <s v="CS "/>
    <n v="12519.36"/>
    <s v="CLP "/>
    <s v="C004"/>
    <x v="0"/>
    <n v="101"/>
    <s v="E  "/>
    <n v="12519.36"/>
    <n v="1251936"/>
    <n v="12519.36"/>
    <n v="0"/>
    <n v="0"/>
    <n v="0"/>
    <n v="0"/>
  </r>
  <r>
    <s v="89429100-1"/>
    <s v="NMC CHILE SPA"/>
    <n v="1000730"/>
    <s v="ZPFC      "/>
    <n v="6508608808"/>
    <n v="20"/>
    <x v="0"/>
    <s v="E599  "/>
    <n v="57"/>
    <s v="      "/>
    <s v="CL5726    "/>
    <n v="570301003"/>
    <n v="1206929"/>
    <s v="MOLDURA CORNISA ANADECO DA6 45X50 2.00MT"/>
    <s v="30.09.2025"/>
    <n v="13"/>
    <s v="CS "/>
    <n v="48"/>
    <n v="1"/>
    <n v="8584.24"/>
    <s v="CLP "/>
    <s v="07.10.2025"/>
    <s v="07.10.2025"/>
    <n v="13"/>
    <s v="CS "/>
    <n v="8584.24"/>
    <s v="CLP "/>
    <s v="C004"/>
    <x v="0"/>
    <n v="101"/>
    <s v="E  "/>
    <n v="8584.24"/>
    <n v="858424"/>
    <n v="8584.24"/>
    <n v="0"/>
    <n v="0"/>
    <n v="0"/>
    <n v="0"/>
  </r>
  <r>
    <s v="89429100-1"/>
    <s v="NMC CHILE SPA"/>
    <n v="1000730"/>
    <s v="ZPFC      "/>
    <n v="6508608808"/>
    <n v="30"/>
    <x v="0"/>
    <s v="E599  "/>
    <n v="57"/>
    <s v="      "/>
    <s v="CL5726    "/>
    <n v="570301003"/>
    <n v="1206930"/>
    <s v="MOLDURA CORNISA ANADECO DA15 35X35 2.0MT"/>
    <s v="30.09.2025"/>
    <n v="4"/>
    <s v="CS "/>
    <n v="95"/>
    <n v="1"/>
    <n v="3429.12"/>
    <s v="CLP "/>
    <s v="07.10.2025"/>
    <s v="07.10.2025"/>
    <n v="4"/>
    <s v="CS "/>
    <n v="3429.12"/>
    <s v="CLP "/>
    <s v="C004"/>
    <x v="0"/>
    <n v="101"/>
    <s v="E  "/>
    <n v="3429.12"/>
    <n v="342912"/>
    <n v="3429.12"/>
    <n v="0"/>
    <n v="0"/>
    <n v="0"/>
    <n v="0"/>
  </r>
  <r>
    <s v="89429100-1"/>
    <s v="NMC CHILE SPA"/>
    <n v="1000730"/>
    <s v="ZPFC      "/>
    <n v="6508608808"/>
    <n v="40"/>
    <x v="0"/>
    <s v="E599  "/>
    <n v="57"/>
    <s v="      "/>
    <s v="CL5726    "/>
    <n v="570301003"/>
    <n v="1206931"/>
    <s v="MOLDURA CORNISA ANADECO DA16 50X50 2.0MT"/>
    <s v="30.09.2025"/>
    <n v="12"/>
    <s v="CS "/>
    <n v="48"/>
    <n v="1"/>
    <n v="7094.48"/>
    <s v="CLP "/>
    <s v="07.10.2025"/>
    <s v="07.10.2025"/>
    <n v="12"/>
    <s v="CS "/>
    <n v="7094.48"/>
    <s v="CLP "/>
    <s v="C004"/>
    <x v="0"/>
    <n v="101"/>
    <s v="E  "/>
    <n v="7094.48"/>
    <n v="709448"/>
    <n v="7094.48"/>
    <n v="0"/>
    <n v="0"/>
    <n v="0"/>
    <n v="0"/>
  </r>
  <r>
    <s v="89429100-1"/>
    <s v="NMC CHILE SPA"/>
    <n v="1000730"/>
    <s v="ZPFC      "/>
    <n v="6508608808"/>
    <n v="50"/>
    <x v="0"/>
    <s v="E599  "/>
    <n v="57"/>
    <s v="      "/>
    <s v="CL5726    "/>
    <n v="570301003"/>
    <n v="1206932"/>
    <s v="MOLDURA CORNISA ANADECO DA18 50X45 2.0MT"/>
    <s v="30.09.2025"/>
    <n v="7"/>
    <s v="CS "/>
    <n v="50"/>
    <n v="1"/>
    <n v="4290.72"/>
    <s v="CLP "/>
    <s v="07.10.2025"/>
    <s v="07.10.2025"/>
    <n v="7"/>
    <s v="CS "/>
    <n v="4290.72"/>
    <s v="CLP "/>
    <s v="C004"/>
    <x v="0"/>
    <n v="101"/>
    <s v="E  "/>
    <n v="4290.72"/>
    <n v="429072"/>
    <n v="4290.72"/>
    <n v="0"/>
    <n v="0"/>
    <n v="0"/>
    <n v="0"/>
  </r>
  <r>
    <s v="89429100-1"/>
    <s v="NMC CHILE SPA"/>
    <n v="1000730"/>
    <s v="ZPFC      "/>
    <n v="6508608808"/>
    <n v="60"/>
    <x v="0"/>
    <s v="E599  "/>
    <n v="57"/>
    <s v="      "/>
    <s v="CL5726    "/>
    <n v="570301003"/>
    <n v="1206933"/>
    <s v="MOLDURA CORNISA ANADECO DA22 17X25 2.0MT"/>
    <s v="30.09.2025"/>
    <n v="1"/>
    <s v="CS "/>
    <n v="176"/>
    <n v="1"/>
    <n v="831.28"/>
    <s v="CLP "/>
    <s v="07.10.2025"/>
    <s v="07.10.2025"/>
    <n v="1"/>
    <s v="CS "/>
    <n v="831.28"/>
    <s v="CLP "/>
    <s v="C004"/>
    <x v="0"/>
    <n v="101"/>
    <s v="E  "/>
    <n v="831.28"/>
    <n v="83128"/>
    <n v="831.28"/>
    <n v="0"/>
    <n v="0"/>
    <n v="0"/>
    <n v="0"/>
  </r>
  <r>
    <s v="89429100-1"/>
    <s v="NMC CHILE SPA"/>
    <n v="1000730"/>
    <s v="ZPFC      "/>
    <n v="6508608808"/>
    <n v="70"/>
    <x v="0"/>
    <s v="E599  "/>
    <n v="57"/>
    <s v="      "/>
    <s v="CL5726    "/>
    <n v="570301003"/>
    <n v="1252546"/>
    <s v="CORN ILUM RECTA IL4 36X60 2.00MT        "/>
    <s v="30.09.2025"/>
    <n v="1"/>
    <s v="CS "/>
    <n v="24"/>
    <n v="1"/>
    <n v="1449.36"/>
    <s v="CLP "/>
    <s v="07.10.2025"/>
    <s v="07.10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608808"/>
    <n v="80"/>
    <x v="0"/>
    <s v="E599  "/>
    <n v="57"/>
    <s v="      "/>
    <s v="CL5726    "/>
    <n v="570301003"/>
    <n v="1252549"/>
    <s v="ESQUINERO WE1 30X25 2.00MT              "/>
    <s v="30.09.2025"/>
    <n v="2"/>
    <s v="CS "/>
    <n v="35"/>
    <n v="1"/>
    <n v="2831.5"/>
    <s v="CLP "/>
    <s v="07.10.2025"/>
    <s v="07.10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XD      "/>
    <n v="6508616969"/>
    <n v="10"/>
    <x v="0"/>
    <s v="E599  "/>
    <n v="49"/>
    <s v="      "/>
    <s v="CL4923    "/>
    <n v="490604004"/>
    <n v="1257819"/>
    <s v="ESPUMA NIVELADORA 2.2MM SELITAC 15 M2   "/>
    <s v="06.10.2025"/>
    <n v="1"/>
    <s v="PAL"/>
    <n v="27"/>
    <n v="1"/>
    <n v="3240"/>
    <s v="CLP "/>
    <s v="14.10.2025"/>
    <s v="09.10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616969"/>
    <n v="11"/>
    <x v="0"/>
    <s v="E599  "/>
    <n v="49"/>
    <s v="      "/>
    <s v="CL4923    "/>
    <n v="490604004"/>
    <n v="1257819"/>
    <s v="ESPUMA NIVELADORA 2.2MM SELITAC 15 M2   "/>
    <s v="06.10.2025"/>
    <n v="1"/>
    <s v="PAL"/>
    <n v="1"/>
    <n v="1"/>
    <n v="0"/>
    <s v="CLP "/>
    <s v="14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19412"/>
    <n v="10"/>
    <x v="0"/>
    <s v="E599  "/>
    <n v="57"/>
    <s v="      "/>
    <s v="CL5726    "/>
    <n v="570301003"/>
    <n v="107162"/>
    <s v="MOLDURA DECOFLAIR E25 SKIN 50X80 2.00MT "/>
    <s v="07.10.2025"/>
    <n v="2"/>
    <s v="PAK"/>
    <n v="14"/>
    <n v="1"/>
    <n v="2301.04"/>
    <s v="CLP "/>
    <s v="15.10.2025"/>
    <s v="13.10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619412"/>
    <n v="20"/>
    <x v="0"/>
    <s v="E599  "/>
    <n v="57"/>
    <s v="      "/>
    <s v="CL5726    "/>
    <n v="570301003"/>
    <n v="225516"/>
    <s v="MOLDURA DECOFLAIR E21 SKIN 65X30 2.00MT "/>
    <s v="07.10.2025"/>
    <n v="1"/>
    <s v="PAK"/>
    <n v="21"/>
    <n v="1"/>
    <n v="1504.44"/>
    <s v="CLP "/>
    <s v="15.10.2025"/>
    <s v="13.10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619412"/>
    <n v="30"/>
    <x v="0"/>
    <s v="E599  "/>
    <n v="57"/>
    <s v="      "/>
    <s v="CL5726    "/>
    <n v="570301003"/>
    <n v="1206928"/>
    <s v="MOLDURA CORNISA ANADECO DA1 33X33 2.00MT"/>
    <s v="07.10.2025"/>
    <n v="32"/>
    <s v="CS "/>
    <n v="115"/>
    <n v="1"/>
    <n v="26707.97"/>
    <s v="CLP "/>
    <s v="15.10.2025"/>
    <s v="13.10.2025"/>
    <n v="32"/>
    <s v="CS "/>
    <n v="26707.97"/>
    <s v="CLP "/>
    <s v="C004"/>
    <x v="0"/>
    <n v="101"/>
    <s v="E  "/>
    <n v="26707.97"/>
    <n v="2670797"/>
    <n v="26707.97"/>
    <n v="0"/>
    <n v="0"/>
    <n v="0"/>
    <n v="0"/>
  </r>
  <r>
    <s v="89429100-1"/>
    <s v="NMC CHILE SPA"/>
    <n v="1000730"/>
    <s v="ZPFC      "/>
    <n v="6508619412"/>
    <n v="40"/>
    <x v="0"/>
    <s v="E599  "/>
    <n v="57"/>
    <s v="      "/>
    <s v="CL5726    "/>
    <n v="570301003"/>
    <n v="1206929"/>
    <s v="MOLDURA CORNISA ANADECO DA6 45X50 2.00MT"/>
    <s v="07.10.2025"/>
    <n v="31"/>
    <s v="CS "/>
    <n v="48"/>
    <n v="1"/>
    <n v="20470.12"/>
    <s v="CLP "/>
    <s v="15.10.2025"/>
    <s v="13.10.2025"/>
    <n v="31"/>
    <s v="CS "/>
    <n v="20470.12"/>
    <s v="CLP "/>
    <s v="C004"/>
    <x v="0"/>
    <n v="101"/>
    <s v="E  "/>
    <n v="20470.12"/>
    <n v="2047012"/>
    <n v="20470.12"/>
    <n v="0"/>
    <n v="0"/>
    <n v="0"/>
    <n v="0"/>
  </r>
  <r>
    <s v="89429100-1"/>
    <s v="NMC CHILE SPA"/>
    <n v="1000730"/>
    <s v="ZPFC      "/>
    <n v="6508619412"/>
    <n v="50"/>
    <x v="0"/>
    <s v="E599  "/>
    <n v="57"/>
    <s v="      "/>
    <s v="CL5726    "/>
    <n v="570301003"/>
    <n v="1206930"/>
    <s v="MOLDURA CORNISA ANADECO DA15 35X35 2.0MT"/>
    <s v="07.10.2025"/>
    <n v="10"/>
    <s v="CS "/>
    <n v="95"/>
    <n v="1"/>
    <n v="8572.7999999999993"/>
    <s v="CLP "/>
    <s v="15.10.2025"/>
    <s v="13.10.2025"/>
    <n v="10"/>
    <s v="CS "/>
    <n v="8572.7999999999993"/>
    <s v="CLP "/>
    <s v="C004"/>
    <x v="0"/>
    <n v="101"/>
    <s v="E  "/>
    <n v="8572.7999999999993"/>
    <n v="857279.99999999988"/>
    <n v="8572.7999999999993"/>
    <n v="0"/>
    <n v="0"/>
    <n v="0"/>
    <n v="0"/>
  </r>
  <r>
    <s v="89429100-1"/>
    <s v="NMC CHILE SPA"/>
    <n v="1000730"/>
    <s v="ZPFC      "/>
    <n v="6508619412"/>
    <n v="60"/>
    <x v="0"/>
    <s v="E599  "/>
    <n v="57"/>
    <s v="      "/>
    <s v="CL5726    "/>
    <n v="570301003"/>
    <n v="1206931"/>
    <s v="MOLDURA CORNISA ANADECO DA16 50X50 2.0MT"/>
    <s v="07.10.2025"/>
    <n v="22"/>
    <s v="CS "/>
    <n v="48"/>
    <n v="1"/>
    <n v="13006.54"/>
    <s v="CLP "/>
    <s v="15.10.2025"/>
    <s v="13.10.2025"/>
    <n v="22"/>
    <s v="CS "/>
    <n v="13006.54"/>
    <s v="CLP "/>
    <s v="C004"/>
    <x v="0"/>
    <n v="101"/>
    <s v="E  "/>
    <n v="13006.54"/>
    <n v="1300654"/>
    <n v="13006.54"/>
    <n v="0"/>
    <n v="0"/>
    <n v="0"/>
    <n v="0"/>
  </r>
  <r>
    <s v="89429100-1"/>
    <s v="NMC CHILE SPA"/>
    <n v="1000730"/>
    <s v="ZPFC      "/>
    <n v="6508619412"/>
    <n v="70"/>
    <x v="0"/>
    <s v="E599  "/>
    <n v="57"/>
    <s v="      "/>
    <s v="CL5726    "/>
    <n v="570301003"/>
    <n v="1206932"/>
    <s v="MOLDURA CORNISA ANADECO DA18 50X45 2.0MT"/>
    <s v="07.10.2025"/>
    <n v="4"/>
    <s v="CS "/>
    <n v="50"/>
    <n v="1"/>
    <n v="2451.84"/>
    <s v="CLP "/>
    <s v="15.10.2025"/>
    <s v="13.10.2025"/>
    <n v="4"/>
    <s v="CS "/>
    <n v="2451.84"/>
    <s v="CLP "/>
    <s v="C004"/>
    <x v="0"/>
    <n v="101"/>
    <s v="E  "/>
    <n v="2451.84"/>
    <n v="245184"/>
    <n v="2451.84"/>
    <n v="0"/>
    <n v="0"/>
    <n v="0"/>
    <n v="0"/>
  </r>
  <r>
    <s v="89429100-1"/>
    <s v="NMC CHILE SPA"/>
    <n v="1000730"/>
    <s v="ZPFC      "/>
    <n v="6508619412"/>
    <n v="80"/>
    <x v="0"/>
    <s v="E599  "/>
    <n v="57"/>
    <s v="      "/>
    <s v="CL5726    "/>
    <n v="570301003"/>
    <n v="1206933"/>
    <s v="MOLDURA CORNISA ANADECO DA22 17X25 2.0MT"/>
    <s v="07.10.2025"/>
    <n v="3"/>
    <s v="CS "/>
    <n v="176"/>
    <n v="1"/>
    <n v="2493.85"/>
    <s v="CLP "/>
    <s v="15.10.2025"/>
    <s v="13.10.2025"/>
    <n v="3"/>
    <s v="CS "/>
    <n v="2493.85"/>
    <s v="CLP "/>
    <s v="C004"/>
    <x v="0"/>
    <n v="101"/>
    <s v="E  "/>
    <n v="2493.85"/>
    <n v="249385"/>
    <n v="2493.85"/>
    <n v="0"/>
    <n v="0"/>
    <n v="0"/>
    <n v="0"/>
  </r>
  <r>
    <s v="89429100-1"/>
    <s v="NMC CHILE SPA"/>
    <n v="1000730"/>
    <s v="ZPFC      "/>
    <n v="6508619412"/>
    <n v="90"/>
    <x v="0"/>
    <s v="E599  "/>
    <n v="57"/>
    <s v="      "/>
    <s v="CL5726    "/>
    <n v="570301003"/>
    <n v="1252549"/>
    <s v="ESQUINERO WE1 30X25 2.00MT              "/>
    <s v="07.10.2025"/>
    <n v="3"/>
    <s v="CS "/>
    <n v="35"/>
    <n v="1"/>
    <n v="4247.25"/>
    <s v="CLP "/>
    <s v="15.10.2025"/>
    <s v="13.10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19412"/>
    <n v="100"/>
    <x v="0"/>
    <s v="E599  "/>
    <n v="57"/>
    <s v="      "/>
    <s v="CL5726    "/>
    <n v="570301003"/>
    <n v="1415350"/>
    <s v="GUARDAPOLVO NOMAFLOOR M58 13X58 2.00MT  "/>
    <s v="07.10.2025"/>
    <n v="2"/>
    <s v="CS "/>
    <n v="31"/>
    <n v="1"/>
    <n v="2232"/>
    <s v="CLP "/>
    <s v="15.10.2025"/>
    <s v="13.10.2025"/>
    <n v="2"/>
    <s v="CS "/>
    <n v="2232"/>
    <s v="CLP "/>
    <s v="C004"/>
    <x v="0"/>
    <n v="101"/>
    <s v="E  "/>
    <n v="2232"/>
    <n v="223200"/>
    <n v="2232"/>
    <n v="0"/>
    <n v="0"/>
    <n v="0"/>
    <n v="0"/>
  </r>
  <r>
    <s v="89429100-1"/>
    <s v="NMC CHILE SPA"/>
    <n v="1000730"/>
    <s v="ZPXD      "/>
    <n v="6508628047"/>
    <n v="10"/>
    <x v="0"/>
    <s v="E599  "/>
    <n v="49"/>
    <s v="      "/>
    <s v="CL4923    "/>
    <n v="490604004"/>
    <n v="1257819"/>
    <s v="ESPUMA NIVELADORA 2.2MM SELITAC 15 M2   "/>
    <s v="13.10.2025"/>
    <n v="3"/>
    <s v="PAL"/>
    <n v="27"/>
    <n v="1"/>
    <n v="9720"/>
    <s v="CLP "/>
    <s v="20.10.2025"/>
    <s v="16.10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628047"/>
    <n v="11"/>
    <x v="0"/>
    <s v="E599  "/>
    <n v="49"/>
    <s v="      "/>
    <s v="CL4923    "/>
    <n v="490604004"/>
    <n v="1257819"/>
    <s v="ESPUMA NIVELADORA 2.2MM SELITAC 15 M2   "/>
    <s v="13.10.2025"/>
    <n v="1"/>
    <s v="PAL"/>
    <n v="1"/>
    <n v="1"/>
    <n v="0"/>
    <s v="CLP "/>
    <s v="20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28047"/>
    <n v="12"/>
    <x v="0"/>
    <s v="E599  "/>
    <n v="49"/>
    <s v="      "/>
    <s v="CL4923    "/>
    <n v="490604004"/>
    <n v="1257819"/>
    <s v="ESPUMA NIVELADORA 2.2MM SELITAC 15 M2   "/>
    <s v="13.10.2025"/>
    <n v="1"/>
    <s v="PAL"/>
    <n v="1"/>
    <n v="1"/>
    <n v="0"/>
    <s v="CLP "/>
    <s v="20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28047"/>
    <n v="13"/>
    <x v="0"/>
    <s v="E599  "/>
    <n v="49"/>
    <s v="      "/>
    <s v="CL4923    "/>
    <n v="490604004"/>
    <n v="1257819"/>
    <s v="ESPUMA NIVELADORA 2.2MM SELITAC 15 M2   "/>
    <s v="13.10.2025"/>
    <n v="1"/>
    <s v="PAL"/>
    <n v="1"/>
    <n v="1"/>
    <n v="0"/>
    <s v="CLP "/>
    <s v="20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29859"/>
    <n v="10"/>
    <x v="0"/>
    <s v="E599  "/>
    <n v="57"/>
    <s v="      "/>
    <s v="CL5726    "/>
    <n v="570301003"/>
    <n v="107162"/>
    <s v="MOLDURA DECOFLAIR E25 SKIN 50X80 2.00MT "/>
    <s v="13.10.2025"/>
    <n v="1"/>
    <s v="PAK"/>
    <n v="14"/>
    <n v="1"/>
    <n v="1150.52"/>
    <s v="CLP "/>
    <s v="20.10.2025"/>
    <s v="20.10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29859"/>
    <n v="20"/>
    <x v="0"/>
    <s v="E599  "/>
    <n v="57"/>
    <s v="      "/>
    <s v="CL5726    "/>
    <n v="570301003"/>
    <n v="1206928"/>
    <s v="MOLDURA CORNISA ANADECO DA1 33X33 2.00MT"/>
    <s v="13.10.2025"/>
    <n v="11"/>
    <s v="CS "/>
    <n v="115"/>
    <n v="1"/>
    <n v="9180.86"/>
    <s v="CLP "/>
    <s v="20.10.2025"/>
    <s v="20.10.2025"/>
    <n v="11"/>
    <s v="CS "/>
    <n v="9180.86"/>
    <s v="CLP "/>
    <s v="C004"/>
    <x v="0"/>
    <n v="101"/>
    <s v="E  "/>
    <n v="9180.86"/>
    <n v="918086"/>
    <n v="9180.86"/>
    <n v="0"/>
    <n v="0"/>
    <n v="0"/>
    <n v="0"/>
  </r>
  <r>
    <s v="89429100-1"/>
    <s v="NMC CHILE SPA"/>
    <n v="1000730"/>
    <s v="ZPFC      "/>
    <n v="6508629859"/>
    <n v="30"/>
    <x v="0"/>
    <s v="E599  "/>
    <n v="57"/>
    <s v="      "/>
    <s v="CL5726    "/>
    <n v="570301003"/>
    <n v="1206929"/>
    <s v="MOLDURA CORNISA ANADECO DA6 45X50 2.00MT"/>
    <s v="13.10.2025"/>
    <n v="14"/>
    <s v="CS "/>
    <n v="48"/>
    <n v="1"/>
    <n v="9244.57"/>
    <s v="CLP "/>
    <s v="20.10.2025"/>
    <s v="20.10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629859"/>
    <n v="40"/>
    <x v="0"/>
    <s v="E599  "/>
    <n v="57"/>
    <s v="      "/>
    <s v="CL5726    "/>
    <n v="570301003"/>
    <n v="1206930"/>
    <s v="MOLDURA CORNISA ANADECO DA15 35X35 2.0MT"/>
    <s v="13.10.2025"/>
    <n v="3"/>
    <s v="CS "/>
    <n v="95"/>
    <n v="1"/>
    <n v="2571.84"/>
    <s v="CLP "/>
    <s v="20.10.2025"/>
    <s v="20.10.2025"/>
    <n v="3"/>
    <s v="CS "/>
    <n v="2571.84"/>
    <s v="CLP "/>
    <s v="C004"/>
    <x v="0"/>
    <n v="101"/>
    <s v="E  "/>
    <n v="2571.84"/>
    <n v="257184"/>
    <n v="2571.84"/>
    <n v="0"/>
    <n v="0"/>
    <n v="0"/>
    <n v="0"/>
  </r>
  <r>
    <s v="89429100-1"/>
    <s v="NMC CHILE SPA"/>
    <n v="1000730"/>
    <s v="ZPFC      "/>
    <n v="6508629859"/>
    <n v="50"/>
    <x v="0"/>
    <s v="E599  "/>
    <n v="57"/>
    <s v="      "/>
    <s v="CL5726    "/>
    <n v="570301003"/>
    <n v="1206931"/>
    <s v="MOLDURA CORNISA ANADECO DA16 50X50 2.0MT"/>
    <s v="13.10.2025"/>
    <n v="10"/>
    <s v="CS "/>
    <n v="48"/>
    <n v="1"/>
    <n v="5912.06"/>
    <s v="CLP "/>
    <s v="20.10.2025"/>
    <s v="20.10.2025"/>
    <n v="10"/>
    <s v="CS "/>
    <n v="5912.06"/>
    <s v="CLP "/>
    <s v="C004"/>
    <x v="0"/>
    <n v="101"/>
    <s v="E  "/>
    <n v="5912.06"/>
    <n v="591206"/>
    <n v="5912.06"/>
    <n v="0"/>
    <n v="0"/>
    <n v="0"/>
    <n v="0"/>
  </r>
  <r>
    <s v="89429100-1"/>
    <s v="NMC CHILE SPA"/>
    <n v="1000730"/>
    <s v="ZPFC      "/>
    <n v="6508629859"/>
    <n v="60"/>
    <x v="0"/>
    <s v="E599  "/>
    <n v="57"/>
    <s v="      "/>
    <s v="CL5726    "/>
    <n v="570301003"/>
    <n v="1206932"/>
    <s v="MOLDURA CORNISA ANADECO DA18 50X45 2.0MT"/>
    <s v="13.10.2025"/>
    <n v="10"/>
    <s v="CS "/>
    <n v="50"/>
    <n v="1"/>
    <n v="6129.6"/>
    <s v="CLP "/>
    <s v="20.10.2025"/>
    <s v="20.10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629859"/>
    <n v="70"/>
    <x v="0"/>
    <s v="E599  "/>
    <n v="57"/>
    <s v="      "/>
    <s v="CL5726    "/>
    <n v="570301003"/>
    <n v="1206933"/>
    <s v="MOLDURA CORNISA ANADECO DA22 17X25 2.0MT"/>
    <s v="13.10.2025"/>
    <n v="2"/>
    <s v="CS "/>
    <n v="176"/>
    <n v="1"/>
    <n v="1662.57"/>
    <s v="CLP "/>
    <s v="20.10.2025"/>
    <s v="20.10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629859"/>
    <n v="80"/>
    <x v="0"/>
    <s v="E599  "/>
    <n v="57"/>
    <s v="      "/>
    <s v="CL5726    "/>
    <n v="570301003"/>
    <n v="1252549"/>
    <s v="ESQUINERO WE1 30X25 2.00MT              "/>
    <s v="13.10.2025"/>
    <n v="3"/>
    <s v="CS "/>
    <n v="35"/>
    <n v="1"/>
    <n v="4247.25"/>
    <s v="CLP "/>
    <s v="20.10.2025"/>
    <s v="20.10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29859"/>
    <n v="90"/>
    <x v="0"/>
    <s v="E599  "/>
    <n v="57"/>
    <s v="      "/>
    <s v="CL5726    "/>
    <n v="570301003"/>
    <n v="1415350"/>
    <s v="GUARDAPOLVO NOMAFLOOR M58 13X58 2.00MT  "/>
    <s v="13.10.2025"/>
    <n v="7"/>
    <s v="CS "/>
    <n v="31"/>
    <n v="1"/>
    <n v="7812"/>
    <s v="CLP "/>
    <s v="20.10.2025"/>
    <s v="20.10.2025"/>
    <n v="7"/>
    <s v="CS "/>
    <n v="7812"/>
    <s v="CLP "/>
    <s v="C004"/>
    <x v="0"/>
    <n v="101"/>
    <s v="E  "/>
    <n v="7812"/>
    <n v="781200"/>
    <n v="7812"/>
    <n v="0"/>
    <n v="0"/>
    <n v="0"/>
    <n v="0"/>
  </r>
  <r>
    <s v="89429100-1"/>
    <s v="NMC CHILE SPA"/>
    <n v="1000730"/>
    <s v="ZPXD      "/>
    <n v="6508638516"/>
    <n v="10"/>
    <x v="0"/>
    <s v="E599  "/>
    <n v="49"/>
    <s v="      "/>
    <s v="CL4923    "/>
    <n v="490604004"/>
    <n v="1257819"/>
    <s v="ESPUMA NIVELADORA 2.2MM SELITAC 15 M2   "/>
    <s v="20.10.2025"/>
    <n v="11"/>
    <s v="PAL"/>
    <n v="27"/>
    <n v="1"/>
    <n v="35640"/>
    <s v="CLP "/>
    <s v="28.10.2025"/>
    <s v="23.10.2025"/>
    <n v="11"/>
    <s v="PAL"/>
    <n v="35640"/>
    <s v="CLP "/>
    <s v="C004"/>
    <x v="0"/>
    <n v="101"/>
    <s v="E  "/>
    <n v="35640"/>
    <n v="3564000"/>
    <n v="35640"/>
    <n v="0"/>
    <n v="0"/>
    <n v="0"/>
    <n v="0"/>
  </r>
  <r>
    <s v="89429100-1"/>
    <s v="NMC CHILE SPA"/>
    <n v="1000730"/>
    <s v="ZPXD      "/>
    <n v="6508638516"/>
    <n v="11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2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3"/>
    <x v="0"/>
    <s v="E599  "/>
    <n v="49"/>
    <s v="      "/>
    <s v="CL4923    "/>
    <n v="490604004"/>
    <n v="1257819"/>
    <s v="ESPUMA NIVELADORA 2.2MM SELITAC 15 M2   "/>
    <s v="20.10.2025"/>
    <n v="2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4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5"/>
    <x v="0"/>
    <s v="E599  "/>
    <n v="49"/>
    <s v="      "/>
    <s v="CL4923    "/>
    <n v="490604004"/>
    <n v="1257819"/>
    <s v="ESPUMA NIVELADORA 2.2MM SELITAC 15 M2   "/>
    <s v="20.10.2025"/>
    <n v="2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6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7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8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19"/>
    <x v="0"/>
    <s v="E599  "/>
    <n v="49"/>
    <s v="      "/>
    <s v="CL4923    "/>
    <n v="490604004"/>
    <n v="1257819"/>
    <s v="ESPUMA NIVELADORA 2.2MM SELITAC 15 M2  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38516"/>
    <n v="20"/>
    <x v="0"/>
    <s v="E599  "/>
    <n v="49"/>
    <s v="      "/>
    <s v="CL4923    "/>
    <n v="490604004"/>
    <n v="1456676"/>
    <s v="ESPUMA ACUST SELITCAC BARRERA HUM 15 M2 "/>
    <s v="20.10.2025"/>
    <n v="1"/>
    <s v="PAL"/>
    <n v="27"/>
    <n v="1"/>
    <n v="4536"/>
    <s v="CLP "/>
    <s v="28.10.2025"/>
    <s v="23.10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38516"/>
    <n v="21"/>
    <x v="0"/>
    <s v="E599  "/>
    <n v="49"/>
    <s v="      "/>
    <s v="CL4923    "/>
    <n v="490604004"/>
    <n v="1456676"/>
    <s v="ESPUMA ACUST SELITCAC BARRERA HUM 15 M2 "/>
    <s v="20.10.2025"/>
    <n v="1"/>
    <s v="PAL"/>
    <n v="1"/>
    <n v="1"/>
    <n v="0"/>
    <s v="CLP "/>
    <s v="28.10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40047"/>
    <n v="10"/>
    <x v="0"/>
    <s v="E599  "/>
    <n v="57"/>
    <s v="      "/>
    <s v="CL5726    "/>
    <n v="570301003"/>
    <n v="1206928"/>
    <s v="MOLDURA CORNISA ANADECO DA1 33X33 2.00MT"/>
    <s v="21.10.2025"/>
    <n v="49"/>
    <s v="CS "/>
    <n v="115"/>
    <n v="1"/>
    <n v="40896.58"/>
    <s v="CLP "/>
    <s v="29.10.2025"/>
    <s v="27.10.2025"/>
    <n v="49"/>
    <s v="CS "/>
    <n v="40896.58"/>
    <s v="CLP "/>
    <s v="C004"/>
    <x v="0"/>
    <n v="101"/>
    <s v="E  "/>
    <n v="40896.58"/>
    <n v="4089658"/>
    <n v="40896.58"/>
    <n v="0"/>
    <n v="0"/>
    <n v="0"/>
    <n v="0"/>
  </r>
  <r>
    <s v="89429100-1"/>
    <s v="NMC CHILE SPA"/>
    <n v="1000730"/>
    <s v="ZPFC      "/>
    <n v="6508640047"/>
    <n v="20"/>
    <x v="0"/>
    <s v="E599  "/>
    <n v="57"/>
    <s v="      "/>
    <s v="CL5726    "/>
    <n v="570301003"/>
    <n v="1206929"/>
    <s v="MOLDURA CORNISA ANADECO DA6 45X50 2.00MT"/>
    <s v="21.10.2025"/>
    <n v="35"/>
    <s v="CS "/>
    <n v="48"/>
    <n v="1"/>
    <n v="23111.42"/>
    <s v="CLP "/>
    <s v="29.10.2025"/>
    <s v="27.10.2025"/>
    <n v="35"/>
    <s v="CS "/>
    <n v="23111.42"/>
    <s v="CLP "/>
    <s v="C004"/>
    <x v="0"/>
    <n v="101"/>
    <s v="E  "/>
    <n v="23111.42"/>
    <n v="2311142"/>
    <n v="23111.42"/>
    <n v="0"/>
    <n v="0"/>
    <n v="0"/>
    <n v="0"/>
  </r>
  <r>
    <s v="89429100-1"/>
    <s v="NMC CHILE SPA"/>
    <n v="1000730"/>
    <s v="ZPFC      "/>
    <n v="6508640047"/>
    <n v="30"/>
    <x v="0"/>
    <s v="E599  "/>
    <n v="57"/>
    <s v="      "/>
    <s v="CL5726    "/>
    <n v="570301003"/>
    <n v="1206930"/>
    <s v="MOLDURA CORNISA ANADECO DA15 35X35 2.0MT"/>
    <s v="21.10.2025"/>
    <n v="13"/>
    <s v="CS "/>
    <n v="95"/>
    <n v="1"/>
    <n v="11144.64"/>
    <s v="CLP "/>
    <s v="29.10.2025"/>
    <s v="27.10.2025"/>
    <n v="13"/>
    <s v="CS "/>
    <n v="11144.64"/>
    <s v="CLP "/>
    <s v="C004"/>
    <x v="0"/>
    <n v="101"/>
    <s v="E  "/>
    <n v="11144.64"/>
    <n v="1114464"/>
    <n v="11144.64"/>
    <n v="0"/>
    <n v="0"/>
    <n v="0"/>
    <n v="0"/>
  </r>
  <r>
    <s v="89429100-1"/>
    <s v="NMC CHILE SPA"/>
    <n v="1000730"/>
    <s v="ZPFC      "/>
    <n v="6508640047"/>
    <n v="40"/>
    <x v="0"/>
    <s v="E599  "/>
    <n v="57"/>
    <s v="      "/>
    <s v="CL5726    "/>
    <n v="570301003"/>
    <n v="1206931"/>
    <s v="MOLDURA CORNISA ANADECO DA16 50X50 2.0MT"/>
    <s v="21.10.2025"/>
    <n v="30"/>
    <s v="CS "/>
    <n v="48"/>
    <n v="1"/>
    <n v="17736.189999999999"/>
    <s v="CLP "/>
    <s v="29.10.2025"/>
    <s v="27.10.2025"/>
    <n v="30"/>
    <s v="CS "/>
    <n v="17736.189999999999"/>
    <s v="CLP "/>
    <s v="C004"/>
    <x v="0"/>
    <n v="101"/>
    <s v="E  "/>
    <n v="17736.189999999999"/>
    <n v="1773618.9999999998"/>
    <n v="17736.189999999999"/>
    <n v="0"/>
    <n v="0"/>
    <n v="0"/>
    <n v="0"/>
  </r>
  <r>
    <s v="89429100-1"/>
    <s v="NMC CHILE SPA"/>
    <n v="1000730"/>
    <s v="ZPFC      "/>
    <n v="6508640047"/>
    <n v="50"/>
    <x v="0"/>
    <s v="E599  "/>
    <n v="57"/>
    <s v="      "/>
    <s v="CL5726    "/>
    <n v="570301003"/>
    <n v="1206932"/>
    <s v="MOLDURA CORNISA ANADECO DA18 50X45 2.0MT"/>
    <s v="21.10.2025"/>
    <n v="7"/>
    <s v="CS "/>
    <n v="50"/>
    <n v="1"/>
    <n v="4290.72"/>
    <s v="CLP "/>
    <s v="29.10.2025"/>
    <s v="27.10.2025"/>
    <n v="7"/>
    <s v="CS "/>
    <n v="4290.72"/>
    <s v="CLP "/>
    <s v="C004"/>
    <x v="0"/>
    <n v="101"/>
    <s v="E  "/>
    <n v="4290.72"/>
    <n v="429072"/>
    <n v="4290.72"/>
    <n v="0"/>
    <n v="0"/>
    <n v="0"/>
    <n v="0"/>
  </r>
  <r>
    <s v="89429100-1"/>
    <s v="NMC CHILE SPA"/>
    <n v="1000730"/>
    <s v="ZPFC      "/>
    <n v="6508640047"/>
    <n v="60"/>
    <x v="0"/>
    <s v="E599  "/>
    <n v="57"/>
    <s v="      "/>
    <s v="CL5726    "/>
    <n v="570301003"/>
    <n v="1206933"/>
    <s v="MOLDURA CORNISA ANADECO DA22 17X25 2.0MT"/>
    <s v="21.10.2025"/>
    <n v="11"/>
    <s v="CS "/>
    <n v="176"/>
    <n v="1"/>
    <n v="9144.1200000000008"/>
    <s v="CLP "/>
    <s v="29.10.2025"/>
    <s v="27.10.2025"/>
    <n v="11"/>
    <s v="CS "/>
    <n v="9144.1200000000008"/>
    <s v="CLP "/>
    <s v="C004"/>
    <x v="0"/>
    <n v="101"/>
    <s v="E  "/>
    <n v="9144.1200000000008"/>
    <n v="914412.00000000012"/>
    <n v="9144.1200000000008"/>
    <n v="0"/>
    <n v="0"/>
    <n v="0"/>
    <n v="0"/>
  </r>
  <r>
    <s v="89429100-1"/>
    <s v="NMC CHILE SPA"/>
    <n v="1000730"/>
    <s v="ZPFC      "/>
    <n v="6508640047"/>
    <n v="70"/>
    <x v="0"/>
    <s v="E599  "/>
    <n v="57"/>
    <s v="      "/>
    <s v="CL5726    "/>
    <n v="570301003"/>
    <n v="1252549"/>
    <s v="ESQUINERO WE1 30X25 2.00MT              "/>
    <s v="21.10.2025"/>
    <n v="2"/>
    <s v="CS "/>
    <n v="35"/>
    <n v="1"/>
    <n v="2831.5"/>
    <s v="CLP "/>
    <s v="29.10.2025"/>
    <s v="27.10.2025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640047"/>
    <n v="80"/>
    <x v="0"/>
    <s v="E599  "/>
    <n v="57"/>
    <s v="      "/>
    <s v="CL5726    "/>
    <n v="570301003"/>
    <n v="1415350"/>
    <s v="GUARDAPOLVO NOMAFLOOR M58 13X58 2.00MT  "/>
    <s v="21.10.2025"/>
    <n v="3"/>
    <s v="CS "/>
    <n v="31"/>
    <n v="1"/>
    <n v="3348"/>
    <s v="CLP "/>
    <s v="29.10.2025"/>
    <s v="27.10.2025"/>
    <n v="3"/>
    <s v="CS "/>
    <n v="3348"/>
    <s v="CLP "/>
    <s v="C004"/>
    <x v="0"/>
    <n v="101"/>
    <s v="E  "/>
    <n v="3348"/>
    <n v="334800"/>
    <n v="3348"/>
    <n v="0"/>
    <n v="0"/>
    <n v="0"/>
    <n v="0"/>
  </r>
  <r>
    <s v="89429100-1"/>
    <s v="NMC CHILE SPA"/>
    <n v="1000730"/>
    <s v="ZPXD      "/>
    <n v="6508647727"/>
    <n v="10"/>
    <x v="0"/>
    <s v="E599  "/>
    <n v="49"/>
    <s v="      "/>
    <s v="CL4923    "/>
    <n v="490604004"/>
    <n v="1257819"/>
    <s v="ESPUMA NIVELADORA 2.2MM SELITAC 15 M2   "/>
    <s v="27.10.2025"/>
    <n v="3"/>
    <s v="PAL"/>
    <n v="27"/>
    <n v="1"/>
    <n v="9720"/>
    <s v="CLP "/>
    <s v="04.11.2025"/>
    <s v="03.11.2025"/>
    <n v="3"/>
    <s v="PAL"/>
    <n v="9720"/>
    <s v="CLP "/>
    <s v="C004"/>
    <x v="0"/>
    <n v="101"/>
    <s v="E  "/>
    <n v="9720"/>
    <n v="972000"/>
    <n v="9720"/>
    <n v="0"/>
    <n v="0"/>
    <n v="0"/>
    <n v="0"/>
  </r>
  <r>
    <s v="89429100-1"/>
    <s v="NMC CHILE SPA"/>
    <n v="1000730"/>
    <s v="ZPXD      "/>
    <n v="6508647727"/>
    <n v="11"/>
    <x v="0"/>
    <s v="E599  "/>
    <n v="49"/>
    <s v="      "/>
    <s v="CL4923    "/>
    <n v="490604004"/>
    <n v="1257819"/>
    <s v="ESPUMA NIVELADORA 2.2MM SELITAC 15 M2  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47727"/>
    <n v="12"/>
    <x v="0"/>
    <s v="E599  "/>
    <n v="49"/>
    <s v="      "/>
    <s v="CL4923    "/>
    <n v="490604004"/>
    <n v="1257819"/>
    <s v="ESPUMA NIVELADORA 2.2MM SELITAC 15 M2  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47727"/>
    <n v="13"/>
    <x v="0"/>
    <s v="E599  "/>
    <n v="49"/>
    <s v="      "/>
    <s v="CL4923    "/>
    <n v="490604004"/>
    <n v="1257819"/>
    <s v="ESPUMA NIVELADORA 2.2MM SELITAC 15 M2  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47727"/>
    <n v="20"/>
    <x v="0"/>
    <s v="E599  "/>
    <n v="49"/>
    <s v="      "/>
    <s v="CL4923    "/>
    <n v="490604004"/>
    <n v="1456676"/>
    <s v="ESPUMA ACUST SELITCAC BARRERA HUM 15 M2 "/>
    <s v="27.10.2025"/>
    <n v="1"/>
    <s v="PAL"/>
    <n v="27"/>
    <n v="1"/>
    <n v="4536"/>
    <s v="CLP "/>
    <s v="04.11.2025"/>
    <s v="03.11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47727"/>
    <n v="21"/>
    <x v="0"/>
    <s v="E599  "/>
    <n v="49"/>
    <s v="      "/>
    <s v="CL4923    "/>
    <n v="490604004"/>
    <n v="1456676"/>
    <s v="ESPUMA ACUST SELITCAC BARRERA HUM 15 M2 "/>
    <s v="27.10.2025"/>
    <n v="1"/>
    <s v="PAL"/>
    <n v="1"/>
    <n v="1"/>
    <n v="0"/>
    <s v="CLP "/>
    <s v="0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51572"/>
    <n v="10"/>
    <x v="0"/>
    <s v="E599  "/>
    <n v="57"/>
    <s v="      "/>
    <s v="CL5726    "/>
    <n v="570301003"/>
    <n v="107162"/>
    <s v="MOLDURA DECOFLAIR E25 SKIN 50X80 2.00MT "/>
    <s v="28.10.2025"/>
    <n v="1"/>
    <s v="PAK"/>
    <n v="14"/>
    <n v="1"/>
    <n v="1150.52"/>
    <s v="CLP "/>
    <s v="05.11.2025"/>
    <s v="05.1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51572"/>
    <n v="20"/>
    <x v="0"/>
    <s v="E599  "/>
    <n v="57"/>
    <s v="      "/>
    <s v="CL5726    "/>
    <n v="570301003"/>
    <n v="225516"/>
    <s v="MOLDURA DECOFLAIR E21 SKIN 65X30 2.00MT "/>
    <s v="28.10.2025"/>
    <n v="4"/>
    <s v="PAK"/>
    <n v="21"/>
    <n v="1"/>
    <n v="6017.76"/>
    <s v="CLP "/>
    <s v="05.11.2025"/>
    <s v="05.11.2025"/>
    <n v="4"/>
    <s v="PAK"/>
    <n v="6017.76"/>
    <s v="CLP "/>
    <s v="C004"/>
    <x v="0"/>
    <n v="101"/>
    <s v="E  "/>
    <n v="6017.76"/>
    <n v="601776"/>
    <n v="6017.76"/>
    <n v="0"/>
    <n v="0"/>
    <n v="0"/>
    <n v="0"/>
  </r>
  <r>
    <s v="89429100-1"/>
    <s v="NMC CHILE SPA"/>
    <n v="1000730"/>
    <s v="ZPFC      "/>
    <n v="6508651572"/>
    <n v="30"/>
    <x v="0"/>
    <s v="E599  "/>
    <n v="57"/>
    <s v="      "/>
    <s v="CL5726    "/>
    <n v="570301003"/>
    <n v="1206928"/>
    <s v="MOLDURA CORNISA ANADECO DA1 33X33 2.00MT"/>
    <s v="28.10.2025"/>
    <n v="46"/>
    <s v="CS "/>
    <n v="115"/>
    <n v="1"/>
    <n v="38392.699999999997"/>
    <s v="CLP "/>
    <s v="05.11.2025"/>
    <s v="05.11.2025"/>
    <n v="46"/>
    <s v="CS "/>
    <n v="38392.699999999997"/>
    <s v="CLP "/>
    <s v="C004"/>
    <x v="0"/>
    <n v="101"/>
    <s v="E  "/>
    <n v="38392.699999999997"/>
    <n v="3839269.9999999995"/>
    <n v="38392.699999999997"/>
    <n v="0"/>
    <n v="0"/>
    <n v="0"/>
    <n v="0"/>
  </r>
  <r>
    <s v="89429100-1"/>
    <s v="NMC CHILE SPA"/>
    <n v="1000730"/>
    <s v="ZPFC      "/>
    <n v="6508651572"/>
    <n v="40"/>
    <x v="0"/>
    <s v="E599  "/>
    <n v="57"/>
    <s v="      "/>
    <s v="CL5726    "/>
    <n v="570301003"/>
    <n v="1206929"/>
    <s v="MOLDURA CORNISA ANADECO DA6 45X50 2.00MT"/>
    <s v="28.10.2025"/>
    <n v="22"/>
    <s v="CS "/>
    <n v="48"/>
    <n v="1"/>
    <n v="14527.18"/>
    <s v="CLP "/>
    <s v="05.11.2025"/>
    <s v="05.11.2025"/>
    <n v="22"/>
    <s v="CS "/>
    <n v="14527.18"/>
    <s v="CLP "/>
    <s v="C004"/>
    <x v="0"/>
    <n v="101"/>
    <s v="E  "/>
    <n v="14527.18"/>
    <n v="1452718"/>
    <n v="14527.18"/>
    <n v="0"/>
    <n v="0"/>
    <n v="0"/>
    <n v="0"/>
  </r>
  <r>
    <s v="89429100-1"/>
    <s v="NMC CHILE SPA"/>
    <n v="1000730"/>
    <s v="ZPFC      "/>
    <n v="6508651572"/>
    <n v="50"/>
    <x v="0"/>
    <s v="E599  "/>
    <n v="57"/>
    <s v="      "/>
    <s v="CL5726    "/>
    <n v="570301003"/>
    <n v="1206930"/>
    <s v="MOLDURA CORNISA ANADECO DA15 35X35 2.0MT"/>
    <s v="28.10.2025"/>
    <n v="6"/>
    <s v="CS "/>
    <n v="95"/>
    <n v="1"/>
    <n v="5143.68"/>
    <s v="CLP "/>
    <s v="05.11.2025"/>
    <s v="05.11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651572"/>
    <n v="60"/>
    <x v="0"/>
    <s v="E599  "/>
    <n v="57"/>
    <s v="      "/>
    <s v="CL5726    "/>
    <n v="570301003"/>
    <n v="1206931"/>
    <s v="MOLDURA CORNISA ANADECO DA16 50X50 2.0MT"/>
    <s v="28.10.2025"/>
    <n v="35"/>
    <s v="CS "/>
    <n v="48"/>
    <n v="1"/>
    <n v="20692.22"/>
    <s v="CLP "/>
    <s v="05.11.2025"/>
    <s v="05.11.2025"/>
    <n v="35"/>
    <s v="CS "/>
    <n v="20692.22"/>
    <s v="CLP "/>
    <s v="C004"/>
    <x v="0"/>
    <n v="101"/>
    <s v="E  "/>
    <n v="20692.22"/>
    <n v="2069222"/>
    <n v="20692.22"/>
    <n v="0"/>
    <n v="0"/>
    <n v="0"/>
    <n v="0"/>
  </r>
  <r>
    <s v="89429100-1"/>
    <s v="NMC CHILE SPA"/>
    <n v="1000730"/>
    <s v="ZPFC      "/>
    <n v="6508651572"/>
    <n v="70"/>
    <x v="0"/>
    <s v="E599  "/>
    <n v="57"/>
    <s v="      "/>
    <s v="CL5726    "/>
    <n v="570301003"/>
    <n v="1206932"/>
    <s v="MOLDURA CORNISA ANADECO DA18 50X45 2.0MT"/>
    <s v="28.10.2025"/>
    <n v="12"/>
    <s v="CS "/>
    <n v="50"/>
    <n v="1"/>
    <n v="7355.52"/>
    <s v="CLP "/>
    <s v="05.11.2025"/>
    <s v="05.11.2025"/>
    <n v="12"/>
    <s v="CS "/>
    <n v="7355.52"/>
    <s v="CLP "/>
    <s v="C004"/>
    <x v="0"/>
    <n v="101"/>
    <s v="E  "/>
    <n v="7355.52"/>
    <n v="735552"/>
    <n v="7355.52"/>
    <n v="0"/>
    <n v="0"/>
    <n v="0"/>
    <n v="0"/>
  </r>
  <r>
    <s v="89429100-1"/>
    <s v="NMC CHILE SPA"/>
    <n v="1000730"/>
    <s v="ZPFC      "/>
    <n v="6508651572"/>
    <n v="80"/>
    <x v="0"/>
    <s v="E599  "/>
    <n v="57"/>
    <s v="      "/>
    <s v="CL5726    "/>
    <n v="570301003"/>
    <n v="1206933"/>
    <s v="MOLDURA CORNISA ANADECO DA22 17X25 2.0MT"/>
    <s v="28.10.2025"/>
    <n v="10"/>
    <s v="CS "/>
    <n v="176"/>
    <n v="1"/>
    <n v="8312.83"/>
    <s v="CLP "/>
    <s v="05.11.2025"/>
    <s v="05.11.2025"/>
    <n v="10"/>
    <s v="CS "/>
    <n v="8312.83"/>
    <s v="CLP "/>
    <s v="C004"/>
    <x v="0"/>
    <n v="101"/>
    <s v="E  "/>
    <n v="8312.83"/>
    <n v="831283"/>
    <n v="8312.83"/>
    <n v="0"/>
    <n v="0"/>
    <n v="0"/>
    <n v="0"/>
  </r>
  <r>
    <s v="89429100-1"/>
    <s v="NMC CHILE SPA"/>
    <n v="1000730"/>
    <s v="ZPFC      "/>
    <n v="6508651572"/>
    <n v="90"/>
    <x v="0"/>
    <s v="E599  "/>
    <n v="57"/>
    <s v="      "/>
    <s v="CL5726    "/>
    <n v="570301003"/>
    <n v="1252545"/>
    <s v="CORN ILUM CURVA IL3 33x50 2.00MT        "/>
    <s v="28.10.2025"/>
    <n v="1"/>
    <s v="CS "/>
    <n v="30"/>
    <n v="1"/>
    <n v="1726.5"/>
    <s v="CLP "/>
    <s v="05.11.2025"/>
    <s v="05.11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651572"/>
    <n v="100"/>
    <x v="0"/>
    <s v="E599  "/>
    <n v="57"/>
    <s v="      "/>
    <s v="CL5726    "/>
    <n v="570301003"/>
    <n v="1252549"/>
    <s v="ESQUINERO WE1 30X25 2.00MT              "/>
    <s v="28.10.2025"/>
    <n v="3"/>
    <s v="CS "/>
    <n v="35"/>
    <n v="1"/>
    <n v="4247.25"/>
    <s v="CLP "/>
    <s v="05.11.2025"/>
    <s v="05.11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58534"/>
    <n v="10"/>
    <x v="0"/>
    <s v="E599  "/>
    <n v="57"/>
    <s v="      "/>
    <s v="CL5726    "/>
    <n v="570301003"/>
    <n v="107162"/>
    <s v="MOLDURA DECOFLAIR E25 SKIN 50X80 2.00MT "/>
    <s v="03.11.2025"/>
    <n v="1"/>
    <s v="PAK"/>
    <n v="14"/>
    <n v="1"/>
    <n v="1150.52"/>
    <s v="CLP "/>
    <s v="10.11.2025"/>
    <s v="12.1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58534"/>
    <n v="20"/>
    <x v="0"/>
    <s v="E599  "/>
    <n v="57"/>
    <s v="      "/>
    <s v="CL5726    "/>
    <n v="570301003"/>
    <n v="1206928"/>
    <s v="MOLDURA CORNISA ANADECO DA1 33X33 2.00MT"/>
    <s v="03.11.2025"/>
    <n v="28"/>
    <s v="CS "/>
    <n v="115"/>
    <n v="1"/>
    <n v="23369.47"/>
    <s v="CLP "/>
    <s v="10.11.2025"/>
    <s v="12.11.2025"/>
    <n v="28"/>
    <s v="CS "/>
    <n v="23369.47"/>
    <s v="CLP "/>
    <s v="C004"/>
    <x v="0"/>
    <n v="101"/>
    <s v="E  "/>
    <n v="23369.47"/>
    <n v="2336947"/>
    <n v="23369.47"/>
    <n v="0"/>
    <n v="0"/>
    <n v="0"/>
    <n v="0"/>
  </r>
  <r>
    <s v="89429100-1"/>
    <s v="NMC CHILE SPA"/>
    <n v="1000730"/>
    <s v="ZPFC      "/>
    <n v="6508658534"/>
    <n v="30"/>
    <x v="0"/>
    <s v="E599  "/>
    <n v="57"/>
    <s v="      "/>
    <s v="CL5726    "/>
    <n v="570301003"/>
    <n v="1206929"/>
    <s v="MOLDURA CORNISA ANADECO DA6 45X50 2.00MT"/>
    <s v="03.11.2025"/>
    <n v="21"/>
    <s v="CS "/>
    <n v="48"/>
    <n v="1"/>
    <n v="13866.85"/>
    <s v="CLP "/>
    <s v="10.11.2025"/>
    <s v="12.11.2025"/>
    <n v="21"/>
    <s v="CS "/>
    <n v="13866.85"/>
    <s v="CLP "/>
    <s v="C004"/>
    <x v="0"/>
    <n v="101"/>
    <s v="E  "/>
    <n v="13866.85"/>
    <n v="1386685"/>
    <n v="13866.85"/>
    <n v="0"/>
    <n v="0"/>
    <n v="0"/>
    <n v="0"/>
  </r>
  <r>
    <s v="89429100-1"/>
    <s v="NMC CHILE SPA"/>
    <n v="1000730"/>
    <s v="ZPFC      "/>
    <n v="6508658534"/>
    <n v="40"/>
    <x v="0"/>
    <s v="E599  "/>
    <n v="57"/>
    <s v="      "/>
    <s v="CL5726    "/>
    <n v="570301003"/>
    <n v="1206930"/>
    <s v="MOLDURA CORNISA ANADECO DA15 35X35 2.0MT"/>
    <s v="03.11.2025"/>
    <n v="6"/>
    <s v="CS "/>
    <n v="95"/>
    <n v="1"/>
    <n v="5143.68"/>
    <s v="CLP "/>
    <s v="10.11.2025"/>
    <s v="12.11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658534"/>
    <n v="50"/>
    <x v="0"/>
    <s v="E599  "/>
    <n v="57"/>
    <s v="      "/>
    <s v="CL5726    "/>
    <n v="570301003"/>
    <n v="1206931"/>
    <s v="MOLDURA CORNISA ANADECO DA16 50X50 2.0MT"/>
    <s v="03.11.2025"/>
    <n v="22"/>
    <s v="CS "/>
    <n v="48"/>
    <n v="1"/>
    <n v="13006.54"/>
    <s v="CLP "/>
    <s v="10.11.2025"/>
    <s v="12.11.2025"/>
    <n v="22"/>
    <s v="CS "/>
    <n v="13006.54"/>
    <s v="CLP "/>
    <s v="C004"/>
    <x v="0"/>
    <n v="101"/>
    <s v="E  "/>
    <n v="13006.54"/>
    <n v="1300654"/>
    <n v="13006.54"/>
    <n v="0"/>
    <n v="0"/>
    <n v="0"/>
    <n v="0"/>
  </r>
  <r>
    <s v="89429100-1"/>
    <s v="NMC CHILE SPA"/>
    <n v="1000730"/>
    <s v="ZPFC      "/>
    <n v="6508658534"/>
    <n v="60"/>
    <x v="0"/>
    <s v="E599  "/>
    <n v="57"/>
    <s v="      "/>
    <s v="CL5726    "/>
    <n v="570301003"/>
    <n v="1206932"/>
    <s v="MOLDURA CORNISA ANADECO DA18 50X45 2.0MT"/>
    <s v="03.11.2025"/>
    <n v="15"/>
    <s v="CS "/>
    <n v="50"/>
    <n v="1"/>
    <n v="9194.4"/>
    <s v="CLP "/>
    <s v="10.11.2025"/>
    <s v="12.11.2025"/>
    <n v="15"/>
    <s v="CS "/>
    <n v="9194.4"/>
    <s v="CLP "/>
    <s v="C004"/>
    <x v="0"/>
    <n v="101"/>
    <s v="E  "/>
    <n v="9194.4"/>
    <n v="919440"/>
    <n v="9194.4"/>
    <n v="0"/>
    <n v="0"/>
    <n v="0"/>
    <n v="0"/>
  </r>
  <r>
    <s v="89429100-1"/>
    <s v="NMC CHILE SPA"/>
    <n v="1000730"/>
    <s v="ZPFC      "/>
    <n v="6508658534"/>
    <n v="70"/>
    <x v="0"/>
    <s v="E599  "/>
    <n v="57"/>
    <s v="      "/>
    <s v="CL5726    "/>
    <n v="570301003"/>
    <n v="1206933"/>
    <s v="MOLDURA CORNISA ANADECO DA22 17X25 2.0MT"/>
    <s v="03.11.2025"/>
    <n v="7"/>
    <s v="CS "/>
    <n v="176"/>
    <n v="1"/>
    <n v="5818.98"/>
    <s v="CLP "/>
    <s v="10.11.2025"/>
    <s v="12.11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658534"/>
    <n v="80"/>
    <x v="0"/>
    <s v="E599  "/>
    <n v="57"/>
    <s v="      "/>
    <s v="CL5726    "/>
    <n v="570301003"/>
    <n v="1252545"/>
    <s v="CORN ILUM CURVA IL3 33x50 2.00MT        "/>
    <s v="03.11.2025"/>
    <n v="1"/>
    <s v="CS "/>
    <n v="30"/>
    <n v="1"/>
    <n v="1726.5"/>
    <s v="CLP "/>
    <s v="10.11.2025"/>
    <s v="12.11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658534"/>
    <n v="90"/>
    <x v="0"/>
    <s v="E599  "/>
    <n v="57"/>
    <s v="      "/>
    <s v="CL5726    "/>
    <n v="570301003"/>
    <n v="1252549"/>
    <s v="ESQUINERO WE1 30X25 2.00MT              "/>
    <s v="03.11.2025"/>
    <n v="3"/>
    <s v="CS "/>
    <n v="35"/>
    <n v="1"/>
    <n v="4247.25"/>
    <s v="CLP "/>
    <s v="10.11.2025"/>
    <s v="12.11.2025"/>
    <n v="3"/>
    <s v="CS "/>
    <n v="4247.25"/>
    <s v="CLP "/>
    <s v="C004"/>
    <x v="0"/>
    <n v="101"/>
    <s v="E  "/>
    <n v="4247.25"/>
    <n v="424725"/>
    <n v="4247.25"/>
    <n v="0"/>
    <n v="0"/>
    <n v="0"/>
    <n v="0"/>
  </r>
  <r>
    <s v="89429100-1"/>
    <s v="NMC CHILE SPA"/>
    <n v="1000730"/>
    <s v="ZPFC      "/>
    <n v="6508658534"/>
    <n v="100"/>
    <x v="0"/>
    <s v="E599  "/>
    <n v="57"/>
    <s v="      "/>
    <s v="CL5726    "/>
    <n v="570301003"/>
    <n v="1415350"/>
    <s v="GUARDAPOLVO NOMAFLOOR M58 13X58 2.00MT  "/>
    <s v="03.11.2025"/>
    <n v="1"/>
    <s v="CS "/>
    <n v="31"/>
    <n v="1"/>
    <n v="1116"/>
    <s v="CLP "/>
    <s v="10.11.2025"/>
    <s v="12.11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64870"/>
    <n v="10"/>
    <x v="0"/>
    <s v="E599  "/>
    <n v="49"/>
    <s v="      "/>
    <s v="CL4923    "/>
    <n v="490604004"/>
    <n v="1257819"/>
    <s v="ESPUMA NIVELADORA 2.2MM SELITAC 15 M2   "/>
    <s v="10.11.2025"/>
    <n v="7"/>
    <s v="PAL"/>
    <n v="27"/>
    <n v="1"/>
    <n v="22680"/>
    <s v="CLP "/>
    <s v="17.11.2025"/>
    <s v="13.11.2025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664870"/>
    <n v="11"/>
    <x v="0"/>
    <s v="E599  "/>
    <n v="49"/>
    <s v="      "/>
    <s v="CL4923    "/>
    <n v="490604004"/>
    <n v="1257819"/>
    <s v="ESPUMA NIVELADORA 2.2MM SELITAC 15 M2   "/>
    <s v="10.11.2025"/>
    <n v="1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2"/>
    <x v="0"/>
    <s v="E599  "/>
    <n v="49"/>
    <s v="      "/>
    <s v="CL4923    "/>
    <n v="490604004"/>
    <n v="1257819"/>
    <s v="ESPUMA NIVELADORA 2.2MM SELITAC 15 M2   "/>
    <s v="10.11.2025"/>
    <n v="2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3"/>
    <x v="0"/>
    <s v="E599  "/>
    <n v="49"/>
    <s v="      "/>
    <s v="CL4923    "/>
    <n v="490604004"/>
    <n v="1257819"/>
    <s v="ESPUMA NIVELADORA 2.2MM SELITAC 15 M2   "/>
    <s v="10.11.2025"/>
    <n v="1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4"/>
    <x v="0"/>
    <s v="E599  "/>
    <n v="49"/>
    <s v="      "/>
    <s v="CL4923    "/>
    <n v="490604004"/>
    <n v="1257819"/>
    <s v="ESPUMA NIVELADORA 2.2MM SELITAC 15 M2   "/>
    <s v="10.11.2025"/>
    <n v="1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64870"/>
    <n v="15"/>
    <x v="0"/>
    <s v="E599  "/>
    <n v="49"/>
    <s v="      "/>
    <s v="CL4923    "/>
    <n v="490604004"/>
    <n v="1257819"/>
    <s v="ESPUMA NIVELADORA 2.2MM SELITAC 15 M2   "/>
    <s v="10.11.2025"/>
    <n v="2"/>
    <s v="PAL"/>
    <n v="1"/>
    <n v="1"/>
    <n v="0"/>
    <s v="CLP "/>
    <s v="17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67697"/>
    <n v="10"/>
    <x v="0"/>
    <s v="E599  "/>
    <n v="57"/>
    <s v="      "/>
    <s v="CL5726    "/>
    <n v="570301003"/>
    <n v="107162"/>
    <s v="MOLDURA DECOFLAIR E25 SKIN 50X80 2.00MT "/>
    <s v="11.11.2025"/>
    <n v="1"/>
    <s v="PAK"/>
    <n v="14"/>
    <n v="1"/>
    <n v="1150.52"/>
    <s v="CLP "/>
    <s v="18.11.2025"/>
    <s v="18.11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67697"/>
    <n v="20"/>
    <x v="0"/>
    <s v="E599  "/>
    <n v="57"/>
    <s v="      "/>
    <s v="CL5726    "/>
    <n v="570301003"/>
    <n v="1206928"/>
    <s v="MOLDURA CORNISA ANADECO DA1 33X33 2.00MT"/>
    <s v="11.11.2025"/>
    <n v="35"/>
    <s v="CS "/>
    <n v="115"/>
    <n v="1"/>
    <n v="29211.84"/>
    <s v="CLP "/>
    <s v="18.11.2025"/>
    <s v="18.11.2025"/>
    <n v="35"/>
    <s v="CS "/>
    <n v="29211.84"/>
    <s v="CLP "/>
    <s v="C004"/>
    <x v="0"/>
    <n v="101"/>
    <s v="E  "/>
    <n v="29211.84"/>
    <n v="2921184"/>
    <n v="29211.84"/>
    <n v="0"/>
    <n v="0"/>
    <n v="0"/>
    <n v="0"/>
  </r>
  <r>
    <s v="89429100-1"/>
    <s v="NMC CHILE SPA"/>
    <n v="1000730"/>
    <s v="ZPFC      "/>
    <n v="6508667697"/>
    <n v="30"/>
    <x v="0"/>
    <s v="E599  "/>
    <n v="57"/>
    <s v="      "/>
    <s v="CL5726    "/>
    <n v="570301003"/>
    <n v="1206929"/>
    <s v="MOLDURA CORNISA ANADECO DA6 45X50 2.00MT"/>
    <s v="11.11.2025"/>
    <n v="21"/>
    <s v="CS "/>
    <n v="48"/>
    <n v="1"/>
    <n v="13866.85"/>
    <s v="CLP "/>
    <s v="18.11.2025"/>
    <s v="18.11.2025"/>
    <n v="21"/>
    <s v="CS "/>
    <n v="13866.85"/>
    <s v="CLP "/>
    <s v="C004"/>
    <x v="0"/>
    <n v="101"/>
    <s v="E  "/>
    <n v="13866.85"/>
    <n v="1386685"/>
    <n v="13866.85"/>
    <n v="0"/>
    <n v="0"/>
    <n v="0"/>
    <n v="0"/>
  </r>
  <r>
    <s v="89429100-1"/>
    <s v="NMC CHILE SPA"/>
    <n v="1000730"/>
    <s v="ZPFC      "/>
    <n v="6508667697"/>
    <n v="40"/>
    <x v="0"/>
    <s v="E599  "/>
    <n v="57"/>
    <s v="      "/>
    <s v="CL5726    "/>
    <n v="570301003"/>
    <n v="1206930"/>
    <s v="MOLDURA CORNISA ANADECO DA15 35X35 2.0MT"/>
    <s v="11.11.2025"/>
    <n v="5"/>
    <s v="CS "/>
    <n v="95"/>
    <n v="1"/>
    <n v="4286.3999999999996"/>
    <s v="CLP "/>
    <s v="18.11.2025"/>
    <s v="18.11.2025"/>
    <n v="5"/>
    <s v="CS "/>
    <n v="4286.3999999999996"/>
    <s v="CLP "/>
    <s v="C004"/>
    <x v="0"/>
    <n v="101"/>
    <s v="E  "/>
    <n v="4286.3999999999996"/>
    <n v="428639.99999999994"/>
    <n v="4286.3999999999996"/>
    <n v="0"/>
    <n v="0"/>
    <n v="0"/>
    <n v="0"/>
  </r>
  <r>
    <s v="89429100-1"/>
    <s v="NMC CHILE SPA"/>
    <n v="1000730"/>
    <s v="ZPFC      "/>
    <n v="6508667697"/>
    <n v="50"/>
    <x v="0"/>
    <s v="E599  "/>
    <n v="57"/>
    <s v="      "/>
    <s v="CL5726    "/>
    <n v="570301003"/>
    <n v="1206931"/>
    <s v="MOLDURA CORNISA ANADECO DA16 50X50 2.0MT"/>
    <s v="11.11.2025"/>
    <n v="17"/>
    <s v="CS "/>
    <n v="48"/>
    <n v="1"/>
    <n v="10050.51"/>
    <s v="CLP "/>
    <s v="18.11.2025"/>
    <s v="18.11.2025"/>
    <n v="17"/>
    <s v="CS "/>
    <n v="10050.51"/>
    <s v="CLP "/>
    <s v="C004"/>
    <x v="0"/>
    <n v="101"/>
    <s v="E  "/>
    <n v="10050.51"/>
    <n v="1005051"/>
    <n v="10050.51"/>
    <n v="0"/>
    <n v="0"/>
    <n v="0"/>
    <n v="0"/>
  </r>
  <r>
    <s v="89429100-1"/>
    <s v="NMC CHILE SPA"/>
    <n v="1000730"/>
    <s v="ZPFC      "/>
    <n v="6508667697"/>
    <n v="60"/>
    <x v="0"/>
    <s v="E599  "/>
    <n v="57"/>
    <s v="      "/>
    <s v="CL5726    "/>
    <n v="570301003"/>
    <n v="1206932"/>
    <s v="MOLDURA CORNISA ANADECO DA18 50X45 2.0MT"/>
    <s v="11.11.2025"/>
    <n v="8"/>
    <s v="CS "/>
    <n v="50"/>
    <n v="1"/>
    <n v="4903.68"/>
    <s v="CLP "/>
    <s v="18.11.2025"/>
    <s v="18.11.2025"/>
    <n v="8"/>
    <s v="CS "/>
    <n v="4903.68"/>
    <s v="CLP "/>
    <s v="C004"/>
    <x v="0"/>
    <n v="101"/>
    <s v="E  "/>
    <n v="4903.68"/>
    <n v="490368"/>
    <n v="4903.68"/>
    <n v="0"/>
    <n v="0"/>
    <n v="0"/>
    <n v="0"/>
  </r>
  <r>
    <s v="89429100-1"/>
    <s v="NMC CHILE SPA"/>
    <n v="1000730"/>
    <s v="ZPFC      "/>
    <n v="6508667697"/>
    <n v="70"/>
    <x v="0"/>
    <s v="E599  "/>
    <n v="57"/>
    <s v="      "/>
    <s v="CL5726    "/>
    <n v="570301003"/>
    <n v="1206933"/>
    <s v="MOLDURA CORNISA ANADECO DA22 17X25 2.0MT"/>
    <s v="11.11.2025"/>
    <n v="6"/>
    <s v="CS "/>
    <n v="176"/>
    <n v="1"/>
    <n v="4987.7"/>
    <s v="CLP "/>
    <s v="18.11.2025"/>
    <s v="18.11.2025"/>
    <n v="6"/>
    <s v="CS "/>
    <n v="4987.7"/>
    <s v="CLP "/>
    <s v="C004"/>
    <x v="0"/>
    <n v="101"/>
    <s v="E  "/>
    <n v="4987.7"/>
    <n v="498770"/>
    <n v="4987.7"/>
    <n v="0"/>
    <n v="0"/>
    <n v="0"/>
    <n v="0"/>
  </r>
  <r>
    <s v="89429100-1"/>
    <s v="NMC CHILE SPA"/>
    <n v="1000730"/>
    <s v="ZPFC      "/>
    <n v="6508667697"/>
    <n v="80"/>
    <x v="0"/>
    <s v="E599  "/>
    <n v="57"/>
    <s v="      "/>
    <s v="CL5726    "/>
    <n v="570301003"/>
    <n v="1252545"/>
    <s v="CORN ILUM CURVA IL3 33x50 2.00MT        "/>
    <s v="11.11.2025"/>
    <n v="2"/>
    <s v="CS "/>
    <n v="30"/>
    <n v="1"/>
    <n v="3453"/>
    <s v="CLP "/>
    <s v="18.11.2025"/>
    <s v="18.11.2025"/>
    <n v="2"/>
    <s v="CS "/>
    <n v="3453"/>
    <s v="CLP "/>
    <s v="C004"/>
    <x v="0"/>
    <n v="101"/>
    <s v="E  "/>
    <n v="3453"/>
    <n v="345300"/>
    <n v="3453"/>
    <n v="0"/>
    <n v="0"/>
    <n v="0"/>
    <n v="0"/>
  </r>
  <r>
    <s v="89429100-1"/>
    <s v="NMC CHILE SPA"/>
    <n v="1000730"/>
    <s v="ZPFC      "/>
    <n v="6508667697"/>
    <n v="90"/>
    <x v="0"/>
    <s v="E599  "/>
    <n v="57"/>
    <s v="      "/>
    <s v="CL5726    "/>
    <n v="570301003"/>
    <n v="1252546"/>
    <s v="CORN ILUM RECTA IL4 36X60 2.00MT        "/>
    <s v="11.11.2025"/>
    <n v="1"/>
    <s v="CS "/>
    <n v="24"/>
    <n v="1"/>
    <n v="1449.36"/>
    <s v="CLP "/>
    <s v="18.11.2025"/>
    <s v="18.11.2025"/>
    <n v="1"/>
    <s v="CS "/>
    <n v="1449.36"/>
    <s v="CLP "/>
    <s v="C004"/>
    <x v="0"/>
    <n v="101"/>
    <s v="E  "/>
    <n v="1449.36"/>
    <n v="144936"/>
    <n v="1449.36"/>
    <n v="0"/>
    <n v="0"/>
    <n v="0"/>
    <n v="0"/>
  </r>
  <r>
    <s v="89429100-1"/>
    <s v="NMC CHILE SPA"/>
    <n v="1000730"/>
    <s v="ZPFC      "/>
    <n v="6508667697"/>
    <n v="100"/>
    <x v="0"/>
    <s v="E599  "/>
    <n v="57"/>
    <s v="      "/>
    <s v="CL5726    "/>
    <n v="570301003"/>
    <n v="1252549"/>
    <s v="ESQUINERO WE1 30X25 2.00MT              "/>
    <s v="11.11.2025"/>
    <n v="5"/>
    <s v="CS "/>
    <n v="35"/>
    <n v="1"/>
    <n v="7078.75"/>
    <s v="CLP "/>
    <s v="18.11.2025"/>
    <s v="18.11.2025"/>
    <n v="5"/>
    <s v="CS "/>
    <n v="7078.75"/>
    <s v="CLP "/>
    <s v="C004"/>
    <x v="0"/>
    <n v="101"/>
    <s v="E  "/>
    <n v="7078.75"/>
    <n v="707875"/>
    <n v="7078.75"/>
    <n v="0"/>
    <n v="0"/>
    <n v="0"/>
    <n v="0"/>
  </r>
  <r>
    <s v="89429100-1"/>
    <s v="NMC CHILE SPA"/>
    <n v="1000730"/>
    <s v="ZPFC      "/>
    <n v="6508667697"/>
    <n v="110"/>
    <x v="0"/>
    <s v="E599  "/>
    <n v="57"/>
    <s v="      "/>
    <s v="CL5726    "/>
    <n v="570301003"/>
    <n v="1415350"/>
    <s v="GUARDAPOLVO NOMAFLOOR M58 13X58 2.00MT  "/>
    <s v="11.11.2025"/>
    <n v="1"/>
    <s v="CS "/>
    <n v="31"/>
    <n v="1"/>
    <n v="1116"/>
    <s v="CLP "/>
    <s v="18.11.2025"/>
    <s v="18.11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74829"/>
    <n v="10"/>
    <x v="0"/>
    <s v="E599  "/>
    <n v="49"/>
    <s v="      "/>
    <s v="CL4923    "/>
    <n v="490604004"/>
    <n v="1257819"/>
    <s v="ESPUMA NIVELADORA 2.2MM SELITAC 15 M2   "/>
    <s v="17.11.2025"/>
    <n v="1"/>
    <s v="PAL"/>
    <n v="27"/>
    <n v="1"/>
    <n v="3240"/>
    <s v="CLP "/>
    <s v="24.11.2025"/>
    <s v="20.11.2025"/>
    <n v="1"/>
    <s v="PAL"/>
    <n v="3240"/>
    <s v="CLP "/>
    <s v="C004"/>
    <x v="0"/>
    <n v="101"/>
    <s v="E  "/>
    <n v="3240"/>
    <n v="324000"/>
    <n v="3240"/>
    <n v="0"/>
    <n v="0"/>
    <n v="0"/>
    <n v="0"/>
  </r>
  <r>
    <s v="89429100-1"/>
    <s v="NMC CHILE SPA"/>
    <n v="1000730"/>
    <s v="ZPXD      "/>
    <n v="6508674829"/>
    <n v="11"/>
    <x v="0"/>
    <s v="E599  "/>
    <n v="49"/>
    <s v="      "/>
    <s v="CL4923    "/>
    <n v="490604004"/>
    <n v="1257819"/>
    <s v="ESPUMA NIVELADORA 2.2MM SELITAC 15 M2   "/>
    <s v="17.11.2025"/>
    <n v="1"/>
    <s v="PAL"/>
    <n v="1"/>
    <n v="1"/>
    <n v="0"/>
    <s v="CLP "/>
    <s v="2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74829"/>
    <n v="20"/>
    <x v="0"/>
    <s v="E599  "/>
    <n v="49"/>
    <s v="      "/>
    <s v="CL4923    "/>
    <n v="490604004"/>
    <n v="1456676"/>
    <s v="ESPUMA ACUST SELITCAC BARRERA HUM 15 M2 "/>
    <s v="17.11.2025"/>
    <n v="1"/>
    <s v="PAL"/>
    <n v="27"/>
    <n v="1"/>
    <n v="4536"/>
    <s v="CLP "/>
    <s v="24.11.2025"/>
    <s v="20.11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74829"/>
    <n v="21"/>
    <x v="0"/>
    <s v="E599  "/>
    <n v="49"/>
    <s v="      "/>
    <s v="CL4923    "/>
    <n v="490604004"/>
    <n v="1456676"/>
    <s v="ESPUMA ACUST SELITCAC BARRERA HUM 15 M2 "/>
    <s v="17.11.2025"/>
    <n v="1"/>
    <s v="PAL"/>
    <n v="1"/>
    <n v="1"/>
    <n v="0"/>
    <s v="CLP "/>
    <s v="2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74829"/>
    <n v="30"/>
    <x v="0"/>
    <s v="E599  "/>
    <n v="49"/>
    <s v="      "/>
    <s v="CL4923    "/>
    <n v="490604004"/>
    <n v="1456677"/>
    <s v="ESPUMA ACUSTICA SELITCBLOC 15 M2        "/>
    <s v="17.11.2025"/>
    <n v="1"/>
    <s v="PAL"/>
    <n v="27"/>
    <n v="1"/>
    <n v="4536"/>
    <s v="CLP "/>
    <s v="24.11.2025"/>
    <s v="20.11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674829"/>
    <n v="31"/>
    <x v="0"/>
    <s v="E599  "/>
    <n v="49"/>
    <s v="      "/>
    <s v="CL4923    "/>
    <n v="490604004"/>
    <n v="1456677"/>
    <s v="ESPUMA ACUSTICA SELITCBLOC 15 M2        "/>
    <s v="17.11.2025"/>
    <n v="1"/>
    <s v="PAL"/>
    <n v="1"/>
    <n v="1"/>
    <n v="0"/>
    <s v="CLP "/>
    <s v="24.11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76052"/>
    <n v="10"/>
    <x v="0"/>
    <s v="E599  "/>
    <n v="57"/>
    <s v="      "/>
    <s v="CL5726    "/>
    <n v="570301003"/>
    <n v="225516"/>
    <s v="MOLDURA DECOFLAIR E21 SKIN 65X30 2.00MT "/>
    <s v="17.11.2025"/>
    <n v="2"/>
    <s v="PAK"/>
    <n v="21"/>
    <n v="1"/>
    <n v="3008.88"/>
    <s v="CLP "/>
    <s v="24.11.2025"/>
    <s v="25.11.2025"/>
    <n v="2"/>
    <s v="PAK"/>
    <n v="3008.88"/>
    <s v="CLP "/>
    <s v="C004"/>
    <x v="0"/>
    <n v="101"/>
    <s v="E  "/>
    <n v="3008.88"/>
    <n v="300888"/>
    <n v="3008.88"/>
    <n v="0"/>
    <n v="0"/>
    <n v="0"/>
    <n v="0"/>
  </r>
  <r>
    <s v="89429100-1"/>
    <s v="NMC CHILE SPA"/>
    <n v="1000730"/>
    <s v="ZPFC      "/>
    <n v="6508676052"/>
    <n v="20"/>
    <x v="0"/>
    <s v="E599  "/>
    <n v="57"/>
    <s v="      "/>
    <s v="CL5726    "/>
    <n v="570301003"/>
    <n v="1206928"/>
    <s v="MOLDURA CORNISA ANADECO DA1 33X33 2.00MT"/>
    <s v="17.11.2025"/>
    <n v="35"/>
    <s v="CS "/>
    <n v="115"/>
    <n v="1"/>
    <n v="29211.84"/>
    <s v="CLP "/>
    <s v="24.11.2025"/>
    <s v="25.11.2025"/>
    <n v="35"/>
    <s v="CS "/>
    <n v="29211.84"/>
    <s v="CLP "/>
    <s v="C004"/>
    <x v="0"/>
    <n v="101"/>
    <s v="E  "/>
    <n v="29211.84"/>
    <n v="2921184"/>
    <n v="29211.84"/>
    <n v="0"/>
    <n v="0"/>
    <n v="0"/>
    <n v="0"/>
  </r>
  <r>
    <s v="89429100-1"/>
    <s v="NMC CHILE SPA"/>
    <n v="1000730"/>
    <s v="ZPFC      "/>
    <n v="6508676052"/>
    <n v="30"/>
    <x v="0"/>
    <s v="E599  "/>
    <n v="57"/>
    <s v="      "/>
    <s v="CL5726    "/>
    <n v="570301003"/>
    <n v="1206929"/>
    <s v="MOLDURA CORNISA ANADECO DA6 45X50 2.00MT"/>
    <s v="17.11.2025"/>
    <n v="14"/>
    <s v="CS "/>
    <n v="48"/>
    <n v="1"/>
    <n v="9244.57"/>
    <s v="CLP "/>
    <s v="24.11.2025"/>
    <s v="25.11.2025"/>
    <n v="14"/>
    <s v="CS "/>
    <n v="9244.57"/>
    <s v="CLP "/>
    <s v="C004"/>
    <x v="0"/>
    <n v="101"/>
    <s v="E  "/>
    <n v="9244.57"/>
    <n v="924457"/>
    <n v="9244.57"/>
    <n v="0"/>
    <n v="0"/>
    <n v="0"/>
    <n v="0"/>
  </r>
  <r>
    <s v="89429100-1"/>
    <s v="NMC CHILE SPA"/>
    <n v="1000730"/>
    <s v="ZPFC      "/>
    <n v="6508676052"/>
    <n v="40"/>
    <x v="0"/>
    <s v="E599  "/>
    <n v="57"/>
    <s v="      "/>
    <s v="CL5726    "/>
    <n v="570301003"/>
    <n v="1206930"/>
    <s v="MOLDURA CORNISA ANADECO DA15 35X35 2.0MT"/>
    <s v="17.11.2025"/>
    <n v="8"/>
    <s v="CS "/>
    <n v="95"/>
    <n v="1"/>
    <n v="6858.24"/>
    <s v="CLP "/>
    <s v="24.11.2025"/>
    <s v="25.11.2025"/>
    <n v="8"/>
    <s v="CS "/>
    <n v="6858.24"/>
    <s v="CLP "/>
    <s v="C004"/>
    <x v="0"/>
    <n v="101"/>
    <s v="E  "/>
    <n v="6858.24"/>
    <n v="685824"/>
    <n v="6858.24"/>
    <n v="0"/>
    <n v="0"/>
    <n v="0"/>
    <n v="0"/>
  </r>
  <r>
    <s v="89429100-1"/>
    <s v="NMC CHILE SPA"/>
    <n v="1000730"/>
    <s v="ZPFC      "/>
    <n v="6508676052"/>
    <n v="50"/>
    <x v="0"/>
    <s v="E599  "/>
    <n v="57"/>
    <s v="      "/>
    <s v="CL5726    "/>
    <n v="570301003"/>
    <n v="1206931"/>
    <s v="MOLDURA CORNISA ANADECO DA16 50X50 2.0MT"/>
    <s v="17.11.2025"/>
    <n v="26"/>
    <s v="CS "/>
    <n v="48"/>
    <n v="1"/>
    <n v="15371.37"/>
    <s v="CLP "/>
    <s v="24.11.2025"/>
    <s v="25.11.2025"/>
    <n v="26"/>
    <s v="CS "/>
    <n v="15371.37"/>
    <s v="CLP "/>
    <s v="C004"/>
    <x v="0"/>
    <n v="101"/>
    <s v="E  "/>
    <n v="15371.37"/>
    <n v="1537137"/>
    <n v="15371.37"/>
    <n v="0"/>
    <n v="0"/>
    <n v="0"/>
    <n v="0"/>
  </r>
  <r>
    <s v="89429100-1"/>
    <s v="NMC CHILE SPA"/>
    <n v="1000730"/>
    <s v="ZPFC      "/>
    <n v="6508676052"/>
    <n v="60"/>
    <x v="0"/>
    <s v="E599  "/>
    <n v="57"/>
    <s v="      "/>
    <s v="CL5726    "/>
    <n v="570301003"/>
    <n v="1206932"/>
    <s v="MOLDURA CORNISA ANADECO DA18 50X45 2.0MT"/>
    <s v="17.11.2025"/>
    <n v="11"/>
    <s v="CS "/>
    <n v="50"/>
    <n v="1"/>
    <n v="6742.56"/>
    <s v="CLP "/>
    <s v="24.11.2025"/>
    <s v="25.11.2025"/>
    <n v="11"/>
    <s v="CS "/>
    <n v="6742.56"/>
    <s v="CLP "/>
    <s v="C004"/>
    <x v="0"/>
    <n v="101"/>
    <s v="E  "/>
    <n v="6742.56"/>
    <n v="674256"/>
    <n v="6742.56"/>
    <n v="0"/>
    <n v="0"/>
    <n v="0"/>
    <n v="0"/>
  </r>
  <r>
    <s v="89429100-1"/>
    <s v="NMC CHILE SPA"/>
    <n v="1000730"/>
    <s v="ZPFC      "/>
    <n v="6508676052"/>
    <n v="70"/>
    <x v="0"/>
    <s v="E599  "/>
    <n v="57"/>
    <s v="      "/>
    <s v="CL5726    "/>
    <n v="570301003"/>
    <n v="1206933"/>
    <s v="MOLDURA CORNISA ANADECO DA22 17X25 2.0MT"/>
    <s v="17.11.2025"/>
    <n v="5"/>
    <s v="CS "/>
    <n v="176"/>
    <n v="1"/>
    <n v="4156.42"/>
    <s v="CLP "/>
    <s v="24.11.2025"/>
    <s v="25.11.2025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676052"/>
    <n v="80"/>
    <x v="0"/>
    <s v="E599  "/>
    <n v="57"/>
    <s v="      "/>
    <s v="CL5726    "/>
    <n v="570301003"/>
    <n v="1252549"/>
    <s v="ESQUINERO WE1 30X25 2.00MT              "/>
    <s v="17.11.2025"/>
    <n v="4"/>
    <s v="CS "/>
    <n v="35"/>
    <n v="1"/>
    <n v="5663"/>
    <s v="CLP "/>
    <s v="24.11.2025"/>
    <s v="25.11.2025"/>
    <n v="4"/>
    <s v="CS "/>
    <n v="5663"/>
    <s v="CLP "/>
    <s v="C004"/>
    <x v="0"/>
    <n v="101"/>
    <s v="E  "/>
    <n v="5663"/>
    <n v="566300"/>
    <n v="5663"/>
    <n v="0"/>
    <n v="0"/>
    <n v="0"/>
    <n v="0"/>
  </r>
  <r>
    <s v="89429100-1"/>
    <s v="NMC CHILE SPA"/>
    <n v="1000730"/>
    <s v="ZPFC      "/>
    <n v="6508676052"/>
    <n v="90"/>
    <x v="0"/>
    <s v="E599  "/>
    <n v="57"/>
    <s v="      "/>
    <s v="CL5726    "/>
    <n v="570301003"/>
    <n v="1415350"/>
    <s v="GUARDAPOLVO NOMAFLOOR M58 13X58 2.00MT  "/>
    <s v="17.11.2025"/>
    <n v="1"/>
    <s v="CS "/>
    <n v="31"/>
    <n v="1"/>
    <n v="1116"/>
    <s v="CLP "/>
    <s v="24.11.2025"/>
    <s v="25.11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82339"/>
    <n v="10"/>
    <x v="0"/>
    <s v="E599  "/>
    <n v="49"/>
    <s v="      "/>
    <s v="CL4923    "/>
    <n v="490604004"/>
    <n v="1257819"/>
    <s v="ESPUMA NIVELADORA 2.2MM SELITAC 15 M2   "/>
    <s v="24.11.2025"/>
    <n v="4"/>
    <s v="PAL"/>
    <n v="27"/>
    <n v="1"/>
    <n v="12960"/>
    <s v="CLP "/>
    <s v="01.12.2025"/>
    <s v="27.11.2025"/>
    <n v="4"/>
    <s v="PAL"/>
    <n v="12960"/>
    <s v="CLP "/>
    <s v="C004"/>
    <x v="0"/>
    <n v="101"/>
    <s v="E  "/>
    <n v="12960"/>
    <n v="1296000"/>
    <n v="12960"/>
    <n v="0"/>
    <n v="0"/>
    <n v="0"/>
    <n v="0"/>
  </r>
  <r>
    <s v="89429100-1"/>
    <s v="NMC CHILE SPA"/>
    <n v="1000730"/>
    <s v="ZPXD      "/>
    <n v="6508682339"/>
    <n v="11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82339"/>
    <n v="12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82339"/>
    <n v="13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82339"/>
    <n v="14"/>
    <x v="0"/>
    <s v="E599  "/>
    <n v="49"/>
    <s v="      "/>
    <s v="CL4923    "/>
    <n v="490604004"/>
    <n v="1257819"/>
    <s v="ESPUMA NIVELADORA 2.2MM SELITAC 15 M2   "/>
    <s v="24.11.2025"/>
    <n v="1"/>
    <s v="PAL"/>
    <n v="1"/>
    <n v="1"/>
    <n v="0"/>
    <s v="CLP "/>
    <s v="01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83375"/>
    <n v="10"/>
    <x v="0"/>
    <s v="E599  "/>
    <n v="57"/>
    <s v="      "/>
    <s v="CL5726    "/>
    <n v="570301003"/>
    <n v="107162"/>
    <s v="MOLDURA DECOFLAIR E25 SKIN 50X80 2.00MT "/>
    <s v="24.11.2025"/>
    <n v="1"/>
    <s v="PAK"/>
    <n v="14"/>
    <n v="1"/>
    <n v="1150.52"/>
    <s v="CLP "/>
    <s v="01.12.2025"/>
    <s v="01.12.2025"/>
    <n v="1"/>
    <s v="PAK"/>
    <n v="1150.52"/>
    <s v="CLP "/>
    <s v="C004"/>
    <x v="0"/>
    <n v="101"/>
    <s v="E  "/>
    <n v="1150.52"/>
    <n v="115052"/>
    <n v="1150.52"/>
    <n v="0"/>
    <n v="0"/>
    <n v="0"/>
    <n v="0"/>
  </r>
  <r>
    <s v="89429100-1"/>
    <s v="NMC CHILE SPA"/>
    <n v="1000730"/>
    <s v="ZPFC      "/>
    <n v="6508683375"/>
    <n v="20"/>
    <x v="0"/>
    <s v="E599  "/>
    <n v="57"/>
    <s v="      "/>
    <s v="CL5726    "/>
    <n v="570301003"/>
    <n v="1206928"/>
    <s v="MOLDURA CORNISA ANADECO DA1 33X33 2.00MT"/>
    <s v="24.11.2025"/>
    <n v="29"/>
    <s v="CS "/>
    <n v="115"/>
    <n v="1"/>
    <n v="24204.1"/>
    <s v="CLP "/>
    <s v="01.12.2025"/>
    <s v="01.12.2025"/>
    <n v="29"/>
    <s v="CS "/>
    <n v="24204.1"/>
    <s v="CLP "/>
    <s v="C004"/>
    <x v="0"/>
    <n v="101"/>
    <s v="E  "/>
    <n v="24204.1"/>
    <n v="2420410"/>
    <n v="24204.1"/>
    <n v="0"/>
    <n v="0"/>
    <n v="0"/>
    <n v="0"/>
  </r>
  <r>
    <s v="89429100-1"/>
    <s v="NMC CHILE SPA"/>
    <n v="1000730"/>
    <s v="ZPFC      "/>
    <n v="6508683375"/>
    <n v="30"/>
    <x v="0"/>
    <s v="E599  "/>
    <n v="57"/>
    <s v="      "/>
    <s v="CL5726    "/>
    <n v="570301003"/>
    <n v="1206929"/>
    <s v="MOLDURA CORNISA ANADECO DA6 45X50 2.00MT"/>
    <s v="24.11.2025"/>
    <n v="18"/>
    <s v="CS "/>
    <n v="48"/>
    <n v="1"/>
    <n v="11885.88"/>
    <s v="CLP "/>
    <s v="01.12.2025"/>
    <s v="01.12.2025"/>
    <n v="18"/>
    <s v="CS "/>
    <n v="11885.88"/>
    <s v="CLP "/>
    <s v="C004"/>
    <x v="0"/>
    <n v="101"/>
    <s v="E  "/>
    <n v="11885.88"/>
    <n v="1188588"/>
    <n v="11885.88"/>
    <n v="0"/>
    <n v="0"/>
    <n v="0"/>
    <n v="0"/>
  </r>
  <r>
    <s v="89429100-1"/>
    <s v="NMC CHILE SPA"/>
    <n v="1000730"/>
    <s v="ZPFC      "/>
    <n v="6508683375"/>
    <n v="40"/>
    <x v="0"/>
    <s v="E599  "/>
    <n v="57"/>
    <s v="      "/>
    <s v="CL5726    "/>
    <n v="570301003"/>
    <n v="1206930"/>
    <s v="MOLDURA CORNISA ANADECO DA15 35X35 2.0MT"/>
    <s v="24.11.2025"/>
    <n v="6"/>
    <s v="CS "/>
    <n v="95"/>
    <n v="1"/>
    <n v="5143.68"/>
    <s v="CLP "/>
    <s v="01.12.2025"/>
    <s v="01.12.2025"/>
    <n v="6"/>
    <s v="CS "/>
    <n v="5143.68"/>
    <s v="CLP "/>
    <s v="C004"/>
    <x v="0"/>
    <n v="101"/>
    <s v="E  "/>
    <n v="5143.68"/>
    <n v="514368"/>
    <n v="5143.68"/>
    <n v="0"/>
    <n v="0"/>
    <n v="0"/>
    <n v="0"/>
  </r>
  <r>
    <s v="89429100-1"/>
    <s v="NMC CHILE SPA"/>
    <n v="1000730"/>
    <s v="ZPFC      "/>
    <n v="6508683375"/>
    <n v="50"/>
    <x v="0"/>
    <s v="E599  "/>
    <n v="57"/>
    <s v="      "/>
    <s v="CL5726    "/>
    <n v="570301003"/>
    <n v="1206931"/>
    <s v="MOLDURA CORNISA ANADECO DA16 50X50 2.0MT"/>
    <s v="24.11.2025"/>
    <n v="21"/>
    <s v="CS "/>
    <n v="48"/>
    <n v="1"/>
    <n v="12415.33"/>
    <s v="CLP "/>
    <s v="01.12.2025"/>
    <s v="01.12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683375"/>
    <n v="60"/>
    <x v="0"/>
    <s v="E599  "/>
    <n v="57"/>
    <s v="      "/>
    <s v="CL5726    "/>
    <n v="570301003"/>
    <n v="1206932"/>
    <s v="MOLDURA CORNISA ANADECO DA18 50X45 2.0MT"/>
    <s v="24.11.2025"/>
    <n v="10"/>
    <s v="CS "/>
    <n v="50"/>
    <n v="1"/>
    <n v="6129.6"/>
    <s v="CLP "/>
    <s v="01.12.2025"/>
    <s v="01.12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683375"/>
    <n v="70"/>
    <x v="0"/>
    <s v="E599  "/>
    <n v="57"/>
    <s v="      "/>
    <s v="CL5726    "/>
    <n v="570301003"/>
    <n v="1206933"/>
    <s v="MOLDURA CORNISA ANADECO DA22 17X25 2.0MT"/>
    <s v="24.11.2025"/>
    <n v="7"/>
    <s v="CS "/>
    <n v="176"/>
    <n v="1"/>
    <n v="5818.98"/>
    <s v="CLP "/>
    <s v="01.12.2025"/>
    <s v="01.12.2025"/>
    <n v="7"/>
    <s v="CS "/>
    <n v="5818.98"/>
    <s v="CLP "/>
    <s v="C004"/>
    <x v="0"/>
    <n v="101"/>
    <s v="E  "/>
    <n v="5818.98"/>
    <n v="581898"/>
    <n v="5818.98"/>
    <n v="0"/>
    <n v="0"/>
    <n v="0"/>
    <n v="0"/>
  </r>
  <r>
    <s v="89429100-1"/>
    <s v="NMC CHILE SPA"/>
    <n v="1000730"/>
    <s v="ZPFC      "/>
    <n v="6508683375"/>
    <n v="80"/>
    <x v="0"/>
    <s v="E599  "/>
    <n v="57"/>
    <s v="      "/>
    <s v="CL5726    "/>
    <n v="570301003"/>
    <n v="1252545"/>
    <s v="CORN ILUM CURVA IL3 33x50 2.00MT        "/>
    <s v="24.11.2025"/>
    <n v="2"/>
    <s v="CS "/>
    <n v="30"/>
    <n v="1"/>
    <n v="3453"/>
    <s v="CLP "/>
    <s v="01.12.2025"/>
    <s v="01.12.2025"/>
    <n v="2"/>
    <s v="CS "/>
    <n v="3453"/>
    <s v="CLP "/>
    <s v="C004"/>
    <x v="0"/>
    <n v="101"/>
    <s v="E  "/>
    <n v="3453"/>
    <n v="345300"/>
    <n v="3453"/>
    <n v="0"/>
    <n v="0"/>
    <n v="0"/>
    <n v="0"/>
  </r>
  <r>
    <s v="89429100-1"/>
    <s v="NMC CHILE SPA"/>
    <n v="1000730"/>
    <s v="ZPFC      "/>
    <n v="6508683375"/>
    <n v="90"/>
    <x v="0"/>
    <s v="E599  "/>
    <n v="57"/>
    <s v="      "/>
    <s v="CL5726    "/>
    <n v="570301003"/>
    <n v="1252549"/>
    <s v="ESQUINERO WE1 30X25 2.00MT              "/>
    <s v="24.11.2025"/>
    <n v="6"/>
    <s v="CS "/>
    <n v="35"/>
    <n v="1"/>
    <n v="8494.5"/>
    <s v="CLP "/>
    <s v="01.12.2025"/>
    <s v="01.12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FC      "/>
    <n v="6508683375"/>
    <n v="100"/>
    <x v="0"/>
    <s v="E599  "/>
    <n v="57"/>
    <s v="      "/>
    <s v="CL5726    "/>
    <n v="570301003"/>
    <n v="1415350"/>
    <s v="GUARDAPOLVO NOMAFLOOR M58 13X58 2.00MT  "/>
    <s v="24.11.2025"/>
    <n v="1"/>
    <s v="CS "/>
    <n v="31"/>
    <n v="1"/>
    <n v="1116"/>
    <s v="CLP "/>
    <s v="01.12.2025"/>
    <s v="01.12.2025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XD      "/>
    <n v="6508692816"/>
    <n v="10"/>
    <x v="0"/>
    <s v="E599  "/>
    <n v="49"/>
    <s v="      "/>
    <s v="CL4923    "/>
    <n v="490604004"/>
    <n v="1257819"/>
    <s v="ESPUMA NIVELADORA 2.2MM SELITAC 15 M2   "/>
    <s v="01.12.2025"/>
    <n v="6"/>
    <s v="PAL"/>
    <n v="27"/>
    <n v="1"/>
    <n v="19440"/>
    <s v="CLP "/>
    <s v="09.12.2025"/>
    <s v="04.12.2025"/>
    <n v="5"/>
    <s v="PAL"/>
    <n v="16200"/>
    <s v="CLP "/>
    <s v="C004"/>
    <x v="0"/>
    <n v="101"/>
    <s v="E  "/>
    <n v="19440"/>
    <n v="1944000"/>
    <n v="16200"/>
    <n v="0"/>
    <n v="0"/>
    <n v="0"/>
    <n v="0"/>
  </r>
  <r>
    <s v="89429100-1"/>
    <s v="NMC CHILE SPA"/>
    <n v="1000730"/>
    <s v="ZPXD      "/>
    <n v="6508692816"/>
    <n v="11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2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3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4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5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692816"/>
    <n v="16"/>
    <x v="0"/>
    <s v="E599  "/>
    <n v="49"/>
    <s v="      "/>
    <s v="CL4923    "/>
    <n v="490604004"/>
    <n v="1257819"/>
    <s v="ESPUMA NIVELADORA 2.2MM SELITAC 15 M2   "/>
    <s v="01.12.2025"/>
    <n v="1"/>
    <s v="PAL"/>
    <n v="1"/>
    <n v="1"/>
    <n v="0"/>
    <s v="CLP "/>
    <s v="09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694140"/>
    <n v="10"/>
    <x v="0"/>
    <s v="E599  "/>
    <n v="57"/>
    <s v="      "/>
    <s v="CL5726    "/>
    <n v="570301003"/>
    <n v="107162"/>
    <s v="MOLDURA DECOFLAIR E25 SKIN 50X80 2.00MT "/>
    <s v="02.12.2025"/>
    <n v="4"/>
    <s v="PAK"/>
    <n v="14"/>
    <n v="1"/>
    <n v="4602.08"/>
    <s v="CLP "/>
    <s v="10.12.2025"/>
    <s v="04.12.2025"/>
    <n v="4"/>
    <s v="PAK"/>
    <n v="4602.08"/>
    <s v="CLP "/>
    <s v="C004"/>
    <x v="0"/>
    <n v="101"/>
    <s v="E  "/>
    <n v="4602.08"/>
    <n v="460208"/>
    <n v="4602.08"/>
    <n v="0"/>
    <n v="0"/>
    <n v="0"/>
    <n v="0"/>
  </r>
  <r>
    <s v="89429100-1"/>
    <s v="NMC CHILE SPA"/>
    <n v="1000730"/>
    <s v="ZPFC      "/>
    <n v="6508694140"/>
    <n v="20"/>
    <x v="0"/>
    <s v="E599  "/>
    <n v="57"/>
    <s v="      "/>
    <s v="CL5726    "/>
    <n v="570301003"/>
    <n v="1206928"/>
    <s v="MOLDURA CORNISA ANADECO DA1 33X33 2.00MT"/>
    <s v="02.12.2025"/>
    <n v="15"/>
    <s v="CS "/>
    <n v="115"/>
    <n v="1"/>
    <n v="12519.36"/>
    <s v="CLP "/>
    <s v="10.12.2025"/>
    <s v="04.12.2025"/>
    <n v="15"/>
    <s v="CS "/>
    <n v="12519.36"/>
    <s v="CLP "/>
    <s v="C004"/>
    <x v="0"/>
    <n v="101"/>
    <s v="E  "/>
    <n v="12519.36"/>
    <n v="1251936"/>
    <n v="12519.36"/>
    <n v="0"/>
    <n v="0"/>
    <n v="0"/>
    <n v="0"/>
  </r>
  <r>
    <s v="89429100-1"/>
    <s v="NMC CHILE SPA"/>
    <n v="1000730"/>
    <s v="ZPFC      "/>
    <n v="6508694140"/>
    <n v="30"/>
    <x v="0"/>
    <s v="E599  "/>
    <n v="57"/>
    <s v="      "/>
    <s v="CL5726    "/>
    <n v="570301003"/>
    <n v="1206929"/>
    <s v="MOLDURA CORNISA ANADECO DA6 45X50 2.00MT"/>
    <s v="02.12.2025"/>
    <n v="10"/>
    <s v="CS "/>
    <n v="48"/>
    <n v="1"/>
    <n v="6603.26"/>
    <s v="CLP "/>
    <s v="10.12.2025"/>
    <s v="04.12.2025"/>
    <n v="10"/>
    <s v="CS "/>
    <n v="6603.26"/>
    <s v="CLP "/>
    <s v="C004"/>
    <x v="0"/>
    <n v="101"/>
    <s v="E  "/>
    <n v="6603.26"/>
    <n v="660326"/>
    <n v="6603.26"/>
    <n v="0"/>
    <n v="0"/>
    <n v="0"/>
    <n v="0"/>
  </r>
  <r>
    <s v="89429100-1"/>
    <s v="NMC CHILE SPA"/>
    <n v="1000730"/>
    <s v="ZPFC      "/>
    <n v="6508694140"/>
    <n v="40"/>
    <x v="0"/>
    <s v="E599  "/>
    <n v="57"/>
    <s v="      "/>
    <s v="CL5726    "/>
    <n v="570301003"/>
    <n v="1206930"/>
    <s v="MOLDURA CORNISA ANADECO DA15 35X35 2.0MT"/>
    <s v="02.12.2025"/>
    <n v="9"/>
    <s v="CS "/>
    <n v="95"/>
    <n v="1"/>
    <n v="7715.52"/>
    <s v="CLP "/>
    <s v="10.12.2025"/>
    <s v="04.12.2025"/>
    <n v="9"/>
    <s v="CS "/>
    <n v="7715.52"/>
    <s v="CLP "/>
    <s v="C004"/>
    <x v="0"/>
    <n v="101"/>
    <s v="E  "/>
    <n v="7715.52"/>
    <n v="771552"/>
    <n v="7715.52"/>
    <n v="0"/>
    <n v="0"/>
    <n v="0"/>
    <n v="0"/>
  </r>
  <r>
    <s v="89429100-1"/>
    <s v="NMC CHILE SPA"/>
    <n v="1000730"/>
    <s v="ZPFC      "/>
    <n v="6508694140"/>
    <n v="50"/>
    <x v="0"/>
    <s v="E599  "/>
    <n v="57"/>
    <s v="      "/>
    <s v="CL5726    "/>
    <n v="570301003"/>
    <n v="1206931"/>
    <s v="MOLDURA CORNISA ANADECO DA16 50X50 2.0MT"/>
    <s v="02.12.2025"/>
    <n v="17"/>
    <s v="CS "/>
    <n v="48"/>
    <n v="1"/>
    <n v="10050.51"/>
    <s v="CLP "/>
    <s v="10.12.2025"/>
    <s v="04.12.2025"/>
    <n v="17"/>
    <s v="CS "/>
    <n v="10050.51"/>
    <s v="CLP "/>
    <s v="C004"/>
    <x v="0"/>
    <n v="101"/>
    <s v="E  "/>
    <n v="10050.51"/>
    <n v="1005051"/>
    <n v="10050.51"/>
    <n v="0"/>
    <n v="0"/>
    <n v="0"/>
    <n v="0"/>
  </r>
  <r>
    <s v="89429100-1"/>
    <s v="NMC CHILE SPA"/>
    <n v="1000730"/>
    <s v="ZPFC      "/>
    <n v="6508694140"/>
    <n v="60"/>
    <x v="0"/>
    <s v="E599  "/>
    <n v="57"/>
    <s v="      "/>
    <s v="CL5726    "/>
    <n v="570301003"/>
    <n v="1206932"/>
    <s v="MOLDURA CORNISA ANADECO DA18 50X45 2.0MT"/>
    <s v="02.12.2025"/>
    <n v="10"/>
    <s v="CS "/>
    <n v="50"/>
    <n v="1"/>
    <n v="6129.6"/>
    <s v="CLP "/>
    <s v="10.12.2025"/>
    <s v="04.12.2025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694140"/>
    <n v="70"/>
    <x v="0"/>
    <s v="E599  "/>
    <n v="57"/>
    <s v="      "/>
    <s v="CL5726    "/>
    <n v="570301003"/>
    <n v="1206933"/>
    <s v="MOLDURA CORNISA ANADECO DA22 17X25 2.0MT"/>
    <s v="02.12.2025"/>
    <n v="1"/>
    <s v="CS "/>
    <n v="176"/>
    <n v="1"/>
    <n v="831.28"/>
    <s v="CLP "/>
    <s v="10.12.2025"/>
    <s v="04.12.2025"/>
    <n v="1"/>
    <s v="CS "/>
    <n v="831.28"/>
    <s v="CLP "/>
    <s v="C004"/>
    <x v="0"/>
    <n v="101"/>
    <s v="E  "/>
    <n v="831.28"/>
    <n v="83128"/>
    <n v="831.28"/>
    <n v="0"/>
    <n v="0"/>
    <n v="0"/>
    <n v="0"/>
  </r>
  <r>
    <s v="89429100-1"/>
    <s v="NMC CHILE SPA"/>
    <n v="1000730"/>
    <s v="ZPFC      "/>
    <n v="6508694140"/>
    <n v="80"/>
    <x v="0"/>
    <s v="E599  "/>
    <n v="57"/>
    <s v="      "/>
    <s v="CL5726    "/>
    <n v="570301003"/>
    <n v="1252545"/>
    <s v="CORN ILUM CURVA IL3 33x50 2.00MT        "/>
    <s v="02.12.2025"/>
    <n v="1"/>
    <s v="CS "/>
    <n v="30"/>
    <n v="1"/>
    <n v="1726.5"/>
    <s v="CLP "/>
    <s v="10.12.2025"/>
    <s v="04.12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694140"/>
    <n v="90"/>
    <x v="0"/>
    <s v="E599  "/>
    <n v="57"/>
    <s v="      "/>
    <s v="CL5726    "/>
    <n v="570301003"/>
    <n v="1252549"/>
    <s v="ESQUINERO WE1 30X25 2.00MT              "/>
    <s v="02.12.2025"/>
    <n v="7"/>
    <s v="CS "/>
    <n v="35"/>
    <n v="1"/>
    <n v="9910.25"/>
    <s v="CLP "/>
    <s v="10.12.2025"/>
    <s v="04.12.2025"/>
    <n v="7"/>
    <s v="CS "/>
    <n v="9910.25"/>
    <s v="CLP "/>
    <s v="C004"/>
    <x v="0"/>
    <n v="101"/>
    <s v="E  "/>
    <n v="9910.25"/>
    <n v="991025"/>
    <n v="9910.25"/>
    <n v="0"/>
    <n v="0"/>
    <n v="0"/>
    <n v="0"/>
  </r>
  <r>
    <s v="89429100-1"/>
    <s v="NMC CHILE SPA"/>
    <n v="1000730"/>
    <s v="ZPXD      "/>
    <n v="6508702916"/>
    <n v="10"/>
    <x v="0"/>
    <s v="E599  "/>
    <n v="49"/>
    <s v="      "/>
    <s v="CL4923    "/>
    <n v="490604004"/>
    <n v="1257819"/>
    <s v="ESPUMA NIVELADORA 2.2MM SELITAC 15 M2   "/>
    <s v="09.12.2025"/>
    <n v="7"/>
    <s v="PAL"/>
    <n v="27"/>
    <n v="1"/>
    <n v="22680"/>
    <s v="CLP "/>
    <s v="16.12.2025"/>
    <s v="11.12.2025"/>
    <n v="6"/>
    <s v="PAL"/>
    <n v="19440"/>
    <s v="CLP "/>
    <s v="C004"/>
    <x v="0"/>
    <n v="101"/>
    <s v="E  "/>
    <n v="22680"/>
    <n v="2268000"/>
    <n v="19440"/>
    <n v="0"/>
    <n v="0"/>
    <n v="0"/>
    <n v="0"/>
  </r>
  <r>
    <s v="89429100-1"/>
    <s v="NMC CHILE SPA"/>
    <n v="1000730"/>
    <s v="ZPXD      "/>
    <n v="6508702916"/>
    <n v="11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2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3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4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5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6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02916"/>
    <n v="17"/>
    <x v="0"/>
    <s v="E599  "/>
    <n v="49"/>
    <s v="      "/>
    <s v="CL4923    "/>
    <n v="490604004"/>
    <n v="1257819"/>
    <s v="ESPUMA NIVELADORA 2.2MM SELITAC 15 M2   "/>
    <s v="09.12.2025"/>
    <n v="1"/>
    <s v="PAL"/>
    <n v="1"/>
    <n v="1"/>
    <n v="0"/>
    <s v="CLP "/>
    <s v="16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703716"/>
    <n v="10"/>
    <x v="0"/>
    <s v="E599  "/>
    <n v="57"/>
    <s v="      "/>
    <s v="CL5726    "/>
    <n v="570301003"/>
    <n v="107162"/>
    <s v="MOLDURA DECOFLAIR E25 SKIN 50X80 2.00MT "/>
    <s v="09.12.2025"/>
    <n v="2"/>
    <s v="PAK"/>
    <n v="14"/>
    <n v="1"/>
    <n v="2301.04"/>
    <s v="CLP "/>
    <s v="16.12.2025"/>
    <s v="11.12.2025"/>
    <n v="2"/>
    <s v="PAK"/>
    <n v="2301.04"/>
    <s v="CLP "/>
    <s v="C004"/>
    <x v="0"/>
    <n v="101"/>
    <s v="E  "/>
    <n v="2301.04"/>
    <n v="230104"/>
    <n v="2301.04"/>
    <n v="0"/>
    <n v="0"/>
    <n v="0"/>
    <n v="0"/>
  </r>
  <r>
    <s v="89429100-1"/>
    <s v="NMC CHILE SPA"/>
    <n v="1000730"/>
    <s v="ZPFC      "/>
    <n v="6508703716"/>
    <n v="20"/>
    <x v="0"/>
    <s v="E599  "/>
    <n v="57"/>
    <s v="      "/>
    <s v="CL5726    "/>
    <n v="570301003"/>
    <n v="1206928"/>
    <s v="MOLDURA CORNISA ANADECO DA1 33X33 2.00MT"/>
    <s v="09.12.2025"/>
    <n v="31"/>
    <s v="CS "/>
    <n v="115"/>
    <n v="1"/>
    <n v="25873.34"/>
    <s v="CLP "/>
    <s v="16.12.2025"/>
    <s v="11.12.2025"/>
    <n v="31"/>
    <s v="CS "/>
    <n v="25873.34"/>
    <s v="CLP "/>
    <s v="C004"/>
    <x v="0"/>
    <n v="101"/>
    <s v="E  "/>
    <n v="25873.34"/>
    <n v="2587334"/>
    <n v="25873.34"/>
    <n v="0"/>
    <n v="0"/>
    <n v="0"/>
    <n v="0"/>
  </r>
  <r>
    <s v="89429100-1"/>
    <s v="NMC CHILE SPA"/>
    <n v="1000730"/>
    <s v="ZPFC      "/>
    <n v="6508703716"/>
    <n v="30"/>
    <x v="0"/>
    <s v="E599  "/>
    <n v="57"/>
    <s v="      "/>
    <s v="CL5726    "/>
    <n v="570301003"/>
    <n v="1206929"/>
    <s v="MOLDURA CORNISA ANADECO DA6 45X50 2.00MT"/>
    <s v="09.12.2025"/>
    <n v="30"/>
    <s v="CS "/>
    <n v="48"/>
    <n v="1"/>
    <n v="19809.79"/>
    <s v="CLP "/>
    <s v="16.12.2025"/>
    <s v="11.12.2025"/>
    <n v="30"/>
    <s v="CS "/>
    <n v="19809.79"/>
    <s v="CLP "/>
    <s v="C004"/>
    <x v="0"/>
    <n v="101"/>
    <s v="E  "/>
    <n v="19809.79"/>
    <n v="1980979"/>
    <n v="19809.79"/>
    <n v="0"/>
    <n v="0"/>
    <n v="0"/>
    <n v="0"/>
  </r>
  <r>
    <s v="89429100-1"/>
    <s v="NMC CHILE SPA"/>
    <n v="1000730"/>
    <s v="ZPFC      "/>
    <n v="6508703716"/>
    <n v="40"/>
    <x v="0"/>
    <s v="E599  "/>
    <n v="57"/>
    <s v="      "/>
    <s v="CL5726    "/>
    <n v="570301003"/>
    <n v="1206930"/>
    <s v="MOLDURA CORNISA ANADECO DA15 35X35 2.0MT"/>
    <s v="09.12.2025"/>
    <n v="4"/>
    <s v="CS "/>
    <n v="95"/>
    <n v="1"/>
    <n v="3429.12"/>
    <s v="CLP "/>
    <s v="16.12.2025"/>
    <s v="11.12.2025"/>
    <n v="4"/>
    <s v="CS "/>
    <n v="3429.12"/>
    <s v="CLP "/>
    <s v="C004"/>
    <x v="0"/>
    <n v="101"/>
    <s v="E  "/>
    <n v="3429.12"/>
    <n v="342912"/>
    <n v="3429.12"/>
    <n v="0"/>
    <n v="0"/>
    <n v="0"/>
    <n v="0"/>
  </r>
  <r>
    <s v="89429100-1"/>
    <s v="NMC CHILE SPA"/>
    <n v="1000730"/>
    <s v="ZPFC      "/>
    <n v="6508703716"/>
    <n v="50"/>
    <x v="0"/>
    <s v="E599  "/>
    <n v="57"/>
    <s v="      "/>
    <s v="CL5726    "/>
    <n v="570301003"/>
    <n v="1206931"/>
    <s v="MOLDURA CORNISA ANADECO DA16 50X50 2.0MT"/>
    <s v="09.12.2025"/>
    <n v="15"/>
    <s v="CS "/>
    <n v="48"/>
    <n v="1"/>
    <n v="8868.1"/>
    <s v="CLP "/>
    <s v="16.12.2025"/>
    <s v="11.12.2025"/>
    <n v="15"/>
    <s v="CS "/>
    <n v="8868.1"/>
    <s v="CLP "/>
    <s v="C004"/>
    <x v="0"/>
    <n v="101"/>
    <s v="E  "/>
    <n v="8868.1"/>
    <n v="886810"/>
    <n v="8868.1"/>
    <n v="0"/>
    <n v="0"/>
    <n v="0"/>
    <n v="0"/>
  </r>
  <r>
    <s v="89429100-1"/>
    <s v="NMC CHILE SPA"/>
    <n v="1000730"/>
    <s v="ZPFC      "/>
    <n v="6508703716"/>
    <n v="60"/>
    <x v="0"/>
    <s v="E599  "/>
    <n v="57"/>
    <s v="      "/>
    <s v="CL5726    "/>
    <n v="570301003"/>
    <n v="1206932"/>
    <s v="MOLDURA CORNISA ANADECO DA18 50X45 2.0MT"/>
    <s v="09.12.2025"/>
    <n v="16"/>
    <s v="CS "/>
    <n v="50"/>
    <n v="1"/>
    <n v="9807.36"/>
    <s v="CLP "/>
    <s v="16.12.2025"/>
    <s v="11.12.2025"/>
    <n v="16"/>
    <s v="CS "/>
    <n v="9807.36"/>
    <s v="CLP "/>
    <s v="C004"/>
    <x v="0"/>
    <n v="101"/>
    <s v="E  "/>
    <n v="9807.36"/>
    <n v="980736"/>
    <n v="9807.36"/>
    <n v="0"/>
    <n v="0"/>
    <n v="0"/>
    <n v="0"/>
  </r>
  <r>
    <s v="89429100-1"/>
    <s v="NMC CHILE SPA"/>
    <n v="1000730"/>
    <s v="ZPFC      "/>
    <n v="6508703716"/>
    <n v="70"/>
    <x v="0"/>
    <s v="E599  "/>
    <n v="57"/>
    <s v="      "/>
    <s v="CL5726    "/>
    <n v="570301003"/>
    <n v="1206933"/>
    <s v="MOLDURA CORNISA ANADECO DA22 17X25 2.0MT"/>
    <s v="09.12.2025"/>
    <n v="2"/>
    <s v="CS "/>
    <n v="176"/>
    <n v="1"/>
    <n v="1662.57"/>
    <s v="CLP "/>
    <s v="16.12.2025"/>
    <s v="11.12.2025"/>
    <n v="2"/>
    <s v="CS "/>
    <n v="1662.57"/>
    <s v="CLP "/>
    <s v="C004"/>
    <x v="0"/>
    <n v="101"/>
    <s v="E  "/>
    <n v="1662.57"/>
    <n v="166257"/>
    <n v="1662.57"/>
    <n v="0"/>
    <n v="0"/>
    <n v="0"/>
    <n v="0"/>
  </r>
  <r>
    <s v="89429100-1"/>
    <s v="NMC CHILE SPA"/>
    <n v="1000730"/>
    <s v="ZPFC      "/>
    <n v="6508703716"/>
    <n v="80"/>
    <x v="0"/>
    <s v="E599  "/>
    <n v="57"/>
    <s v="      "/>
    <s v="CL5726    "/>
    <n v="570301003"/>
    <n v="1252549"/>
    <s v="ESQUINERO WE1 30X25 2.00MT              "/>
    <s v="09.12.2025"/>
    <n v="4"/>
    <s v="CS "/>
    <n v="35"/>
    <n v="1"/>
    <n v="5663"/>
    <s v="CLP "/>
    <s v="16.12.2025"/>
    <s v="11.12.2025"/>
    <n v="4"/>
    <s v="CS "/>
    <n v="5663"/>
    <s v="CLP "/>
    <s v="C004"/>
    <x v="0"/>
    <n v="101"/>
    <s v="E  "/>
    <n v="5663"/>
    <n v="566300"/>
    <n v="5663"/>
    <n v="0"/>
    <n v="0"/>
    <n v="0"/>
    <n v="0"/>
  </r>
  <r>
    <s v="89429100-1"/>
    <s v="NMC CHILE SPA"/>
    <n v="1000730"/>
    <s v="ZPXD      "/>
    <n v="6508713801"/>
    <n v="10"/>
    <x v="0"/>
    <s v="E599  "/>
    <n v="49"/>
    <s v="      "/>
    <s v="CL4923    "/>
    <n v="490604004"/>
    <n v="1257819"/>
    <s v="ESPUMA NIVELADORA 2.2MM SELITAC 15 M2   "/>
    <s v="15.12.2025"/>
    <n v="15"/>
    <s v="PAL"/>
    <n v="27"/>
    <n v="1"/>
    <n v="48600"/>
    <s v="CLP "/>
    <s v="22.12.2025"/>
    <s v="19.12.2025"/>
    <n v="11"/>
    <s v="PAL"/>
    <n v="35640"/>
    <s v="CLP "/>
    <s v="C004"/>
    <x v="0"/>
    <n v="101"/>
    <s v="E  "/>
    <n v="48600"/>
    <n v="4860000"/>
    <n v="35640"/>
    <n v="0"/>
    <n v="0"/>
    <n v="0"/>
    <n v="0"/>
  </r>
  <r>
    <s v="89429100-1"/>
    <s v="NMC CHILE SPA"/>
    <n v="1000730"/>
    <s v="ZPXD      "/>
    <n v="6508713801"/>
    <n v="11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2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3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4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5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6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7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8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19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0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1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2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3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4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25"/>
    <x v="0"/>
    <s v="E599  "/>
    <n v="49"/>
    <s v="      "/>
    <s v="CL4923    "/>
    <n v="490604004"/>
    <n v="1257819"/>
    <s v="ESPUMA NIVELADORA 2.2MM SELITAC 15 M2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30"/>
    <x v="0"/>
    <s v="E599  "/>
    <n v="49"/>
    <s v="      "/>
    <s v="CL4923    "/>
    <n v="490604004"/>
    <n v="1456676"/>
    <s v="ESPUMA ACUST SELITCAC BARRERA HUM 15 M2 "/>
    <s v="15.12.2025"/>
    <n v="1"/>
    <s v="PAL"/>
    <n v="27"/>
    <n v="1"/>
    <n v="4536"/>
    <s v="CLP "/>
    <s v="22.12.2025"/>
    <s v="19.12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713801"/>
    <n v="31"/>
    <x v="0"/>
    <s v="E599  "/>
    <n v="49"/>
    <s v="      "/>
    <s v="CL4923    "/>
    <n v="490604004"/>
    <n v="1456676"/>
    <s v="ESPUMA ACUST SELITCAC BARRERA HUM 15 M2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13801"/>
    <n v="40"/>
    <x v="0"/>
    <s v="E599  "/>
    <n v="49"/>
    <s v="      "/>
    <s v="CL4923    "/>
    <n v="490604004"/>
    <n v="1456677"/>
    <s v="ESPUMA ACUSTICA SELITCBLOC 15 M2        "/>
    <s v="15.12.2025"/>
    <n v="1"/>
    <s v="PAL"/>
    <n v="27"/>
    <n v="1"/>
    <n v="4536"/>
    <s v="CLP "/>
    <s v="22.12.2025"/>
    <s v="19.12.2025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713801"/>
    <n v="41"/>
    <x v="0"/>
    <s v="E599  "/>
    <n v="49"/>
    <s v="      "/>
    <s v="CL4923    "/>
    <n v="490604004"/>
    <n v="1456677"/>
    <s v="ESPUMA ACUSTICA SELITCBLOC 15 M2        "/>
    <s v="15.12.2025"/>
    <n v="1"/>
    <s v="PAL"/>
    <n v="1"/>
    <n v="1"/>
    <n v="0"/>
    <s v="CLP "/>
    <s v="22.12.2025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715203"/>
    <n v="10"/>
    <x v="0"/>
    <s v="E599  "/>
    <n v="57"/>
    <s v="      "/>
    <s v="CL5726    "/>
    <n v="570301003"/>
    <n v="107162"/>
    <s v="MOLDURA DECOFLAIR E25 SKIN 50X80 2.00MT "/>
    <s v="16.12.2025"/>
    <n v="3"/>
    <s v="PAK"/>
    <n v="14"/>
    <n v="1"/>
    <n v="3451.56"/>
    <s v="CLP "/>
    <s v="23.12.2025"/>
    <s v="22.12.2025"/>
    <n v="3"/>
    <s v="PAK"/>
    <n v="3451.56"/>
    <s v="CLP "/>
    <s v="C004"/>
    <x v="0"/>
    <n v="101"/>
    <s v="E  "/>
    <n v="3451.56"/>
    <n v="345156"/>
    <n v="3451.56"/>
    <n v="0"/>
    <n v="0"/>
    <n v="0"/>
    <n v="0"/>
  </r>
  <r>
    <s v="89429100-1"/>
    <s v="NMC CHILE SPA"/>
    <n v="1000730"/>
    <s v="ZPFC      "/>
    <n v="6508715203"/>
    <n v="20"/>
    <x v="0"/>
    <s v="E599  "/>
    <n v="57"/>
    <s v="      "/>
    <s v="CL5726    "/>
    <n v="570301003"/>
    <n v="225516"/>
    <s v="MOLDURA DECOFLAIR E21 SKIN 65X30 2.00MT "/>
    <s v="16.12.2025"/>
    <n v="1"/>
    <s v="PAK"/>
    <n v="21"/>
    <n v="1"/>
    <n v="1504.44"/>
    <s v="CLP "/>
    <s v="23.12.2025"/>
    <s v="22.12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715203"/>
    <n v="30"/>
    <x v="0"/>
    <s v="E599  "/>
    <n v="57"/>
    <s v="      "/>
    <s v="CL5726    "/>
    <n v="570301003"/>
    <n v="1206928"/>
    <s v="MOLDURA CORNISA ANADECO DA1 33X33 2.00MT"/>
    <s v="16.12.2025"/>
    <n v="36"/>
    <s v="CS "/>
    <n v="115"/>
    <n v="1"/>
    <n v="30046.46"/>
    <s v="CLP "/>
    <s v="23.12.2025"/>
    <s v="22.12.2025"/>
    <n v="36"/>
    <s v="CS "/>
    <n v="30046.46"/>
    <s v="CLP "/>
    <s v="C004"/>
    <x v="0"/>
    <n v="101"/>
    <s v="E  "/>
    <n v="30046.46"/>
    <n v="3004646"/>
    <n v="30046.46"/>
    <n v="0"/>
    <n v="0"/>
    <n v="0"/>
    <n v="0"/>
  </r>
  <r>
    <s v="89429100-1"/>
    <s v="NMC CHILE SPA"/>
    <n v="1000730"/>
    <s v="ZPFC      "/>
    <n v="6508715203"/>
    <n v="40"/>
    <x v="0"/>
    <s v="E599  "/>
    <n v="57"/>
    <s v="      "/>
    <s v="CL5726    "/>
    <n v="570301003"/>
    <n v="1206929"/>
    <s v="MOLDURA CORNISA ANADECO DA6 45X50 2.00MT"/>
    <s v="16.12.2025"/>
    <n v="25"/>
    <s v="CS "/>
    <n v="48"/>
    <n v="1"/>
    <n v="16508.16"/>
    <s v="CLP "/>
    <s v="23.12.2025"/>
    <s v="22.12.2025"/>
    <n v="25"/>
    <s v="CS "/>
    <n v="16508.16"/>
    <s v="CLP "/>
    <s v="C004"/>
    <x v="0"/>
    <n v="101"/>
    <s v="E  "/>
    <n v="16508.16"/>
    <n v="1650816"/>
    <n v="16508.16"/>
    <n v="0"/>
    <n v="0"/>
    <n v="0"/>
    <n v="0"/>
  </r>
  <r>
    <s v="89429100-1"/>
    <s v="NMC CHILE SPA"/>
    <n v="1000730"/>
    <s v="ZPFC      "/>
    <n v="6508715203"/>
    <n v="50"/>
    <x v="0"/>
    <s v="E599  "/>
    <n v="57"/>
    <s v="      "/>
    <s v="CL5726    "/>
    <n v="570301003"/>
    <n v="1206930"/>
    <s v="MOLDURA CORNISA ANADECO DA15 35X35 2.0MT"/>
    <s v="16.12.2025"/>
    <n v="7"/>
    <s v="CS "/>
    <n v="95"/>
    <n v="1"/>
    <n v="6000.96"/>
    <s v="CLP "/>
    <s v="23.12.2025"/>
    <s v="22.12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715203"/>
    <n v="60"/>
    <x v="0"/>
    <s v="E599  "/>
    <n v="57"/>
    <s v="      "/>
    <s v="CL5726    "/>
    <n v="570301003"/>
    <n v="1206931"/>
    <s v="MOLDURA CORNISA ANADECO DA16 50X50 2.0MT"/>
    <s v="16.12.2025"/>
    <n v="21"/>
    <s v="CS "/>
    <n v="48"/>
    <n v="1"/>
    <n v="12415.33"/>
    <s v="CLP "/>
    <s v="23.12.2025"/>
    <s v="22.12.2025"/>
    <n v="21"/>
    <s v="CS "/>
    <n v="12415.33"/>
    <s v="CLP "/>
    <s v="C004"/>
    <x v="0"/>
    <n v="101"/>
    <s v="E  "/>
    <n v="12415.33"/>
    <n v="1241533"/>
    <n v="12415.33"/>
    <n v="0"/>
    <n v="0"/>
    <n v="0"/>
    <n v="0"/>
  </r>
  <r>
    <s v="89429100-1"/>
    <s v="NMC CHILE SPA"/>
    <n v="1000730"/>
    <s v="ZPFC      "/>
    <n v="6508715203"/>
    <n v="70"/>
    <x v="0"/>
    <s v="E599  "/>
    <n v="57"/>
    <s v="      "/>
    <s v="CL5726    "/>
    <n v="570301003"/>
    <n v="1206932"/>
    <s v="MOLDURA CORNISA ANADECO DA18 50X45 2.0MT"/>
    <s v="16.12.2025"/>
    <n v="13"/>
    <s v="CS "/>
    <n v="50"/>
    <n v="1"/>
    <n v="7968.48"/>
    <s v="CLP "/>
    <s v="23.12.2025"/>
    <s v="22.12.2025"/>
    <n v="13"/>
    <s v="CS "/>
    <n v="7968.48"/>
    <s v="CLP "/>
    <s v="C004"/>
    <x v="0"/>
    <n v="101"/>
    <s v="E  "/>
    <n v="7968.48"/>
    <n v="796848"/>
    <n v="7968.48"/>
    <n v="0"/>
    <n v="0"/>
    <n v="0"/>
    <n v="0"/>
  </r>
  <r>
    <s v="89429100-1"/>
    <s v="NMC CHILE SPA"/>
    <n v="1000730"/>
    <s v="ZPFC      "/>
    <n v="6508715203"/>
    <n v="80"/>
    <x v="0"/>
    <s v="E599  "/>
    <n v="57"/>
    <s v="      "/>
    <s v="CL5726    "/>
    <n v="570301003"/>
    <n v="1206933"/>
    <s v="MOLDURA CORNISA ANADECO DA22 17X25 2.0MT"/>
    <s v="16.12.2025"/>
    <n v="10"/>
    <s v="CS "/>
    <n v="176"/>
    <n v="1"/>
    <n v="8312.83"/>
    <s v="CLP "/>
    <s v="23.12.2025"/>
    <s v="22.12.2025"/>
    <n v="10"/>
    <s v="CS "/>
    <n v="8312.83"/>
    <s v="CLP "/>
    <s v="C004"/>
    <x v="0"/>
    <n v="101"/>
    <s v="E  "/>
    <n v="8312.83"/>
    <n v="831283"/>
    <n v="8312.83"/>
    <n v="0"/>
    <n v="0"/>
    <n v="0"/>
    <n v="0"/>
  </r>
  <r>
    <s v="89429100-1"/>
    <s v="NMC CHILE SPA"/>
    <n v="1000730"/>
    <s v="ZPFC      "/>
    <n v="6508715203"/>
    <n v="90"/>
    <x v="0"/>
    <s v="E599  "/>
    <n v="57"/>
    <s v="      "/>
    <s v="CL5726    "/>
    <n v="570301003"/>
    <n v="1252549"/>
    <s v="ESQUINERO WE1 30X25 2.00MT              "/>
    <s v="16.12.2025"/>
    <n v="5"/>
    <s v="CS "/>
    <n v="35"/>
    <n v="1"/>
    <n v="7078.75"/>
    <s v="CLP "/>
    <s v="23.12.2025"/>
    <s v="22.12.2025"/>
    <n v="5"/>
    <s v="CS "/>
    <n v="7078.75"/>
    <s v="CLP "/>
    <s v="C004"/>
    <x v="0"/>
    <n v="101"/>
    <s v="E  "/>
    <n v="7078.75"/>
    <n v="707875"/>
    <n v="7078.75"/>
    <n v="0"/>
    <n v="0"/>
    <n v="0"/>
    <n v="0"/>
  </r>
  <r>
    <s v="89429100-1"/>
    <s v="NMC CHILE SPA"/>
    <n v="1000730"/>
    <s v="ZPFC      "/>
    <n v="6508723870"/>
    <n v="10"/>
    <x v="0"/>
    <s v="E599  "/>
    <n v="57"/>
    <s v="      "/>
    <s v="CL5726    "/>
    <n v="570301003"/>
    <n v="225516"/>
    <s v="MOLDURA DECOFLAIR E21 SKIN 65X30 2.00MT "/>
    <s v="22.12.2025"/>
    <n v="1"/>
    <s v="PAK"/>
    <n v="21"/>
    <n v="1"/>
    <n v="1504.44"/>
    <s v="CLP "/>
    <s v="30.12.2025"/>
    <s v="31.12.2025"/>
    <n v="1"/>
    <s v="PAK"/>
    <n v="1504.44"/>
    <s v="CLP "/>
    <s v="C004"/>
    <x v="0"/>
    <n v="101"/>
    <s v="E  "/>
    <n v="1504.44"/>
    <n v="150444"/>
    <n v="1504.44"/>
    <n v="0"/>
    <n v="0"/>
    <n v="0"/>
    <n v="0"/>
  </r>
  <r>
    <s v="89429100-1"/>
    <s v="NMC CHILE SPA"/>
    <n v="1000730"/>
    <s v="ZPFC      "/>
    <n v="6508723870"/>
    <n v="20"/>
    <x v="0"/>
    <s v="E599  "/>
    <n v="57"/>
    <s v="      "/>
    <s v="CL5726    "/>
    <n v="570301003"/>
    <n v="1206928"/>
    <s v="MOLDURA CORNISA ANADECO DA1 33X33 2.00MT"/>
    <s v="22.12.2025"/>
    <n v="30"/>
    <s v="CS "/>
    <n v="115"/>
    <n v="1"/>
    <n v="25038.720000000001"/>
    <s v="CLP "/>
    <s v="30.12.2025"/>
    <s v="31.12.2025"/>
    <n v="30"/>
    <s v="CS "/>
    <n v="25038.720000000001"/>
    <s v="CLP "/>
    <s v="C004"/>
    <x v="0"/>
    <n v="101"/>
    <s v="E  "/>
    <n v="25038.720000000001"/>
    <n v="2503872"/>
    <n v="25038.720000000001"/>
    <n v="0"/>
    <n v="0"/>
    <n v="0"/>
    <n v="0"/>
  </r>
  <r>
    <s v="89429100-1"/>
    <s v="NMC CHILE SPA"/>
    <n v="1000730"/>
    <s v="ZPFC      "/>
    <n v="6508723870"/>
    <n v="30"/>
    <x v="0"/>
    <s v="E599  "/>
    <n v="57"/>
    <s v="      "/>
    <s v="CL5726    "/>
    <n v="570301003"/>
    <n v="1206929"/>
    <s v="MOLDURA CORNISA ANADECO DA6 45X50 2.00MT"/>
    <s v="22.12.2025"/>
    <n v="19"/>
    <s v="CS "/>
    <n v="48"/>
    <n v="1"/>
    <n v="12546.2"/>
    <s v="CLP "/>
    <s v="30.12.2025"/>
    <s v="31.12.2025"/>
    <n v="19"/>
    <s v="CS "/>
    <n v="12546.2"/>
    <s v="CLP "/>
    <s v="C004"/>
    <x v="0"/>
    <n v="101"/>
    <s v="E  "/>
    <n v="12546.2"/>
    <n v="1254620"/>
    <n v="12546.2"/>
    <n v="0"/>
    <n v="0"/>
    <n v="0"/>
    <n v="0"/>
  </r>
  <r>
    <s v="89429100-1"/>
    <s v="NMC CHILE SPA"/>
    <n v="1000730"/>
    <s v="ZPFC      "/>
    <n v="6508723870"/>
    <n v="40"/>
    <x v="0"/>
    <s v="E599  "/>
    <n v="57"/>
    <s v="      "/>
    <s v="CL5726    "/>
    <n v="570301003"/>
    <n v="1206930"/>
    <s v="MOLDURA CORNISA ANADECO DA15 35X35 2.0MT"/>
    <s v="22.12.2025"/>
    <n v="7"/>
    <s v="CS "/>
    <n v="95"/>
    <n v="1"/>
    <n v="6000.96"/>
    <s v="CLP "/>
    <s v="30.12.2025"/>
    <s v="31.12.2025"/>
    <n v="7"/>
    <s v="CS "/>
    <n v="6000.96"/>
    <s v="CLP "/>
    <s v="C004"/>
    <x v="0"/>
    <n v="101"/>
    <s v="E  "/>
    <n v="6000.96"/>
    <n v="600096"/>
    <n v="6000.96"/>
    <n v="0"/>
    <n v="0"/>
    <n v="0"/>
    <n v="0"/>
  </r>
  <r>
    <s v="89429100-1"/>
    <s v="NMC CHILE SPA"/>
    <n v="1000730"/>
    <s v="ZPFC      "/>
    <n v="6508723870"/>
    <n v="50"/>
    <x v="0"/>
    <s v="E599  "/>
    <n v="57"/>
    <s v="      "/>
    <s v="CL5726    "/>
    <n v="570301003"/>
    <n v="1206931"/>
    <s v="MOLDURA CORNISA ANADECO DA16 50X50 2.0MT"/>
    <s v="22.12.2025"/>
    <n v="19"/>
    <s v="CS "/>
    <n v="48"/>
    <n v="1"/>
    <n v="11232.92"/>
    <s v="CLP "/>
    <s v="30.12.2025"/>
    <s v="31.12.2025"/>
    <n v="19"/>
    <s v="CS "/>
    <n v="11232.92"/>
    <s v="CLP "/>
    <s v="C004"/>
    <x v="0"/>
    <n v="101"/>
    <s v="E  "/>
    <n v="11232.92"/>
    <n v="1123292"/>
    <n v="11232.92"/>
    <n v="0"/>
    <n v="0"/>
    <n v="0"/>
    <n v="0"/>
  </r>
  <r>
    <s v="89429100-1"/>
    <s v="NMC CHILE SPA"/>
    <n v="1000730"/>
    <s v="ZPFC      "/>
    <n v="6508723870"/>
    <n v="60"/>
    <x v="0"/>
    <s v="E599  "/>
    <n v="57"/>
    <s v="      "/>
    <s v="CL5726    "/>
    <n v="570301003"/>
    <n v="1206932"/>
    <s v="MOLDURA CORNISA ANADECO DA18 50X45 2.0MT"/>
    <s v="22.12.2025"/>
    <n v="19"/>
    <s v="CS "/>
    <n v="50"/>
    <n v="1"/>
    <n v="11646.24"/>
    <s v="CLP "/>
    <s v="30.12.2025"/>
    <s v="31.12.2025"/>
    <n v="19"/>
    <s v="CS "/>
    <n v="11646.24"/>
    <s v="CLP "/>
    <s v="C004"/>
    <x v="0"/>
    <n v="101"/>
    <s v="E  "/>
    <n v="11646.24"/>
    <n v="1164624"/>
    <n v="11646.24"/>
    <n v="0"/>
    <n v="0"/>
    <n v="0"/>
    <n v="0"/>
  </r>
  <r>
    <s v="89429100-1"/>
    <s v="NMC CHILE SPA"/>
    <n v="1000730"/>
    <s v="ZPFC      "/>
    <n v="6508723870"/>
    <n v="70"/>
    <x v="0"/>
    <s v="E599  "/>
    <n v="57"/>
    <s v="      "/>
    <s v="CL5726    "/>
    <n v="570301003"/>
    <n v="1206933"/>
    <s v="MOLDURA CORNISA ANADECO DA22 17X25 2.0MT"/>
    <s v="22.12.2025"/>
    <n v="11"/>
    <s v="CS "/>
    <n v="176"/>
    <n v="1"/>
    <n v="9144.1200000000008"/>
    <s v="CLP "/>
    <s v="30.12.2025"/>
    <s v="31.12.2025"/>
    <n v="11"/>
    <s v="CS "/>
    <n v="9144.1200000000008"/>
    <s v="CLP "/>
    <s v="C004"/>
    <x v="0"/>
    <n v="101"/>
    <s v="E  "/>
    <n v="9144.1200000000008"/>
    <n v="914412.00000000012"/>
    <n v="9144.1200000000008"/>
    <n v="0"/>
    <n v="0"/>
    <n v="0"/>
    <n v="0"/>
  </r>
  <r>
    <s v="89429100-1"/>
    <s v="NMC CHILE SPA"/>
    <n v="1000730"/>
    <s v="ZPFC      "/>
    <n v="6508723870"/>
    <n v="80"/>
    <x v="0"/>
    <s v="E599  "/>
    <n v="57"/>
    <s v="      "/>
    <s v="CL5726    "/>
    <n v="570301003"/>
    <n v="1252545"/>
    <s v="CORN ILUM CURVA IL3 33x50 2.00MT        "/>
    <s v="22.12.2025"/>
    <n v="1"/>
    <s v="CS "/>
    <n v="30"/>
    <n v="1"/>
    <n v="1726.5"/>
    <s v="CLP "/>
    <s v="30.12.2025"/>
    <s v="31.12.2025"/>
    <n v="1"/>
    <s v="CS "/>
    <n v="1726.5"/>
    <s v="CLP "/>
    <s v="C004"/>
    <x v="0"/>
    <n v="101"/>
    <s v="E  "/>
    <n v="1726.5"/>
    <n v="172650"/>
    <n v="1726.5"/>
    <n v="0"/>
    <n v="0"/>
    <n v="0"/>
    <n v="0"/>
  </r>
  <r>
    <s v="89429100-1"/>
    <s v="NMC CHILE SPA"/>
    <n v="1000730"/>
    <s v="ZPFC      "/>
    <n v="6508723870"/>
    <n v="90"/>
    <x v="0"/>
    <s v="E599  "/>
    <n v="57"/>
    <s v="      "/>
    <s v="CL5726    "/>
    <n v="570301003"/>
    <n v="1252549"/>
    <s v="ESQUINERO WE1 30X25 2.00MT              "/>
    <s v="22.12.2025"/>
    <n v="6"/>
    <s v="CS "/>
    <n v="35"/>
    <n v="1"/>
    <n v="8494.5"/>
    <s v="CLP "/>
    <s v="30.12.2025"/>
    <s v="31.12.2025"/>
    <n v="6"/>
    <s v="CS "/>
    <n v="8494.5"/>
    <s v="CLP "/>
    <s v="C004"/>
    <x v="0"/>
    <n v="101"/>
    <s v="E  "/>
    <n v="8494.5"/>
    <n v="849450"/>
    <n v="8494.5"/>
    <n v="0"/>
    <n v="0"/>
    <n v="0"/>
    <n v="0"/>
  </r>
  <r>
    <s v="89429100-1"/>
    <s v="NMC CHILE SPA"/>
    <n v="1000730"/>
    <s v="ZPXD      "/>
    <n v="6508731230"/>
    <n v="10"/>
    <x v="0"/>
    <s v="E599  "/>
    <n v="49"/>
    <s v="      "/>
    <s v="CL4923    "/>
    <n v="490604004"/>
    <n v="1257819"/>
    <s v="ESPUMA NIVELADORA 2.2MM SELITAC 15 M2   "/>
    <s v="30.12.2025"/>
    <n v="7"/>
    <s v="PAL"/>
    <n v="27"/>
    <n v="1"/>
    <n v="22680"/>
    <s v="CLP "/>
    <s v="07.01.2026"/>
    <s v="07.01.2026"/>
    <n v="7"/>
    <s v="PAL"/>
    <n v="22680"/>
    <s v="CLP "/>
    <s v="C004"/>
    <x v="0"/>
    <n v="101"/>
    <s v="E  "/>
    <n v="22680"/>
    <n v="2268000"/>
    <n v="22680"/>
    <n v="0"/>
    <n v="0"/>
    <n v="0"/>
    <n v="0"/>
  </r>
  <r>
    <s v="89429100-1"/>
    <s v="NMC CHILE SPA"/>
    <n v="1000730"/>
    <s v="ZPXD      "/>
    <n v="6508731230"/>
    <n v="11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2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3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4"/>
    <x v="0"/>
    <s v="E599  "/>
    <n v="49"/>
    <s v="      "/>
    <s v="CL4923    "/>
    <n v="490604004"/>
    <n v="1257819"/>
    <s v="ESPUMA NIVELADORA 2.2MM SELITAC 15 M2   "/>
    <s v="30.12.2025"/>
    <n v="2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5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16"/>
    <x v="0"/>
    <s v="E599  "/>
    <n v="49"/>
    <s v="      "/>
    <s v="CL4923    "/>
    <n v="490604004"/>
    <n v="1257819"/>
    <s v="ESPUMA NIVELADORA 2.2MM SELITAC 15 M2  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XD      "/>
    <n v="6508731230"/>
    <n v="20"/>
    <x v="0"/>
    <s v="E599  "/>
    <n v="49"/>
    <s v="      "/>
    <s v="CL4923    "/>
    <n v="490604004"/>
    <n v="1456676"/>
    <s v="ESPUMA ACUST SELITCAC BARRERA HUM 15 M2 "/>
    <s v="30.12.2025"/>
    <n v="1"/>
    <s v="PAL"/>
    <n v="27"/>
    <n v="1"/>
    <n v="4536"/>
    <s v="CLP "/>
    <s v="07.01.2026"/>
    <s v="07.01.2026"/>
    <n v="1"/>
    <s v="PAL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XD      "/>
    <n v="6508731230"/>
    <n v="21"/>
    <x v="0"/>
    <s v="E599  "/>
    <n v="49"/>
    <s v="      "/>
    <s v="CL4923    "/>
    <n v="490604004"/>
    <n v="1456676"/>
    <s v="ESPUMA ACUST SELITCAC BARRERA HUM 15 M2 "/>
    <s v="30.12.2025"/>
    <n v="1"/>
    <s v="PAL"/>
    <n v="1"/>
    <n v="1"/>
    <n v="0"/>
    <s v="CLP "/>
    <s v="07.01.2026"/>
    <s v="          "/>
    <n v="0"/>
    <s v="PAL"/>
    <n v="0"/>
    <s v="CLP "/>
    <s v="C004"/>
    <x v="0"/>
    <n v="101"/>
    <s v="E  "/>
    <n v="0"/>
    <n v="0"/>
    <n v="0"/>
    <n v="0"/>
    <n v="0"/>
    <n v="0"/>
    <n v="0"/>
  </r>
  <r>
    <s v="89429100-1"/>
    <s v="NMC CHILE SPA"/>
    <n v="1000730"/>
    <s v="ZPFC      "/>
    <n v="6508731237"/>
    <n v="10"/>
    <x v="0"/>
    <s v="E599  "/>
    <n v="57"/>
    <s v="      "/>
    <s v="CL5726    "/>
    <n v="570301003"/>
    <n v="1206928"/>
    <s v="MOLDURA CORNISA ANADECO DA1 33X33 2.00MT"/>
    <s v="30.12.2025"/>
    <n v="28"/>
    <s v="CS "/>
    <n v="115"/>
    <n v="1"/>
    <n v="23369.47"/>
    <s v="CLP "/>
    <s v="07.01.2026"/>
    <s v="07.01.2026"/>
    <n v="28"/>
    <s v="CS "/>
    <n v="23369.47"/>
    <s v="CLP "/>
    <s v="C004"/>
    <x v="0"/>
    <n v="101"/>
    <s v="E  "/>
    <n v="23369.47"/>
    <n v="2336947"/>
    <n v="23369.47"/>
    <n v="0"/>
    <n v="0"/>
    <n v="0"/>
    <n v="0"/>
  </r>
  <r>
    <s v="89429100-1"/>
    <s v="NMC CHILE SPA"/>
    <n v="1000730"/>
    <s v="ZPFC      "/>
    <n v="6508731237"/>
    <n v="20"/>
    <x v="0"/>
    <s v="E599  "/>
    <n v="57"/>
    <s v="      "/>
    <s v="CL5726    "/>
    <n v="570301003"/>
    <n v="1206929"/>
    <s v="MOLDURA CORNISA ANADECO DA6 45X50 2.00MT"/>
    <s v="30.12.2025"/>
    <n v="30"/>
    <s v="CS "/>
    <n v="48"/>
    <n v="1"/>
    <n v="19809.79"/>
    <s v="CLP "/>
    <s v="07.01.2026"/>
    <s v="07.01.2026"/>
    <n v="30"/>
    <s v="CS "/>
    <n v="19809.79"/>
    <s v="CLP "/>
    <s v="C004"/>
    <x v="0"/>
    <n v="101"/>
    <s v="E  "/>
    <n v="19809.79"/>
    <n v="1980979"/>
    <n v="19809.79"/>
    <n v="0"/>
    <n v="0"/>
    <n v="0"/>
    <n v="0"/>
  </r>
  <r>
    <s v="89429100-1"/>
    <s v="NMC CHILE SPA"/>
    <n v="1000730"/>
    <s v="ZPFC      "/>
    <n v="6508731237"/>
    <n v="30"/>
    <x v="0"/>
    <s v="E599  "/>
    <n v="57"/>
    <s v="      "/>
    <s v="CL5726    "/>
    <n v="570301003"/>
    <n v="1206930"/>
    <s v="MOLDURA CORNISA ANADECO DA15 35X35 2.0MT"/>
    <s v="30.12.2025"/>
    <n v="2"/>
    <s v="CS "/>
    <n v="95"/>
    <n v="1"/>
    <n v="1714.56"/>
    <s v="CLP "/>
    <s v="07.01.2026"/>
    <s v="07.01.2026"/>
    <n v="2"/>
    <s v="CS "/>
    <n v="1714.56"/>
    <s v="CLP "/>
    <s v="C004"/>
    <x v="0"/>
    <n v="101"/>
    <s v="E  "/>
    <n v="1714.56"/>
    <n v="171456"/>
    <n v="1714.56"/>
    <n v="0"/>
    <n v="0"/>
    <n v="0"/>
    <n v="0"/>
  </r>
  <r>
    <s v="89429100-1"/>
    <s v="NMC CHILE SPA"/>
    <n v="1000730"/>
    <s v="ZPFC      "/>
    <n v="6508731237"/>
    <n v="40"/>
    <x v="0"/>
    <s v="E599  "/>
    <n v="57"/>
    <s v="      "/>
    <s v="CL5726    "/>
    <n v="570301003"/>
    <n v="1206931"/>
    <s v="MOLDURA CORNISA ANADECO DA16 50X50 2.0MT"/>
    <s v="30.12.2025"/>
    <n v="23"/>
    <s v="CS "/>
    <n v="48"/>
    <n v="1"/>
    <n v="13597.75"/>
    <s v="CLP "/>
    <s v="07.01.2026"/>
    <s v="07.01.2026"/>
    <n v="23"/>
    <s v="CS "/>
    <n v="13597.75"/>
    <s v="CLP "/>
    <s v="C004"/>
    <x v="0"/>
    <n v="101"/>
    <s v="E  "/>
    <n v="13597.75"/>
    <n v="1359775"/>
    <n v="13597.75"/>
    <n v="0"/>
    <n v="0"/>
    <n v="0"/>
    <n v="0"/>
  </r>
  <r>
    <s v="89429100-1"/>
    <s v="NMC CHILE SPA"/>
    <n v="1000730"/>
    <s v="ZPFC      "/>
    <n v="6508731237"/>
    <n v="50"/>
    <x v="0"/>
    <s v="E599  "/>
    <n v="57"/>
    <s v="      "/>
    <s v="CL5726    "/>
    <n v="570301003"/>
    <n v="1206932"/>
    <s v="MOLDURA CORNISA ANADECO DA18 50X45 2.0MT"/>
    <s v="30.12.2025"/>
    <n v="10"/>
    <s v="CS "/>
    <n v="50"/>
    <n v="1"/>
    <n v="6129.6"/>
    <s v="CLP "/>
    <s v="07.01.2026"/>
    <s v="07.01.2026"/>
    <n v="10"/>
    <s v="CS "/>
    <n v="6129.6"/>
    <s v="CLP "/>
    <s v="C004"/>
    <x v="0"/>
    <n v="101"/>
    <s v="E  "/>
    <n v="6129.6"/>
    <n v="612960"/>
    <n v="6129.6"/>
    <n v="0"/>
    <n v="0"/>
    <n v="0"/>
    <n v="0"/>
  </r>
  <r>
    <s v="89429100-1"/>
    <s v="NMC CHILE SPA"/>
    <n v="1000730"/>
    <s v="ZPFC      "/>
    <n v="6508731237"/>
    <n v="60"/>
    <x v="0"/>
    <s v="E599  "/>
    <n v="57"/>
    <s v="      "/>
    <s v="CL5726    "/>
    <n v="570301003"/>
    <n v="1206933"/>
    <s v="MOLDURA CORNISA ANADECO DA22 17X25 2.0MT"/>
    <s v="30.12.2025"/>
    <n v="5"/>
    <s v="CS "/>
    <n v="176"/>
    <n v="1"/>
    <n v="4156.42"/>
    <s v="CLP "/>
    <s v="07.01.2026"/>
    <s v="07.01.2026"/>
    <n v="5"/>
    <s v="CS "/>
    <n v="4156.42"/>
    <s v="CLP "/>
    <s v="C004"/>
    <x v="0"/>
    <n v="101"/>
    <s v="E  "/>
    <n v="4156.42"/>
    <n v="415642"/>
    <n v="4156.42"/>
    <n v="0"/>
    <n v="0"/>
    <n v="0"/>
    <n v="0"/>
  </r>
  <r>
    <s v="89429100-1"/>
    <s v="NMC CHILE SPA"/>
    <n v="1000730"/>
    <s v="ZPFC      "/>
    <n v="6508731237"/>
    <n v="70"/>
    <x v="0"/>
    <s v="E599  "/>
    <n v="57"/>
    <s v="      "/>
    <s v="CL5726    "/>
    <n v="570301003"/>
    <n v="1252549"/>
    <s v="ESQUINERO WE1 30X25 2.00MT              "/>
    <s v="30.12.2025"/>
    <n v="2"/>
    <s v="CS "/>
    <n v="35"/>
    <n v="1"/>
    <n v="2831.5"/>
    <s v="CLP "/>
    <s v="07.01.2026"/>
    <s v="07.01.2026"/>
    <n v="2"/>
    <s v="CS "/>
    <n v="2831.5"/>
    <s v="CLP "/>
    <s v="C004"/>
    <x v="0"/>
    <n v="101"/>
    <s v="E  "/>
    <n v="2831.5"/>
    <n v="283150"/>
    <n v="2831.5"/>
    <n v="0"/>
    <n v="0"/>
    <n v="0"/>
    <n v="0"/>
  </r>
  <r>
    <s v="89429100-1"/>
    <s v="NMC CHILE SPA"/>
    <n v="1000730"/>
    <s v="ZPFC      "/>
    <n v="6508731237"/>
    <n v="80"/>
    <x v="0"/>
    <s v="E599  "/>
    <n v="57"/>
    <s v="      "/>
    <s v="CL5726    "/>
    <n v="570301003"/>
    <n v="1415350"/>
    <s v="GUARDAPOLVO NOMAFLOOR M58 13X58 2.00MT  "/>
    <s v="30.12.2025"/>
    <n v="1"/>
    <s v="CS "/>
    <n v="31"/>
    <n v="1"/>
    <n v="1116"/>
    <s v="CLP "/>
    <s v="07.01.2026"/>
    <s v="07.01.2026"/>
    <n v="1"/>
    <s v="CS "/>
    <n v="1116"/>
    <s v="CLP "/>
    <s v="C004"/>
    <x v="0"/>
    <n v="101"/>
    <s v="E  "/>
    <n v="1116"/>
    <n v="111600"/>
    <n v="1116"/>
    <n v="0"/>
    <n v="0"/>
    <n v="0"/>
    <n v="0"/>
  </r>
  <r>
    <s v="89429100-1"/>
    <s v="NMC CHILE SPA"/>
    <n v="1000730"/>
    <s v="ZPCD      "/>
    <n v="6701150853"/>
    <n v="10"/>
    <x v="1"/>
    <s v="E521  "/>
    <n v="57"/>
    <s v="      "/>
    <s v="CL5725    "/>
    <n v="570301003"/>
    <n v="1159900"/>
    <s v="CORNISA NOMASTYL TIPO F 30X35           "/>
    <s v="14.01.2025"/>
    <n v="230"/>
    <s v="UN "/>
    <n v="1"/>
    <n v="1"/>
    <n v="1835.4"/>
    <s v="CLP "/>
    <s v="15.01.2025"/>
    <s v="          "/>
    <n v="0"/>
    <s v="UN "/>
    <n v="0"/>
    <s v="CLP "/>
    <s v="C004"/>
    <x v="1"/>
    <s v="   "/>
    <s v="   "/>
    <n v="1835.4"/>
    <n v="183540"/>
    <n v="0"/>
    <n v="0"/>
    <n v="0"/>
    <n v="0"/>
    <n v="0"/>
  </r>
  <r>
    <s v="89429100-1"/>
    <s v="NMC CHILE SPA"/>
    <n v="1000730"/>
    <s v="ZPCD      "/>
    <n v="6701150854"/>
    <n v="10"/>
    <x v="1"/>
    <s v="E652  "/>
    <n v="57"/>
    <s v="      "/>
    <s v="CL5725    "/>
    <n v="570301003"/>
    <n v="1427216"/>
    <s v="NOMASTYL T4 CAJA 170 ML                 "/>
    <s v="14.01.2025"/>
    <n v="1"/>
    <s v="UN "/>
    <n v="1"/>
    <n v="1"/>
    <n v="882.3"/>
    <s v="CLP "/>
    <s v="04.04.2025"/>
    <s v="28.01.2025"/>
    <n v="1"/>
    <s v="UN "/>
    <n v="882.3"/>
    <s v="CLP "/>
    <s v="C004"/>
    <x v="0"/>
    <n v="101"/>
    <s v="E  "/>
    <n v="882.3"/>
    <n v="88230"/>
    <n v="882.3"/>
    <n v="0"/>
    <n v="0"/>
    <n v="0"/>
    <n v="0"/>
  </r>
  <r>
    <s v="89429100-1"/>
    <s v="NMC CHILE SPA"/>
    <n v="1000730"/>
    <s v="ZPCD      "/>
    <n v="6701151670"/>
    <n v="10"/>
    <x v="1"/>
    <s v="E652  "/>
    <n v="57"/>
    <s v="      "/>
    <s v="CL5725    "/>
    <n v="570301003"/>
    <n v="1159900"/>
    <s v="CORNISA NOMASTYL TIPO F 30X35           "/>
    <s v="16.01.2025"/>
    <n v="2300"/>
    <s v="UN "/>
    <n v="1"/>
    <n v="1"/>
    <n v="9177"/>
    <s v="CLP "/>
    <s v="16.04.2025"/>
    <s v="          "/>
    <n v="0"/>
    <s v="UN "/>
    <n v="0"/>
    <s v="CLP "/>
    <s v="C004"/>
    <x v="1"/>
    <s v="   "/>
    <s v="   "/>
    <n v="9177"/>
    <n v="917700"/>
    <n v="0"/>
    <n v="0"/>
    <n v="0"/>
    <n v="0"/>
    <n v="0"/>
  </r>
  <r>
    <s v="89429100-1"/>
    <s v="NMC CHILE SPA"/>
    <n v="1000730"/>
    <s v="ZPCD      "/>
    <n v="6701151670"/>
    <n v="20"/>
    <x v="1"/>
    <s v="E652  "/>
    <n v="57"/>
    <s v="      "/>
    <s v="CL5725    "/>
    <n v="570301003"/>
    <n v="1216226"/>
    <s v="ADEFIX P5                               "/>
    <s v="16.01.2025"/>
    <n v="72"/>
    <s v="UN "/>
    <n v="1"/>
    <n v="1"/>
    <n v="9347.76"/>
    <s v="CLP "/>
    <s v="16.04.2025"/>
    <s v="12.02.2025"/>
    <n v="72"/>
    <s v="UN "/>
    <n v="9347.76"/>
    <s v="CLP "/>
    <s v="C004"/>
    <x v="0"/>
    <n v="101"/>
    <s v="E  "/>
    <n v="9347.76"/>
    <n v="934776"/>
    <n v="9347.76"/>
    <n v="0"/>
    <n v="0"/>
    <n v="0"/>
    <n v="0"/>
  </r>
  <r>
    <s v="89429100-1"/>
    <s v="NMC CHILE SPA"/>
    <n v="1000730"/>
    <s v="ZPCD      "/>
    <n v="6701151887"/>
    <n v="10"/>
    <x v="1"/>
    <s v="E521  "/>
    <n v="57"/>
    <s v="      "/>
    <s v="CL5725    "/>
    <n v="570301003"/>
    <n v="1159900"/>
    <s v="CORNISA NOMASTYL TIPO F 30X35           "/>
    <s v="16.01.2025"/>
    <n v="115"/>
    <s v="UN "/>
    <n v="1"/>
    <n v="1"/>
    <n v="917.7"/>
    <s v="CLP "/>
    <s v="17.01.2025"/>
    <s v="11.02.2025"/>
    <n v="115"/>
    <s v="UN "/>
    <n v="917.7"/>
    <s v="CLP "/>
    <s v="C004"/>
    <x v="0"/>
    <n v="101"/>
    <s v="E  "/>
    <n v="917.7"/>
    <n v="91770"/>
    <n v="917.7"/>
    <n v="0"/>
    <n v="0"/>
    <n v="0"/>
    <n v="0"/>
  </r>
  <r>
    <s v="89429100-1"/>
    <s v="NMC CHILE SPA"/>
    <n v="1000730"/>
    <s v="ZPCD      "/>
    <n v="6701156828"/>
    <n v="10"/>
    <x v="1"/>
    <s v="E508  "/>
    <n v="57"/>
    <s v="      "/>
    <s v="          "/>
    <n v="570301003"/>
    <n v="1066111"/>
    <s v="CORNISA TIPO T 4 NOMASTYL               "/>
    <s v="27.01.2025"/>
    <n v="1"/>
    <s v="UN "/>
    <n v="1"/>
    <n v="1"/>
    <n v="909.5"/>
    <s v="CLP "/>
    <s v="27.01.2025"/>
    <s v="04.02.2025"/>
    <n v="1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157487"/>
    <n v="10"/>
    <x v="1"/>
    <s v="E508  "/>
    <n v="57"/>
    <s v="      "/>
    <s v="CL5725    "/>
    <n v="570301003"/>
    <n v="919707"/>
    <s v="CORNIZA NOMASTYL TIPO F                 "/>
    <s v="28.01.2025"/>
    <n v="3"/>
    <s v="M  "/>
    <n v="1"/>
    <n v="1"/>
    <n v="3236.1"/>
    <s v="CLP "/>
    <s v="28.01.2025"/>
    <s v="21.02.2025"/>
    <n v="3"/>
    <s v="M  "/>
    <n v="3236.1"/>
    <s v="CLP "/>
    <s v="C004"/>
    <x v="0"/>
    <n v="101"/>
    <s v="E  "/>
    <n v="3236.1"/>
    <n v="323610"/>
    <n v="3236.1"/>
    <n v="0"/>
    <n v="0"/>
    <n v="0"/>
    <n v="0"/>
  </r>
  <r>
    <s v="89429100-1"/>
    <s v="NMC CHILE SPA"/>
    <n v="1000730"/>
    <s v="ZPCD      "/>
    <n v="6701157487"/>
    <n v="20"/>
    <x v="1"/>
    <s v="E508  "/>
    <n v="57"/>
    <s v="      "/>
    <s v="CL5725    "/>
    <n v="570301003"/>
    <n v="107165"/>
    <s v="CORNISA POLIESTIRENO J 45X50MM(96MT)    "/>
    <s v="28.01.2025"/>
    <n v="2"/>
    <s v="UN "/>
    <n v="1"/>
    <n v="1"/>
    <n v="1593.6"/>
    <s v="CLP "/>
    <s v="29.01.2025"/>
    <s v="21.02.2025"/>
    <n v="2"/>
    <s v="UN "/>
    <n v="1593.6"/>
    <s v="CLP "/>
    <s v="C004"/>
    <x v="0"/>
    <n v="101"/>
    <s v="E  "/>
    <n v="1593.6"/>
    <n v="159360"/>
    <n v="1593.6"/>
    <n v="0"/>
    <n v="0"/>
    <n v="0"/>
    <n v="0"/>
  </r>
  <r>
    <s v="89429100-1"/>
    <s v="NMC CHILE SPA"/>
    <n v="1000730"/>
    <s v="ZPCD      "/>
    <n v="6701157487"/>
    <n v="30"/>
    <x v="1"/>
    <s v="E508  "/>
    <n v="57"/>
    <s v="      "/>
    <s v="CL5725    "/>
    <n v="570301003"/>
    <n v="1043507"/>
    <s v="MOLDURA CORNISA TIPO B2 CAJA 190 MTS    "/>
    <s v="28.01.2025"/>
    <n v="1"/>
    <s v="UN "/>
    <n v="1"/>
    <n v="1"/>
    <n v="1257.8"/>
    <s v="CLP "/>
    <s v="29.01.2025"/>
    <s v="10.02.2025"/>
    <n v="1"/>
    <s v="UN "/>
    <n v="1257.8"/>
    <s v="CLP "/>
    <s v="C004"/>
    <x v="0"/>
    <n v="101"/>
    <s v="E  "/>
    <n v="1257.8"/>
    <n v="125780"/>
    <n v="1257.8"/>
    <n v="0"/>
    <n v="0"/>
    <n v="0"/>
    <n v="0"/>
  </r>
  <r>
    <s v="89429100-1"/>
    <s v="NMC CHILE SPA"/>
    <n v="1000730"/>
    <s v="ZPCD      "/>
    <n v="6701157994"/>
    <n v="10"/>
    <x v="1"/>
    <s v="E507  "/>
    <n v="57"/>
    <s v="      "/>
    <s v="CL5725    "/>
    <n v="570301003"/>
    <n v="1427216"/>
    <s v="NOMASTYL T4 CAJA 170 ML                 "/>
    <s v="29.01.2025"/>
    <n v="1"/>
    <s v="UN "/>
    <n v="1"/>
    <n v="1"/>
    <n v="909.5"/>
    <s v="CLP "/>
    <s v="30.01.2025"/>
    <s v="06.02.2025"/>
    <n v="1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158152"/>
    <n v="10"/>
    <x v="1"/>
    <s v="E534  "/>
    <n v="57"/>
    <s v="      "/>
    <s v="CL5725    "/>
    <n v="570301003"/>
    <n v="1052265"/>
    <s v="MOLDURA NOMASTYL H  40X50 CAJA X 100ML  "/>
    <s v="29.01.2025"/>
    <n v="112"/>
    <s v="UN "/>
    <n v="1"/>
    <n v="1"/>
    <n v="85008"/>
    <s v="CLP "/>
    <s v="30.01.2025"/>
    <s v="25.03.2025"/>
    <n v="71"/>
    <s v="UN "/>
    <n v="53889"/>
    <s v="CLP "/>
    <s v="C004"/>
    <x v="0"/>
    <n v="101"/>
    <s v="E  "/>
    <n v="85008"/>
    <n v="8500800"/>
    <n v="53889"/>
    <n v="0"/>
    <n v="0"/>
    <n v="0"/>
    <n v="0"/>
  </r>
  <r>
    <s v="89429100-1"/>
    <s v="NMC CHILE SPA"/>
    <n v="1000730"/>
    <s v="ZPCD      "/>
    <n v="6701158152"/>
    <n v="20"/>
    <x v="1"/>
    <s v="E534  "/>
    <n v="57"/>
    <s v="      "/>
    <s v="CL5725    "/>
    <n v="570102001"/>
    <n v="1248388"/>
    <s v="ADHESIVO ADEFIX 5KG                     "/>
    <s v="29.01.2025"/>
    <n v="100"/>
    <s v="UN "/>
    <n v="1"/>
    <n v="1"/>
    <n v="12983"/>
    <s v="CLP "/>
    <s v="30.01.2025"/>
    <s v="25.02.2025"/>
    <n v="96"/>
    <s v="UN "/>
    <n v="12463.68"/>
    <s v="CLP "/>
    <s v="C004"/>
    <x v="0"/>
    <n v="101"/>
    <s v="E  "/>
    <n v="12983"/>
    <n v="1298300"/>
    <n v="12463.68"/>
    <n v="0"/>
    <n v="0"/>
    <n v="0"/>
    <n v="0"/>
  </r>
  <r>
    <s v="89429100-1"/>
    <s v="NMC CHILE SPA"/>
    <n v="1000730"/>
    <s v="ZPCD      "/>
    <n v="6701158400"/>
    <n v="10"/>
    <x v="1"/>
    <s v="E504  "/>
    <n v="57"/>
    <s v="      "/>
    <s v="CL5725    "/>
    <n v="570301003"/>
    <n v="1460147"/>
    <s v="MOLDURA NOMASTYL D 50X40X2 MTS          "/>
    <s v="29.01.2025"/>
    <n v="3600"/>
    <s v="UN "/>
    <n v="1"/>
    <n v="1"/>
    <n v="39888"/>
    <s v="CLP "/>
    <s v="29.01.2025"/>
    <s v="21.02.2025"/>
    <n v="660"/>
    <s v="UN "/>
    <n v="7312.8"/>
    <s v="CLP "/>
    <s v="C004"/>
    <x v="0"/>
    <n v="101"/>
    <s v="E  "/>
    <n v="39888"/>
    <n v="3988800"/>
    <n v="7312.8"/>
    <n v="0"/>
    <n v="0"/>
    <n v="0"/>
    <n v="0"/>
  </r>
  <r>
    <s v="89429100-1"/>
    <s v="NMC CHILE SPA"/>
    <n v="1000730"/>
    <s v="ZPCD      "/>
    <n v="6701161127"/>
    <n v="10"/>
    <x v="1"/>
    <s v="E507  "/>
    <n v="57"/>
    <s v="      "/>
    <s v="CL5725    "/>
    <n v="570301003"/>
    <n v="1159900"/>
    <s v="CORNISA NOMASTYL TIPO F 30X35           "/>
    <s v="04.02.2025"/>
    <n v="4"/>
    <s v="UN "/>
    <n v="1"/>
    <n v="1"/>
    <n v="3072.8"/>
    <s v="CLP "/>
    <s v="05.02.2025"/>
    <s v="24.02.2025"/>
    <n v="4"/>
    <s v="UN "/>
    <n v="3072.8"/>
    <s v="CLP "/>
    <s v="C004"/>
    <x v="0"/>
    <n v="101"/>
    <s v="E  "/>
    <n v="3072.8"/>
    <n v="307280"/>
    <n v="3072.8"/>
    <n v="0"/>
    <n v="0"/>
    <n v="0"/>
    <n v="0"/>
  </r>
  <r>
    <s v="89429100-1"/>
    <s v="NMC CHILE SPA"/>
    <n v="1000730"/>
    <s v="ZPCD      "/>
    <n v="6701161925"/>
    <n v="10"/>
    <x v="1"/>
    <s v="E652  "/>
    <n v="57"/>
    <s v="      "/>
    <s v="CL5725    "/>
    <n v="570301003"/>
    <n v="1427216"/>
    <s v="NOMASTYL T4 CAJA 170 ML                 "/>
    <s v="05.02.2025"/>
    <n v="18"/>
    <s v="UN "/>
    <n v="1"/>
    <n v="1"/>
    <n v="16371"/>
    <s v="CLP "/>
    <s v="06.05.2025"/>
    <s v="22.05.2025"/>
    <n v="18"/>
    <s v="UN "/>
    <n v="16371"/>
    <s v="CLP "/>
    <s v="C004"/>
    <x v="0"/>
    <n v="101"/>
    <s v="E  "/>
    <n v="16371"/>
    <n v="1637100"/>
    <n v="16371"/>
    <n v="0"/>
    <n v="0"/>
    <n v="0"/>
    <n v="0"/>
  </r>
  <r>
    <s v="89429100-1"/>
    <s v="NMC CHILE SPA"/>
    <n v="1000730"/>
    <s v="ZPCD      "/>
    <n v="6701161925"/>
    <n v="20"/>
    <x v="1"/>
    <s v="E652  "/>
    <n v="57"/>
    <s v="      "/>
    <s v="CL5725    "/>
    <n v="570301003"/>
    <n v="1043507"/>
    <s v="MOLDURA CORNISA TIPO B2 CAJA 190 MTS    "/>
    <s v="05.02.2025"/>
    <n v="1"/>
    <s v="UN "/>
    <n v="1"/>
    <n v="1"/>
    <n v="929.1"/>
    <s v="CLP "/>
    <s v="06.05.2025"/>
    <s v="28.02.2025"/>
    <n v="1"/>
    <s v="UN "/>
    <n v="929.1"/>
    <s v="CLP "/>
    <s v="C004"/>
    <x v="0"/>
    <n v="101"/>
    <s v="E  "/>
    <n v="929.1"/>
    <n v="92910"/>
    <n v="929.1"/>
    <n v="0"/>
    <n v="0"/>
    <n v="0"/>
    <n v="0"/>
  </r>
  <r>
    <s v="89429100-1"/>
    <s v="NMC CHILE SPA"/>
    <n v="1000730"/>
    <s v="ZPCD      "/>
    <n v="6701164808"/>
    <n v="10"/>
    <x v="1"/>
    <s v="E652  "/>
    <n v="57"/>
    <s v="      "/>
    <s v="CL5725    "/>
    <n v="570301003"/>
    <n v="1274988"/>
    <s v="MOLDURA NOMASTYL TIPO M2                "/>
    <s v="11.02.2025"/>
    <n v="30"/>
    <s v="UN "/>
    <n v="1"/>
    <n v="1"/>
    <n v="59320.800000000003"/>
    <s v="CLP "/>
    <s v="12.02.2025"/>
    <s v="23.06.2025"/>
    <n v="18"/>
    <s v="UN "/>
    <n v="35592.480000000003"/>
    <s v="CLP "/>
    <s v="C004"/>
    <x v="0"/>
    <n v="101"/>
    <s v="E  "/>
    <n v="59320.800000000003"/>
    <n v="5932080"/>
    <n v="35592.480000000003"/>
    <n v="0"/>
    <n v="0"/>
    <n v="0"/>
    <n v="0"/>
  </r>
  <r>
    <s v="89429100-1"/>
    <s v="NMC CHILE SPA"/>
    <n v="1000730"/>
    <s v="ZPCD      "/>
    <n v="6701164808"/>
    <n v="20"/>
    <x v="1"/>
    <s v="E652  "/>
    <n v="57"/>
    <s v="      "/>
    <s v="CL5725    "/>
    <n v="570301003"/>
    <n v="1081446"/>
    <s v="MOLDURA NOMASTYL E                      "/>
    <s v="11.02.2025"/>
    <n v="2"/>
    <s v="PAL"/>
    <n v="1"/>
    <n v="1"/>
    <n v="1928.96"/>
    <s v="CLP "/>
    <s v="12.02.2025"/>
    <s v="30.04.2025"/>
    <n v="2"/>
    <s v="PAL"/>
    <n v="1928.96"/>
    <s v="CLP "/>
    <s v="C004"/>
    <x v="0"/>
    <n v="101"/>
    <s v="E  "/>
    <n v="1928.96"/>
    <n v="192896"/>
    <n v="1928.96"/>
    <n v="0"/>
    <n v="0"/>
    <n v="0"/>
    <n v="0"/>
  </r>
  <r>
    <s v="89429100-1"/>
    <s v="NMC CHILE SPA"/>
    <n v="1000730"/>
    <s v="ZPCD      "/>
    <n v="6701165427"/>
    <n v="10"/>
    <x v="1"/>
    <s v="E508  "/>
    <n v="57"/>
    <s v="      "/>
    <s v="CL5725    "/>
    <n v="570301003"/>
    <n v="107165"/>
    <s v="CORNISA POLIESTIRENO J 45X50MM(96MT)    "/>
    <s v="12.02.2025"/>
    <n v="2"/>
    <s v="UN "/>
    <n v="1"/>
    <n v="1"/>
    <n v="1593.6"/>
    <s v="CLP "/>
    <s v="21.02.2025"/>
    <s v="27.03.2025"/>
    <n v="2"/>
    <s v="UN "/>
    <n v="1593.6"/>
    <s v="CLP "/>
    <s v="C004"/>
    <x v="0"/>
    <n v="101"/>
    <s v="E  "/>
    <n v="1593.6"/>
    <n v="159360"/>
    <n v="1593.6"/>
    <n v="0"/>
    <n v="0"/>
    <n v="0"/>
    <n v="0"/>
  </r>
  <r>
    <s v="89429100-1"/>
    <s v="NMC CHILE SPA"/>
    <n v="1000730"/>
    <s v="ZPCD      "/>
    <n v="6701165427"/>
    <n v="20"/>
    <x v="1"/>
    <s v="E508  "/>
    <n v="57"/>
    <s v="      "/>
    <s v="CL5725    "/>
    <n v="570301003"/>
    <n v="1043507"/>
    <s v="MOLDURA CORNISA TIPO B2 CAJA 190 MTS    "/>
    <s v="12.02.2025"/>
    <n v="1"/>
    <s v="UN "/>
    <n v="1"/>
    <n v="1"/>
    <n v="1257.8"/>
    <s v="CLP "/>
    <s v="21.02.2025"/>
    <s v="04.03.2025"/>
    <n v="1"/>
    <s v="UN "/>
    <n v="1257.8"/>
    <s v="CLP "/>
    <s v="C004"/>
    <x v="0"/>
    <n v="101"/>
    <s v="E  "/>
    <n v="1257.8"/>
    <n v="125780"/>
    <n v="1257.8"/>
    <n v="0"/>
    <n v="0"/>
    <n v="0"/>
    <n v="0"/>
  </r>
  <r>
    <s v="89429100-1"/>
    <s v="NMC CHILE SPA"/>
    <n v="1000730"/>
    <s v="ZPCD      "/>
    <n v="6701165658"/>
    <n v="10"/>
    <x v="1"/>
    <s v="E652  "/>
    <n v="57"/>
    <s v="      "/>
    <s v="CL5725    "/>
    <n v="570301003"/>
    <n v="1052265"/>
    <s v="MOLDURA NOMASTYL H  40X50 CAJA X 100ML  "/>
    <s v="14.02.2025"/>
    <n v="1"/>
    <s v="UN "/>
    <n v="1"/>
    <n v="1"/>
    <n v="751"/>
    <s v="CLP "/>
    <s v="02.05.2025"/>
    <s v="09.06.2025"/>
    <n v="1"/>
    <s v="UN "/>
    <n v="751"/>
    <s v="CLP "/>
    <s v="C004"/>
    <x v="0"/>
    <n v="101"/>
    <s v="E  "/>
    <n v="751"/>
    <n v="75100"/>
    <n v="751"/>
    <n v="0"/>
    <n v="0"/>
    <n v="0"/>
    <n v="0"/>
  </r>
  <r>
    <s v="89429100-1"/>
    <s v="NMC CHILE SPA"/>
    <n v="1000730"/>
    <s v="ZPCD      "/>
    <n v="6701165703"/>
    <n v="10"/>
    <x v="1"/>
    <s v="E652  "/>
    <n v="57"/>
    <s v="      "/>
    <s v="CL5725    "/>
    <n v="570102001"/>
    <n v="1248388"/>
    <s v="ADHESIVO ADEFIX 5KG                     "/>
    <s v="13.02.2025"/>
    <n v="4"/>
    <s v="UN "/>
    <n v="1"/>
    <n v="1"/>
    <n v="519.32000000000005"/>
    <s v="CLP "/>
    <s v="13.05.2025"/>
    <s v="19.03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165703"/>
    <n v="20"/>
    <x v="1"/>
    <s v="E652  "/>
    <n v="57"/>
    <s v="      "/>
    <s v="CL5725    "/>
    <n v="570301003"/>
    <n v="596921"/>
    <s v="CORNISA POLIESTIRENO B5 50X50MM 96MT    "/>
    <s v="13.02.2025"/>
    <n v="4"/>
    <s v="UN "/>
    <n v="1"/>
    <n v="1"/>
    <n v="2599.6799999999998"/>
    <s v="CLP "/>
    <s v="13.05.2025"/>
    <s v="19.03.2025"/>
    <n v="4"/>
    <s v="UN "/>
    <n v="2599.6799999999998"/>
    <s v="CLP "/>
    <s v="C004"/>
    <x v="0"/>
    <n v="101"/>
    <s v="E  "/>
    <n v="2599.6799999999998"/>
    <n v="259967.99999999997"/>
    <n v="2599.6799999999998"/>
    <n v="0"/>
    <n v="0"/>
    <n v="0"/>
    <n v="0"/>
  </r>
  <r>
    <s v="89429100-1"/>
    <s v="NMC CHILE SPA"/>
    <n v="1000730"/>
    <s v="ZPCD      "/>
    <n v="6701165773"/>
    <n v="10"/>
    <x v="1"/>
    <s v="E521  "/>
    <n v="57"/>
    <s v="      "/>
    <s v="CL5725    "/>
    <n v="570301003"/>
    <n v="1159900"/>
    <s v="CORNISA NOMASTYL TIPO F 30X35           "/>
    <s v="14.02.2025"/>
    <n v="460"/>
    <s v="UN "/>
    <n v="1"/>
    <n v="1"/>
    <n v="3670.8"/>
    <s v="CLP "/>
    <s v="14.02.2025"/>
    <s v="20.02.2025"/>
    <n v="460"/>
    <s v="UN "/>
    <n v="3670.8"/>
    <s v="CLP "/>
    <s v="C004"/>
    <x v="0"/>
    <n v="101"/>
    <s v="E  "/>
    <n v="3670.8"/>
    <n v="367080"/>
    <n v="3670.8"/>
    <n v="0"/>
    <n v="0"/>
    <n v="0"/>
    <n v="0"/>
  </r>
  <r>
    <s v="89429100-1"/>
    <s v="NMC CHILE SPA"/>
    <n v="1000730"/>
    <s v="ZPCD      "/>
    <n v="6701167562"/>
    <n v="10"/>
    <x v="1"/>
    <s v="E843  "/>
    <n v="57"/>
    <s v="      "/>
    <s v="CL5726    "/>
    <n v="570301003"/>
    <n v="1252549"/>
    <s v="ESQUINERO WE1 30X25 2.00MT              "/>
    <s v="18.02.2025"/>
    <n v="70"/>
    <s v="UN "/>
    <n v="1"/>
    <n v="1"/>
    <n v="3836"/>
    <s v="CLP "/>
    <s v="19.02.2025"/>
    <s v="13.05.2025"/>
    <n v="70"/>
    <s v="UN "/>
    <n v="3836"/>
    <s v="CLP "/>
    <s v="C004"/>
    <x v="0"/>
    <n v="101"/>
    <s v="E  "/>
    <n v="3836"/>
    <n v="383600"/>
    <n v="3836"/>
    <n v="0"/>
    <n v="0"/>
    <n v="0"/>
    <n v="0"/>
  </r>
  <r>
    <s v="89429100-1"/>
    <s v="NMC CHILE SPA"/>
    <n v="1000730"/>
    <s v="ZPCD      "/>
    <n v="6701167692"/>
    <n v="10"/>
    <x v="1"/>
    <s v="E599  "/>
    <n v="57"/>
    <s v="      "/>
    <s v="CL5725    "/>
    <n v="570301003"/>
    <n v="892059"/>
    <s v="CORNISA NOMASTYL POLIESTIRENO B2 35X35  "/>
    <s v="19.02.2025"/>
    <n v="14630"/>
    <s v="UN "/>
    <n v="1"/>
    <n v="1"/>
    <n v="71540.7"/>
    <s v="CLP "/>
    <s v="30.05.2025"/>
    <s v="          "/>
    <n v="0"/>
    <s v="UN "/>
    <n v="0"/>
    <s v="CLP "/>
    <s v="C004"/>
    <x v="1"/>
    <s v="   "/>
    <s v="   "/>
    <n v="71540.7"/>
    <n v="7154070"/>
    <n v="0"/>
    <n v="0"/>
    <n v="0"/>
    <n v="0"/>
    <n v="0"/>
  </r>
  <r>
    <s v="89429100-1"/>
    <s v="NMC CHILE SPA"/>
    <n v="1000730"/>
    <s v="ZPCD      "/>
    <n v="6701168149"/>
    <n v="10"/>
    <x v="1"/>
    <s v="E652  "/>
    <n v="57"/>
    <s v="      "/>
    <s v="CL5725    "/>
    <n v="570301003"/>
    <n v="892059"/>
    <s v="CORNISA NOMASTYL POLIESTIRENO B2 35X35  "/>
    <s v="19.02.2025"/>
    <n v="14630"/>
    <s v="UN "/>
    <n v="1"/>
    <n v="1"/>
    <n v="71540.7"/>
    <s v="CLP "/>
    <s v="30.05.2025"/>
    <s v="20.03.2025"/>
    <n v="14630"/>
    <s v="UN "/>
    <n v="71540.7"/>
    <s v="CLP "/>
    <s v="C004"/>
    <x v="0"/>
    <n v="101"/>
    <s v="E  "/>
    <n v="71540.7"/>
    <n v="7154070"/>
    <n v="71540.7"/>
    <n v="0"/>
    <n v="0"/>
    <n v="0"/>
    <n v="0"/>
  </r>
  <r>
    <s v="89429100-1"/>
    <s v="NMC CHILE SPA"/>
    <n v="1000730"/>
    <s v="ZPCD      "/>
    <n v="6701168258"/>
    <n v="10"/>
    <x v="1"/>
    <s v="E781  "/>
    <n v="57"/>
    <s v="      "/>
    <s v="CL5725    "/>
    <n v="570301003"/>
    <n v="1427216"/>
    <s v="NOMASTYL T4 CAJA 170 ML                 "/>
    <s v="19.02.2025"/>
    <n v="1"/>
    <s v="UN "/>
    <n v="1"/>
    <n v="1"/>
    <n v="912.9"/>
    <s v="CLP "/>
    <s v="19.02.2025"/>
    <s v="05.03.2025"/>
    <n v="1"/>
    <s v="UN "/>
    <n v="912.9"/>
    <s v="CLP "/>
    <s v="C004"/>
    <x v="0"/>
    <n v="101"/>
    <s v="E  "/>
    <n v="912.9"/>
    <n v="91290"/>
    <n v="912.9"/>
    <n v="0"/>
    <n v="0"/>
    <n v="0"/>
    <n v="0"/>
  </r>
  <r>
    <s v="89429100-1"/>
    <s v="NMC CHILE SPA"/>
    <n v="1000730"/>
    <s v="ZPCD      "/>
    <n v="6701168332"/>
    <n v="10"/>
    <x v="1"/>
    <s v="E652  "/>
    <n v="57"/>
    <s v="      "/>
    <s v="CL5725    "/>
    <n v="570301003"/>
    <n v="892059"/>
    <s v="CORNISA NOMASTYL POLIESTIRENO B2 35X35  "/>
    <s v="19.02.2025"/>
    <n v="14820"/>
    <s v="UN "/>
    <n v="1"/>
    <n v="1"/>
    <n v="72469.8"/>
    <s v="CLP "/>
    <s v="20.02.2025"/>
    <s v="04.08.2025"/>
    <n v="14820"/>
    <s v="UN "/>
    <n v="72469.8"/>
    <s v="CLP "/>
    <s v="C004"/>
    <x v="0"/>
    <n v="101"/>
    <s v="E  "/>
    <n v="72469.8"/>
    <n v="7246980"/>
    <n v="72469.8"/>
    <n v="0"/>
    <n v="0"/>
    <n v="0"/>
    <n v="0"/>
  </r>
  <r>
    <s v="89429100-1"/>
    <s v="NMC CHILE SPA"/>
    <n v="1000730"/>
    <s v="ZPCD      "/>
    <n v="6701168531"/>
    <n v="10"/>
    <x v="1"/>
    <s v="E652  "/>
    <n v="57"/>
    <s v="      "/>
    <s v="          "/>
    <n v="570301003"/>
    <n v="1066111"/>
    <s v="CORNISA TIPO T 4 NOMASTYL               "/>
    <s v="20.02.2025"/>
    <n v="680"/>
    <s v="UN "/>
    <n v="1"/>
    <n v="1"/>
    <n v="3563.2"/>
    <s v="CLP "/>
    <s v="20.05.2025"/>
    <s v="20.03.2025"/>
    <n v="680"/>
    <s v="UN "/>
    <n v="3563.2"/>
    <s v="CLP "/>
    <s v="C004"/>
    <x v="0"/>
    <n v="101"/>
    <s v="E  "/>
    <n v="3563.2"/>
    <n v="356320"/>
    <n v="3563.2"/>
    <n v="0"/>
    <n v="0"/>
    <n v="0"/>
    <n v="0"/>
  </r>
  <r>
    <s v="89429100-1"/>
    <s v="NMC CHILE SPA"/>
    <n v="1000730"/>
    <s v="ZPCD      "/>
    <n v="6701168561"/>
    <n v="10"/>
    <x v="1"/>
    <s v="E652  "/>
    <n v="57"/>
    <s v="      "/>
    <s v="          "/>
    <n v="570301003"/>
    <n v="1066111"/>
    <s v="CORNISA TIPO T 4 NOMASTYL               "/>
    <s v="21.02.2025"/>
    <n v="1020"/>
    <s v="UN "/>
    <n v="1"/>
    <n v="1"/>
    <n v="5344.8"/>
    <s v="CLP "/>
    <s v="04.07.2025"/>
    <s v="20.03.2025"/>
    <n v="1020"/>
    <s v="UN "/>
    <n v="5344.8"/>
    <s v="CLP "/>
    <s v="C004"/>
    <x v="0"/>
    <n v="101"/>
    <s v="E  "/>
    <n v="5344.8"/>
    <n v="534480"/>
    <n v="5344.8"/>
    <n v="0"/>
    <n v="0"/>
    <n v="0"/>
    <n v="0"/>
  </r>
  <r>
    <s v="89429100-1"/>
    <s v="NMC CHILE SPA"/>
    <n v="1000730"/>
    <s v="ZPCD      "/>
    <n v="6701168603"/>
    <n v="10"/>
    <x v="1"/>
    <s v="E652  "/>
    <n v="57"/>
    <s v="      "/>
    <s v="CL5725    "/>
    <n v="570301003"/>
    <n v="1427216"/>
    <s v="NOMASTYL T4 CAJA 170 ML                 "/>
    <s v="19.02.2025"/>
    <n v="1020"/>
    <s v="UN "/>
    <n v="1"/>
    <n v="1"/>
    <n v="5344.8"/>
    <s v="CLP "/>
    <s v="02.05.2025"/>
    <s v="20.03.2025"/>
    <n v="1020"/>
    <s v="UN "/>
    <n v="5344.8"/>
    <s v="CLP "/>
    <s v="C004"/>
    <x v="0"/>
    <n v="101"/>
    <s v="E  "/>
    <n v="5344.8"/>
    <n v="534480"/>
    <n v="5344.8"/>
    <n v="0"/>
    <n v="0"/>
    <n v="0"/>
    <n v="0"/>
  </r>
  <r>
    <s v="89429100-1"/>
    <s v="NMC CHILE SPA"/>
    <n v="1000730"/>
    <s v="ZPCD      "/>
    <n v="6701168633"/>
    <n v="10"/>
    <x v="1"/>
    <s v="E781  "/>
    <n v="57"/>
    <s v="      "/>
    <s v="CL5725    "/>
    <n v="570301003"/>
    <n v="1427216"/>
    <s v="NOMASTYL T4 CAJA 170 ML                 "/>
    <s v="20.02.2025"/>
    <n v="1"/>
    <s v="UN "/>
    <n v="1"/>
    <n v="1"/>
    <n v="912.9"/>
    <s v="CLP "/>
    <s v="20.02.2025"/>
    <s v="28.02.2025"/>
    <n v="1"/>
    <s v="UN "/>
    <n v="912.9"/>
    <s v="CLP "/>
    <s v="C004"/>
    <x v="0"/>
    <n v="101"/>
    <s v="E  "/>
    <n v="912.9"/>
    <n v="91290"/>
    <n v="912.9"/>
    <n v="0"/>
    <n v="0"/>
    <n v="0"/>
    <n v="0"/>
  </r>
  <r>
    <s v="89429100-1"/>
    <s v="NMC CHILE SPA"/>
    <n v="1000730"/>
    <s v="ZPCD      "/>
    <n v="6701178489"/>
    <n v="10"/>
    <x v="1"/>
    <s v="E652  "/>
    <n v="57"/>
    <s v="      "/>
    <s v="CL5725    "/>
    <n v="570301003"/>
    <n v="1427216"/>
    <s v="NOMASTYL T4 CAJA 170 ML                 "/>
    <s v="12.03.2025"/>
    <n v="4335"/>
    <s v="UN "/>
    <n v="1"/>
    <n v="1"/>
    <n v="44043.6"/>
    <s v="CLP "/>
    <s v="04.07.2025"/>
    <s v="25.11.2025"/>
    <n v="1955"/>
    <s v="UN "/>
    <n v="19862.8"/>
    <s v="CLP "/>
    <s v="C004"/>
    <x v="0"/>
    <n v="101"/>
    <s v="E  "/>
    <n v="44043.6"/>
    <n v="4404360"/>
    <n v="19862.8"/>
    <n v="0"/>
    <n v="0"/>
    <n v="0"/>
    <n v="0"/>
  </r>
  <r>
    <s v="89429100-1"/>
    <s v="NMC CHILE SPA"/>
    <n v="1000730"/>
    <s v="ZPCD      "/>
    <n v="6701178500"/>
    <n v="10"/>
    <x v="1"/>
    <s v="E591  "/>
    <n v="57"/>
    <s v="      "/>
    <s v="CL5725    "/>
    <n v="570301003"/>
    <n v="892059"/>
    <s v="CORNISA NOMASTYL POLIESTIRENO B2 35X35  "/>
    <s v="11.03.2025"/>
    <n v="5700"/>
    <s v="UN "/>
    <n v="1"/>
    <n v="1"/>
    <n v="55746"/>
    <s v="CLP "/>
    <s v="12.06.2025"/>
    <s v="          "/>
    <n v="0"/>
    <s v="UN "/>
    <n v="0"/>
    <s v="CLP "/>
    <s v="C004"/>
    <x v="1"/>
    <s v="   "/>
    <s v="   "/>
    <n v="55746"/>
    <n v="5574600"/>
    <n v="0"/>
    <n v="0"/>
    <n v="0"/>
    <n v="0"/>
    <n v="0"/>
  </r>
  <r>
    <s v="89429100-1"/>
    <s v="NMC CHILE SPA"/>
    <n v="1000730"/>
    <s v="ZPCD      "/>
    <n v="6701178762"/>
    <n v="10"/>
    <x v="1"/>
    <s v="E652  "/>
    <n v="57"/>
    <s v="      "/>
    <s v="CL5725    "/>
    <n v="570301003"/>
    <n v="1052265"/>
    <s v="MOLDURA NOMASTYL H  40X50 CAJA X 100ML  "/>
    <s v="12.03.2025"/>
    <n v="100"/>
    <s v="UN "/>
    <n v="1"/>
    <n v="1"/>
    <n v="751"/>
    <s v="CLP "/>
    <s v="04.07.2025"/>
    <s v="09.06.2025"/>
    <n v="100"/>
    <s v="UN "/>
    <n v="751"/>
    <s v="CLP "/>
    <s v="C004"/>
    <x v="0"/>
    <n v="101"/>
    <s v="E  "/>
    <n v="751"/>
    <n v="75100"/>
    <n v="751"/>
    <n v="0"/>
    <n v="0"/>
    <n v="0"/>
    <n v="0"/>
  </r>
  <r>
    <s v="89429100-1"/>
    <s v="NMC CHILE SPA"/>
    <n v="1000730"/>
    <s v="ZPCD      "/>
    <n v="6701179420"/>
    <n v="10"/>
    <x v="1"/>
    <s v="E524  "/>
    <n v="57"/>
    <s v="      "/>
    <s v="CL5725    "/>
    <n v="570301003"/>
    <n v="1216226"/>
    <s v="ADEFIX P5                               "/>
    <s v="13.03.2025"/>
    <n v="48"/>
    <s v="UN "/>
    <n v="1"/>
    <n v="1"/>
    <n v="6231.84"/>
    <s v="CLP "/>
    <s v="13.03.2025"/>
    <s v="          "/>
    <n v="0"/>
    <s v="UN "/>
    <n v="0"/>
    <s v="CLP "/>
    <s v="C004"/>
    <x v="1"/>
    <s v="   "/>
    <s v="   "/>
    <n v="6231.84"/>
    <n v="623184"/>
    <n v="0"/>
    <n v="0"/>
    <n v="0"/>
    <n v="0"/>
    <n v="0"/>
  </r>
  <r>
    <s v="89429100-1"/>
    <s v="NMC CHILE SPA"/>
    <n v="1000730"/>
    <s v="ZPCD      "/>
    <n v="6701179420"/>
    <n v="20"/>
    <x v="1"/>
    <s v="E524  "/>
    <n v="57"/>
    <s v="      "/>
    <s v="CL5725    "/>
    <n v="570301003"/>
    <n v="1193346"/>
    <s v="MOLDURA NOMASTYL B-2 35X35MM            "/>
    <s v="13.03.2025"/>
    <n v="2375"/>
    <s v="UN "/>
    <n v="1"/>
    <n v="1"/>
    <n v="11613.75"/>
    <s v="CLP "/>
    <s v="13.03.2025"/>
    <s v="          "/>
    <n v="0"/>
    <s v="UN "/>
    <n v="0"/>
    <s v="CLP "/>
    <s v="C004"/>
    <x v="1"/>
    <s v="   "/>
    <s v="   "/>
    <n v="11613.75"/>
    <n v="1161375"/>
    <n v="0"/>
    <n v="0"/>
    <n v="0"/>
    <n v="0"/>
    <n v="0"/>
  </r>
  <r>
    <s v="89429100-1"/>
    <s v="NMC CHILE SPA"/>
    <n v="1000730"/>
    <s v="ZPCD      "/>
    <n v="6701181627"/>
    <n v="10"/>
    <x v="1"/>
    <s v="E652  "/>
    <n v="57"/>
    <s v="      "/>
    <s v="CL5725    "/>
    <n v="570102001"/>
    <n v="1248388"/>
    <s v="ADHESIVO ADEFIX 5KG                     "/>
    <s v="18.03.2025"/>
    <n v="20"/>
    <s v="UN "/>
    <n v="1"/>
    <n v="1"/>
    <n v="2596.6"/>
    <s v="CLP "/>
    <s v="30.05.2025"/>
    <s v="24.04.2025"/>
    <n v="20"/>
    <s v="UN "/>
    <n v="2596.6"/>
    <s v="CLP "/>
    <s v="C004"/>
    <x v="0"/>
    <n v="101"/>
    <s v="E  "/>
    <n v="2596.6"/>
    <n v="259660"/>
    <n v="2596.6"/>
    <n v="0"/>
    <n v="0"/>
    <n v="0"/>
    <n v="0"/>
  </r>
  <r>
    <s v="89429100-1"/>
    <s v="NMC CHILE SPA"/>
    <n v="1000730"/>
    <s v="ZPCD      "/>
    <n v="6701182712"/>
    <n v="10"/>
    <x v="1"/>
    <s v="E652  "/>
    <n v="57"/>
    <s v="      "/>
    <s v="CL5725    "/>
    <n v="570301003"/>
    <n v="1052265"/>
    <s v="MOLDURA NOMASTYL H  40X50 CAJA X 100ML  "/>
    <s v="20.03.2025"/>
    <n v="4400"/>
    <s v="UN "/>
    <n v="1"/>
    <n v="1"/>
    <n v="33044"/>
    <s v="CLP "/>
    <s v="04.07.2025"/>
    <s v="13.06.2025"/>
    <n v="4400"/>
    <s v="UN "/>
    <n v="33044"/>
    <s v="CLP "/>
    <s v="C004"/>
    <x v="0"/>
    <n v="101"/>
    <s v="E  "/>
    <n v="33044"/>
    <n v="3304400"/>
    <n v="33044"/>
    <n v="0"/>
    <n v="0"/>
    <n v="0"/>
    <n v="0"/>
  </r>
  <r>
    <s v="89429100-1"/>
    <s v="NMC CHILE SPA"/>
    <n v="1000730"/>
    <s v="ZPCD      "/>
    <n v="6701184975"/>
    <n v="10"/>
    <x v="1"/>
    <s v="E652  "/>
    <n v="57"/>
    <s v="      "/>
    <s v="          "/>
    <n v="570301003"/>
    <n v="1066111"/>
    <s v="CORNISA TIPO T 4 NOMASTYL               "/>
    <s v="24.03.2025"/>
    <n v="680"/>
    <s v="UN "/>
    <n v="1"/>
    <n v="1"/>
    <n v="3638"/>
    <s v="CLP "/>
    <s v="25.06.2025"/>
    <s v="27.05.2025"/>
    <n v="680"/>
    <s v="UN "/>
    <n v="3638"/>
    <s v="CLP "/>
    <s v="C004"/>
    <x v="0"/>
    <n v="101"/>
    <s v="E  "/>
    <n v="3638"/>
    <n v="363800"/>
    <n v="3638"/>
    <n v="0"/>
    <n v="0"/>
    <n v="0"/>
    <n v="0"/>
  </r>
  <r>
    <s v="89429100-1"/>
    <s v="NMC CHILE SPA"/>
    <n v="1000730"/>
    <s v="ZPCD      "/>
    <n v="6701184975"/>
    <n v="20"/>
    <x v="1"/>
    <s v="E652  "/>
    <n v="57"/>
    <s v="      "/>
    <s v="CL5725    "/>
    <n v="570301003"/>
    <n v="1216226"/>
    <s v="ADEFIX P5                               "/>
    <s v="24.03.2025"/>
    <n v="12"/>
    <s v="UN "/>
    <n v="1"/>
    <n v="1"/>
    <n v="1557.96"/>
    <s v="CLP "/>
    <s v="25.06.2025"/>
    <s v="27.05.2025"/>
    <n v="12"/>
    <s v="UN "/>
    <n v="1557.96"/>
    <s v="CLP "/>
    <s v="C004"/>
    <x v="0"/>
    <n v="101"/>
    <s v="E  "/>
    <n v="1557.96"/>
    <n v="155796"/>
    <n v="1557.96"/>
    <n v="0"/>
    <n v="0"/>
    <n v="0"/>
    <n v="0"/>
  </r>
  <r>
    <s v="89429100-1"/>
    <s v="NMC CHILE SPA"/>
    <n v="1000730"/>
    <s v="ZPCD      "/>
    <n v="6701188072"/>
    <n v="10"/>
    <x v="1"/>
    <s v="E652  "/>
    <n v="13"/>
    <s v="      "/>
    <s v="CL4923    "/>
    <n v="130705002"/>
    <n v="1443591"/>
    <s v="NOMAPROTECT WPRO C 50 X 25 MM           "/>
    <s v="28.03.2025"/>
    <n v="40"/>
    <s v="UN "/>
    <n v="1"/>
    <n v="1"/>
    <n v="32400"/>
    <s v="CLP "/>
    <s v="02.04.2025"/>
    <s v="30.04.2025"/>
    <n v="40"/>
    <s v="UN "/>
    <n v="32400"/>
    <s v="CLP "/>
    <s v="C004"/>
    <x v="0"/>
    <n v="101"/>
    <s v="E  "/>
    <n v="32400"/>
    <n v="3240000"/>
    <n v="32400"/>
    <n v="0"/>
    <n v="0"/>
    <n v="0"/>
    <n v="0"/>
  </r>
  <r>
    <s v="89429100-1"/>
    <s v="NMC CHILE SPA"/>
    <n v="1000730"/>
    <s v="ZPCD      "/>
    <n v="6701188105"/>
    <n v="10"/>
    <x v="1"/>
    <s v="E652  "/>
    <n v="57"/>
    <s v="      "/>
    <s v="CL5725    "/>
    <n v="570301003"/>
    <n v="1052265"/>
    <s v="MOLDURA NOMASTYL H  40X50 CAJA X 100ML  "/>
    <s v="28.03.2025"/>
    <n v="6300"/>
    <s v="UN "/>
    <n v="1"/>
    <n v="1"/>
    <n v="47313"/>
    <s v="CLP "/>
    <s v="30.10.2025"/>
    <s v="09.06.2025"/>
    <n v="6300"/>
    <s v="UN "/>
    <n v="47313"/>
    <s v="CLP "/>
    <s v="C004"/>
    <x v="0"/>
    <n v="101"/>
    <s v="E  "/>
    <n v="47313"/>
    <n v="4731300"/>
    <n v="47313"/>
    <n v="0"/>
    <n v="0"/>
    <n v="0"/>
    <n v="0"/>
  </r>
  <r>
    <s v="89429100-1"/>
    <s v="NMC CHILE SPA"/>
    <n v="1000730"/>
    <s v="ZPCD      "/>
    <n v="6701190928"/>
    <n v="10"/>
    <x v="1"/>
    <s v="E504  "/>
    <n v="57"/>
    <s v="      "/>
    <s v="CL5725    "/>
    <n v="570301003"/>
    <n v="1159900"/>
    <s v="CORNISA NOMASTYL TIPO F 30X35           "/>
    <s v="31.03.2025"/>
    <n v="115"/>
    <s v="UN "/>
    <n v="1"/>
    <n v="1"/>
    <n v="917.7"/>
    <s v="CLP "/>
    <s v="31.03.2025"/>
    <s v="09.04.2025"/>
    <n v="115"/>
    <s v="UN "/>
    <n v="917.7"/>
    <s v="CLP "/>
    <s v="C004"/>
    <x v="0"/>
    <n v="101"/>
    <s v="E  "/>
    <n v="917.7"/>
    <n v="91770"/>
    <n v="917.7"/>
    <n v="0"/>
    <n v="0"/>
    <n v="0"/>
    <n v="0"/>
  </r>
  <r>
    <s v="89429100-1"/>
    <s v="NMC CHILE SPA"/>
    <n v="1000730"/>
    <s v="ZPCD      "/>
    <n v="6701192894"/>
    <n v="10"/>
    <x v="1"/>
    <s v="E507  "/>
    <n v="57"/>
    <s v="      "/>
    <s v="CL5726    "/>
    <n v="570301003"/>
    <n v="1415350"/>
    <s v="GUARDAPOLVO NOMAFLOOR M58 13X58 2.00MT  "/>
    <s v="03.04.2025"/>
    <n v="180"/>
    <s v="UN "/>
    <n v="1"/>
    <n v="1"/>
    <n v="5400"/>
    <s v="CLP "/>
    <s v="04.04.2025"/>
    <s v="          "/>
    <n v="0"/>
    <s v="UN "/>
    <n v="0"/>
    <s v="CLP "/>
    <s v="C004"/>
    <x v="1"/>
    <s v="   "/>
    <s v="   "/>
    <n v="5400"/>
    <n v="540000"/>
    <n v="0"/>
    <n v="0"/>
    <n v="0"/>
    <n v="0"/>
    <n v="0"/>
  </r>
  <r>
    <s v="89429100-1"/>
    <s v="NMC CHILE SPA"/>
    <n v="1000730"/>
    <s v="ZPCD      "/>
    <n v="6701193292"/>
    <n v="10"/>
    <x v="1"/>
    <s v="E507  "/>
    <n v="57"/>
    <s v="      "/>
    <s v="CL5726    "/>
    <n v="570301003"/>
    <n v="1415350"/>
    <s v="GUARDAPOLVO NOMAFLOOR M58 13X58 2.00MT  "/>
    <s v="03.04.2025"/>
    <n v="372"/>
    <s v="UN "/>
    <n v="1"/>
    <n v="1"/>
    <n v="5580"/>
    <s v="CLP "/>
    <s v="04.04.2025"/>
    <s v="09.04.2025"/>
    <n v="372"/>
    <s v="UN "/>
    <n v="5580"/>
    <s v="CLP "/>
    <s v="C004"/>
    <x v="0"/>
    <n v="101"/>
    <s v="E  "/>
    <n v="5580"/>
    <n v="558000"/>
    <n v="5580"/>
    <n v="0"/>
    <n v="0"/>
    <n v="0"/>
    <n v="0"/>
  </r>
  <r>
    <s v="89429100-1"/>
    <s v="NMC CHILE SPA"/>
    <n v="1000730"/>
    <s v="ZPCD      "/>
    <n v="6701193496"/>
    <n v="10"/>
    <x v="1"/>
    <s v="E652  "/>
    <n v="57"/>
    <s v="      "/>
    <s v="CL5725    "/>
    <n v="570301003"/>
    <n v="1460147"/>
    <s v="MOLDURA NOMASTYL D 50X40X2 MTS          "/>
    <s v="03.04.2025"/>
    <n v="4"/>
    <s v="UN "/>
    <n v="1"/>
    <n v="1"/>
    <n v="2659.2"/>
    <s v="CLP "/>
    <s v="04.04.2025"/>
    <s v="25.08.2025"/>
    <n v="4"/>
    <s v="UN "/>
    <n v="2659.2"/>
    <s v="CLP "/>
    <s v="C004"/>
    <x v="0"/>
    <n v="101"/>
    <s v="E  "/>
    <n v="2659.2"/>
    <n v="265920"/>
    <n v="2659.2"/>
    <n v="0"/>
    <n v="0"/>
    <n v="0"/>
    <n v="0"/>
  </r>
  <r>
    <s v="89429100-1"/>
    <s v="NMC CHILE SPA"/>
    <n v="1000730"/>
    <s v="ZPCD      "/>
    <n v="6701193496"/>
    <n v="20"/>
    <x v="1"/>
    <s v="E652  "/>
    <n v="57"/>
    <s v="      "/>
    <s v="CL5725    "/>
    <n v="570301003"/>
    <n v="1052265"/>
    <s v="MOLDURA NOMASTYL H  40X50 CAJA X 100ML  "/>
    <s v="03.04.2025"/>
    <n v="80"/>
    <s v="UN "/>
    <n v="1"/>
    <n v="1"/>
    <n v="60720"/>
    <s v="CLP "/>
    <s v="04.04.2025"/>
    <s v="25.06.2025"/>
    <n v="60"/>
    <s v="UN "/>
    <n v="45540"/>
    <s v="CLP "/>
    <s v="C004"/>
    <x v="0"/>
    <n v="101"/>
    <s v="E  "/>
    <n v="60720"/>
    <n v="6072000"/>
    <n v="45540"/>
    <n v="0"/>
    <n v="0"/>
    <n v="0"/>
    <n v="0"/>
  </r>
  <r>
    <s v="89429100-1"/>
    <s v="NMC CHILE SPA"/>
    <n v="1000730"/>
    <s v="ZPCD      "/>
    <n v="6701193496"/>
    <n v="30"/>
    <x v="1"/>
    <s v="E652  "/>
    <n v="57"/>
    <s v="      "/>
    <s v="CL5725    "/>
    <n v="570301003"/>
    <n v="1216226"/>
    <s v="ADEFIX P5                               "/>
    <s v="03.04.2025"/>
    <n v="80"/>
    <s v="UN "/>
    <n v="1"/>
    <n v="1"/>
    <n v="10386.4"/>
    <s v="CLP "/>
    <s v="04.04.2025"/>
    <s v="25.08.2025"/>
    <n v="80"/>
    <s v="UN "/>
    <n v="10386.4"/>
    <s v="CLP "/>
    <s v="C004"/>
    <x v="0"/>
    <n v="101"/>
    <s v="E  "/>
    <n v="10386.4"/>
    <n v="1038640"/>
    <n v="10386.4"/>
    <n v="0"/>
    <n v="0"/>
    <n v="0"/>
    <n v="0"/>
  </r>
  <r>
    <s v="89429100-1"/>
    <s v="NMC CHILE SPA"/>
    <n v="1000730"/>
    <s v="ZPCD      "/>
    <n v="6701197158"/>
    <n v="10"/>
    <x v="1"/>
    <s v="E652  "/>
    <n v="57"/>
    <s v="      "/>
    <s v="CL5725    "/>
    <n v="570301003"/>
    <n v="1427216"/>
    <s v="NOMASTYL T4 CAJA 170 ML                 "/>
    <s v="09.04.2025"/>
    <n v="16"/>
    <s v="UN "/>
    <n v="1"/>
    <n v="1"/>
    <n v="13817.6"/>
    <s v="CLP "/>
    <s v="11.04.2025"/>
    <s v="30.04.2025"/>
    <n v="16"/>
    <s v="UN "/>
    <n v="13817.6"/>
    <s v="CLP "/>
    <s v="C004"/>
    <x v="0"/>
    <n v="101"/>
    <s v="E  "/>
    <n v="13817.6"/>
    <n v="1381760"/>
    <n v="13817.6"/>
    <n v="0"/>
    <n v="0"/>
    <n v="0"/>
    <n v="0"/>
  </r>
  <r>
    <s v="89429100-1"/>
    <s v="NMC CHILE SPA"/>
    <n v="1000730"/>
    <s v="ZPCD      "/>
    <n v="6701197327"/>
    <n v="10"/>
    <x v="1"/>
    <s v="E652  "/>
    <n v="57"/>
    <s v="      "/>
    <s v="CL5725    "/>
    <n v="570301003"/>
    <n v="1052265"/>
    <s v="MOLDURA NOMASTYL H  40X50 CAJA X 100ML  "/>
    <s v="09.04.2025"/>
    <n v="75"/>
    <s v="UN "/>
    <n v="1"/>
    <n v="1"/>
    <n v="56325"/>
    <s v="CLP "/>
    <s v="01.08.2025"/>
    <s v="29.05.2025"/>
    <n v="75"/>
    <s v="UN "/>
    <n v="56325"/>
    <s v="CLP "/>
    <s v="C004"/>
    <x v="0"/>
    <n v="101"/>
    <s v="E  "/>
    <n v="56325"/>
    <n v="5632500"/>
    <n v="56325"/>
    <n v="0"/>
    <n v="0"/>
    <n v="0"/>
    <n v="0"/>
  </r>
  <r>
    <s v="89429100-1"/>
    <s v="NMC CHILE SPA"/>
    <n v="1000730"/>
    <s v="ZPCD      "/>
    <n v="6701199235"/>
    <n v="10"/>
    <x v="1"/>
    <s v="E652  "/>
    <n v="57"/>
    <s v="      "/>
    <s v="CL5725    "/>
    <n v="570301003"/>
    <n v="1052265"/>
    <s v="MOLDURA NOMASTYL H  40X50 CAJA X 100ML  "/>
    <s v="14.04.2025"/>
    <n v="50"/>
    <s v="UN "/>
    <n v="1"/>
    <n v="1"/>
    <n v="37550"/>
    <s v="CLP "/>
    <s v="04.07.2025"/>
    <s v="29.05.2025"/>
    <n v="50"/>
    <s v="UN "/>
    <n v="37550"/>
    <s v="CLP "/>
    <s v="C004"/>
    <x v="0"/>
    <n v="101"/>
    <s v="E  "/>
    <n v="37550"/>
    <n v="3755000"/>
    <n v="37550"/>
    <n v="0"/>
    <n v="0"/>
    <n v="0"/>
    <n v="0"/>
  </r>
  <r>
    <s v="89429100-1"/>
    <s v="NMC CHILE SPA"/>
    <n v="1000730"/>
    <s v="ZPCD      "/>
    <n v="6701199237"/>
    <n v="10"/>
    <x v="1"/>
    <s v="E652  "/>
    <n v="57"/>
    <s v="      "/>
    <s v="CL5725    "/>
    <n v="570301003"/>
    <n v="1052265"/>
    <s v="MOLDURA NOMASTYL H  40X50 CAJA X 100ML  "/>
    <s v="14.04.2025"/>
    <n v="14"/>
    <s v="UN "/>
    <n v="1"/>
    <n v="1"/>
    <n v="10514"/>
    <s v="CLP "/>
    <s v="04.07.2025"/>
    <s v="29.05.2025"/>
    <n v="14"/>
    <s v="UN "/>
    <n v="10514"/>
    <s v="CLP "/>
    <s v="C004"/>
    <x v="0"/>
    <n v="101"/>
    <s v="E  "/>
    <n v="10514"/>
    <n v="1051400"/>
    <n v="10514"/>
    <n v="0"/>
    <n v="0"/>
    <n v="0"/>
    <n v="0"/>
  </r>
  <r>
    <s v="89429100-1"/>
    <s v="NMC CHILE SPA"/>
    <n v="1000730"/>
    <s v="ZPCD      "/>
    <n v="6701200282"/>
    <n v="10"/>
    <x v="1"/>
    <s v="E652  "/>
    <n v="57"/>
    <s v="      "/>
    <s v="CL5725    "/>
    <n v="570301003"/>
    <n v="919901"/>
    <s v="CORNIZA NOMASTYL E 20X25MM              "/>
    <s v="17.04.2025"/>
    <n v="2816"/>
    <s v="UN "/>
    <n v="1"/>
    <n v="1"/>
    <n v="15431.68"/>
    <s v="CLP "/>
    <s v="31.07.2025"/>
    <s v="29.05.2025"/>
    <n v="2816"/>
    <s v="UN "/>
    <n v="15431.68"/>
    <s v="CLP "/>
    <s v="C004"/>
    <x v="0"/>
    <n v="101"/>
    <s v="E  "/>
    <n v="15431.68"/>
    <n v="1543168"/>
    <n v="15431.68"/>
    <n v="0"/>
    <n v="0"/>
    <n v="0"/>
    <n v="0"/>
  </r>
  <r>
    <s v="89429100-1"/>
    <s v="NMC CHILE SPA"/>
    <n v="1000730"/>
    <s v="ZPCD      "/>
    <n v="6701200612"/>
    <n v="10"/>
    <x v="1"/>
    <s v="E652  "/>
    <n v="57"/>
    <s v="      "/>
    <s v="CL5725    "/>
    <n v="570301003"/>
    <n v="1283741"/>
    <s v="NOMASTIL TIPO ML LX28                   "/>
    <s v="17.04.2025"/>
    <n v="560"/>
    <s v="M  "/>
    <n v="1"/>
    <n v="1"/>
    <n v="3024"/>
    <s v="CLP "/>
    <s v="22.04.2025"/>
    <s v="          "/>
    <n v="0"/>
    <s v="M  "/>
    <n v="0"/>
    <s v="CLP "/>
    <s v="C004"/>
    <x v="1"/>
    <s v="   "/>
    <s v="   "/>
    <n v="3024"/>
    <n v="302400"/>
    <n v="0"/>
    <n v="0"/>
    <n v="0"/>
    <n v="0"/>
    <n v="0"/>
  </r>
  <r>
    <s v="89429100-1"/>
    <s v="NMC CHILE SPA"/>
    <n v="1000730"/>
    <s v="ZPCD      "/>
    <n v="6701202092"/>
    <n v="10"/>
    <x v="1"/>
    <s v="E507  "/>
    <n v="57"/>
    <s v="      "/>
    <s v="CL5725    "/>
    <n v="570301003"/>
    <n v="1081446"/>
    <s v="MOLDURA NOMASTYL E                      "/>
    <s v="28.04.2025"/>
    <n v="352"/>
    <s v="UN "/>
    <n v="1"/>
    <n v="1"/>
    <n v="2284.48"/>
    <s v="CLP "/>
    <s v="28.04.2025"/>
    <s v="23.05.2025"/>
    <n v="352"/>
    <s v="UN "/>
    <n v="2284.48"/>
    <s v="CLP "/>
    <s v="C004"/>
    <x v="0"/>
    <n v="101"/>
    <s v="E  "/>
    <n v="2284.48"/>
    <n v="228448"/>
    <n v="2284.48"/>
    <n v="0"/>
    <n v="0"/>
    <n v="0"/>
    <n v="0"/>
  </r>
  <r>
    <s v="89429100-1"/>
    <s v="NMC CHILE SPA"/>
    <n v="1000730"/>
    <s v="ZPCD      "/>
    <n v="6701202092"/>
    <n v="20"/>
    <x v="1"/>
    <s v="E507  "/>
    <n v="57"/>
    <s v="      "/>
    <s v="CL5725    "/>
    <n v="570301003"/>
    <n v="1159900"/>
    <s v="CORNISA NOMASTYL TIPO F 30X35           "/>
    <s v="28.04.2025"/>
    <n v="230"/>
    <s v="UN "/>
    <n v="1"/>
    <n v="1"/>
    <n v="2155.1"/>
    <s v="CLP "/>
    <s v="28.04.2025"/>
    <s v="23.05.2025"/>
    <n v="230"/>
    <s v="UN "/>
    <n v="2155.1"/>
    <s v="CLP "/>
    <s v="C004"/>
    <x v="0"/>
    <n v="101"/>
    <s v="E  "/>
    <n v="2155.1"/>
    <n v="215510"/>
    <n v="2155.1"/>
    <n v="0"/>
    <n v="0"/>
    <n v="0"/>
    <n v="0"/>
  </r>
  <r>
    <s v="89429100-1"/>
    <s v="NMC CHILE SPA"/>
    <n v="1000730"/>
    <s v="ZPCD      "/>
    <n v="6701202092"/>
    <n v="30"/>
    <x v="1"/>
    <s v="E507  "/>
    <n v="57"/>
    <s v="      "/>
    <s v="CL5725    "/>
    <n v="570301003"/>
    <n v="1043507"/>
    <s v="MOLDURA CORNISA TIPO B2 CAJA 190 MTS    "/>
    <s v="28.04.2025"/>
    <n v="190"/>
    <s v="UN "/>
    <n v="1"/>
    <n v="1"/>
    <n v="2515.6"/>
    <s v="CLP "/>
    <s v="28.04.2025"/>
    <s v="23.05.2025"/>
    <n v="190"/>
    <s v="UN "/>
    <n v="2515.6"/>
    <s v="CLP "/>
    <s v="C004"/>
    <x v="0"/>
    <n v="101"/>
    <s v="E  "/>
    <n v="2515.6"/>
    <n v="251560"/>
    <n v="2515.6"/>
    <n v="0"/>
    <n v="0"/>
    <n v="0"/>
    <n v="0"/>
  </r>
  <r>
    <s v="89429100-1"/>
    <s v="NMC CHILE SPA"/>
    <n v="1000730"/>
    <s v="ZPCD      "/>
    <n v="6701202092"/>
    <n v="40"/>
    <x v="1"/>
    <s v="E507  "/>
    <n v="57"/>
    <s v="      "/>
    <s v="CL5725    "/>
    <n v="570301003"/>
    <n v="1159901"/>
    <s v="CORNISA NOMASTYL TIPO D 40X50 TIPO Z16  "/>
    <s v="28.04.2025"/>
    <n v="120"/>
    <s v="UN "/>
    <n v="1"/>
    <n v="1"/>
    <n v="1830"/>
    <s v="CLP "/>
    <s v="28.04.2025"/>
    <s v="23.05.2025"/>
    <n v="120"/>
    <s v="UN "/>
    <n v="1830"/>
    <s v="CLP "/>
    <s v="C004"/>
    <x v="0"/>
    <n v="101"/>
    <s v="E  "/>
    <n v="1830"/>
    <n v="183000"/>
    <n v="1830"/>
    <n v="0"/>
    <n v="0"/>
    <n v="0"/>
    <n v="0"/>
  </r>
  <r>
    <s v="89429100-1"/>
    <s v="NMC CHILE SPA"/>
    <n v="1000730"/>
    <s v="ZPCD      "/>
    <n v="6701202092"/>
    <n v="50"/>
    <x v="1"/>
    <s v="E507  "/>
    <n v="57"/>
    <s v="      "/>
    <s v="CL5725    "/>
    <n v="570301003"/>
    <n v="1164570"/>
    <s v="CORNISA NOMASTYL J ML                   "/>
    <s v="28.04.2025"/>
    <n v="144"/>
    <s v="UN "/>
    <n v="1"/>
    <n v="1"/>
    <n v="2390.4"/>
    <s v="CLP "/>
    <s v="28.04.2025"/>
    <s v="23.05.2025"/>
    <n v="144"/>
    <s v="UN "/>
    <n v="2390.4"/>
    <s v="CLP "/>
    <s v="C004"/>
    <x v="0"/>
    <n v="101"/>
    <s v="E  "/>
    <n v="2390.4"/>
    <n v="239040"/>
    <n v="2390.4"/>
    <n v="0"/>
    <n v="0"/>
    <n v="0"/>
    <n v="0"/>
  </r>
  <r>
    <s v="89429100-1"/>
    <s v="NMC CHILE SPA"/>
    <n v="1000730"/>
    <s v="ZPCD      "/>
    <n v="6701202658"/>
    <n v="10"/>
    <x v="1"/>
    <s v="E652  "/>
    <n v="57"/>
    <s v="      "/>
    <s v="CL5725    "/>
    <n v="570301003"/>
    <n v="1283741"/>
    <s v="NOMASTIL TIPO ML LX28                   "/>
    <s v="23.04.2025"/>
    <n v="1120"/>
    <s v="M  "/>
    <n v="1"/>
    <n v="1"/>
    <n v="3024"/>
    <s v="CLP "/>
    <s v="24.04.2025"/>
    <s v="29.04.2025"/>
    <n v="1120"/>
    <s v="M  "/>
    <n v="3024"/>
    <s v="CLP "/>
    <s v="C004"/>
    <x v="0"/>
    <n v="101"/>
    <s v="E  "/>
    <n v="3024"/>
    <n v="302400"/>
    <n v="3024"/>
    <n v="0"/>
    <n v="0"/>
    <n v="0"/>
    <n v="0"/>
  </r>
  <r>
    <s v="89429100-1"/>
    <s v="NMC CHILE SPA"/>
    <n v="1000730"/>
    <s v="ZPCD      "/>
    <n v="6701202669"/>
    <n v="10"/>
    <x v="1"/>
    <s v="E507  "/>
    <n v="57"/>
    <s v="      "/>
    <s v="CL5726    "/>
    <n v="570301003"/>
    <n v="1415350"/>
    <s v="GUARDAPOLVO NOMAFLOOR M58 13X58 2.00MT  "/>
    <s v="23.04.2025"/>
    <n v="248"/>
    <s v="UN "/>
    <n v="1"/>
    <n v="1"/>
    <n v="3720"/>
    <s v="CLP "/>
    <s v="24.04.2025"/>
    <s v="06.05.2025"/>
    <n v="248"/>
    <s v="UN "/>
    <n v="3720"/>
    <s v="CLP "/>
    <s v="C004"/>
    <x v="0"/>
    <n v="101"/>
    <s v="E  "/>
    <n v="3720"/>
    <n v="372000"/>
    <n v="3720"/>
    <n v="0"/>
    <n v="0"/>
    <n v="0"/>
    <n v="0"/>
  </r>
  <r>
    <s v="89429100-1"/>
    <s v="NMC CHILE SPA"/>
    <n v="1000730"/>
    <s v="ZPCD      "/>
    <n v="6701203574"/>
    <n v="10"/>
    <x v="1"/>
    <s v="E652  "/>
    <n v="57"/>
    <s v="      "/>
    <s v="CL5725    "/>
    <n v="570301003"/>
    <n v="1052265"/>
    <s v="MOLDURA NOMASTYL H  40X50 CAJA X 100ML  "/>
    <s v="25.04.2025"/>
    <n v="3700"/>
    <s v="UN "/>
    <n v="1"/>
    <n v="1"/>
    <n v="27787"/>
    <s v="CLP "/>
    <s v="03.10.2025"/>
    <s v="23.07.2025"/>
    <n v="3700"/>
    <s v="UN "/>
    <n v="27787"/>
    <s v="CLP "/>
    <s v="C004"/>
    <x v="0"/>
    <n v="101"/>
    <s v="E  "/>
    <n v="27787"/>
    <n v="2778700"/>
    <n v="27787"/>
    <n v="0"/>
    <n v="0"/>
    <n v="0"/>
    <n v="0"/>
  </r>
  <r>
    <s v="89429100-1"/>
    <s v="NMC CHILE SPA"/>
    <n v="1000730"/>
    <s v="ZPCD      "/>
    <n v="6701205054"/>
    <n v="10"/>
    <x v="1"/>
    <s v="E525  "/>
    <n v="57"/>
    <s v="      "/>
    <s v="CL5725    "/>
    <n v="570301003"/>
    <n v="892059"/>
    <s v="CORNISA NOMASTYL POLIESTIRENO B2 35X35  "/>
    <s v="28.04.2025"/>
    <n v="570"/>
    <s v="UN "/>
    <n v="1"/>
    <n v="1"/>
    <n v="5574.6"/>
    <s v="CLP "/>
    <s v="28.04.2025"/>
    <s v="15.05.2025"/>
    <n v="570"/>
    <s v="UN "/>
    <n v="5574.6"/>
    <s v="CLP "/>
    <s v="C004"/>
    <x v="0"/>
    <n v="101"/>
    <s v="E  "/>
    <n v="5574.6"/>
    <n v="557460"/>
    <n v="5574.6"/>
    <n v="0"/>
    <n v="0"/>
    <n v="0"/>
    <n v="0"/>
  </r>
  <r>
    <s v="89429100-1"/>
    <s v="NMC CHILE SPA"/>
    <n v="1000730"/>
    <s v="ZPCD      "/>
    <n v="6701207257"/>
    <n v="10"/>
    <x v="1"/>
    <s v="E521  "/>
    <n v="57"/>
    <s v="      "/>
    <s v="CL5725    "/>
    <n v="570301003"/>
    <n v="1216226"/>
    <s v="ADEFIX P5                               "/>
    <s v="02.05.2025"/>
    <n v="116"/>
    <s v="UN "/>
    <n v="1"/>
    <n v="1"/>
    <n v="15408.28"/>
    <s v="CLP "/>
    <s v="02.05.2025"/>
    <s v="17.10.2025"/>
    <n v="116"/>
    <s v="UN "/>
    <n v="15408.28"/>
    <s v="CLP "/>
    <s v="C004"/>
    <x v="0"/>
    <n v="101"/>
    <s v="E  "/>
    <n v="15408.28"/>
    <n v="1540828"/>
    <n v="15408.28"/>
    <n v="0"/>
    <n v="0"/>
    <n v="0"/>
    <n v="0"/>
  </r>
  <r>
    <s v="89429100-1"/>
    <s v="NMC CHILE SPA"/>
    <n v="1000730"/>
    <s v="ZPCD      "/>
    <n v="6701207257"/>
    <n v="20"/>
    <x v="1"/>
    <s v="E521  "/>
    <n v="57"/>
    <s v="      "/>
    <s v="CL5725    "/>
    <n v="570301003"/>
    <n v="1460147"/>
    <s v="MOLDURA NOMASTYL D 50X40X2 MTS          "/>
    <s v="02.05.2025"/>
    <n v="600"/>
    <s v="UN "/>
    <n v="1"/>
    <n v="1"/>
    <n v="6924"/>
    <s v="CLP "/>
    <s v="02.05.2025"/>
    <s v="19.11.2025"/>
    <n v="600"/>
    <s v="UN "/>
    <n v="6924"/>
    <s v="CLP "/>
    <s v="C004"/>
    <x v="0"/>
    <n v="101"/>
    <s v="E  "/>
    <n v="6924"/>
    <n v="692400"/>
    <n v="6924"/>
    <n v="0"/>
    <n v="0"/>
    <n v="0"/>
    <n v="0"/>
  </r>
  <r>
    <s v="89429100-1"/>
    <s v="NMC CHILE SPA"/>
    <n v="1000730"/>
    <s v="ZPCD      "/>
    <n v="6701207257"/>
    <n v="30"/>
    <x v="1"/>
    <s v="E521  "/>
    <n v="57"/>
    <s v="      "/>
    <s v="CL5725    "/>
    <n v="570301003"/>
    <n v="1052265"/>
    <s v="MOLDURA NOMASTYL H  40X50 CAJA X 100ML  "/>
    <s v="02.05.2025"/>
    <n v="5600"/>
    <s v="UN "/>
    <n v="1"/>
    <n v="1"/>
    <n v="88480"/>
    <s v="CLP "/>
    <s v="02.05.2025"/>
    <s v="18.08.2025"/>
    <n v="5600"/>
    <s v="UN "/>
    <n v="88480"/>
    <s v="CLP "/>
    <s v="C004"/>
    <x v="0"/>
    <n v="101"/>
    <s v="E  "/>
    <n v="88480"/>
    <n v="8848000"/>
    <n v="88480"/>
    <n v="0"/>
    <n v="0"/>
    <n v="0"/>
    <n v="0"/>
  </r>
  <r>
    <s v="89429100-1"/>
    <s v="NMC CHILE SPA"/>
    <n v="1000730"/>
    <s v="ZPCD      "/>
    <n v="6701211928"/>
    <n v="10"/>
    <x v="1"/>
    <s v="E652  "/>
    <n v="57"/>
    <s v="      "/>
    <s v="CL5725    "/>
    <n v="570301003"/>
    <n v="1052265"/>
    <s v="MOLDURA NOMASTYL H  40X50 CAJA X 100ML  "/>
    <s v="12.05.2025"/>
    <n v="60"/>
    <s v="UN "/>
    <n v="1"/>
    <n v="1"/>
    <n v="91080"/>
    <s v="CLP "/>
    <s v="13.05.2025"/>
    <s v="          "/>
    <n v="0"/>
    <s v="UN "/>
    <n v="0"/>
    <s v="CLP "/>
    <s v="C004"/>
    <x v="1"/>
    <s v="   "/>
    <s v="   "/>
    <n v="91080"/>
    <n v="9108000"/>
    <n v="0"/>
    <n v="0"/>
    <n v="0"/>
    <n v="0"/>
    <n v="0"/>
  </r>
  <r>
    <s v="89429100-1"/>
    <s v="NMC CHILE SPA"/>
    <n v="1000730"/>
    <s v="ZPCD      "/>
    <n v="6701211997"/>
    <n v="10"/>
    <x v="1"/>
    <s v="E652  "/>
    <n v="57"/>
    <s v="      "/>
    <s v="CL5725    "/>
    <n v="570301003"/>
    <n v="1052265"/>
    <s v="MOLDURA NOMASTYL H  40X50 CAJA X 100ML  "/>
    <s v="13.05.2025"/>
    <n v="120"/>
    <s v="UN "/>
    <n v="1"/>
    <n v="1"/>
    <n v="91080"/>
    <s v="CLP "/>
    <s v="14.05.2025"/>
    <s v="19.05.2025"/>
    <n v="120"/>
    <s v="UN "/>
    <n v="91080"/>
    <s v="CLP "/>
    <s v="C004"/>
    <x v="0"/>
    <n v="101"/>
    <s v="E  "/>
    <n v="91080"/>
    <n v="9108000"/>
    <n v="91080"/>
    <n v="0"/>
    <n v="0"/>
    <n v="0"/>
    <n v="0"/>
  </r>
  <r>
    <s v="89429100-1"/>
    <s v="NMC CHILE SPA"/>
    <n v="1000730"/>
    <s v="ZPCD      "/>
    <n v="6701212294"/>
    <n v="10"/>
    <x v="1"/>
    <s v="E652  "/>
    <n v="57"/>
    <s v="      "/>
    <s v="          "/>
    <n v="570301003"/>
    <n v="1066111"/>
    <s v="CORNISA TIPO T 4 NOMASTYL               "/>
    <s v="14.05.2025"/>
    <n v="3060"/>
    <s v="UN "/>
    <n v="1"/>
    <n v="1"/>
    <n v="32742"/>
    <s v="CLP "/>
    <s v="15.05.2025"/>
    <s v="28.11.2025"/>
    <n v="3060"/>
    <s v="UN "/>
    <n v="32742"/>
    <s v="CLP "/>
    <s v="C004"/>
    <x v="0"/>
    <n v="101"/>
    <s v="E  "/>
    <n v="32742"/>
    <n v="3274200"/>
    <n v="32742"/>
    <n v="0"/>
    <n v="0"/>
    <n v="0"/>
    <n v="0"/>
  </r>
  <r>
    <s v="89429100-1"/>
    <s v="NMC CHILE SPA"/>
    <n v="1000730"/>
    <s v="ZPCD      "/>
    <n v="6701212294"/>
    <n v="20"/>
    <x v="1"/>
    <s v="E652  "/>
    <n v="57"/>
    <s v="      "/>
    <s v="CL5725    "/>
    <n v="570301003"/>
    <n v="1216226"/>
    <s v="ADEFIX P5                               "/>
    <s v="14.05.2025"/>
    <n v="76"/>
    <s v="UN "/>
    <n v="1"/>
    <n v="1"/>
    <n v="9867.08"/>
    <s v="CLP "/>
    <s v="15.05.2025"/>
    <s v="21.08.2025"/>
    <n v="48"/>
    <s v="UN "/>
    <n v="6231.84"/>
    <s v="CLP "/>
    <s v="C004"/>
    <x v="0"/>
    <n v="101"/>
    <s v="E  "/>
    <n v="9867.08"/>
    <n v="986708"/>
    <n v="6231.84"/>
    <n v="0"/>
    <n v="0"/>
    <n v="0"/>
    <n v="0"/>
  </r>
  <r>
    <s v="89429100-1"/>
    <s v="NMC CHILE SPA"/>
    <n v="1000730"/>
    <s v="ZPCD      "/>
    <n v="6701213077"/>
    <n v="10"/>
    <x v="1"/>
    <s v="E520  "/>
    <n v="57"/>
    <s v="      "/>
    <s v="CL5725    "/>
    <n v="570301003"/>
    <n v="1052265"/>
    <s v="MOLDURA NOMASTYL H  40X50 CAJA X 100ML  "/>
    <s v="15.05.2025"/>
    <n v="6"/>
    <s v="UN "/>
    <n v="1"/>
    <n v="1"/>
    <n v="4650"/>
    <s v="CLP "/>
    <s v="29.05.2025"/>
    <s v="28.05.2025"/>
    <n v="6"/>
    <s v="UN "/>
    <n v="4650"/>
    <s v="CLP "/>
    <s v="C004"/>
    <x v="0"/>
    <n v="101"/>
    <s v="E  "/>
    <n v="4650"/>
    <n v="465000"/>
    <n v="4650"/>
    <n v="0"/>
    <n v="0"/>
    <n v="0"/>
    <n v="0"/>
  </r>
  <r>
    <s v="89429100-1"/>
    <s v="NMC CHILE SPA"/>
    <n v="1000730"/>
    <s v="ZPCD      "/>
    <n v="6701213339"/>
    <n v="10"/>
    <x v="1"/>
    <s v="E652  "/>
    <n v="57"/>
    <s v="      "/>
    <s v="CL5725    "/>
    <n v="570301003"/>
    <n v="1427216"/>
    <s v="NOMASTYL T4 CAJA 170 ML                 "/>
    <s v="16.05.2025"/>
    <n v="59"/>
    <s v="UN "/>
    <n v="1"/>
    <n v="1"/>
    <n v="52557.2"/>
    <s v="CLP "/>
    <s v="14.08.2025"/>
    <s v="13.04.2026"/>
    <n v="55"/>
    <s v="UN "/>
    <n v="48994"/>
    <s v="CLP "/>
    <s v="C004"/>
    <x v="0"/>
    <n v="101"/>
    <s v="E  "/>
    <n v="52557.2"/>
    <n v="5255720"/>
    <n v="48994"/>
    <n v="0"/>
    <n v="0"/>
    <n v="0"/>
    <n v="0"/>
  </r>
  <r>
    <s v="89429100-1"/>
    <s v="NMC CHILE SPA"/>
    <n v="1000730"/>
    <s v="ZPCD      "/>
    <n v="6701213339"/>
    <n v="20"/>
    <x v="1"/>
    <s v="E652  "/>
    <n v="57"/>
    <s v="      "/>
    <s v="CL5725    "/>
    <n v="570301003"/>
    <n v="1216226"/>
    <s v="ADEFIX P5                               "/>
    <s v="16.05.2025"/>
    <n v="136"/>
    <s v="UN "/>
    <n v="1"/>
    <n v="1"/>
    <n v="17656.88"/>
    <s v="CLP "/>
    <s v="14.08.2025"/>
    <s v="28.01.2026"/>
    <n v="136"/>
    <s v="UN "/>
    <n v="17656.88"/>
    <s v="CLP "/>
    <s v="C004"/>
    <x v="0"/>
    <n v="101"/>
    <s v="E  "/>
    <n v="17656.88"/>
    <n v="1765688"/>
    <n v="17656.88"/>
    <n v="0"/>
    <n v="0"/>
    <n v="0"/>
    <n v="0"/>
  </r>
  <r>
    <s v="89429100-1"/>
    <s v="NMC CHILE SPA"/>
    <n v="1000730"/>
    <s v="ZPCD      "/>
    <n v="6701213341"/>
    <n v="10"/>
    <x v="1"/>
    <s v="E525  "/>
    <n v="57"/>
    <s v="      "/>
    <s v="CL5725    "/>
    <n v="570301003"/>
    <n v="892059"/>
    <s v="CORNISA NOMASTYL POLIESTIRENO B2 35X35  "/>
    <s v="16.05.2025"/>
    <n v="190"/>
    <s v="UN "/>
    <n v="1"/>
    <n v="1"/>
    <n v="1852.5"/>
    <s v="CLP "/>
    <s v="16.05.2025"/>
    <s v="28.05.2025"/>
    <n v="190"/>
    <s v="UN "/>
    <n v="1852.5"/>
    <s v="CLP "/>
    <s v="C004"/>
    <x v="0"/>
    <n v="101"/>
    <s v="E  "/>
    <n v="1852.5"/>
    <n v="185250"/>
    <n v="1852.5"/>
    <n v="0"/>
    <n v="0"/>
    <n v="0"/>
    <n v="0"/>
  </r>
  <r>
    <s v="89429100-1"/>
    <s v="NMC CHILE SPA"/>
    <n v="1000730"/>
    <s v="ZPCD      "/>
    <n v="6701215541"/>
    <n v="10"/>
    <x v="1"/>
    <s v="E652  "/>
    <n v="57"/>
    <s v="      "/>
    <s v="CL5725    "/>
    <n v="570301003"/>
    <n v="1052265"/>
    <s v="MOLDURA NOMASTYL H  40X50 CAJA X 100ML  "/>
    <s v="20.05.2025"/>
    <n v="1200"/>
    <s v="UN "/>
    <n v="1"/>
    <n v="1"/>
    <n v="9012"/>
    <s v="CLP "/>
    <s v="28.02.2026"/>
    <s v="03.06.2025"/>
    <n v="1200"/>
    <s v="UN "/>
    <n v="9012"/>
    <s v="CLP "/>
    <s v="C004"/>
    <x v="0"/>
    <n v="101"/>
    <s v="E  "/>
    <n v="9012"/>
    <n v="901200"/>
    <n v="9012"/>
    <n v="0"/>
    <n v="0"/>
    <n v="0"/>
    <n v="0"/>
  </r>
  <r>
    <s v="89429100-1"/>
    <s v="NMC CHILE SPA"/>
    <n v="1000730"/>
    <s v="ZPCD      "/>
    <n v="6701216574"/>
    <n v="10"/>
    <x v="1"/>
    <s v="E744  "/>
    <n v="57"/>
    <s v="      "/>
    <s v="CL5725    "/>
    <n v="570301003"/>
    <n v="1159900"/>
    <s v="CORNISA NOMASTYL TIPO F 30X35           "/>
    <s v="23.05.2025"/>
    <n v="4500"/>
    <s v="UN "/>
    <n v="1"/>
    <n v="1"/>
    <n v="35910"/>
    <s v="CLP "/>
    <s v="23.05.2025"/>
    <s v="02.06.2025"/>
    <n v="4485"/>
    <s v="UN "/>
    <n v="35790.300000000003"/>
    <s v="CLP "/>
    <s v="C004"/>
    <x v="0"/>
    <n v="101"/>
    <s v="E  "/>
    <n v="35910"/>
    <n v="3591000"/>
    <n v="35790.300000000003"/>
    <n v="0"/>
    <n v="0"/>
    <n v="0"/>
    <n v="0"/>
  </r>
  <r>
    <s v="89429100-1"/>
    <s v="NMC CHILE SPA"/>
    <n v="1000730"/>
    <s v="ZPCD      "/>
    <n v="6701216900"/>
    <n v="10"/>
    <x v="1"/>
    <s v="E504  "/>
    <n v="57"/>
    <s v="      "/>
    <s v="          "/>
    <n v="570301003"/>
    <n v="1066111"/>
    <s v="CORNISA TIPO T 4 NOMASTYL               "/>
    <s v="22.05.2025"/>
    <n v="85"/>
    <s v="UN "/>
    <n v="1"/>
    <n v="1"/>
    <n v="909.5"/>
    <s v="CLP "/>
    <s v="22.05.2025"/>
    <s v="29.05.2025"/>
    <n v="85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216963"/>
    <n v="10"/>
    <x v="1"/>
    <s v="E744  "/>
    <n v="57"/>
    <s v="      "/>
    <s v="CL5725    "/>
    <n v="570301003"/>
    <n v="501851"/>
    <s v="A PE ADHESIVO MOLD POLIEST ADEFIX 5KG   "/>
    <s v="23.05.2025"/>
    <n v="84"/>
    <s v="UN "/>
    <n v="1"/>
    <n v="1"/>
    <n v="10905.72"/>
    <s v="CLP "/>
    <s v="23.05.2025"/>
    <s v="29.05.2025"/>
    <n v="84"/>
    <s v="UN "/>
    <n v="10905.72"/>
    <s v="CLP "/>
    <s v="C004"/>
    <x v="0"/>
    <n v="101"/>
    <s v="E  "/>
    <n v="10905.72"/>
    <n v="1090572"/>
    <n v="10905.72"/>
    <n v="0"/>
    <n v="0"/>
    <n v="0"/>
    <n v="0"/>
  </r>
  <r>
    <s v="89429100-1"/>
    <s v="NMC CHILE SPA"/>
    <n v="1000730"/>
    <s v="ZPCD      "/>
    <n v="6701217500"/>
    <n v="10"/>
    <x v="1"/>
    <s v="E843  "/>
    <n v="57"/>
    <s v="      "/>
    <s v="CL4923    "/>
    <n v="490406003"/>
    <n v="1479801"/>
    <s v="ZOCALO WALLSTYL IL10                    "/>
    <s v="23.05.2025"/>
    <n v="14"/>
    <s v="UN "/>
    <n v="1"/>
    <n v="1"/>
    <n v="3582.04"/>
    <s v="CLP "/>
    <s v="23.05.2025"/>
    <s v="30.05.2025"/>
    <n v="14"/>
    <s v="UN "/>
    <n v="3582.04"/>
    <s v="CLP "/>
    <s v="C004"/>
    <x v="0"/>
    <n v="101"/>
    <s v="E  "/>
    <n v="3582.04"/>
    <n v="358204"/>
    <n v="3582.04"/>
    <n v="0"/>
    <n v="0"/>
    <n v="0"/>
    <n v="0"/>
  </r>
  <r>
    <s v="89429100-1"/>
    <s v="NMC CHILE SPA"/>
    <n v="1000730"/>
    <s v="ZPCD      "/>
    <n v="6701217500"/>
    <n v="20"/>
    <x v="1"/>
    <s v="E843  "/>
    <n v="57"/>
    <s v="      "/>
    <s v="CL4923    "/>
    <n v="490406003"/>
    <n v="1479800"/>
    <s v="ZOCALO WALLSTYL FL1                     "/>
    <s v="23.05.2025"/>
    <n v="21"/>
    <s v="UN "/>
    <n v="1"/>
    <n v="1"/>
    <n v="2290.6799999999998"/>
    <s v="CLP "/>
    <s v="23.05.2025"/>
    <s v="30.05.2025"/>
    <n v="21"/>
    <s v="UN "/>
    <n v="2290.6799999999998"/>
    <s v="CLP "/>
    <s v="C004"/>
    <x v="0"/>
    <n v="101"/>
    <s v="E  "/>
    <n v="2290.6799999999998"/>
    <n v="229067.99999999997"/>
    <n v="2290.6799999999998"/>
    <n v="0"/>
    <n v="0"/>
    <n v="0"/>
    <n v="0"/>
  </r>
  <r>
    <s v="89429100-1"/>
    <s v="NMC CHILE SPA"/>
    <n v="1000730"/>
    <s v="ZPCD      "/>
    <n v="6701217500"/>
    <n v="30"/>
    <x v="1"/>
    <s v="E843  "/>
    <n v="57"/>
    <s v="      "/>
    <s v="CL5726    "/>
    <n v="570301003"/>
    <n v="1479699"/>
    <s v="MOLDURA WALLSTYL WL5                    "/>
    <s v="23.05.2025"/>
    <n v="19"/>
    <s v="UN "/>
    <n v="1"/>
    <n v="1"/>
    <n v="2226.8000000000002"/>
    <s v="CLP "/>
    <s v="23.05.2025"/>
    <s v="30.05.2025"/>
    <n v="19"/>
    <s v="UN "/>
    <n v="2226.8000000000002"/>
    <s v="CLP "/>
    <s v="C004"/>
    <x v="0"/>
    <n v="101"/>
    <s v="E  "/>
    <n v="2226.8000000000002"/>
    <n v="222680.00000000003"/>
    <n v="2226.8000000000002"/>
    <n v="0"/>
    <n v="0"/>
    <n v="0"/>
    <n v="0"/>
  </r>
  <r>
    <s v="89429100-1"/>
    <s v="NMC CHILE SPA"/>
    <n v="1000730"/>
    <s v="ZPCD      "/>
    <n v="6701218193"/>
    <n v="10"/>
    <x v="1"/>
    <s v="E652  "/>
    <n v="57"/>
    <s v="      "/>
    <s v="CL5725    "/>
    <n v="570301003"/>
    <n v="1052265"/>
    <s v="MOLDURA NOMASTYL H  40X50 CAJA X 100ML  "/>
    <s v="26.05.2025"/>
    <n v="1100"/>
    <s v="UN "/>
    <n v="1"/>
    <n v="1"/>
    <n v="8261"/>
    <s v="CLP "/>
    <s v="03.01.2026"/>
    <s v="05.06.2025"/>
    <n v="1100"/>
    <s v="UN "/>
    <n v="8261"/>
    <s v="CLP "/>
    <s v="C004"/>
    <x v="0"/>
    <n v="101"/>
    <s v="E  "/>
    <n v="8261"/>
    <n v="826100"/>
    <n v="8261"/>
    <n v="0"/>
    <n v="0"/>
    <n v="0"/>
    <n v="0"/>
  </r>
  <r>
    <s v="89429100-1"/>
    <s v="NMC CHILE SPA"/>
    <n v="1000730"/>
    <s v="ZPCD      "/>
    <n v="6701218194"/>
    <n v="10"/>
    <x v="1"/>
    <s v="E591  "/>
    <n v="57"/>
    <s v="      "/>
    <s v="CL5725    "/>
    <n v="570301001"/>
    <n v="1108010"/>
    <s v="CORNISA POLIESTIRENO H 40MMX50MMX2000MM "/>
    <s v="26.05.2025"/>
    <n v="2800"/>
    <s v="UN "/>
    <n v="1"/>
    <n v="1"/>
    <n v="43400"/>
    <s v="CLP "/>
    <s v="27.05.2025"/>
    <s v="07.07.2025"/>
    <n v="2800"/>
    <s v="UN "/>
    <n v="43400"/>
    <s v="CLP "/>
    <s v="C004"/>
    <x v="0"/>
    <n v="101"/>
    <s v="E  "/>
    <n v="43400"/>
    <n v="4340000"/>
    <n v="43400"/>
    <n v="0"/>
    <n v="0"/>
    <n v="0"/>
    <n v="0"/>
  </r>
  <r>
    <s v="89429100-1"/>
    <s v="NMC CHILE SPA"/>
    <n v="1000730"/>
    <s v="ZPCD      "/>
    <n v="6701218455"/>
    <n v="10"/>
    <x v="1"/>
    <s v="E652  "/>
    <n v="57"/>
    <s v="      "/>
    <s v="CL5725    "/>
    <n v="570301003"/>
    <n v="1216226"/>
    <s v="ADEFIX P5                               "/>
    <s v="26.05.2025"/>
    <n v="20"/>
    <s v="UN "/>
    <n v="1"/>
    <n v="1"/>
    <n v="2596.6"/>
    <s v="CLP "/>
    <s v="29.05.2025"/>
    <s v="03.06.2025"/>
    <n v="20"/>
    <s v="UN "/>
    <n v="2596.6"/>
    <s v="CLP "/>
    <s v="C004"/>
    <x v="0"/>
    <n v="101"/>
    <s v="E  "/>
    <n v="2596.6"/>
    <n v="259660"/>
    <n v="2596.6"/>
    <n v="0"/>
    <n v="0"/>
    <n v="0"/>
    <n v="0"/>
  </r>
  <r>
    <s v="89429100-1"/>
    <s v="NMC CHILE SPA"/>
    <n v="1000730"/>
    <s v="ZPCD      "/>
    <n v="6701219547"/>
    <n v="10"/>
    <x v="1"/>
    <s v="E522  "/>
    <n v="57"/>
    <s v="      "/>
    <s v="CL5725    "/>
    <n v="570301003"/>
    <n v="919707"/>
    <s v="CORNIZA NOMASTYL TIPO F                 "/>
    <s v="28.05.2025"/>
    <n v="2070"/>
    <s v="M  "/>
    <n v="1"/>
    <n v="1"/>
    <n v="8259.2999999999993"/>
    <s v="CLP "/>
    <s v="28.05.2025"/>
    <s v="30.05.2025"/>
    <n v="2070"/>
    <s v="M  "/>
    <n v="8259.2999999999993"/>
    <s v="CLP "/>
    <s v="C004"/>
    <x v="0"/>
    <n v="101"/>
    <s v="E  "/>
    <n v="8259.2999999999993"/>
    <n v="825929.99999999988"/>
    <n v="8259.2999999999993"/>
    <n v="0"/>
    <n v="0"/>
    <n v="0"/>
    <n v="0"/>
  </r>
  <r>
    <s v="89429100-1"/>
    <s v="NMC CHILE SPA"/>
    <n v="1000730"/>
    <s v="ZPCD      "/>
    <n v="6701224817"/>
    <n v="10"/>
    <x v="1"/>
    <s v="E652  "/>
    <n v="57"/>
    <s v="      "/>
    <s v="          "/>
    <n v="570301003"/>
    <n v="1066111"/>
    <s v="CORNISA TIPO T 4 NOMASTYL               "/>
    <s v="02.06.2025"/>
    <n v="2"/>
    <s v="UN "/>
    <n v="1"/>
    <n v="1"/>
    <n v="1819"/>
    <s v="CLP "/>
    <s v="03.06.2025"/>
    <s v="16.06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224817"/>
    <n v="20"/>
    <x v="1"/>
    <s v="E652  "/>
    <n v="57"/>
    <s v="      "/>
    <s v="CL5725    "/>
    <n v="570301003"/>
    <n v="1216226"/>
    <s v="ADEFIX P5                               "/>
    <s v="02.06.2025"/>
    <n v="4"/>
    <s v="UN "/>
    <n v="1"/>
    <n v="1"/>
    <n v="519.32000000000005"/>
    <s v="CLP "/>
    <s v="03.06.2025"/>
    <s v="16.06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24818"/>
    <n v="10"/>
    <x v="1"/>
    <s v="E652  "/>
    <n v="57"/>
    <s v="      "/>
    <s v="          "/>
    <n v="570301003"/>
    <n v="1066111"/>
    <s v="CORNISA TIPO T 4 NOMASTYL               "/>
    <s v="02.06.2025"/>
    <n v="2"/>
    <s v="UN "/>
    <n v="1"/>
    <n v="1"/>
    <n v="1819"/>
    <s v="CLP "/>
    <s v="03.06.2025"/>
    <s v="16.06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224818"/>
    <n v="20"/>
    <x v="1"/>
    <s v="E652  "/>
    <n v="57"/>
    <s v="      "/>
    <s v="CL5725    "/>
    <n v="570301003"/>
    <n v="1216226"/>
    <s v="ADEFIX P5                               "/>
    <s v="02.06.2025"/>
    <n v="4"/>
    <s v="UN "/>
    <n v="1"/>
    <n v="1"/>
    <n v="519.32000000000005"/>
    <s v="CLP "/>
    <s v="03.06.2025"/>
    <s v="16.06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36979"/>
    <n v="10"/>
    <x v="1"/>
    <s v="E507  "/>
    <n v="57"/>
    <s v="      "/>
    <s v="CL5725    "/>
    <n v="570301003"/>
    <n v="1043507"/>
    <s v="MOLDURA CORNISA TIPO B2 CAJA 190 MTS    "/>
    <s v="04.06.2025"/>
    <n v="95"/>
    <s v="UN "/>
    <n v="1"/>
    <n v="1"/>
    <n v="1257.8"/>
    <s v="CLP "/>
    <s v="05.06.2025"/>
    <s v="04.06.2025"/>
    <n v="95"/>
    <s v="UN "/>
    <n v="1257.8"/>
    <s v="CLP "/>
    <s v="C004"/>
    <x v="0"/>
    <n v="101"/>
    <s v="E  "/>
    <n v="1257.8"/>
    <n v="125780"/>
    <n v="1257.8"/>
    <n v="0"/>
    <n v="0"/>
    <n v="0"/>
    <n v="0"/>
  </r>
  <r>
    <s v="89429100-1"/>
    <s v="NMC CHILE SPA"/>
    <n v="1000730"/>
    <s v="ZPCD      "/>
    <n v="6701247129"/>
    <n v="10"/>
    <x v="1"/>
    <s v="E652  "/>
    <n v="57"/>
    <s v="      "/>
    <s v="          "/>
    <n v="570301003"/>
    <n v="1066111"/>
    <s v="CORNISA TIPO T 4 NOMASTYL               "/>
    <s v="05.06.2025"/>
    <n v="510"/>
    <s v="UN "/>
    <n v="1"/>
    <n v="1"/>
    <n v="5457"/>
    <s v="CLP "/>
    <s v="09.06.2025"/>
    <s v="24.06.2025"/>
    <n v="510"/>
    <s v="UN "/>
    <n v="5457"/>
    <s v="CLP "/>
    <s v="C004"/>
    <x v="0"/>
    <n v="101"/>
    <s v="E  "/>
    <n v="5457"/>
    <n v="545700"/>
    <n v="5457"/>
    <n v="0"/>
    <n v="0"/>
    <n v="0"/>
    <n v="0"/>
  </r>
  <r>
    <s v="89429100-1"/>
    <s v="NMC CHILE SPA"/>
    <n v="1000730"/>
    <s v="ZPCD      "/>
    <n v="6701247131"/>
    <n v="10"/>
    <x v="1"/>
    <s v="E504  "/>
    <n v="57"/>
    <s v="      "/>
    <s v="CL5725    "/>
    <n v="570301003"/>
    <n v="1427216"/>
    <s v="NOMASTYL T4 CAJA 170 ML                 "/>
    <s v="05.06.2025"/>
    <n v="3060"/>
    <s v="UN "/>
    <n v="1"/>
    <n v="1"/>
    <n v="32068.799999999999"/>
    <s v="CLP "/>
    <s v="05.06.2025"/>
    <s v="12.06.2025"/>
    <n v="3060"/>
    <s v="UN "/>
    <n v="32068.799999999999"/>
    <s v="CLP "/>
    <s v="C004"/>
    <x v="0"/>
    <n v="101"/>
    <s v="E  "/>
    <n v="32068.799999999999"/>
    <n v="3206880"/>
    <n v="32068.799999999999"/>
    <n v="0"/>
    <n v="0"/>
    <n v="0"/>
    <n v="0"/>
  </r>
  <r>
    <s v="89429100-1"/>
    <s v="NMC CHILE SPA"/>
    <n v="1000730"/>
    <s v="ZPCD      "/>
    <n v="6701247131"/>
    <n v="20"/>
    <x v="1"/>
    <s v="E504  "/>
    <n v="57"/>
    <s v="      "/>
    <s v="CL5725    "/>
    <n v="570102001"/>
    <n v="1248388"/>
    <s v="ADHESIVO ADEFIX 5KG                     "/>
    <s v="05.06.2025"/>
    <n v="40"/>
    <s v="UN "/>
    <n v="1"/>
    <n v="1"/>
    <n v="5193.2"/>
    <s v="CLP "/>
    <s v="05.06.2025"/>
    <s v="12.06.2025"/>
    <n v="40"/>
    <s v="UN "/>
    <n v="5193.2"/>
    <s v="CLP "/>
    <s v="C004"/>
    <x v="0"/>
    <n v="101"/>
    <s v="E  "/>
    <n v="5193.2"/>
    <n v="519320"/>
    <n v="5193.2"/>
    <n v="0"/>
    <n v="0"/>
    <n v="0"/>
    <n v="0"/>
  </r>
  <r>
    <s v="89429100-1"/>
    <s v="NMC CHILE SPA"/>
    <n v="1000730"/>
    <s v="ZPCD      "/>
    <n v="6701247717"/>
    <n v="10"/>
    <x v="1"/>
    <s v="E517  "/>
    <n v="57"/>
    <s v="      "/>
    <s v="CL5725    "/>
    <n v="570301003"/>
    <n v="1427216"/>
    <s v="NOMASTYL T4 CAJA 170 ML                 "/>
    <s v="06.06.2025"/>
    <n v="18"/>
    <s v="UN "/>
    <n v="1"/>
    <n v="1"/>
    <n v="16371"/>
    <s v="CLP "/>
    <s v="06.06.2025"/>
    <s v="17.06.2025"/>
    <n v="18"/>
    <s v="UN "/>
    <n v="16371"/>
    <s v="CLP "/>
    <s v="C004"/>
    <x v="0"/>
    <n v="101"/>
    <s v="E  "/>
    <n v="16371"/>
    <n v="1637100"/>
    <n v="16371"/>
    <n v="0"/>
    <n v="0"/>
    <n v="0"/>
    <n v="0"/>
  </r>
  <r>
    <s v="89429100-1"/>
    <s v="NMC CHILE SPA"/>
    <n v="1000730"/>
    <s v="ZPCD      "/>
    <n v="6701249892"/>
    <n v="10"/>
    <x v="1"/>
    <s v="E517  "/>
    <n v="57"/>
    <s v="      "/>
    <s v="CL5725    "/>
    <n v="570301003"/>
    <n v="1427216"/>
    <s v="NOMASTYL T4 CAJA 170 ML                 "/>
    <s v="11.06.2025"/>
    <n v="39"/>
    <s v="UN "/>
    <n v="1"/>
    <n v="1"/>
    <n v="34741.199999999997"/>
    <s v="CLP "/>
    <s v="11.06.2025"/>
    <s v="30.10.2025"/>
    <n v="24"/>
    <s v="UN "/>
    <n v="21379.200000000001"/>
    <s v="CLP "/>
    <s v="C004"/>
    <x v="0"/>
    <n v="101"/>
    <s v="E  "/>
    <n v="34741.199999999997"/>
    <n v="3474119.9999999995"/>
    <n v="21379.200000000001"/>
    <n v="0"/>
    <n v="0"/>
    <n v="0"/>
    <n v="0"/>
  </r>
  <r>
    <s v="89429100-1"/>
    <s v="NMC CHILE SPA"/>
    <n v="1000730"/>
    <s v="ZPCD      "/>
    <n v="6701249892"/>
    <n v="20"/>
    <x v="1"/>
    <s v="E517  "/>
    <n v="57"/>
    <s v="      "/>
    <s v="CL5725    "/>
    <n v="570301003"/>
    <n v="1216226"/>
    <s v="ADEFIX P5                               "/>
    <s v="11.06.2025"/>
    <n v="96"/>
    <s v="UN "/>
    <n v="1"/>
    <n v="1"/>
    <n v="12463.68"/>
    <s v="CLP "/>
    <s v="11.06.2025"/>
    <s v="08.07.2025"/>
    <n v="96"/>
    <s v="UN "/>
    <n v="12463.68"/>
    <s v="CLP "/>
    <s v="C004"/>
    <x v="0"/>
    <n v="101"/>
    <s v="E  "/>
    <n v="12463.68"/>
    <n v="1246368"/>
    <n v="12463.68"/>
    <n v="0"/>
    <n v="0"/>
    <n v="0"/>
    <n v="0"/>
  </r>
  <r>
    <s v="89429100-1"/>
    <s v="NMC CHILE SPA"/>
    <n v="1000730"/>
    <s v="ZPCD      "/>
    <n v="6701249910"/>
    <n v="10"/>
    <x v="1"/>
    <s v="E652  "/>
    <n v="57"/>
    <s v="      "/>
    <s v="          "/>
    <n v="570301003"/>
    <n v="1066111"/>
    <s v="CORNISA TIPO T 4 NOMASTYL               "/>
    <s v="10.06.2025"/>
    <n v="3"/>
    <s v="UN "/>
    <n v="1"/>
    <n v="1"/>
    <n v="2728.5"/>
    <s v="CLP "/>
    <s v="11.06.2025"/>
    <s v="25.06.2025"/>
    <n v="3"/>
    <s v="UN "/>
    <n v="2728.5"/>
    <s v="CLP "/>
    <s v="C004"/>
    <x v="0"/>
    <n v="101"/>
    <s v="E  "/>
    <n v="2728.5"/>
    <n v="272850"/>
    <n v="2728.5"/>
    <n v="0"/>
    <n v="0"/>
    <n v="0"/>
    <n v="0"/>
  </r>
  <r>
    <s v="89429100-1"/>
    <s v="NMC CHILE SPA"/>
    <n v="1000730"/>
    <s v="ZPCD      "/>
    <n v="6701250195"/>
    <n v="10"/>
    <x v="1"/>
    <s v="E521  "/>
    <n v="57"/>
    <s v="      "/>
    <s v="CL5725    "/>
    <n v="570301003"/>
    <n v="919707"/>
    <s v="CORNIZA NOMASTYL TIPO F                 "/>
    <s v="12.06.2025"/>
    <n v="575"/>
    <s v="M  "/>
    <n v="1"/>
    <n v="1"/>
    <n v="4588.5"/>
    <s v="CLP "/>
    <s v="12.06.2025"/>
    <s v="26.06.2025"/>
    <n v="575"/>
    <s v="M  "/>
    <n v="4588.5"/>
    <s v="CLP "/>
    <s v="C004"/>
    <x v="0"/>
    <n v="101"/>
    <s v="E  "/>
    <n v="4588.5"/>
    <n v="458850"/>
    <n v="4588.5"/>
    <n v="0"/>
    <n v="0"/>
    <n v="0"/>
    <n v="0"/>
  </r>
  <r>
    <s v="89429100-1"/>
    <s v="NMC CHILE SPA"/>
    <n v="1000730"/>
    <s v="ZPCD      "/>
    <n v="6701250579"/>
    <n v="10"/>
    <x v="1"/>
    <s v="E760  "/>
    <n v="57"/>
    <s v="      "/>
    <s v="CL5725    "/>
    <n v="570301003"/>
    <n v="1159900"/>
    <s v="CORNISA NOMASTYL TIPO F 30X35           "/>
    <s v="13.06.2025"/>
    <n v="13800"/>
    <s v="UN "/>
    <n v="1"/>
    <n v="1"/>
    <n v="55062"/>
    <s v="CLP "/>
    <s v="13.06.2025"/>
    <s v="          "/>
    <n v="0"/>
    <s v="UN "/>
    <n v="0"/>
    <s v="CLP "/>
    <s v="C004"/>
    <x v="1"/>
    <s v="   "/>
    <s v="   "/>
    <n v="55062"/>
    <n v="5506200"/>
    <n v="0"/>
    <n v="0"/>
    <n v="0"/>
    <n v="0"/>
    <n v="0"/>
  </r>
  <r>
    <s v="89429100-1"/>
    <s v="NMC CHILE SPA"/>
    <n v="1000730"/>
    <s v="ZPCD      "/>
    <n v="6701251999"/>
    <n v="10"/>
    <x v="1"/>
    <s v="E652  "/>
    <n v="57"/>
    <s v="      "/>
    <s v="          "/>
    <n v="570301003"/>
    <n v="1066111"/>
    <s v="CORNISA TIPO T 4 NOMASTYL               "/>
    <s v="17.06.2025"/>
    <n v="2"/>
    <s v="UN "/>
    <n v="1"/>
    <n v="1"/>
    <n v="1819"/>
    <s v="CLP "/>
    <s v="18.06.2025"/>
    <s v="24.06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251999"/>
    <n v="20"/>
    <x v="1"/>
    <s v="E652  "/>
    <n v="57"/>
    <s v="      "/>
    <s v="CL5725    "/>
    <n v="570301003"/>
    <n v="1216226"/>
    <s v="ADEFIX P5                               "/>
    <s v="17.06.2025"/>
    <n v="4"/>
    <s v="UN "/>
    <n v="1"/>
    <n v="1"/>
    <n v="519.32000000000005"/>
    <s v="CLP "/>
    <s v="18.06.2025"/>
    <s v="24.06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54358"/>
    <n v="10"/>
    <x v="1"/>
    <s v="E652  "/>
    <n v="57"/>
    <s v="      "/>
    <s v="CL5725    "/>
    <n v="570301003"/>
    <n v="1193346"/>
    <s v="MOLDURA NOMASTYL B-2 35X35MM            "/>
    <s v="23.06.2025"/>
    <n v="1520"/>
    <s v="UN "/>
    <n v="1"/>
    <n v="1"/>
    <n v="7432.8"/>
    <s v="CLP "/>
    <s v="03.10.2025"/>
    <s v="10.07.2025"/>
    <n v="1520"/>
    <s v="UN "/>
    <n v="7432.8"/>
    <s v="CLP "/>
    <s v="C004"/>
    <x v="0"/>
    <n v="101"/>
    <s v="E  "/>
    <n v="7432.8"/>
    <n v="743280"/>
    <n v="7432.8"/>
    <n v="0"/>
    <n v="0"/>
    <n v="0"/>
    <n v="0"/>
  </r>
  <r>
    <s v="89429100-1"/>
    <s v="NMC CHILE SPA"/>
    <n v="1000730"/>
    <s v="ZPCD      "/>
    <n v="6701254548"/>
    <n v="10"/>
    <x v="1"/>
    <s v="E652  "/>
    <n v="49"/>
    <s v="      "/>
    <s v="CL4923    "/>
    <n v="490604004"/>
    <n v="1257819"/>
    <s v="ESPUMA NIVELADORA 2.2MM SELITAC 15 M2   "/>
    <s v="23.06.2025"/>
    <n v="300"/>
    <s v="UN "/>
    <n v="1"/>
    <n v="1"/>
    <n v="38745"/>
    <s v="CLP "/>
    <s v="24.06.2025"/>
    <s v="          "/>
    <n v="0"/>
    <s v="UN "/>
    <n v="0"/>
    <s v="CLP "/>
    <s v="C004"/>
    <x v="1"/>
    <s v="   "/>
    <s v="   "/>
    <n v="38745"/>
    <n v="3874500"/>
    <n v="0"/>
    <n v="0"/>
    <n v="0"/>
    <n v="0"/>
    <n v="0"/>
  </r>
  <r>
    <s v="89429100-1"/>
    <s v="NMC CHILE SPA"/>
    <n v="1000730"/>
    <s v="ZPCD      "/>
    <n v="6701254772"/>
    <n v="10"/>
    <x v="1"/>
    <s v="E652  "/>
    <n v="57"/>
    <s v="      "/>
    <s v="CL5725    "/>
    <n v="570301003"/>
    <n v="1193346"/>
    <s v="MOLDURA NOMASTYL B-2 35X35MM            "/>
    <s v="23.06.2025"/>
    <n v="1520"/>
    <s v="UN "/>
    <n v="1"/>
    <n v="1"/>
    <n v="7432.8"/>
    <s v="CLP "/>
    <s v="03.10.2025"/>
    <s v="10.07.2025"/>
    <n v="1520"/>
    <s v="UN "/>
    <n v="7432.8"/>
    <s v="CLP "/>
    <s v="C004"/>
    <x v="0"/>
    <n v="101"/>
    <s v="E  "/>
    <n v="7432.8"/>
    <n v="743280"/>
    <n v="7432.8"/>
    <n v="0"/>
    <n v="0"/>
    <n v="0"/>
    <n v="0"/>
  </r>
  <r>
    <s v="89429100-1"/>
    <s v="NMC CHILE SPA"/>
    <n v="1000730"/>
    <s v="ZPCD      "/>
    <n v="6701254837"/>
    <n v="10"/>
    <x v="1"/>
    <s v="E652  "/>
    <n v="57"/>
    <s v="      "/>
    <s v="CL5725    "/>
    <n v="570301003"/>
    <n v="1052265"/>
    <s v="MOLDURA NOMASTYL H  40X50 CAJA X 100ML  "/>
    <s v="23.06.2025"/>
    <n v="7600"/>
    <s v="UN "/>
    <n v="1"/>
    <n v="1"/>
    <n v="57076"/>
    <s v="CLP "/>
    <s v="03.01.2026"/>
    <s v="17.11.2025"/>
    <n v="7600"/>
    <s v="UN "/>
    <n v="57076"/>
    <s v="CLP "/>
    <s v="C004"/>
    <x v="0"/>
    <n v="101"/>
    <s v="E  "/>
    <n v="57076"/>
    <n v="5707600"/>
    <n v="57076"/>
    <n v="0"/>
    <n v="0"/>
    <n v="0"/>
    <n v="0"/>
  </r>
  <r>
    <s v="89429100-1"/>
    <s v="NMC CHILE SPA"/>
    <n v="1000730"/>
    <s v="ZPCD      "/>
    <n v="6701255034"/>
    <n v="10"/>
    <x v="1"/>
    <s v="E652  "/>
    <n v="49"/>
    <s v="      "/>
    <s v="CL4923    "/>
    <n v="490604004"/>
    <n v="1257819"/>
    <s v="ESPUMA NIVELADORA 2.2MM SELITAC 15 M2   "/>
    <s v="23.06.2025"/>
    <n v="300"/>
    <s v="UN "/>
    <n v="1"/>
    <n v="1"/>
    <n v="37620"/>
    <s v="CLP "/>
    <s v="24.06.2025"/>
    <s v="06.10.2025"/>
    <n v="300"/>
    <s v="UN "/>
    <n v="37620"/>
    <s v="CLP "/>
    <s v="C004"/>
    <x v="0"/>
    <n v="101"/>
    <s v="E  "/>
    <n v="37620"/>
    <n v="3762000"/>
    <n v="37620"/>
    <n v="0"/>
    <n v="0"/>
    <n v="0"/>
    <n v="0"/>
  </r>
  <r>
    <s v="89429100-1"/>
    <s v="NMC CHILE SPA"/>
    <n v="1000730"/>
    <s v="ZPCD      "/>
    <n v="6701255489"/>
    <n v="10"/>
    <x v="1"/>
    <s v="E652  "/>
    <n v="57"/>
    <s v="      "/>
    <s v="CL5725    "/>
    <n v="570301003"/>
    <n v="1283741"/>
    <s v="NOMASTIL TIPO ML LX28                   "/>
    <s v="25.06.2025"/>
    <n v="1680"/>
    <s v="M  "/>
    <n v="1"/>
    <n v="1"/>
    <n v="4536"/>
    <s v="CLP "/>
    <s v="03.10.2025"/>
    <s v="30.06.2025"/>
    <n v="1680"/>
    <s v="M  "/>
    <n v="4536"/>
    <s v="CLP "/>
    <s v="C004"/>
    <x v="0"/>
    <n v="101"/>
    <s v="E  "/>
    <n v="4536"/>
    <n v="453600"/>
    <n v="4536"/>
    <n v="0"/>
    <n v="0"/>
    <n v="0"/>
    <n v="0"/>
  </r>
  <r>
    <s v="89429100-1"/>
    <s v="NMC CHILE SPA"/>
    <n v="1000730"/>
    <s v="ZPCD      "/>
    <n v="6701256497"/>
    <n v="10"/>
    <x v="1"/>
    <s v="E652  "/>
    <n v="57"/>
    <s v="      "/>
    <s v="          "/>
    <n v="570301003"/>
    <n v="1066111"/>
    <s v="CORNISA TIPO T 4 NOMASTYL               "/>
    <s v="26.06.2025"/>
    <n v="60"/>
    <s v="UN "/>
    <n v="1"/>
    <n v="1"/>
    <n v="54570"/>
    <s v="CLP "/>
    <s v="27.06.2025"/>
    <s v="15.09.2025"/>
    <n v="30"/>
    <s v="UN "/>
    <n v="27285"/>
    <s v="CLP "/>
    <s v="C004"/>
    <x v="0"/>
    <n v="101"/>
    <s v="E  "/>
    <n v="54570"/>
    <n v="5457000"/>
    <n v="27285"/>
    <n v="0"/>
    <n v="0"/>
    <n v="0"/>
    <n v="0"/>
  </r>
  <r>
    <s v="89429100-1"/>
    <s v="NMC CHILE SPA"/>
    <n v="1000730"/>
    <s v="ZPCD      "/>
    <n v="6701256497"/>
    <n v="20"/>
    <x v="1"/>
    <s v="E652  "/>
    <n v="57"/>
    <s v="      "/>
    <s v="CL5725    "/>
    <n v="570301003"/>
    <n v="1216226"/>
    <s v="ADEFIX P5                               "/>
    <s v="26.06.2025"/>
    <n v="100"/>
    <s v="UN "/>
    <n v="1"/>
    <n v="1"/>
    <n v="12983"/>
    <s v="CLP "/>
    <s v="27.06.2025"/>
    <s v="15.09.2025"/>
    <n v="50"/>
    <s v="UN "/>
    <n v="6491.5"/>
    <s v="CLP "/>
    <s v="C004"/>
    <x v="0"/>
    <n v="101"/>
    <s v="E  "/>
    <n v="12983"/>
    <n v="1298300"/>
    <n v="6491.5"/>
    <n v="0"/>
    <n v="0"/>
    <n v="0"/>
    <n v="0"/>
  </r>
  <r>
    <s v="89429100-1"/>
    <s v="NMC CHILE SPA"/>
    <n v="1000730"/>
    <s v="ZPCD      "/>
    <n v="6701256602"/>
    <n v="10"/>
    <x v="1"/>
    <s v="E652  "/>
    <n v="57"/>
    <s v="      "/>
    <s v="          "/>
    <n v="570301003"/>
    <n v="1066111"/>
    <s v="CORNISA TIPO T 4 NOMASTYL               "/>
    <s v="26.06.2025"/>
    <n v="2040"/>
    <s v="UN "/>
    <n v="1"/>
    <n v="1"/>
    <n v="10689.6"/>
    <s v="CLP "/>
    <s v="03.10.2025"/>
    <s v="21.07.2025"/>
    <n v="2040"/>
    <s v="UN "/>
    <n v="10689.6"/>
    <s v="CLP "/>
    <s v="C004"/>
    <x v="0"/>
    <n v="101"/>
    <s v="E  "/>
    <n v="10689.6"/>
    <n v="1068960"/>
    <n v="10689.6"/>
    <n v="0"/>
    <n v="0"/>
    <n v="0"/>
    <n v="0"/>
  </r>
  <r>
    <s v="89429100-1"/>
    <s v="NMC CHILE SPA"/>
    <n v="1000730"/>
    <s v="ZPCD      "/>
    <n v="6701256670"/>
    <n v="10"/>
    <x v="1"/>
    <s v="E652  "/>
    <n v="57"/>
    <s v="      "/>
    <s v="CL5725    "/>
    <n v="570301003"/>
    <n v="1283741"/>
    <s v="NOMASTIL TIPO ML LX28                   "/>
    <s v="27.06.2025"/>
    <n v="4200"/>
    <s v="M  "/>
    <n v="1"/>
    <n v="1"/>
    <n v="11340"/>
    <s v="CLP "/>
    <s v="27.06.2025"/>
    <s v="07.07.2025"/>
    <n v="4200"/>
    <s v="M  "/>
    <n v="11340"/>
    <s v="CLP "/>
    <s v="C004"/>
    <x v="0"/>
    <n v="101"/>
    <s v="E  "/>
    <n v="11340"/>
    <n v="1134000"/>
    <n v="11340"/>
    <n v="0"/>
    <n v="0"/>
    <n v="0"/>
    <n v="0"/>
  </r>
  <r>
    <s v="89429100-1"/>
    <s v="NMC CHILE SPA"/>
    <n v="1000730"/>
    <s v="ZPCD      "/>
    <n v="6701258173"/>
    <n v="10"/>
    <x v="1"/>
    <s v="E760  "/>
    <n v="57"/>
    <s v="      "/>
    <s v="CL5725    "/>
    <n v="570301003"/>
    <n v="1159900"/>
    <s v="CORNISA NOMASTYL TIPO F 30X35           "/>
    <s v="30.06.2025"/>
    <n v="60"/>
    <s v="UN "/>
    <n v="1"/>
    <n v="1"/>
    <n v="55062"/>
    <s v="CLP "/>
    <s v="10.07.2025"/>
    <s v="10.07.2025"/>
    <n v="60"/>
    <s v="UN "/>
    <n v="55062"/>
    <s v="CLP "/>
    <s v="C004"/>
    <x v="0"/>
    <n v="101"/>
    <s v="E  "/>
    <n v="55062"/>
    <n v="5506200"/>
    <n v="55062"/>
    <n v="0"/>
    <n v="0"/>
    <n v="0"/>
    <n v="0"/>
  </r>
  <r>
    <s v="89429100-1"/>
    <s v="NMC CHILE SPA"/>
    <n v="1000730"/>
    <s v="ZPCD      "/>
    <n v="6701258869"/>
    <n v="10"/>
    <x v="1"/>
    <s v="E652  "/>
    <n v="57"/>
    <s v="      "/>
    <s v="CL5725    "/>
    <n v="570301003"/>
    <n v="1052265"/>
    <s v="MOLDURA NOMASTYL H  40X50 CAJA X 100ML  "/>
    <s v="01.07.2025"/>
    <n v="3000"/>
    <s v="UN "/>
    <n v="1"/>
    <n v="1"/>
    <n v="22530"/>
    <s v="CLP "/>
    <s v="03.10.2025"/>
    <s v="08.07.2025"/>
    <n v="3000"/>
    <s v="UN "/>
    <n v="22530"/>
    <s v="CLP "/>
    <s v="C004"/>
    <x v="0"/>
    <n v="101"/>
    <s v="E  "/>
    <n v="22530"/>
    <n v="2253000"/>
    <n v="22530"/>
    <n v="0"/>
    <n v="0"/>
    <n v="0"/>
    <n v="0"/>
  </r>
  <r>
    <s v="89429100-1"/>
    <s v="NMC CHILE SPA"/>
    <n v="1000730"/>
    <s v="ZPCD      "/>
    <n v="6701259046"/>
    <n v="10"/>
    <x v="1"/>
    <s v="E652  "/>
    <n v="57"/>
    <s v="      "/>
    <s v="CL5725    "/>
    <n v="570301003"/>
    <n v="1193346"/>
    <s v="MOLDURA NOMASTYL B-2 35X35MM            "/>
    <s v="01.07.2025"/>
    <n v="1900"/>
    <s v="UN "/>
    <n v="1"/>
    <n v="1"/>
    <n v="9291"/>
    <s v="CLP "/>
    <s v="03.10.2025"/>
    <s v="02.07.2025"/>
    <n v="1900"/>
    <s v="UN "/>
    <n v="9291"/>
    <s v="CLP "/>
    <s v="C004"/>
    <x v="0"/>
    <n v="101"/>
    <s v="E  "/>
    <n v="9291"/>
    <n v="929100"/>
    <n v="9291"/>
    <n v="0"/>
    <n v="0"/>
    <n v="0"/>
    <n v="0"/>
  </r>
  <r>
    <s v="89429100-1"/>
    <s v="NMC CHILE SPA"/>
    <n v="1000730"/>
    <s v="ZPCD      "/>
    <n v="6701259204"/>
    <n v="10"/>
    <x v="1"/>
    <s v="E652  "/>
    <n v="57"/>
    <s v="      "/>
    <s v="CL5725    "/>
    <n v="570301003"/>
    <n v="1193346"/>
    <s v="MOLDURA NOMASTYL B-2 35X35MM            "/>
    <s v="01.07.2025"/>
    <n v="1900"/>
    <s v="UN "/>
    <n v="1"/>
    <n v="1"/>
    <n v="9291"/>
    <s v="CLP "/>
    <s v="03.10.2025"/>
    <s v="02.07.2025"/>
    <n v="1900"/>
    <s v="UN "/>
    <n v="9291"/>
    <s v="CLP "/>
    <s v="C004"/>
    <x v="0"/>
    <n v="101"/>
    <s v="E  "/>
    <n v="9291"/>
    <n v="929100"/>
    <n v="9291"/>
    <n v="0"/>
    <n v="0"/>
    <n v="0"/>
    <n v="0"/>
  </r>
  <r>
    <s v="89429100-1"/>
    <s v="NMC CHILE SPA"/>
    <n v="1000730"/>
    <s v="ZPCD      "/>
    <n v="6701259209"/>
    <n v="10"/>
    <x v="1"/>
    <s v="E652  "/>
    <n v="57"/>
    <s v="      "/>
    <s v="CL5725    "/>
    <n v="570301003"/>
    <n v="1193346"/>
    <s v="MOLDURA NOMASTYL B-2 35X35MM            "/>
    <s v="01.07.2025"/>
    <n v="1710"/>
    <s v="UN "/>
    <n v="1"/>
    <n v="1"/>
    <n v="8361.9"/>
    <s v="CLP "/>
    <s v="03.10.2025"/>
    <s v="03.07.2025"/>
    <n v="1710"/>
    <s v="UN "/>
    <n v="8361.9"/>
    <s v="CLP "/>
    <s v="C004"/>
    <x v="0"/>
    <n v="101"/>
    <s v="E  "/>
    <n v="8361.9"/>
    <n v="836190"/>
    <n v="8361.9"/>
    <n v="0"/>
    <n v="0"/>
    <n v="0"/>
    <n v="0"/>
  </r>
  <r>
    <s v="89429100-1"/>
    <s v="NMC CHILE SPA"/>
    <n v="1000730"/>
    <s v="ZPCD      "/>
    <n v="6701259575"/>
    <n v="10"/>
    <x v="1"/>
    <s v="E522  "/>
    <n v="57"/>
    <s v="      "/>
    <s v="CL5725    "/>
    <n v="570301003"/>
    <n v="919707"/>
    <s v="CORNIZA NOMASTYL TIPO F                 "/>
    <s v="02.07.2025"/>
    <n v="1290"/>
    <s v="M  "/>
    <n v="1"/>
    <n v="1"/>
    <n v="5147.1000000000004"/>
    <s v="CLP "/>
    <s v="03.07.2025"/>
    <s v="11.07.2025"/>
    <n v="1150"/>
    <s v="M  "/>
    <n v="4588.5"/>
    <s v="CLP "/>
    <s v="C004"/>
    <x v="0"/>
    <n v="101"/>
    <s v="E  "/>
    <n v="5147.1000000000004"/>
    <n v="514710.00000000006"/>
    <n v="4588.5"/>
    <n v="0"/>
    <n v="0"/>
    <n v="0"/>
    <n v="0"/>
  </r>
  <r>
    <s v="89429100-1"/>
    <s v="NMC CHILE SPA"/>
    <n v="1000730"/>
    <s v="ZPCD      "/>
    <n v="6701259575"/>
    <n v="20"/>
    <x v="1"/>
    <s v="E522  "/>
    <n v="57"/>
    <s v="      "/>
    <s v="CL5725    "/>
    <n v="570102001"/>
    <n v="1248388"/>
    <s v="ADHESIVO ADEFIX 5KG                     "/>
    <s v="02.07.2025"/>
    <n v="15"/>
    <s v="UN "/>
    <n v="1"/>
    <n v="1"/>
    <n v="1947.45"/>
    <s v="CLP "/>
    <s v="04.07.2025"/>
    <s v="11.07.2025"/>
    <n v="12"/>
    <s v="UN "/>
    <n v="1557.96"/>
    <s v="CLP "/>
    <s v="C004"/>
    <x v="0"/>
    <n v="101"/>
    <s v="E  "/>
    <n v="1947.45"/>
    <n v="194745"/>
    <n v="1557.96"/>
    <n v="0"/>
    <n v="0"/>
    <n v="0"/>
    <n v="0"/>
  </r>
  <r>
    <s v="89429100-1"/>
    <s v="NMC CHILE SPA"/>
    <n v="1000730"/>
    <s v="ZPCD      "/>
    <n v="6701260601"/>
    <n v="10"/>
    <x v="1"/>
    <s v="E517  "/>
    <n v="57"/>
    <s v="      "/>
    <s v="CL5725    "/>
    <n v="570301003"/>
    <n v="1427216"/>
    <s v="NOMASTYL T4 CAJA 170 ML                 "/>
    <s v="03.07.2025"/>
    <n v="14"/>
    <s v="UN "/>
    <n v="1"/>
    <n v="1"/>
    <n v="12352.2"/>
    <s v="CLP "/>
    <s v="04.07.2025"/>
    <s v="15.07.2025"/>
    <n v="14"/>
    <s v="UN "/>
    <n v="12352.2"/>
    <s v="CLP "/>
    <s v="C004"/>
    <x v="0"/>
    <n v="101"/>
    <s v="E  "/>
    <n v="12352.2"/>
    <n v="1235220"/>
    <n v="12352.2"/>
    <n v="0"/>
    <n v="0"/>
    <n v="0"/>
    <n v="0"/>
  </r>
  <r>
    <s v="89429100-1"/>
    <s v="NMC CHILE SPA"/>
    <n v="1000730"/>
    <s v="ZPCD      "/>
    <n v="6701262168"/>
    <n v="10"/>
    <x v="1"/>
    <s v="E652  "/>
    <n v="57"/>
    <s v="      "/>
    <s v="CL5725    "/>
    <n v="570301003"/>
    <n v="1164570"/>
    <s v="CORNISA NOMASTYL J ML                   "/>
    <s v="07.07.2025"/>
    <n v="1728"/>
    <s v="UN "/>
    <n v="1"/>
    <n v="1"/>
    <n v="12977.28"/>
    <s v="CLP "/>
    <s v="28.02.2026"/>
    <s v="18.07.2025"/>
    <n v="1728"/>
    <s v="UN "/>
    <n v="12977.28"/>
    <s v="CLP "/>
    <s v="C004"/>
    <x v="0"/>
    <n v="101"/>
    <s v="E  "/>
    <n v="12977.28"/>
    <n v="1297728"/>
    <n v="12977.28"/>
    <n v="0"/>
    <n v="0"/>
    <n v="0"/>
    <n v="0"/>
  </r>
  <r>
    <s v="89429100-1"/>
    <s v="NMC CHILE SPA"/>
    <n v="1000730"/>
    <s v="ZPCD      "/>
    <n v="6701263480"/>
    <n v="10"/>
    <x v="1"/>
    <s v="E652  "/>
    <n v="57"/>
    <s v="      "/>
    <s v="CL5725    "/>
    <n v="570301003"/>
    <n v="1427216"/>
    <s v="NOMASTYL T4 CAJA 170 ML                 "/>
    <s v="10.07.2025"/>
    <n v="680"/>
    <s v="UN "/>
    <n v="1"/>
    <n v="1"/>
    <n v="7276"/>
    <s v="CLP "/>
    <s v="15.07.2025"/>
    <s v="23.07.2025"/>
    <n v="680"/>
    <s v="UN "/>
    <n v="7276"/>
    <s v="CLP "/>
    <s v="C004"/>
    <x v="0"/>
    <n v="101"/>
    <s v="E  "/>
    <n v="7276"/>
    <n v="727600"/>
    <n v="7276"/>
    <n v="0"/>
    <n v="0"/>
    <n v="0"/>
    <n v="0"/>
  </r>
  <r>
    <s v="89429100-1"/>
    <s v="NMC CHILE SPA"/>
    <n v="1000730"/>
    <s v="ZPCD      "/>
    <n v="6701263530"/>
    <n v="10"/>
    <x v="1"/>
    <s v="E507  "/>
    <n v="43"/>
    <s v="      "/>
    <s v="CL4924    "/>
    <n v="430201002"/>
    <n v="1485804"/>
    <s v="AISLANTE TERM. CLIMATUBE EASY 15MM      "/>
    <s v="09.07.2025"/>
    <n v="150"/>
    <s v="UN "/>
    <n v="1"/>
    <n v="1"/>
    <n v="555"/>
    <s v="CLP "/>
    <s v="09.07.2025"/>
    <s v="          "/>
    <n v="0"/>
    <s v="UN "/>
    <n v="0"/>
    <s v="CLP "/>
    <s v="C004"/>
    <x v="1"/>
    <s v="   "/>
    <s v="   "/>
    <n v="555"/>
    <n v="55500"/>
    <n v="0"/>
    <n v="0"/>
    <n v="0"/>
    <n v="0"/>
    <n v="0"/>
  </r>
  <r>
    <s v="89429100-1"/>
    <s v="NMC CHILE SPA"/>
    <n v="1000730"/>
    <s v="ZPCD      "/>
    <n v="6701263530"/>
    <n v="20"/>
    <x v="1"/>
    <s v="E507  "/>
    <n v="43"/>
    <s v="      "/>
    <s v="CL4924    "/>
    <n v="430201002"/>
    <n v="1485803"/>
    <s v="AISLANTE TERM. CLIMATUBE BASIC 28MM     "/>
    <s v="09.07.2025"/>
    <n v="110"/>
    <s v="UN "/>
    <n v="1"/>
    <n v="1"/>
    <n v="547.79999999999995"/>
    <s v="CLP "/>
    <s v="09.07.2025"/>
    <s v="          "/>
    <n v="0"/>
    <s v="UN "/>
    <n v="0"/>
    <s v="CLP "/>
    <s v="C004"/>
    <x v="1"/>
    <s v="   "/>
    <s v="   "/>
    <n v="547.79999999999995"/>
    <n v="54779.999999999993"/>
    <n v="0"/>
    <n v="0"/>
    <n v="0"/>
    <n v="0"/>
    <n v="0"/>
  </r>
  <r>
    <s v="89429100-1"/>
    <s v="NMC CHILE SPA"/>
    <n v="1000730"/>
    <s v="ZPCD      "/>
    <n v="6701263530"/>
    <n v="30"/>
    <x v="1"/>
    <s v="E507  "/>
    <n v="43"/>
    <s v="      "/>
    <s v="CL4924    "/>
    <n v="430201002"/>
    <n v="1485802"/>
    <s v="AISLANTE TERM. CLIMATUBE BASIC 22MM     "/>
    <s v="09.07.2025"/>
    <n v="85"/>
    <s v="UN "/>
    <n v="1"/>
    <n v="1"/>
    <n v="520.20000000000005"/>
    <s v="CLP "/>
    <s v="09.07.2025"/>
    <s v="          "/>
    <n v="0"/>
    <s v="UN "/>
    <n v="0"/>
    <s v="CLP "/>
    <s v="C004"/>
    <x v="1"/>
    <s v="   "/>
    <s v="   "/>
    <n v="520.20000000000005"/>
    <n v="52020.000000000007"/>
    <n v="0"/>
    <n v="0"/>
    <n v="0"/>
    <n v="0"/>
    <n v="0"/>
  </r>
  <r>
    <s v="89429100-1"/>
    <s v="NMC CHILE SPA"/>
    <n v="1000730"/>
    <s v="ZPCD      "/>
    <n v="6701263589"/>
    <n v="10"/>
    <x v="1"/>
    <s v="E507  "/>
    <n v="57"/>
    <s v="      "/>
    <s v="CL5725    "/>
    <n v="570301003"/>
    <n v="1427216"/>
    <s v="NOMASTYL T4 CAJA 170 ML                 "/>
    <s v="10.07.2025"/>
    <n v="74"/>
    <s v="UN "/>
    <n v="1"/>
    <n v="1"/>
    <n v="63906.400000000001"/>
    <s v="CLP "/>
    <s v="15.07.2025"/>
    <s v="08.01.2026"/>
    <n v="65"/>
    <s v="UN "/>
    <n v="56134"/>
    <s v="CLP "/>
    <s v="C004"/>
    <x v="0"/>
    <n v="101"/>
    <s v="E  "/>
    <n v="63906.400000000001"/>
    <n v="6390640"/>
    <n v="56134"/>
    <n v="0"/>
    <n v="0"/>
    <n v="0"/>
    <n v="0"/>
  </r>
  <r>
    <s v="89429100-1"/>
    <s v="NMC CHILE SPA"/>
    <n v="1000730"/>
    <s v="ZPCD      "/>
    <n v="6701263589"/>
    <n v="20"/>
    <x v="1"/>
    <s v="E507  "/>
    <n v="57"/>
    <s v="      "/>
    <s v="CL5725    "/>
    <n v="570102001"/>
    <n v="1248388"/>
    <s v="ADHESIVO ADEFIX 5KG                     "/>
    <s v="10.07.2025"/>
    <n v="128"/>
    <s v="UN "/>
    <n v="1"/>
    <n v="1"/>
    <n v="16618.240000000002"/>
    <s v="CLP "/>
    <s v="11.07.2025"/>
    <s v="29.10.2025"/>
    <n v="112"/>
    <s v="UN "/>
    <n v="14540.96"/>
    <s v="CLP "/>
    <s v="C004"/>
    <x v="0"/>
    <n v="101"/>
    <s v="E  "/>
    <n v="16618.240000000002"/>
    <n v="1661824.0000000002"/>
    <n v="14540.96"/>
    <n v="0"/>
    <n v="0"/>
    <n v="0"/>
    <n v="0"/>
  </r>
  <r>
    <s v="89429100-1"/>
    <s v="NMC CHILE SPA"/>
    <n v="1000730"/>
    <s v="ZPCD      "/>
    <n v="6701263893"/>
    <n v="10"/>
    <x v="1"/>
    <s v="E522  "/>
    <n v="57"/>
    <s v="      "/>
    <s v="CL5725    "/>
    <n v="570301003"/>
    <n v="919707"/>
    <s v="CORNIZA NOMASTYL TIPO F                 "/>
    <s v="11.07.2025"/>
    <n v="1380"/>
    <s v="M  "/>
    <n v="1"/>
    <n v="1"/>
    <n v="5506.2"/>
    <s v="CLP "/>
    <s v="11.07.2025"/>
    <s v="18.07.2025"/>
    <n v="1380"/>
    <s v="M  "/>
    <n v="5506.2"/>
    <s v="CLP "/>
    <s v="C004"/>
    <x v="0"/>
    <n v="101"/>
    <s v="E  "/>
    <n v="5506.2"/>
    <n v="550620"/>
    <n v="5506.2"/>
    <n v="0"/>
    <n v="0"/>
    <n v="0"/>
    <n v="0"/>
  </r>
  <r>
    <s v="89429100-1"/>
    <s v="NMC CHILE SPA"/>
    <n v="1000730"/>
    <s v="ZPCD      "/>
    <n v="6701263893"/>
    <n v="20"/>
    <x v="1"/>
    <s v="E522  "/>
    <n v="57"/>
    <s v="      "/>
    <s v="CL5725    "/>
    <n v="570102001"/>
    <n v="1248388"/>
    <s v="ADHESIVO ADEFIX 5KG                     "/>
    <s v="11.07.2025"/>
    <n v="20"/>
    <s v="UN "/>
    <n v="1"/>
    <n v="1"/>
    <n v="2596.6"/>
    <s v="CLP "/>
    <s v="11.07.2025"/>
    <s v="18.07.2025"/>
    <n v="20"/>
    <s v="UN "/>
    <n v="2596.6"/>
    <s v="CLP "/>
    <s v="C004"/>
    <x v="0"/>
    <n v="101"/>
    <s v="E  "/>
    <n v="2596.6"/>
    <n v="259660"/>
    <n v="2596.6"/>
    <n v="0"/>
    <n v="0"/>
    <n v="0"/>
    <n v="0"/>
  </r>
  <r>
    <s v="89429100-1"/>
    <s v="NMC CHILE SPA"/>
    <n v="1000730"/>
    <s v="ZPCD      "/>
    <n v="6701264491"/>
    <n v="10"/>
    <x v="1"/>
    <s v="E652  "/>
    <n v="57"/>
    <s v="      "/>
    <s v="CL5725    "/>
    <n v="570301003"/>
    <n v="938419"/>
    <s v="MOLDURA NOMASTYL LX28 K1 CJ             "/>
    <s v="11.07.2025"/>
    <n v="2500"/>
    <s v="M  "/>
    <n v="1"/>
    <n v="1"/>
    <n v="6750"/>
    <s v="CLP "/>
    <s v="11.07.2025"/>
    <s v="25.07.2025"/>
    <n v="2240"/>
    <s v="M  "/>
    <n v="6048"/>
    <s v="CLP "/>
    <s v="C004"/>
    <x v="0"/>
    <n v="101"/>
    <s v="E  "/>
    <n v="6750"/>
    <n v="675000"/>
    <n v="6048"/>
    <n v="0"/>
    <n v="0"/>
    <n v="0"/>
    <n v="0"/>
  </r>
  <r>
    <s v="89429100-1"/>
    <s v="NMC CHILE SPA"/>
    <n v="1000730"/>
    <s v="ZPCD      "/>
    <n v="6701265365"/>
    <n v="10"/>
    <x v="1"/>
    <s v="E652  "/>
    <n v="57"/>
    <s v="      "/>
    <s v="CL5725    "/>
    <n v="570301003"/>
    <n v="1052265"/>
    <s v="MOLDURA NOMASTYL H  40X50 CAJA X 100ML  "/>
    <s v="14.07.2025"/>
    <n v="13800"/>
    <s v="UN "/>
    <n v="1"/>
    <n v="1"/>
    <n v="103638"/>
    <s v="CLP "/>
    <s v="03.01.2026"/>
    <s v="02.12.2025"/>
    <n v="10400"/>
    <s v="UN "/>
    <n v="78104"/>
    <s v="CLP "/>
    <s v="C004"/>
    <x v="0"/>
    <n v="101"/>
    <s v="E  "/>
    <n v="103638"/>
    <n v="10363800"/>
    <n v="78104"/>
    <n v="0"/>
    <n v="0"/>
    <n v="0"/>
    <n v="0"/>
  </r>
  <r>
    <s v="89429100-1"/>
    <s v="NMC CHILE SPA"/>
    <n v="1000730"/>
    <s v="ZPCD      "/>
    <n v="6701265826"/>
    <n v="10"/>
    <x v="1"/>
    <s v="E517  "/>
    <n v="57"/>
    <s v="      "/>
    <s v="CL5725    "/>
    <n v="570301003"/>
    <n v="1427216"/>
    <s v="NOMASTYL T4 CAJA 170 ML                 "/>
    <s v="14.07.2025"/>
    <n v="11"/>
    <s v="UN "/>
    <n v="1"/>
    <n v="1"/>
    <n v="9705.2999999999993"/>
    <s v="CLP "/>
    <s v="15.07.2025"/>
    <s v="24.07.2025"/>
    <n v="11"/>
    <s v="UN "/>
    <n v="9705.2999999999993"/>
    <s v="CLP "/>
    <s v="C004"/>
    <x v="0"/>
    <n v="101"/>
    <s v="E  "/>
    <n v="9705.2999999999993"/>
    <n v="970529.99999999988"/>
    <n v="9705.2999999999993"/>
    <n v="0"/>
    <n v="0"/>
    <n v="0"/>
    <n v="0"/>
  </r>
  <r>
    <s v="89429100-1"/>
    <s v="NMC CHILE SPA"/>
    <n v="1000730"/>
    <s v="ZPCD      "/>
    <n v="6701266003"/>
    <n v="10"/>
    <x v="1"/>
    <s v="E507  "/>
    <n v="43"/>
    <s v="      "/>
    <s v="CL4924    "/>
    <n v="430201002"/>
    <n v="1485804"/>
    <s v="AISLANTE TERM. CLIMATUBE EASY 15MM      "/>
    <s v="14.07.2025"/>
    <n v="150"/>
    <s v="UN "/>
    <n v="1"/>
    <n v="1"/>
    <n v="555"/>
    <s v="CLP "/>
    <s v="15.07.2025"/>
    <s v="          "/>
    <n v="0"/>
    <s v="UN "/>
    <n v="0"/>
    <s v="CLP "/>
    <s v="C004"/>
    <x v="1"/>
    <s v="   "/>
    <s v="   "/>
    <n v="555"/>
    <n v="55500"/>
    <n v="0"/>
    <n v="0"/>
    <n v="0"/>
    <n v="0"/>
    <n v="0"/>
  </r>
  <r>
    <s v="89429100-1"/>
    <s v="NMC CHILE SPA"/>
    <n v="1000730"/>
    <s v="ZPCD      "/>
    <n v="6701266003"/>
    <n v="20"/>
    <x v="1"/>
    <s v="E507  "/>
    <n v="43"/>
    <s v="      "/>
    <s v="CL4924    "/>
    <n v="430201002"/>
    <n v="1485803"/>
    <s v="AISLANTE TERM. CLIMATUBE BASIC 28MM     "/>
    <s v="14.07.2025"/>
    <n v="85"/>
    <s v="UN "/>
    <n v="1"/>
    <n v="1"/>
    <n v="520.20000000000005"/>
    <s v="CLP "/>
    <s v="15.07.2025"/>
    <s v="          "/>
    <n v="0"/>
    <s v="UN "/>
    <n v="0"/>
    <s v="CLP "/>
    <s v="C004"/>
    <x v="1"/>
    <s v="   "/>
    <s v="   "/>
    <n v="520.20000000000005"/>
    <n v="52020.000000000007"/>
    <n v="0"/>
    <n v="0"/>
    <n v="0"/>
    <n v="0"/>
    <n v="0"/>
  </r>
  <r>
    <s v="89429100-1"/>
    <s v="NMC CHILE SPA"/>
    <n v="1000730"/>
    <s v="ZPCD      "/>
    <n v="6701266003"/>
    <n v="30"/>
    <x v="1"/>
    <s v="E507  "/>
    <n v="43"/>
    <s v="      "/>
    <s v="CL4924    "/>
    <n v="430201002"/>
    <n v="1485802"/>
    <s v="AISLANTE TERM. CLIMATUBE BASIC 22MM     "/>
    <s v="14.07.2025"/>
    <n v="110"/>
    <s v="UN "/>
    <n v="1"/>
    <n v="1"/>
    <n v="547.79999999999995"/>
    <s v="CLP "/>
    <s v="15.07.2025"/>
    <s v="          "/>
    <n v="0"/>
    <s v="UN "/>
    <n v="0"/>
    <s v="CLP "/>
    <s v="C004"/>
    <x v="1"/>
    <s v="   "/>
    <s v="   "/>
    <n v="547.79999999999995"/>
    <n v="54779.999999999993"/>
    <n v="0"/>
    <n v="0"/>
    <n v="0"/>
    <n v="0"/>
    <n v="0"/>
  </r>
  <r>
    <s v="89429100-1"/>
    <s v="NMC CHILE SPA"/>
    <n v="1000730"/>
    <s v="ZPCD      "/>
    <n v="6701266159"/>
    <n v="10"/>
    <x v="1"/>
    <s v="E652  "/>
    <n v="57"/>
    <s v="      "/>
    <s v="CL5726    "/>
    <n v="570301003"/>
    <n v="1206928"/>
    <s v="CORNISA ANADECO DA1 33X33 2.00MT        "/>
    <s v="15.07.2025"/>
    <n v="18400"/>
    <s v="UN "/>
    <n v="1"/>
    <n v="1"/>
    <n v="60720"/>
    <s v="CLP "/>
    <s v="28.11.2025"/>
    <s v="23.07.2025"/>
    <n v="18400"/>
    <s v="UN "/>
    <n v="60720"/>
    <s v="CLP "/>
    <s v="C004"/>
    <x v="0"/>
    <n v="101"/>
    <s v="E  "/>
    <n v="60720"/>
    <n v="6072000"/>
    <n v="60720"/>
    <n v="0"/>
    <n v="0"/>
    <n v="0"/>
    <n v="0"/>
  </r>
  <r>
    <s v="89429100-1"/>
    <s v="NMC CHILE SPA"/>
    <n v="1000730"/>
    <s v="ZPCD      "/>
    <n v="6701266175"/>
    <n v="10"/>
    <x v="1"/>
    <s v="E652  "/>
    <n v="57"/>
    <s v="      "/>
    <s v="CL5726    "/>
    <n v="570301003"/>
    <n v="1206928"/>
    <s v="CORNISA ANADECO DA1 33X33 2.00MT        "/>
    <s v="15.07.2025"/>
    <n v="8740"/>
    <s v="UN "/>
    <n v="1"/>
    <n v="1"/>
    <n v="28842"/>
    <s v="CLP "/>
    <s v="03.01.2026"/>
    <s v="22.08.2025"/>
    <n v="8740"/>
    <s v="UN "/>
    <n v="28842"/>
    <s v="CLP "/>
    <s v="C004"/>
    <x v="0"/>
    <n v="101"/>
    <s v="E  "/>
    <n v="28842"/>
    <n v="2884200"/>
    <n v="28842"/>
    <n v="0"/>
    <n v="0"/>
    <n v="0"/>
    <n v="0"/>
  </r>
  <r>
    <s v="89429100-1"/>
    <s v="NMC CHILE SPA"/>
    <n v="1000730"/>
    <s v="ZPCD      "/>
    <n v="6701266412"/>
    <n v="10"/>
    <x v="1"/>
    <s v="E652  "/>
    <n v="57"/>
    <s v="      "/>
    <s v="CL5725    "/>
    <n v="570301003"/>
    <n v="919707"/>
    <s v="CORNIZA NOMASTYL TIPO F                 "/>
    <s v="15.07.2025"/>
    <n v="18400"/>
    <s v="M  "/>
    <n v="1"/>
    <n v="1"/>
    <n v="60720"/>
    <s v="CLP "/>
    <s v="30.01.2026"/>
    <s v="          "/>
    <n v="0"/>
    <s v="M  "/>
    <n v="0"/>
    <s v="CLP "/>
    <s v="C004"/>
    <x v="1"/>
    <s v="   "/>
    <s v="   "/>
    <n v="60720"/>
    <n v="6072000"/>
    <n v="0"/>
    <n v="0"/>
    <n v="0"/>
    <n v="0"/>
    <n v="0"/>
  </r>
  <r>
    <s v="89429100-1"/>
    <s v="NMC CHILE SPA"/>
    <n v="1000730"/>
    <s v="ZPCD      "/>
    <n v="6701266550"/>
    <n v="10"/>
    <x v="1"/>
    <s v="E652  "/>
    <n v="57"/>
    <s v="      "/>
    <s v="CL5726    "/>
    <n v="570301003"/>
    <n v="1206928"/>
    <s v="CORNISA ANADECO DA1 33X33 2.00MT        "/>
    <s v="15.07.2025"/>
    <n v="11040"/>
    <s v="UN "/>
    <n v="1"/>
    <n v="1"/>
    <n v="36432"/>
    <s v="CLP "/>
    <s v="28.11.2025"/>
    <s v="13.10.2025"/>
    <n v="11040"/>
    <s v="UN "/>
    <n v="36432"/>
    <s v="CLP "/>
    <s v="C004"/>
    <x v="0"/>
    <n v="101"/>
    <s v="E  "/>
    <n v="36432"/>
    <n v="3643200"/>
    <n v="36432"/>
    <n v="0"/>
    <n v="0"/>
    <n v="0"/>
    <n v="0"/>
  </r>
  <r>
    <s v="89429100-1"/>
    <s v="NMC CHILE SPA"/>
    <n v="1000730"/>
    <s v="ZPCD      "/>
    <n v="6701267431"/>
    <n v="10"/>
    <x v="1"/>
    <s v="E591  "/>
    <n v="57"/>
    <s v="      "/>
    <s v="CL5725    "/>
    <n v="570301001"/>
    <n v="1108010"/>
    <s v="CORNISA POLIESTIRENO H 40MMX50MMX2000MM "/>
    <s v="17.07.2025"/>
    <n v="1000"/>
    <s v="UN "/>
    <n v="1"/>
    <n v="1"/>
    <n v="15500"/>
    <s v="CLP "/>
    <s v="18.07.2025"/>
    <s v="18.07.2025"/>
    <n v="1000"/>
    <s v="UN "/>
    <n v="15500"/>
    <s v="CLP "/>
    <s v="C004"/>
    <x v="0"/>
    <n v="101"/>
    <s v="E  "/>
    <n v="15500"/>
    <n v="1550000"/>
    <n v="15500"/>
    <n v="0"/>
    <n v="0"/>
    <n v="0"/>
    <n v="0"/>
  </r>
  <r>
    <s v="89429100-1"/>
    <s v="NMC CHILE SPA"/>
    <n v="1000730"/>
    <s v="ZPCD      "/>
    <n v="6701267548"/>
    <n v="10"/>
    <x v="1"/>
    <s v="E652  "/>
    <n v="57"/>
    <s v="      "/>
    <s v="          "/>
    <n v="570301003"/>
    <n v="1066111"/>
    <s v="CORNISA TIPO T 4 NOMASTYL               "/>
    <s v="17.07.2025"/>
    <n v="3740"/>
    <s v="UN "/>
    <n v="1"/>
    <n v="1"/>
    <n v="32912"/>
    <s v="CLP "/>
    <s v="17.10.2025"/>
    <s v="22.10.2025"/>
    <n v="3740"/>
    <s v="UN "/>
    <n v="32912"/>
    <s v="CLP "/>
    <s v="C004"/>
    <x v="0"/>
    <n v="101"/>
    <s v="E  "/>
    <n v="32912"/>
    <n v="3291200"/>
    <n v="32912"/>
    <n v="0"/>
    <n v="0"/>
    <n v="0"/>
    <n v="0"/>
  </r>
  <r>
    <s v="89429100-1"/>
    <s v="NMC CHILE SPA"/>
    <n v="1000730"/>
    <s v="ZPCD      "/>
    <n v="6701267548"/>
    <n v="20"/>
    <x v="1"/>
    <s v="E652  "/>
    <n v="57"/>
    <s v="      "/>
    <s v="CL5725    "/>
    <n v="570301003"/>
    <n v="1216226"/>
    <s v="ADEFIX P5                               "/>
    <s v="17.07.2025"/>
    <n v="75"/>
    <s v="UN "/>
    <n v="1"/>
    <n v="1"/>
    <n v="9735"/>
    <s v="CLP "/>
    <s v="17.10.2025"/>
    <s v="25.07.2025"/>
    <n v="68"/>
    <s v="UN "/>
    <n v="8826.4"/>
    <s v="CLP "/>
    <s v="C004"/>
    <x v="0"/>
    <n v="101"/>
    <s v="E  "/>
    <n v="9735"/>
    <n v="973500"/>
    <n v="8826.4"/>
    <n v="0"/>
    <n v="0"/>
    <n v="0"/>
    <n v="0"/>
  </r>
  <r>
    <s v="89429100-1"/>
    <s v="NMC CHILE SPA"/>
    <n v="1000730"/>
    <s v="ZPCD      "/>
    <n v="6701267760"/>
    <n v="10"/>
    <x v="1"/>
    <s v="E652  "/>
    <n v="57"/>
    <s v="      "/>
    <s v="CL5726    "/>
    <n v="570301003"/>
    <n v="1206928"/>
    <s v="CORNISA ANADECO DA1 33X33 2.00MT        "/>
    <s v="18.07.2025"/>
    <n v="13340"/>
    <s v="UN "/>
    <n v="1"/>
    <n v="1"/>
    <n v="44022"/>
    <s v="CLP "/>
    <s v="03.01.2026"/>
    <s v="02.12.2025"/>
    <n v="13340"/>
    <s v="UN "/>
    <n v="44022"/>
    <s v="CLP "/>
    <s v="C004"/>
    <x v="0"/>
    <n v="101"/>
    <s v="E  "/>
    <n v="44022"/>
    <n v="4402200"/>
    <n v="44022"/>
    <n v="0"/>
    <n v="0"/>
    <n v="0"/>
    <n v="0"/>
  </r>
  <r>
    <s v="89429100-1"/>
    <s v="NMC CHILE SPA"/>
    <n v="1000730"/>
    <s v="ZPCD      "/>
    <n v="6701268156"/>
    <n v="10"/>
    <x v="1"/>
    <s v="E646  "/>
    <n v="57"/>
    <s v="      "/>
    <s v="CL5725    "/>
    <n v="570301003"/>
    <n v="1159900"/>
    <s v="CORNISA NOMASTYL TIPO F 30X35           "/>
    <s v="18.07.2025"/>
    <n v="5"/>
    <s v="UN "/>
    <n v="1"/>
    <n v="1"/>
    <n v="4588.5"/>
    <s v="CLP "/>
    <s v="31.07.2025"/>
    <s v="31.07.2025"/>
    <n v="5"/>
    <s v="UN "/>
    <n v="4588.5"/>
    <s v="CLP "/>
    <s v="C004"/>
    <x v="0"/>
    <n v="101"/>
    <s v="E  "/>
    <n v="4588.5"/>
    <n v="458850"/>
    <n v="4588.5"/>
    <n v="0"/>
    <n v="0"/>
    <n v="0"/>
    <n v="0"/>
  </r>
  <r>
    <s v="89429100-1"/>
    <s v="NMC CHILE SPA"/>
    <n v="1000730"/>
    <s v="ZPCD      "/>
    <n v="6701269971"/>
    <n v="10"/>
    <x v="1"/>
    <s v="E522  "/>
    <n v="57"/>
    <s v="      "/>
    <s v="CL5725    "/>
    <n v="570301003"/>
    <n v="919707"/>
    <s v="CORNIZA NOMASTYL TIPO F                 "/>
    <s v="21.07.2025"/>
    <n v="1150"/>
    <s v="M  "/>
    <n v="1"/>
    <n v="1"/>
    <n v="4588.5"/>
    <s v="CLP "/>
    <s v="21.07.2025"/>
    <s v="25.07.2025"/>
    <n v="1150"/>
    <s v="M  "/>
    <n v="4588.5"/>
    <s v="CLP "/>
    <s v="C004"/>
    <x v="0"/>
    <n v="101"/>
    <s v="E  "/>
    <n v="4588.5"/>
    <n v="458850"/>
    <n v="4588.5"/>
    <n v="0"/>
    <n v="0"/>
    <n v="0"/>
    <n v="0"/>
  </r>
  <r>
    <s v="89429100-1"/>
    <s v="NMC CHILE SPA"/>
    <n v="1000730"/>
    <s v="ZPCD      "/>
    <n v="6701269971"/>
    <n v="20"/>
    <x v="1"/>
    <s v="E522  "/>
    <n v="57"/>
    <s v="      "/>
    <s v="CL5725    "/>
    <n v="570102001"/>
    <n v="1248388"/>
    <s v="ADHESIVO ADEFIX 5KG                     "/>
    <s v="21.07.2025"/>
    <n v="5"/>
    <s v="UN "/>
    <n v="1"/>
    <n v="1"/>
    <n v="649.15"/>
    <s v="CLP "/>
    <s v="22.07.2025"/>
    <s v="25.07.2025"/>
    <n v="4"/>
    <s v="UN "/>
    <n v="519.32000000000005"/>
    <s v="CLP "/>
    <s v="C004"/>
    <x v="0"/>
    <n v="101"/>
    <s v="E  "/>
    <n v="649.15"/>
    <n v="64915"/>
    <n v="519.32000000000005"/>
    <n v="0"/>
    <n v="0"/>
    <n v="0"/>
    <n v="0"/>
  </r>
  <r>
    <s v="89429100-1"/>
    <s v="NMC CHILE SPA"/>
    <n v="1000730"/>
    <s v="ZPCD      "/>
    <n v="6701270234"/>
    <n v="10"/>
    <x v="1"/>
    <s v="E652  "/>
    <n v="57"/>
    <s v="      "/>
    <s v="          "/>
    <n v="570301003"/>
    <n v="1066111"/>
    <s v="CORNISA TIPO T 4 NOMASTYL               "/>
    <s v="21.07.2025"/>
    <n v="6800"/>
    <s v="UN "/>
    <n v="1"/>
    <n v="1"/>
    <n v="35292"/>
    <s v="CLP "/>
    <s v="30.10.2025"/>
    <s v="30.07.2025"/>
    <n v="6800"/>
    <s v="UN "/>
    <n v="35292"/>
    <s v="CLP "/>
    <s v="C004"/>
    <x v="0"/>
    <n v="101"/>
    <s v="E  "/>
    <n v="35292"/>
    <n v="3529200"/>
    <n v="35292"/>
    <n v="0"/>
    <n v="0"/>
    <n v="0"/>
    <n v="0"/>
  </r>
  <r>
    <s v="89429100-1"/>
    <s v="NMC CHILE SPA"/>
    <n v="1000730"/>
    <s v="ZPCD      "/>
    <n v="6701270423"/>
    <n v="10"/>
    <x v="1"/>
    <s v="E652  "/>
    <n v="57"/>
    <s v="      "/>
    <s v="CL5725    "/>
    <n v="570301003"/>
    <n v="1427216"/>
    <s v="NOMASTYL T4 CAJA 170 ML                 "/>
    <s v="21.07.2025"/>
    <n v="1275"/>
    <s v="UN "/>
    <n v="1"/>
    <n v="1"/>
    <n v="13642.5"/>
    <s v="CLP "/>
    <s v="29.07.2025"/>
    <s v="14.08.2025"/>
    <n v="1275"/>
    <s v="UN "/>
    <n v="13642.5"/>
    <s v="CLP "/>
    <s v="C004"/>
    <x v="0"/>
    <n v="101"/>
    <s v="E  "/>
    <n v="13642.5"/>
    <n v="1364250"/>
    <n v="13642.5"/>
    <n v="0"/>
    <n v="0"/>
    <n v="0"/>
    <n v="0"/>
  </r>
  <r>
    <s v="89429100-1"/>
    <s v="NMC CHILE SPA"/>
    <n v="1000730"/>
    <s v="ZPCD      "/>
    <n v="6701270609"/>
    <n v="10"/>
    <x v="1"/>
    <s v="E652  "/>
    <n v="57"/>
    <s v="      "/>
    <s v="CL5725    "/>
    <n v="570301003"/>
    <n v="1427216"/>
    <s v="NOMASTYL T4 CAJA 170 ML                 "/>
    <s v="21.07.2025"/>
    <n v="850"/>
    <s v="UN "/>
    <n v="1"/>
    <n v="1"/>
    <n v="9095"/>
    <s v="CLP "/>
    <s v="24.07.2025"/>
    <s v="29.07.2025"/>
    <n v="850"/>
    <s v="UN "/>
    <n v="9095"/>
    <s v="CLP "/>
    <s v="C004"/>
    <x v="0"/>
    <n v="101"/>
    <s v="E  "/>
    <n v="9095"/>
    <n v="909500"/>
    <n v="9095"/>
    <n v="0"/>
    <n v="0"/>
    <n v="0"/>
    <n v="0"/>
  </r>
  <r>
    <s v="89429100-1"/>
    <s v="NMC CHILE SPA"/>
    <n v="1000730"/>
    <s v="ZPCD      "/>
    <n v="6701271471"/>
    <n v="10"/>
    <x v="1"/>
    <s v="E652  "/>
    <n v="57"/>
    <s v="      "/>
    <s v="CL5726    "/>
    <n v="570301003"/>
    <n v="1206928"/>
    <s v="MOLDURA CORNISA ANADECO DA1 33X33 2.00MT"/>
    <s v="23.07.2025"/>
    <n v="10580"/>
    <s v="UN "/>
    <n v="1"/>
    <n v="1"/>
    <n v="34914"/>
    <s v="CLP "/>
    <s v="03.01.2026"/>
    <s v="16.01.2026"/>
    <n v="10580"/>
    <s v="UN "/>
    <n v="34914"/>
    <s v="CLP "/>
    <s v="C004"/>
    <x v="0"/>
    <n v="101"/>
    <s v="E  "/>
    <n v="34914"/>
    <n v="3491400"/>
    <n v="34914"/>
    <n v="0"/>
    <n v="0"/>
    <n v="0"/>
    <n v="0"/>
  </r>
  <r>
    <s v="89429100-1"/>
    <s v="NMC CHILE SPA"/>
    <n v="1000730"/>
    <s v="ZPCD      "/>
    <n v="6701273207"/>
    <n v="10"/>
    <x v="1"/>
    <s v="E504  "/>
    <n v="57"/>
    <s v="      "/>
    <s v="CL5725    "/>
    <n v="570301003"/>
    <n v="1090542"/>
    <s v="PE CORNISA POLIESTERE B5 50X50MM 96ML   "/>
    <s v="25.07.2025"/>
    <n v="20"/>
    <s v="UN "/>
    <n v="1"/>
    <n v="1"/>
    <n v="12998.4"/>
    <s v="CLP "/>
    <s v="25.07.2025"/>
    <s v="31.07.2025"/>
    <n v="20"/>
    <s v="UN "/>
    <n v="12998.4"/>
    <s v="CLP "/>
    <s v="C004"/>
    <x v="0"/>
    <n v="101"/>
    <s v="E  "/>
    <n v="12998.4"/>
    <n v="1299840"/>
    <n v="12998.4"/>
    <n v="0"/>
    <n v="0"/>
    <n v="0"/>
    <n v="0"/>
  </r>
  <r>
    <s v="89429100-1"/>
    <s v="NMC CHILE SPA"/>
    <n v="1000730"/>
    <s v="ZPCD      "/>
    <n v="6701273207"/>
    <n v="20"/>
    <x v="1"/>
    <s v="E504  "/>
    <n v="57"/>
    <s v="      "/>
    <s v="CL5725    "/>
    <n v="570301003"/>
    <n v="1216226"/>
    <s v="ADEFIX P5                               "/>
    <s v="25.07.2025"/>
    <n v="4"/>
    <s v="UN "/>
    <n v="1"/>
    <n v="1"/>
    <n v="519.32000000000005"/>
    <s v="CLP "/>
    <s v="25.07.2025"/>
    <s v="31.07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75088"/>
    <n v="10"/>
    <x v="1"/>
    <s v="E652  "/>
    <n v="57"/>
    <s v="      "/>
    <s v="          "/>
    <n v="570301003"/>
    <n v="1066111"/>
    <s v="CORNISA TIPO T 4 NOMASTYL               "/>
    <s v="28.07.2025"/>
    <n v="1870"/>
    <s v="UN "/>
    <n v="1"/>
    <n v="1"/>
    <n v="9798.7999999999993"/>
    <s v="CLP "/>
    <s v="01.08.2025"/>
    <s v="31.07.2025"/>
    <n v="1870"/>
    <s v="UN "/>
    <n v="9798.7999999999993"/>
    <s v="CLP "/>
    <s v="C004"/>
    <x v="0"/>
    <n v="101"/>
    <s v="E  "/>
    <n v="9798.7999999999993"/>
    <n v="979879.99999999988"/>
    <n v="9798.7999999999993"/>
    <n v="0"/>
    <n v="0"/>
    <n v="0"/>
    <n v="0"/>
  </r>
  <r>
    <s v="89429100-1"/>
    <s v="NMC CHILE SPA"/>
    <n v="1000730"/>
    <s v="ZPCD      "/>
    <n v="6701275089"/>
    <n v="10"/>
    <x v="1"/>
    <s v="E652  "/>
    <n v="57"/>
    <s v="      "/>
    <s v="CL5725    "/>
    <n v="570301003"/>
    <n v="1216226"/>
    <s v="ADEFIX P5                               "/>
    <s v="28.07.2025"/>
    <n v="104"/>
    <s v="UN "/>
    <n v="1"/>
    <n v="1"/>
    <n v="13502.32"/>
    <s v="CLP "/>
    <s v="30.10.2025"/>
    <s v="04.08.2025"/>
    <n v="104"/>
    <s v="UN "/>
    <n v="13502.32"/>
    <s v="CLP "/>
    <s v="C004"/>
    <x v="0"/>
    <n v="101"/>
    <s v="E  "/>
    <n v="13502.32"/>
    <n v="1350232"/>
    <n v="13502.32"/>
    <n v="0"/>
    <n v="0"/>
    <n v="0"/>
    <n v="0"/>
  </r>
  <r>
    <s v="89429100-1"/>
    <s v="NMC CHILE SPA"/>
    <n v="1000730"/>
    <s v="ZPCD      "/>
    <n v="6701275822"/>
    <n v="10"/>
    <x v="1"/>
    <s v="E652  "/>
    <n v="57"/>
    <s v="      "/>
    <s v="          "/>
    <n v="570301003"/>
    <n v="1066111"/>
    <s v="CORNISA TIPO T 4 NOMASTYL               "/>
    <s v="28.07.2025"/>
    <n v="170"/>
    <s v="UN "/>
    <n v="1"/>
    <n v="1"/>
    <n v="890.8"/>
    <s v="CLP "/>
    <s v="30.10.2025"/>
    <s v="04.08.2025"/>
    <n v="170"/>
    <s v="UN "/>
    <n v="890.8"/>
    <s v="CLP "/>
    <s v="C004"/>
    <x v="0"/>
    <n v="101"/>
    <s v="E  "/>
    <n v="890.8"/>
    <n v="89080"/>
    <n v="890.8"/>
    <n v="0"/>
    <n v="0"/>
    <n v="0"/>
    <n v="0"/>
  </r>
  <r>
    <s v="89429100-1"/>
    <s v="NMC CHILE SPA"/>
    <n v="1000730"/>
    <s v="ZPCD      "/>
    <n v="6701275998"/>
    <n v="10"/>
    <x v="1"/>
    <s v="E517  "/>
    <n v="57"/>
    <s v="      "/>
    <s v="CL5725    "/>
    <n v="570301003"/>
    <n v="1427216"/>
    <s v="NOMASTYL T4 CAJA 170 ML                 "/>
    <s v="29.07.2025"/>
    <n v="1"/>
    <s v="UN "/>
    <n v="1"/>
    <n v="1"/>
    <n v="882.3"/>
    <s v="CLP "/>
    <s v="30.07.2025"/>
    <s v="07.08.2025"/>
    <n v="1"/>
    <s v="UN "/>
    <n v="882.3"/>
    <s v="CLP "/>
    <s v="C004"/>
    <x v="0"/>
    <n v="101"/>
    <s v="E  "/>
    <n v="882.3"/>
    <n v="88230"/>
    <n v="882.3"/>
    <n v="0"/>
    <n v="0"/>
    <n v="0"/>
    <n v="0"/>
  </r>
  <r>
    <s v="89429100-1"/>
    <s v="NMC CHILE SPA"/>
    <n v="1000730"/>
    <s v="ZPCD      "/>
    <n v="6701277034"/>
    <n v="10"/>
    <x v="1"/>
    <s v="E652  "/>
    <n v="57"/>
    <s v="      "/>
    <s v="CL5725    "/>
    <n v="570301003"/>
    <n v="919901"/>
    <s v="CORNIZA NOMASTYL E 20X25MM              "/>
    <s v="30.07.2025"/>
    <n v="1056"/>
    <s v="UN "/>
    <n v="1"/>
    <n v="1"/>
    <n v="5786.88"/>
    <s v="CLP "/>
    <s v="28.08.2025"/>
    <s v="31.07.2025"/>
    <n v="1056"/>
    <s v="UN "/>
    <n v="5786.88"/>
    <s v="CLP "/>
    <s v="C004"/>
    <x v="0"/>
    <n v="101"/>
    <s v="E  "/>
    <n v="5786.88"/>
    <n v="578688"/>
    <n v="5786.88"/>
    <n v="0"/>
    <n v="0"/>
    <n v="0"/>
    <n v="0"/>
  </r>
  <r>
    <s v="89429100-1"/>
    <s v="NMC CHILE SPA"/>
    <n v="1000730"/>
    <s v="ZPCD      "/>
    <n v="6701281767"/>
    <n v="10"/>
    <x v="1"/>
    <s v="E507  "/>
    <n v="43"/>
    <s v="      "/>
    <s v="CL4924    "/>
    <n v="430201002"/>
    <n v="1485803"/>
    <s v="AISLANTE TERM. CLIMATUBE BASIC 28MM     "/>
    <s v="06.08.2025"/>
    <n v="85"/>
    <s v="UN "/>
    <n v="1"/>
    <n v="1"/>
    <n v="532.1"/>
    <s v="CLP "/>
    <s v="07.08.2025"/>
    <s v="14.08.2025"/>
    <n v="85"/>
    <s v="UN "/>
    <n v="532.1"/>
    <s v="CLP "/>
    <s v="C004"/>
    <x v="0"/>
    <n v="101"/>
    <s v="E  "/>
    <n v="532.1"/>
    <n v="53210"/>
    <n v="532.1"/>
    <n v="0"/>
    <n v="0"/>
    <n v="0"/>
    <n v="0"/>
  </r>
  <r>
    <s v="89429100-1"/>
    <s v="NMC CHILE SPA"/>
    <n v="1000730"/>
    <s v="ZPCD      "/>
    <n v="6701281767"/>
    <n v="20"/>
    <x v="1"/>
    <s v="E507  "/>
    <n v="43"/>
    <s v="      "/>
    <s v="CL4924    "/>
    <n v="430201002"/>
    <n v="1485802"/>
    <s v="AISLANTE TERM. CLIMATUBE BASIC 22MM     "/>
    <s v="06.08.2025"/>
    <n v="110"/>
    <s v="UN "/>
    <n v="1"/>
    <n v="1"/>
    <n v="561"/>
    <s v="CLP "/>
    <s v="07.08.2025"/>
    <s v="30.09.2025"/>
    <n v="110"/>
    <s v="UN "/>
    <n v="561"/>
    <s v="CLP "/>
    <s v="C004"/>
    <x v="0"/>
    <n v="101"/>
    <s v="E  "/>
    <n v="561"/>
    <n v="56100"/>
    <n v="561"/>
    <n v="0"/>
    <n v="0"/>
    <n v="0"/>
    <n v="0"/>
  </r>
  <r>
    <s v="89429100-1"/>
    <s v="NMC CHILE SPA"/>
    <n v="1000730"/>
    <s v="ZPCD      "/>
    <n v="6701281767"/>
    <n v="30"/>
    <x v="1"/>
    <s v="E507  "/>
    <n v="43"/>
    <s v="      "/>
    <s v="CL4924    "/>
    <n v="430201002"/>
    <n v="1485801"/>
    <s v="AISLANTE TERM. CLIMATUBE BASIC 15MM     "/>
    <s v="06.08.2025"/>
    <n v="150"/>
    <s v="UN "/>
    <n v="1"/>
    <n v="1"/>
    <n v="567"/>
    <s v="CLP "/>
    <s v="07.08.2025"/>
    <s v="30.09.2025"/>
    <n v="150"/>
    <s v="UN "/>
    <n v="567"/>
    <s v="CLP "/>
    <s v="C004"/>
    <x v="0"/>
    <n v="101"/>
    <s v="E  "/>
    <n v="567"/>
    <n v="56700"/>
    <n v="567"/>
    <n v="0"/>
    <n v="0"/>
    <n v="0"/>
    <n v="0"/>
  </r>
  <r>
    <s v="89429100-1"/>
    <s v="NMC CHILE SPA"/>
    <n v="1000730"/>
    <s v="ZPCD      "/>
    <n v="6701285182"/>
    <n v="10"/>
    <x v="1"/>
    <s v="E591  "/>
    <n v="57"/>
    <s v="      "/>
    <s v="CL5725    "/>
    <n v="570301001"/>
    <n v="1108010"/>
    <s v="CORNISA POLIESTIRENO H 40MMX50MMX2000MM "/>
    <s v="11.08.2025"/>
    <n v="1000"/>
    <s v="UN "/>
    <n v="1"/>
    <n v="1"/>
    <n v="15500"/>
    <s v="CLP "/>
    <s v="29.08.2025"/>
    <s v="19.08.2025"/>
    <n v="1000"/>
    <s v="UN "/>
    <n v="15500"/>
    <s v="CLP "/>
    <s v="C004"/>
    <x v="0"/>
    <n v="101"/>
    <s v="E  "/>
    <n v="15500"/>
    <n v="1550000"/>
    <n v="15500"/>
    <n v="0"/>
    <n v="0"/>
    <n v="0"/>
    <n v="0"/>
  </r>
  <r>
    <s v="89429100-1"/>
    <s v="NMC CHILE SPA"/>
    <n v="1000730"/>
    <s v="ZPCD      "/>
    <n v="6701286939"/>
    <n v="10"/>
    <x v="1"/>
    <s v="E652  "/>
    <n v="57"/>
    <s v="      "/>
    <s v="          "/>
    <n v="570301003"/>
    <n v="1066111"/>
    <s v="CORNISA TIPO T 4 NOMASTYL               "/>
    <s v="14.08.2025"/>
    <n v="1275"/>
    <s v="UN "/>
    <n v="1"/>
    <n v="1"/>
    <n v="13362"/>
    <s v="CLP "/>
    <s v="21.08.2025"/>
    <s v="25.08.2025"/>
    <n v="1275"/>
    <s v="UN "/>
    <n v="13362"/>
    <s v="CLP "/>
    <s v="C004"/>
    <x v="0"/>
    <n v="101"/>
    <s v="E  "/>
    <n v="13362"/>
    <n v="1336200"/>
    <n v="13362"/>
    <n v="0"/>
    <n v="0"/>
    <n v="0"/>
    <n v="0"/>
  </r>
  <r>
    <s v="89429100-1"/>
    <s v="NMC CHILE SPA"/>
    <n v="1000730"/>
    <s v="ZPCD      "/>
    <n v="6701287153"/>
    <n v="10"/>
    <x v="1"/>
    <s v="E652  "/>
    <n v="57"/>
    <s v="      "/>
    <s v="          "/>
    <n v="570301003"/>
    <n v="1066111"/>
    <s v="CORNISA TIPO T 4 NOMASTYL               "/>
    <s v="13.08.2025"/>
    <n v="1275"/>
    <s v="UN "/>
    <n v="1"/>
    <n v="1"/>
    <n v="13362"/>
    <s v="CLP "/>
    <s v="24.09.2025"/>
    <s v="25.08.2025"/>
    <n v="1275"/>
    <s v="UN "/>
    <n v="13362"/>
    <s v="CLP "/>
    <s v="C004"/>
    <x v="0"/>
    <n v="101"/>
    <s v="E  "/>
    <n v="13362"/>
    <n v="1336200"/>
    <n v="13362"/>
    <n v="0"/>
    <n v="0"/>
    <n v="0"/>
    <n v="0"/>
  </r>
  <r>
    <s v="89429100-1"/>
    <s v="NMC CHILE SPA"/>
    <n v="1000730"/>
    <s v="ZPCD      "/>
    <n v="6701288472"/>
    <n v="10"/>
    <x v="1"/>
    <s v="E517  "/>
    <n v="57"/>
    <s v="      "/>
    <s v="CL5725    "/>
    <n v="570301003"/>
    <n v="1052265"/>
    <s v="MOLDURA NOMASTYL H  40X50 CAJA X 100ML  "/>
    <s v="18.08.2025"/>
    <n v="4100"/>
    <s v="UN "/>
    <n v="1"/>
    <n v="1"/>
    <n v="30791"/>
    <s v="CLP "/>
    <s v="19.08.2025"/>
    <s v="22.08.2025"/>
    <n v="4100"/>
    <s v="UN "/>
    <n v="30791"/>
    <s v="CLP "/>
    <s v="C004"/>
    <x v="0"/>
    <n v="101"/>
    <s v="E  "/>
    <n v="30791"/>
    <n v="3079100"/>
    <n v="30791"/>
    <n v="0"/>
    <n v="0"/>
    <n v="0"/>
    <n v="0"/>
  </r>
  <r>
    <s v="89429100-1"/>
    <s v="NMC CHILE SPA"/>
    <n v="1000730"/>
    <s v="ZPCD      "/>
    <n v="6701288689"/>
    <n v="10"/>
    <x v="1"/>
    <s v="E652  "/>
    <n v="57"/>
    <s v="      "/>
    <s v="          "/>
    <n v="570301003"/>
    <n v="1066111"/>
    <s v="CORNISA TIPO T 4 NOMASTYL               "/>
    <s v="18.08.2025"/>
    <n v="43"/>
    <s v="UN "/>
    <n v="1"/>
    <n v="1"/>
    <n v="38304.400000000001"/>
    <s v="CLP "/>
    <s v="31.12.2025"/>
    <s v="20.10.2025"/>
    <n v="43"/>
    <s v="UN "/>
    <n v="38304.400000000001"/>
    <s v="CLP "/>
    <s v="C004"/>
    <x v="0"/>
    <n v="101"/>
    <s v="E  "/>
    <n v="38304.400000000001"/>
    <n v="3830440"/>
    <n v="38304.400000000001"/>
    <n v="0"/>
    <n v="0"/>
    <n v="0"/>
    <n v="0"/>
  </r>
  <r>
    <s v="89429100-1"/>
    <s v="NMC CHILE SPA"/>
    <n v="1000730"/>
    <s v="ZPCD      "/>
    <n v="6701289045"/>
    <n v="10"/>
    <x v="1"/>
    <s v="E619  "/>
    <n v="57"/>
    <s v="      "/>
    <s v="          "/>
    <n v="570301003"/>
    <n v="1066111"/>
    <s v="CORNISA TIPO T 4 NOMASTYL               "/>
    <s v="18.08.2025"/>
    <n v="170"/>
    <s v="UN "/>
    <n v="1"/>
    <n v="1"/>
    <n v="1781.6"/>
    <s v="CLP "/>
    <s v="19.08.2025"/>
    <s v="27.08.2025"/>
    <n v="170"/>
    <s v="UN "/>
    <n v="1781.6"/>
    <s v="CLP "/>
    <s v="C004"/>
    <x v="0"/>
    <n v="101"/>
    <s v="E  "/>
    <n v="1781.6"/>
    <n v="178160"/>
    <n v="1781.6"/>
    <n v="0"/>
    <n v="0"/>
    <n v="0"/>
    <n v="0"/>
  </r>
  <r>
    <s v="89429100-1"/>
    <s v="NMC CHILE SPA"/>
    <n v="1000730"/>
    <s v="ZPCD      "/>
    <n v="6701289685"/>
    <n v="10"/>
    <x v="1"/>
    <s v="E652  "/>
    <n v="13"/>
    <s v="      "/>
    <s v="CL5725    "/>
    <n v="130705002"/>
    <n v="1403259"/>
    <s v="NOMAPROTEC WPRO C 40 X 28MM             "/>
    <s v="19.08.2025"/>
    <n v="1"/>
    <s v="UN "/>
    <n v="1"/>
    <n v="1"/>
    <n v="954"/>
    <s v="CLP "/>
    <s v="19.11.2025"/>
    <s v="08.09.2025"/>
    <n v="1"/>
    <s v="UN "/>
    <n v="954"/>
    <s v="CLP "/>
    <s v="C004"/>
    <x v="0"/>
    <n v="101"/>
    <s v="E  "/>
    <n v="954"/>
    <n v="95400"/>
    <n v="954"/>
    <n v="0"/>
    <n v="0"/>
    <n v="0"/>
    <n v="0"/>
  </r>
  <r>
    <s v="89429100-1"/>
    <s v="NMC CHILE SPA"/>
    <n v="1000730"/>
    <s v="ZPCD      "/>
    <n v="6701289685"/>
    <n v="20"/>
    <x v="1"/>
    <s v="E652  "/>
    <n v="13"/>
    <s v="      "/>
    <s v="CL5725    "/>
    <n v="130705002"/>
    <n v="1403262"/>
    <s v="NOMAPROTEC WPRO U 27 X 30MM             "/>
    <s v="19.08.2025"/>
    <n v="1"/>
    <s v="UN "/>
    <n v="1"/>
    <n v="1"/>
    <n v="894"/>
    <s v="CLP "/>
    <s v="19.11.2025"/>
    <s v="08.09.2025"/>
    <n v="1"/>
    <s v="UN "/>
    <n v="894"/>
    <s v="CLP "/>
    <s v="C004"/>
    <x v="0"/>
    <n v="101"/>
    <s v="E  "/>
    <n v="894"/>
    <n v="89400"/>
    <n v="894"/>
    <n v="0"/>
    <n v="0"/>
    <n v="0"/>
    <n v="0"/>
  </r>
  <r>
    <s v="89429100-1"/>
    <s v="NMC CHILE SPA"/>
    <n v="1000730"/>
    <s v="ZPCD      "/>
    <n v="6701289685"/>
    <n v="30"/>
    <x v="1"/>
    <s v="E652  "/>
    <n v="13"/>
    <s v="      "/>
    <s v="CL5725    "/>
    <n v="130705002"/>
    <n v="1403258"/>
    <s v="NOMAPROTEC WPRO L 32 X 22MM             "/>
    <s v="19.08.2025"/>
    <n v="1"/>
    <s v="UN "/>
    <n v="1"/>
    <n v="1"/>
    <n v="1620"/>
    <s v="CLP "/>
    <s v="19.11.2025"/>
    <s v="08.09.2025"/>
    <n v="1"/>
    <s v="UN "/>
    <n v="1620"/>
    <s v="CLP "/>
    <s v="C004"/>
    <x v="0"/>
    <n v="101"/>
    <s v="E  "/>
    <n v="1620"/>
    <n v="162000"/>
    <n v="1620"/>
    <n v="0"/>
    <n v="0"/>
    <n v="0"/>
    <n v="0"/>
  </r>
  <r>
    <s v="89429100-1"/>
    <s v="NMC CHILE SPA"/>
    <n v="1000730"/>
    <s v="ZPCD      "/>
    <n v="6701290051"/>
    <n v="10"/>
    <x v="1"/>
    <s v="E744  "/>
    <n v="57"/>
    <s v="      "/>
    <s v="CL5725    "/>
    <n v="570301003"/>
    <n v="1159900"/>
    <s v="CORNISA NOMASTYL TIPO F 30X35           "/>
    <s v="19.08.2025"/>
    <n v="1610"/>
    <s v="UN "/>
    <n v="1"/>
    <n v="1"/>
    <n v="12847.8"/>
    <s v="CLP "/>
    <s v="20.08.2025"/>
    <s v="26.08.2025"/>
    <n v="1610"/>
    <s v="UN "/>
    <n v="12847.8"/>
    <s v="CLP "/>
    <s v="C004"/>
    <x v="0"/>
    <n v="101"/>
    <s v="E  "/>
    <n v="12847.8"/>
    <n v="1284780"/>
    <n v="12847.8"/>
    <n v="0"/>
    <n v="0"/>
    <n v="0"/>
    <n v="0"/>
  </r>
  <r>
    <s v="89429100-1"/>
    <s v="NMC CHILE SPA"/>
    <n v="1000730"/>
    <s v="ZPCD      "/>
    <n v="6701290403"/>
    <n v="10"/>
    <x v="1"/>
    <s v="E514  "/>
    <n v="57"/>
    <s v="      "/>
    <s v="CL5725    "/>
    <n v="570301003"/>
    <n v="1159900"/>
    <s v="CORNISA NOMASTYL TIPO F 30X35           "/>
    <s v="19.08.2025"/>
    <n v="115"/>
    <s v="UN "/>
    <n v="1"/>
    <n v="1"/>
    <n v="917.7"/>
    <s v="CLP "/>
    <s v="20.08.2025"/>
    <s v="27.08.2025"/>
    <n v="115"/>
    <s v="UN "/>
    <n v="917.7"/>
    <s v="CLP "/>
    <s v="C004"/>
    <x v="0"/>
    <n v="101"/>
    <s v="E  "/>
    <n v="917.7"/>
    <n v="91770"/>
    <n v="917.7"/>
    <n v="0"/>
    <n v="0"/>
    <n v="0"/>
    <n v="0"/>
  </r>
  <r>
    <s v="89429100-1"/>
    <s v="NMC CHILE SPA"/>
    <n v="1000730"/>
    <s v="ZPCD      "/>
    <n v="6701290562"/>
    <n v="10"/>
    <x v="1"/>
    <s v="E652  "/>
    <n v="57"/>
    <s v="      "/>
    <s v="CL5725    "/>
    <n v="570301003"/>
    <n v="1193346"/>
    <s v="MOLDURA NOMASTYL B-2 35X35MM            "/>
    <s v="20.08.2025"/>
    <n v="1900"/>
    <s v="UN "/>
    <n v="1"/>
    <n v="1"/>
    <n v="9291"/>
    <s v="CLP "/>
    <s v="21.08.2025"/>
    <s v="21.08.2025"/>
    <n v="1900"/>
    <s v="UN "/>
    <n v="9291"/>
    <s v="CLP "/>
    <s v="C004"/>
    <x v="0"/>
    <n v="101"/>
    <s v="E  "/>
    <n v="9291"/>
    <n v="929100"/>
    <n v="9291"/>
    <n v="0"/>
    <n v="0"/>
    <n v="0"/>
    <n v="0"/>
  </r>
  <r>
    <s v="89429100-1"/>
    <s v="NMC CHILE SPA"/>
    <n v="1000730"/>
    <s v="ZPCD      "/>
    <n v="6701290717"/>
    <n v="10"/>
    <x v="1"/>
    <s v="E652  "/>
    <n v="57"/>
    <s v="      "/>
    <s v="CL5725    "/>
    <n v="570301003"/>
    <n v="1193346"/>
    <s v="MOLDURA NOMASTYL B-2 35X35MM            "/>
    <s v="20.08.2025"/>
    <n v="1710"/>
    <s v="UN "/>
    <n v="1"/>
    <n v="1"/>
    <n v="8361.9"/>
    <s v="CLP "/>
    <s v="29.08.2025"/>
    <s v="21.08.2025"/>
    <n v="1710"/>
    <s v="UN "/>
    <n v="8361.9"/>
    <s v="CLP "/>
    <s v="C004"/>
    <x v="0"/>
    <n v="101"/>
    <s v="E  "/>
    <n v="8361.9"/>
    <n v="836190"/>
    <n v="8361.9"/>
    <n v="0"/>
    <n v="0"/>
    <n v="0"/>
    <n v="0"/>
  </r>
  <r>
    <s v="89429100-1"/>
    <s v="NMC CHILE SPA"/>
    <n v="1000730"/>
    <s v="ZPCD      "/>
    <n v="6701290802"/>
    <n v="10"/>
    <x v="1"/>
    <s v="E652  "/>
    <n v="57"/>
    <s v="      "/>
    <s v="CL5725    "/>
    <n v="570301003"/>
    <n v="1193346"/>
    <s v="MOLDURA NOMASTYL B-2 35X35MM            "/>
    <s v="20.08.2025"/>
    <n v="3230"/>
    <s v="UN "/>
    <n v="1"/>
    <n v="1"/>
    <n v="15794.7"/>
    <s v="CLP "/>
    <s v="28.11.2025"/>
    <s v="21.08.2025"/>
    <n v="3230"/>
    <s v="UN "/>
    <n v="15794.7"/>
    <s v="CLP "/>
    <s v="C004"/>
    <x v="0"/>
    <n v="101"/>
    <s v="E  "/>
    <n v="15794.7"/>
    <n v="1579470"/>
    <n v="15794.7"/>
    <n v="0"/>
    <n v="0"/>
    <n v="0"/>
    <n v="0"/>
  </r>
  <r>
    <s v="89429100-1"/>
    <s v="NMC CHILE SPA"/>
    <n v="1000730"/>
    <s v="ZPCD      "/>
    <n v="6701290943"/>
    <n v="10"/>
    <x v="1"/>
    <s v="E517  "/>
    <n v="57"/>
    <s v="      "/>
    <s v="CL5725    "/>
    <n v="570301003"/>
    <n v="1427216"/>
    <s v="NOMASTYL T4 CAJA 170 ML                 "/>
    <s v="21.08.2025"/>
    <n v="2"/>
    <s v="UN "/>
    <n v="1"/>
    <n v="1"/>
    <n v="1764.6"/>
    <s v="CLP "/>
    <s v="22.08.2025"/>
    <s v="26.08.2025"/>
    <n v="2"/>
    <s v="UN "/>
    <n v="1764.6"/>
    <s v="CLP "/>
    <s v="C004"/>
    <x v="0"/>
    <n v="101"/>
    <s v="E  "/>
    <n v="1764.6"/>
    <n v="176460"/>
    <n v="1764.6"/>
    <n v="0"/>
    <n v="0"/>
    <n v="0"/>
    <n v="0"/>
  </r>
  <r>
    <s v="89429100-1"/>
    <s v="NMC CHILE SPA"/>
    <n v="1000730"/>
    <s v="ZPCD      "/>
    <n v="6701291929"/>
    <n v="10"/>
    <x v="1"/>
    <s v="E652  "/>
    <n v="57"/>
    <s v="      "/>
    <s v="CL5725    "/>
    <n v="570301003"/>
    <n v="501851"/>
    <s v="A PE ADHESIVO MOLD POLIEST ADEFIX 5KG   "/>
    <s v="22.08.2025"/>
    <n v="4"/>
    <s v="UN "/>
    <n v="1"/>
    <n v="1"/>
    <n v="519.32000000000005"/>
    <s v="CLP "/>
    <s v="25.08.2025"/>
    <s v="03.09.2025"/>
    <n v="4"/>
    <s v="UN "/>
    <n v="519.32000000000005"/>
    <s v="CLP "/>
    <s v="C004"/>
    <x v="0"/>
    <n v="101"/>
    <s v="E  "/>
    <n v="519.32000000000005"/>
    <n v="51932.000000000007"/>
    <n v="519.32000000000005"/>
    <n v="0"/>
    <n v="0"/>
    <n v="0"/>
    <n v="0"/>
  </r>
  <r>
    <s v="89429100-1"/>
    <s v="NMC CHILE SPA"/>
    <n v="1000730"/>
    <s v="ZPCD      "/>
    <n v="6701292861"/>
    <n v="10"/>
    <x v="1"/>
    <s v="E652  "/>
    <n v="57"/>
    <s v="      "/>
    <s v="CL5725    "/>
    <n v="570301003"/>
    <n v="1427216"/>
    <s v="NOMASTYL T4 CAJA 170 ML                 "/>
    <s v="25.08.2025"/>
    <n v="6"/>
    <s v="UN "/>
    <n v="1"/>
    <n v="1"/>
    <n v="5457"/>
    <s v="CLP "/>
    <s v="26.08.2025"/>
    <s v="01.09.2025"/>
    <n v="6"/>
    <s v="UN "/>
    <n v="5457"/>
    <s v="CLP "/>
    <s v="C004"/>
    <x v="0"/>
    <n v="101"/>
    <s v="E  "/>
    <n v="5457"/>
    <n v="545700"/>
    <n v="5457"/>
    <n v="0"/>
    <n v="0"/>
    <n v="0"/>
    <n v="0"/>
  </r>
  <r>
    <s v="89429100-1"/>
    <s v="NMC CHILE SPA"/>
    <n v="1000730"/>
    <s v="ZPCD      "/>
    <n v="6701292861"/>
    <n v="20"/>
    <x v="1"/>
    <s v="E652  "/>
    <n v="57"/>
    <s v="      "/>
    <s v="CL5725    "/>
    <n v="570301003"/>
    <n v="501851"/>
    <s v="A PE ADHESIVO MOLD POLIEST ADEFIX 5KG   "/>
    <s v="25.08.2025"/>
    <n v="8"/>
    <s v="UN "/>
    <n v="1"/>
    <n v="1"/>
    <n v="1038.6400000000001"/>
    <s v="CLP "/>
    <s v="26.08.2025"/>
    <s v="01.09.2025"/>
    <n v="8"/>
    <s v="UN "/>
    <n v="1038.6400000000001"/>
    <s v="CLP "/>
    <s v="C004"/>
    <x v="0"/>
    <n v="101"/>
    <s v="E  "/>
    <n v="1038.6400000000001"/>
    <n v="103864.00000000001"/>
    <n v="1038.6400000000001"/>
    <n v="0"/>
    <n v="0"/>
    <n v="0"/>
    <n v="0"/>
  </r>
  <r>
    <s v="89429100-1"/>
    <s v="NMC CHILE SPA"/>
    <n v="1000730"/>
    <s v="ZPCD      "/>
    <n v="6701293126"/>
    <n v="10"/>
    <x v="1"/>
    <s v="E504  "/>
    <n v="57"/>
    <s v="      "/>
    <s v="CL5725    "/>
    <n v="570301003"/>
    <n v="1283741"/>
    <s v="NOMASTIL TIPO ML LX28                   "/>
    <s v="25.08.2025"/>
    <n v="840"/>
    <s v="M  "/>
    <n v="1"/>
    <n v="1"/>
    <n v="2385.6"/>
    <s v="CLP "/>
    <s v="25.08.2025"/>
    <s v="          "/>
    <n v="0"/>
    <s v="M  "/>
    <n v="0"/>
    <s v="CLP "/>
    <s v="C004"/>
    <x v="1"/>
    <s v="   "/>
    <s v="   "/>
    <n v="2385.6"/>
    <n v="238560"/>
    <n v="0"/>
    <n v="0"/>
    <n v="0"/>
    <n v="0"/>
    <n v="0"/>
  </r>
  <r>
    <s v="89429100-1"/>
    <s v="NMC CHILE SPA"/>
    <n v="1000730"/>
    <s v="ZPCD      "/>
    <n v="6701293126"/>
    <n v="20"/>
    <x v="1"/>
    <s v="E504  "/>
    <n v="57"/>
    <s v="      "/>
    <s v="CL5725    "/>
    <n v="570301003"/>
    <n v="1216226"/>
    <s v="ADEFIX P5                               "/>
    <s v="25.08.2025"/>
    <n v="8"/>
    <s v="UN "/>
    <n v="1"/>
    <n v="1"/>
    <n v="1038.6400000000001"/>
    <s v="CLP "/>
    <s v="25.08.2025"/>
    <s v="          "/>
    <n v="0"/>
    <s v="UN "/>
    <n v="0"/>
    <s v="CLP "/>
    <s v="C004"/>
    <x v="1"/>
    <s v="   "/>
    <s v="   "/>
    <n v="1038.6400000000001"/>
    <n v="103864.00000000001"/>
    <n v="0"/>
    <n v="0"/>
    <n v="0"/>
    <n v="0"/>
    <n v="0"/>
  </r>
  <r>
    <s v="89429100-1"/>
    <s v="NMC CHILE SPA"/>
    <n v="1000730"/>
    <s v="ZPCD      "/>
    <n v="6701294259"/>
    <n v="10"/>
    <x v="1"/>
    <s v="E520  "/>
    <n v="57"/>
    <s v="      "/>
    <s v="CL5725    "/>
    <n v="570301003"/>
    <n v="1052265"/>
    <s v="MOLDURA NOMASTYL H  40X50 CAJA X 100ML  "/>
    <s v="28.08.2025"/>
    <n v="5"/>
    <s v="UN "/>
    <n v="1"/>
    <n v="1"/>
    <n v="3875"/>
    <s v="CLP "/>
    <s v="04.09.2025"/>
    <s v="24.09.2025"/>
    <n v="5"/>
    <s v="UN "/>
    <n v="3875"/>
    <s v="CLP "/>
    <s v="C004"/>
    <x v="0"/>
    <n v="101"/>
    <s v="E  "/>
    <n v="3875"/>
    <n v="387500"/>
    <n v="3875"/>
    <n v="0"/>
    <n v="0"/>
    <n v="0"/>
    <n v="0"/>
  </r>
  <r>
    <s v="89429100-1"/>
    <s v="NMC CHILE SPA"/>
    <n v="1000730"/>
    <s v="ZPCD      "/>
    <n v="6701294615"/>
    <n v="10"/>
    <x v="1"/>
    <s v="E517  "/>
    <n v="57"/>
    <s v="      "/>
    <s v="CL5725    "/>
    <n v="570301003"/>
    <n v="1427216"/>
    <s v="NOMASTYL T4 CAJA 170 ML                 "/>
    <s v="27.08.2025"/>
    <n v="170"/>
    <s v="UN "/>
    <n v="1"/>
    <n v="1"/>
    <n v="909.5"/>
    <s v="CLP "/>
    <s v="27.08.2025"/>
    <s v="16.09.2025"/>
    <n v="170"/>
    <s v="UN "/>
    <n v="909.5"/>
    <s v="CLP "/>
    <s v="C004"/>
    <x v="0"/>
    <n v="101"/>
    <s v="E  "/>
    <n v="909.5"/>
    <n v="90950"/>
    <n v="909.5"/>
    <n v="0"/>
    <n v="0"/>
    <n v="0"/>
    <n v="0"/>
  </r>
  <r>
    <s v="89429100-1"/>
    <s v="NMC CHILE SPA"/>
    <n v="1000730"/>
    <s v="ZPCD      "/>
    <n v="6701295033"/>
    <n v="10"/>
    <x v="1"/>
    <s v="E507  "/>
    <n v="57"/>
    <s v="      "/>
    <s v="CL5725    "/>
    <n v="570301003"/>
    <n v="1056664"/>
    <s v="NOMASTYL MODELO ST4 2.0 MT              "/>
    <s v="28.08.2025"/>
    <n v="170"/>
    <s v="UN "/>
    <n v="1"/>
    <n v="1"/>
    <n v="2046.8"/>
    <s v="CLP "/>
    <s v="29.08.2025"/>
    <s v="12.09.2025"/>
    <n v="170"/>
    <s v="UN "/>
    <n v="2046.8"/>
    <s v="CLP "/>
    <s v="C004"/>
    <x v="0"/>
    <n v="101"/>
    <s v="E  "/>
    <n v="2046.8"/>
    <n v="204680"/>
    <n v="2046.8"/>
    <n v="0"/>
    <n v="0"/>
    <n v="0"/>
    <n v="0"/>
  </r>
  <r>
    <s v="89429100-1"/>
    <s v="NMC CHILE SPA"/>
    <n v="1000730"/>
    <s v="ZPCD      "/>
    <n v="6701295117"/>
    <n v="10"/>
    <x v="1"/>
    <s v="E504  "/>
    <n v="57"/>
    <s v="      "/>
    <s v="CL5725    "/>
    <n v="570301003"/>
    <n v="1283741"/>
    <s v="NOMASTIL TIPO ML LX28                   "/>
    <s v="28.08.2025"/>
    <n v="1120"/>
    <s v="M  "/>
    <n v="1"/>
    <n v="1"/>
    <n v="3180.8"/>
    <s v="CLP "/>
    <s v="28.08.2025"/>
    <s v="          "/>
    <n v="0"/>
    <s v="M  "/>
    <n v="0"/>
    <s v="CLP "/>
    <s v="C004"/>
    <x v="1"/>
    <s v="   "/>
    <s v="   "/>
    <n v="3180.8"/>
    <n v="318080"/>
    <n v="0"/>
    <n v="0"/>
    <n v="0"/>
    <n v="0"/>
    <n v="0"/>
  </r>
  <r>
    <s v="89429100-1"/>
    <s v="NMC CHILE SPA"/>
    <n v="1000730"/>
    <s v="ZPCD      "/>
    <n v="6701295117"/>
    <n v="20"/>
    <x v="1"/>
    <s v="E504  "/>
    <n v="57"/>
    <s v="      "/>
    <s v="CL5725    "/>
    <n v="570301003"/>
    <n v="1216226"/>
    <s v="ADEFIX P5                               "/>
    <s v="28.08.2025"/>
    <n v="8"/>
    <s v="UN "/>
    <n v="1"/>
    <n v="1"/>
    <n v="1038.6400000000001"/>
    <s v="CLP "/>
    <s v="28.08.2025"/>
    <s v="          "/>
    <n v="0"/>
    <s v="UN "/>
    <n v="0"/>
    <s v="CLP "/>
    <s v="C004"/>
    <x v="1"/>
    <s v="   "/>
    <s v="   "/>
    <n v="1038.6400000000001"/>
    <n v="103864.00000000001"/>
    <n v="0"/>
    <n v="0"/>
    <n v="0"/>
    <n v="0"/>
    <n v="0"/>
  </r>
  <r>
    <s v="89429100-1"/>
    <s v="NMC CHILE SPA"/>
    <n v="1000730"/>
    <s v="ZPCD      "/>
    <n v="6701298028"/>
    <n v="10"/>
    <x v="1"/>
    <s v="E652  "/>
    <n v="57"/>
    <s v="      "/>
    <s v="CL5725    "/>
    <n v="570301003"/>
    <n v="1274988"/>
    <s v="MOLDURA NOMASTYL TIPO M2                "/>
    <s v="02.09.2025"/>
    <n v="3"/>
    <s v="UN "/>
    <n v="1"/>
    <n v="1"/>
    <n v="6229.08"/>
    <s v="CLP "/>
    <s v="31.01.2026"/>
    <s v="23.09.2025"/>
    <n v="3"/>
    <s v="UN "/>
    <n v="6229.08"/>
    <s v="CLP "/>
    <s v="C004"/>
    <x v="0"/>
    <n v="101"/>
    <s v="E  "/>
    <n v="6229.08"/>
    <n v="622908"/>
    <n v="6229.08"/>
    <n v="0"/>
    <n v="0"/>
    <n v="0"/>
    <n v="0"/>
  </r>
  <r>
    <s v="89429100-1"/>
    <s v="NMC CHILE SPA"/>
    <n v="1000730"/>
    <s v="ZPCD      "/>
    <n v="6701301693"/>
    <n v="10"/>
    <x v="1"/>
    <s v="E652  "/>
    <n v="57"/>
    <s v="      "/>
    <s v="CL5725    "/>
    <n v="570301003"/>
    <n v="1427216"/>
    <s v="NOMASTYL T4 CAJA 170 ML                 "/>
    <s v="08.09.2025"/>
    <n v="1"/>
    <s v="UN "/>
    <n v="1"/>
    <n v="1"/>
    <n v="955.4"/>
    <s v="CLP "/>
    <s v="09.09.2025"/>
    <s v="15.09.2025"/>
    <n v="1"/>
    <s v="UN "/>
    <n v="955.4"/>
    <s v="CLP "/>
    <s v="C004"/>
    <x v="0"/>
    <n v="101"/>
    <s v="E  "/>
    <n v="955.4"/>
    <n v="95540"/>
    <n v="955.4"/>
    <n v="0"/>
    <n v="0"/>
    <n v="0"/>
    <n v="0"/>
  </r>
  <r>
    <s v="89429100-1"/>
    <s v="NMC CHILE SPA"/>
    <n v="1000730"/>
    <s v="ZPCD      "/>
    <n v="6701303115"/>
    <n v="10"/>
    <x v="1"/>
    <s v="E652  "/>
    <n v="57"/>
    <s v="      "/>
    <s v="CL5725    "/>
    <n v="570301003"/>
    <n v="1052265"/>
    <s v="MOLDURA NOMASTYL H  40X50 CAJA X 100ML  "/>
    <s v="10.09.2025"/>
    <n v="40500"/>
    <s v="UN "/>
    <n v="1"/>
    <n v="1"/>
    <n v="320355"/>
    <s v="CLP "/>
    <s v="28.08.2026"/>
    <s v="11.03.2026"/>
    <n v="40500"/>
    <s v="UN "/>
    <n v="320355"/>
    <s v="CLP "/>
    <s v="C004"/>
    <x v="0"/>
    <n v="101"/>
    <s v="E  "/>
    <n v="320355"/>
    <n v="32035500"/>
    <n v="320355"/>
    <n v="0"/>
    <n v="0"/>
    <n v="0"/>
    <n v="0"/>
  </r>
  <r>
    <s v="89429100-1"/>
    <s v="NMC CHILE SPA"/>
    <n v="1000730"/>
    <s v="ZPCD      "/>
    <n v="6701303265"/>
    <n v="10"/>
    <x v="1"/>
    <s v="E652  "/>
    <n v="57"/>
    <s v="      "/>
    <s v="CL5725    "/>
    <n v="570301003"/>
    <n v="1283741"/>
    <s v="NOMASTIL TIPO ML LX28                   "/>
    <s v="12.09.2025"/>
    <n v="31640"/>
    <s v="M  "/>
    <n v="1"/>
    <n v="1"/>
    <n v="85428"/>
    <s v="CLP "/>
    <s v="11.09.2026"/>
    <s v="23.04.2026"/>
    <n v="31640"/>
    <s v="M  "/>
    <n v="85428"/>
    <s v="CLP "/>
    <s v="C004"/>
    <x v="0"/>
    <n v="101"/>
    <s v="E  "/>
    <n v="85428"/>
    <n v="8542800"/>
    <n v="85428"/>
    <n v="0"/>
    <n v="0"/>
    <n v="0"/>
    <n v="0"/>
  </r>
  <r>
    <s v="89429100-1"/>
    <s v="NMC CHILE SPA"/>
    <n v="1000730"/>
    <s v="ZPCD      "/>
    <n v="6701303265"/>
    <n v="20"/>
    <x v="1"/>
    <s v="E652  "/>
    <n v="57"/>
    <s v="      "/>
    <s v="CL5725    "/>
    <n v="570102001"/>
    <n v="1248388"/>
    <s v="ADHESIVO ADEFIX 5KG                     "/>
    <s v="12.09.2025"/>
    <n v="316"/>
    <s v="UN "/>
    <n v="1"/>
    <n v="1"/>
    <n v="41026.28"/>
    <s v="CLP "/>
    <s v="11.09.2026"/>
    <s v="23.12.2025"/>
    <n v="316"/>
    <s v="UN "/>
    <n v="41026.28"/>
    <s v="CLP "/>
    <s v="C004"/>
    <x v="0"/>
    <n v="101"/>
    <s v="E  "/>
    <n v="41026.28"/>
    <n v="4102628"/>
    <n v="41026.28"/>
    <n v="0"/>
    <n v="0"/>
    <n v="0"/>
    <n v="0"/>
  </r>
  <r>
    <s v="89429100-1"/>
    <s v="NMC CHILE SPA"/>
    <n v="1000730"/>
    <s v="ZPCD      "/>
    <n v="6701303724"/>
    <n v="10"/>
    <x v="1"/>
    <s v="E652  "/>
    <n v="57"/>
    <s v="      "/>
    <s v="          "/>
    <n v="570301003"/>
    <n v="1066111"/>
    <s v="CORNISA TIPO T 4 NOMASTYL               "/>
    <s v="11.09.2025"/>
    <n v="9520"/>
    <s v="UN "/>
    <n v="1"/>
    <n v="1"/>
    <n v="49884.800000000003"/>
    <s v="CLP "/>
    <s v="28.03.2026"/>
    <s v="17.12.2025"/>
    <n v="9520"/>
    <s v="UN "/>
    <n v="49884.800000000003"/>
    <s v="CLP "/>
    <s v="C004"/>
    <x v="0"/>
    <n v="101"/>
    <s v="E  "/>
    <n v="49884.800000000003"/>
    <n v="4988480"/>
    <n v="49884.800000000003"/>
    <n v="0"/>
    <n v="0"/>
    <n v="0"/>
    <n v="0"/>
  </r>
  <r>
    <s v="89429100-1"/>
    <s v="NMC CHILE SPA"/>
    <n v="1000730"/>
    <s v="ZPCD      "/>
    <n v="6701303724"/>
    <n v="20"/>
    <x v="1"/>
    <s v="E652  "/>
    <n v="57"/>
    <s v="      "/>
    <s v="CL5725    "/>
    <n v="570301003"/>
    <n v="1216226"/>
    <s v="ADEFIX P5                               "/>
    <s v="11.09.2025"/>
    <n v="96"/>
    <s v="UN "/>
    <n v="1"/>
    <n v="1"/>
    <n v="12463.68"/>
    <s v="CLP "/>
    <s v="28.03.2026"/>
    <s v="17.12.2025"/>
    <n v="96"/>
    <s v="UN "/>
    <n v="12463.68"/>
    <s v="CLP "/>
    <s v="C004"/>
    <x v="0"/>
    <n v="101"/>
    <s v="E  "/>
    <n v="12463.68"/>
    <n v="1246368"/>
    <n v="12463.68"/>
    <n v="0"/>
    <n v="0"/>
    <n v="0"/>
    <n v="0"/>
  </r>
  <r>
    <s v="89429100-1"/>
    <s v="NMC CHILE SPA"/>
    <n v="1000730"/>
    <s v="ZPCD      "/>
    <n v="6701304457"/>
    <n v="10"/>
    <x v="1"/>
    <s v="E633  "/>
    <n v="43"/>
    <s v="      "/>
    <s v="          "/>
    <n v="430507002"/>
    <n v="938731"/>
    <s v="SERVICIO FLETE                          "/>
    <s v="22.09.2025"/>
    <n v="10"/>
    <s v="UN "/>
    <n v="1"/>
    <n v="1"/>
    <n v="48.3"/>
    <s v="CLP "/>
    <s v="30.12.2025"/>
    <s v="          "/>
    <n v="0"/>
    <s v="UN "/>
    <n v="0"/>
    <s v="CLP "/>
    <s v="C004"/>
    <x v="1"/>
    <s v="   "/>
    <s v="   "/>
    <n v="48.3"/>
    <n v="4830"/>
    <n v="0"/>
    <n v="0"/>
    <n v="0"/>
    <n v="0"/>
    <n v="0"/>
  </r>
  <r>
    <s v="89429100-1"/>
    <s v="NMC CHILE SPA"/>
    <n v="1000730"/>
    <s v="ZPCD      "/>
    <n v="6701307836"/>
    <n v="10"/>
    <x v="1"/>
    <s v="E652  "/>
    <n v="43"/>
    <s v="      "/>
    <s v="CL5725    "/>
    <n v="570301003"/>
    <n v="1494960"/>
    <s v="CALANDO ARSTYL PIEZA 0.59MT2            "/>
    <s v="22.09.2025"/>
    <n v="510"/>
    <s v="UN "/>
    <n v="1"/>
    <n v="1"/>
    <n v="264435"/>
    <s v="CLP "/>
    <s v="20.11.2025"/>
    <s v="22.12.2025"/>
    <n v="510"/>
    <s v="UN "/>
    <n v="264435"/>
    <s v="CLP "/>
    <s v="C004"/>
    <x v="0"/>
    <n v="101"/>
    <s v="E  "/>
    <n v="264435"/>
    <n v="26443500"/>
    <n v="264435"/>
    <n v="0"/>
    <n v="0"/>
    <n v="0"/>
    <n v="0"/>
  </r>
  <r>
    <s v="89429100-1"/>
    <s v="NMC CHILE SPA"/>
    <n v="1000730"/>
    <s v="ZPCD      "/>
    <n v="6701307836"/>
    <n v="20"/>
    <x v="1"/>
    <s v="E652  "/>
    <n v="43"/>
    <s v="      "/>
    <s v="          "/>
    <n v="430507002"/>
    <n v="938731"/>
    <s v="SERVICIO FLETE                          "/>
    <s v="22.09.2025"/>
    <n v="1"/>
    <s v="UN "/>
    <n v="1"/>
    <n v="1"/>
    <n v="90000"/>
    <s v="CLP "/>
    <s v="20.11.2025"/>
    <s v="22.10.2025"/>
    <n v="1"/>
    <s v="UN "/>
    <n v="90000"/>
    <s v="CLP "/>
    <s v="C004"/>
    <x v="0"/>
    <n v="101"/>
    <s v="E  "/>
    <n v="90000"/>
    <n v="9000000"/>
    <n v="90000"/>
    <n v="0"/>
    <n v="0"/>
    <n v="0"/>
    <n v="0"/>
  </r>
  <r>
    <s v="89429100-1"/>
    <s v="NMC CHILE SPA"/>
    <n v="1000730"/>
    <s v="ZPCD      "/>
    <n v="6701308393"/>
    <n v="10"/>
    <x v="1"/>
    <s v="E517  "/>
    <n v="57"/>
    <s v="      "/>
    <s v="CL5725    "/>
    <n v="570301003"/>
    <n v="919901"/>
    <s v="CORNIZA NOMASTYL E 20X25MM              "/>
    <s v="24.09.2025"/>
    <n v="1232"/>
    <s v="UN "/>
    <n v="1"/>
    <n v="1"/>
    <n v="7096.32"/>
    <s v="CLP "/>
    <s v="24.09.2025"/>
    <s v="02.10.2025"/>
    <n v="1232"/>
    <s v="UN "/>
    <n v="7096.32"/>
    <s v="CLP "/>
    <s v="C004"/>
    <x v="0"/>
    <n v="101"/>
    <s v="E  "/>
    <n v="7096.32"/>
    <n v="709632"/>
    <n v="7096.32"/>
    <n v="0"/>
    <n v="0"/>
    <n v="0"/>
    <n v="0"/>
  </r>
  <r>
    <s v="89429100-1"/>
    <s v="NMC CHILE SPA"/>
    <n v="1000730"/>
    <s v="ZPCD      "/>
    <n v="6701308894"/>
    <n v="10"/>
    <x v="1"/>
    <s v="E652  "/>
    <n v="57"/>
    <s v="      "/>
    <s v="CL5725    "/>
    <n v="570301003"/>
    <n v="911611"/>
    <s v="CORNISA NOMASTYL M2 60X20MM             "/>
    <s v="25.09.2025"/>
    <n v="2"/>
    <s v="UN "/>
    <n v="1"/>
    <n v="1"/>
    <n v="4152.72"/>
    <s v="CLP "/>
    <s v="30.03.2026"/>
    <s v="20.10.2025"/>
    <n v="2"/>
    <s v="UN "/>
    <n v="4152.72"/>
    <s v="CLP "/>
    <s v="C004"/>
    <x v="0"/>
    <n v="101"/>
    <s v="E  "/>
    <n v="4152.72"/>
    <n v="415272"/>
    <n v="4152.72"/>
    <n v="0"/>
    <n v="0"/>
    <n v="0"/>
    <n v="0"/>
  </r>
  <r>
    <s v="89429100-1"/>
    <s v="NMC CHILE SPA"/>
    <n v="1000730"/>
    <s v="ZPCD      "/>
    <n v="6701309362"/>
    <n v="10"/>
    <x v="1"/>
    <s v="E652  "/>
    <n v="57"/>
    <s v="      "/>
    <s v="CL5725    "/>
    <n v="570301003"/>
    <n v="938419"/>
    <s v="MOLDURA NOMASTYL LX28 K1 CJ             "/>
    <s v="25.09.2025"/>
    <n v="5264"/>
    <s v="M  "/>
    <n v="1"/>
    <n v="1"/>
    <n v="30425.919999999998"/>
    <s v="CLP "/>
    <s v="26.09.2025"/>
    <s v="24.11.2025"/>
    <n v="5040"/>
    <s v="M  "/>
    <n v="29131.200000000001"/>
    <s v="CLP "/>
    <s v="C004"/>
    <x v="0"/>
    <n v="101"/>
    <s v="E  "/>
    <n v="30425.919999999998"/>
    <n v="3042592"/>
    <n v="29131.200000000001"/>
    <n v="0"/>
    <n v="0"/>
    <n v="0"/>
    <n v="0"/>
  </r>
  <r>
    <s v="89429100-1"/>
    <s v="NMC CHILE SPA"/>
    <n v="1000730"/>
    <s v="ZPCD      "/>
    <n v="6701312344"/>
    <n v="10"/>
    <x v="1"/>
    <s v="E652  "/>
    <n v="57"/>
    <s v="      "/>
    <s v="          "/>
    <n v="570301003"/>
    <n v="1066111"/>
    <s v="CORNISA TIPO T 4 NOMASTYL               "/>
    <s v="01.10.2025"/>
    <n v="1"/>
    <s v="UN "/>
    <n v="1"/>
    <n v="1"/>
    <n v="3.3"/>
    <s v="CLP "/>
    <s v="02.10.2025"/>
    <s v="          "/>
    <n v="0"/>
    <s v="UN "/>
    <n v="0"/>
    <s v="CLP "/>
    <s v="C004"/>
    <x v="1"/>
    <s v="   "/>
    <s v="   "/>
    <n v="3.3"/>
    <n v="330"/>
    <n v="0"/>
    <n v="0"/>
    <n v="0"/>
    <n v="0"/>
    <n v="0"/>
  </r>
  <r>
    <s v="89429100-1"/>
    <s v="NMC CHILE SPA"/>
    <n v="1000730"/>
    <s v="ZPCD      "/>
    <n v="6701312902"/>
    <n v="10"/>
    <x v="1"/>
    <s v="E508  "/>
    <n v="57"/>
    <s v="      "/>
    <s v="          "/>
    <n v="570301003"/>
    <n v="1066111"/>
    <s v="CORNISA TIPO T 4 NOMASTYL               "/>
    <s v="02.10.2025"/>
    <n v="510"/>
    <s v="UN "/>
    <n v="1"/>
    <n v="1"/>
    <n v="2866.2"/>
    <s v="CLP "/>
    <s v="17.10.2025"/>
    <s v="13.10.2025"/>
    <n v="510"/>
    <s v="UN "/>
    <n v="2866.2"/>
    <s v="CLP "/>
    <s v="C004"/>
    <x v="0"/>
    <n v="101"/>
    <s v="E  "/>
    <n v="2866.2"/>
    <n v="286620"/>
    <n v="2866.2"/>
    <n v="0"/>
    <n v="0"/>
    <n v="0"/>
    <n v="0"/>
  </r>
  <r>
    <s v="89429100-1"/>
    <s v="NMC CHILE SPA"/>
    <n v="1000730"/>
    <s v="ZPCD      "/>
    <n v="6701312902"/>
    <n v="20"/>
    <x v="1"/>
    <s v="E508  "/>
    <n v="57"/>
    <s v="      "/>
    <s v="CL5725    "/>
    <n v="570301003"/>
    <n v="1216226"/>
    <s v="ADEFIX P5                               "/>
    <s v="02.10.2025"/>
    <n v="4"/>
    <s v="UN "/>
    <n v="1"/>
    <n v="1"/>
    <n v="596"/>
    <s v="CLP "/>
    <s v="17.10.2025"/>
    <s v="13.10.2025"/>
    <n v="4"/>
    <s v="UN "/>
    <n v="596"/>
    <s v="CLP "/>
    <s v="C004"/>
    <x v="0"/>
    <n v="101"/>
    <s v="E  "/>
    <n v="596"/>
    <n v="59600"/>
    <n v="596"/>
    <n v="0"/>
    <n v="0"/>
    <n v="0"/>
    <n v="0"/>
  </r>
  <r>
    <s v="89429100-1"/>
    <s v="NMC CHILE SPA"/>
    <n v="1000730"/>
    <s v="ZPCD      "/>
    <n v="6701312936"/>
    <n v="10"/>
    <x v="1"/>
    <s v="E652  "/>
    <n v="57"/>
    <s v="      "/>
    <s v="CL5725    "/>
    <n v="570301003"/>
    <n v="1216226"/>
    <s v="ADEFIX P5                               "/>
    <s v="02.10.2025"/>
    <n v="180"/>
    <s v="UN "/>
    <n v="1"/>
    <n v="1"/>
    <n v="26820"/>
    <s v="CLP "/>
    <s v="03.10.2025"/>
    <s v="17.06.2026"/>
    <n v="180"/>
    <s v="UN "/>
    <n v="26820"/>
    <s v="CLP "/>
    <s v="C004"/>
    <x v="0"/>
    <n v="101"/>
    <s v="E  "/>
    <n v="26820"/>
    <n v="2682000"/>
    <n v="26820"/>
    <n v="0"/>
    <n v="0"/>
    <n v="0"/>
    <n v="0"/>
  </r>
  <r>
    <s v="89429100-1"/>
    <s v="NMC CHILE SPA"/>
    <n v="1000730"/>
    <s v="ZPCD      "/>
    <n v="6701312936"/>
    <n v="20"/>
    <x v="1"/>
    <s v="E652  "/>
    <n v="57"/>
    <s v="      "/>
    <s v="CL5725    "/>
    <n v="570301003"/>
    <n v="1460147"/>
    <s v="MOLDURA NOMASTYL D 50X40X2 MTS          "/>
    <s v="02.10.2025"/>
    <n v="360"/>
    <s v="UN "/>
    <n v="1"/>
    <n v="1"/>
    <n v="4190.3999999999996"/>
    <s v="CLP "/>
    <s v="03.10.2025"/>
    <s v="16.04.2026"/>
    <n v="360"/>
    <s v="UN "/>
    <n v="4190.3999999999996"/>
    <s v="CLP "/>
    <s v="C004"/>
    <x v="0"/>
    <n v="101"/>
    <s v="E  "/>
    <n v="4190.3999999999996"/>
    <n v="419039.99999999994"/>
    <n v="4190.3999999999996"/>
    <n v="0"/>
    <n v="0"/>
    <n v="0"/>
    <n v="0"/>
  </r>
  <r>
    <s v="89429100-1"/>
    <s v="NMC CHILE SPA"/>
    <n v="1000730"/>
    <s v="ZPCD      "/>
    <n v="6701312936"/>
    <n v="30"/>
    <x v="1"/>
    <s v="E652  "/>
    <n v="57"/>
    <s v="      "/>
    <s v="CL5725    "/>
    <n v="570301003"/>
    <n v="1052265"/>
    <s v="MOLDURA NOMASTYL H  40X50 CAJA X 100ML  "/>
    <s v="02.10.2025"/>
    <n v="9000"/>
    <s v="UN "/>
    <n v="1"/>
    <n v="1"/>
    <n v="143820"/>
    <s v="CLP "/>
    <s v="03.10.2025"/>
    <s v="11.08.2026"/>
    <n v="9000"/>
    <s v="UN "/>
    <n v="143820"/>
    <s v="CLP "/>
    <s v="C004"/>
    <x v="0"/>
    <n v="101"/>
    <s v="E  "/>
    <n v="143820"/>
    <n v="14382000"/>
    <n v="143820"/>
    <n v="0"/>
    <n v="0"/>
    <n v="0"/>
    <n v="0"/>
  </r>
  <r>
    <s v="89429100-1"/>
    <s v="NMC CHILE SPA"/>
    <n v="1000730"/>
    <s v="ZPCD      "/>
    <n v="6701313058"/>
    <n v="10"/>
    <x v="1"/>
    <s v="E652  "/>
    <n v="57"/>
    <s v="      "/>
    <s v="CL5725    "/>
    <n v="570301003"/>
    <n v="919901"/>
    <s v="CORNIZA NOMASTYL E 20X25MM              "/>
    <s v="02.10.2025"/>
    <n v="15840"/>
    <s v="UN "/>
    <n v="1"/>
    <n v="1"/>
    <n v="45619.199999999997"/>
    <s v="CLP "/>
    <s v="27.02.2026"/>
    <s v="18.11.2025"/>
    <n v="8800"/>
    <s v="UN "/>
    <n v="25344"/>
    <s v="CLP "/>
    <s v="C004"/>
    <x v="0"/>
    <n v="101"/>
    <s v="E  "/>
    <n v="45619.199999999997"/>
    <n v="4561920"/>
    <n v="25344"/>
    <n v="0"/>
    <n v="0"/>
    <n v="0"/>
    <n v="0"/>
  </r>
  <r>
    <s v="89429100-1"/>
    <s v="NMC CHILE SPA"/>
    <n v="1000730"/>
    <s v="ZPCD      "/>
    <n v="6701313188"/>
    <n v="10"/>
    <x v="1"/>
    <s v="E988  "/>
    <n v="57"/>
    <s v="      "/>
    <s v="CL5725    "/>
    <n v="570301003"/>
    <n v="1311254"/>
    <s v="WALLSTYL IL4 CAJA 48 M/L                "/>
    <s v="03.10.2025"/>
    <n v="1"/>
    <s v="CS "/>
    <n v="1"/>
    <n v="1"/>
    <n v="1922.4"/>
    <s v="CLP "/>
    <s v="13.10.2025"/>
    <s v="16.10.2025"/>
    <n v="1"/>
    <s v="CS "/>
    <n v="1922.4"/>
    <s v="CLP "/>
    <s v="C004"/>
    <x v="0"/>
    <n v="101"/>
    <s v="E  "/>
    <n v="1922.4"/>
    <n v="192240"/>
    <n v="1922.4"/>
    <n v="0"/>
    <n v="0"/>
    <n v="0"/>
    <n v="0"/>
  </r>
  <r>
    <s v="89429100-1"/>
    <s v="NMC CHILE SPA"/>
    <n v="1000730"/>
    <s v="ZPCD      "/>
    <n v="6701315691"/>
    <n v="10"/>
    <x v="1"/>
    <s v="E652  "/>
    <n v="57"/>
    <s v="      "/>
    <s v="CL5725    "/>
    <n v="570301003"/>
    <n v="1043507"/>
    <s v="MOLDURA CORNISA TIPO B2 CAJA 190 MTS    "/>
    <s v="06.10.2025"/>
    <n v="30"/>
    <s v="UN "/>
    <n v="1"/>
    <n v="1"/>
    <n v="29298"/>
    <s v="CLP "/>
    <s v="22.07.2026"/>
    <s v="13.03.2026"/>
    <n v="30"/>
    <s v="UN "/>
    <n v="29298"/>
    <s v="CLP "/>
    <s v="C004"/>
    <x v="0"/>
    <n v="101"/>
    <s v="E  "/>
    <n v="29298"/>
    <n v="2929800"/>
    <n v="29298"/>
    <n v="0"/>
    <n v="0"/>
    <n v="0"/>
    <n v="0"/>
  </r>
  <r>
    <s v="89429100-1"/>
    <s v="NMC CHILE SPA"/>
    <n v="1000730"/>
    <s v="ZPCD      "/>
    <n v="6701315691"/>
    <n v="20"/>
    <x v="1"/>
    <s v="E652  "/>
    <n v="57"/>
    <s v="      "/>
    <s v="CL5725    "/>
    <n v="570102001"/>
    <n v="1248388"/>
    <s v="ADHESIVO ADEFIX 5KG                     "/>
    <s v="06.10.2025"/>
    <n v="60"/>
    <s v="UN "/>
    <n v="1"/>
    <n v="1"/>
    <n v="8940"/>
    <s v="CLP "/>
    <s v="22.07.2026"/>
    <s v="13.10.2025"/>
    <n v="60"/>
    <s v="UN "/>
    <n v="8940"/>
    <s v="CLP "/>
    <s v="C004"/>
    <x v="0"/>
    <n v="101"/>
    <s v="E  "/>
    <n v="8940"/>
    <n v="894000"/>
    <n v="8940"/>
    <n v="0"/>
    <n v="0"/>
    <n v="0"/>
    <n v="0"/>
  </r>
  <r>
    <s v="89429100-1"/>
    <s v="NMC CHILE SPA"/>
    <n v="1000730"/>
    <s v="ZPCD      "/>
    <n v="6701317099"/>
    <n v="10"/>
    <x v="1"/>
    <s v="E652  "/>
    <n v="57"/>
    <s v="      "/>
    <s v="CL5725    "/>
    <n v="570301003"/>
    <n v="892059"/>
    <s v="CORNISA NOMASTYL POLIESTIRENO B2 35X35  "/>
    <s v="06.10.2025"/>
    <n v="6460"/>
    <s v="UN "/>
    <n v="1"/>
    <n v="1"/>
    <n v="31589.4"/>
    <s v="CLP "/>
    <s v="30.10.2025"/>
    <s v="09.10.2025"/>
    <n v="6460"/>
    <s v="UN "/>
    <n v="31589.4"/>
    <s v="CLP "/>
    <s v="C004"/>
    <x v="0"/>
    <n v="101"/>
    <s v="E  "/>
    <n v="31589.4"/>
    <n v="3158940"/>
    <n v="31589.4"/>
    <n v="0"/>
    <n v="0"/>
    <n v="0"/>
    <n v="0"/>
  </r>
  <r>
    <s v="89429100-1"/>
    <s v="NMC CHILE SPA"/>
    <n v="1000730"/>
    <s v="ZPCD      "/>
    <n v="6701317528"/>
    <n v="10"/>
    <x v="1"/>
    <s v="E652  "/>
    <n v="57"/>
    <s v="      "/>
    <s v="CL5725    "/>
    <n v="570301003"/>
    <n v="892059"/>
    <s v="CORNISA NOMASTYL POLIESTIRENO B2 35X35  "/>
    <s v="06.10.2025"/>
    <n v="7600"/>
    <s v="UN "/>
    <n v="1"/>
    <n v="1"/>
    <n v="37164"/>
    <s v="CLP "/>
    <s v="04.02.2026"/>
    <s v="09.10.2025"/>
    <n v="7600"/>
    <s v="UN "/>
    <n v="37164"/>
    <s v="CLP "/>
    <s v="C004"/>
    <x v="0"/>
    <n v="101"/>
    <s v="E  "/>
    <n v="37164"/>
    <n v="3716400"/>
    <n v="37164"/>
    <n v="0"/>
    <n v="0"/>
    <n v="0"/>
    <n v="0"/>
  </r>
  <r>
    <s v="89429100-1"/>
    <s v="NMC CHILE SPA"/>
    <n v="1000730"/>
    <s v="ZPCD      "/>
    <n v="6701317780"/>
    <n v="10"/>
    <x v="1"/>
    <s v="E652  "/>
    <n v="57"/>
    <s v="      "/>
    <s v="          "/>
    <n v="570301003"/>
    <n v="1066111"/>
    <s v="CORNISA TIPO T 4 NOMASTYL               "/>
    <s v="06.10.2025"/>
    <n v="1700"/>
    <s v="UN "/>
    <n v="1"/>
    <n v="1"/>
    <n v="9367"/>
    <s v="CLP "/>
    <s v="28.02.2026"/>
    <s v="06.11.2025"/>
    <n v="170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17780"/>
    <n v="20"/>
    <x v="1"/>
    <s v="E652  "/>
    <n v="57"/>
    <s v="      "/>
    <s v="CL5725    "/>
    <n v="570301003"/>
    <n v="1216226"/>
    <s v="ADEFIX P5                               "/>
    <s v="06.10.2025"/>
    <n v="60"/>
    <s v="UN "/>
    <n v="1"/>
    <n v="1"/>
    <n v="8940"/>
    <s v="CLP "/>
    <s v="28.02.2026"/>
    <s v="06.11.2025"/>
    <n v="60"/>
    <s v="UN "/>
    <n v="8940"/>
    <s v="CLP "/>
    <s v="C004"/>
    <x v="0"/>
    <n v="101"/>
    <s v="E  "/>
    <n v="8940"/>
    <n v="894000"/>
    <n v="8940"/>
    <n v="0"/>
    <n v="0"/>
    <n v="0"/>
    <n v="0"/>
  </r>
  <r>
    <s v="89429100-1"/>
    <s v="NMC CHILE SPA"/>
    <n v="1000730"/>
    <s v="ZPCD      "/>
    <n v="6701317791"/>
    <n v="10"/>
    <x v="1"/>
    <s v="E652  "/>
    <n v="57"/>
    <s v="      "/>
    <s v="          "/>
    <n v="570301003"/>
    <n v="1066111"/>
    <s v="CORNISA TIPO T 4 NOMASTYL               "/>
    <s v="06.10.2025"/>
    <n v="340"/>
    <s v="UN "/>
    <n v="1"/>
    <n v="1"/>
    <n v="1873.4"/>
    <s v="CLP "/>
    <s v="28.02.2026"/>
    <s v="06.11.2025"/>
    <n v="340"/>
    <s v="UN "/>
    <n v="1873.4"/>
    <s v="CLP "/>
    <s v="C004"/>
    <x v="0"/>
    <n v="101"/>
    <s v="E  "/>
    <n v="1873.4"/>
    <n v="187340"/>
    <n v="1873.4"/>
    <n v="0"/>
    <n v="0"/>
    <n v="0"/>
    <n v="0"/>
  </r>
  <r>
    <s v="89429100-1"/>
    <s v="NMC CHILE SPA"/>
    <n v="1000730"/>
    <s v="ZPCD      "/>
    <n v="6701341634"/>
    <n v="10"/>
    <x v="1"/>
    <s v="E652  "/>
    <n v="57"/>
    <s v="      "/>
    <s v="CL5725    "/>
    <n v="570301003"/>
    <n v="1052265"/>
    <s v="MOLDURA NOMASTYL H  40X50 CAJA X 100ML  "/>
    <s v="10.10.2025"/>
    <n v="1600"/>
    <s v="UN "/>
    <n v="1"/>
    <n v="1"/>
    <n v="12656"/>
    <s v="CLP "/>
    <s v="10.10.2026"/>
    <s v="21.10.2025"/>
    <n v="1600"/>
    <s v="UN "/>
    <n v="12656"/>
    <s v="CLP "/>
    <s v="C004"/>
    <x v="0"/>
    <n v="101"/>
    <s v="E  "/>
    <n v="12656"/>
    <n v="1265600"/>
    <n v="12656"/>
    <n v="0"/>
    <n v="0"/>
    <n v="0"/>
    <n v="0"/>
  </r>
  <r>
    <s v="89429100-1"/>
    <s v="NMC CHILE SPA"/>
    <n v="1000730"/>
    <s v="ZPCD      "/>
    <n v="6701343469"/>
    <n v="10"/>
    <x v="1"/>
    <s v="E525  "/>
    <n v="57"/>
    <s v="      "/>
    <s v="CL5725    "/>
    <n v="570301003"/>
    <n v="892059"/>
    <s v="CORNISA NOMASTYL POLIESTIRENO B2 35X35  "/>
    <s v="13.10.2025"/>
    <n v="190"/>
    <s v="UN "/>
    <n v="1"/>
    <n v="1"/>
    <n v="1953.2"/>
    <s v="CLP "/>
    <s v="13.10.2025"/>
    <s v="20.10.2025"/>
    <n v="190"/>
    <s v="UN "/>
    <n v="1953.2"/>
    <s v="CLP "/>
    <s v="C004"/>
    <x v="0"/>
    <n v="101"/>
    <s v="E  "/>
    <n v="1953.2"/>
    <n v="195320"/>
    <n v="1953.2"/>
    <n v="0"/>
    <n v="0"/>
    <n v="0"/>
    <n v="0"/>
  </r>
  <r>
    <s v="89429100-1"/>
    <s v="NMC CHILE SPA"/>
    <n v="1000730"/>
    <s v="ZPCD      "/>
    <n v="6701343763"/>
    <n v="10"/>
    <x v="1"/>
    <s v="E652  "/>
    <n v="57"/>
    <s v="      "/>
    <s v="CL5725    "/>
    <n v="570301003"/>
    <n v="1427216"/>
    <s v="NOMASTYL T4 CAJA 170 ML                 "/>
    <s v="14.10.2025"/>
    <n v="98"/>
    <s v="UN "/>
    <n v="1"/>
    <n v="1"/>
    <n v="93629.2"/>
    <s v="CLP "/>
    <s v="14.10.2026"/>
    <s v="          "/>
    <n v="0"/>
    <s v="UN "/>
    <n v="0"/>
    <s v="CLP "/>
    <s v="C004"/>
    <x v="0"/>
    <s v="   "/>
    <s v="   "/>
    <n v="93629.2"/>
    <n v="9362920"/>
    <n v="0"/>
    <n v="0"/>
    <n v="0"/>
    <n v="0"/>
    <n v="0"/>
  </r>
  <r>
    <s v="89429100-1"/>
    <s v="NMC CHILE SPA"/>
    <n v="1000730"/>
    <s v="ZPCD      "/>
    <n v="6701343763"/>
    <n v="20"/>
    <x v="1"/>
    <s v="E652  "/>
    <n v="57"/>
    <s v="      "/>
    <s v="CL5725    "/>
    <n v="570102001"/>
    <n v="1248388"/>
    <s v="ADHESIVO ADEFIX 5KG                     "/>
    <s v="14.10.2025"/>
    <n v="240"/>
    <s v="UN "/>
    <n v="1"/>
    <n v="1"/>
    <n v="35760"/>
    <s v="CLP "/>
    <s v="14.10.2026"/>
    <s v="29.10.2025"/>
    <n v="52"/>
    <s v="UN "/>
    <n v="7748"/>
    <s v="CLP "/>
    <s v="C004"/>
    <x v="0"/>
    <n v="101"/>
    <s v="E  "/>
    <n v="35760"/>
    <n v="3576000"/>
    <n v="7748"/>
    <n v="0"/>
    <n v="0"/>
    <n v="0"/>
    <n v="0"/>
  </r>
  <r>
    <s v="89429100-1"/>
    <s v="NMC CHILE SPA"/>
    <n v="1000730"/>
    <s v="ZPCD      "/>
    <n v="6701346277"/>
    <n v="10"/>
    <x v="1"/>
    <s v="E585  "/>
    <n v="57"/>
    <s v="      "/>
    <s v="CL5725    "/>
    <n v="570301003"/>
    <n v="1056664"/>
    <s v="NOMASTYL MODELO ST4 2.0 MT              "/>
    <s v="20.10.2025"/>
    <n v="1700"/>
    <s v="UN "/>
    <n v="1"/>
    <n v="1"/>
    <n v="19108"/>
    <s v="CLP "/>
    <s v="21.10.2025"/>
    <s v="28.10.2025"/>
    <n v="1700"/>
    <s v="UN "/>
    <n v="19108"/>
    <s v="CLP "/>
    <s v="C004"/>
    <x v="0"/>
    <n v="101"/>
    <s v="E  "/>
    <n v="19108"/>
    <n v="1910800"/>
    <n v="19108"/>
    <n v="0"/>
    <n v="0"/>
    <n v="0"/>
    <n v="0"/>
  </r>
  <r>
    <s v="89429100-1"/>
    <s v="NMC CHILE SPA"/>
    <n v="1000730"/>
    <s v="ZPCD      "/>
    <n v="6701346377"/>
    <n v="10"/>
    <x v="1"/>
    <s v="E652  "/>
    <n v="57"/>
    <s v="      "/>
    <s v="CL5725    "/>
    <n v="570301003"/>
    <n v="1216226"/>
    <s v="ADEFIX P5                               "/>
    <s v="20.10.2025"/>
    <n v="30"/>
    <s v="UN "/>
    <n v="1"/>
    <n v="1"/>
    <n v="4470"/>
    <s v="CLP "/>
    <s v="31.01.2026"/>
    <s v="20.04.2026"/>
    <n v="28"/>
    <s v="UN "/>
    <n v="4172"/>
    <s v="CLP "/>
    <s v="C004"/>
    <x v="0"/>
    <n v="101"/>
    <s v="E  "/>
    <n v="4470"/>
    <n v="447000"/>
    <n v="4172"/>
    <n v="0"/>
    <n v="0"/>
    <n v="0"/>
    <n v="0"/>
  </r>
  <r>
    <s v="89429100-1"/>
    <s v="NMC CHILE SPA"/>
    <n v="1000730"/>
    <s v="ZPCD      "/>
    <n v="6701346516"/>
    <n v="10"/>
    <x v="1"/>
    <s v="E652  "/>
    <n v="57"/>
    <s v="      "/>
    <s v="CL5725    "/>
    <n v="570301003"/>
    <n v="1427216"/>
    <s v="NOMASTYL T4 CAJA 170 ML                 "/>
    <s v="20.10.2025"/>
    <n v="1275"/>
    <s v="UN "/>
    <n v="1"/>
    <n v="1"/>
    <n v="14050.5"/>
    <s v="CLP "/>
    <s v="29.10.2025"/>
    <s v="28.10.2025"/>
    <n v="1275"/>
    <s v="UN "/>
    <n v="14050.5"/>
    <s v="CLP "/>
    <s v="C004"/>
    <x v="0"/>
    <n v="101"/>
    <s v="E  "/>
    <n v="14050.5"/>
    <n v="1405050"/>
    <n v="14050.5"/>
    <n v="0"/>
    <n v="0"/>
    <n v="0"/>
    <n v="0"/>
  </r>
  <r>
    <s v="89429100-1"/>
    <s v="NMC CHILE SPA"/>
    <n v="1000730"/>
    <s v="ZPCD      "/>
    <n v="6701346928"/>
    <n v="10"/>
    <x v="1"/>
    <s v="E652  "/>
    <n v="57"/>
    <s v="      "/>
    <s v="CL5725    "/>
    <n v="570301003"/>
    <n v="1052265"/>
    <s v="MOLDURA NOMASTYL H  40X50 CAJA X 100ML  "/>
    <s v="21.10.2025"/>
    <n v="400"/>
    <s v="UN "/>
    <n v="1"/>
    <n v="1"/>
    <n v="3164"/>
    <s v="CLP "/>
    <s v="17.10.2026"/>
    <s v="30.10.2025"/>
    <n v="400"/>
    <s v="UN "/>
    <n v="3164"/>
    <s v="CLP "/>
    <s v="C004"/>
    <x v="0"/>
    <n v="101"/>
    <s v="E  "/>
    <n v="3164"/>
    <n v="316400"/>
    <n v="3164"/>
    <n v="0"/>
    <n v="0"/>
    <n v="0"/>
    <n v="0"/>
  </r>
  <r>
    <s v="89429100-1"/>
    <s v="NMC CHILE SPA"/>
    <n v="1000730"/>
    <s v="ZPCD      "/>
    <n v="6701347196"/>
    <n v="10"/>
    <x v="1"/>
    <s v="E652  "/>
    <n v="57"/>
    <s v="      "/>
    <s v="CL5725    "/>
    <n v="570301003"/>
    <n v="1216226"/>
    <s v="ADEFIX P5                               "/>
    <s v="22.10.2025"/>
    <n v="10"/>
    <s v="UN "/>
    <n v="1"/>
    <n v="1"/>
    <n v="1490"/>
    <s v="CLP "/>
    <s v="31.01.2026"/>
    <s v="29.04.2026"/>
    <n v="8"/>
    <s v="UN "/>
    <n v="1192"/>
    <s v="CLP "/>
    <s v="C004"/>
    <x v="0"/>
    <n v="101"/>
    <s v="E  "/>
    <n v="1490"/>
    <n v="149000"/>
    <n v="1192"/>
    <n v="0"/>
    <n v="0"/>
    <n v="0"/>
    <n v="0"/>
  </r>
  <r>
    <s v="89429100-1"/>
    <s v="NMC CHILE SPA"/>
    <n v="1000730"/>
    <s v="ZPCD      "/>
    <n v="6701347481"/>
    <n v="10"/>
    <x v="1"/>
    <s v="E652  "/>
    <n v="57"/>
    <s v="      "/>
    <s v="CL5725    "/>
    <n v="570301003"/>
    <n v="1460147"/>
    <s v="MOLDURA NOMASTYL D 50X40X2 MTS          "/>
    <s v="22.10.2025"/>
    <n v="5520"/>
    <s v="UN "/>
    <n v="1"/>
    <n v="1"/>
    <n v="64252.800000000003"/>
    <s v="CLP "/>
    <s v="23.10.2026"/>
    <s v="          "/>
    <n v="0"/>
    <s v="UN "/>
    <n v="0"/>
    <s v="CLP "/>
    <s v="C004"/>
    <x v="1"/>
    <s v="   "/>
    <s v="   "/>
    <n v="64252.800000000003"/>
    <n v="6425280"/>
    <n v="0"/>
    <n v="0"/>
    <n v="0"/>
    <n v="0"/>
    <n v="0"/>
  </r>
  <r>
    <s v="89429100-1"/>
    <s v="NMC CHILE SPA"/>
    <n v="1000730"/>
    <s v="ZPCD      "/>
    <n v="6701347481"/>
    <n v="20"/>
    <x v="1"/>
    <s v="E652  "/>
    <n v="57"/>
    <s v="      "/>
    <s v="CL5725    "/>
    <n v="570301003"/>
    <n v="919707"/>
    <s v="CORNIZA NOMASTYL TIPO F                 "/>
    <s v="22.10.2025"/>
    <n v="1840"/>
    <s v="M  "/>
    <n v="1"/>
    <n v="1"/>
    <n v="7562.4"/>
    <s v="CLP "/>
    <s v="22.10.2026"/>
    <s v="          "/>
    <n v="0"/>
    <s v="M  "/>
    <n v="0"/>
    <s v="CLP "/>
    <s v="C004"/>
    <x v="1"/>
    <s v="   "/>
    <s v="   "/>
    <n v="7562.4"/>
    <n v="756240"/>
    <n v="0"/>
    <n v="0"/>
    <n v="0"/>
    <n v="0"/>
    <n v="0"/>
  </r>
  <r>
    <s v="89429100-1"/>
    <s v="NMC CHILE SPA"/>
    <n v="1000730"/>
    <s v="ZPCD      "/>
    <n v="6701347831"/>
    <n v="10"/>
    <x v="1"/>
    <s v="E652  "/>
    <n v="49"/>
    <s v="      "/>
    <s v="CL4923    "/>
    <n v="490604004"/>
    <n v="1257819"/>
    <s v="ESPUMA NIVELADORA 2.2MM SELITAC 15 M2   "/>
    <s v="22.10.2025"/>
    <n v="921"/>
    <s v="UN "/>
    <n v="1"/>
    <n v="1"/>
    <n v="121295.7"/>
    <s v="CLP "/>
    <s v="23.10.2025"/>
    <s v="19.02.2026"/>
    <n v="921"/>
    <s v="UN "/>
    <n v="121295.7"/>
    <s v="CLP "/>
    <s v="C004"/>
    <x v="0"/>
    <n v="101"/>
    <s v="E  "/>
    <n v="121295.7"/>
    <n v="12129570"/>
    <n v="121295.7"/>
    <n v="0"/>
    <n v="0"/>
    <n v="0"/>
    <n v="0"/>
  </r>
  <r>
    <s v="89429100-1"/>
    <s v="NMC CHILE SPA"/>
    <n v="1000730"/>
    <s v="ZPCD      "/>
    <n v="6701347920"/>
    <n v="10"/>
    <x v="1"/>
    <s v="E652  "/>
    <n v="57"/>
    <s v="      "/>
    <s v="CL5725    "/>
    <n v="570301003"/>
    <n v="1460147"/>
    <s v="MOLDURA NOMASTYL D 50X40X2 MTS          "/>
    <s v="22.10.2025"/>
    <n v="5520"/>
    <s v="UN "/>
    <n v="1"/>
    <n v="1"/>
    <n v="64252.800000000003"/>
    <s v="CLP "/>
    <s v="23.10.2026"/>
    <s v="29.10.2025"/>
    <n v="2760"/>
    <s v="UN "/>
    <n v="32126.400000000001"/>
    <s v="CLP "/>
    <s v="C004"/>
    <x v="0"/>
    <n v="101"/>
    <s v="E  "/>
    <n v="64252.800000000003"/>
    <n v="6425280"/>
    <n v="32126.400000000001"/>
    <n v="0"/>
    <n v="0"/>
    <n v="0"/>
    <n v="0"/>
  </r>
  <r>
    <s v="89429100-1"/>
    <s v="NMC CHILE SPA"/>
    <n v="1000730"/>
    <s v="ZPCD      "/>
    <n v="6701347920"/>
    <n v="20"/>
    <x v="1"/>
    <s v="E652  "/>
    <n v="57"/>
    <s v="      "/>
    <s v="CL5725    "/>
    <n v="570301003"/>
    <n v="919707"/>
    <s v="CORNIZA NOMASTYL TIPO F                 "/>
    <s v="22.10.2025"/>
    <n v="2070"/>
    <s v="M  "/>
    <n v="1"/>
    <n v="1"/>
    <n v="8507.7000000000007"/>
    <s v="CLP "/>
    <s v="22.10.2026"/>
    <s v="29.10.2025"/>
    <n v="920"/>
    <s v="M  "/>
    <n v="3781.2"/>
    <s v="CLP "/>
    <s v="C004"/>
    <x v="0"/>
    <n v="101"/>
    <s v="E  "/>
    <n v="8507.7000000000007"/>
    <n v="850770.00000000012"/>
    <n v="3781.2"/>
    <n v="0"/>
    <n v="0"/>
    <n v="0"/>
    <n v="0"/>
  </r>
  <r>
    <s v="89429100-1"/>
    <s v="NMC CHILE SPA"/>
    <n v="1000730"/>
    <s v="ZPCD      "/>
    <n v="6701348168"/>
    <n v="10"/>
    <x v="1"/>
    <s v="E652  "/>
    <n v="57"/>
    <s v="      "/>
    <s v="CL5725    "/>
    <n v="570301003"/>
    <n v="1283741"/>
    <s v="NOMASTIL TIPO ML LX28                   "/>
    <s v="23.10.2025"/>
    <n v="5320"/>
    <s v="M  "/>
    <n v="1"/>
    <n v="1"/>
    <n v="15108.8"/>
    <s v="CLP "/>
    <s v="18.03.2026"/>
    <s v="12.11.2025"/>
    <n v="5320"/>
    <s v="M  "/>
    <n v="15108.8"/>
    <s v="CLP "/>
    <s v="C004"/>
    <x v="0"/>
    <n v="101"/>
    <s v="E  "/>
    <n v="15108.8"/>
    <n v="1510880"/>
    <n v="15108.8"/>
    <n v="0"/>
    <n v="0"/>
    <n v="0"/>
    <n v="0"/>
  </r>
  <r>
    <s v="89429100-1"/>
    <s v="NMC CHILE SPA"/>
    <n v="1000730"/>
    <s v="ZPCD      "/>
    <n v="6701348318"/>
    <n v="10"/>
    <x v="1"/>
    <s v="E652  "/>
    <n v="57"/>
    <s v="      "/>
    <s v="CL5725    "/>
    <n v="570301003"/>
    <n v="1159901"/>
    <s v="CORNISA NOMASTYL TIPO D 40X50 TIPO Z16  "/>
    <s v="23.10.2025"/>
    <n v="5"/>
    <s v="UN "/>
    <n v="1"/>
    <n v="1"/>
    <n v="3492"/>
    <s v="CLP "/>
    <s v="24.10.2025"/>
    <s v="07.11.2025"/>
    <n v="5"/>
    <s v="UN "/>
    <n v="3492"/>
    <s v="CLP "/>
    <s v="C004"/>
    <x v="0"/>
    <n v="101"/>
    <s v="E  "/>
    <n v="3492"/>
    <n v="349200"/>
    <n v="3492"/>
    <n v="0"/>
    <n v="0"/>
    <n v="0"/>
    <n v="0"/>
  </r>
  <r>
    <s v="89429100-1"/>
    <s v="NMC CHILE SPA"/>
    <n v="1000730"/>
    <s v="ZPCD      "/>
    <n v="6701348318"/>
    <n v="20"/>
    <x v="1"/>
    <s v="E652  "/>
    <n v="57"/>
    <s v="      "/>
    <s v="CL5725    "/>
    <n v="570102001"/>
    <n v="1248388"/>
    <s v="ADHESIVO ADEFIX 5KG                     "/>
    <s v="23.10.2025"/>
    <n v="1"/>
    <s v="UN "/>
    <n v="1"/>
    <n v="1"/>
    <n v="149"/>
    <s v="CLP "/>
    <s v="24.10.2025"/>
    <s v="          "/>
    <n v="0"/>
    <s v="UN "/>
    <n v="0"/>
    <s v="CLP "/>
    <s v="C004"/>
    <x v="1"/>
    <n v="101"/>
    <s v="E  "/>
    <n v="149"/>
    <n v="14900"/>
    <n v="0"/>
    <n v="0"/>
    <n v="0"/>
    <n v="0"/>
    <n v="0"/>
  </r>
  <r>
    <s v="89429100-1"/>
    <s v="NMC CHILE SPA"/>
    <n v="1000730"/>
    <s v="ZPCD      "/>
    <n v="6701350607"/>
    <n v="10"/>
    <x v="1"/>
    <s v="E652  "/>
    <n v="57"/>
    <s v="      "/>
    <s v="CL5725    "/>
    <n v="570301001"/>
    <n v="1108010"/>
    <s v="CORNISA POLIESTIRENO H 40MMX50MMX2000MM "/>
    <s v="27.10.2025"/>
    <n v="1400"/>
    <s v="UN "/>
    <n v="1"/>
    <n v="1"/>
    <n v="22792"/>
    <s v="CLP "/>
    <s v="14.10.2026"/>
    <s v="06.11.2025"/>
    <n v="700"/>
    <s v="UN "/>
    <n v="11396"/>
    <s v="CLP "/>
    <s v="C004"/>
    <x v="0"/>
    <n v="101"/>
    <s v="E  "/>
    <n v="22792"/>
    <n v="2279200"/>
    <n v="11396"/>
    <n v="0"/>
    <n v="0"/>
    <n v="0"/>
    <n v="0"/>
  </r>
  <r>
    <s v="89429100-1"/>
    <s v="NMC CHILE SPA"/>
    <n v="1000730"/>
    <s v="ZPCD      "/>
    <n v="6701351583"/>
    <n v="10"/>
    <x v="1"/>
    <s v="E517  "/>
    <n v="57"/>
    <s v="      "/>
    <s v="CL5725    "/>
    <n v="570301003"/>
    <n v="1427216"/>
    <s v="NOMASTYL T4 CAJA 170 ML                 "/>
    <s v="30.10.2025"/>
    <n v="6"/>
    <s v="UN "/>
    <n v="1"/>
    <n v="1"/>
    <n v="5732.4"/>
    <s v="CLP "/>
    <s v="30.10.2025"/>
    <s v="07.11.2025"/>
    <n v="6"/>
    <s v="UN "/>
    <n v="5732.4"/>
    <s v="CLP "/>
    <s v="C004"/>
    <x v="0"/>
    <n v="101"/>
    <s v="E  "/>
    <n v="5732.4"/>
    <n v="573240"/>
    <n v="5732.4"/>
    <n v="0"/>
    <n v="0"/>
    <n v="0"/>
    <n v="0"/>
  </r>
  <r>
    <s v="89429100-1"/>
    <s v="NMC CHILE SPA"/>
    <n v="1000730"/>
    <s v="ZPCD      "/>
    <n v="6701355745"/>
    <n v="10"/>
    <x v="1"/>
    <s v="E652  "/>
    <n v="57"/>
    <s v="      "/>
    <s v="CL5725    "/>
    <n v="570301003"/>
    <n v="1043507"/>
    <s v="MOLDURA CORNISA TIPO B2 CAJA 190 MTS    "/>
    <s v="07.11.2025"/>
    <n v="3"/>
    <s v="UN "/>
    <n v="1"/>
    <n v="1"/>
    <n v="2929.8"/>
    <s v="CLP "/>
    <s v="31.12.2025"/>
    <s v="05.12.2025"/>
    <n v="3"/>
    <s v="UN "/>
    <n v="2929.8"/>
    <s v="CLP "/>
    <s v="C004"/>
    <x v="0"/>
    <n v="101"/>
    <s v="E  "/>
    <n v="2929.8"/>
    <n v="292980"/>
    <n v="2929.8"/>
    <n v="0"/>
    <n v="0"/>
    <n v="0"/>
    <n v="0"/>
  </r>
  <r>
    <s v="89429100-1"/>
    <s v="NMC CHILE SPA"/>
    <n v="1000730"/>
    <s v="ZPCD      "/>
    <n v="6701355820"/>
    <n v="10"/>
    <x v="1"/>
    <s v="E652  "/>
    <n v="57"/>
    <s v="      "/>
    <s v="CL5726    "/>
    <n v="570301003"/>
    <n v="1206928"/>
    <s v="MOLDURA CORNISA ANADECO DA1 33X33 2.00MT"/>
    <s v="07.11.2025"/>
    <n v="7"/>
    <s v="UN "/>
    <n v="1"/>
    <n v="1"/>
    <n v="5313"/>
    <s v="CLP "/>
    <s v="28.11.2025"/>
    <s v="19.11.2025"/>
    <n v="7"/>
    <s v="UN "/>
    <n v="5313"/>
    <s v="CLP "/>
    <s v="C004"/>
    <x v="0"/>
    <n v="101"/>
    <s v="E  "/>
    <n v="5313"/>
    <n v="531300"/>
    <n v="5313"/>
    <n v="0"/>
    <n v="0"/>
    <n v="0"/>
    <n v="0"/>
  </r>
  <r>
    <s v="89429100-1"/>
    <s v="NMC CHILE SPA"/>
    <n v="1000730"/>
    <s v="ZPCD      "/>
    <n v="6701356677"/>
    <n v="10"/>
    <x v="1"/>
    <s v="E652  "/>
    <n v="57"/>
    <s v="      "/>
    <s v="CL5725    "/>
    <n v="570301003"/>
    <n v="1052265"/>
    <s v="MOLDURA NOMASTYL H  40X50 CAJA X 100ML  "/>
    <s v="10.11.2025"/>
    <n v="100"/>
    <s v="UN "/>
    <n v="1"/>
    <n v="1"/>
    <n v="791"/>
    <s v="CLP "/>
    <s v="11.11.2026"/>
    <s v="19.11.2025"/>
    <n v="100"/>
    <s v="UN "/>
    <n v="791"/>
    <s v="CLP "/>
    <s v="C004"/>
    <x v="0"/>
    <n v="101"/>
    <s v="E  "/>
    <n v="791"/>
    <n v="79100"/>
    <n v="791"/>
    <n v="0"/>
    <n v="0"/>
    <n v="0"/>
    <n v="0"/>
  </r>
  <r>
    <s v="89429100-1"/>
    <s v="NMC CHILE SPA"/>
    <n v="1000730"/>
    <s v="ZPCD      "/>
    <n v="6701359825"/>
    <n v="10"/>
    <x v="1"/>
    <s v="E652  "/>
    <n v="57"/>
    <s v="      "/>
    <s v="CL5725    "/>
    <n v="570301003"/>
    <n v="596921"/>
    <s v="CORNISA POLIESTIRENO B5 50X50MM 96MT    "/>
    <s v="17.11.2025"/>
    <n v="13"/>
    <s v="UN "/>
    <n v="1"/>
    <n v="1"/>
    <n v="8524.6200000000008"/>
    <s v="CLP "/>
    <s v="31.01.2026"/>
    <s v="10.12.2025"/>
    <n v="13"/>
    <s v="UN "/>
    <n v="8524.6200000000008"/>
    <s v="CLP "/>
    <s v="C004"/>
    <x v="0"/>
    <n v="101"/>
    <s v="E  "/>
    <n v="8524.6200000000008"/>
    <n v="852462.00000000012"/>
    <n v="8524.6200000000008"/>
    <n v="0"/>
    <n v="0"/>
    <n v="0"/>
    <n v="0"/>
  </r>
  <r>
    <s v="89429100-1"/>
    <s v="NMC CHILE SPA"/>
    <n v="1000730"/>
    <s v="ZPCD      "/>
    <n v="6701360584"/>
    <n v="10"/>
    <x v="1"/>
    <s v="E517  "/>
    <n v="57"/>
    <s v="      "/>
    <s v="CL5725    "/>
    <n v="570301003"/>
    <n v="919901"/>
    <s v="CORNIZA NOMASTYL E 20X25MM              "/>
    <s v="17.11.2025"/>
    <n v="2046"/>
    <s v="UN "/>
    <n v="1"/>
    <n v="1"/>
    <n v="11784.96"/>
    <s v="CLP "/>
    <s v="17.11.2025"/>
    <s v="24.11.2025"/>
    <n v="1936"/>
    <s v="UN "/>
    <n v="11151.36"/>
    <s v="CLP "/>
    <s v="C004"/>
    <x v="0"/>
    <n v="101"/>
    <s v="E  "/>
    <n v="11784.96"/>
    <n v="1178496"/>
    <n v="11151.36"/>
    <n v="0"/>
    <n v="0"/>
    <n v="0"/>
    <n v="0"/>
  </r>
  <r>
    <s v="89429100-1"/>
    <s v="NMC CHILE SPA"/>
    <n v="1000730"/>
    <s v="ZPCD      "/>
    <n v="6701360584"/>
    <n v="20"/>
    <x v="1"/>
    <s v="E517  "/>
    <n v="57"/>
    <s v="      "/>
    <s v="CL5725    "/>
    <n v="570301003"/>
    <n v="1427216"/>
    <s v="NOMASTYL T4 CAJA 170 ML                 "/>
    <s v="17.11.2025"/>
    <n v="2"/>
    <s v="UN "/>
    <n v="1"/>
    <n v="1"/>
    <n v="1819"/>
    <s v="CLP "/>
    <s v="17.11.2025"/>
    <s v="26.11.2025"/>
    <n v="2"/>
    <s v="UN "/>
    <n v="1819"/>
    <s v="CLP "/>
    <s v="C004"/>
    <x v="0"/>
    <n v="101"/>
    <s v="E  "/>
    <n v="1819"/>
    <n v="181900"/>
    <n v="1819"/>
    <n v="0"/>
    <n v="0"/>
    <n v="0"/>
    <n v="0"/>
  </r>
  <r>
    <s v="89429100-1"/>
    <s v="NMC CHILE SPA"/>
    <n v="1000730"/>
    <s v="ZPCD      "/>
    <n v="6701360584"/>
    <n v="30"/>
    <x v="1"/>
    <s v="E517  "/>
    <n v="57"/>
    <s v="      "/>
    <s v="CL5725    "/>
    <n v="570301003"/>
    <n v="1216226"/>
    <s v="ADEFIX P5                               "/>
    <s v="17.11.2025"/>
    <n v="16"/>
    <s v="UN "/>
    <n v="1"/>
    <n v="1"/>
    <n v="2384"/>
    <s v="CLP "/>
    <s v="17.11.2025"/>
    <s v="26.11.2025"/>
    <n v="16"/>
    <s v="UN "/>
    <n v="2384"/>
    <s v="CLP "/>
    <s v="C004"/>
    <x v="0"/>
    <n v="101"/>
    <s v="E  "/>
    <n v="2384"/>
    <n v="238400"/>
    <n v="2384"/>
    <n v="0"/>
    <n v="0"/>
    <n v="0"/>
    <n v="0"/>
  </r>
  <r>
    <s v="89429100-1"/>
    <s v="NMC CHILE SPA"/>
    <n v="1000730"/>
    <s v="ZPCD      "/>
    <n v="6701364804"/>
    <n v="10"/>
    <x v="1"/>
    <s v="E652  "/>
    <n v="57"/>
    <s v="      "/>
    <s v="          "/>
    <n v="570301003"/>
    <n v="1066111"/>
    <s v="CORNISA TIPO T 4 NOMASTYL               "/>
    <s v="26.11.2025"/>
    <n v="8"/>
    <s v="UN "/>
    <n v="1"/>
    <n v="1"/>
    <n v="7343.76"/>
    <s v="CLP "/>
    <s v="31.01.2026"/>
    <s v="17.03.2026"/>
    <n v="8"/>
    <s v="UN "/>
    <n v="7343.76"/>
    <s v="CLP "/>
    <s v="C004"/>
    <x v="0"/>
    <n v="101"/>
    <s v="E  "/>
    <n v="7343.76"/>
    <n v="734376"/>
    <n v="7343.76"/>
    <n v="0"/>
    <n v="0"/>
    <n v="0"/>
    <n v="0"/>
  </r>
  <r>
    <s v="89429100-1"/>
    <s v="NMC CHILE SPA"/>
    <n v="1000730"/>
    <s v="ZPCD      "/>
    <n v="6701364981"/>
    <n v="10"/>
    <x v="1"/>
    <s v="E591  "/>
    <n v="57"/>
    <s v="      "/>
    <s v="CL5725    "/>
    <n v="570301003"/>
    <n v="1193346"/>
    <s v="MOLDURA NOMASTYL B-2 35X35MM            "/>
    <s v="27.11.2025"/>
    <n v="5605"/>
    <s v="UN "/>
    <n v="1"/>
    <n v="1"/>
    <n v="52126.5"/>
    <s v="CLP "/>
    <s v="04.04.2026"/>
    <s v="          "/>
    <n v="0"/>
    <s v="UN "/>
    <n v="0"/>
    <s v="CLP "/>
    <s v="C004"/>
    <x v="1"/>
    <s v="   "/>
    <s v="   "/>
    <n v="52126.5"/>
    <n v="5212650"/>
    <n v="0"/>
    <n v="0"/>
    <n v="0"/>
    <n v="0"/>
    <n v="0"/>
  </r>
  <r>
    <s v="89429100-1"/>
    <s v="NMC CHILE SPA"/>
    <n v="1000730"/>
    <s v="ZPCD      "/>
    <n v="6701365356"/>
    <n v="10"/>
    <x v="1"/>
    <s v="E652  "/>
    <n v="57"/>
    <s v="      "/>
    <s v="CL5725    "/>
    <n v="570301003"/>
    <n v="1460147"/>
    <s v="MOLDURA NOMASTYL D 50X40X2 MTS          "/>
    <s v="27.11.2025"/>
    <n v="5"/>
    <s v="UN "/>
    <n v="1"/>
    <n v="1"/>
    <n v="3492"/>
    <s v="CLP "/>
    <s v="05.01.2026"/>
    <s v="04.12.2025"/>
    <n v="5"/>
    <s v="UN "/>
    <n v="3492"/>
    <s v="CLP "/>
    <s v="C004"/>
    <x v="0"/>
    <n v="101"/>
    <s v="E  "/>
    <n v="3492"/>
    <n v="349200"/>
    <n v="3492"/>
    <n v="0"/>
    <n v="0"/>
    <n v="0"/>
    <n v="0"/>
  </r>
  <r>
    <s v="89429100-1"/>
    <s v="NMC CHILE SPA"/>
    <n v="1000730"/>
    <s v="ZPCD      "/>
    <n v="6701367330"/>
    <n v="10"/>
    <x v="1"/>
    <s v="E652  "/>
    <n v="57"/>
    <s v="      "/>
    <s v="CL5725    "/>
    <n v="570301003"/>
    <n v="1216226"/>
    <s v="ADEFIX P5                               "/>
    <s v="28.11.2025"/>
    <n v="25"/>
    <s v="UN "/>
    <n v="1"/>
    <n v="1"/>
    <n v="3725"/>
    <s v="CLP "/>
    <s v="27.02.2026"/>
    <s v="19.01.2026"/>
    <n v="24"/>
    <s v="UN "/>
    <n v="3576"/>
    <s v="CLP "/>
    <s v="C004"/>
    <x v="0"/>
    <n v="101"/>
    <s v="E  "/>
    <n v="3725"/>
    <n v="372500"/>
    <n v="3576"/>
    <n v="0"/>
    <n v="0"/>
    <n v="0"/>
    <n v="0"/>
  </r>
  <r>
    <s v="89429100-1"/>
    <s v="NMC CHILE SPA"/>
    <n v="1000730"/>
    <s v="ZPCD      "/>
    <n v="6701378793"/>
    <n v="10"/>
    <x v="1"/>
    <s v="E522  "/>
    <n v="57"/>
    <s v="      "/>
    <s v="CL5726    "/>
    <n v="570301003"/>
    <n v="1206931"/>
    <s v="MOLDURA CORNISA ANADECO DA16 50X50 2.0MT"/>
    <s v="01.12.2025"/>
    <n v="384"/>
    <s v="UN "/>
    <n v="1"/>
    <n v="1"/>
    <n v="3820.8"/>
    <s v="CLP "/>
    <s v="01.12.2025"/>
    <s v="07.01.2026"/>
    <n v="384"/>
    <s v="UN "/>
    <n v="3820.8"/>
    <s v="CLP "/>
    <s v="C004"/>
    <x v="0"/>
    <n v="101"/>
    <s v="E  "/>
    <n v="3820.8"/>
    <n v="382080"/>
    <n v="3820.8"/>
    <n v="0"/>
    <n v="0"/>
    <n v="0"/>
    <n v="0"/>
  </r>
  <r>
    <s v="89429100-1"/>
    <s v="NMC CHILE SPA"/>
    <n v="1000730"/>
    <s v="ZPCD      "/>
    <n v="6701381961"/>
    <n v="10"/>
    <x v="1"/>
    <s v="E652  "/>
    <n v="57"/>
    <s v="      "/>
    <s v="          "/>
    <n v="570301003"/>
    <n v="1066111"/>
    <s v="CORNISA TIPO T 4 NOMASTYL               "/>
    <s v="02.12.2025"/>
    <n v="170"/>
    <s v="UN "/>
    <n v="1"/>
    <n v="1"/>
    <n v="936.7"/>
    <s v="CLP "/>
    <s v="02.04.2026"/>
    <s v="08.01.2026"/>
    <n v="170"/>
    <s v="UN "/>
    <n v="936.7"/>
    <s v="CLP "/>
    <s v="C004"/>
    <x v="0"/>
    <n v="101"/>
    <s v="E  "/>
    <n v="936.7"/>
    <n v="93670"/>
    <n v="936.7"/>
    <n v="0"/>
    <n v="0"/>
    <n v="0"/>
    <n v="0"/>
  </r>
  <r>
    <s v="89429100-1"/>
    <s v="NMC CHILE SPA"/>
    <n v="1000730"/>
    <s v="ZPCD      "/>
    <n v="6701382816"/>
    <n v="10"/>
    <x v="1"/>
    <s v="E619  "/>
    <n v="57"/>
    <s v="      "/>
    <s v="CL5725    "/>
    <n v="570301003"/>
    <n v="1268112"/>
    <s v="CORNISA E. CAJA DE 352 ML               "/>
    <s v="02.12.2025"/>
    <n v="8"/>
    <s v="UN "/>
    <n v="1"/>
    <n v="1"/>
    <n v="8110.08"/>
    <s v="CLP "/>
    <s v="03.12.2025"/>
    <s v="15.12.2025"/>
    <n v="8"/>
    <s v="UN "/>
    <n v="8110.08"/>
    <s v="CLP "/>
    <s v="C004"/>
    <x v="0"/>
    <n v="101"/>
    <s v="E  "/>
    <n v="8110.08"/>
    <n v="811008"/>
    <n v="8110.08"/>
    <n v="0"/>
    <n v="0"/>
    <n v="0"/>
    <n v="0"/>
  </r>
  <r>
    <s v="89429100-1"/>
    <s v="NMC CHILE SPA"/>
    <n v="1000730"/>
    <s v="ZPCD      "/>
    <n v="6701384035"/>
    <n v="10"/>
    <x v="1"/>
    <s v="E652  "/>
    <n v="57"/>
    <s v="      "/>
    <s v="CL5725    "/>
    <n v="570301003"/>
    <n v="1427216"/>
    <s v="NOMASTYL T4 CAJA 170 ML                 "/>
    <s v="03.12.2025"/>
    <n v="850"/>
    <s v="UN "/>
    <n v="1"/>
    <n v="1"/>
    <n v="9367"/>
    <s v="CLP "/>
    <s v="09.12.2025"/>
    <s v="17.12.2025"/>
    <n v="85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84202"/>
    <n v="10"/>
    <x v="1"/>
    <s v="E652  "/>
    <n v="57"/>
    <s v="      "/>
    <s v="CL5725    "/>
    <n v="570301003"/>
    <n v="919901"/>
    <s v="CORNIZA NOMASTYL E 20X25MM              "/>
    <s v="03.12.2025"/>
    <n v="11968"/>
    <s v="UN "/>
    <n v="1"/>
    <n v="1"/>
    <n v="34467.839999999997"/>
    <s v="CLP "/>
    <s v="01.10.2026"/>
    <s v="19.01.2026"/>
    <n v="11968"/>
    <s v="UN "/>
    <n v="34467.839999999997"/>
    <s v="CLP "/>
    <s v="C004"/>
    <x v="0"/>
    <n v="101"/>
    <s v="E  "/>
    <n v="34467.839999999997"/>
    <n v="3446783.9999999995"/>
    <n v="34467.839999999997"/>
    <n v="0"/>
    <n v="0"/>
    <n v="0"/>
    <n v="0"/>
  </r>
  <r>
    <s v="89429100-1"/>
    <s v="NMC CHILE SPA"/>
    <n v="1000730"/>
    <s v="ZPCD      "/>
    <n v="6701384202"/>
    <n v="20"/>
    <x v="1"/>
    <s v="E652  "/>
    <n v="57"/>
    <s v="      "/>
    <s v="CL5725    "/>
    <n v="570102001"/>
    <n v="1248388"/>
    <s v="ADHESIVO ADEFIX 5KG                     "/>
    <s v="03.12.2025"/>
    <n v="120"/>
    <s v="UN "/>
    <n v="1"/>
    <n v="1"/>
    <n v="17880"/>
    <s v="CLP "/>
    <s v="02.10.2026"/>
    <s v="04.06.2026"/>
    <n v="120"/>
    <s v="UN "/>
    <n v="17880"/>
    <s v="CLP "/>
    <s v="C004"/>
    <x v="0"/>
    <n v="101"/>
    <s v="E  "/>
    <n v="17880"/>
    <n v="1788000"/>
    <n v="17880"/>
    <n v="0"/>
    <n v="0"/>
    <n v="0"/>
    <n v="0"/>
  </r>
  <r>
    <s v="89429100-1"/>
    <s v="NMC CHILE SPA"/>
    <n v="1000730"/>
    <s v="ZPCD      "/>
    <n v="6701384556"/>
    <n v="10"/>
    <x v="1"/>
    <s v="E633  "/>
    <n v="57"/>
    <s v="      "/>
    <s v="CL5725    "/>
    <n v="570301003"/>
    <n v="1427216"/>
    <s v="NOMASTYL T4 CAJA 170 ML                 "/>
    <s v="03.12.2025"/>
    <n v="24"/>
    <s v="UN "/>
    <n v="1"/>
    <n v="1"/>
    <n v="22929.599999999999"/>
    <s v="CLP "/>
    <s v="04.12.2025"/>
    <s v="18.12.2025"/>
    <n v="24"/>
    <s v="UN "/>
    <n v="22929.599999999999"/>
    <s v="CLP "/>
    <s v="C004"/>
    <x v="0"/>
    <n v="101"/>
    <s v="E  "/>
    <n v="22929.599999999999"/>
    <n v="2292960"/>
    <n v="22929.599999999999"/>
    <n v="0"/>
    <n v="0"/>
    <n v="0"/>
    <n v="0"/>
  </r>
  <r>
    <s v="89429100-1"/>
    <s v="NMC CHILE SPA"/>
    <n v="1000730"/>
    <s v="ZPCD      "/>
    <n v="6701388185"/>
    <n v="10"/>
    <x v="1"/>
    <s v="E652  "/>
    <n v="57"/>
    <s v="      "/>
    <s v="CL5725    "/>
    <n v="570301003"/>
    <n v="1043507"/>
    <s v="MOLDURA CORNISA TIPO B2 CAJA 190 MTS    "/>
    <s v="09.12.2025"/>
    <n v="5"/>
    <s v="UN "/>
    <n v="1"/>
    <n v="1"/>
    <n v="4645.5"/>
    <s v="CLP "/>
    <s v="30.01.2026"/>
    <s v="23.12.2025"/>
    <n v="5"/>
    <s v="UN "/>
    <n v="4645.5"/>
    <s v="CLP "/>
    <s v="C004"/>
    <x v="0"/>
    <n v="101"/>
    <s v="E  "/>
    <n v="4645.5"/>
    <n v="464550"/>
    <n v="4645.5"/>
    <n v="0"/>
    <n v="0"/>
    <n v="0"/>
    <n v="0"/>
  </r>
  <r>
    <s v="89429100-1"/>
    <s v="NMC CHILE SPA"/>
    <n v="1000730"/>
    <s v="ZPCD      "/>
    <n v="6701389425"/>
    <n v="10"/>
    <x v="1"/>
    <s v="E525  "/>
    <n v="57"/>
    <s v="      "/>
    <s v="CL5725    "/>
    <n v="570301003"/>
    <n v="892059"/>
    <s v="CORNISA NOMASTYL POLIESTIRENO B2 35X35  "/>
    <s v="10.12.2025"/>
    <n v="285"/>
    <s v="UN "/>
    <n v="1"/>
    <n v="1"/>
    <n v="2929.8"/>
    <s v="CLP "/>
    <s v="10.12.2025"/>
    <s v="23.12.2025"/>
    <n v="285"/>
    <s v="UN "/>
    <n v="2929.8"/>
    <s v="CLP "/>
    <s v="C004"/>
    <x v="0"/>
    <n v="101"/>
    <s v="E  "/>
    <n v="2929.8"/>
    <n v="292980"/>
    <n v="2929.8"/>
    <n v="0"/>
    <n v="0"/>
    <n v="0"/>
    <n v="0"/>
  </r>
  <r>
    <s v="89429100-1"/>
    <s v="NMC CHILE SPA"/>
    <n v="1000730"/>
    <s v="ZPCD      "/>
    <n v="6701389701"/>
    <n v="10"/>
    <x v="1"/>
    <s v="E652  "/>
    <n v="57"/>
    <s v="      "/>
    <s v="CL5725    "/>
    <n v="570102001"/>
    <n v="1248388"/>
    <s v="ADHESIVO ADEFIX 5KG                     "/>
    <s v="10.12.2025"/>
    <n v="8"/>
    <s v="UN "/>
    <n v="1"/>
    <n v="1"/>
    <n v="1192"/>
    <s v="CLP "/>
    <s v="11.12.2025"/>
    <s v="16.12.2025"/>
    <n v="8"/>
    <s v="UN "/>
    <n v="1192"/>
    <s v="CLP "/>
    <s v="C004"/>
    <x v="0"/>
    <n v="101"/>
    <s v="E  "/>
    <n v="1192"/>
    <n v="119200"/>
    <n v="1192"/>
    <n v="0"/>
    <n v="0"/>
    <n v="0"/>
    <n v="0"/>
  </r>
  <r>
    <s v="89429100-1"/>
    <s v="NMC CHILE SPA"/>
    <n v="1000730"/>
    <s v="ZPCD      "/>
    <n v="6701391365"/>
    <n v="10"/>
    <x v="1"/>
    <s v="E508  "/>
    <n v="57"/>
    <s v="      "/>
    <s v="CL5726    "/>
    <n v="570301003"/>
    <n v="1206930"/>
    <s v="MOLDURA CORNISA ANADECO DA15 35X35 2.0MT"/>
    <s v="15.12.2025"/>
    <n v="190"/>
    <s v="UN "/>
    <n v="1"/>
    <n v="1"/>
    <n v="1953.2"/>
    <s v="CLP "/>
    <s v="16.12.2025"/>
    <s v="22.12.2025"/>
    <n v="190"/>
    <s v="UN "/>
    <n v="1953.2"/>
    <s v="CLP "/>
    <s v="C004"/>
    <x v="0"/>
    <n v="101"/>
    <s v="E  "/>
    <n v="1953.2"/>
    <n v="195320"/>
    <n v="1953.2"/>
    <n v="0"/>
    <n v="0"/>
    <n v="0"/>
    <n v="0"/>
  </r>
  <r>
    <s v="89429100-1"/>
    <s v="NMC CHILE SPA"/>
    <n v="1000730"/>
    <s v="ZPCD      "/>
    <n v="6701391775"/>
    <n v="10"/>
    <x v="1"/>
    <s v="E652  "/>
    <n v="57"/>
    <s v="      "/>
    <s v="CL5725    "/>
    <n v="570301003"/>
    <n v="1052265"/>
    <s v="MOLDURA NOMASTYL H  40X50 CAJA X 100ML  "/>
    <s v="16.12.2025"/>
    <n v="3350"/>
    <s v="UN "/>
    <n v="1"/>
    <n v="1"/>
    <n v="26498.5"/>
    <s v="CLP "/>
    <s v="17.12.2025"/>
    <s v="22.04.2026"/>
    <n v="3300"/>
    <s v="UN "/>
    <n v="26103"/>
    <s v="CLP "/>
    <s v="C004"/>
    <x v="0"/>
    <n v="101"/>
    <s v="E  "/>
    <n v="26498.5"/>
    <n v="2649850"/>
    <n v="26103"/>
    <n v="0"/>
    <n v="0"/>
    <n v="0"/>
    <n v="0"/>
  </r>
  <r>
    <s v="89429100-1"/>
    <s v="NMC CHILE SPA"/>
    <n v="1000730"/>
    <s v="ZPCD      "/>
    <n v="6701393819"/>
    <n v="10"/>
    <x v="1"/>
    <s v="E652  "/>
    <n v="57"/>
    <s v="      "/>
    <s v="          "/>
    <n v="570301003"/>
    <n v="1066111"/>
    <s v="CORNISA TIPO T 4 NOMASTYL               "/>
    <s v="18.12.2025"/>
    <n v="6"/>
    <s v="UN "/>
    <n v="1"/>
    <n v="1"/>
    <n v="5620.2"/>
    <s v="CLP "/>
    <s v="27.02.2026"/>
    <s v="07.01.2026"/>
    <n v="6"/>
    <s v="UN "/>
    <n v="5620.2"/>
    <s v="CLP "/>
    <s v="C004"/>
    <x v="0"/>
    <n v="101"/>
    <s v="E  "/>
    <n v="5620.2"/>
    <n v="562020"/>
    <n v="5620.2"/>
    <n v="0"/>
    <n v="0"/>
    <n v="0"/>
    <n v="0"/>
  </r>
  <r>
    <s v="89429100-1"/>
    <s v="NMC CHILE SPA"/>
    <n v="1000730"/>
    <s v="ZPCD      "/>
    <n v="6701393819"/>
    <n v="20"/>
    <x v="1"/>
    <s v="E652  "/>
    <n v="57"/>
    <s v="      "/>
    <s v="CL5725    "/>
    <n v="570301003"/>
    <n v="1216226"/>
    <s v="ADEFIX P5                               "/>
    <s v="18.12.2025"/>
    <n v="28"/>
    <s v="UN "/>
    <n v="1"/>
    <n v="1"/>
    <n v="4172"/>
    <s v="CLP "/>
    <s v="27.02.2026"/>
    <s v="07.01.2026"/>
    <n v="28"/>
    <s v="UN "/>
    <n v="4172"/>
    <s v="CLP "/>
    <s v="C004"/>
    <x v="0"/>
    <n v="101"/>
    <s v="E  "/>
    <n v="4172"/>
    <n v="417200"/>
    <n v="4172"/>
    <n v="0"/>
    <n v="0"/>
    <n v="0"/>
    <n v="0"/>
  </r>
  <r>
    <s v="89429100-1"/>
    <s v="NMC CHILE SPA"/>
    <n v="1000730"/>
    <s v="ZPCD      "/>
    <n v="6701395926"/>
    <n v="10"/>
    <x v="1"/>
    <s v="E521  "/>
    <n v="57"/>
    <s v="      "/>
    <s v="CL5725    "/>
    <n v="570301003"/>
    <n v="1327627"/>
    <s v="NOMASTYL SL CAJA 76 ML                  "/>
    <s v="24.12.2025"/>
    <n v="5"/>
    <s v="UN "/>
    <n v="1"/>
    <n v="1"/>
    <n v="12517.2"/>
    <s v="CLP "/>
    <s v="06.01.2026"/>
    <s v="05.01.2026"/>
    <n v="5"/>
    <s v="UN "/>
    <n v="12517.2"/>
    <s v="CLP "/>
    <s v="C004"/>
    <x v="0"/>
    <n v="101"/>
    <s v="E  "/>
    <n v="12517.2"/>
    <n v="1251720"/>
    <n v="12517.2"/>
    <n v="0"/>
    <n v="0"/>
    <n v="0"/>
    <n v="0"/>
  </r>
  <r>
    <s v="89429100-1"/>
    <s v="NMC CHILE SPA"/>
    <n v="1000730"/>
    <s v="ZPCD      "/>
    <n v="6701395926"/>
    <n v="20"/>
    <x v="1"/>
    <s v="E521  "/>
    <n v="57"/>
    <s v="      "/>
    <s v="CL5725    "/>
    <n v="570301003"/>
    <n v="1052265"/>
    <s v="MOLDURA NOMASTYL H  40X50 CAJA X 100ML  "/>
    <s v="24.12.2025"/>
    <n v="1"/>
    <s v="UN "/>
    <n v="1"/>
    <n v="1"/>
    <n v="815"/>
    <s v="CLP "/>
    <s v="06.01.2026"/>
    <s v="05.01.2026"/>
    <n v="1"/>
    <s v="UN "/>
    <n v="815"/>
    <s v="CLP "/>
    <s v="C004"/>
    <x v="0"/>
    <n v="101"/>
    <s v="E  "/>
    <n v="815"/>
    <n v="81500"/>
    <n v="815"/>
    <n v="0"/>
    <n v="0"/>
    <n v="0"/>
    <n v="0"/>
  </r>
  <r>
    <s v="89429100-1"/>
    <s v="NMC CHILE SPA"/>
    <n v="1000730"/>
    <s v="ZPCD      "/>
    <n v="6701396172"/>
    <n v="10"/>
    <x v="1"/>
    <s v="E652  "/>
    <n v="57"/>
    <s v="      "/>
    <s v="CL5725    "/>
    <n v="570301003"/>
    <n v="1427216"/>
    <s v="NOMASTYL T4 CAJA 170 ML                 "/>
    <s v="23.12.2025"/>
    <n v="850"/>
    <s v="UN "/>
    <n v="1"/>
    <n v="1"/>
    <n v="9367"/>
    <s v="CLP "/>
    <s v="30.12.2025"/>
    <s v="30.12.2025"/>
    <n v="85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96185"/>
    <n v="10"/>
    <x v="1"/>
    <s v="E652  "/>
    <n v="57"/>
    <s v="      "/>
    <s v="CL5725    "/>
    <n v="570301003"/>
    <n v="1427216"/>
    <s v="NOMASTYL T4 CAJA 170 ML                 "/>
    <s v="23.12.2025"/>
    <n v="18"/>
    <s v="UN "/>
    <n v="1"/>
    <n v="1"/>
    <n v="17197.2"/>
    <s v="CLP "/>
    <s v="24.12.2025"/>
    <s v="14.09.2026"/>
    <n v="14"/>
    <s v="UN "/>
    <n v="13375.6"/>
    <s v="CLP "/>
    <s v="C004"/>
    <x v="0"/>
    <n v="101"/>
    <s v="E  "/>
    <n v="17197.2"/>
    <n v="1719720"/>
    <n v="13375.6"/>
    <n v="0"/>
    <n v="0"/>
    <n v="0"/>
    <n v="0"/>
  </r>
  <r>
    <s v="89429100-1"/>
    <s v="NMC CHILE SPA"/>
    <n v="1000730"/>
    <s v="ZPCD      "/>
    <n v="6701396185"/>
    <n v="20"/>
    <x v="1"/>
    <s v="E652  "/>
    <n v="57"/>
    <s v="      "/>
    <s v="CL5725    "/>
    <n v="570301003"/>
    <n v="1216226"/>
    <s v="ADEFIX P5                               "/>
    <s v="23.12.2025"/>
    <n v="28"/>
    <s v="UN "/>
    <n v="1"/>
    <n v="1"/>
    <n v="4172"/>
    <s v="CLP "/>
    <s v="24.12.2025"/>
    <s v="30.12.2025"/>
    <n v="28"/>
    <s v="UN "/>
    <n v="4172"/>
    <s v="CLP "/>
    <s v="C004"/>
    <x v="0"/>
    <n v="101"/>
    <s v="E  "/>
    <n v="4172"/>
    <n v="417200"/>
    <n v="4172"/>
    <n v="0"/>
    <n v="0"/>
    <n v="0"/>
    <n v="0"/>
  </r>
  <r>
    <s v="89429100-1"/>
    <s v="NMC CHILE SPA"/>
    <n v="1000730"/>
    <s v="ZPCD      "/>
    <n v="6701396476"/>
    <n v="10"/>
    <x v="1"/>
    <s v="E652  "/>
    <n v="57"/>
    <s v="      "/>
    <s v="CL5725    "/>
    <n v="570102001"/>
    <n v="1248388"/>
    <s v="ADHESIVO ADEFIX 5KG                     "/>
    <s v="24.12.2025"/>
    <n v="116"/>
    <s v="UN "/>
    <n v="1"/>
    <n v="1"/>
    <n v="17284"/>
    <s v="CLP "/>
    <s v="31.07.2026"/>
    <s v="          "/>
    <n v="0"/>
    <s v="UN "/>
    <n v="0"/>
    <s v="CLP "/>
    <s v="C004"/>
    <x v="1"/>
    <s v="   "/>
    <s v="   "/>
    <n v="17284"/>
    <n v="1728400"/>
    <n v="0"/>
    <n v="0"/>
    <n v="0"/>
    <n v="0"/>
    <n v="0"/>
  </r>
  <r>
    <s v="89429100-1"/>
    <s v="NMC CHILE SPA"/>
    <n v="1000730"/>
    <s v="ZPCD      "/>
    <n v="6701396476"/>
    <n v="20"/>
    <x v="1"/>
    <s v="E652  "/>
    <n v="57"/>
    <s v="      "/>
    <s v="CL5725    "/>
    <n v="570301003"/>
    <n v="1052265"/>
    <s v="MOLDURA NOMASTYL H  40X50 CAJA X 100ML  "/>
    <s v="24.12.2025"/>
    <n v="50"/>
    <s v="UN "/>
    <n v="1"/>
    <n v="1"/>
    <n v="79900"/>
    <s v="CLP "/>
    <s v="31.07.2026"/>
    <s v="          "/>
    <n v="0"/>
    <s v="UN "/>
    <n v="0"/>
    <s v="CLP "/>
    <s v="C004"/>
    <x v="1"/>
    <s v="   "/>
    <s v="   "/>
    <n v="79900"/>
    <n v="7990000"/>
    <n v="0"/>
    <n v="0"/>
    <n v="0"/>
    <n v="0"/>
    <n v="0"/>
  </r>
  <r>
    <s v="89429100-1"/>
    <s v="NMC CHILE SPA"/>
    <n v="1000730"/>
    <s v="ZPCD      "/>
    <n v="6701396476"/>
    <n v="30"/>
    <x v="1"/>
    <s v="E652  "/>
    <n v="57"/>
    <s v="      "/>
    <s v="CL5725    "/>
    <n v="570301003"/>
    <n v="1460147"/>
    <s v="MOLDURA NOMASTYL D 50X40X2 MTS          "/>
    <s v="24.12.2025"/>
    <n v="8"/>
    <s v="UN "/>
    <n v="1"/>
    <n v="1"/>
    <n v="9312"/>
    <s v="CLP "/>
    <s v="31.07.2026"/>
    <s v="          "/>
    <n v="0"/>
    <s v="UN "/>
    <n v="0"/>
    <s v="CLP "/>
    <s v="C004"/>
    <x v="1"/>
    <s v="   "/>
    <s v="   "/>
    <n v="9312"/>
    <n v="931200"/>
    <n v="0"/>
    <n v="0"/>
    <n v="0"/>
    <n v="0"/>
    <n v="0"/>
  </r>
  <r>
    <s v="89429100-1"/>
    <s v="NMC CHILE SPA"/>
    <n v="1000730"/>
    <s v="ZPCD      "/>
    <n v="6701396669"/>
    <n v="10"/>
    <x v="1"/>
    <s v="E652  "/>
    <n v="57"/>
    <s v="      "/>
    <s v="CL5725    "/>
    <n v="570301003"/>
    <n v="1216226"/>
    <s v="ADEFIX P5                               "/>
    <s v="26.12.2025"/>
    <n v="8"/>
    <s v="UN "/>
    <n v="1"/>
    <n v="1"/>
    <n v="1192"/>
    <s v="CLP "/>
    <s v="02.04.2026"/>
    <s v="06.01.2026"/>
    <n v="8"/>
    <s v="UN "/>
    <n v="1192"/>
    <s v="CLP "/>
    <s v="C004"/>
    <x v="0"/>
    <n v="101"/>
    <s v="E  "/>
    <n v="1192"/>
    <n v="119200"/>
    <n v="1192"/>
    <n v="0"/>
    <n v="0"/>
    <n v="0"/>
    <n v="0"/>
  </r>
  <r>
    <s v="89429100-1"/>
    <s v="NMC CHILE SPA"/>
    <n v="1000730"/>
    <s v="ZPCD      "/>
    <n v="6701397266"/>
    <n v="10"/>
    <x v="1"/>
    <s v="E652  "/>
    <n v="57"/>
    <s v="      "/>
    <s v="CL5725    "/>
    <n v="570301003"/>
    <n v="1052265"/>
    <s v="MOLDURA NOMASTYL H  40X50 CAJA X 100ML  "/>
    <s v="26.12.2025"/>
    <n v="2800"/>
    <s v="UN "/>
    <n v="1"/>
    <n v="1"/>
    <n v="22148"/>
    <s v="CLP "/>
    <s v="24.12.2026"/>
    <s v="08.01.2026"/>
    <n v="2800"/>
    <s v="UN "/>
    <n v="22148"/>
    <s v="CLP "/>
    <s v="C004"/>
    <x v="0"/>
    <n v="101"/>
    <s v="E  "/>
    <n v="22148"/>
    <n v="2214800"/>
    <n v="22148"/>
    <n v="0"/>
    <n v="0"/>
    <n v="0"/>
    <n v="0"/>
  </r>
  <r>
    <s v="89429100-1"/>
    <s v="NMC CHILE SPA"/>
    <n v="1000730"/>
    <s v="ZPCD      "/>
    <n v="6701398487"/>
    <n v="10"/>
    <x v="1"/>
    <s v="E652  "/>
    <n v="57"/>
    <s v="      "/>
    <s v="CL5725    "/>
    <n v="570301003"/>
    <n v="1052265"/>
    <s v="MOLDURA NOMASTYL H  40X50 CAJA X 100ML  "/>
    <s v="29.12.2025"/>
    <n v="3800"/>
    <s v="UN "/>
    <n v="1"/>
    <n v="1"/>
    <n v="30058"/>
    <s v="CLP "/>
    <s v="30.12.2026"/>
    <s v="13.01.2026"/>
    <n v="3800"/>
    <s v="UN "/>
    <n v="30058"/>
    <s v="CLP "/>
    <s v="C004"/>
    <x v="0"/>
    <n v="101"/>
    <s v="E  "/>
    <n v="30058"/>
    <n v="3005800"/>
    <n v="30058"/>
    <n v="0"/>
    <n v="0"/>
    <n v="0"/>
    <n v="0"/>
  </r>
  <r>
    <s v="89429100-1"/>
    <s v="NMC CHILE SPA"/>
    <n v="1000730"/>
    <s v="ZPCD      "/>
    <n v="6701398769"/>
    <n v="10"/>
    <x v="1"/>
    <s v="E652  "/>
    <n v="57"/>
    <s v="      "/>
    <s v="CL5725    "/>
    <n v="570301003"/>
    <n v="938419"/>
    <s v="MOLDURA NOMASTYL LX28 K1 CJ             "/>
    <s v="29.12.2025"/>
    <n v="1400"/>
    <s v="M  "/>
    <n v="1"/>
    <n v="1"/>
    <n v="8092"/>
    <s v="CLP "/>
    <s v="30.12.2025"/>
    <s v="30.12.2025"/>
    <n v="1400"/>
    <s v="M  "/>
    <n v="8092"/>
    <s v="CLP "/>
    <s v="C004"/>
    <x v="0"/>
    <n v="101"/>
    <s v="E  "/>
    <n v="8092"/>
    <n v="809200"/>
    <n v="8092"/>
    <n v="0"/>
    <n v="0"/>
    <n v="0"/>
    <n v="0"/>
  </r>
  <r>
    <s v="89429100-1"/>
    <s v="NMC CHILE SPA"/>
    <n v="1000730"/>
    <s v="ZPCD      "/>
    <n v="6701398827"/>
    <n v="10"/>
    <x v="1"/>
    <s v="E652  "/>
    <n v="57"/>
    <s v="      "/>
    <s v="CL5725    "/>
    <n v="570301003"/>
    <n v="1427216"/>
    <s v="NOMASTYL T4 CAJA 170 ML                 "/>
    <s v="29.12.2025"/>
    <n v="850"/>
    <s v="UN "/>
    <n v="1"/>
    <n v="1"/>
    <n v="9367"/>
    <s v="CLP "/>
    <s v="06.01.2026"/>
    <s v="31.12.2025"/>
    <n v="850"/>
    <s v="UN "/>
    <n v="9367"/>
    <s v="CLP "/>
    <s v="C004"/>
    <x v="0"/>
    <n v="101"/>
    <s v="E  "/>
    <n v="9367"/>
    <n v="936700"/>
    <n v="9367"/>
    <n v="0"/>
    <n v="0"/>
    <n v="0"/>
    <n v="0"/>
  </r>
  <r>
    <s v="89429100-1"/>
    <s v="NMC CHILE SPA"/>
    <n v="1000730"/>
    <s v="ZPCD      "/>
    <n v="6701399038"/>
    <n v="10"/>
    <x v="1"/>
    <s v="E652  "/>
    <n v="57"/>
    <s v="      "/>
    <s v="CL5725    "/>
    <n v="570301003"/>
    <n v="596921"/>
    <s v="CORNISA POLIESTIRENO B5 50X50MM 96MT    "/>
    <s v="30.12.2025"/>
    <n v="2"/>
    <s v="UN "/>
    <n v="1"/>
    <n v="1"/>
    <n v="1311.48"/>
    <s v="CLP "/>
    <s v="30.12.2025"/>
    <s v="12.01.2026"/>
    <n v="2"/>
    <s v="UN "/>
    <n v="1311.48"/>
    <s v="CLP "/>
    <s v="C004"/>
    <x v="0"/>
    <n v="101"/>
    <s v="E  "/>
    <n v="1311.48"/>
    <n v="131148"/>
    <n v="1311.48"/>
    <n v="0"/>
    <n v="0"/>
    <n v="0"/>
    <n v="0"/>
  </r>
  <r>
    <s v="89429100-1"/>
    <s v="NMC CHILE SPA"/>
    <n v="1000730"/>
    <s v="ZPCD      "/>
    <n v="6701399630"/>
    <n v="10"/>
    <x v="1"/>
    <s v="E652  "/>
    <n v="57"/>
    <s v="      "/>
    <s v="CL5725    "/>
    <n v="570301003"/>
    <n v="1283741"/>
    <s v="NOMASTIL TIPO ML LX28                   "/>
    <s v="31.12.2025"/>
    <n v="4760"/>
    <s v="M  "/>
    <n v="1"/>
    <n v="1"/>
    <n v="13232.8"/>
    <s v="CLP "/>
    <s v="02.01.2026"/>
    <s v="12.01.2026"/>
    <n v="4760"/>
    <s v="M  "/>
    <n v="13232.8"/>
    <s v="CLP "/>
    <s v="C004"/>
    <x v="0"/>
    <n v="101"/>
    <s v="E  "/>
    <n v="13232.8"/>
    <n v="1323280"/>
    <n v="13232.8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0">
  <r>
    <n v="5962169402"/>
    <s v="12.01.2025"/>
    <n v="3908927981"/>
    <s v="OK    "/>
    <s v="C004"/>
    <s v="CEL5990449"/>
    <n v="4112401"/>
    <x v="0"/>
    <s v="D     "/>
    <n v="4000018757"/>
    <s v="NMC CHILE SPA"/>
    <x v="0"/>
    <n v="-2491"/>
    <n v="34012848"/>
    <n v="1"/>
    <x v="0"/>
    <n v="1"/>
    <d v="2025-01-12T00:00:00"/>
    <x v="0"/>
    <s v="49"/>
  </r>
  <r>
    <n v="5962169402"/>
    <s v="12.01.2025"/>
    <n v="3908927981"/>
    <s v="OK    "/>
    <s v="C004"/>
    <s v="CEL5990457"/>
    <n v="4112401"/>
    <x v="0"/>
    <s v="D     "/>
    <n v="4000018757"/>
    <s v="NMC CHILE SPA"/>
    <x v="0"/>
    <n v="-7748"/>
    <n v="34012848"/>
    <n v="1"/>
    <x v="0"/>
    <n v="2"/>
    <d v="2025-01-12T00:00:00"/>
    <x v="0"/>
    <s v="57"/>
  </r>
  <r>
    <n v="5973599979"/>
    <s v="30.01.2025"/>
    <n v="3909067518"/>
    <s v="FS    "/>
    <s v="C004"/>
    <s v="CEL5990457"/>
    <n v="4110020"/>
    <x v="1"/>
    <s v="D     "/>
    <n v="4000018757"/>
    <s v="NMC CHILE SPA"/>
    <x v="1"/>
    <n v="-2969936"/>
    <n v="34358620"/>
    <n v="1"/>
    <x v="0"/>
    <n v="1"/>
    <s v="          "/>
    <x v="1"/>
    <s v="57"/>
  </r>
  <r>
    <n v="5973819779"/>
    <s v="30.01.2025"/>
    <n v="3909072057"/>
    <s v="OK    "/>
    <s v="C004"/>
    <s v="CEL5990449"/>
    <n v="4112402"/>
    <x v="2"/>
    <s v="D     "/>
    <n v="4000018757"/>
    <s v="NMC CHILE SPA"/>
    <x v="2"/>
    <n v="-712800"/>
    <n v="34359055"/>
    <n v="1"/>
    <x v="0"/>
    <n v="1"/>
    <d v="2025-01-30T00:00:00"/>
    <x v="0"/>
    <s v="49"/>
  </r>
  <r>
    <n v="5973819779"/>
    <s v="30.01.2025"/>
    <n v="3909072057"/>
    <s v="OK    "/>
    <s v="C004"/>
    <s v="CEL5990457"/>
    <n v="4112402"/>
    <x v="2"/>
    <s v="D     "/>
    <n v="4000018757"/>
    <s v="NMC CHILE SPA"/>
    <x v="2"/>
    <n v="-2216604"/>
    <n v="34359055"/>
    <n v="1"/>
    <x v="0"/>
    <n v="2"/>
    <d v="2025-01-30T00:00:00"/>
    <x v="0"/>
    <s v="57"/>
  </r>
  <r>
    <n v="5974728506"/>
    <s v="31.01.2025"/>
    <n v="3909088267"/>
    <s v="OK    "/>
    <s v="C004"/>
    <s v="CEL5990449"/>
    <n v="4110020"/>
    <x v="1"/>
    <s v="D     "/>
    <n v="4000018757"/>
    <s v="NMC CHILE SPA"/>
    <x v="3"/>
    <n v="-49500"/>
    <n v="34360393"/>
    <n v="12"/>
    <x v="1"/>
    <n v="1"/>
    <d v="2025-01-31T00:00:00"/>
    <x v="0"/>
    <s v="49"/>
  </r>
  <r>
    <n v="5974728506"/>
    <s v="31.01.2025"/>
    <n v="3909088267"/>
    <s v="OK    "/>
    <s v="C004"/>
    <s v="CEL5990457"/>
    <n v="4110020"/>
    <x v="1"/>
    <s v="D     "/>
    <n v="4000018757"/>
    <s v="NMC CHILE SPA"/>
    <x v="3"/>
    <n v="-223524"/>
    <n v="34360393"/>
    <n v="12"/>
    <x v="1"/>
    <n v="2"/>
    <d v="2025-01-31T00:00:00"/>
    <x v="0"/>
    <s v="57"/>
  </r>
  <r>
    <n v="5974745498"/>
    <s v="31.01.2025"/>
    <n v="3909088912"/>
    <s v="OK    "/>
    <s v="C004"/>
    <s v="CEE5070457"/>
    <n v="4110020"/>
    <x v="1"/>
    <s v="D     "/>
    <n v="4000018757"/>
    <s v="NMC CHILE SPA"/>
    <x v="4"/>
    <n v="-11523"/>
    <n v="34385435"/>
    <n v="12"/>
    <x v="1"/>
    <n v="1"/>
    <d v="2025-01-31T00:00:00"/>
    <x v="0"/>
    <s v="57"/>
  </r>
  <r>
    <n v="5974745498"/>
    <s v="31.01.2025"/>
    <n v="3909088912"/>
    <s v="OK    "/>
    <s v="C004"/>
    <s v="CEE5170457"/>
    <n v="4110020"/>
    <x v="1"/>
    <s v="D     "/>
    <n v="4000018757"/>
    <s v="NMC CHILE SPA"/>
    <x v="4"/>
    <n v="-13083"/>
    <n v="34385435"/>
    <n v="12"/>
    <x v="1"/>
    <n v="2"/>
    <d v="2025-01-31T00:00:00"/>
    <x v="0"/>
    <s v="57"/>
  </r>
  <r>
    <n v="5974745498"/>
    <s v="31.01.2025"/>
    <n v="3909088912"/>
    <s v="OK    "/>
    <s v="C004"/>
    <s v="CEE6520457"/>
    <n v="4110020"/>
    <x v="1"/>
    <s v="D     "/>
    <n v="4000018757"/>
    <s v="NMC CHILE SPA"/>
    <x v="4"/>
    <n v="-254473"/>
    <n v="34385435"/>
    <n v="12"/>
    <x v="1"/>
    <n v="3"/>
    <d v="2025-01-31T00:00:00"/>
    <x v="0"/>
    <s v="57"/>
  </r>
  <r>
    <n v="5974745498"/>
    <s v="31.01.2025"/>
    <n v="3909088912"/>
    <s v="OK    "/>
    <s v="C004"/>
    <s v="CEE6520413"/>
    <n v="4110020"/>
    <x v="1"/>
    <s v="D     "/>
    <n v="4000018757"/>
    <s v="NMC CHILE SPA"/>
    <x v="4"/>
    <n v="-2790"/>
    <n v="34385435"/>
    <n v="12"/>
    <x v="1"/>
    <n v="4"/>
    <d v="2025-01-31T00:00:00"/>
    <x v="0"/>
    <s v="13"/>
  </r>
  <r>
    <n v="5974745498"/>
    <s v="31.01.2025"/>
    <n v="3909088912"/>
    <s v="OK    "/>
    <s v="C004"/>
    <s v="CEE9880457"/>
    <n v="4110020"/>
    <x v="1"/>
    <s v="D     "/>
    <n v="4000018757"/>
    <s v="NMC CHILE SPA"/>
    <x v="4"/>
    <n v="-1"/>
    <n v="34385435"/>
    <n v="12"/>
    <x v="1"/>
    <n v="5"/>
    <d v="2025-01-31T00:00:00"/>
    <x v="0"/>
    <s v="57"/>
  </r>
  <r>
    <n v="5981512624"/>
    <s v="10.02.2025"/>
    <n v="3909170062"/>
    <s v="FS    "/>
    <s v="C004"/>
    <s v="CEL5990457"/>
    <n v="4110020"/>
    <x v="1"/>
    <s v="D     "/>
    <n v="4000018757"/>
    <s v="NMC CHILE SPA"/>
    <x v="1"/>
    <n v="-2969936"/>
    <n v="34388058"/>
    <n v="2"/>
    <x v="0"/>
    <n v="1"/>
    <s v="          "/>
    <x v="1"/>
    <s v="57"/>
  </r>
  <r>
    <n v="5983164912"/>
    <s v="13.02.2025"/>
    <n v="3909192001"/>
    <s v="FS    "/>
    <s v="C004"/>
    <s v="CEL5990457"/>
    <n v="4112402"/>
    <x v="2"/>
    <s v="D     "/>
    <n v="4000018757"/>
    <s v="NMC CHILE SPA"/>
    <x v="1"/>
    <n v="-119722"/>
    <n v="34388815"/>
    <n v="2"/>
    <x v="0"/>
    <n v="1"/>
    <s v="          "/>
    <x v="1"/>
    <s v="57"/>
  </r>
  <r>
    <n v="5990631213"/>
    <s v="25.02.2025"/>
    <n v="3909276542"/>
    <s v="OK    "/>
    <s v="C004"/>
    <s v="CEL5990449"/>
    <n v="4112402"/>
    <x v="2"/>
    <s v="D     "/>
    <n v="4000018757"/>
    <s v="NMC CHILE SPA"/>
    <x v="5"/>
    <n v="-116640"/>
    <n v="34392387"/>
    <n v="2"/>
    <x v="0"/>
    <n v="1"/>
    <d v="2025-02-25T00:00:00"/>
    <x v="2"/>
    <s v="49"/>
  </r>
  <r>
    <n v="5990631213"/>
    <s v="25.02.2025"/>
    <n v="3909276542"/>
    <s v="OK    "/>
    <s v="C004"/>
    <s v="CEL5990457"/>
    <n v="4112402"/>
    <x v="2"/>
    <s v="D     "/>
    <n v="4000018757"/>
    <s v="NMC CHILE SPA"/>
    <x v="5"/>
    <n v="-844902"/>
    <n v="34392387"/>
    <n v="2"/>
    <x v="0"/>
    <n v="2"/>
    <d v="2025-02-25T00:00:00"/>
    <x v="2"/>
    <s v="57"/>
  </r>
  <r>
    <n v="5992137194"/>
    <s v="27.02.2025"/>
    <n v="3909292683"/>
    <s v="FS    "/>
    <s v="C004"/>
    <s v="CEE5020457"/>
    <n v="4114120"/>
    <x v="3"/>
    <s v="D     "/>
    <n v="4000018757"/>
    <s v="NMC CHILE SPA"/>
    <x v="1"/>
    <n v="-12118"/>
    <n v="34392982"/>
    <n v="2"/>
    <x v="0"/>
    <n v="1"/>
    <s v="          "/>
    <x v="1"/>
    <s v="57"/>
  </r>
  <r>
    <n v="5992137194"/>
    <s v="27.02.2025"/>
    <n v="3909292683"/>
    <s v="FS    "/>
    <s v="C004"/>
    <s v="CEE5030457"/>
    <n v="4114120"/>
    <x v="3"/>
    <s v="D     "/>
    <n v="4000018757"/>
    <s v="NMC CHILE SPA"/>
    <x v="1"/>
    <n v="-85533"/>
    <n v="34392982"/>
    <n v="2"/>
    <x v="0"/>
    <n v="2"/>
    <s v="          "/>
    <x v="1"/>
    <s v="57"/>
  </r>
  <r>
    <n v="5992137194"/>
    <s v="27.02.2025"/>
    <n v="3909292683"/>
    <s v="FS    "/>
    <s v="C004"/>
    <s v="CEE5040457"/>
    <n v="4114120"/>
    <x v="3"/>
    <s v="D     "/>
    <n v="4000018757"/>
    <s v="NMC CHILE SPA"/>
    <x v="1"/>
    <n v="-155702"/>
    <n v="34392982"/>
    <n v="2"/>
    <x v="0"/>
    <n v="3"/>
    <s v="          "/>
    <x v="1"/>
    <s v="57"/>
  </r>
  <r>
    <n v="5992137194"/>
    <s v="27.02.2025"/>
    <n v="3909292683"/>
    <s v="FS    "/>
    <s v="C004"/>
    <s v="CEE5060457"/>
    <n v="4114120"/>
    <x v="3"/>
    <s v="D     "/>
    <n v="4000018757"/>
    <s v="NMC CHILE SPA"/>
    <x v="1"/>
    <n v="-2179"/>
    <n v="34392982"/>
    <n v="2"/>
    <x v="0"/>
    <n v="4"/>
    <s v="          "/>
    <x v="1"/>
    <s v="57"/>
  </r>
  <r>
    <n v="5992137194"/>
    <s v="27.02.2025"/>
    <n v="3909292683"/>
    <s v="FS    "/>
    <s v="C004"/>
    <s v="CEE5070457"/>
    <n v="4114120"/>
    <x v="3"/>
    <s v="D     "/>
    <n v="4000018757"/>
    <s v="NMC CHILE SPA"/>
    <x v="1"/>
    <n v="-67595"/>
    <n v="34392982"/>
    <n v="2"/>
    <x v="0"/>
    <n v="5"/>
    <s v="          "/>
    <x v="1"/>
    <s v="57"/>
  </r>
  <r>
    <n v="5992137194"/>
    <s v="27.02.2025"/>
    <n v="3909292683"/>
    <s v="FS    "/>
    <s v="C004"/>
    <s v="CEE5080457"/>
    <n v="4114120"/>
    <x v="3"/>
    <s v="D     "/>
    <n v="4000018757"/>
    <s v="NMC CHILE SPA"/>
    <x v="1"/>
    <n v="-70330"/>
    <n v="34392982"/>
    <n v="2"/>
    <x v="0"/>
    <n v="6"/>
    <s v="          "/>
    <x v="1"/>
    <s v="57"/>
  </r>
  <r>
    <n v="5992137194"/>
    <s v="27.02.2025"/>
    <n v="3909292683"/>
    <s v="FS    "/>
    <s v="C004"/>
    <s v="CEE5100457"/>
    <n v="4114120"/>
    <x v="3"/>
    <s v="D     "/>
    <n v="4000018757"/>
    <s v="NMC CHILE SPA"/>
    <x v="1"/>
    <n v="-46708"/>
    <n v="34392982"/>
    <n v="2"/>
    <x v="0"/>
    <n v="7"/>
    <s v="          "/>
    <x v="1"/>
    <s v="57"/>
  </r>
  <r>
    <n v="5992137194"/>
    <s v="27.02.2025"/>
    <n v="3909292683"/>
    <s v="FS    "/>
    <s v="C004"/>
    <s v="CEE5110457"/>
    <n v="4114120"/>
    <x v="3"/>
    <s v="D     "/>
    <n v="4000018757"/>
    <s v="NMC CHILE SPA"/>
    <x v="1"/>
    <n v="-29137"/>
    <n v="34392982"/>
    <n v="2"/>
    <x v="0"/>
    <n v="8"/>
    <s v="          "/>
    <x v="1"/>
    <s v="57"/>
  </r>
  <r>
    <n v="5992137194"/>
    <s v="27.02.2025"/>
    <n v="3909292683"/>
    <s v="FS    "/>
    <s v="C004"/>
    <s v="CEE5120457"/>
    <n v="4114120"/>
    <x v="3"/>
    <s v="D     "/>
    <n v="4000018757"/>
    <s v="NMC CHILE SPA"/>
    <x v="1"/>
    <n v="-53527"/>
    <n v="34392982"/>
    <n v="2"/>
    <x v="0"/>
    <n v="9"/>
    <s v="          "/>
    <x v="1"/>
    <s v="57"/>
  </r>
  <r>
    <n v="5992137194"/>
    <s v="27.02.2025"/>
    <n v="3909292683"/>
    <s v="FS    "/>
    <s v="C004"/>
    <s v="CEE5130457"/>
    <n v="4114120"/>
    <x v="3"/>
    <s v="D     "/>
    <n v="4000018757"/>
    <s v="NMC CHILE SPA"/>
    <x v="1"/>
    <n v="-9688"/>
    <n v="34392982"/>
    <n v="2"/>
    <x v="0"/>
    <n v="10"/>
    <s v="          "/>
    <x v="1"/>
    <s v="57"/>
  </r>
  <r>
    <n v="5992137194"/>
    <s v="27.02.2025"/>
    <n v="3909292683"/>
    <s v="FS    "/>
    <s v="C004"/>
    <s v="CEE5140457"/>
    <n v="4114120"/>
    <x v="3"/>
    <s v="D     "/>
    <n v="4000018757"/>
    <s v="NMC CHILE SPA"/>
    <x v="1"/>
    <n v="-58182"/>
    <n v="34392982"/>
    <n v="2"/>
    <x v="0"/>
    <n v="11"/>
    <s v="          "/>
    <x v="1"/>
    <s v="57"/>
  </r>
  <r>
    <n v="5992137194"/>
    <s v="27.02.2025"/>
    <n v="3909292683"/>
    <s v="FS    "/>
    <s v="C004"/>
    <s v="CEE5170457"/>
    <n v="4114120"/>
    <x v="3"/>
    <s v="D     "/>
    <n v="4000018757"/>
    <s v="NMC CHILE SPA"/>
    <x v="1"/>
    <n v="-109107"/>
    <n v="34392982"/>
    <n v="2"/>
    <x v="0"/>
    <n v="12"/>
    <s v="          "/>
    <x v="1"/>
    <s v="57"/>
  </r>
  <r>
    <n v="5992137194"/>
    <s v="27.02.2025"/>
    <n v="3909292683"/>
    <s v="FS    "/>
    <s v="C004"/>
    <s v="CEE5180457"/>
    <n v="4114120"/>
    <x v="3"/>
    <s v="D     "/>
    <n v="4000018757"/>
    <s v="NMC CHILE SPA"/>
    <x v="1"/>
    <n v="-49484"/>
    <n v="34392982"/>
    <n v="2"/>
    <x v="0"/>
    <n v="13"/>
    <s v="          "/>
    <x v="1"/>
    <s v="57"/>
  </r>
  <r>
    <n v="5992137194"/>
    <s v="27.02.2025"/>
    <n v="3909292683"/>
    <s v="FS    "/>
    <s v="C004"/>
    <s v="CEE5200457"/>
    <n v="4114120"/>
    <x v="3"/>
    <s v="D     "/>
    <n v="4000018757"/>
    <s v="NMC CHILE SPA"/>
    <x v="1"/>
    <n v="-40694"/>
    <n v="34392982"/>
    <n v="2"/>
    <x v="0"/>
    <n v="14"/>
    <s v="          "/>
    <x v="1"/>
    <s v="57"/>
  </r>
  <r>
    <n v="5992137194"/>
    <s v="27.02.2025"/>
    <n v="3909292683"/>
    <s v="FS    "/>
    <s v="C004"/>
    <s v="CEE5210457"/>
    <n v="4114120"/>
    <x v="3"/>
    <s v="D     "/>
    <n v="4000018757"/>
    <s v="NMC CHILE SPA"/>
    <x v="1"/>
    <n v="-59263"/>
    <n v="34392982"/>
    <n v="2"/>
    <x v="0"/>
    <n v="15"/>
    <s v="          "/>
    <x v="1"/>
    <s v="57"/>
  </r>
  <r>
    <n v="5992137194"/>
    <s v="27.02.2025"/>
    <n v="3909292683"/>
    <s v="FS    "/>
    <s v="C004"/>
    <s v="CEE5220457"/>
    <n v="4114120"/>
    <x v="3"/>
    <s v="D     "/>
    <n v="4000018757"/>
    <s v="NMC CHILE SPA"/>
    <x v="1"/>
    <n v="-128467"/>
    <n v="34392982"/>
    <n v="2"/>
    <x v="0"/>
    <n v="16"/>
    <s v="          "/>
    <x v="1"/>
    <s v="57"/>
  </r>
  <r>
    <n v="5992137194"/>
    <s v="27.02.2025"/>
    <n v="3909292683"/>
    <s v="FS    "/>
    <s v="C004"/>
    <s v="CEE5240457"/>
    <n v="4114120"/>
    <x v="3"/>
    <s v="D     "/>
    <n v="4000018757"/>
    <s v="NMC CHILE SPA"/>
    <x v="1"/>
    <n v="-49878"/>
    <n v="34392982"/>
    <n v="2"/>
    <x v="0"/>
    <n v="17"/>
    <s v="          "/>
    <x v="1"/>
    <s v="57"/>
  </r>
  <r>
    <n v="5992137194"/>
    <s v="27.02.2025"/>
    <n v="3909292683"/>
    <s v="FS    "/>
    <s v="C004"/>
    <s v="CEE5250457"/>
    <n v="4114120"/>
    <x v="3"/>
    <s v="D     "/>
    <n v="4000018757"/>
    <s v="NMC CHILE SPA"/>
    <x v="1"/>
    <n v="-129215"/>
    <n v="34392982"/>
    <n v="2"/>
    <x v="0"/>
    <n v="18"/>
    <s v="          "/>
    <x v="1"/>
    <s v="57"/>
  </r>
  <r>
    <n v="5992137194"/>
    <s v="27.02.2025"/>
    <n v="3909292683"/>
    <s v="FS    "/>
    <s v="C004"/>
    <s v="CEE5290457"/>
    <n v="4114120"/>
    <x v="3"/>
    <s v="D     "/>
    <n v="4000018757"/>
    <s v="NMC CHILE SPA"/>
    <x v="1"/>
    <n v="-64352"/>
    <n v="34392982"/>
    <n v="2"/>
    <x v="0"/>
    <n v="19"/>
    <s v="          "/>
    <x v="1"/>
    <s v="57"/>
  </r>
  <r>
    <n v="5992137194"/>
    <s v="27.02.2025"/>
    <n v="3909292683"/>
    <s v="FS    "/>
    <s v="C004"/>
    <s v="CEE5340457"/>
    <n v="4114120"/>
    <x v="3"/>
    <s v="D     "/>
    <n v="4000018757"/>
    <s v="NMC CHILE SPA"/>
    <x v="1"/>
    <n v="-38665"/>
    <n v="34392982"/>
    <n v="2"/>
    <x v="0"/>
    <n v="20"/>
    <s v="          "/>
    <x v="1"/>
    <s v="57"/>
  </r>
  <r>
    <n v="5992137194"/>
    <s v="27.02.2025"/>
    <n v="3909292683"/>
    <s v="FS    "/>
    <s v="C004"/>
    <s v="CEE5850457"/>
    <n v="4114120"/>
    <x v="3"/>
    <s v="D     "/>
    <n v="4000018757"/>
    <s v="NMC CHILE SPA"/>
    <x v="1"/>
    <n v="-48041"/>
    <n v="34392982"/>
    <n v="2"/>
    <x v="0"/>
    <n v="21"/>
    <s v="          "/>
    <x v="1"/>
    <s v="57"/>
  </r>
  <r>
    <n v="5992137194"/>
    <s v="27.02.2025"/>
    <n v="3909292683"/>
    <s v="FS    "/>
    <s v="C004"/>
    <s v="CEE5910457"/>
    <n v="4114120"/>
    <x v="3"/>
    <s v="D     "/>
    <n v="4000018757"/>
    <s v="NMC CHILE SPA"/>
    <x v="1"/>
    <n v="-55300"/>
    <n v="34392982"/>
    <n v="2"/>
    <x v="0"/>
    <n v="22"/>
    <s v="          "/>
    <x v="1"/>
    <s v="57"/>
  </r>
  <r>
    <n v="5992137194"/>
    <s v="27.02.2025"/>
    <n v="3909292683"/>
    <s v="FS    "/>
    <s v="C004"/>
    <s v="CEE5920457"/>
    <n v="4114120"/>
    <x v="3"/>
    <s v="D     "/>
    <n v="4000018757"/>
    <s v="NMC CHILE SPA"/>
    <x v="1"/>
    <n v="-52973"/>
    <n v="34392982"/>
    <n v="2"/>
    <x v="0"/>
    <n v="23"/>
    <s v="          "/>
    <x v="1"/>
    <s v="57"/>
  </r>
  <r>
    <n v="5992137194"/>
    <s v="27.02.2025"/>
    <n v="3909292683"/>
    <s v="FS    "/>
    <s v="C004"/>
    <s v="CEE6140457"/>
    <n v="4114120"/>
    <x v="3"/>
    <s v="D     "/>
    <n v="4000018757"/>
    <s v="NMC CHILE SPA"/>
    <x v="1"/>
    <n v="-59158"/>
    <n v="34392982"/>
    <n v="2"/>
    <x v="0"/>
    <n v="24"/>
    <s v="          "/>
    <x v="1"/>
    <s v="57"/>
  </r>
  <r>
    <n v="5992137194"/>
    <s v="27.02.2025"/>
    <n v="3909292683"/>
    <s v="FS    "/>
    <s v="C004"/>
    <s v="CEE6190457"/>
    <n v="4114120"/>
    <x v="3"/>
    <s v="D     "/>
    <n v="4000018757"/>
    <s v="NMC CHILE SPA"/>
    <x v="1"/>
    <n v="-28244"/>
    <n v="34392982"/>
    <n v="2"/>
    <x v="0"/>
    <n v="25"/>
    <s v="          "/>
    <x v="1"/>
    <s v="57"/>
  </r>
  <r>
    <n v="5992137194"/>
    <s v="27.02.2025"/>
    <n v="3909292683"/>
    <s v="FS    "/>
    <s v="C004"/>
    <s v="CEE6330457"/>
    <n v="4114120"/>
    <x v="3"/>
    <s v="D     "/>
    <n v="4000018757"/>
    <s v="NMC CHILE SPA"/>
    <x v="1"/>
    <n v="-74065"/>
    <n v="34392982"/>
    <n v="2"/>
    <x v="0"/>
    <n v="26"/>
    <s v="          "/>
    <x v="1"/>
    <s v="57"/>
  </r>
  <r>
    <n v="5992137194"/>
    <s v="27.02.2025"/>
    <n v="3909292683"/>
    <s v="FS    "/>
    <s v="C004"/>
    <s v="CEE6430457"/>
    <n v="4114120"/>
    <x v="3"/>
    <s v="D     "/>
    <n v="4000018757"/>
    <s v="NMC CHILE SPA"/>
    <x v="1"/>
    <n v="-26392"/>
    <n v="34392982"/>
    <n v="2"/>
    <x v="0"/>
    <n v="27"/>
    <s v="          "/>
    <x v="1"/>
    <s v="57"/>
  </r>
  <r>
    <n v="5992137194"/>
    <s v="27.02.2025"/>
    <n v="3909292683"/>
    <s v="FS    "/>
    <s v="C004"/>
    <s v="CEE6460457"/>
    <n v="4114120"/>
    <x v="3"/>
    <s v="D     "/>
    <n v="4000018757"/>
    <s v="NMC CHILE SPA"/>
    <x v="1"/>
    <n v="-28050"/>
    <n v="34392982"/>
    <n v="2"/>
    <x v="0"/>
    <n v="28"/>
    <s v="          "/>
    <x v="1"/>
    <s v="57"/>
  </r>
  <r>
    <n v="5992137194"/>
    <s v="27.02.2025"/>
    <n v="3909292683"/>
    <s v="FS    "/>
    <s v="C004"/>
    <s v="CEE6550457"/>
    <n v="4114120"/>
    <x v="3"/>
    <s v="D     "/>
    <n v="4000018757"/>
    <s v="NMC CHILE SPA"/>
    <x v="1"/>
    <n v="-302613"/>
    <n v="34392982"/>
    <n v="2"/>
    <x v="0"/>
    <n v="29"/>
    <s v="          "/>
    <x v="1"/>
    <s v="57"/>
  </r>
  <r>
    <n v="5992137194"/>
    <s v="27.02.2025"/>
    <n v="3909292683"/>
    <s v="FS    "/>
    <s v="C004"/>
    <s v="CEE6590457"/>
    <n v="4114120"/>
    <x v="3"/>
    <s v="D     "/>
    <n v="4000018757"/>
    <s v="NMC CHILE SPA"/>
    <x v="1"/>
    <n v="-49561"/>
    <n v="34392982"/>
    <n v="2"/>
    <x v="0"/>
    <n v="30"/>
    <s v="          "/>
    <x v="1"/>
    <s v="57"/>
  </r>
  <r>
    <n v="5992137194"/>
    <s v="27.02.2025"/>
    <n v="3909292683"/>
    <s v="FS    "/>
    <s v="C004"/>
    <s v="CEE7480457"/>
    <n v="4114120"/>
    <x v="3"/>
    <s v="D     "/>
    <n v="4000018757"/>
    <s v="NMC CHILE SPA"/>
    <x v="1"/>
    <n v="-45269"/>
    <n v="34392982"/>
    <n v="2"/>
    <x v="0"/>
    <n v="31"/>
    <s v="          "/>
    <x v="1"/>
    <s v="57"/>
  </r>
  <r>
    <n v="5992137194"/>
    <s v="27.02.2025"/>
    <n v="3909292683"/>
    <s v="FS    "/>
    <s v="C004"/>
    <s v="CEE7600457"/>
    <n v="4114120"/>
    <x v="3"/>
    <s v="D     "/>
    <n v="4000018757"/>
    <s v="NMC CHILE SPA"/>
    <x v="1"/>
    <n v="-1805"/>
    <n v="34392982"/>
    <n v="2"/>
    <x v="0"/>
    <n v="32"/>
    <s v="          "/>
    <x v="1"/>
    <s v="57"/>
  </r>
  <r>
    <n v="5992137194"/>
    <s v="27.02.2025"/>
    <n v="3909292683"/>
    <s v="FS    "/>
    <s v="C004"/>
    <s v="CEE7750457"/>
    <n v="4114120"/>
    <x v="3"/>
    <s v="D     "/>
    <n v="4000018757"/>
    <s v="NMC CHILE SPA"/>
    <x v="1"/>
    <n v="-40345"/>
    <n v="34392982"/>
    <n v="2"/>
    <x v="0"/>
    <n v="33"/>
    <s v="          "/>
    <x v="1"/>
    <s v="57"/>
  </r>
  <r>
    <n v="5992137194"/>
    <s v="27.02.2025"/>
    <n v="3909292683"/>
    <s v="FS    "/>
    <s v="C004"/>
    <s v="CEE7810457"/>
    <n v="4114120"/>
    <x v="3"/>
    <s v="D     "/>
    <n v="4000018757"/>
    <s v="NMC CHILE SPA"/>
    <x v="1"/>
    <n v="-5720"/>
    <n v="34392982"/>
    <n v="2"/>
    <x v="0"/>
    <n v="34"/>
    <s v="          "/>
    <x v="1"/>
    <s v="57"/>
  </r>
  <r>
    <n v="5992137194"/>
    <s v="27.02.2025"/>
    <n v="3909292683"/>
    <s v="FS    "/>
    <s v="C004"/>
    <s v="CEE8430457"/>
    <n v="4114120"/>
    <x v="3"/>
    <s v="D     "/>
    <n v="4000018757"/>
    <s v="NMC CHILE SPA"/>
    <x v="1"/>
    <n v="-58189"/>
    <n v="34392982"/>
    <n v="2"/>
    <x v="0"/>
    <n v="35"/>
    <s v="          "/>
    <x v="1"/>
    <s v="57"/>
  </r>
  <r>
    <n v="5992137194"/>
    <s v="27.02.2025"/>
    <n v="3909292683"/>
    <s v="FS    "/>
    <s v="C004"/>
    <s v="CEE8740457"/>
    <n v="4114120"/>
    <x v="3"/>
    <s v="D     "/>
    <n v="4000018757"/>
    <s v="NMC CHILE SPA"/>
    <x v="1"/>
    <n v="-43410"/>
    <n v="34392982"/>
    <n v="2"/>
    <x v="0"/>
    <n v="36"/>
    <s v="          "/>
    <x v="1"/>
    <s v="57"/>
  </r>
  <r>
    <n v="5992137194"/>
    <s v="27.02.2025"/>
    <n v="3909292683"/>
    <s v="FS    "/>
    <s v="C004"/>
    <s v="CEE9000457"/>
    <n v="4114120"/>
    <x v="3"/>
    <s v="D     "/>
    <n v="4000018757"/>
    <s v="NMC CHILE SPA"/>
    <x v="1"/>
    <n v="-53066"/>
    <n v="34392982"/>
    <n v="2"/>
    <x v="0"/>
    <n v="37"/>
    <s v="          "/>
    <x v="1"/>
    <s v="57"/>
  </r>
  <r>
    <n v="5992137194"/>
    <s v="27.02.2025"/>
    <n v="3909292683"/>
    <s v="FS    "/>
    <s v="C004"/>
    <s v="CEE9830457"/>
    <n v="4114120"/>
    <x v="3"/>
    <s v="D     "/>
    <n v="4000018757"/>
    <s v="NMC CHILE SPA"/>
    <x v="1"/>
    <n v="-27073"/>
    <n v="34392982"/>
    <n v="2"/>
    <x v="0"/>
    <n v="38"/>
    <s v="          "/>
    <x v="1"/>
    <s v="57"/>
  </r>
  <r>
    <n v="5992137194"/>
    <s v="27.02.2025"/>
    <n v="3909292683"/>
    <s v="FS    "/>
    <s v="C004"/>
    <s v="CEE9880457"/>
    <n v="4114120"/>
    <x v="3"/>
    <s v="D     "/>
    <n v="4000018757"/>
    <s v="NMC CHILE SPA"/>
    <x v="1"/>
    <n v="-62358"/>
    <n v="34392982"/>
    <n v="2"/>
    <x v="0"/>
    <n v="39"/>
    <s v="          "/>
    <x v="1"/>
    <s v="57"/>
  </r>
  <r>
    <n v="5992137194"/>
    <s v="27.02.2025"/>
    <n v="3909292683"/>
    <s v="FS    "/>
    <s v="C004"/>
    <s v="CEE9900457"/>
    <n v="4114120"/>
    <x v="3"/>
    <s v="D     "/>
    <n v="4000018757"/>
    <s v="NMC CHILE SPA"/>
    <x v="1"/>
    <n v="-36505"/>
    <n v="34392982"/>
    <n v="2"/>
    <x v="0"/>
    <n v="40"/>
    <s v="          "/>
    <x v="1"/>
    <s v="57"/>
  </r>
  <r>
    <n v="5992489684"/>
    <s v="27.02.2025"/>
    <n v="3909297506"/>
    <s v="FS    "/>
    <s v="C004"/>
    <s v="CEL5990457"/>
    <n v="4112402"/>
    <x v="2"/>
    <s v="D     "/>
    <n v="4000018757"/>
    <s v="NMC CHILE SPA"/>
    <x v="1"/>
    <n v="-92000"/>
    <n v="34393199"/>
    <n v="2"/>
    <x v="0"/>
    <n v="1"/>
    <s v="          "/>
    <x v="1"/>
    <s v="57"/>
  </r>
  <r>
    <n v="5992900816"/>
    <s v="28.02.2025"/>
    <n v="3909303122"/>
    <s v="OK    "/>
    <s v="C004"/>
    <s v="CEL5990457"/>
    <n v="4112401"/>
    <x v="0"/>
    <s v="D     "/>
    <n v="4000018757"/>
    <s v="NMC CHILE SPA"/>
    <x v="6"/>
    <n v="-39045"/>
    <n v="34593713"/>
    <n v="2"/>
    <x v="0"/>
    <n v="1"/>
    <d v="2025-02-28T00:00:00"/>
    <x v="2"/>
    <s v="57"/>
  </r>
  <r>
    <n v="5992900816"/>
    <s v="28.02.2025"/>
    <n v="3909303122"/>
    <s v="OK    "/>
    <s v="C004"/>
    <s v="CEL5990449"/>
    <n v="4112401"/>
    <x v="0"/>
    <s v="D     "/>
    <n v="4000018757"/>
    <s v="NMC CHILE SPA"/>
    <x v="6"/>
    <n v="-12442"/>
    <n v="34593713"/>
    <n v="2"/>
    <x v="0"/>
    <n v="2"/>
    <d v="2025-02-28T00:00:00"/>
    <x v="2"/>
    <s v="49"/>
  </r>
  <r>
    <n v="5992901136"/>
    <s v="28.02.2025"/>
    <n v="3909303123"/>
    <s v="OK    "/>
    <s v="C004"/>
    <s v="CEE5040457"/>
    <n v="4112401"/>
    <x v="0"/>
    <s v="D     "/>
    <n v="4000018757"/>
    <s v="NMC CHILE SPA"/>
    <x v="6"/>
    <n v="-1097"/>
    <n v="34593715"/>
    <n v="2"/>
    <x v="0"/>
    <n v="1"/>
    <d v="2025-02-28T00:00:00"/>
    <x v="2"/>
    <s v="57"/>
  </r>
  <r>
    <n v="5992901136"/>
    <s v="28.02.2025"/>
    <n v="3909303123"/>
    <s v="OK    "/>
    <s v="C004"/>
    <s v="CEE5070457"/>
    <n v="4112401"/>
    <x v="0"/>
    <s v="D     "/>
    <n v="4000018757"/>
    <s v="NMC CHILE SPA"/>
    <x v="6"/>
    <n v="-597"/>
    <n v="34593715"/>
    <n v="2"/>
    <x v="0"/>
    <n v="2"/>
    <d v="2025-02-28T00:00:00"/>
    <x v="2"/>
    <s v="57"/>
  </r>
  <r>
    <n v="5992901136"/>
    <s v="28.02.2025"/>
    <n v="3909303123"/>
    <s v="OK    "/>
    <s v="C004"/>
    <s v="CEE5080457"/>
    <n v="4112401"/>
    <x v="0"/>
    <s v="D     "/>
    <n v="4000018757"/>
    <s v="NMC CHILE SPA"/>
    <x v="6"/>
    <n v="-930"/>
    <n v="34593715"/>
    <n v="2"/>
    <x v="0"/>
    <n v="3"/>
    <d v="2025-02-28T00:00:00"/>
    <x v="2"/>
    <s v="57"/>
  </r>
  <r>
    <n v="5992901136"/>
    <s v="28.02.2025"/>
    <n v="3909303123"/>
    <s v="OK    "/>
    <s v="C004"/>
    <s v="CEE5210457"/>
    <n v="4112401"/>
    <x v="0"/>
    <s v="D     "/>
    <n v="4000018757"/>
    <s v="NMC CHILE SPA"/>
    <x v="6"/>
    <n v="-688"/>
    <n v="34593715"/>
    <n v="2"/>
    <x v="0"/>
    <n v="4"/>
    <d v="2025-02-28T00:00:00"/>
    <x v="2"/>
    <s v="57"/>
  </r>
  <r>
    <n v="5992901136"/>
    <s v="28.02.2025"/>
    <n v="3909303123"/>
    <s v="OK    "/>
    <s v="C004"/>
    <s v="CEE5340457"/>
    <n v="4112401"/>
    <x v="0"/>
    <s v="D     "/>
    <n v="4000018757"/>
    <s v="NMC CHILE SPA"/>
    <x v="6"/>
    <n v="-3356"/>
    <n v="34593715"/>
    <n v="2"/>
    <x v="0"/>
    <n v="5"/>
    <d v="2025-02-28T00:00:00"/>
    <x v="2"/>
    <s v="57"/>
  </r>
  <r>
    <n v="5992901136"/>
    <s v="28.02.2025"/>
    <n v="3909303123"/>
    <s v="OK    "/>
    <s v="C004"/>
    <s v="CEE6520457"/>
    <n v="4112401"/>
    <x v="0"/>
    <s v="D     "/>
    <n v="4000018757"/>
    <s v="NMC CHILE SPA"/>
    <x v="6"/>
    <n v="-1542"/>
    <n v="34593715"/>
    <n v="2"/>
    <x v="0"/>
    <n v="6"/>
    <d v="2025-02-28T00:00:00"/>
    <x v="2"/>
    <s v="57"/>
  </r>
  <r>
    <n v="5992960250"/>
    <s v="28.02.2025"/>
    <n v="3909306295"/>
    <s v="OK    "/>
    <s v="C004"/>
    <s v="CEE5040457"/>
    <n v="4110020"/>
    <x v="1"/>
    <s v="D     "/>
    <n v="4000018757"/>
    <s v="NMC CHILE SPA"/>
    <x v="7"/>
    <n v="-69138"/>
    <n v="34594172"/>
    <n v="12"/>
    <x v="1"/>
    <n v="1"/>
    <d v="2025-02-28T00:00:00"/>
    <x v="2"/>
    <s v="57"/>
  </r>
  <r>
    <n v="5992960250"/>
    <s v="28.02.2025"/>
    <n v="3909306295"/>
    <s v="OK    "/>
    <s v="C004"/>
    <s v="CEE5170457"/>
    <n v="4110020"/>
    <x v="1"/>
    <s v="D     "/>
    <n v="4000018757"/>
    <s v="NMC CHILE SPA"/>
    <x v="7"/>
    <n v="-23672"/>
    <n v="34594172"/>
    <n v="12"/>
    <x v="1"/>
    <n v="2"/>
    <d v="2025-02-28T00:00:00"/>
    <x v="2"/>
    <s v="57"/>
  </r>
  <r>
    <n v="5992960250"/>
    <s v="28.02.2025"/>
    <n v="3909306295"/>
    <s v="OK    "/>
    <s v="C004"/>
    <s v="CEE6520457"/>
    <n v="4110020"/>
    <x v="1"/>
    <s v="D     "/>
    <n v="4000018757"/>
    <s v="NMC CHILE SPA"/>
    <x v="7"/>
    <n v="-304078"/>
    <n v="34594172"/>
    <n v="12"/>
    <x v="1"/>
    <n v="3"/>
    <d v="2025-02-28T00:00:00"/>
    <x v="2"/>
    <s v="57"/>
  </r>
  <r>
    <n v="5992960250"/>
    <s v="28.02.2025"/>
    <n v="3909306295"/>
    <s v="OK    "/>
    <s v="C004"/>
    <s v="CEE6520413"/>
    <n v="4110020"/>
    <x v="1"/>
    <s v="D     "/>
    <n v="4000018757"/>
    <s v="NMC CHILE SPA"/>
    <x v="7"/>
    <n v="-3150"/>
    <n v="34594172"/>
    <n v="12"/>
    <x v="1"/>
    <n v="4"/>
    <d v="2025-02-28T00:00:00"/>
    <x v="2"/>
    <s v="13"/>
  </r>
  <r>
    <n v="6008950195"/>
    <s v="25.03.2025"/>
    <n v="3909516512"/>
    <s v="FS    "/>
    <s v="C004"/>
    <s v="CEE5020457"/>
    <n v="4114120"/>
    <x v="3"/>
    <s v="D     "/>
    <n v="4000018757"/>
    <s v="NMC CHILE SPA"/>
    <x v="1"/>
    <n v="-32622"/>
    <n v="34602485"/>
    <n v="3"/>
    <x v="0"/>
    <n v="1"/>
    <s v="          "/>
    <x v="1"/>
    <s v="57"/>
  </r>
  <r>
    <n v="6008950195"/>
    <s v="25.03.2025"/>
    <n v="3909516512"/>
    <s v="FS    "/>
    <s v="C004"/>
    <s v="CEE5030457"/>
    <n v="4114120"/>
    <x v="3"/>
    <s v="D     "/>
    <n v="4000018757"/>
    <s v="NMC CHILE SPA"/>
    <x v="1"/>
    <n v="-230261"/>
    <n v="34602485"/>
    <n v="3"/>
    <x v="0"/>
    <n v="2"/>
    <s v="          "/>
    <x v="1"/>
    <s v="57"/>
  </r>
  <r>
    <n v="6008950195"/>
    <s v="25.03.2025"/>
    <n v="3909516512"/>
    <s v="FS    "/>
    <s v="C004"/>
    <s v="CEE5040457"/>
    <n v="4114120"/>
    <x v="3"/>
    <s v="D     "/>
    <n v="4000018757"/>
    <s v="NMC CHILE SPA"/>
    <x v="1"/>
    <n v="-419158"/>
    <n v="34602485"/>
    <n v="3"/>
    <x v="0"/>
    <n v="3"/>
    <s v="          "/>
    <x v="1"/>
    <s v="57"/>
  </r>
  <r>
    <n v="6008950195"/>
    <s v="25.03.2025"/>
    <n v="3909516512"/>
    <s v="FS    "/>
    <s v="C004"/>
    <s v="CEE5060457"/>
    <n v="4114120"/>
    <x v="3"/>
    <s v="D     "/>
    <n v="4000018757"/>
    <s v="NMC CHILE SPA"/>
    <x v="1"/>
    <n v="-5866"/>
    <n v="34602485"/>
    <n v="3"/>
    <x v="0"/>
    <n v="4"/>
    <s v="          "/>
    <x v="1"/>
    <s v="57"/>
  </r>
  <r>
    <n v="6008950195"/>
    <s v="25.03.2025"/>
    <n v="3909516512"/>
    <s v="FS    "/>
    <s v="C004"/>
    <s v="CEE5070457"/>
    <n v="4114120"/>
    <x v="3"/>
    <s v="D     "/>
    <n v="4000018757"/>
    <s v="NMC CHILE SPA"/>
    <x v="1"/>
    <n v="-181970"/>
    <n v="34602485"/>
    <n v="3"/>
    <x v="0"/>
    <n v="5"/>
    <s v="          "/>
    <x v="1"/>
    <s v="57"/>
  </r>
  <r>
    <n v="6008950195"/>
    <s v="25.03.2025"/>
    <n v="3909516512"/>
    <s v="FS    "/>
    <s v="C004"/>
    <s v="CEE5080457"/>
    <n v="4114120"/>
    <x v="3"/>
    <s v="D     "/>
    <n v="4000018757"/>
    <s v="NMC CHILE SPA"/>
    <x v="1"/>
    <n v="-189333"/>
    <n v="34602485"/>
    <n v="3"/>
    <x v="0"/>
    <n v="6"/>
    <s v="          "/>
    <x v="1"/>
    <s v="57"/>
  </r>
  <r>
    <n v="6008950195"/>
    <s v="25.03.2025"/>
    <n v="3909516512"/>
    <s v="FS    "/>
    <s v="C004"/>
    <s v="CEE5100457"/>
    <n v="4114120"/>
    <x v="3"/>
    <s v="D     "/>
    <n v="4000018757"/>
    <s v="NMC CHILE SPA"/>
    <x v="1"/>
    <n v="-125742"/>
    <n v="34602485"/>
    <n v="3"/>
    <x v="0"/>
    <n v="7"/>
    <s v="          "/>
    <x v="1"/>
    <s v="57"/>
  </r>
  <r>
    <n v="6008950195"/>
    <s v="25.03.2025"/>
    <n v="3909516512"/>
    <s v="FS    "/>
    <s v="C004"/>
    <s v="CEE5110457"/>
    <n v="4114120"/>
    <x v="3"/>
    <s v="D     "/>
    <n v="4000018757"/>
    <s v="NMC CHILE SPA"/>
    <x v="1"/>
    <n v="-78438"/>
    <n v="34602485"/>
    <n v="3"/>
    <x v="0"/>
    <n v="8"/>
    <s v="          "/>
    <x v="1"/>
    <s v="57"/>
  </r>
  <r>
    <n v="6008950195"/>
    <s v="25.03.2025"/>
    <n v="3909516512"/>
    <s v="FS    "/>
    <s v="C004"/>
    <s v="CEE5120457"/>
    <n v="4114120"/>
    <x v="3"/>
    <s v="D     "/>
    <n v="4000018757"/>
    <s v="NMC CHILE SPA"/>
    <x v="1"/>
    <n v="-144099"/>
    <n v="34602485"/>
    <n v="3"/>
    <x v="0"/>
    <n v="9"/>
    <s v="          "/>
    <x v="1"/>
    <s v="57"/>
  </r>
  <r>
    <n v="6008950195"/>
    <s v="25.03.2025"/>
    <n v="3909516512"/>
    <s v="FS    "/>
    <s v="C004"/>
    <s v="CEE5130457"/>
    <n v="4114120"/>
    <x v="3"/>
    <s v="D     "/>
    <n v="4000018757"/>
    <s v="NMC CHILE SPA"/>
    <x v="1"/>
    <n v="-26081"/>
    <n v="34602485"/>
    <n v="3"/>
    <x v="0"/>
    <n v="10"/>
    <s v="          "/>
    <x v="1"/>
    <s v="57"/>
  </r>
  <r>
    <n v="6008950195"/>
    <s v="25.03.2025"/>
    <n v="3909516512"/>
    <s v="FS    "/>
    <s v="C004"/>
    <s v="CEE5140457"/>
    <n v="4114120"/>
    <x v="3"/>
    <s v="D     "/>
    <n v="4000018757"/>
    <s v="NMC CHILE SPA"/>
    <x v="1"/>
    <n v="-156629"/>
    <n v="34602485"/>
    <n v="3"/>
    <x v="0"/>
    <n v="11"/>
    <s v="          "/>
    <x v="1"/>
    <s v="57"/>
  </r>
  <r>
    <n v="6008950195"/>
    <s v="25.03.2025"/>
    <n v="3909516512"/>
    <s v="FS    "/>
    <s v="C004"/>
    <s v="CEE5170457"/>
    <n v="4114120"/>
    <x v="3"/>
    <s v="D     "/>
    <n v="4000018757"/>
    <s v="NMC CHILE SPA"/>
    <x v="1"/>
    <n v="-293724"/>
    <n v="34602485"/>
    <n v="3"/>
    <x v="0"/>
    <n v="12"/>
    <s v="          "/>
    <x v="1"/>
    <s v="57"/>
  </r>
  <r>
    <n v="6008950195"/>
    <s v="25.03.2025"/>
    <n v="3909516512"/>
    <s v="FS    "/>
    <s v="C004"/>
    <s v="CEE5180457"/>
    <n v="4114120"/>
    <x v="3"/>
    <s v="D     "/>
    <n v="4000018757"/>
    <s v="NMC CHILE SPA"/>
    <x v="1"/>
    <n v="-133214"/>
    <n v="34602485"/>
    <n v="3"/>
    <x v="0"/>
    <n v="13"/>
    <s v="          "/>
    <x v="1"/>
    <s v="57"/>
  </r>
  <r>
    <n v="6008950195"/>
    <s v="25.03.2025"/>
    <n v="3909516512"/>
    <s v="FS    "/>
    <s v="C004"/>
    <s v="CEE5200457"/>
    <n v="4114120"/>
    <x v="3"/>
    <s v="D     "/>
    <n v="4000018757"/>
    <s v="NMC CHILE SPA"/>
    <x v="1"/>
    <n v="-109550"/>
    <n v="34602485"/>
    <n v="3"/>
    <x v="0"/>
    <n v="14"/>
    <s v="          "/>
    <x v="1"/>
    <s v="57"/>
  </r>
  <r>
    <n v="6008950195"/>
    <s v="25.03.2025"/>
    <n v="3909516512"/>
    <s v="FS    "/>
    <s v="C004"/>
    <s v="CEE5210457"/>
    <n v="4114120"/>
    <x v="3"/>
    <s v="D     "/>
    <n v="4000018757"/>
    <s v="NMC CHILE SPA"/>
    <x v="1"/>
    <n v="-159538"/>
    <n v="34602485"/>
    <n v="3"/>
    <x v="0"/>
    <n v="15"/>
    <s v="          "/>
    <x v="1"/>
    <s v="57"/>
  </r>
  <r>
    <n v="6008950195"/>
    <s v="25.03.2025"/>
    <n v="3909516512"/>
    <s v="FS    "/>
    <s v="C004"/>
    <s v="CEE5220457"/>
    <n v="4114120"/>
    <x v="3"/>
    <s v="D     "/>
    <n v="4000018757"/>
    <s v="NMC CHILE SPA"/>
    <x v="1"/>
    <n v="-345841"/>
    <n v="34602485"/>
    <n v="3"/>
    <x v="0"/>
    <n v="16"/>
    <s v="          "/>
    <x v="1"/>
    <s v="57"/>
  </r>
  <r>
    <n v="6008950195"/>
    <s v="25.03.2025"/>
    <n v="3909516512"/>
    <s v="FS    "/>
    <s v="C004"/>
    <s v="CEE5240457"/>
    <n v="4114120"/>
    <x v="3"/>
    <s v="D     "/>
    <n v="4000018757"/>
    <s v="NMC CHILE SPA"/>
    <x v="1"/>
    <n v="-134273"/>
    <n v="34602485"/>
    <n v="3"/>
    <x v="0"/>
    <n v="17"/>
    <s v="          "/>
    <x v="1"/>
    <s v="57"/>
  </r>
  <r>
    <n v="6008950195"/>
    <s v="25.03.2025"/>
    <n v="3909516512"/>
    <s v="FS    "/>
    <s v="C004"/>
    <s v="CEE5250457"/>
    <n v="4114120"/>
    <x v="3"/>
    <s v="D     "/>
    <n v="4000018757"/>
    <s v="NMC CHILE SPA"/>
    <x v="1"/>
    <n v="-347854"/>
    <n v="34602485"/>
    <n v="3"/>
    <x v="0"/>
    <n v="18"/>
    <s v="          "/>
    <x v="1"/>
    <s v="57"/>
  </r>
  <r>
    <n v="6008950195"/>
    <s v="25.03.2025"/>
    <n v="3909516512"/>
    <s v="FS    "/>
    <s v="C004"/>
    <s v="CEE5290457"/>
    <n v="4114120"/>
    <x v="3"/>
    <s v="D     "/>
    <n v="4000018757"/>
    <s v="NMC CHILE SPA"/>
    <x v="1"/>
    <n v="-173240"/>
    <n v="34602485"/>
    <n v="3"/>
    <x v="0"/>
    <n v="19"/>
    <s v="          "/>
    <x v="1"/>
    <s v="57"/>
  </r>
  <r>
    <n v="6008950195"/>
    <s v="25.03.2025"/>
    <n v="3909516512"/>
    <s v="FS    "/>
    <s v="C004"/>
    <s v="CEE5340457"/>
    <n v="4114120"/>
    <x v="3"/>
    <s v="D     "/>
    <n v="4000018757"/>
    <s v="NMC CHILE SPA"/>
    <x v="1"/>
    <n v="-104088"/>
    <n v="34602485"/>
    <n v="3"/>
    <x v="0"/>
    <n v="20"/>
    <s v="          "/>
    <x v="1"/>
    <s v="57"/>
  </r>
  <r>
    <n v="6008950195"/>
    <s v="25.03.2025"/>
    <n v="3909516512"/>
    <s v="FS    "/>
    <s v="C004"/>
    <s v="CEE5850457"/>
    <n v="4114120"/>
    <x v="3"/>
    <s v="D     "/>
    <n v="4000018757"/>
    <s v="NMC CHILE SPA"/>
    <x v="1"/>
    <n v="-129329"/>
    <n v="34602485"/>
    <n v="3"/>
    <x v="0"/>
    <n v="21"/>
    <s v="          "/>
    <x v="1"/>
    <s v="57"/>
  </r>
  <r>
    <n v="6008950195"/>
    <s v="25.03.2025"/>
    <n v="3909516512"/>
    <s v="FS    "/>
    <s v="C004"/>
    <s v="CEE5910457"/>
    <n v="4114120"/>
    <x v="3"/>
    <s v="D     "/>
    <n v="4000018757"/>
    <s v="NMC CHILE SPA"/>
    <x v="1"/>
    <n v="-148871"/>
    <n v="34602485"/>
    <n v="3"/>
    <x v="0"/>
    <n v="22"/>
    <s v="          "/>
    <x v="1"/>
    <s v="57"/>
  </r>
  <r>
    <n v="6008950195"/>
    <s v="25.03.2025"/>
    <n v="3909516512"/>
    <s v="FS    "/>
    <s v="C004"/>
    <s v="CEE5920457"/>
    <n v="4114120"/>
    <x v="3"/>
    <s v="D     "/>
    <n v="4000018757"/>
    <s v="NMC CHILE SPA"/>
    <x v="1"/>
    <n v="-142606"/>
    <n v="34602485"/>
    <n v="3"/>
    <x v="0"/>
    <n v="23"/>
    <s v="          "/>
    <x v="1"/>
    <s v="57"/>
  </r>
  <r>
    <n v="6008950195"/>
    <s v="25.03.2025"/>
    <n v="3909516512"/>
    <s v="FS    "/>
    <s v="C004"/>
    <s v="CEE6140457"/>
    <n v="4114120"/>
    <x v="3"/>
    <s v="D     "/>
    <n v="4000018757"/>
    <s v="NMC CHILE SPA"/>
    <x v="1"/>
    <n v="-159256"/>
    <n v="34602485"/>
    <n v="3"/>
    <x v="0"/>
    <n v="24"/>
    <s v="          "/>
    <x v="1"/>
    <s v="57"/>
  </r>
  <r>
    <n v="6008950195"/>
    <s v="25.03.2025"/>
    <n v="3909516512"/>
    <s v="FS    "/>
    <s v="C004"/>
    <s v="CEE6190457"/>
    <n v="4114120"/>
    <x v="3"/>
    <s v="D     "/>
    <n v="4000018757"/>
    <s v="NMC CHILE SPA"/>
    <x v="1"/>
    <n v="-76034"/>
    <n v="34602485"/>
    <n v="3"/>
    <x v="0"/>
    <n v="25"/>
    <s v="          "/>
    <x v="1"/>
    <s v="57"/>
  </r>
  <r>
    <n v="6008950195"/>
    <s v="25.03.2025"/>
    <n v="3909516512"/>
    <s v="FS    "/>
    <s v="C004"/>
    <s v="CEE6330457"/>
    <n v="4114120"/>
    <x v="3"/>
    <s v="D     "/>
    <n v="4000018757"/>
    <s v="NMC CHILE SPA"/>
    <x v="1"/>
    <n v="-199387"/>
    <n v="34602485"/>
    <n v="3"/>
    <x v="0"/>
    <n v="26"/>
    <s v="          "/>
    <x v="1"/>
    <s v="57"/>
  </r>
  <r>
    <n v="6008950195"/>
    <s v="25.03.2025"/>
    <n v="3909516512"/>
    <s v="FS    "/>
    <s v="C004"/>
    <s v="CEE6430457"/>
    <n v="4114120"/>
    <x v="3"/>
    <s v="D     "/>
    <n v="4000018757"/>
    <s v="NMC CHILE SPA"/>
    <x v="1"/>
    <n v="-71049"/>
    <n v="34602485"/>
    <n v="3"/>
    <x v="0"/>
    <n v="27"/>
    <s v="          "/>
    <x v="1"/>
    <s v="57"/>
  </r>
  <r>
    <n v="6008950195"/>
    <s v="25.03.2025"/>
    <n v="3909516512"/>
    <s v="FS    "/>
    <s v="C004"/>
    <s v="CEE6460457"/>
    <n v="4114120"/>
    <x v="3"/>
    <s v="D     "/>
    <n v="4000018757"/>
    <s v="NMC CHILE SPA"/>
    <x v="1"/>
    <n v="-75513"/>
    <n v="34602485"/>
    <n v="3"/>
    <x v="0"/>
    <n v="28"/>
    <s v="          "/>
    <x v="1"/>
    <s v="57"/>
  </r>
  <r>
    <n v="6008950195"/>
    <s v="25.03.2025"/>
    <n v="3909516512"/>
    <s v="FS    "/>
    <s v="C004"/>
    <s v="CEE6550457"/>
    <n v="4114120"/>
    <x v="3"/>
    <s v="D     "/>
    <n v="4000018757"/>
    <s v="NMC CHILE SPA"/>
    <x v="1"/>
    <n v="-814652"/>
    <n v="34602485"/>
    <n v="3"/>
    <x v="0"/>
    <n v="29"/>
    <s v="          "/>
    <x v="1"/>
    <s v="57"/>
  </r>
  <r>
    <n v="6008950195"/>
    <s v="25.03.2025"/>
    <n v="3909516512"/>
    <s v="FS    "/>
    <s v="C004"/>
    <s v="CEE6590457"/>
    <n v="4114120"/>
    <x v="3"/>
    <s v="D     "/>
    <n v="4000018757"/>
    <s v="NMC CHILE SPA"/>
    <x v="1"/>
    <n v="-133421"/>
    <n v="34602485"/>
    <n v="3"/>
    <x v="0"/>
    <n v="30"/>
    <s v="          "/>
    <x v="1"/>
    <s v="57"/>
  </r>
  <r>
    <n v="6008950195"/>
    <s v="25.03.2025"/>
    <n v="3909516512"/>
    <s v="FS    "/>
    <s v="C004"/>
    <s v="CEE7480457"/>
    <n v="4114120"/>
    <x v="3"/>
    <s v="D     "/>
    <n v="4000018757"/>
    <s v="NMC CHILE SPA"/>
    <x v="1"/>
    <n v="-121866"/>
    <n v="34602485"/>
    <n v="3"/>
    <x v="0"/>
    <n v="31"/>
    <s v="          "/>
    <x v="1"/>
    <s v="57"/>
  </r>
  <r>
    <n v="6008950195"/>
    <s v="25.03.2025"/>
    <n v="3909516512"/>
    <s v="FS    "/>
    <s v="C004"/>
    <s v="CEE7600457"/>
    <n v="4114120"/>
    <x v="3"/>
    <s v="D     "/>
    <n v="4000018757"/>
    <s v="NMC CHILE SPA"/>
    <x v="1"/>
    <n v="-4859"/>
    <n v="34602485"/>
    <n v="3"/>
    <x v="0"/>
    <n v="32"/>
    <s v="          "/>
    <x v="1"/>
    <s v="57"/>
  </r>
  <r>
    <n v="6008950195"/>
    <s v="25.03.2025"/>
    <n v="3909516512"/>
    <s v="FS    "/>
    <s v="C004"/>
    <s v="CEE7750457"/>
    <n v="4114120"/>
    <x v="3"/>
    <s v="D     "/>
    <n v="4000018757"/>
    <s v="NMC CHILE SPA"/>
    <x v="1"/>
    <n v="-108612"/>
    <n v="34602485"/>
    <n v="3"/>
    <x v="0"/>
    <n v="33"/>
    <s v="          "/>
    <x v="1"/>
    <s v="57"/>
  </r>
  <r>
    <n v="6008950195"/>
    <s v="25.03.2025"/>
    <n v="3909516512"/>
    <s v="FS    "/>
    <s v="C004"/>
    <s v="CEE7810457"/>
    <n v="4114120"/>
    <x v="3"/>
    <s v="D     "/>
    <n v="4000018757"/>
    <s v="NMC CHILE SPA"/>
    <x v="1"/>
    <n v="-15400"/>
    <n v="34602485"/>
    <n v="3"/>
    <x v="0"/>
    <n v="34"/>
    <s v="          "/>
    <x v="1"/>
    <s v="57"/>
  </r>
  <r>
    <n v="6008950195"/>
    <s v="25.03.2025"/>
    <n v="3909516512"/>
    <s v="FS    "/>
    <s v="C004"/>
    <s v="CEE8430457"/>
    <n v="4114120"/>
    <x v="3"/>
    <s v="D     "/>
    <n v="4000018757"/>
    <s v="NMC CHILE SPA"/>
    <x v="1"/>
    <n v="-156647"/>
    <n v="34602485"/>
    <n v="3"/>
    <x v="0"/>
    <n v="35"/>
    <s v="          "/>
    <x v="1"/>
    <s v="57"/>
  </r>
  <r>
    <n v="6008950195"/>
    <s v="25.03.2025"/>
    <n v="3909516512"/>
    <s v="FS    "/>
    <s v="C004"/>
    <s v="CEE8740457"/>
    <n v="4114120"/>
    <x v="3"/>
    <s v="D     "/>
    <n v="4000018757"/>
    <s v="NMC CHILE SPA"/>
    <x v="1"/>
    <n v="-116863"/>
    <n v="34602485"/>
    <n v="3"/>
    <x v="0"/>
    <n v="36"/>
    <s v="          "/>
    <x v="1"/>
    <s v="57"/>
  </r>
  <r>
    <n v="6008950195"/>
    <s v="25.03.2025"/>
    <n v="3909516512"/>
    <s v="FS    "/>
    <s v="C004"/>
    <s v="CEE9000457"/>
    <n v="4114120"/>
    <x v="3"/>
    <s v="D     "/>
    <n v="4000018757"/>
    <s v="NMC CHILE SPA"/>
    <x v="1"/>
    <n v="-142856"/>
    <n v="34602485"/>
    <n v="3"/>
    <x v="0"/>
    <n v="37"/>
    <s v="          "/>
    <x v="1"/>
    <s v="57"/>
  </r>
  <r>
    <n v="6008950195"/>
    <s v="25.03.2025"/>
    <n v="3909516512"/>
    <s v="FS    "/>
    <s v="C004"/>
    <s v="CEE9830457"/>
    <n v="4114120"/>
    <x v="3"/>
    <s v="D     "/>
    <n v="4000018757"/>
    <s v="NMC CHILE SPA"/>
    <x v="1"/>
    <n v="-72881"/>
    <n v="34602485"/>
    <n v="3"/>
    <x v="0"/>
    <n v="38"/>
    <s v="          "/>
    <x v="1"/>
    <s v="57"/>
  </r>
  <r>
    <n v="6008950195"/>
    <s v="25.03.2025"/>
    <n v="3909516512"/>
    <s v="FS    "/>
    <s v="C004"/>
    <s v="CEE9880457"/>
    <n v="4114120"/>
    <x v="3"/>
    <s v="D     "/>
    <n v="4000018757"/>
    <s v="NMC CHILE SPA"/>
    <x v="1"/>
    <n v="-167871"/>
    <n v="34602485"/>
    <n v="3"/>
    <x v="0"/>
    <n v="39"/>
    <s v="          "/>
    <x v="1"/>
    <s v="57"/>
  </r>
  <r>
    <n v="6008950195"/>
    <s v="25.03.2025"/>
    <n v="3909516512"/>
    <s v="FS    "/>
    <s v="C004"/>
    <s v="CEE9900457"/>
    <n v="4114120"/>
    <x v="3"/>
    <s v="D     "/>
    <n v="4000018757"/>
    <s v="NMC CHILE SPA"/>
    <x v="1"/>
    <n v="-98273"/>
    <n v="34602485"/>
    <n v="3"/>
    <x v="0"/>
    <n v="40"/>
    <s v="          "/>
    <x v="1"/>
    <s v="57"/>
  </r>
  <r>
    <n v="6009507429"/>
    <s v="26.03.2025"/>
    <n v="3909523339"/>
    <s v="OK    "/>
    <s v="C004"/>
    <s v="CEL5990457"/>
    <n v="4112402"/>
    <x v="2"/>
    <s v="D     "/>
    <n v="4000018757"/>
    <s v="NMC CHILE SPA"/>
    <x v="8"/>
    <n v="-1041214"/>
    <n v="34603068"/>
    <n v="3"/>
    <x v="0"/>
    <n v="1"/>
    <d v="2025-03-26T00:00:00"/>
    <x v="3"/>
    <s v="57"/>
  </r>
  <r>
    <n v="6009507429"/>
    <s v="26.03.2025"/>
    <n v="3909523339"/>
    <s v="OK    "/>
    <s v="C004"/>
    <s v="CEL5990449"/>
    <n v="4112402"/>
    <x v="2"/>
    <s v="D     "/>
    <n v="4000018757"/>
    <s v="NMC CHILE SPA"/>
    <x v="8"/>
    <n v="-422496"/>
    <n v="34603068"/>
    <n v="3"/>
    <x v="0"/>
    <n v="2"/>
    <d v="2025-03-26T00:00:00"/>
    <x v="3"/>
    <s v="49"/>
  </r>
  <r>
    <n v="6010437777"/>
    <s v="27.03.2025"/>
    <n v="3909536462"/>
    <s v="FS    "/>
    <s v="C004"/>
    <s v="CEL5990457"/>
    <n v="4112402"/>
    <x v="2"/>
    <s v="D     "/>
    <n v="4000018757"/>
    <s v="NMC CHILE SPA"/>
    <x v="1"/>
    <n v="-208051"/>
    <n v="34603652"/>
    <n v="3"/>
    <x v="0"/>
    <n v="1"/>
    <s v="          "/>
    <x v="1"/>
    <s v="57"/>
  </r>
  <r>
    <n v="6012988451"/>
    <s v="31.03.2025"/>
    <n v="3909572904"/>
    <s v="OK    "/>
    <s v="C004"/>
    <s v="CEL5990457"/>
    <n v="4112401"/>
    <x v="0"/>
    <s v="D     "/>
    <n v="4000018757"/>
    <s v="NMC CHILE SPA"/>
    <x v="9"/>
    <n v="-93248"/>
    <n v="34605075"/>
    <n v="3"/>
    <x v="0"/>
    <n v="1"/>
    <d v="2025-03-31T00:00:00"/>
    <x v="3"/>
    <s v="57"/>
  </r>
  <r>
    <n v="6012988451"/>
    <s v="31.03.2025"/>
    <n v="3909572904"/>
    <s v="OK    "/>
    <s v="C004"/>
    <s v="CEL5990449"/>
    <n v="4112401"/>
    <x v="0"/>
    <s v="D     "/>
    <n v="4000018757"/>
    <s v="NMC CHILE SPA"/>
    <x v="9"/>
    <n v="-9730"/>
    <n v="34605075"/>
    <n v="3"/>
    <x v="0"/>
    <n v="2"/>
    <d v="2025-03-31T00:00:00"/>
    <x v="3"/>
    <s v="49"/>
  </r>
  <r>
    <n v="6012988487"/>
    <s v="31.03.2025"/>
    <n v="3909572905"/>
    <s v="OK    "/>
    <s v="C004"/>
    <s v="CEE7810457"/>
    <n v="4112401"/>
    <x v="0"/>
    <s v="D     "/>
    <n v="4000018757"/>
    <s v="NMC CHILE SPA"/>
    <x v="9"/>
    <n v="-273"/>
    <n v="34605077"/>
    <n v="3"/>
    <x v="0"/>
    <n v="1"/>
    <d v="2025-03-31T00:00:00"/>
    <x v="3"/>
    <s v="57"/>
  </r>
  <r>
    <n v="6012988487"/>
    <s v="31.03.2025"/>
    <n v="3909572905"/>
    <s v="OK    "/>
    <s v="C004"/>
    <s v="CEE5030449"/>
    <n v="4112401"/>
    <x v="0"/>
    <s v="D     "/>
    <n v="4000018757"/>
    <s v="NMC CHILE SPA"/>
    <x v="9"/>
    <n v="-486"/>
    <n v="34605077"/>
    <n v="3"/>
    <x v="0"/>
    <n v="2"/>
    <d v="2025-03-31T00:00:00"/>
    <x v="3"/>
    <s v="49"/>
  </r>
  <r>
    <n v="6012988487"/>
    <s v="31.03.2025"/>
    <n v="3909572905"/>
    <s v="OK    "/>
    <s v="C004"/>
    <s v="CEE5080457"/>
    <n v="4112401"/>
    <x v="0"/>
    <s v="D     "/>
    <n v="4000018757"/>
    <s v="NMC CHILE SPA"/>
    <x v="9"/>
    <n v="-547"/>
    <n v="34605077"/>
    <n v="3"/>
    <x v="0"/>
    <n v="3"/>
    <d v="2025-03-31T00:00:00"/>
    <x v="3"/>
    <s v="57"/>
  </r>
  <r>
    <n v="6012988487"/>
    <s v="31.03.2025"/>
    <n v="3909572905"/>
    <s v="OK    "/>
    <s v="C004"/>
    <s v="CEE5340457"/>
    <n v="4112401"/>
    <x v="0"/>
    <s v="D     "/>
    <n v="4000018757"/>
    <s v="NMC CHILE SPA"/>
    <x v="9"/>
    <n v="-3242"/>
    <n v="34605077"/>
    <n v="3"/>
    <x v="0"/>
    <n v="4"/>
    <d v="2025-03-31T00:00:00"/>
    <x v="3"/>
    <s v="57"/>
  </r>
  <r>
    <n v="6012988487"/>
    <s v="31.03.2025"/>
    <n v="3909572905"/>
    <s v="OK    "/>
    <s v="C004"/>
    <s v="CEE6520457"/>
    <n v="4112401"/>
    <x v="0"/>
    <s v="D     "/>
    <n v="4000018757"/>
    <s v="NMC CHILE SPA"/>
    <x v="9"/>
    <n v="-8109"/>
    <n v="34605077"/>
    <n v="3"/>
    <x v="0"/>
    <n v="5"/>
    <d v="2025-03-31T00:00:00"/>
    <x v="3"/>
    <s v="57"/>
  </r>
  <r>
    <n v="6013018823"/>
    <s v="31.03.2025"/>
    <n v="3909571477"/>
    <s v="OK    "/>
    <s v="C004"/>
    <s v="CEE5030449"/>
    <n v="4110020"/>
    <x v="1"/>
    <s v="D     "/>
    <n v="4000018757"/>
    <s v="NMC CHILE SPA"/>
    <x v="10"/>
    <n v="-6480"/>
    <n v="34605450"/>
    <n v="3"/>
    <x v="0"/>
    <n v="1"/>
    <d v="2025-03-31T00:00:00"/>
    <x v="3"/>
    <s v="49"/>
  </r>
  <r>
    <n v="6013018833"/>
    <s v="31.03.2025"/>
    <n v="3909571478"/>
    <s v="OK    "/>
    <s v="C004"/>
    <s v="CEL5990449"/>
    <n v="4110020"/>
    <x v="1"/>
    <s v="D     "/>
    <n v="4000018757"/>
    <s v="NMC CHILE SPA"/>
    <x v="10"/>
    <n v="-386208"/>
    <n v="34605451"/>
    <n v="3"/>
    <x v="0"/>
    <n v="1"/>
    <d v="2025-03-31T00:00:00"/>
    <x v="3"/>
    <s v="49"/>
  </r>
  <r>
    <n v="6013018833"/>
    <s v="31.03.2025"/>
    <n v="3909571478"/>
    <s v="OK    "/>
    <s v="C004"/>
    <s v="CEL5990457"/>
    <n v="4110020"/>
    <x v="1"/>
    <s v="D     "/>
    <n v="4000018757"/>
    <s v="NMC CHILE SPA"/>
    <x v="10"/>
    <n v="-2154096"/>
    <n v="34605451"/>
    <n v="3"/>
    <x v="0"/>
    <n v="2"/>
    <d v="2025-03-31T00:00:00"/>
    <x v="3"/>
    <s v="57"/>
  </r>
  <r>
    <n v="6013075305"/>
    <s v="31.03.2025"/>
    <n v="3909579281"/>
    <s v="OK    "/>
    <s v="C004"/>
    <s v="CEE5170457"/>
    <n v="4110020"/>
    <x v="1"/>
    <s v="D     "/>
    <n v="4000018757"/>
    <s v="NMC CHILE SPA"/>
    <x v="11"/>
    <n v="-42350"/>
    <n v="34605593"/>
    <n v="12"/>
    <x v="1"/>
    <n v="1"/>
    <d v="2025-03-31T00:00:00"/>
    <x v="3"/>
    <s v="57"/>
  </r>
  <r>
    <n v="6013075305"/>
    <s v="31.03.2025"/>
    <n v="3909579281"/>
    <s v="OK    "/>
    <s v="C004"/>
    <s v="CEE6520457"/>
    <n v="4110020"/>
    <x v="1"/>
    <s v="D     "/>
    <n v="4000018757"/>
    <s v="NMC CHILE SPA"/>
    <x v="11"/>
    <n v="-44881"/>
    <n v="34605593"/>
    <n v="12"/>
    <x v="1"/>
    <n v="2"/>
    <d v="2025-03-31T00:00:00"/>
    <x v="3"/>
    <s v="57"/>
  </r>
  <r>
    <n v="6013075305"/>
    <s v="31.03.2025"/>
    <n v="3909579281"/>
    <s v="OK    "/>
    <s v="C004"/>
    <s v="CEE6520413"/>
    <n v="4110020"/>
    <x v="1"/>
    <s v="D     "/>
    <n v="4000018757"/>
    <s v="NMC CHILE SPA"/>
    <x v="11"/>
    <n v="-461"/>
    <n v="34605593"/>
    <n v="12"/>
    <x v="1"/>
    <n v="3"/>
    <d v="2025-03-31T00:00:00"/>
    <x v="3"/>
    <s v="13"/>
  </r>
  <r>
    <n v="6013075305"/>
    <s v="31.03.2025"/>
    <n v="3909579281"/>
    <s v="OK    "/>
    <s v="C004"/>
    <s v="CEE9880457"/>
    <n v="4110020"/>
    <x v="1"/>
    <s v="D     "/>
    <n v="4000018757"/>
    <s v="NMC CHILE SPA"/>
    <x v="11"/>
    <n v="-1"/>
    <n v="34605593"/>
    <n v="12"/>
    <x v="1"/>
    <n v="4"/>
    <d v="2025-03-31T00:00:00"/>
    <x v="3"/>
    <s v="57"/>
  </r>
  <r>
    <n v="6013162367"/>
    <s v="31.03.2025"/>
    <n v="3909582421"/>
    <s v="FS    "/>
    <s v="C004"/>
    <s v="CEL5990457"/>
    <n v="4110020"/>
    <x v="1"/>
    <s v="D     "/>
    <n v="4000018757"/>
    <s v="NMC CHILE SPA"/>
    <x v="1"/>
    <n v="-1979957"/>
    <n v="34605645"/>
    <n v="3"/>
    <x v="0"/>
    <n v="1"/>
    <s v="          "/>
    <x v="1"/>
    <s v="57"/>
  </r>
  <r>
    <n v="6031302545"/>
    <s v="28.04.2025"/>
    <n v="3909800039"/>
    <s v="FS    "/>
    <s v="C004"/>
    <s v="CEE5020457"/>
    <n v="4114120"/>
    <x v="3"/>
    <s v="D     "/>
    <n v="4000018757"/>
    <s v="NMC CHILE SPA"/>
    <x v="1"/>
    <n v="-1017"/>
    <n v="34985528"/>
    <n v="4"/>
    <x v="0"/>
    <n v="1"/>
    <s v="          "/>
    <x v="1"/>
    <s v="57"/>
  </r>
  <r>
    <n v="6031302545"/>
    <s v="28.04.2025"/>
    <n v="3909800039"/>
    <s v="FS    "/>
    <s v="C004"/>
    <s v="CEE5030457"/>
    <n v="4114120"/>
    <x v="3"/>
    <s v="D     "/>
    <n v="4000018757"/>
    <s v="NMC CHILE SPA"/>
    <x v="1"/>
    <n v="-7177"/>
    <n v="34985528"/>
    <n v="4"/>
    <x v="0"/>
    <n v="2"/>
    <s v="          "/>
    <x v="1"/>
    <s v="57"/>
  </r>
  <r>
    <n v="6031302545"/>
    <s v="28.04.2025"/>
    <n v="3909800039"/>
    <s v="FS    "/>
    <s v="C004"/>
    <s v="CEE5040457"/>
    <n v="4114120"/>
    <x v="3"/>
    <s v="D     "/>
    <n v="4000018757"/>
    <s v="NMC CHILE SPA"/>
    <x v="1"/>
    <n v="-13065"/>
    <n v="34985528"/>
    <n v="4"/>
    <x v="0"/>
    <n v="3"/>
    <s v="          "/>
    <x v="1"/>
    <s v="57"/>
  </r>
  <r>
    <n v="6031302545"/>
    <s v="28.04.2025"/>
    <n v="3909800039"/>
    <s v="FS    "/>
    <s v="C004"/>
    <s v="CEE5060457"/>
    <n v="4114120"/>
    <x v="3"/>
    <s v="D     "/>
    <n v="4000018757"/>
    <s v="NMC CHILE SPA"/>
    <x v="1"/>
    <n v="-183"/>
    <n v="34985528"/>
    <n v="4"/>
    <x v="0"/>
    <n v="4"/>
    <s v="          "/>
    <x v="1"/>
    <s v="57"/>
  </r>
  <r>
    <n v="6031302545"/>
    <s v="28.04.2025"/>
    <n v="3909800039"/>
    <s v="FS    "/>
    <s v="C004"/>
    <s v="CEE5070457"/>
    <n v="4114120"/>
    <x v="3"/>
    <s v="D     "/>
    <n v="4000018757"/>
    <s v="NMC CHILE SPA"/>
    <x v="1"/>
    <n v="-5672"/>
    <n v="34985528"/>
    <n v="4"/>
    <x v="0"/>
    <n v="5"/>
    <s v="          "/>
    <x v="1"/>
    <s v="57"/>
  </r>
  <r>
    <n v="6031302545"/>
    <s v="28.04.2025"/>
    <n v="3909800039"/>
    <s v="FS    "/>
    <s v="C004"/>
    <s v="CEE5080457"/>
    <n v="4114120"/>
    <x v="3"/>
    <s v="D     "/>
    <n v="4000018757"/>
    <s v="NMC CHILE SPA"/>
    <x v="1"/>
    <n v="-5902"/>
    <n v="34985528"/>
    <n v="4"/>
    <x v="0"/>
    <n v="6"/>
    <s v="          "/>
    <x v="1"/>
    <s v="57"/>
  </r>
  <r>
    <n v="6031302545"/>
    <s v="28.04.2025"/>
    <n v="3909800039"/>
    <s v="FS    "/>
    <s v="C004"/>
    <s v="CEE5100457"/>
    <n v="4114120"/>
    <x v="3"/>
    <s v="D     "/>
    <n v="4000018757"/>
    <s v="NMC CHILE SPA"/>
    <x v="1"/>
    <n v="-3919"/>
    <n v="34985528"/>
    <n v="4"/>
    <x v="0"/>
    <n v="7"/>
    <s v="          "/>
    <x v="1"/>
    <s v="57"/>
  </r>
  <r>
    <n v="6031302545"/>
    <s v="28.04.2025"/>
    <n v="3909800039"/>
    <s v="FS    "/>
    <s v="C004"/>
    <s v="CEE5110457"/>
    <n v="4114120"/>
    <x v="3"/>
    <s v="D     "/>
    <n v="4000018757"/>
    <s v="NMC CHILE SPA"/>
    <x v="1"/>
    <n v="-2445"/>
    <n v="34985528"/>
    <n v="4"/>
    <x v="0"/>
    <n v="8"/>
    <s v="          "/>
    <x v="1"/>
    <s v="57"/>
  </r>
  <r>
    <n v="6031302545"/>
    <s v="28.04.2025"/>
    <n v="3909800039"/>
    <s v="FS    "/>
    <s v="C004"/>
    <s v="CEE5120457"/>
    <n v="4114120"/>
    <x v="3"/>
    <s v="D     "/>
    <n v="4000018757"/>
    <s v="NMC CHILE SPA"/>
    <x v="1"/>
    <n v="-4492"/>
    <n v="34985528"/>
    <n v="4"/>
    <x v="0"/>
    <n v="9"/>
    <s v="          "/>
    <x v="1"/>
    <s v="57"/>
  </r>
  <r>
    <n v="6031302545"/>
    <s v="28.04.2025"/>
    <n v="3909800039"/>
    <s v="FS    "/>
    <s v="C004"/>
    <s v="CEE5130457"/>
    <n v="4114120"/>
    <x v="3"/>
    <s v="D     "/>
    <n v="4000018757"/>
    <s v="NMC CHILE SPA"/>
    <x v="1"/>
    <n v="-813"/>
    <n v="34985528"/>
    <n v="4"/>
    <x v="0"/>
    <n v="10"/>
    <s v="          "/>
    <x v="1"/>
    <s v="57"/>
  </r>
  <r>
    <n v="6031302545"/>
    <s v="28.04.2025"/>
    <n v="3909800039"/>
    <s v="FS    "/>
    <s v="C004"/>
    <s v="CEE5140457"/>
    <n v="4114120"/>
    <x v="3"/>
    <s v="D     "/>
    <n v="4000018757"/>
    <s v="NMC CHILE SPA"/>
    <x v="1"/>
    <n v="-4882"/>
    <n v="34985528"/>
    <n v="4"/>
    <x v="0"/>
    <n v="11"/>
    <s v="          "/>
    <x v="1"/>
    <s v="57"/>
  </r>
  <r>
    <n v="6031302545"/>
    <s v="28.04.2025"/>
    <n v="3909800039"/>
    <s v="FS    "/>
    <s v="C004"/>
    <s v="CEE5170457"/>
    <n v="4114120"/>
    <x v="3"/>
    <s v="D     "/>
    <n v="4000018757"/>
    <s v="NMC CHILE SPA"/>
    <x v="1"/>
    <n v="-9156"/>
    <n v="34985528"/>
    <n v="4"/>
    <x v="0"/>
    <n v="12"/>
    <s v="          "/>
    <x v="1"/>
    <s v="57"/>
  </r>
  <r>
    <n v="6031302545"/>
    <s v="28.04.2025"/>
    <n v="3909800039"/>
    <s v="FS    "/>
    <s v="C004"/>
    <s v="CEE5180457"/>
    <n v="4114120"/>
    <x v="3"/>
    <s v="D     "/>
    <n v="4000018757"/>
    <s v="NMC CHILE SPA"/>
    <x v="1"/>
    <n v="-4152"/>
    <n v="34985528"/>
    <n v="4"/>
    <x v="0"/>
    <n v="13"/>
    <s v="          "/>
    <x v="1"/>
    <s v="57"/>
  </r>
  <r>
    <n v="6031302545"/>
    <s v="28.04.2025"/>
    <n v="3909800039"/>
    <s v="FS    "/>
    <s v="C004"/>
    <s v="CEE5200457"/>
    <n v="4114120"/>
    <x v="3"/>
    <s v="D     "/>
    <n v="4000018757"/>
    <s v="NMC CHILE SPA"/>
    <x v="1"/>
    <n v="-3415"/>
    <n v="34985528"/>
    <n v="4"/>
    <x v="0"/>
    <n v="14"/>
    <s v="          "/>
    <x v="1"/>
    <s v="57"/>
  </r>
  <r>
    <n v="6031302545"/>
    <s v="28.04.2025"/>
    <n v="3909800039"/>
    <s v="FS    "/>
    <s v="C004"/>
    <s v="CEE5210457"/>
    <n v="4114120"/>
    <x v="3"/>
    <s v="D     "/>
    <n v="4000018757"/>
    <s v="NMC CHILE SPA"/>
    <x v="1"/>
    <n v="-4973"/>
    <n v="34985528"/>
    <n v="4"/>
    <x v="0"/>
    <n v="15"/>
    <s v="          "/>
    <x v="1"/>
    <s v="57"/>
  </r>
  <r>
    <n v="6031302545"/>
    <s v="28.04.2025"/>
    <n v="3909800039"/>
    <s v="FS    "/>
    <s v="C004"/>
    <s v="CEE5220457"/>
    <n v="4114120"/>
    <x v="3"/>
    <s v="D     "/>
    <n v="4000018757"/>
    <s v="NMC CHILE SPA"/>
    <x v="1"/>
    <n v="-10780"/>
    <n v="34985528"/>
    <n v="4"/>
    <x v="0"/>
    <n v="16"/>
    <s v="          "/>
    <x v="1"/>
    <s v="57"/>
  </r>
  <r>
    <n v="6031302545"/>
    <s v="28.04.2025"/>
    <n v="3909800039"/>
    <s v="FS    "/>
    <s v="C004"/>
    <s v="CEE5240457"/>
    <n v="4114120"/>
    <x v="3"/>
    <s v="D     "/>
    <n v="4000018757"/>
    <s v="NMC CHILE SPA"/>
    <x v="1"/>
    <n v="-4185"/>
    <n v="34985528"/>
    <n v="4"/>
    <x v="0"/>
    <n v="17"/>
    <s v="          "/>
    <x v="1"/>
    <s v="57"/>
  </r>
  <r>
    <n v="6031302545"/>
    <s v="28.04.2025"/>
    <n v="3909800039"/>
    <s v="FS    "/>
    <s v="C004"/>
    <s v="CEE5250457"/>
    <n v="4114120"/>
    <x v="3"/>
    <s v="D     "/>
    <n v="4000018757"/>
    <s v="NMC CHILE SPA"/>
    <x v="1"/>
    <n v="-10843"/>
    <n v="34985528"/>
    <n v="4"/>
    <x v="0"/>
    <n v="18"/>
    <s v="          "/>
    <x v="1"/>
    <s v="57"/>
  </r>
  <r>
    <n v="6031302545"/>
    <s v="28.04.2025"/>
    <n v="3909800039"/>
    <s v="FS    "/>
    <s v="C004"/>
    <s v="CEE5290457"/>
    <n v="4114120"/>
    <x v="3"/>
    <s v="D     "/>
    <n v="4000018757"/>
    <s v="NMC CHILE SPA"/>
    <x v="1"/>
    <n v="-5400"/>
    <n v="34985528"/>
    <n v="4"/>
    <x v="0"/>
    <n v="19"/>
    <s v="          "/>
    <x v="1"/>
    <s v="57"/>
  </r>
  <r>
    <n v="6031302545"/>
    <s v="28.04.2025"/>
    <n v="3909800039"/>
    <s v="FS    "/>
    <s v="C004"/>
    <s v="CEE5340457"/>
    <n v="4114120"/>
    <x v="3"/>
    <s v="D     "/>
    <n v="4000018757"/>
    <s v="NMC CHILE SPA"/>
    <x v="1"/>
    <n v="-3244"/>
    <n v="34985528"/>
    <n v="4"/>
    <x v="0"/>
    <n v="20"/>
    <s v="          "/>
    <x v="1"/>
    <s v="57"/>
  </r>
  <r>
    <n v="6031302545"/>
    <s v="28.04.2025"/>
    <n v="3909800039"/>
    <s v="FS    "/>
    <s v="C004"/>
    <s v="CEE5850457"/>
    <n v="4114120"/>
    <x v="3"/>
    <s v="D     "/>
    <n v="4000018757"/>
    <s v="NMC CHILE SPA"/>
    <x v="1"/>
    <n v="-4031"/>
    <n v="34985528"/>
    <n v="4"/>
    <x v="0"/>
    <n v="21"/>
    <s v="          "/>
    <x v="1"/>
    <s v="57"/>
  </r>
  <r>
    <n v="6031302545"/>
    <s v="28.04.2025"/>
    <n v="3909800039"/>
    <s v="FS    "/>
    <s v="C004"/>
    <s v="CEE5910457"/>
    <n v="4114120"/>
    <x v="3"/>
    <s v="D     "/>
    <n v="4000018757"/>
    <s v="NMC CHILE SPA"/>
    <x v="1"/>
    <n v="-4640"/>
    <n v="34985528"/>
    <n v="4"/>
    <x v="0"/>
    <n v="22"/>
    <s v="          "/>
    <x v="1"/>
    <s v="57"/>
  </r>
  <r>
    <n v="6031302545"/>
    <s v="28.04.2025"/>
    <n v="3909800039"/>
    <s v="FS    "/>
    <s v="C004"/>
    <s v="CEE5920457"/>
    <n v="4114120"/>
    <x v="3"/>
    <s v="D     "/>
    <n v="4000018757"/>
    <s v="NMC CHILE SPA"/>
    <x v="1"/>
    <n v="-4445"/>
    <n v="34985528"/>
    <n v="4"/>
    <x v="0"/>
    <n v="23"/>
    <s v="          "/>
    <x v="1"/>
    <s v="57"/>
  </r>
  <r>
    <n v="6031302545"/>
    <s v="28.04.2025"/>
    <n v="3909800039"/>
    <s v="FS    "/>
    <s v="C004"/>
    <s v="CEE6140457"/>
    <n v="4114120"/>
    <x v="3"/>
    <s v="D     "/>
    <n v="4000018757"/>
    <s v="NMC CHILE SPA"/>
    <x v="1"/>
    <n v="-4964"/>
    <n v="34985528"/>
    <n v="4"/>
    <x v="0"/>
    <n v="24"/>
    <s v="          "/>
    <x v="1"/>
    <s v="57"/>
  </r>
  <r>
    <n v="6031302545"/>
    <s v="28.04.2025"/>
    <n v="3909800039"/>
    <s v="FS    "/>
    <s v="C004"/>
    <s v="CEE6190457"/>
    <n v="4114120"/>
    <x v="3"/>
    <s v="D     "/>
    <n v="4000018757"/>
    <s v="NMC CHILE SPA"/>
    <x v="1"/>
    <n v="-2370"/>
    <n v="34985528"/>
    <n v="4"/>
    <x v="0"/>
    <n v="25"/>
    <s v="          "/>
    <x v="1"/>
    <s v="57"/>
  </r>
  <r>
    <n v="6031302545"/>
    <s v="28.04.2025"/>
    <n v="3909800039"/>
    <s v="FS    "/>
    <s v="C004"/>
    <s v="CEE6330457"/>
    <n v="4114120"/>
    <x v="3"/>
    <s v="D     "/>
    <n v="4000018757"/>
    <s v="NMC CHILE SPA"/>
    <x v="1"/>
    <n v="-6215"/>
    <n v="34985528"/>
    <n v="4"/>
    <x v="0"/>
    <n v="26"/>
    <s v="          "/>
    <x v="1"/>
    <s v="57"/>
  </r>
  <r>
    <n v="6031302545"/>
    <s v="28.04.2025"/>
    <n v="3909800039"/>
    <s v="FS    "/>
    <s v="C004"/>
    <s v="CEE6430457"/>
    <n v="4114120"/>
    <x v="3"/>
    <s v="D     "/>
    <n v="4000018757"/>
    <s v="NMC CHILE SPA"/>
    <x v="1"/>
    <n v="-2215"/>
    <n v="34985528"/>
    <n v="4"/>
    <x v="0"/>
    <n v="27"/>
    <s v="          "/>
    <x v="1"/>
    <s v="57"/>
  </r>
  <r>
    <n v="6031302545"/>
    <s v="28.04.2025"/>
    <n v="3909800039"/>
    <s v="FS    "/>
    <s v="C004"/>
    <s v="CEE6460457"/>
    <n v="4114120"/>
    <x v="3"/>
    <s v="D     "/>
    <n v="4000018757"/>
    <s v="NMC CHILE SPA"/>
    <x v="1"/>
    <n v="-2354"/>
    <n v="34985528"/>
    <n v="4"/>
    <x v="0"/>
    <n v="28"/>
    <s v="          "/>
    <x v="1"/>
    <s v="57"/>
  </r>
  <r>
    <n v="6031302545"/>
    <s v="28.04.2025"/>
    <n v="3909800039"/>
    <s v="FS    "/>
    <s v="C004"/>
    <s v="CEE6550457"/>
    <n v="4114120"/>
    <x v="3"/>
    <s v="D     "/>
    <n v="4000018757"/>
    <s v="NMC CHILE SPA"/>
    <x v="1"/>
    <n v="-25393"/>
    <n v="34985528"/>
    <n v="4"/>
    <x v="0"/>
    <n v="29"/>
    <s v="          "/>
    <x v="1"/>
    <s v="57"/>
  </r>
  <r>
    <n v="6031302545"/>
    <s v="28.04.2025"/>
    <n v="3909800039"/>
    <s v="FS    "/>
    <s v="C004"/>
    <s v="CEE6590457"/>
    <n v="4114120"/>
    <x v="3"/>
    <s v="D     "/>
    <n v="4000018757"/>
    <s v="NMC CHILE SPA"/>
    <x v="1"/>
    <n v="-4159"/>
    <n v="34985528"/>
    <n v="4"/>
    <x v="0"/>
    <n v="30"/>
    <s v="          "/>
    <x v="1"/>
    <s v="57"/>
  </r>
  <r>
    <n v="6031302545"/>
    <s v="28.04.2025"/>
    <n v="3909800039"/>
    <s v="FS    "/>
    <s v="C004"/>
    <s v="CEE7480457"/>
    <n v="4114120"/>
    <x v="3"/>
    <s v="D     "/>
    <n v="4000018757"/>
    <s v="NMC CHILE SPA"/>
    <x v="1"/>
    <n v="-3799"/>
    <n v="34985528"/>
    <n v="4"/>
    <x v="0"/>
    <n v="31"/>
    <s v="          "/>
    <x v="1"/>
    <s v="57"/>
  </r>
  <r>
    <n v="6031302545"/>
    <s v="28.04.2025"/>
    <n v="3909800039"/>
    <s v="FS    "/>
    <s v="C004"/>
    <s v="CEE7600457"/>
    <n v="4114120"/>
    <x v="3"/>
    <s v="D     "/>
    <n v="4000018757"/>
    <s v="NMC CHILE SPA"/>
    <x v="1"/>
    <n v="-151"/>
    <n v="34985528"/>
    <n v="4"/>
    <x v="0"/>
    <n v="32"/>
    <s v="          "/>
    <x v="1"/>
    <s v="57"/>
  </r>
  <r>
    <n v="6031302545"/>
    <s v="28.04.2025"/>
    <n v="3909800039"/>
    <s v="FS    "/>
    <s v="C004"/>
    <s v="CEE7750457"/>
    <n v="4114120"/>
    <x v="3"/>
    <s v="D     "/>
    <n v="4000018757"/>
    <s v="NMC CHILE SPA"/>
    <x v="1"/>
    <n v="-3385"/>
    <n v="34985528"/>
    <n v="4"/>
    <x v="0"/>
    <n v="33"/>
    <s v="          "/>
    <x v="1"/>
    <s v="57"/>
  </r>
  <r>
    <n v="6031302545"/>
    <s v="28.04.2025"/>
    <n v="3909800039"/>
    <s v="FS    "/>
    <s v="C004"/>
    <s v="CEE7810457"/>
    <n v="4114120"/>
    <x v="3"/>
    <s v="D     "/>
    <n v="4000018757"/>
    <s v="NMC CHILE SPA"/>
    <x v="1"/>
    <n v="-480"/>
    <n v="34985528"/>
    <n v="4"/>
    <x v="0"/>
    <n v="34"/>
    <s v="          "/>
    <x v="1"/>
    <s v="57"/>
  </r>
  <r>
    <n v="6031302545"/>
    <s v="28.04.2025"/>
    <n v="3909800039"/>
    <s v="FS    "/>
    <s v="C004"/>
    <s v="CEE8430457"/>
    <n v="4114120"/>
    <x v="3"/>
    <s v="D     "/>
    <n v="4000018757"/>
    <s v="NMC CHILE SPA"/>
    <x v="1"/>
    <n v="-4883"/>
    <n v="34985528"/>
    <n v="4"/>
    <x v="0"/>
    <n v="35"/>
    <s v="          "/>
    <x v="1"/>
    <s v="57"/>
  </r>
  <r>
    <n v="6031302545"/>
    <s v="28.04.2025"/>
    <n v="3909800039"/>
    <s v="FS    "/>
    <s v="C004"/>
    <s v="CEE8740457"/>
    <n v="4114120"/>
    <x v="3"/>
    <s v="D     "/>
    <n v="4000018757"/>
    <s v="NMC CHILE SPA"/>
    <x v="1"/>
    <n v="-3643"/>
    <n v="34985528"/>
    <n v="4"/>
    <x v="0"/>
    <n v="36"/>
    <s v="          "/>
    <x v="1"/>
    <s v="57"/>
  </r>
  <r>
    <n v="6031302545"/>
    <s v="28.04.2025"/>
    <n v="3909800039"/>
    <s v="FS    "/>
    <s v="C004"/>
    <s v="CEE9000457"/>
    <n v="4114120"/>
    <x v="3"/>
    <s v="D     "/>
    <n v="4000018757"/>
    <s v="NMC CHILE SPA"/>
    <x v="1"/>
    <n v="-4453"/>
    <n v="34985528"/>
    <n v="4"/>
    <x v="0"/>
    <n v="37"/>
    <s v="          "/>
    <x v="1"/>
    <s v="57"/>
  </r>
  <r>
    <n v="6031302545"/>
    <s v="28.04.2025"/>
    <n v="3909800039"/>
    <s v="FS    "/>
    <s v="C004"/>
    <s v="CEE9830457"/>
    <n v="4114120"/>
    <x v="3"/>
    <s v="D     "/>
    <n v="4000018757"/>
    <s v="NMC CHILE SPA"/>
    <x v="1"/>
    <n v="-2272"/>
    <n v="34985528"/>
    <n v="4"/>
    <x v="0"/>
    <n v="38"/>
    <s v="          "/>
    <x v="1"/>
    <s v="57"/>
  </r>
  <r>
    <n v="6031302545"/>
    <s v="28.04.2025"/>
    <n v="3909800039"/>
    <s v="FS    "/>
    <s v="C004"/>
    <s v="CEE9880457"/>
    <n v="4114120"/>
    <x v="3"/>
    <s v="D     "/>
    <n v="4000018757"/>
    <s v="NMC CHILE SPA"/>
    <x v="1"/>
    <n v="-5233"/>
    <n v="34985528"/>
    <n v="4"/>
    <x v="0"/>
    <n v="39"/>
    <s v="          "/>
    <x v="1"/>
    <s v="57"/>
  </r>
  <r>
    <n v="6031302545"/>
    <s v="28.04.2025"/>
    <n v="3909800039"/>
    <s v="FS    "/>
    <s v="C004"/>
    <s v="CEE9900457"/>
    <n v="4114120"/>
    <x v="3"/>
    <s v="D     "/>
    <n v="4000018757"/>
    <s v="NMC CHILE SPA"/>
    <x v="1"/>
    <n v="-3063"/>
    <n v="34985528"/>
    <n v="4"/>
    <x v="0"/>
    <n v="40"/>
    <s v="          "/>
    <x v="1"/>
    <s v="57"/>
  </r>
  <r>
    <n v="6031821852"/>
    <s v="29.04.2025"/>
    <n v="3909807183"/>
    <s v="OK    "/>
    <s v="C004"/>
    <s v="CEL5990449"/>
    <n v="4112402"/>
    <x v="2"/>
    <s v="D     "/>
    <n v="4000018757"/>
    <s v="NMC CHILE SPA"/>
    <x v="12"/>
    <n v="-233280"/>
    <n v="34986009"/>
    <n v="4"/>
    <x v="0"/>
    <n v="1"/>
    <d v="2025-04-29T00:00:00"/>
    <x v="4"/>
    <s v="49"/>
  </r>
  <r>
    <n v="6031821852"/>
    <s v="29.04.2025"/>
    <n v="3909807183"/>
    <s v="OK    "/>
    <s v="C004"/>
    <s v="CEL5990457"/>
    <n v="4112402"/>
    <x v="2"/>
    <s v="D     "/>
    <n v="4000018757"/>
    <s v="NMC CHILE SPA"/>
    <x v="12"/>
    <n v="-2422075"/>
    <n v="34986009"/>
    <n v="4"/>
    <x v="0"/>
    <n v="2"/>
    <d v="2025-04-29T00:00:00"/>
    <x v="4"/>
    <s v="57"/>
  </r>
  <r>
    <n v="6032104986"/>
    <s v="29.04.2025"/>
    <n v="3909811836"/>
    <s v="FS    "/>
    <s v="C004"/>
    <s v="CEL5990457"/>
    <n v="4110020"/>
    <x v="1"/>
    <s v="D     "/>
    <n v="4000018757"/>
    <s v="NMC CHILE SPA"/>
    <x v="1"/>
    <n v="-1979957"/>
    <n v="34986211"/>
    <n v="4"/>
    <x v="0"/>
    <n v="1"/>
    <s v="          "/>
    <x v="1"/>
    <s v="57"/>
  </r>
  <r>
    <n v="6032724100"/>
    <s v="30.04.2025"/>
    <n v="3909818985"/>
    <s v="OK    "/>
    <s v="C004"/>
    <s v="CEL5990457"/>
    <n v="4110020"/>
    <x v="1"/>
    <s v="D     "/>
    <n v="4000018757"/>
    <s v="NMC CHILE SPA"/>
    <x v="13"/>
    <n v="-539552"/>
    <n v="34986617"/>
    <n v="4"/>
    <x v="0"/>
    <n v="1"/>
    <d v="2025-04-30T00:00:00"/>
    <x v="4"/>
    <s v="57"/>
  </r>
  <r>
    <n v="6032724100"/>
    <s v="30.04.2025"/>
    <n v="3909818985"/>
    <s v="OK    "/>
    <s v="C004"/>
    <s v="CEL5990449"/>
    <n v="4110020"/>
    <x v="1"/>
    <s v="D     "/>
    <n v="4000018757"/>
    <s v="NMC CHILE SPA"/>
    <x v="13"/>
    <n v="-124324"/>
    <n v="34986617"/>
    <n v="4"/>
    <x v="0"/>
    <n v="2"/>
    <d v="2025-04-30T00:00:00"/>
    <x v="4"/>
    <s v="49"/>
  </r>
  <r>
    <n v="6032738359"/>
    <s v="30.04.2025"/>
    <n v="3909818688"/>
    <s v="OK    "/>
    <s v="C004"/>
    <s v="CEL5990449"/>
    <n v="4112401"/>
    <x v="0"/>
    <s v="D     "/>
    <n v="4000018757"/>
    <s v="NMC CHILE SPA"/>
    <x v="14"/>
    <n v="-16038"/>
    <n v="34986682"/>
    <n v="4"/>
    <x v="0"/>
    <n v="1"/>
    <d v="2025-04-30T00:00:00"/>
    <x v="4"/>
    <s v="49"/>
  </r>
  <r>
    <n v="6032738359"/>
    <s v="30.04.2025"/>
    <n v="3909818688"/>
    <s v="OK    "/>
    <s v="C004"/>
    <s v="CEL5990457"/>
    <n v="4112401"/>
    <x v="0"/>
    <s v="D     "/>
    <n v="4000018757"/>
    <s v="NMC CHILE SPA"/>
    <x v="14"/>
    <n v="-33753"/>
    <n v="34986682"/>
    <n v="4"/>
    <x v="0"/>
    <n v="2"/>
    <d v="2025-04-30T00:00:00"/>
    <x v="4"/>
    <s v="57"/>
  </r>
  <r>
    <n v="6032738365"/>
    <s v="30.04.2025"/>
    <n v="3909818689"/>
    <s v="OK    "/>
    <s v="C004"/>
    <s v="CEE5040457"/>
    <n v="4112401"/>
    <x v="0"/>
    <s v="D     "/>
    <n v="4000018757"/>
    <s v="NMC CHILE SPA"/>
    <x v="14"/>
    <n v="-138"/>
    <n v="34986684"/>
    <n v="4"/>
    <x v="0"/>
    <n v="1"/>
    <d v="2025-04-30T00:00:00"/>
    <x v="4"/>
    <s v="57"/>
  </r>
  <r>
    <n v="6032738365"/>
    <s v="30.04.2025"/>
    <n v="3909818689"/>
    <s v="OK    "/>
    <s v="C004"/>
    <s v="CEE5070457"/>
    <n v="4112401"/>
    <x v="0"/>
    <s v="D     "/>
    <n v="4000018757"/>
    <s v="NMC CHILE SPA"/>
    <x v="14"/>
    <n v="-837"/>
    <n v="34986684"/>
    <n v="4"/>
    <x v="0"/>
    <n v="2"/>
    <d v="2025-04-30T00:00:00"/>
    <x v="4"/>
    <s v="57"/>
  </r>
  <r>
    <n v="6032738365"/>
    <s v="30.04.2025"/>
    <n v="3909818689"/>
    <s v="OK    "/>
    <s v="C004"/>
    <s v="CEE5340457"/>
    <n v="4112401"/>
    <x v="0"/>
    <s v="D     "/>
    <n v="4000018757"/>
    <s v="NMC CHILE SPA"/>
    <x v="14"/>
    <n v="-3356"/>
    <n v="34986684"/>
    <n v="4"/>
    <x v="0"/>
    <n v="3"/>
    <d v="2025-04-30T00:00:00"/>
    <x v="4"/>
    <s v="57"/>
  </r>
  <r>
    <n v="6032738365"/>
    <s v="30.04.2025"/>
    <n v="3909818689"/>
    <s v="OK    "/>
    <s v="C004"/>
    <s v="CEE6520457"/>
    <n v="4112401"/>
    <x v="0"/>
    <s v="D     "/>
    <n v="4000018757"/>
    <s v="NMC CHILE SPA"/>
    <x v="14"/>
    <n v="-7685"/>
    <n v="34986684"/>
    <n v="4"/>
    <x v="0"/>
    <n v="4"/>
    <d v="2025-04-30T00:00:00"/>
    <x v="4"/>
    <s v="57"/>
  </r>
  <r>
    <n v="6032738365"/>
    <s v="30.04.2025"/>
    <n v="3909818689"/>
    <s v="OK    "/>
    <s v="C004"/>
    <s v="CEE6520413"/>
    <n v="4112401"/>
    <x v="0"/>
    <s v="D     "/>
    <n v="4000018757"/>
    <s v="NMC CHILE SPA"/>
    <x v="14"/>
    <n v="-4860"/>
    <n v="34986684"/>
    <n v="4"/>
    <x v="0"/>
    <n v="5"/>
    <d v="2025-04-30T00:00:00"/>
    <x v="4"/>
    <s v="13"/>
  </r>
  <r>
    <n v="6032819922"/>
    <s v="30.04.2025"/>
    <n v="3909824019"/>
    <s v="OK    "/>
    <s v="C004"/>
    <s v="CEE5170457"/>
    <n v="4110020"/>
    <x v="1"/>
    <s v="D     "/>
    <n v="4000018757"/>
    <s v="NMC CHILE SPA"/>
    <x v="15"/>
    <n v="-26469"/>
    <n v="34987137"/>
    <n v="12"/>
    <x v="1"/>
    <n v="1"/>
    <d v="2025-04-30T00:00:00"/>
    <x v="4"/>
    <s v="57"/>
  </r>
  <r>
    <n v="6032819922"/>
    <s v="30.04.2025"/>
    <n v="3909824019"/>
    <s v="OK    "/>
    <s v="C004"/>
    <s v="CEE6520457"/>
    <n v="4110020"/>
    <x v="1"/>
    <s v="D     "/>
    <n v="4000018757"/>
    <s v="NMC CHILE SPA"/>
    <x v="15"/>
    <n v="-301689"/>
    <n v="34987137"/>
    <n v="12"/>
    <x v="1"/>
    <n v="2"/>
    <d v="2025-04-30T00:00:00"/>
    <x v="4"/>
    <s v="57"/>
  </r>
  <r>
    <n v="6032819922"/>
    <s v="30.04.2025"/>
    <n v="3909824019"/>
    <s v="OK    "/>
    <s v="C004"/>
    <s v="CEE6520413"/>
    <n v="4110020"/>
    <x v="1"/>
    <s v="D     "/>
    <n v="4000018757"/>
    <s v="NMC CHILE SPA"/>
    <x v="15"/>
    <n v="-2941"/>
    <n v="34987137"/>
    <n v="12"/>
    <x v="1"/>
    <n v="3"/>
    <d v="2025-04-30T00:00:00"/>
    <x v="4"/>
    <s v="13"/>
  </r>
  <r>
    <n v="6032932871"/>
    <s v="30.04.2025"/>
    <n v="3909828603"/>
    <s v="FS    "/>
    <s v="C004"/>
    <s v="CEE5920449"/>
    <n v="4110100"/>
    <x v="4"/>
    <s v="D     "/>
    <n v="4000018757"/>
    <s v="NMC CHILE SPA"/>
    <x v="16"/>
    <n v="-10102"/>
    <n v="34987255"/>
    <n v="4"/>
    <x v="0"/>
    <n v="1"/>
    <s v="          "/>
    <x v="1"/>
    <s v="49"/>
  </r>
  <r>
    <n v="6032932871"/>
    <s v="30.04.2025"/>
    <n v="3909828603"/>
    <s v="FS    "/>
    <s v="C004"/>
    <s v="CEE6140449"/>
    <n v="4110100"/>
    <x v="4"/>
    <s v="D     "/>
    <n v="4000018757"/>
    <s v="NMC CHILE SPA"/>
    <x v="16"/>
    <n v="-8701"/>
    <n v="34987255"/>
    <n v="4"/>
    <x v="0"/>
    <n v="2"/>
    <s v="          "/>
    <x v="1"/>
    <s v="49"/>
  </r>
  <r>
    <n v="6032932871"/>
    <s v="30.04.2025"/>
    <n v="3909828603"/>
    <s v="FS    "/>
    <s v="C004"/>
    <s v="CEE6190449"/>
    <n v="4110100"/>
    <x v="4"/>
    <s v="D     "/>
    <n v="4000018757"/>
    <s v="NMC CHILE SPA"/>
    <x v="16"/>
    <n v="-3595"/>
    <n v="34987255"/>
    <n v="4"/>
    <x v="0"/>
    <n v="3"/>
    <s v="          "/>
    <x v="1"/>
    <s v="49"/>
  </r>
  <r>
    <n v="6032932871"/>
    <s v="30.04.2025"/>
    <n v="3909828603"/>
    <s v="FS    "/>
    <s v="C004"/>
    <s v="CEE6330449"/>
    <n v="4110100"/>
    <x v="4"/>
    <s v="D     "/>
    <n v="4000018757"/>
    <s v="NMC CHILE SPA"/>
    <x v="16"/>
    <n v="-13812"/>
    <n v="34987255"/>
    <n v="4"/>
    <x v="0"/>
    <n v="4"/>
    <s v="          "/>
    <x v="1"/>
    <s v="49"/>
  </r>
  <r>
    <n v="6032932871"/>
    <s v="30.04.2025"/>
    <n v="3909828603"/>
    <s v="FS    "/>
    <s v="C004"/>
    <s v="CEE6430449"/>
    <n v="4110100"/>
    <x v="4"/>
    <s v="D     "/>
    <n v="4000018757"/>
    <s v="NMC CHILE SPA"/>
    <x v="16"/>
    <n v="-4358"/>
    <n v="34987255"/>
    <n v="4"/>
    <x v="0"/>
    <n v="5"/>
    <s v="          "/>
    <x v="1"/>
    <s v="49"/>
  </r>
  <r>
    <n v="6032932871"/>
    <s v="30.04.2025"/>
    <n v="3909828603"/>
    <s v="FS    "/>
    <s v="C004"/>
    <s v="CEE6460449"/>
    <n v="4110100"/>
    <x v="4"/>
    <s v="D     "/>
    <n v="4000018757"/>
    <s v="NMC CHILE SPA"/>
    <x v="16"/>
    <n v="-7037"/>
    <n v="34987255"/>
    <n v="4"/>
    <x v="0"/>
    <n v="6"/>
    <s v="          "/>
    <x v="1"/>
    <s v="49"/>
  </r>
  <r>
    <n v="6032932871"/>
    <s v="30.04.2025"/>
    <n v="3909828603"/>
    <s v="FS    "/>
    <s v="C004"/>
    <s v="CEE6550449"/>
    <n v="4110100"/>
    <x v="4"/>
    <s v="D     "/>
    <n v="4000018757"/>
    <s v="NMC CHILE SPA"/>
    <x v="16"/>
    <n v="-6067"/>
    <n v="34987255"/>
    <n v="4"/>
    <x v="0"/>
    <n v="7"/>
    <s v="          "/>
    <x v="1"/>
    <s v="49"/>
  </r>
  <r>
    <n v="6032932871"/>
    <s v="30.04.2025"/>
    <n v="3909828603"/>
    <s v="FS    "/>
    <s v="C004"/>
    <s v="CEE6590449"/>
    <n v="4110100"/>
    <x v="4"/>
    <s v="D     "/>
    <n v="4000018757"/>
    <s v="NMC CHILE SPA"/>
    <x v="16"/>
    <n v="-7546"/>
    <n v="34987255"/>
    <n v="4"/>
    <x v="0"/>
    <n v="8"/>
    <s v="          "/>
    <x v="1"/>
    <s v="49"/>
  </r>
  <r>
    <n v="6032932871"/>
    <s v="30.04.2025"/>
    <n v="3909828603"/>
    <s v="FS    "/>
    <s v="C004"/>
    <s v="CEE7440449"/>
    <n v="4110100"/>
    <x v="4"/>
    <s v="D     "/>
    <n v="4000018757"/>
    <s v="NMC CHILE SPA"/>
    <x v="16"/>
    <n v="-3431"/>
    <n v="34987255"/>
    <n v="4"/>
    <x v="0"/>
    <n v="9"/>
    <s v="          "/>
    <x v="1"/>
    <s v="49"/>
  </r>
  <r>
    <n v="6032932871"/>
    <s v="30.04.2025"/>
    <n v="3909828603"/>
    <s v="FS    "/>
    <s v="C004"/>
    <s v="CEE7600449"/>
    <n v="4110100"/>
    <x v="4"/>
    <s v="D     "/>
    <n v="4000018757"/>
    <s v="NMC CHILE SPA"/>
    <x v="16"/>
    <n v="-8872"/>
    <n v="34987255"/>
    <n v="4"/>
    <x v="0"/>
    <n v="10"/>
    <s v="          "/>
    <x v="1"/>
    <s v="49"/>
  </r>
  <r>
    <n v="6032932871"/>
    <s v="30.04.2025"/>
    <n v="3909828603"/>
    <s v="FS    "/>
    <s v="C004"/>
    <s v="CEE7810449"/>
    <n v="4110100"/>
    <x v="4"/>
    <s v="D     "/>
    <n v="4000018757"/>
    <s v="NMC CHILE SPA"/>
    <x v="16"/>
    <n v="-10401"/>
    <n v="34987255"/>
    <n v="4"/>
    <x v="0"/>
    <n v="11"/>
    <s v="          "/>
    <x v="1"/>
    <s v="49"/>
  </r>
  <r>
    <n v="6032932871"/>
    <s v="30.04.2025"/>
    <n v="3909828603"/>
    <s v="FS    "/>
    <s v="C004"/>
    <s v="CEE8430449"/>
    <n v="4110100"/>
    <x v="4"/>
    <s v="D     "/>
    <n v="4000018757"/>
    <s v="NMC CHILE SPA"/>
    <x v="16"/>
    <n v="-6269"/>
    <n v="34987255"/>
    <n v="4"/>
    <x v="0"/>
    <n v="12"/>
    <s v="          "/>
    <x v="1"/>
    <s v="49"/>
  </r>
  <r>
    <n v="6032932871"/>
    <s v="30.04.2025"/>
    <n v="3909828603"/>
    <s v="FS    "/>
    <s v="C004"/>
    <s v="CEE8740449"/>
    <n v="4110100"/>
    <x v="4"/>
    <s v="D     "/>
    <n v="4000018757"/>
    <s v="NMC CHILE SPA"/>
    <x v="16"/>
    <n v="-6097"/>
    <n v="34987255"/>
    <n v="4"/>
    <x v="0"/>
    <n v="13"/>
    <s v="          "/>
    <x v="1"/>
    <s v="49"/>
  </r>
  <r>
    <n v="6032932871"/>
    <s v="30.04.2025"/>
    <n v="3909828603"/>
    <s v="FS    "/>
    <s v="C004"/>
    <s v="CEE9000449"/>
    <n v="4110100"/>
    <x v="4"/>
    <s v="D     "/>
    <n v="4000018757"/>
    <s v="NMC CHILE SPA"/>
    <x v="16"/>
    <n v="-11603"/>
    <n v="34987255"/>
    <n v="4"/>
    <x v="0"/>
    <n v="14"/>
    <s v="          "/>
    <x v="1"/>
    <s v="49"/>
  </r>
  <r>
    <n v="6032932871"/>
    <s v="30.04.2025"/>
    <n v="3909828603"/>
    <s v="FS    "/>
    <s v="C004"/>
    <s v="CEE9830449"/>
    <n v="4110100"/>
    <x v="4"/>
    <s v="D     "/>
    <n v="4000018757"/>
    <s v="NMC CHILE SPA"/>
    <x v="16"/>
    <n v="-6820"/>
    <n v="34987255"/>
    <n v="4"/>
    <x v="0"/>
    <n v="15"/>
    <s v="          "/>
    <x v="1"/>
    <s v="49"/>
  </r>
  <r>
    <n v="6032932871"/>
    <s v="30.04.2025"/>
    <n v="3909828603"/>
    <s v="FS    "/>
    <s v="C004"/>
    <s v="CEE9880449"/>
    <n v="4110100"/>
    <x v="4"/>
    <s v="D     "/>
    <n v="4000018757"/>
    <s v="NMC CHILE SPA"/>
    <x v="16"/>
    <n v="-4955"/>
    <n v="34987255"/>
    <n v="4"/>
    <x v="0"/>
    <n v="16"/>
    <s v="          "/>
    <x v="1"/>
    <s v="49"/>
  </r>
  <r>
    <n v="6032932871"/>
    <s v="30.04.2025"/>
    <n v="3909828603"/>
    <s v="FS    "/>
    <s v="C004"/>
    <s v="CEE9900449"/>
    <n v="4110100"/>
    <x v="4"/>
    <s v="D     "/>
    <n v="4000018757"/>
    <s v="NMC CHILE SPA"/>
    <x v="16"/>
    <n v="-6111"/>
    <n v="34987255"/>
    <n v="4"/>
    <x v="0"/>
    <n v="17"/>
    <s v="          "/>
    <x v="1"/>
    <s v="49"/>
  </r>
  <r>
    <n v="6032932871"/>
    <s v="30.04.2025"/>
    <n v="3909828603"/>
    <s v="FS    "/>
    <s v="C004"/>
    <s v="CEE5030449"/>
    <n v="4110100"/>
    <x v="4"/>
    <s v="D     "/>
    <n v="4000018757"/>
    <s v="NMC CHILE SPA"/>
    <x v="16"/>
    <n v="-13957"/>
    <n v="34987255"/>
    <n v="4"/>
    <x v="0"/>
    <n v="18"/>
    <s v="          "/>
    <x v="1"/>
    <s v="49"/>
  </r>
  <r>
    <n v="6032932871"/>
    <s v="30.04.2025"/>
    <n v="3909828603"/>
    <s v="FS    "/>
    <s v="C004"/>
    <s v="CEE5040449"/>
    <n v="4110100"/>
    <x v="4"/>
    <s v="D     "/>
    <n v="4000018757"/>
    <s v="NMC CHILE SPA"/>
    <x v="16"/>
    <n v="-15727"/>
    <n v="34987255"/>
    <n v="4"/>
    <x v="0"/>
    <n v="19"/>
    <s v="          "/>
    <x v="1"/>
    <s v="49"/>
  </r>
  <r>
    <n v="6032932871"/>
    <s v="30.04.2025"/>
    <n v="3909828603"/>
    <s v="FS    "/>
    <s v="C004"/>
    <s v="CEE5070449"/>
    <n v="4110100"/>
    <x v="4"/>
    <s v="D     "/>
    <n v="4000018757"/>
    <s v="NMC CHILE SPA"/>
    <x v="16"/>
    <n v="-9585"/>
    <n v="34987255"/>
    <n v="4"/>
    <x v="0"/>
    <n v="20"/>
    <s v="          "/>
    <x v="1"/>
    <s v="49"/>
  </r>
  <r>
    <n v="6032932871"/>
    <s v="30.04.2025"/>
    <n v="3909828603"/>
    <s v="FS    "/>
    <s v="C004"/>
    <s v="CEE5080449"/>
    <n v="4110100"/>
    <x v="4"/>
    <s v="D     "/>
    <n v="4000018757"/>
    <s v="NMC CHILE SPA"/>
    <x v="16"/>
    <n v="-11650"/>
    <n v="34987255"/>
    <n v="4"/>
    <x v="0"/>
    <n v="21"/>
    <s v="          "/>
    <x v="1"/>
    <s v="49"/>
  </r>
  <r>
    <n v="6032932871"/>
    <s v="30.04.2025"/>
    <n v="3909828603"/>
    <s v="FS    "/>
    <s v="C004"/>
    <s v="CEE5100449"/>
    <n v="4110100"/>
    <x v="4"/>
    <s v="D     "/>
    <n v="4000018757"/>
    <s v="NMC CHILE SPA"/>
    <x v="16"/>
    <n v="-7255"/>
    <n v="34987255"/>
    <n v="4"/>
    <x v="0"/>
    <n v="22"/>
    <s v="          "/>
    <x v="1"/>
    <s v="49"/>
  </r>
  <r>
    <n v="6032932871"/>
    <s v="30.04.2025"/>
    <n v="3909828603"/>
    <s v="FS    "/>
    <s v="C004"/>
    <s v="CEE5120449"/>
    <n v="4110100"/>
    <x v="4"/>
    <s v="D     "/>
    <n v="4000018757"/>
    <s v="NMC CHILE SPA"/>
    <x v="16"/>
    <n v="-8309"/>
    <n v="34987255"/>
    <n v="4"/>
    <x v="0"/>
    <n v="23"/>
    <s v="          "/>
    <x v="1"/>
    <s v="49"/>
  </r>
  <r>
    <n v="6032932871"/>
    <s v="30.04.2025"/>
    <n v="3909828603"/>
    <s v="FS    "/>
    <s v="C004"/>
    <s v="CEE5140449"/>
    <n v="4110100"/>
    <x v="4"/>
    <s v="D     "/>
    <n v="4000018757"/>
    <s v="NMC CHILE SPA"/>
    <x v="16"/>
    <n v="-3544"/>
    <n v="34987255"/>
    <n v="4"/>
    <x v="0"/>
    <n v="24"/>
    <s v="          "/>
    <x v="1"/>
    <s v="49"/>
  </r>
  <r>
    <n v="6032932871"/>
    <s v="30.04.2025"/>
    <n v="3909828603"/>
    <s v="FS    "/>
    <s v="C004"/>
    <s v="CEE5170449"/>
    <n v="4110100"/>
    <x v="4"/>
    <s v="D     "/>
    <n v="4000018757"/>
    <s v="NMC CHILE SPA"/>
    <x v="16"/>
    <n v="-19960"/>
    <n v="34987255"/>
    <n v="4"/>
    <x v="0"/>
    <n v="25"/>
    <s v="          "/>
    <x v="1"/>
    <s v="49"/>
  </r>
  <r>
    <n v="6032932871"/>
    <s v="30.04.2025"/>
    <n v="3909828603"/>
    <s v="FS    "/>
    <s v="C004"/>
    <s v="CEE5180449"/>
    <n v="4110100"/>
    <x v="4"/>
    <s v="D     "/>
    <n v="4000018757"/>
    <s v="NMC CHILE SPA"/>
    <x v="16"/>
    <n v="-7062"/>
    <n v="34987255"/>
    <n v="4"/>
    <x v="0"/>
    <n v="26"/>
    <s v="          "/>
    <x v="1"/>
    <s v="49"/>
  </r>
  <r>
    <n v="6032932871"/>
    <s v="30.04.2025"/>
    <n v="3909828603"/>
    <s v="FS    "/>
    <s v="C004"/>
    <s v="CEE5200449"/>
    <n v="4110100"/>
    <x v="4"/>
    <s v="D     "/>
    <n v="4000018757"/>
    <s v="NMC CHILE SPA"/>
    <x v="16"/>
    <n v="-10078"/>
    <n v="34987255"/>
    <n v="4"/>
    <x v="0"/>
    <n v="27"/>
    <s v="          "/>
    <x v="1"/>
    <s v="49"/>
  </r>
  <r>
    <n v="6032932871"/>
    <s v="30.04.2025"/>
    <n v="3909828603"/>
    <s v="FS    "/>
    <s v="C004"/>
    <s v="CEE5210449"/>
    <n v="4110100"/>
    <x v="4"/>
    <s v="D     "/>
    <n v="4000018757"/>
    <s v="NMC CHILE SPA"/>
    <x v="16"/>
    <n v="-12597"/>
    <n v="34987255"/>
    <n v="4"/>
    <x v="0"/>
    <n v="28"/>
    <s v="          "/>
    <x v="1"/>
    <s v="49"/>
  </r>
  <r>
    <n v="6032932871"/>
    <s v="30.04.2025"/>
    <n v="3909828603"/>
    <s v="FS    "/>
    <s v="C004"/>
    <s v="CEE5220449"/>
    <n v="4110100"/>
    <x v="4"/>
    <s v="D     "/>
    <n v="4000018757"/>
    <s v="NMC CHILE SPA"/>
    <x v="16"/>
    <n v="-15498"/>
    <n v="34987255"/>
    <n v="4"/>
    <x v="0"/>
    <n v="29"/>
    <s v="          "/>
    <x v="1"/>
    <s v="49"/>
  </r>
  <r>
    <n v="6032932871"/>
    <s v="30.04.2025"/>
    <n v="3909828603"/>
    <s v="FS    "/>
    <s v="C004"/>
    <s v="CEE5240449"/>
    <n v="4110100"/>
    <x v="4"/>
    <s v="D     "/>
    <n v="4000018757"/>
    <s v="NMC CHILE SPA"/>
    <x v="16"/>
    <n v="-6018"/>
    <n v="34987255"/>
    <n v="4"/>
    <x v="0"/>
    <n v="30"/>
    <s v="          "/>
    <x v="1"/>
    <s v="49"/>
  </r>
  <r>
    <n v="6032932871"/>
    <s v="30.04.2025"/>
    <n v="3909828603"/>
    <s v="FS    "/>
    <s v="C004"/>
    <s v="CEE5250449"/>
    <n v="4110100"/>
    <x v="4"/>
    <s v="D     "/>
    <n v="4000018757"/>
    <s v="NMC CHILE SPA"/>
    <x v="16"/>
    <n v="-13834"/>
    <n v="34987255"/>
    <n v="4"/>
    <x v="0"/>
    <n v="31"/>
    <s v="          "/>
    <x v="1"/>
    <s v="49"/>
  </r>
  <r>
    <n v="6032932871"/>
    <s v="30.04.2025"/>
    <n v="3909828603"/>
    <s v="FS    "/>
    <s v="C004"/>
    <s v="CEE5290449"/>
    <n v="4110100"/>
    <x v="4"/>
    <s v="D     "/>
    <n v="4000018757"/>
    <s v="NMC CHILE SPA"/>
    <x v="16"/>
    <n v="-11981"/>
    <n v="34987255"/>
    <n v="4"/>
    <x v="0"/>
    <n v="32"/>
    <s v="          "/>
    <x v="1"/>
    <s v="49"/>
  </r>
  <r>
    <n v="6032932871"/>
    <s v="30.04.2025"/>
    <n v="3909828603"/>
    <s v="FS    "/>
    <s v="C004"/>
    <s v="CEE5340449"/>
    <n v="4110100"/>
    <x v="4"/>
    <s v="D     "/>
    <n v="4000018757"/>
    <s v="NMC CHILE SPA"/>
    <x v="16"/>
    <n v="-7951"/>
    <n v="34987255"/>
    <n v="4"/>
    <x v="0"/>
    <n v="33"/>
    <s v="          "/>
    <x v="1"/>
    <s v="49"/>
  </r>
  <r>
    <n v="6032932871"/>
    <s v="30.04.2025"/>
    <n v="3909828603"/>
    <s v="FS    "/>
    <s v="C004"/>
    <s v="CEE5850449"/>
    <n v="4110100"/>
    <x v="4"/>
    <s v="D     "/>
    <n v="4000018757"/>
    <s v="NMC CHILE SPA"/>
    <x v="16"/>
    <n v="-8668"/>
    <n v="34987255"/>
    <n v="4"/>
    <x v="0"/>
    <n v="34"/>
    <s v="          "/>
    <x v="1"/>
    <s v="49"/>
  </r>
  <r>
    <n v="6032932871"/>
    <s v="30.04.2025"/>
    <n v="3909828603"/>
    <s v="FS    "/>
    <s v="C004"/>
    <s v="CEE5910449"/>
    <n v="4110100"/>
    <x v="4"/>
    <s v="D     "/>
    <n v="4000018757"/>
    <s v="NMC CHILE SPA"/>
    <x v="16"/>
    <n v="-11049"/>
    <n v="34987255"/>
    <n v="4"/>
    <x v="0"/>
    <n v="35"/>
    <s v="          "/>
    <x v="1"/>
    <s v="49"/>
  </r>
  <r>
    <n v="6033620591"/>
    <s v="30.04.2025"/>
    <n v="3909836134"/>
    <s v="FS    "/>
    <s v="C004"/>
    <s v="CEL5990457"/>
    <n v="4112402"/>
    <x v="2"/>
    <s v="D     "/>
    <n v="4000018757"/>
    <s v="NMC CHILE SPA"/>
    <x v="1"/>
    <n v="-275210"/>
    <n v="34987492"/>
    <n v="4"/>
    <x v="0"/>
    <n v="1"/>
    <s v="          "/>
    <x v="1"/>
    <s v="57"/>
  </r>
  <r>
    <n v="6041547296"/>
    <s v="14.05.2025"/>
    <n v="3909922580"/>
    <s v="OK    "/>
    <s v="C004"/>
    <s v="CEL5990449"/>
    <n v="4112402"/>
    <x v="2"/>
    <s v="D     "/>
    <n v="4000018757"/>
    <s v="NMC CHILE SPA"/>
    <x v="17"/>
    <n v="-427680"/>
    <n v="34991069"/>
    <n v="5"/>
    <x v="0"/>
    <n v="1"/>
    <d v="2025-05-14T00:00:00"/>
    <x v="5"/>
    <s v="49"/>
  </r>
  <r>
    <n v="6041547296"/>
    <s v="14.05.2025"/>
    <n v="3909922580"/>
    <s v="OK    "/>
    <s v="C004"/>
    <s v="CEL5990457"/>
    <n v="4112402"/>
    <x v="2"/>
    <s v="D     "/>
    <n v="4000018757"/>
    <s v="NMC CHILE SPA"/>
    <x v="17"/>
    <n v="-900073"/>
    <n v="34991069"/>
    <n v="5"/>
    <x v="0"/>
    <n v="2"/>
    <d v="2025-05-14T00:00:00"/>
    <x v="5"/>
    <s v="57"/>
  </r>
  <r>
    <n v="6048840002"/>
    <s v="26.05.2025"/>
    <n v="3910006414"/>
    <s v="FS    "/>
    <s v="C004"/>
    <s v="CEL5990457"/>
    <n v="4112402"/>
    <x v="2"/>
    <s v="D     "/>
    <n v="4000018757"/>
    <s v="NMC CHILE SPA"/>
    <x v="1"/>
    <n v="-98415"/>
    <n v="34994976"/>
    <n v="5"/>
    <x v="0"/>
    <n v="1"/>
    <s v="          "/>
    <x v="1"/>
    <s v="57"/>
  </r>
  <r>
    <n v="6051197935"/>
    <s v="29.05.2025"/>
    <n v="3910029362"/>
    <s v="FS    "/>
    <s v="C004"/>
    <s v="CEL5990457"/>
    <n v="4110020"/>
    <x v="1"/>
    <s v="D     "/>
    <n v="4000018757"/>
    <s v="NMC CHILE SPA"/>
    <x v="1"/>
    <n v="-1979957"/>
    <n v="34996045"/>
    <n v="5"/>
    <x v="0"/>
    <n v="1"/>
    <s v="          "/>
    <x v="1"/>
    <s v="57"/>
  </r>
  <r>
    <n v="6053628931"/>
    <s v="30.05.2025"/>
    <n v="3910079466"/>
    <s v="FS    "/>
    <s v="C004"/>
    <s v="CEE5020457"/>
    <n v="4114120"/>
    <x v="3"/>
    <s v="D     "/>
    <n v="4000018757"/>
    <s v="NMC CHILE SPA"/>
    <x v="1"/>
    <n v="-21492"/>
    <n v="34998297"/>
    <n v="5"/>
    <x v="0"/>
    <n v="1"/>
    <s v="          "/>
    <x v="1"/>
    <s v="57"/>
  </r>
  <r>
    <n v="6053628931"/>
    <s v="30.05.2025"/>
    <n v="3910079466"/>
    <s v="FS    "/>
    <s v="C004"/>
    <s v="CEE5030457"/>
    <n v="4114120"/>
    <x v="3"/>
    <s v="D     "/>
    <n v="4000018757"/>
    <s v="NMC CHILE SPA"/>
    <x v="1"/>
    <n v="-151700"/>
    <n v="34998297"/>
    <n v="5"/>
    <x v="0"/>
    <n v="2"/>
    <s v="          "/>
    <x v="1"/>
    <s v="57"/>
  </r>
  <r>
    <n v="6053628931"/>
    <s v="30.05.2025"/>
    <n v="3910079466"/>
    <s v="FS    "/>
    <s v="C004"/>
    <s v="CEE5040457"/>
    <n v="4114120"/>
    <x v="3"/>
    <s v="D     "/>
    <n v="4000018757"/>
    <s v="NMC CHILE SPA"/>
    <x v="1"/>
    <n v="-276148"/>
    <n v="34998297"/>
    <n v="5"/>
    <x v="0"/>
    <n v="3"/>
    <s v="          "/>
    <x v="1"/>
    <s v="57"/>
  </r>
  <r>
    <n v="6053628931"/>
    <s v="30.05.2025"/>
    <n v="3910079466"/>
    <s v="FS    "/>
    <s v="C004"/>
    <s v="CEE5060457"/>
    <n v="4114120"/>
    <x v="3"/>
    <s v="D     "/>
    <n v="4000018757"/>
    <s v="NMC CHILE SPA"/>
    <x v="1"/>
    <n v="-3865"/>
    <n v="34998297"/>
    <n v="5"/>
    <x v="0"/>
    <n v="4"/>
    <s v="          "/>
    <x v="1"/>
    <s v="57"/>
  </r>
  <r>
    <n v="6053628931"/>
    <s v="30.05.2025"/>
    <n v="3910079466"/>
    <s v="FS    "/>
    <s v="C004"/>
    <s v="CEE5070457"/>
    <n v="4114120"/>
    <x v="3"/>
    <s v="D     "/>
    <n v="4000018757"/>
    <s v="NMC CHILE SPA"/>
    <x v="1"/>
    <n v="-119885"/>
    <n v="34998297"/>
    <n v="5"/>
    <x v="0"/>
    <n v="5"/>
    <s v="          "/>
    <x v="1"/>
    <s v="57"/>
  </r>
  <r>
    <n v="6053628931"/>
    <s v="30.05.2025"/>
    <n v="3910079466"/>
    <s v="FS    "/>
    <s v="C004"/>
    <s v="CEE5080457"/>
    <n v="4114120"/>
    <x v="3"/>
    <s v="D     "/>
    <n v="4000018757"/>
    <s v="NMC CHILE SPA"/>
    <x v="1"/>
    <n v="-124736"/>
    <n v="34998297"/>
    <n v="5"/>
    <x v="0"/>
    <n v="6"/>
    <s v="          "/>
    <x v="1"/>
    <s v="57"/>
  </r>
  <r>
    <n v="6053628931"/>
    <s v="30.05.2025"/>
    <n v="3910079466"/>
    <s v="FS    "/>
    <s v="C004"/>
    <s v="CEE5100457"/>
    <n v="4114120"/>
    <x v="3"/>
    <s v="D     "/>
    <n v="4000018757"/>
    <s v="NMC CHILE SPA"/>
    <x v="1"/>
    <n v="-82841"/>
    <n v="34998297"/>
    <n v="5"/>
    <x v="0"/>
    <n v="7"/>
    <s v="          "/>
    <x v="1"/>
    <s v="57"/>
  </r>
  <r>
    <n v="6053628931"/>
    <s v="30.05.2025"/>
    <n v="3910079466"/>
    <s v="FS    "/>
    <s v="C004"/>
    <s v="CEE5110457"/>
    <n v="4114120"/>
    <x v="3"/>
    <s v="D     "/>
    <n v="4000018757"/>
    <s v="NMC CHILE SPA"/>
    <x v="1"/>
    <n v="-51676"/>
    <n v="34998297"/>
    <n v="5"/>
    <x v="0"/>
    <n v="8"/>
    <s v="          "/>
    <x v="1"/>
    <s v="57"/>
  </r>
  <r>
    <n v="6053628931"/>
    <s v="30.05.2025"/>
    <n v="3910079466"/>
    <s v="FS    "/>
    <s v="C004"/>
    <s v="CEE5120457"/>
    <n v="4114120"/>
    <x v="3"/>
    <s v="D     "/>
    <n v="4000018757"/>
    <s v="NMC CHILE SPA"/>
    <x v="1"/>
    <n v="-94935"/>
    <n v="34998297"/>
    <n v="5"/>
    <x v="0"/>
    <n v="9"/>
    <s v="          "/>
    <x v="1"/>
    <s v="57"/>
  </r>
  <r>
    <n v="6053628931"/>
    <s v="30.05.2025"/>
    <n v="3910079466"/>
    <s v="FS    "/>
    <s v="C004"/>
    <s v="CEE5130457"/>
    <n v="4114120"/>
    <x v="3"/>
    <s v="D     "/>
    <n v="4000018757"/>
    <s v="NMC CHILE SPA"/>
    <x v="1"/>
    <n v="-17183"/>
    <n v="34998297"/>
    <n v="5"/>
    <x v="0"/>
    <n v="10"/>
    <s v="          "/>
    <x v="1"/>
    <s v="57"/>
  </r>
  <r>
    <n v="6053628931"/>
    <s v="30.05.2025"/>
    <n v="3910079466"/>
    <s v="FS    "/>
    <s v="C004"/>
    <s v="CEE5140457"/>
    <n v="4114120"/>
    <x v="3"/>
    <s v="D     "/>
    <n v="4000018757"/>
    <s v="NMC CHILE SPA"/>
    <x v="1"/>
    <n v="-103190"/>
    <n v="34998297"/>
    <n v="5"/>
    <x v="0"/>
    <n v="11"/>
    <s v="          "/>
    <x v="1"/>
    <s v="57"/>
  </r>
  <r>
    <n v="6053628931"/>
    <s v="30.05.2025"/>
    <n v="3910079466"/>
    <s v="FS    "/>
    <s v="C004"/>
    <s v="CEE5170457"/>
    <n v="4114120"/>
    <x v="3"/>
    <s v="D     "/>
    <n v="4000018757"/>
    <s v="NMC CHILE SPA"/>
    <x v="1"/>
    <n v="-193510"/>
    <n v="34998297"/>
    <n v="5"/>
    <x v="0"/>
    <n v="12"/>
    <s v="          "/>
    <x v="1"/>
    <s v="57"/>
  </r>
  <r>
    <n v="6053628931"/>
    <s v="30.05.2025"/>
    <n v="3910079466"/>
    <s v="FS    "/>
    <s v="C004"/>
    <s v="CEE5180457"/>
    <n v="4114120"/>
    <x v="3"/>
    <s v="D     "/>
    <n v="4000018757"/>
    <s v="NMC CHILE SPA"/>
    <x v="1"/>
    <n v="-87764"/>
    <n v="34998297"/>
    <n v="5"/>
    <x v="0"/>
    <n v="13"/>
    <s v="          "/>
    <x v="1"/>
    <s v="57"/>
  </r>
  <r>
    <n v="6053628931"/>
    <s v="30.05.2025"/>
    <n v="3910079466"/>
    <s v="FS    "/>
    <s v="C004"/>
    <s v="CEE5200457"/>
    <n v="4114120"/>
    <x v="3"/>
    <s v="D     "/>
    <n v="4000018757"/>
    <s v="NMC CHILE SPA"/>
    <x v="1"/>
    <n v="-72174"/>
    <n v="34998297"/>
    <n v="5"/>
    <x v="0"/>
    <n v="14"/>
    <s v="          "/>
    <x v="1"/>
    <s v="57"/>
  </r>
  <r>
    <n v="6053628931"/>
    <s v="30.05.2025"/>
    <n v="3910079466"/>
    <s v="FS    "/>
    <s v="C004"/>
    <s v="CEE5210457"/>
    <n v="4114120"/>
    <x v="3"/>
    <s v="D     "/>
    <n v="4000018757"/>
    <s v="NMC CHILE SPA"/>
    <x v="1"/>
    <n v="-105107"/>
    <n v="34998297"/>
    <n v="5"/>
    <x v="0"/>
    <n v="15"/>
    <s v="          "/>
    <x v="1"/>
    <s v="57"/>
  </r>
  <r>
    <n v="6053628931"/>
    <s v="30.05.2025"/>
    <n v="3910079466"/>
    <s v="FS    "/>
    <s v="C004"/>
    <s v="CEE5220457"/>
    <n v="4114120"/>
    <x v="3"/>
    <s v="D     "/>
    <n v="4000018757"/>
    <s v="NMC CHILE SPA"/>
    <x v="1"/>
    <n v="-227846"/>
    <n v="34998297"/>
    <n v="5"/>
    <x v="0"/>
    <n v="16"/>
    <s v="          "/>
    <x v="1"/>
    <s v="57"/>
  </r>
  <r>
    <n v="6053628931"/>
    <s v="30.05.2025"/>
    <n v="3910079466"/>
    <s v="FS    "/>
    <s v="C004"/>
    <s v="CEE5240457"/>
    <n v="4114120"/>
    <x v="3"/>
    <s v="D     "/>
    <n v="4000018757"/>
    <s v="NMC CHILE SPA"/>
    <x v="1"/>
    <n v="-88461"/>
    <n v="34998297"/>
    <n v="5"/>
    <x v="0"/>
    <n v="17"/>
    <s v="          "/>
    <x v="1"/>
    <s v="57"/>
  </r>
  <r>
    <n v="6053628931"/>
    <s v="30.05.2025"/>
    <n v="3910079466"/>
    <s v="FS    "/>
    <s v="C004"/>
    <s v="CEE5250457"/>
    <n v="4114120"/>
    <x v="3"/>
    <s v="D     "/>
    <n v="4000018757"/>
    <s v="NMC CHILE SPA"/>
    <x v="1"/>
    <n v="-229172"/>
    <n v="34998297"/>
    <n v="5"/>
    <x v="0"/>
    <n v="18"/>
    <s v="          "/>
    <x v="1"/>
    <s v="57"/>
  </r>
  <r>
    <n v="6053628931"/>
    <s v="30.05.2025"/>
    <n v="3910079466"/>
    <s v="FS    "/>
    <s v="C004"/>
    <s v="CEE5290457"/>
    <n v="4114120"/>
    <x v="3"/>
    <s v="D     "/>
    <n v="4000018757"/>
    <s v="NMC CHILE SPA"/>
    <x v="1"/>
    <n v="-114133"/>
    <n v="34998297"/>
    <n v="5"/>
    <x v="0"/>
    <n v="19"/>
    <s v="          "/>
    <x v="1"/>
    <s v="57"/>
  </r>
  <r>
    <n v="6053628931"/>
    <s v="30.05.2025"/>
    <n v="3910079466"/>
    <s v="FS    "/>
    <s v="C004"/>
    <s v="CEE5340457"/>
    <n v="4114120"/>
    <x v="3"/>
    <s v="D     "/>
    <n v="4000018757"/>
    <s v="NMC CHILE SPA"/>
    <x v="1"/>
    <n v="-68575"/>
    <n v="34998297"/>
    <n v="5"/>
    <x v="0"/>
    <n v="20"/>
    <s v="          "/>
    <x v="1"/>
    <s v="57"/>
  </r>
  <r>
    <n v="6053628931"/>
    <s v="30.05.2025"/>
    <n v="3910079466"/>
    <s v="FS    "/>
    <s v="C004"/>
    <s v="CEE5850457"/>
    <n v="4114120"/>
    <x v="3"/>
    <s v="D     "/>
    <n v="4000018757"/>
    <s v="NMC CHILE SPA"/>
    <x v="1"/>
    <n v="-85204"/>
    <n v="34998297"/>
    <n v="5"/>
    <x v="0"/>
    <n v="21"/>
    <s v="          "/>
    <x v="1"/>
    <s v="57"/>
  </r>
  <r>
    <n v="6053628931"/>
    <s v="30.05.2025"/>
    <n v="3910079466"/>
    <s v="FS    "/>
    <s v="C004"/>
    <s v="CEE5910457"/>
    <n v="4114120"/>
    <x v="3"/>
    <s v="D     "/>
    <n v="4000018757"/>
    <s v="NMC CHILE SPA"/>
    <x v="1"/>
    <n v="-98079"/>
    <n v="34998297"/>
    <n v="5"/>
    <x v="0"/>
    <n v="22"/>
    <s v="          "/>
    <x v="1"/>
    <s v="57"/>
  </r>
  <r>
    <n v="6053628931"/>
    <s v="30.05.2025"/>
    <n v="3910079466"/>
    <s v="FS    "/>
    <s v="C004"/>
    <s v="CEE5920457"/>
    <n v="4114120"/>
    <x v="3"/>
    <s v="D     "/>
    <n v="4000018757"/>
    <s v="NMC CHILE SPA"/>
    <x v="1"/>
    <n v="-93951"/>
    <n v="34998297"/>
    <n v="5"/>
    <x v="0"/>
    <n v="23"/>
    <s v="          "/>
    <x v="1"/>
    <s v="57"/>
  </r>
  <r>
    <n v="6053628931"/>
    <s v="30.05.2025"/>
    <n v="3910079466"/>
    <s v="FS    "/>
    <s v="C004"/>
    <s v="CEE6140457"/>
    <n v="4114120"/>
    <x v="3"/>
    <s v="D     "/>
    <n v="4000018757"/>
    <s v="NMC CHILE SPA"/>
    <x v="1"/>
    <n v="-104921"/>
    <n v="34998297"/>
    <n v="5"/>
    <x v="0"/>
    <n v="24"/>
    <s v="          "/>
    <x v="1"/>
    <s v="57"/>
  </r>
  <r>
    <n v="6053628931"/>
    <s v="30.05.2025"/>
    <n v="3910079466"/>
    <s v="FS    "/>
    <s v="C004"/>
    <s v="CEE6190457"/>
    <n v="4114120"/>
    <x v="3"/>
    <s v="D     "/>
    <n v="4000018757"/>
    <s v="NMC CHILE SPA"/>
    <x v="1"/>
    <n v="-50092"/>
    <n v="34998297"/>
    <n v="5"/>
    <x v="0"/>
    <n v="25"/>
    <s v="          "/>
    <x v="1"/>
    <s v="57"/>
  </r>
  <r>
    <n v="6053628931"/>
    <s v="30.05.2025"/>
    <n v="3910079466"/>
    <s v="FS    "/>
    <s v="C004"/>
    <s v="CEE6330457"/>
    <n v="4114120"/>
    <x v="3"/>
    <s v="D     "/>
    <n v="4000018757"/>
    <s v="NMC CHILE SPA"/>
    <x v="1"/>
    <n v="-131360"/>
    <n v="34998297"/>
    <n v="5"/>
    <x v="0"/>
    <n v="26"/>
    <s v="          "/>
    <x v="1"/>
    <s v="57"/>
  </r>
  <r>
    <n v="6053628931"/>
    <s v="30.05.2025"/>
    <n v="3910079466"/>
    <s v="FS    "/>
    <s v="C004"/>
    <s v="CEE6430457"/>
    <n v="4114120"/>
    <x v="3"/>
    <s v="D     "/>
    <n v="4000018757"/>
    <s v="NMC CHILE SPA"/>
    <x v="1"/>
    <n v="-46808"/>
    <n v="34998297"/>
    <n v="5"/>
    <x v="0"/>
    <n v="27"/>
    <s v="          "/>
    <x v="1"/>
    <s v="57"/>
  </r>
  <r>
    <n v="6053628931"/>
    <s v="30.05.2025"/>
    <n v="3910079466"/>
    <s v="FS    "/>
    <s v="C004"/>
    <s v="CEE6460457"/>
    <n v="4114120"/>
    <x v="3"/>
    <s v="D     "/>
    <n v="4000018757"/>
    <s v="NMC CHILE SPA"/>
    <x v="1"/>
    <n v="-49749"/>
    <n v="34998297"/>
    <n v="5"/>
    <x v="0"/>
    <n v="28"/>
    <s v="          "/>
    <x v="1"/>
    <s v="57"/>
  </r>
  <r>
    <n v="6053628931"/>
    <s v="30.05.2025"/>
    <n v="3910079466"/>
    <s v="FS    "/>
    <s v="C004"/>
    <s v="CEE6550457"/>
    <n v="4114120"/>
    <x v="3"/>
    <s v="D     "/>
    <n v="4000018757"/>
    <s v="NMC CHILE SPA"/>
    <x v="1"/>
    <n v="-536707"/>
    <n v="34998297"/>
    <n v="5"/>
    <x v="0"/>
    <n v="29"/>
    <s v="          "/>
    <x v="1"/>
    <s v="57"/>
  </r>
  <r>
    <n v="6053628931"/>
    <s v="30.05.2025"/>
    <n v="3910079466"/>
    <s v="FS    "/>
    <s v="C004"/>
    <s v="CEE6590457"/>
    <n v="4114120"/>
    <x v="3"/>
    <s v="D     "/>
    <n v="4000018757"/>
    <s v="NMC CHILE SPA"/>
    <x v="1"/>
    <n v="-87900"/>
    <n v="34998297"/>
    <n v="5"/>
    <x v="0"/>
    <n v="30"/>
    <s v="          "/>
    <x v="1"/>
    <s v="57"/>
  </r>
  <r>
    <n v="6053628931"/>
    <s v="30.05.2025"/>
    <n v="3910079466"/>
    <s v="FS    "/>
    <s v="C004"/>
    <s v="CEE7480457"/>
    <n v="4114120"/>
    <x v="3"/>
    <s v="D     "/>
    <n v="4000018757"/>
    <s v="NMC CHILE SPA"/>
    <x v="1"/>
    <n v="-80287"/>
    <n v="34998297"/>
    <n v="5"/>
    <x v="0"/>
    <n v="31"/>
    <s v="          "/>
    <x v="1"/>
    <s v="57"/>
  </r>
  <r>
    <n v="6053628931"/>
    <s v="30.05.2025"/>
    <n v="3910079466"/>
    <s v="FS    "/>
    <s v="C004"/>
    <s v="CEE7600457"/>
    <n v="4114120"/>
    <x v="3"/>
    <s v="D     "/>
    <n v="4000018757"/>
    <s v="NMC CHILE SPA"/>
    <x v="1"/>
    <n v="-3201"/>
    <n v="34998297"/>
    <n v="5"/>
    <x v="0"/>
    <n v="32"/>
    <s v="          "/>
    <x v="1"/>
    <s v="57"/>
  </r>
  <r>
    <n v="6053628931"/>
    <s v="30.05.2025"/>
    <n v="3910079466"/>
    <s v="FS    "/>
    <s v="C004"/>
    <s v="CEE7750457"/>
    <n v="4114120"/>
    <x v="3"/>
    <s v="D     "/>
    <n v="4000018757"/>
    <s v="NMC CHILE SPA"/>
    <x v="1"/>
    <n v="-71555"/>
    <n v="34998297"/>
    <n v="5"/>
    <x v="0"/>
    <n v="33"/>
    <s v="          "/>
    <x v="1"/>
    <s v="57"/>
  </r>
  <r>
    <n v="6053628931"/>
    <s v="30.05.2025"/>
    <n v="3910079466"/>
    <s v="FS    "/>
    <s v="C004"/>
    <s v="CEE7810457"/>
    <n v="4114120"/>
    <x v="3"/>
    <s v="D     "/>
    <n v="4000018757"/>
    <s v="NMC CHILE SPA"/>
    <x v="1"/>
    <n v="-10146"/>
    <n v="34998297"/>
    <n v="5"/>
    <x v="0"/>
    <n v="34"/>
    <s v="          "/>
    <x v="1"/>
    <s v="57"/>
  </r>
  <r>
    <n v="6053628931"/>
    <s v="30.05.2025"/>
    <n v="3910079466"/>
    <s v="FS    "/>
    <s v="C004"/>
    <s v="CEE8430457"/>
    <n v="4114120"/>
    <x v="3"/>
    <s v="D     "/>
    <n v="4000018757"/>
    <s v="NMC CHILE SPA"/>
    <x v="1"/>
    <n v="-103202"/>
    <n v="34998297"/>
    <n v="5"/>
    <x v="0"/>
    <n v="35"/>
    <s v="          "/>
    <x v="1"/>
    <s v="57"/>
  </r>
  <r>
    <n v="6053628931"/>
    <s v="30.05.2025"/>
    <n v="3910079466"/>
    <s v="FS    "/>
    <s v="C004"/>
    <s v="CEE9000457"/>
    <n v="4114120"/>
    <x v="3"/>
    <s v="D     "/>
    <n v="4000018757"/>
    <s v="NMC CHILE SPA"/>
    <x v="1"/>
    <n v="-94116"/>
    <n v="34998297"/>
    <n v="5"/>
    <x v="0"/>
    <n v="36"/>
    <s v="          "/>
    <x v="1"/>
    <s v="57"/>
  </r>
  <r>
    <n v="6053628931"/>
    <s v="30.05.2025"/>
    <n v="3910079466"/>
    <s v="FS    "/>
    <s v="C004"/>
    <s v="CEE9830457"/>
    <n v="4114120"/>
    <x v="3"/>
    <s v="D     "/>
    <n v="4000018757"/>
    <s v="NMC CHILE SPA"/>
    <x v="1"/>
    <n v="-48015"/>
    <n v="34998297"/>
    <n v="5"/>
    <x v="0"/>
    <n v="37"/>
    <s v="          "/>
    <x v="1"/>
    <s v="57"/>
  </r>
  <r>
    <n v="6053628931"/>
    <s v="30.05.2025"/>
    <n v="3910079466"/>
    <s v="FS    "/>
    <s v="C004"/>
    <s v="CEE9880457"/>
    <n v="4114120"/>
    <x v="3"/>
    <s v="D     "/>
    <n v="4000018757"/>
    <s v="NMC CHILE SPA"/>
    <x v="1"/>
    <n v="-110597"/>
    <n v="34998297"/>
    <n v="5"/>
    <x v="0"/>
    <n v="38"/>
    <s v="          "/>
    <x v="1"/>
    <s v="57"/>
  </r>
  <r>
    <n v="6053628931"/>
    <s v="30.05.2025"/>
    <n v="3910079466"/>
    <s v="FS    "/>
    <s v="C004"/>
    <s v="CEE9900457"/>
    <n v="4114120"/>
    <x v="3"/>
    <s v="D     "/>
    <n v="4000018757"/>
    <s v="NMC CHILE SPA"/>
    <x v="1"/>
    <n v="-141735"/>
    <n v="34998297"/>
    <n v="5"/>
    <x v="0"/>
    <n v="39"/>
    <s v="          "/>
    <x v="1"/>
    <s v="57"/>
  </r>
  <r>
    <n v="6052436935"/>
    <s v="31.05.2025"/>
    <n v="3910043256"/>
    <s v="OK    "/>
    <s v="C004"/>
    <s v="CEL5990457"/>
    <n v="4110020"/>
    <x v="1"/>
    <s v="D     "/>
    <n v="4000018757"/>
    <s v="NMC CHILE SPA"/>
    <x v="18"/>
    <n v="-913685"/>
    <n v="34996660"/>
    <n v="5"/>
    <x v="0"/>
    <n v="1"/>
    <d v="2025-05-31T00:00:00"/>
    <x v="5"/>
    <s v="57"/>
  </r>
  <r>
    <n v="6052436935"/>
    <s v="31.05.2025"/>
    <n v="3910043256"/>
    <s v="OK    "/>
    <s v="C004"/>
    <s v="CEL5990449"/>
    <n v="4110020"/>
    <x v="1"/>
    <s v="D     "/>
    <n v="4000018757"/>
    <s v="NMC CHILE SPA"/>
    <x v="18"/>
    <n v="-167771"/>
    <n v="34996660"/>
    <n v="5"/>
    <x v="0"/>
    <n v="2"/>
    <d v="2025-05-31T00:00:00"/>
    <x v="5"/>
    <s v="49"/>
  </r>
  <r>
    <n v="6052439699"/>
    <s v="31.05.2025"/>
    <n v="3910043488"/>
    <s v="OK    "/>
    <s v="C004"/>
    <s v="CEL5990449"/>
    <n v="4112401"/>
    <x v="0"/>
    <s v="D     "/>
    <n v="4000018757"/>
    <s v="NMC CHILE SPA"/>
    <x v="19"/>
    <n v="-4860"/>
    <n v="34996710"/>
    <n v="5"/>
    <x v="0"/>
    <n v="1"/>
    <d v="2025-05-31T00:00:00"/>
    <x v="5"/>
    <s v="49"/>
  </r>
  <r>
    <n v="6052439699"/>
    <s v="31.05.2025"/>
    <n v="3910043488"/>
    <s v="OK    "/>
    <s v="C004"/>
    <s v="CEL5990457"/>
    <n v="4112401"/>
    <x v="0"/>
    <s v="D     "/>
    <n v="4000018757"/>
    <s v="NMC CHILE SPA"/>
    <x v="19"/>
    <n v="-76249"/>
    <n v="34996710"/>
    <n v="5"/>
    <x v="0"/>
    <n v="2"/>
    <d v="2025-05-31T00:00:00"/>
    <x v="5"/>
    <s v="57"/>
  </r>
  <r>
    <n v="6052439705"/>
    <s v="31.05.2025"/>
    <n v="3910043489"/>
    <s v="OK    "/>
    <s v="C004"/>
    <s v="CEE5040457"/>
    <n v="4112401"/>
    <x v="0"/>
    <s v="D     "/>
    <n v="4000018757"/>
    <s v="NMC CHILE SPA"/>
    <x v="19"/>
    <n v="-136"/>
    <n v="34996713"/>
    <n v="5"/>
    <x v="0"/>
    <n v="1"/>
    <d v="2025-05-31T00:00:00"/>
    <x v="5"/>
    <s v="57"/>
  </r>
  <r>
    <n v="6052439705"/>
    <s v="31.05.2025"/>
    <n v="3910043489"/>
    <s v="OK    "/>
    <s v="C004"/>
    <s v="CEE5070457"/>
    <n v="4112401"/>
    <x v="0"/>
    <s v="D     "/>
    <n v="4000018757"/>
    <s v="NMC CHILE SPA"/>
    <x v="19"/>
    <n v="-2234"/>
    <n v="34996713"/>
    <n v="5"/>
    <x v="0"/>
    <n v="2"/>
    <d v="2025-05-31T00:00:00"/>
    <x v="5"/>
    <s v="57"/>
  </r>
  <r>
    <n v="6052439705"/>
    <s v="31.05.2025"/>
    <n v="3910043489"/>
    <s v="OK    "/>
    <s v="C004"/>
    <s v="CEE5200457"/>
    <n v="4112401"/>
    <x v="0"/>
    <s v="D     "/>
    <n v="4000018757"/>
    <s v="NMC CHILE SPA"/>
    <x v="19"/>
    <n v="-698"/>
    <n v="34996713"/>
    <n v="5"/>
    <x v="0"/>
    <n v="3"/>
    <d v="2025-05-31T00:00:00"/>
    <x v="5"/>
    <s v="57"/>
  </r>
  <r>
    <n v="6052439705"/>
    <s v="31.05.2025"/>
    <n v="3910043489"/>
    <s v="OK    "/>
    <s v="C004"/>
    <s v="CEE5220457"/>
    <n v="4112401"/>
    <x v="0"/>
    <s v="D     "/>
    <n v="4000018757"/>
    <s v="NMC CHILE SPA"/>
    <x v="19"/>
    <n v="-1239"/>
    <n v="34996713"/>
    <n v="5"/>
    <x v="0"/>
    <n v="4"/>
    <d v="2025-05-31T00:00:00"/>
    <x v="5"/>
    <s v="57"/>
  </r>
  <r>
    <n v="6052439705"/>
    <s v="31.05.2025"/>
    <n v="3910043489"/>
    <s v="OK    "/>
    <s v="C004"/>
    <s v="CEE5250457"/>
    <n v="4112401"/>
    <x v="0"/>
    <s v="D     "/>
    <n v="4000018757"/>
    <s v="NMC CHILE SPA"/>
    <x v="19"/>
    <n v="-1114"/>
    <n v="34996713"/>
    <n v="5"/>
    <x v="0"/>
    <n v="5"/>
    <d v="2025-05-31T00:00:00"/>
    <x v="5"/>
    <s v="57"/>
  </r>
  <r>
    <n v="6052439705"/>
    <s v="31.05.2025"/>
    <n v="3910043489"/>
    <s v="OK    "/>
    <s v="C004"/>
    <s v="CEE5910457"/>
    <n v="4112401"/>
    <x v="0"/>
    <s v="D     "/>
    <n v="4000018757"/>
    <s v="NMC CHILE SPA"/>
    <x v="19"/>
    <n v="-4650"/>
    <n v="34996713"/>
    <n v="5"/>
    <x v="0"/>
    <n v="6"/>
    <d v="2025-05-31T00:00:00"/>
    <x v="5"/>
    <s v="57"/>
  </r>
  <r>
    <n v="6052439705"/>
    <s v="31.05.2025"/>
    <n v="3910043489"/>
    <s v="OK    "/>
    <s v="C004"/>
    <s v="CEE6520457"/>
    <n v="4112401"/>
    <x v="0"/>
    <s v="D     "/>
    <n v="4000018757"/>
    <s v="NMC CHILE SPA"/>
    <x v="19"/>
    <n v="-39679"/>
    <n v="34996713"/>
    <n v="5"/>
    <x v="0"/>
    <n v="7"/>
    <d v="2025-05-31T00:00:00"/>
    <x v="5"/>
    <s v="57"/>
  </r>
  <r>
    <n v="6052439705"/>
    <s v="31.05.2025"/>
    <n v="3910043489"/>
    <s v="OK    "/>
    <s v="C004"/>
    <s v="CEE7440457"/>
    <n v="4112401"/>
    <x v="0"/>
    <s v="D     "/>
    <n v="4000018757"/>
    <s v="NMC CHILE SPA"/>
    <x v="19"/>
    <n v="-1636"/>
    <n v="34996713"/>
    <n v="5"/>
    <x v="0"/>
    <n v="8"/>
    <d v="2025-05-31T00:00:00"/>
    <x v="5"/>
    <s v="57"/>
  </r>
  <r>
    <n v="6052439705"/>
    <s v="31.05.2025"/>
    <n v="3910043489"/>
    <s v="OK    "/>
    <s v="C004"/>
    <s v="CEE8430449"/>
    <n v="4112401"/>
    <x v="0"/>
    <s v="D     "/>
    <n v="4000018757"/>
    <s v="NMC CHILE SPA"/>
    <x v="19"/>
    <n v="-881"/>
    <n v="34996713"/>
    <n v="5"/>
    <x v="0"/>
    <n v="9"/>
    <d v="2025-05-31T00:00:00"/>
    <x v="5"/>
    <s v="49"/>
  </r>
  <r>
    <n v="6052439705"/>
    <s v="31.05.2025"/>
    <n v="3910043489"/>
    <s v="OK    "/>
    <s v="C004"/>
    <s v="CEE8430457"/>
    <n v="4112401"/>
    <x v="0"/>
    <s v="D     "/>
    <n v="4000018757"/>
    <s v="NMC CHILE SPA"/>
    <x v="19"/>
    <n v="-910"/>
    <n v="34996713"/>
    <n v="5"/>
    <x v="0"/>
    <n v="10"/>
    <d v="2025-05-31T00:00:00"/>
    <x v="5"/>
    <s v="57"/>
  </r>
  <r>
    <n v="6052462194"/>
    <s v="31.05.2025"/>
    <n v="3910046025"/>
    <s v="OK    "/>
    <s v="C004"/>
    <s v="CEE6520457"/>
    <n v="4110020"/>
    <x v="1"/>
    <s v="D     "/>
    <n v="4000018757"/>
    <s v="NMC CHILE SPA"/>
    <x v="20"/>
    <n v="-513310"/>
    <n v="34997191"/>
    <n v="12"/>
    <x v="1"/>
    <n v="3"/>
    <d v="2025-05-31T00:00:00"/>
    <x v="5"/>
    <s v="57"/>
  </r>
  <r>
    <n v="6052462194"/>
    <s v="31.05.2025"/>
    <n v="3910046025"/>
    <s v="OK    "/>
    <s v="C004"/>
    <s v="CEE6520413"/>
    <n v="4110020"/>
    <x v="1"/>
    <s v="D     "/>
    <n v="4000018757"/>
    <s v="NMC CHILE SPA"/>
    <x v="20"/>
    <n v="-4603"/>
    <n v="34997191"/>
    <n v="12"/>
    <x v="1"/>
    <n v="4"/>
    <d v="2025-05-31T00:00:00"/>
    <x v="5"/>
    <s v="13"/>
  </r>
  <r>
    <n v="6052462194"/>
    <s v="31.05.2025"/>
    <n v="3910046025"/>
    <s v="OK    "/>
    <s v="C004"/>
    <s v="CEE9880457"/>
    <n v="4110020"/>
    <x v="1"/>
    <s v="D     "/>
    <n v="4000018757"/>
    <s v="NMC CHILE SPA"/>
    <x v="20"/>
    <n v="-1"/>
    <n v="34997191"/>
    <n v="12"/>
    <x v="1"/>
    <n v="5"/>
    <d v="2025-05-31T00:00:00"/>
    <x v="5"/>
    <s v="57"/>
  </r>
  <r>
    <n v="6062806033"/>
    <s v="16.06.2025"/>
    <n v="3910292369"/>
    <s v="OK    "/>
    <s v="C004"/>
    <s v="CEL5990449"/>
    <n v="4112402"/>
    <x v="2"/>
    <s v="D     "/>
    <n v="4000018757"/>
    <s v="NMC CHILE SPA"/>
    <x v="21"/>
    <n v="-220320"/>
    <n v="35587713"/>
    <n v="6"/>
    <x v="0"/>
    <n v="1"/>
    <d v="2025-06-16T00:00:00"/>
    <x v="6"/>
    <s v="49"/>
  </r>
  <r>
    <n v="6062806033"/>
    <s v="16.06.2025"/>
    <n v="3910292369"/>
    <s v="OK    "/>
    <s v="C004"/>
    <s v="CEL5990457"/>
    <n v="4112402"/>
    <x v="2"/>
    <s v="D     "/>
    <n v="4000018757"/>
    <s v="NMC CHILE SPA"/>
    <x v="21"/>
    <n v="-2360009"/>
    <n v="35587713"/>
    <n v="6"/>
    <x v="0"/>
    <n v="2"/>
    <d v="2025-06-16T00:00:00"/>
    <x v="6"/>
    <s v="57"/>
  </r>
  <r>
    <n v="6069832225"/>
    <s v="27.06.2025"/>
    <n v="3910369572"/>
    <s v="FS    "/>
    <s v="C004"/>
    <s v="CEL5990457"/>
    <n v="4112402"/>
    <x v="2"/>
    <s v="D     "/>
    <n v="4000018757"/>
    <s v="NMC CHILE SPA"/>
    <x v="1"/>
    <n v="-93010"/>
    <n v="35590419"/>
    <n v="6"/>
    <x v="0"/>
    <n v="1"/>
    <s v="          "/>
    <x v="1"/>
    <s v="57"/>
  </r>
  <r>
    <n v="6069888493"/>
    <s v="27.06.2025"/>
    <n v="3910371426"/>
    <s v="FS    "/>
    <s v="C004"/>
    <s v="CEE8790449"/>
    <n v="4110031"/>
    <x v="5"/>
    <s v="D     "/>
    <n v="4000018757"/>
    <s v="NMC CHILE SPA"/>
    <x v="22"/>
    <n v="-93000"/>
    <n v="35590535"/>
    <n v="6"/>
    <x v="0"/>
    <n v="1"/>
    <s v="          "/>
    <x v="1"/>
    <s v="49"/>
  </r>
  <r>
    <n v="6071564786"/>
    <s v="30.06.2025"/>
    <n v="3910391642"/>
    <s v="OK    "/>
    <s v="C004"/>
    <s v="CEL5990449"/>
    <n v="4112401"/>
    <x v="0"/>
    <s v="D     "/>
    <n v="4000018757"/>
    <s v="NMC CHILE SPA"/>
    <x v="23"/>
    <n v="-14362"/>
    <n v="35591378"/>
    <n v="6"/>
    <x v="0"/>
    <n v="1"/>
    <d v="2025-06-30T00:00:00"/>
    <x v="6"/>
    <s v="49"/>
  </r>
  <r>
    <n v="6071564786"/>
    <s v="30.06.2025"/>
    <n v="3910391642"/>
    <s v="OK    "/>
    <s v="C004"/>
    <s v="CEL5990457"/>
    <n v="4112401"/>
    <x v="0"/>
    <s v="D     "/>
    <n v="4000018757"/>
    <s v="NMC CHILE SPA"/>
    <x v="23"/>
    <n v="-50412"/>
    <n v="35591378"/>
    <n v="6"/>
    <x v="0"/>
    <n v="2"/>
    <d v="2025-06-30T00:00:00"/>
    <x v="6"/>
    <s v="57"/>
  </r>
  <r>
    <n v="6071564793"/>
    <s v="30.06.2025"/>
    <n v="3910391643"/>
    <s v="OK    "/>
    <s v="C004"/>
    <s v="CEE5040457"/>
    <n v="4112401"/>
    <x v="0"/>
    <s v="D     "/>
    <n v="4000018757"/>
    <s v="NMC CHILE SPA"/>
    <x v="23"/>
    <n v="-5589"/>
    <n v="35591379"/>
    <n v="6"/>
    <x v="0"/>
    <n v="2"/>
    <d v="2025-06-30T00:00:00"/>
    <x v="6"/>
    <s v="57"/>
  </r>
  <r>
    <n v="6071564793"/>
    <s v="30.06.2025"/>
    <n v="3910391643"/>
    <s v="OK    "/>
    <s v="C004"/>
    <s v="CEE5070457"/>
    <n v="4112401"/>
    <x v="0"/>
    <s v="D     "/>
    <n v="4000018757"/>
    <s v="NMC CHILE SPA"/>
    <x v="23"/>
    <n v="-189"/>
    <n v="35591379"/>
    <n v="6"/>
    <x v="0"/>
    <n v="3"/>
    <d v="2025-06-30T00:00:00"/>
    <x v="6"/>
    <s v="57"/>
  </r>
  <r>
    <n v="6071564793"/>
    <s v="30.06.2025"/>
    <n v="3910391643"/>
    <s v="OK    "/>
    <s v="C004"/>
    <s v="CEE5170457"/>
    <n v="4112401"/>
    <x v="0"/>
    <s v="D     "/>
    <n v="4000018757"/>
    <s v="NMC CHILE SPA"/>
    <x v="23"/>
    <n v="-2801"/>
    <n v="35591379"/>
    <n v="6"/>
    <x v="0"/>
    <n v="4"/>
    <d v="2025-06-30T00:00:00"/>
    <x v="6"/>
    <s v="57"/>
  </r>
  <r>
    <n v="6071564793"/>
    <s v="30.06.2025"/>
    <n v="3910391643"/>
    <s v="OK    "/>
    <s v="C004"/>
    <s v="CEE5210457"/>
    <n v="4112401"/>
    <x v="0"/>
    <s v="D     "/>
    <n v="4000018757"/>
    <s v="NMC CHILE SPA"/>
    <x v="23"/>
    <n v="-688"/>
    <n v="35591379"/>
    <n v="6"/>
    <x v="0"/>
    <n v="5"/>
    <d v="2025-06-30T00:00:00"/>
    <x v="6"/>
    <s v="57"/>
  </r>
  <r>
    <n v="6071564793"/>
    <s v="30.06.2025"/>
    <n v="3910391643"/>
    <s v="OK    "/>
    <s v="C004"/>
    <s v="CEE6520449"/>
    <n v="4112401"/>
    <x v="0"/>
    <s v="D     "/>
    <n v="4000018757"/>
    <s v="NMC CHILE SPA"/>
    <x v="23"/>
    <n v="-451"/>
    <n v="35591379"/>
    <n v="6"/>
    <x v="0"/>
    <n v="6"/>
    <d v="2025-06-30T00:00:00"/>
    <x v="6"/>
    <s v="49"/>
  </r>
  <r>
    <n v="6071564793"/>
    <s v="30.06.2025"/>
    <n v="3910391643"/>
    <s v="OK    "/>
    <s v="C004"/>
    <s v="CEE6520457"/>
    <n v="4112401"/>
    <x v="0"/>
    <s v="D     "/>
    <n v="4000018757"/>
    <s v="NMC CHILE SPA"/>
    <x v="23"/>
    <n v="-26840"/>
    <n v="35591379"/>
    <n v="6"/>
    <x v="0"/>
    <n v="7"/>
    <d v="2025-06-30T00:00:00"/>
    <x v="6"/>
    <s v="57"/>
  </r>
  <r>
    <n v="6071564793"/>
    <s v="30.06.2025"/>
    <n v="3910391643"/>
    <s v="OK    "/>
    <s v="C004"/>
    <s v="CEE7440457"/>
    <n v="4112401"/>
    <x v="0"/>
    <s v="D     "/>
    <n v="4000018757"/>
    <s v="NMC CHILE SPA"/>
    <x v="23"/>
    <n v="-5369"/>
    <n v="35591379"/>
    <n v="6"/>
    <x v="0"/>
    <n v="8"/>
    <d v="2025-06-30T00:00:00"/>
    <x v="6"/>
    <s v="57"/>
  </r>
  <r>
    <n v="6071602589"/>
    <s v="30.06.2025"/>
    <n v="3910394777"/>
    <s v="OK    "/>
    <s v="C004"/>
    <s v="CEE6520457"/>
    <n v="4110020"/>
    <x v="1"/>
    <s v="D     "/>
    <n v="4000018757"/>
    <s v="NMC CHILE SPA"/>
    <x v="24"/>
    <n v="-347066"/>
    <n v="35591854"/>
    <n v="12"/>
    <x v="1"/>
    <n v="1"/>
    <d v="2025-06-30T00:00:00"/>
    <x v="6"/>
    <s v="57"/>
  </r>
  <r>
    <n v="6071602589"/>
    <s v="30.06.2025"/>
    <n v="3910394777"/>
    <s v="OK    "/>
    <s v="C004"/>
    <s v="CEE6520413"/>
    <n v="4110020"/>
    <x v="1"/>
    <s v="D     "/>
    <n v="4000018757"/>
    <s v="NMC CHILE SPA"/>
    <x v="24"/>
    <n v="-2952"/>
    <n v="35591854"/>
    <n v="12"/>
    <x v="1"/>
    <n v="2"/>
    <d v="2025-06-30T00:00:00"/>
    <x v="6"/>
    <s v="13"/>
  </r>
  <r>
    <n v="6078022268"/>
    <s v="10.07.2025"/>
    <n v="3910479332"/>
    <s v="OK    "/>
    <s v="C004"/>
    <s v="CEL5990449"/>
    <n v="4112402"/>
    <x v="2"/>
    <s v="D     "/>
    <n v="4000018757"/>
    <s v="NMC CHILE SPA"/>
    <x v="25"/>
    <n v="-347328"/>
    <n v="35594951"/>
    <n v="7"/>
    <x v="0"/>
    <n v="1"/>
    <d v="2025-07-10T00:00:00"/>
    <x v="7"/>
    <s v="49"/>
  </r>
  <r>
    <n v="6078022268"/>
    <s v="10.07.2025"/>
    <n v="3910479332"/>
    <s v="OK    "/>
    <s v="C004"/>
    <s v="CEL5990457"/>
    <n v="4112402"/>
    <x v="2"/>
    <s v="D     "/>
    <n v="4000018757"/>
    <s v="NMC CHILE SPA"/>
    <x v="25"/>
    <n v="-1184356"/>
    <n v="35594951"/>
    <n v="7"/>
    <x v="0"/>
    <n v="2"/>
    <d v="2025-07-10T00:00:00"/>
    <x v="7"/>
    <s v="57"/>
  </r>
  <r>
    <n v="6090781487"/>
    <s v="30.07.2025"/>
    <n v="3910643529"/>
    <s v="FS    "/>
    <s v="C004"/>
    <s v="CEL5990457"/>
    <n v="4112402"/>
    <x v="2"/>
    <s v="D     "/>
    <n v="4000018757"/>
    <s v="NMC CHILE SPA"/>
    <x v="1"/>
    <n v="-93042"/>
    <n v="35821846"/>
    <n v="7"/>
    <x v="0"/>
    <n v="1"/>
    <s v="          "/>
    <x v="1"/>
    <s v="57"/>
  </r>
  <r>
    <n v="6091638814"/>
    <s v="31.07.2025"/>
    <n v="3910657164"/>
    <s v="OK    "/>
    <s v="C004"/>
    <s v="CEL5990449"/>
    <n v="4112401"/>
    <x v="0"/>
    <s v="D     "/>
    <n v="4000018757"/>
    <s v="NMC CHILE SPA"/>
    <x v="26"/>
    <n v="-9662"/>
    <n v="35822663"/>
    <n v="7"/>
    <x v="0"/>
    <n v="1"/>
    <d v="2025-07-31T00:00:00"/>
    <x v="7"/>
    <s v="49"/>
  </r>
  <r>
    <n v="6091638814"/>
    <s v="31.07.2025"/>
    <n v="3910657164"/>
    <s v="OK    "/>
    <s v="C004"/>
    <s v="CEL5990457"/>
    <n v="4112401"/>
    <x v="0"/>
    <s v="D     "/>
    <n v="4000018757"/>
    <s v="NMC CHILE SPA"/>
    <x v="26"/>
    <n v="-50093"/>
    <n v="35822663"/>
    <n v="7"/>
    <x v="0"/>
    <n v="2"/>
    <d v="2025-07-31T00:00:00"/>
    <x v="7"/>
    <s v="57"/>
  </r>
  <r>
    <n v="6091638824"/>
    <s v="31.07.2025"/>
    <n v="3910657165"/>
    <s v="OK    "/>
    <s v="C004"/>
    <s v="CEE5170457"/>
    <n v="4112401"/>
    <x v="0"/>
    <s v="D     "/>
    <n v="4000018757"/>
    <s v="NMC CHILE SPA"/>
    <x v="26"/>
    <n v="-5268"/>
    <n v="35822665"/>
    <n v="7"/>
    <x v="0"/>
    <n v="1"/>
    <d v="2025-07-31T00:00:00"/>
    <x v="7"/>
    <s v="57"/>
  </r>
  <r>
    <n v="6091638824"/>
    <s v="31.07.2025"/>
    <n v="3910657165"/>
    <s v="OK    "/>
    <s v="C004"/>
    <s v="CEE5210457"/>
    <n v="4112401"/>
    <x v="0"/>
    <s v="D     "/>
    <n v="4000018757"/>
    <s v="NMC CHILE SPA"/>
    <x v="26"/>
    <n v="-3293"/>
    <n v="35822665"/>
    <n v="7"/>
    <x v="0"/>
    <n v="2"/>
    <d v="2025-07-31T00:00:00"/>
    <x v="7"/>
    <s v="57"/>
  </r>
  <r>
    <n v="6091638824"/>
    <s v="31.07.2025"/>
    <n v="3910657165"/>
    <s v="OK    "/>
    <s v="C004"/>
    <s v="CEE5220457"/>
    <n v="4112401"/>
    <x v="0"/>
    <s v="D     "/>
    <n v="4000018757"/>
    <s v="NMC CHILE SPA"/>
    <x v="26"/>
    <n v="-2904"/>
    <n v="35822665"/>
    <n v="7"/>
    <x v="0"/>
    <n v="3"/>
    <d v="2025-07-31T00:00:00"/>
    <x v="7"/>
    <s v="57"/>
  </r>
  <r>
    <n v="6091638824"/>
    <s v="31.07.2025"/>
    <n v="3910657165"/>
    <s v="OK    "/>
    <s v="C004"/>
    <s v="CEE5910457"/>
    <n v="4112401"/>
    <x v="0"/>
    <s v="D     "/>
    <n v="4000018757"/>
    <s v="NMC CHILE SPA"/>
    <x v="26"/>
    <n v="-4185"/>
    <n v="35822665"/>
    <n v="7"/>
    <x v="0"/>
    <n v="4"/>
    <d v="2025-07-31T00:00:00"/>
    <x v="7"/>
    <s v="57"/>
  </r>
  <r>
    <n v="6091638824"/>
    <s v="31.07.2025"/>
    <n v="3910657165"/>
    <s v="OK    "/>
    <s v="C004"/>
    <s v="CEE6460457"/>
    <n v="4112401"/>
    <x v="0"/>
    <s v="D     "/>
    <n v="4000018757"/>
    <s v="NMC CHILE SPA"/>
    <x v="26"/>
    <n v="-688"/>
    <n v="35822665"/>
    <n v="7"/>
    <x v="0"/>
    <n v="5"/>
    <d v="2025-07-31T00:00:00"/>
    <x v="7"/>
    <s v="57"/>
  </r>
  <r>
    <n v="6091638824"/>
    <s v="31.07.2025"/>
    <n v="3910657165"/>
    <s v="OK    "/>
    <s v="C004"/>
    <s v="CEE6520457"/>
    <n v="4112401"/>
    <x v="0"/>
    <s v="D     "/>
    <n v="4000018757"/>
    <s v="NMC CHILE SPA"/>
    <x v="26"/>
    <n v="-34566"/>
    <n v="35822665"/>
    <n v="7"/>
    <x v="0"/>
    <n v="6"/>
    <d v="2025-07-31T00:00:00"/>
    <x v="7"/>
    <s v="57"/>
  </r>
  <r>
    <n v="6091638824"/>
    <s v="31.07.2025"/>
    <n v="3910657165"/>
    <s v="OK    "/>
    <s v="C004"/>
    <s v="CEE6520449"/>
    <n v="4112401"/>
    <x v="0"/>
    <s v="D     "/>
    <n v="4000018757"/>
    <s v="NMC CHILE SPA"/>
    <x v="26"/>
    <n v="-2521"/>
    <n v="35822665"/>
    <n v="7"/>
    <x v="0"/>
    <n v="7"/>
    <d v="2025-07-31T00:00:00"/>
    <x v="7"/>
    <s v="49"/>
  </r>
  <r>
    <n v="6091638824"/>
    <s v="31.07.2025"/>
    <n v="3910657165"/>
    <s v="OK    "/>
    <s v="C004"/>
    <s v="CEE7600457"/>
    <n v="4112401"/>
    <x v="0"/>
    <s v="D     "/>
    <n v="4000018757"/>
    <s v="NMC CHILE SPA"/>
    <x v="26"/>
    <n v="-8259"/>
    <n v="35822665"/>
    <n v="7"/>
    <x v="0"/>
    <n v="8"/>
    <d v="2025-07-31T00:00:00"/>
    <x v="7"/>
    <s v="57"/>
  </r>
  <r>
    <n v="6091727082"/>
    <s v="31.07.2025"/>
    <n v="3910662514"/>
    <s v="OK    "/>
    <s v="C004"/>
    <s v="CEE6520457"/>
    <n v="4110020"/>
    <x v="1"/>
    <s v="D     "/>
    <n v="4000018757"/>
    <s v="NMC CHILE SPA"/>
    <x v="27"/>
    <n v="-18000"/>
    <n v="35823174"/>
    <n v="12"/>
    <x v="1"/>
    <n v="1"/>
    <d v="2025-07-31T00:00:00"/>
    <x v="7"/>
    <s v="57"/>
  </r>
  <r>
    <n v="6091727082"/>
    <s v="31.07.2025"/>
    <n v="3910662514"/>
    <s v="OK    "/>
    <s v="C004"/>
    <s v="CEE6520413"/>
    <n v="4110020"/>
    <x v="1"/>
    <s v="D     "/>
    <n v="4000018757"/>
    <s v="NMC CHILE SPA"/>
    <x v="27"/>
    <n v="-153"/>
    <n v="35823174"/>
    <n v="12"/>
    <x v="1"/>
    <n v="2"/>
    <d v="2025-07-31T00:00:00"/>
    <x v="7"/>
    <s v="13"/>
  </r>
  <r>
    <n v="6100556887"/>
    <s v="14.08.2025"/>
    <n v="3910773092"/>
    <s v="OK    "/>
    <s v="C004"/>
    <s v="CEL5990457"/>
    <n v="4112402"/>
    <x v="2"/>
    <s v="D     "/>
    <n v="4000018757"/>
    <s v="NMC CHILE SPA"/>
    <x v="28"/>
    <n v="-1164289"/>
    <n v="35827226"/>
    <n v="8"/>
    <x v="0"/>
    <n v="1"/>
    <d v="2025-08-14T00:00:00"/>
    <x v="8"/>
    <s v="57"/>
  </r>
  <r>
    <n v="6100556887"/>
    <s v="14.08.2025"/>
    <n v="3910773092"/>
    <s v="OK    "/>
    <s v="C004"/>
    <s v="CEL5990449"/>
    <n v="4112402"/>
    <x v="2"/>
    <s v="D     "/>
    <n v="4000018757"/>
    <s v="NMC CHILE SPA"/>
    <x v="28"/>
    <n v="-207360"/>
    <n v="35827226"/>
    <n v="8"/>
    <x v="0"/>
    <n v="2"/>
    <d v="2025-08-14T00:00:00"/>
    <x v="8"/>
    <s v="49"/>
  </r>
  <r>
    <n v="6108813578"/>
    <s v="27.08.2025"/>
    <n v="3910863624"/>
    <s v="FS    "/>
    <s v="C004"/>
    <s v="CEL5990457"/>
    <n v="4112402"/>
    <x v="2"/>
    <s v="D     "/>
    <n v="4000018757"/>
    <s v="NMC CHILE SPA"/>
    <x v="1"/>
    <n v="-341638"/>
    <n v="35831195"/>
    <n v="8"/>
    <x v="0"/>
    <n v="1"/>
    <s v="          "/>
    <x v="1"/>
    <s v="57"/>
  </r>
  <r>
    <n v="6111415793"/>
    <s v="31.08.2025"/>
    <n v="3910895050"/>
    <s v="OK    "/>
    <s v="C004"/>
    <s v="CEL5990449"/>
    <n v="4112401"/>
    <x v="0"/>
    <s v="D     "/>
    <n v="4000018757"/>
    <s v="NMC CHILE SPA"/>
    <x v="29"/>
    <n v="-5832"/>
    <n v="35832408"/>
    <n v="8"/>
    <x v="0"/>
    <n v="1"/>
    <d v="2025-08-31T00:00:00"/>
    <x v="8"/>
    <s v="49"/>
  </r>
  <r>
    <n v="6111415793"/>
    <s v="31.08.2025"/>
    <n v="3910895050"/>
    <s v="OK    "/>
    <s v="C004"/>
    <s v="CEL5990457"/>
    <n v="4112401"/>
    <x v="0"/>
    <s v="D     "/>
    <n v="4000018757"/>
    <s v="NMC CHILE SPA"/>
    <x v="29"/>
    <n v="-64001"/>
    <n v="35832408"/>
    <n v="8"/>
    <x v="0"/>
    <n v="2"/>
    <d v="2025-08-31T00:00:00"/>
    <x v="8"/>
    <s v="57"/>
  </r>
  <r>
    <n v="6111415801"/>
    <s v="31.08.2025"/>
    <n v="3910895051"/>
    <s v="OK    "/>
    <s v="C004"/>
    <s v="CEE5040457"/>
    <n v="4112401"/>
    <x v="0"/>
    <s v="D     "/>
    <n v="4000018757"/>
    <s v="NMC CHILE SPA"/>
    <x v="29"/>
    <n v="-2028"/>
    <n v="35832409"/>
    <n v="8"/>
    <x v="0"/>
    <n v="1"/>
    <d v="2025-08-31T00:00:00"/>
    <x v="8"/>
    <s v="57"/>
  </r>
  <r>
    <n v="6111415801"/>
    <s v="31.08.2025"/>
    <n v="3910895051"/>
    <s v="OK    "/>
    <s v="C004"/>
    <s v="CEE6520457"/>
    <n v="4112401"/>
    <x v="0"/>
    <s v="D     "/>
    <n v="4000018757"/>
    <s v="NMC CHILE SPA"/>
    <x v="29"/>
    <n v="-28146"/>
    <n v="35832409"/>
    <n v="8"/>
    <x v="0"/>
    <n v="2"/>
    <d v="2025-08-31T00:00:00"/>
    <x v="8"/>
    <s v="57"/>
  </r>
  <r>
    <n v="6111415801"/>
    <s v="31.08.2025"/>
    <n v="3910895051"/>
    <s v="OK    "/>
    <s v="C004"/>
    <s v="CEE6520449"/>
    <n v="4112401"/>
    <x v="0"/>
    <s v="D     "/>
    <n v="4000018757"/>
    <s v="NMC CHILE SPA"/>
    <x v="29"/>
    <n v="-1364"/>
    <n v="35832409"/>
    <n v="8"/>
    <x v="0"/>
    <n v="3"/>
    <d v="2025-08-31T00:00:00"/>
    <x v="8"/>
    <s v="49"/>
  </r>
  <r>
    <n v="6111415801"/>
    <s v="31.08.2025"/>
    <n v="3910895051"/>
    <s v="OK    "/>
    <s v="C004"/>
    <s v="CEE5070443"/>
    <n v="4112401"/>
    <x v="0"/>
    <s v="D     "/>
    <n v="4000018757"/>
    <s v="NMC CHILE SPA"/>
    <x v="29"/>
    <n v="-80"/>
    <n v="35832409"/>
    <n v="8"/>
    <x v="0"/>
    <n v="4"/>
    <d v="2025-08-31T00:00:00"/>
    <x v="8"/>
    <s v="43"/>
  </r>
  <r>
    <n v="6111415801"/>
    <s v="31.08.2025"/>
    <n v="3910895051"/>
    <s v="OK    "/>
    <s v="C004"/>
    <s v="CEE5140457"/>
    <n v="4112401"/>
    <x v="0"/>
    <s v="D     "/>
    <n v="4000018757"/>
    <s v="NMC CHILE SPA"/>
    <x v="29"/>
    <n v="-138"/>
    <n v="35832409"/>
    <n v="8"/>
    <x v="0"/>
    <n v="5"/>
    <d v="2025-08-31T00:00:00"/>
    <x v="8"/>
    <s v="57"/>
  </r>
  <r>
    <n v="6111415801"/>
    <s v="31.08.2025"/>
    <n v="3910895051"/>
    <s v="OK    "/>
    <s v="C004"/>
    <s v="CEE5170457"/>
    <n v="4112401"/>
    <x v="0"/>
    <s v="D     "/>
    <n v="4000018757"/>
    <s v="NMC CHILE SPA"/>
    <x v="29"/>
    <n v="-5016"/>
    <n v="35832409"/>
    <n v="8"/>
    <x v="0"/>
    <n v="6"/>
    <d v="2025-08-31T00:00:00"/>
    <x v="8"/>
    <s v="57"/>
  </r>
  <r>
    <n v="6111415801"/>
    <s v="31.08.2025"/>
    <n v="3910895051"/>
    <s v="OK    "/>
    <s v="C004"/>
    <s v="CEE5210457"/>
    <n v="4112401"/>
    <x v="0"/>
    <s v="D     "/>
    <n v="4000018757"/>
    <s v="NMC CHILE SPA"/>
    <x v="29"/>
    <n v="-3340"/>
    <n v="35832409"/>
    <n v="8"/>
    <x v="0"/>
    <n v="7"/>
    <d v="2025-08-31T00:00:00"/>
    <x v="8"/>
    <s v="57"/>
  </r>
  <r>
    <n v="6111415801"/>
    <s v="31.08.2025"/>
    <n v="3910895051"/>
    <s v="OK    "/>
    <s v="C004"/>
    <s v="CEE5910457"/>
    <n v="4112401"/>
    <x v="0"/>
    <s v="D     "/>
    <n v="4000018757"/>
    <s v="NMC CHILE SPA"/>
    <x v="29"/>
    <n v="-2325"/>
    <n v="35832409"/>
    <n v="8"/>
    <x v="0"/>
    <n v="8"/>
    <d v="2025-08-31T00:00:00"/>
    <x v="8"/>
    <s v="57"/>
  </r>
  <r>
    <n v="6111415801"/>
    <s v="31.08.2025"/>
    <n v="3910895051"/>
    <s v="OK    "/>
    <s v="C004"/>
    <s v="CEE6190457"/>
    <n v="4112401"/>
    <x v="0"/>
    <s v="D     "/>
    <n v="4000018757"/>
    <s v="NMC CHILE SPA"/>
    <x v="29"/>
    <n v="-267"/>
    <n v="35832409"/>
    <n v="8"/>
    <x v="0"/>
    <n v="9"/>
    <d v="2025-08-31T00:00:00"/>
    <x v="8"/>
    <s v="57"/>
  </r>
  <r>
    <n v="6111415801"/>
    <s v="31.08.2025"/>
    <n v="3910895051"/>
    <s v="OK    "/>
    <s v="C004"/>
    <s v="CEE7440457"/>
    <n v="4112401"/>
    <x v="0"/>
    <s v="D     "/>
    <n v="4000018757"/>
    <s v="NMC CHILE SPA"/>
    <x v="29"/>
    <n v="-1927"/>
    <n v="35832409"/>
    <n v="8"/>
    <x v="0"/>
    <n v="10"/>
    <d v="2025-08-31T00:00:00"/>
    <x v="8"/>
    <s v="57"/>
  </r>
  <r>
    <n v="6111441861"/>
    <s v="31.08.2025"/>
    <n v="3910897763"/>
    <s v="OK    "/>
    <s v="C004"/>
    <s v="CEE6520457"/>
    <n v="4110020"/>
    <x v="1"/>
    <s v="D     "/>
    <n v="4000018757"/>
    <s v="NMC CHILE SPA"/>
    <x v="30"/>
    <n v="-131941"/>
    <n v="35833011"/>
    <n v="12"/>
    <x v="1"/>
    <n v="1"/>
    <d v="2025-08-31T00:00:00"/>
    <x v="8"/>
    <s v="57"/>
  </r>
  <r>
    <n v="6111441861"/>
    <s v="31.08.2025"/>
    <n v="3910897763"/>
    <s v="OK    "/>
    <s v="C004"/>
    <s v="CEE6520413"/>
    <n v="4110020"/>
    <x v="1"/>
    <s v="D     "/>
    <n v="4000018757"/>
    <s v="NMC CHILE SPA"/>
    <x v="30"/>
    <n v="-1098"/>
    <n v="35833011"/>
    <n v="12"/>
    <x v="1"/>
    <n v="2"/>
    <d v="2025-08-31T00:00:00"/>
    <x v="8"/>
    <s v="13"/>
  </r>
  <r>
    <n v="6118276311"/>
    <s v="11.09.2025"/>
    <n v="3910984250"/>
    <s v="OK    "/>
    <s v="C004"/>
    <s v="CEL5990449"/>
    <n v="4112402"/>
    <x v="2"/>
    <s v="D     "/>
    <n v="4000018757"/>
    <s v="NMC CHILE SPA"/>
    <x v="31"/>
    <n v="-155520"/>
    <n v="36156617"/>
    <n v="9"/>
    <x v="0"/>
    <n v="1"/>
    <d v="2025-09-11T00:00:00"/>
    <x v="9"/>
    <s v="49"/>
  </r>
  <r>
    <n v="6118276311"/>
    <s v="11.09.2025"/>
    <n v="3910984250"/>
    <s v="OK    "/>
    <s v="C004"/>
    <s v="CEL5990457"/>
    <n v="4112402"/>
    <x v="2"/>
    <s v="D     "/>
    <n v="4000018757"/>
    <s v="NMC CHILE SPA"/>
    <x v="31"/>
    <n v="-1706685"/>
    <n v="36156617"/>
    <n v="9"/>
    <x v="0"/>
    <n v="2"/>
    <d v="2025-09-11T00:00:00"/>
    <x v="9"/>
    <s v="57"/>
  </r>
  <r>
    <n v="6130608047"/>
    <s v="30.09.2025"/>
    <n v="3911103905"/>
    <s v="OK    "/>
    <s v="C004"/>
    <s v="CEL5990457"/>
    <n v="4112401"/>
    <x v="0"/>
    <s v="D     "/>
    <n v="4000018757"/>
    <s v="NMC CHILE SPA"/>
    <x v="32"/>
    <n v="-35398"/>
    <n v="36161319"/>
    <n v="9"/>
    <x v="0"/>
    <n v="1"/>
    <d v="2025-09-30T00:00:00"/>
    <x v="9"/>
    <s v="57"/>
  </r>
  <r>
    <n v="6130608047"/>
    <s v="30.09.2025"/>
    <n v="3911103905"/>
    <s v="OK    "/>
    <s v="C004"/>
    <s v="CEL5990449"/>
    <n v="4112401"/>
    <x v="0"/>
    <s v="D     "/>
    <n v="4000018757"/>
    <s v="NMC CHILE SPA"/>
    <x v="32"/>
    <n v="-5346"/>
    <n v="36161319"/>
    <n v="9"/>
    <x v="0"/>
    <n v="2"/>
    <d v="2025-09-30T00:00:00"/>
    <x v="9"/>
    <s v="49"/>
  </r>
  <r>
    <n v="6130608050"/>
    <s v="30.09.2025"/>
    <n v="3911103906"/>
    <s v="OK    "/>
    <s v="C004"/>
    <s v="CEE5070457"/>
    <n v="4112401"/>
    <x v="0"/>
    <s v="D     "/>
    <n v="4000018757"/>
    <s v="NMC CHILE SPA"/>
    <x v="32"/>
    <n v="-3392"/>
    <n v="36161321"/>
    <n v="9"/>
    <x v="0"/>
    <n v="1"/>
    <d v="2025-09-30T00:00:00"/>
    <x v="9"/>
    <s v="57"/>
  </r>
  <r>
    <n v="6130608050"/>
    <s v="30.09.2025"/>
    <n v="3911103906"/>
    <s v="OK    "/>
    <s v="C004"/>
    <s v="CEE5070443"/>
    <n v="4112401"/>
    <x v="0"/>
    <s v="D     "/>
    <n v="4000018757"/>
    <s v="NMC CHILE SPA"/>
    <x v="32"/>
    <n v="-169"/>
    <n v="36161321"/>
    <n v="9"/>
    <x v="0"/>
    <n v="2"/>
    <d v="2025-09-30T00:00:00"/>
    <x v="9"/>
    <s v="43"/>
  </r>
  <r>
    <n v="6130608050"/>
    <s v="30.09.2025"/>
    <n v="3911103906"/>
    <s v="OK    "/>
    <s v="C004"/>
    <s v="CEE5170457"/>
    <n v="4112401"/>
    <x v="0"/>
    <s v="D     "/>
    <n v="4000018757"/>
    <s v="NMC CHILE SPA"/>
    <x v="32"/>
    <n v="-136"/>
    <n v="36161321"/>
    <n v="9"/>
    <x v="0"/>
    <n v="3"/>
    <d v="2025-09-30T00:00:00"/>
    <x v="9"/>
    <s v="57"/>
  </r>
  <r>
    <n v="6130608050"/>
    <s v="30.09.2025"/>
    <n v="3911103906"/>
    <s v="OK    "/>
    <s v="C004"/>
    <s v="CEE5200457"/>
    <n v="4112401"/>
    <x v="0"/>
    <s v="D     "/>
    <n v="4000018757"/>
    <s v="NMC CHILE SPA"/>
    <x v="32"/>
    <n v="-581"/>
    <n v="36161321"/>
    <n v="9"/>
    <x v="0"/>
    <n v="4"/>
    <d v="2025-09-30T00:00:00"/>
    <x v="9"/>
    <s v="57"/>
  </r>
  <r>
    <n v="6130608050"/>
    <s v="30.09.2025"/>
    <n v="3911103906"/>
    <s v="OK    "/>
    <s v="C004"/>
    <s v="CEE5210457"/>
    <n v="4112401"/>
    <x v="0"/>
    <s v="D     "/>
    <n v="4000018757"/>
    <s v="NMC CHILE SPA"/>
    <x v="32"/>
    <n v="-3293"/>
    <n v="36161321"/>
    <n v="9"/>
    <x v="0"/>
    <n v="5"/>
    <d v="2025-09-30T00:00:00"/>
    <x v="9"/>
    <s v="57"/>
  </r>
  <r>
    <n v="6130608050"/>
    <s v="30.09.2025"/>
    <n v="3911103906"/>
    <s v="OK    "/>
    <s v="C004"/>
    <s v="CEE6520413"/>
    <n v="4112401"/>
    <x v="0"/>
    <s v="D     "/>
    <n v="4000018757"/>
    <s v="NMC CHILE SPA"/>
    <x v="32"/>
    <n v="-520"/>
    <n v="36161321"/>
    <n v="9"/>
    <x v="0"/>
    <n v="6"/>
    <d v="2025-09-30T00:00:00"/>
    <x v="9"/>
    <s v="13"/>
  </r>
  <r>
    <n v="6130608050"/>
    <s v="30.09.2025"/>
    <n v="3911103906"/>
    <s v="OK    "/>
    <s v="C004"/>
    <s v="CEE6520457"/>
    <n v="4112401"/>
    <x v="0"/>
    <s v="D     "/>
    <n v="4000018757"/>
    <s v="NMC CHILE SPA"/>
    <x v="32"/>
    <n v="-30117"/>
    <n v="36161321"/>
    <n v="9"/>
    <x v="0"/>
    <n v="7"/>
    <d v="2025-09-30T00:00:00"/>
    <x v="9"/>
    <s v="57"/>
  </r>
  <r>
    <n v="6141765216"/>
    <s v="16.10.2025"/>
    <n v="3911356348"/>
    <s v="OK    "/>
    <s v="C004"/>
    <s v="CEL5990457"/>
    <n v="4112402"/>
    <x v="2"/>
    <s v="D     "/>
    <n v="4000018757"/>
    <s v="NMC CHILE SPA"/>
    <x v="33"/>
    <n v="-943958"/>
    <n v="36524162"/>
    <n v="10"/>
    <x v="0"/>
    <n v="1"/>
    <d v="2025-10-16T00:00:00"/>
    <x v="10"/>
    <s v="57"/>
  </r>
  <r>
    <n v="6141765216"/>
    <s v="16.10.2025"/>
    <n v="3911356348"/>
    <s v="OK    "/>
    <s v="C004"/>
    <s v="CEL5990449"/>
    <n v="4112402"/>
    <x v="2"/>
    <s v="D     "/>
    <n v="4000018757"/>
    <s v="NMC CHILE SPA"/>
    <x v="33"/>
    <n v="-142560"/>
    <n v="36524162"/>
    <n v="10"/>
    <x v="0"/>
    <n v="2"/>
    <d v="2025-10-16T00:00:00"/>
    <x v="10"/>
    <s v="49"/>
  </r>
  <r>
    <n v="6144791349"/>
    <s v="21.10.2025"/>
    <n v="3911389241"/>
    <s v="FS    "/>
    <s v="C004"/>
    <s v="CEL5990443"/>
    <n v="4112402"/>
    <x v="2"/>
    <s v="D     "/>
    <n v="4000018757"/>
    <s v="NMC CHILE SPA"/>
    <x v="1"/>
    <n v="-2128"/>
    <n v="36525520"/>
    <n v="10"/>
    <x v="0"/>
    <n v="1"/>
    <s v="          "/>
    <x v="1"/>
    <s v="43"/>
  </r>
  <r>
    <n v="6144791349"/>
    <s v="21.10.2025"/>
    <n v="3911389241"/>
    <s v="FS    "/>
    <s v="C004"/>
    <s v="CEL5990457"/>
    <n v="4112402"/>
    <x v="2"/>
    <s v="D     "/>
    <n v="4000018757"/>
    <s v="NMC CHILE SPA"/>
    <x v="1"/>
    <n v="-431155"/>
    <n v="36525520"/>
    <n v="10"/>
    <x v="0"/>
    <n v="2"/>
    <s v="          "/>
    <x v="1"/>
    <s v="57"/>
  </r>
  <r>
    <n v="6145043713"/>
    <s v="21.10.2025"/>
    <n v="3911393004"/>
    <s v="FS    "/>
    <s v="C004"/>
    <s v="CEE8300457"/>
    <n v="4110090"/>
    <x v="6"/>
    <s v="D     "/>
    <n v="4000018757"/>
    <s v="NMC CHILE SPA"/>
    <x v="1"/>
    <n v="-256288"/>
    <n v="36525726"/>
    <n v="10"/>
    <x v="0"/>
    <n v="1"/>
    <s v="          "/>
    <x v="1"/>
    <s v="57"/>
  </r>
  <r>
    <n v="6151417904"/>
    <s v="30.10.2025"/>
    <n v="3911459122"/>
    <s v="FS    "/>
    <s v="C004"/>
    <s v="CEE8790449"/>
    <n v="4110031"/>
    <x v="5"/>
    <s v="D     "/>
    <n v="4000018757"/>
    <s v="NMC CHILE SPA"/>
    <x v="34"/>
    <n v="-122500"/>
    <n v="36528618"/>
    <n v="10"/>
    <x v="0"/>
    <n v="1"/>
    <s v="          "/>
    <x v="1"/>
    <s v="49"/>
  </r>
  <r>
    <n v="6152036827"/>
    <s v="31.10.2025"/>
    <n v="3911464022"/>
    <s v="OK    "/>
    <s v="C004"/>
    <s v="CEL5990457"/>
    <n v="4112401"/>
    <x v="0"/>
    <s v="D     "/>
    <n v="4000018757"/>
    <s v="NMC CHILE SPA"/>
    <x v="35"/>
    <n v="-42815"/>
    <n v="36529074"/>
    <n v="10"/>
    <x v="0"/>
    <n v="1"/>
    <d v="2025-10-31T00:00:00"/>
    <x v="10"/>
    <s v="57"/>
  </r>
  <r>
    <n v="6152036827"/>
    <s v="31.10.2025"/>
    <n v="3911464022"/>
    <s v="OK    "/>
    <s v="C004"/>
    <s v="CEL5990449"/>
    <n v="4112401"/>
    <x v="0"/>
    <s v="D     "/>
    <n v="4000018757"/>
    <s v="NMC CHILE SPA"/>
    <x v="35"/>
    <n v="-8942"/>
    <n v="36529074"/>
    <n v="10"/>
    <x v="0"/>
    <n v="2"/>
    <d v="2025-10-31T00:00:00"/>
    <x v="10"/>
    <s v="49"/>
  </r>
  <r>
    <n v="6152036830"/>
    <s v="31.10.2025"/>
    <n v="3911464023"/>
    <s v="OK    "/>
    <s v="C004"/>
    <s v="CEE6520413"/>
    <n v="4112401"/>
    <x v="0"/>
    <s v="D     "/>
    <n v="4000018757"/>
    <s v="NMC CHILE SPA"/>
    <x v="35"/>
    <n v="-35"/>
    <n v="36529075"/>
    <n v="10"/>
    <x v="0"/>
    <n v="1"/>
    <d v="2025-10-31T00:00:00"/>
    <x v="10"/>
    <s v="13"/>
  </r>
  <r>
    <n v="6152036830"/>
    <s v="31.10.2025"/>
    <n v="3911464023"/>
    <s v="OK    "/>
    <s v="C004"/>
    <s v="CEE6520457"/>
    <n v="4112401"/>
    <x v="0"/>
    <s v="D     "/>
    <n v="4000018757"/>
    <s v="NMC CHILE SPA"/>
    <x v="35"/>
    <n v="-98394"/>
    <n v="36529075"/>
    <n v="10"/>
    <x v="0"/>
    <n v="2"/>
    <d v="2025-10-31T00:00:00"/>
    <x v="10"/>
    <s v="57"/>
  </r>
  <r>
    <n v="6152036830"/>
    <s v="31.10.2025"/>
    <n v="3911464023"/>
    <s v="OK    "/>
    <s v="C004"/>
    <s v="CEE5070457"/>
    <n v="4112401"/>
    <x v="0"/>
    <s v="D     "/>
    <n v="4000018757"/>
    <s v="NMC CHILE SPA"/>
    <x v="35"/>
    <n v="-4562"/>
    <n v="36529075"/>
    <n v="10"/>
    <x v="0"/>
    <n v="3"/>
    <d v="2025-10-31T00:00:00"/>
    <x v="10"/>
    <s v="57"/>
  </r>
  <r>
    <n v="6152036830"/>
    <s v="31.10.2025"/>
    <n v="3911464023"/>
    <s v="OK    "/>
    <s v="C004"/>
    <s v="CEE5080457"/>
    <n v="4112401"/>
    <x v="0"/>
    <s v="D     "/>
    <n v="4000018757"/>
    <s v="NMC CHILE SPA"/>
    <x v="35"/>
    <n v="-519"/>
    <n v="36529075"/>
    <n v="10"/>
    <x v="0"/>
    <n v="4"/>
    <d v="2025-10-31T00:00:00"/>
    <x v="10"/>
    <s v="57"/>
  </r>
  <r>
    <n v="6152036830"/>
    <s v="31.10.2025"/>
    <n v="3911464023"/>
    <s v="OK    "/>
    <s v="C004"/>
    <s v="CEE5170457"/>
    <n v="4112401"/>
    <x v="0"/>
    <s v="D     "/>
    <n v="4000018757"/>
    <s v="NMC CHILE SPA"/>
    <x v="35"/>
    <n v="-3836"/>
    <n v="36529075"/>
    <n v="10"/>
    <x v="0"/>
    <n v="5"/>
    <d v="2025-10-31T00:00:00"/>
    <x v="10"/>
    <s v="57"/>
  </r>
  <r>
    <n v="6152036830"/>
    <s v="31.10.2025"/>
    <n v="3911464023"/>
    <s v="OK    "/>
    <s v="C004"/>
    <s v="CEE5210457"/>
    <n v="4112401"/>
    <x v="0"/>
    <s v="D     "/>
    <n v="4000018757"/>
    <s v="NMC CHILE SPA"/>
    <x v="35"/>
    <n v="-3293"/>
    <n v="36529075"/>
    <n v="10"/>
    <x v="0"/>
    <n v="6"/>
    <d v="2025-10-31T00:00:00"/>
    <x v="10"/>
    <s v="57"/>
  </r>
  <r>
    <n v="6152036830"/>
    <s v="31.10.2025"/>
    <n v="3911464023"/>
    <s v="OK    "/>
    <s v="C004"/>
    <s v="CEE5250457"/>
    <n v="4112401"/>
    <x v="0"/>
    <s v="D     "/>
    <n v="4000018757"/>
    <s v="NMC CHILE SPA"/>
    <x v="35"/>
    <n v="-293"/>
    <n v="36529075"/>
    <n v="10"/>
    <x v="0"/>
    <n v="7"/>
    <d v="2025-10-31T00:00:00"/>
    <x v="10"/>
    <s v="57"/>
  </r>
  <r>
    <n v="6152036830"/>
    <s v="31.10.2025"/>
    <n v="3911464023"/>
    <s v="OK    "/>
    <s v="C004"/>
    <s v="CEE5850457"/>
    <n v="4112401"/>
    <x v="0"/>
    <s v="D     "/>
    <n v="4000018757"/>
    <s v="NMC CHILE SPA"/>
    <x v="35"/>
    <n v="-2866"/>
    <n v="36529075"/>
    <n v="10"/>
    <x v="0"/>
    <n v="8"/>
    <d v="2025-10-31T00:00:00"/>
    <x v="10"/>
    <s v="57"/>
  </r>
  <r>
    <n v="6152036830"/>
    <s v="31.10.2025"/>
    <n v="3911464023"/>
    <s v="OK    "/>
    <s v="C004"/>
    <s v="CEE6520449"/>
    <n v="4112401"/>
    <x v="0"/>
    <s v="D     "/>
    <n v="4000018757"/>
    <s v="NMC CHILE SPA"/>
    <x v="35"/>
    <n v="-3518"/>
    <n v="36529075"/>
    <n v="10"/>
    <x v="0"/>
    <n v="9"/>
    <d v="2025-10-31T00:00:00"/>
    <x v="10"/>
    <s v="49"/>
  </r>
  <r>
    <n v="6152036830"/>
    <s v="31.10.2025"/>
    <n v="3911464023"/>
    <s v="OK    "/>
    <s v="C004"/>
    <s v="CEE6520443"/>
    <n v="4112401"/>
    <x v="0"/>
    <s v="D     "/>
    <n v="4000018757"/>
    <s v="NMC CHILE SPA"/>
    <x v="35"/>
    <n v="-13500"/>
    <n v="36529075"/>
    <n v="10"/>
    <x v="0"/>
    <n v="10"/>
    <d v="2025-10-31T00:00:00"/>
    <x v="10"/>
    <s v="43"/>
  </r>
  <r>
    <n v="6152036830"/>
    <s v="31.10.2025"/>
    <n v="3911464023"/>
    <s v="OK    "/>
    <s v="C004"/>
    <s v="CEE9880457"/>
    <n v="4112401"/>
    <x v="0"/>
    <s v="D     "/>
    <n v="4000018757"/>
    <s v="NMC CHILE SPA"/>
    <x v="35"/>
    <n v="-289"/>
    <n v="36529075"/>
    <n v="10"/>
    <x v="0"/>
    <n v="11"/>
    <d v="2025-10-31T00:00:00"/>
    <x v="10"/>
    <s v="57"/>
  </r>
  <r>
    <n v="6163157416"/>
    <s v="17.11.2025"/>
    <n v="3911590790"/>
    <s v="OK    "/>
    <s v="C004"/>
    <s v="CEL5990457"/>
    <n v="4112402"/>
    <x v="2"/>
    <s v="D     "/>
    <n v="4000018757"/>
    <s v="NMC CHILE SPA"/>
    <x v="36"/>
    <n v="-1571994"/>
    <n v="36734348"/>
    <n v="11"/>
    <x v="0"/>
    <n v="1"/>
    <d v="2025-11-17T00:00:00"/>
    <x v="11"/>
    <s v="57"/>
  </r>
  <r>
    <n v="6163157416"/>
    <s v="17.11.2025"/>
    <n v="3911590790"/>
    <s v="OK    "/>
    <s v="C004"/>
    <s v="CEL5990449"/>
    <n v="4112402"/>
    <x v="2"/>
    <s v="D     "/>
    <n v="4000018757"/>
    <s v="NMC CHILE SPA"/>
    <x v="36"/>
    <n v="-295488"/>
    <n v="36734348"/>
    <n v="11"/>
    <x v="0"/>
    <n v="2"/>
    <d v="2025-11-17T00:00:00"/>
    <x v="11"/>
    <s v="49"/>
  </r>
  <r>
    <n v="6167149760"/>
    <s v="24.11.2025"/>
    <n v="3911644005"/>
    <s v="FS    "/>
    <s v="C004"/>
    <s v="CEL5990457"/>
    <n v="4112402"/>
    <x v="2"/>
    <s v="D     "/>
    <n v="4000018757"/>
    <s v="NMC CHILE SPA"/>
    <x v="1"/>
    <n v="-292022"/>
    <n v="36736741"/>
    <n v="11"/>
    <x v="0"/>
    <n v="1"/>
    <s v="          "/>
    <x v="1"/>
    <s v="57"/>
  </r>
  <r>
    <n v="6167149760"/>
    <s v="24.11.2025"/>
    <n v="3911644005"/>
    <s v="FS    "/>
    <s v="C004"/>
    <s v="CEL5990443"/>
    <n v="4112402"/>
    <x v="2"/>
    <s v="D     "/>
    <n v="4000018757"/>
    <s v="NMC CHILE SPA"/>
    <x v="1"/>
    <n v="-4512"/>
    <n v="36736741"/>
    <n v="11"/>
    <x v="0"/>
    <n v="2"/>
    <s v="          "/>
    <x v="1"/>
    <s v="43"/>
  </r>
  <r>
    <n v="6171105805"/>
    <s v="27.11.2025"/>
    <n v="3911678891"/>
    <s v="FS    "/>
    <s v="C004"/>
    <s v="CEL5990457"/>
    <n v="4112402"/>
    <x v="2"/>
    <s v="D     "/>
    <n v="4000018757"/>
    <s v="NMC CHILE SPA"/>
    <x v="1"/>
    <n v="-789877"/>
    <n v="36738100"/>
    <n v="11"/>
    <x v="0"/>
    <n v="1"/>
    <s v="          "/>
    <x v="1"/>
    <s v="57"/>
  </r>
  <r>
    <n v="6173505608"/>
    <s v="30.11.2025"/>
    <n v="3911742523"/>
    <s v="OK    "/>
    <s v="C004"/>
    <s v="CEL5990457"/>
    <n v="4112401"/>
    <x v="0"/>
    <s v="D     "/>
    <n v="4000018757"/>
    <s v="NMC CHILE SPA"/>
    <x v="37"/>
    <n v="-51618"/>
    <n v="36740958"/>
    <n v="11"/>
    <x v="0"/>
    <n v="1"/>
    <d v="2025-11-30T00:00:00"/>
    <x v="11"/>
    <s v="57"/>
  </r>
  <r>
    <n v="6173505608"/>
    <s v="30.11.2025"/>
    <n v="3911742523"/>
    <s v="OK    "/>
    <s v="C004"/>
    <s v="CEL5990449"/>
    <n v="4112401"/>
    <x v="0"/>
    <s v="D     "/>
    <n v="4000018757"/>
    <s v="NMC CHILE SPA"/>
    <x v="37"/>
    <n v="-10084"/>
    <n v="36740958"/>
    <n v="11"/>
    <x v="0"/>
    <n v="2"/>
    <d v="2025-11-30T00:00:00"/>
    <x v="11"/>
    <s v="49"/>
  </r>
  <r>
    <n v="6173505620"/>
    <s v="30.11.2025"/>
    <n v="3911742525"/>
    <s v="OK    "/>
    <s v="C004"/>
    <s v="CEE5170457"/>
    <n v="4112401"/>
    <x v="0"/>
    <s v="D     "/>
    <n v="4000018757"/>
    <s v="NMC CHILE SPA"/>
    <x v="37"/>
    <n v="-3163"/>
    <n v="36740959"/>
    <n v="11"/>
    <x v="0"/>
    <n v="2"/>
    <d v="2025-11-30T00:00:00"/>
    <x v="11"/>
    <s v="57"/>
  </r>
  <r>
    <n v="6173505620"/>
    <s v="30.11.2025"/>
    <n v="3911742525"/>
    <s v="OK    "/>
    <s v="C004"/>
    <s v="CEE5210457"/>
    <n v="4112401"/>
    <x v="0"/>
    <s v="D     "/>
    <n v="4000018757"/>
    <s v="NMC CHILE SPA"/>
    <x v="37"/>
    <n v="-3403"/>
    <n v="36740959"/>
    <n v="11"/>
    <x v="0"/>
    <n v="3"/>
    <d v="2025-11-30T00:00:00"/>
    <x v="11"/>
    <s v="57"/>
  </r>
  <r>
    <n v="6173505620"/>
    <s v="30.11.2025"/>
    <n v="3911742525"/>
    <s v="OK    "/>
    <s v="C004"/>
    <s v="CEE6520457"/>
    <n v="4112401"/>
    <x v="0"/>
    <s v="D     "/>
    <n v="4000018757"/>
    <s v="NMC CHILE SPA"/>
    <x v="37"/>
    <n v="-29999"/>
    <n v="36740959"/>
    <n v="11"/>
    <x v="0"/>
    <n v="4"/>
    <d v="2025-11-30T00:00:00"/>
    <x v="11"/>
    <s v="57"/>
  </r>
  <r>
    <n v="6173505620"/>
    <s v="30.11.2025"/>
    <n v="3911742525"/>
    <s v="OK    "/>
    <s v="C004"/>
    <s v="CEE6520449"/>
    <n v="4112401"/>
    <x v="0"/>
    <s v="D     "/>
    <n v="4000018757"/>
    <s v="NMC CHILE SPA"/>
    <x v="37"/>
    <n v="-5926"/>
    <n v="36740959"/>
    <n v="11"/>
    <x v="0"/>
    <n v="5"/>
    <d v="2025-11-30T00:00:00"/>
    <x v="11"/>
    <s v="49"/>
  </r>
  <r>
    <n v="6181553769"/>
    <s v="11.12.2025"/>
    <n v="3911877184"/>
    <s v="OK    "/>
    <s v="C004"/>
    <s v="CEL5990457"/>
    <n v="4112402"/>
    <x v="2"/>
    <s v="D     "/>
    <n v="4000018757"/>
    <s v="NMC CHILE SPA"/>
    <x v="38"/>
    <n v="-966271"/>
    <n v="36747092"/>
    <n v="12"/>
    <x v="0"/>
    <n v="1"/>
    <d v="2025-12-11T00:00:00"/>
    <x v="12"/>
    <s v="57"/>
  </r>
  <r>
    <n v="6181553769"/>
    <s v="11.12.2025"/>
    <n v="3911877184"/>
    <s v="OK    "/>
    <s v="C004"/>
    <s v="CEL5990449"/>
    <n v="4112402"/>
    <x v="2"/>
    <s v="D     "/>
    <n v="4000018757"/>
    <s v="NMC CHILE SPA"/>
    <x v="38"/>
    <n v="-191808"/>
    <n v="36747092"/>
    <n v="12"/>
    <x v="0"/>
    <n v="2"/>
    <d v="2025-12-11T00:00:00"/>
    <x v="12"/>
    <s v="49"/>
  </r>
  <r>
    <n v="6196532858"/>
    <s v="31.12.2025"/>
    <n v="3912025537"/>
    <s v="OK    "/>
    <s v="C004"/>
    <s v="CEL5990449"/>
    <n v="4112401"/>
    <x v="0"/>
    <s v="D     "/>
    <n v="4000018757"/>
    <s v="NMC CHILE SPA"/>
    <x v="39"/>
    <n v="-12053"/>
    <n v="36753344"/>
    <n v="12"/>
    <x v="0"/>
    <n v="1"/>
    <d v="2025-12-31T00:00:00"/>
    <x v="12"/>
    <s v="49"/>
  </r>
  <r>
    <n v="6196532858"/>
    <s v="31.12.2025"/>
    <n v="3912025537"/>
    <s v="OK    "/>
    <s v="C004"/>
    <s v="CEL5990457"/>
    <n v="4112401"/>
    <x v="0"/>
    <s v="D     "/>
    <n v="4000018757"/>
    <s v="NMC CHILE SPA"/>
    <x v="39"/>
    <n v="-59690"/>
    <n v="36753344"/>
    <n v="12"/>
    <x v="0"/>
    <n v="2"/>
    <d v="2025-12-31T00:00:00"/>
    <x v="12"/>
    <s v="57"/>
  </r>
  <r>
    <n v="6196532873"/>
    <s v="31.12.2025"/>
    <n v="3912025539"/>
    <s v="OK    "/>
    <s v="C004"/>
    <s v="CEE5080457"/>
    <n v="4112401"/>
    <x v="0"/>
    <s v="D     "/>
    <n v="4000018757"/>
    <s v="NMC CHILE SPA"/>
    <x v="39"/>
    <n v="-310"/>
    <n v="36753345"/>
    <n v="12"/>
    <x v="0"/>
    <n v="1"/>
    <d v="2025-12-31T00:00:00"/>
    <x v="12"/>
    <s v="57"/>
  </r>
  <r>
    <n v="6196532873"/>
    <s v="31.12.2025"/>
    <n v="3912025539"/>
    <s v="OK    "/>
    <s v="C004"/>
    <s v="CEE5250457"/>
    <n v="4112401"/>
    <x v="0"/>
    <s v="D     "/>
    <n v="4000018757"/>
    <s v="NMC CHILE SPA"/>
    <x v="39"/>
    <n v="-439"/>
    <n v="36753345"/>
    <n v="12"/>
    <x v="0"/>
    <n v="2"/>
    <d v="2025-12-31T00:00:00"/>
    <x v="12"/>
    <s v="57"/>
  </r>
  <r>
    <n v="6196532873"/>
    <s v="31.12.2025"/>
    <n v="3912025539"/>
    <s v="OK    "/>
    <s v="C004"/>
    <s v="CEE6190457"/>
    <n v="4112401"/>
    <x v="0"/>
    <s v="D     "/>
    <n v="4000018757"/>
    <s v="NMC CHILE SPA"/>
    <x v="39"/>
    <n v="-1217"/>
    <n v="36753345"/>
    <n v="12"/>
    <x v="0"/>
    <n v="3"/>
    <d v="2025-12-31T00:00:00"/>
    <x v="12"/>
    <s v="57"/>
  </r>
  <r>
    <n v="6196532873"/>
    <s v="31.12.2025"/>
    <n v="3912025539"/>
    <s v="OK    "/>
    <s v="C004"/>
    <s v="CEE6330457"/>
    <n v="4112401"/>
    <x v="0"/>
    <s v="D     "/>
    <n v="4000018757"/>
    <s v="NMC CHILE SPA"/>
    <x v="39"/>
    <n v="-1433"/>
    <n v="36753345"/>
    <n v="12"/>
    <x v="0"/>
    <n v="4"/>
    <d v="2025-12-31T00:00:00"/>
    <x v="12"/>
    <s v="57"/>
  </r>
  <r>
    <n v="6196532873"/>
    <s v="31.12.2025"/>
    <n v="3912025539"/>
    <s v="OK    "/>
    <s v="C004"/>
    <s v="CEE6520457"/>
    <n v="4112401"/>
    <x v="0"/>
    <s v="D     "/>
    <n v="4000018757"/>
    <s v="NMC CHILE SPA"/>
    <x v="39"/>
    <n v="-52205"/>
    <n v="36753345"/>
    <n v="12"/>
    <x v="0"/>
    <n v="5"/>
    <d v="2025-12-31T00:00:00"/>
    <x v="12"/>
    <s v="57"/>
  </r>
  <r>
    <n v="6196532873"/>
    <s v="31.12.2025"/>
    <n v="3912025539"/>
    <s v="OK    "/>
    <s v="C004"/>
    <s v="CEE6520449"/>
    <n v="4112401"/>
    <x v="0"/>
    <s v="D     "/>
    <n v="4000018757"/>
    <s v="NMC CHILE SPA"/>
    <x v="39"/>
    <n v="-3951"/>
    <n v="36753345"/>
    <n v="12"/>
    <x v="0"/>
    <n v="6"/>
    <d v="2025-12-31T00:00:00"/>
    <x v="12"/>
    <s v="49"/>
  </r>
  <r>
    <n v="6200273735"/>
    <s v="06.01.2026"/>
    <n v="3912067723"/>
    <s v="FS    "/>
    <s v="C004"/>
    <s v="CEE5910457"/>
    <n v="4110020"/>
    <x v="1"/>
    <s v="D     "/>
    <n v="4000018757"/>
    <s v="NMC CHILE SPA"/>
    <x v="40"/>
    <n v="-302966"/>
    <n v="37184713"/>
    <n v="1"/>
    <x v="2"/>
    <n v="1"/>
    <s v="          "/>
    <x v="1"/>
    <s v="57"/>
  </r>
  <r>
    <n v="6200273735"/>
    <s v="06.01.2026"/>
    <n v="3912067723"/>
    <s v="FS    "/>
    <s v="C004"/>
    <s v="CEE5920457"/>
    <n v="4110020"/>
    <x v="1"/>
    <s v="D     "/>
    <n v="4000018757"/>
    <s v="NMC CHILE SPA"/>
    <x v="40"/>
    <n v="-273744"/>
    <n v="37184713"/>
    <n v="1"/>
    <x v="2"/>
    <n v="2"/>
    <s v="          "/>
    <x v="1"/>
    <s v="57"/>
  </r>
  <r>
    <n v="6200273735"/>
    <s v="06.01.2026"/>
    <n v="3912067723"/>
    <s v="FS    "/>
    <s v="C004"/>
    <s v="CEE6140457"/>
    <n v="4110020"/>
    <x v="1"/>
    <s v="D     "/>
    <n v="4000018757"/>
    <s v="NMC CHILE SPA"/>
    <x v="40"/>
    <n v="-483145"/>
    <n v="37184713"/>
    <n v="1"/>
    <x v="2"/>
    <n v="3"/>
    <s v="          "/>
    <x v="1"/>
    <s v="57"/>
  </r>
  <r>
    <n v="6200273735"/>
    <s v="06.01.2026"/>
    <n v="3912067723"/>
    <s v="FS    "/>
    <s v="C004"/>
    <s v="CEE6190457"/>
    <n v="4110020"/>
    <x v="1"/>
    <s v="D     "/>
    <n v="4000018757"/>
    <s v="NMC CHILE SPA"/>
    <x v="40"/>
    <n v="-302799"/>
    <n v="37184713"/>
    <n v="1"/>
    <x v="2"/>
    <n v="4"/>
    <s v="          "/>
    <x v="1"/>
    <s v="57"/>
  </r>
  <r>
    <n v="6200273735"/>
    <s v="06.01.2026"/>
    <n v="3912067723"/>
    <s v="FS    "/>
    <s v="C004"/>
    <s v="CEE6330457"/>
    <n v="4110020"/>
    <x v="1"/>
    <s v="D     "/>
    <n v="4000018757"/>
    <s v="NMC CHILE SPA"/>
    <x v="40"/>
    <n v="-451140"/>
    <n v="37184713"/>
    <n v="1"/>
    <x v="2"/>
    <n v="5"/>
    <s v="          "/>
    <x v="1"/>
    <s v="57"/>
  </r>
  <r>
    <n v="6200273735"/>
    <s v="06.01.2026"/>
    <n v="3912067723"/>
    <s v="FS    "/>
    <s v="C004"/>
    <s v="CEE6430457"/>
    <n v="4110020"/>
    <x v="1"/>
    <s v="D     "/>
    <n v="4000018757"/>
    <s v="NMC CHILE SPA"/>
    <x v="40"/>
    <n v="-240185"/>
    <n v="37184713"/>
    <n v="1"/>
    <x v="2"/>
    <n v="6"/>
    <s v="          "/>
    <x v="1"/>
    <s v="57"/>
  </r>
  <r>
    <n v="6200273735"/>
    <s v="06.01.2026"/>
    <n v="3912067723"/>
    <s v="FS    "/>
    <s v="C004"/>
    <s v="CEE6460457"/>
    <n v="4110020"/>
    <x v="1"/>
    <s v="D     "/>
    <n v="4000018757"/>
    <s v="NMC CHILE SPA"/>
    <x v="40"/>
    <n v="-227893"/>
    <n v="37184713"/>
    <n v="1"/>
    <x v="2"/>
    <n v="7"/>
    <s v="          "/>
    <x v="1"/>
    <s v="57"/>
  </r>
  <r>
    <n v="6200273735"/>
    <s v="06.01.2026"/>
    <n v="3912067723"/>
    <s v="FS    "/>
    <s v="C004"/>
    <s v="CEE6550457"/>
    <n v="4110020"/>
    <x v="1"/>
    <s v="D     "/>
    <n v="4000018757"/>
    <s v="NMC CHILE SPA"/>
    <x v="40"/>
    <n v="-517903"/>
    <n v="37184713"/>
    <n v="1"/>
    <x v="2"/>
    <n v="8"/>
    <s v="          "/>
    <x v="1"/>
    <s v="57"/>
  </r>
  <r>
    <n v="6200273735"/>
    <s v="06.01.2026"/>
    <n v="3912067723"/>
    <s v="FS    "/>
    <s v="C004"/>
    <s v="CEE6590457"/>
    <n v="4110020"/>
    <x v="1"/>
    <s v="D     "/>
    <n v="4000018757"/>
    <s v="NMC CHILE SPA"/>
    <x v="40"/>
    <n v="-364256"/>
    <n v="37184713"/>
    <n v="1"/>
    <x v="2"/>
    <n v="9"/>
    <s v="          "/>
    <x v="1"/>
    <s v="57"/>
  </r>
  <r>
    <n v="6200273735"/>
    <s v="06.01.2026"/>
    <n v="3912067723"/>
    <s v="FS    "/>
    <s v="C004"/>
    <s v="CEE7440457"/>
    <n v="4110020"/>
    <x v="1"/>
    <s v="D     "/>
    <n v="4000018757"/>
    <s v="NMC CHILE SPA"/>
    <x v="40"/>
    <n v="-295691"/>
    <n v="37184713"/>
    <n v="1"/>
    <x v="2"/>
    <n v="10"/>
    <s v="          "/>
    <x v="1"/>
    <s v="57"/>
  </r>
  <r>
    <n v="6200273735"/>
    <s v="06.01.2026"/>
    <n v="3912067723"/>
    <s v="FS    "/>
    <s v="C004"/>
    <s v="CEE7600457"/>
    <n v="4110020"/>
    <x v="1"/>
    <s v="D     "/>
    <n v="4000018757"/>
    <s v="NMC CHILE SPA"/>
    <x v="40"/>
    <n v="-815968"/>
    <n v="37184713"/>
    <n v="1"/>
    <x v="2"/>
    <n v="11"/>
    <s v="          "/>
    <x v="1"/>
    <s v="57"/>
  </r>
  <r>
    <n v="6200273735"/>
    <s v="06.01.2026"/>
    <n v="3912067723"/>
    <s v="FS    "/>
    <s v="C004"/>
    <s v="CEE7810457"/>
    <n v="4110020"/>
    <x v="1"/>
    <s v="D     "/>
    <n v="4000018757"/>
    <s v="NMC CHILE SPA"/>
    <x v="40"/>
    <n v="-714919"/>
    <n v="37184713"/>
    <n v="1"/>
    <x v="2"/>
    <n v="12"/>
    <s v="          "/>
    <x v="1"/>
    <s v="57"/>
  </r>
  <r>
    <n v="6200273735"/>
    <s v="06.01.2026"/>
    <n v="3912067723"/>
    <s v="FS    "/>
    <s v="C004"/>
    <s v="CEE8430457"/>
    <n v="4110020"/>
    <x v="1"/>
    <s v="D     "/>
    <n v="4000018757"/>
    <s v="NMC CHILE SPA"/>
    <x v="40"/>
    <n v="-244119"/>
    <n v="37184713"/>
    <n v="1"/>
    <x v="2"/>
    <n v="13"/>
    <s v="          "/>
    <x v="1"/>
    <s v="57"/>
  </r>
  <r>
    <n v="6200273735"/>
    <s v="06.01.2026"/>
    <n v="3912067723"/>
    <s v="FS    "/>
    <s v="C004"/>
    <s v="CEE8740457"/>
    <n v="4110020"/>
    <x v="1"/>
    <s v="D     "/>
    <n v="4000018757"/>
    <s v="NMC CHILE SPA"/>
    <x v="40"/>
    <n v="-327383"/>
    <n v="37184713"/>
    <n v="1"/>
    <x v="2"/>
    <n v="14"/>
    <s v="          "/>
    <x v="1"/>
    <s v="57"/>
  </r>
  <r>
    <n v="6200273735"/>
    <s v="06.01.2026"/>
    <n v="3912067723"/>
    <s v="FS    "/>
    <s v="C004"/>
    <s v="CEE9000457"/>
    <n v="4110020"/>
    <x v="1"/>
    <s v="D     "/>
    <n v="4000018757"/>
    <s v="NMC CHILE SPA"/>
    <x v="40"/>
    <n v="-756579"/>
    <n v="37184713"/>
    <n v="1"/>
    <x v="2"/>
    <n v="15"/>
    <s v="          "/>
    <x v="1"/>
    <s v="57"/>
  </r>
  <r>
    <n v="6200273735"/>
    <s v="06.01.2026"/>
    <n v="3912067723"/>
    <s v="FS    "/>
    <s v="C004"/>
    <s v="CEE9830457"/>
    <n v="4110020"/>
    <x v="1"/>
    <s v="D     "/>
    <n v="4000018757"/>
    <s v="NMC CHILE SPA"/>
    <x v="40"/>
    <n v="-251820"/>
    <n v="37184713"/>
    <n v="1"/>
    <x v="2"/>
    <n v="16"/>
    <s v="          "/>
    <x v="1"/>
    <s v="57"/>
  </r>
  <r>
    <n v="6200273735"/>
    <s v="06.01.2026"/>
    <n v="3912067723"/>
    <s v="FS    "/>
    <s v="C004"/>
    <s v="CEE9880457"/>
    <n v="4110020"/>
    <x v="1"/>
    <s v="D     "/>
    <n v="4000018757"/>
    <s v="NMC CHILE SPA"/>
    <x v="40"/>
    <n v="-361962"/>
    <n v="37184713"/>
    <n v="1"/>
    <x v="2"/>
    <n v="17"/>
    <s v="          "/>
    <x v="1"/>
    <s v="57"/>
  </r>
  <r>
    <n v="6200273735"/>
    <s v="06.01.2026"/>
    <n v="3912067723"/>
    <s v="FS    "/>
    <s v="C004"/>
    <s v="CEE9900457"/>
    <n v="4110020"/>
    <x v="1"/>
    <s v="D     "/>
    <n v="4000018757"/>
    <s v="NMC CHILE SPA"/>
    <x v="40"/>
    <n v="-572545"/>
    <n v="37184713"/>
    <n v="1"/>
    <x v="2"/>
    <n v="18"/>
    <s v="          "/>
    <x v="1"/>
    <s v="57"/>
  </r>
  <r>
    <n v="6200273735"/>
    <s v="06.01.2026"/>
    <n v="3912067723"/>
    <s v="FS    "/>
    <s v="C004"/>
    <s v="CEE5030457"/>
    <n v="4110020"/>
    <x v="1"/>
    <s v="D     "/>
    <n v="4000018757"/>
    <s v="NMC CHILE SPA"/>
    <x v="40"/>
    <n v="-623629"/>
    <n v="37184713"/>
    <n v="1"/>
    <x v="2"/>
    <n v="19"/>
    <s v="          "/>
    <x v="1"/>
    <s v="57"/>
  </r>
  <r>
    <n v="6200273735"/>
    <s v="06.01.2026"/>
    <n v="3912067723"/>
    <s v="FS    "/>
    <s v="C004"/>
    <s v="CEE5040457"/>
    <n v="4110020"/>
    <x v="1"/>
    <s v="D     "/>
    <n v="4000018757"/>
    <s v="NMC CHILE SPA"/>
    <x v="40"/>
    <n v="-534993"/>
    <n v="37184713"/>
    <n v="1"/>
    <x v="2"/>
    <n v="20"/>
    <s v="          "/>
    <x v="1"/>
    <s v="57"/>
  </r>
  <r>
    <n v="6200273735"/>
    <s v="06.01.2026"/>
    <n v="3912067723"/>
    <s v="FS    "/>
    <s v="C004"/>
    <s v="CEE5070457"/>
    <n v="4110020"/>
    <x v="1"/>
    <s v="D     "/>
    <n v="4000018757"/>
    <s v="NMC CHILE SPA"/>
    <x v="40"/>
    <n v="-535152"/>
    <n v="37184713"/>
    <n v="1"/>
    <x v="2"/>
    <n v="21"/>
    <s v="          "/>
    <x v="1"/>
    <s v="57"/>
  </r>
  <r>
    <n v="6200273735"/>
    <s v="06.01.2026"/>
    <n v="3912067723"/>
    <s v="FS    "/>
    <s v="C004"/>
    <s v="CEE5080457"/>
    <n v="4110020"/>
    <x v="1"/>
    <s v="D     "/>
    <n v="4000018757"/>
    <s v="NMC CHILE SPA"/>
    <x v="40"/>
    <n v="-530317"/>
    <n v="37184713"/>
    <n v="1"/>
    <x v="2"/>
    <n v="22"/>
    <s v="          "/>
    <x v="1"/>
    <s v="57"/>
  </r>
  <r>
    <n v="6200273735"/>
    <s v="06.01.2026"/>
    <n v="3912067723"/>
    <s v="FS    "/>
    <s v="C004"/>
    <s v="CEE5100457"/>
    <n v="4110020"/>
    <x v="1"/>
    <s v="D     "/>
    <n v="4000018757"/>
    <s v="NMC CHILE SPA"/>
    <x v="40"/>
    <n v="-275086"/>
    <n v="37184713"/>
    <n v="1"/>
    <x v="2"/>
    <n v="23"/>
    <s v="          "/>
    <x v="1"/>
    <s v="57"/>
  </r>
  <r>
    <n v="6200273735"/>
    <s v="06.01.2026"/>
    <n v="3912067723"/>
    <s v="FS    "/>
    <s v="C004"/>
    <s v="CEE5120457"/>
    <n v="4110020"/>
    <x v="1"/>
    <s v="D     "/>
    <n v="4000018757"/>
    <s v="NMC CHILE SPA"/>
    <x v="40"/>
    <n v="-374172"/>
    <n v="37184713"/>
    <n v="1"/>
    <x v="2"/>
    <n v="24"/>
    <s v="          "/>
    <x v="1"/>
    <s v="57"/>
  </r>
  <r>
    <n v="6200273735"/>
    <s v="06.01.2026"/>
    <n v="3912067723"/>
    <s v="FS    "/>
    <s v="C004"/>
    <s v="CEE5130457"/>
    <n v="4110020"/>
    <x v="1"/>
    <s v="D     "/>
    <n v="4000018757"/>
    <s v="NMC CHILE SPA"/>
    <x v="40"/>
    <n v="-8"/>
    <n v="37184713"/>
    <n v="1"/>
    <x v="2"/>
    <n v="25"/>
    <s v="          "/>
    <x v="1"/>
    <s v="57"/>
  </r>
  <r>
    <n v="6200273735"/>
    <s v="06.01.2026"/>
    <n v="3912067723"/>
    <s v="FS    "/>
    <s v="C004"/>
    <s v="CEE5140457"/>
    <n v="4110020"/>
    <x v="1"/>
    <s v="D     "/>
    <n v="4000018757"/>
    <s v="NMC CHILE SPA"/>
    <x v="40"/>
    <n v="-368746"/>
    <n v="37184713"/>
    <n v="1"/>
    <x v="2"/>
    <n v="26"/>
    <s v="          "/>
    <x v="1"/>
    <s v="57"/>
  </r>
  <r>
    <n v="6200273735"/>
    <s v="06.01.2026"/>
    <n v="3912067723"/>
    <s v="FS    "/>
    <s v="C004"/>
    <s v="CEE5170457"/>
    <n v="4110020"/>
    <x v="1"/>
    <s v="D     "/>
    <n v="4000018757"/>
    <s v="NMC CHILE SPA"/>
    <x v="40"/>
    <n v="-850569"/>
    <n v="37184713"/>
    <n v="1"/>
    <x v="2"/>
    <n v="27"/>
    <s v="          "/>
    <x v="1"/>
    <s v="57"/>
  </r>
  <r>
    <n v="6200273735"/>
    <s v="06.01.2026"/>
    <n v="3912067723"/>
    <s v="FS    "/>
    <s v="C004"/>
    <s v="CEE5180457"/>
    <n v="4110020"/>
    <x v="1"/>
    <s v="D     "/>
    <n v="4000018757"/>
    <s v="NMC CHILE SPA"/>
    <x v="40"/>
    <n v="-315552"/>
    <n v="37184713"/>
    <n v="1"/>
    <x v="2"/>
    <n v="28"/>
    <s v="          "/>
    <x v="1"/>
    <s v="57"/>
  </r>
  <r>
    <n v="6200273735"/>
    <s v="06.01.2026"/>
    <n v="3912067723"/>
    <s v="FS    "/>
    <s v="C004"/>
    <s v="CEE5200457"/>
    <n v="4110020"/>
    <x v="1"/>
    <s v="D     "/>
    <n v="4000018757"/>
    <s v="NMC CHILE SPA"/>
    <x v="40"/>
    <n v="-606650"/>
    <n v="37184713"/>
    <n v="1"/>
    <x v="2"/>
    <n v="29"/>
    <s v="          "/>
    <x v="1"/>
    <s v="57"/>
  </r>
  <r>
    <n v="6200273735"/>
    <s v="06.01.2026"/>
    <n v="3912067723"/>
    <s v="FS    "/>
    <s v="C004"/>
    <s v="CEE5210457"/>
    <n v="4110020"/>
    <x v="1"/>
    <s v="D     "/>
    <n v="4000018757"/>
    <s v="NMC CHILE SPA"/>
    <x v="40"/>
    <n v="-590404"/>
    <n v="37184713"/>
    <n v="1"/>
    <x v="2"/>
    <n v="30"/>
    <s v="          "/>
    <x v="1"/>
    <s v="57"/>
  </r>
  <r>
    <n v="6200273735"/>
    <s v="06.01.2026"/>
    <n v="3912067723"/>
    <s v="FS    "/>
    <s v="C004"/>
    <s v="CEE5220457"/>
    <n v="4110020"/>
    <x v="1"/>
    <s v="D     "/>
    <n v="4000018757"/>
    <s v="NMC CHILE SPA"/>
    <x v="40"/>
    <n v="-624862"/>
    <n v="37184713"/>
    <n v="1"/>
    <x v="2"/>
    <n v="31"/>
    <s v="          "/>
    <x v="1"/>
    <s v="57"/>
  </r>
  <r>
    <n v="6200273735"/>
    <s v="06.01.2026"/>
    <n v="3912067723"/>
    <s v="FS    "/>
    <s v="C004"/>
    <s v="CEE5240457"/>
    <n v="4110020"/>
    <x v="1"/>
    <s v="D     "/>
    <n v="4000018757"/>
    <s v="NMC CHILE SPA"/>
    <x v="40"/>
    <n v="-312606"/>
    <n v="37184713"/>
    <n v="1"/>
    <x v="2"/>
    <n v="32"/>
    <s v="          "/>
    <x v="1"/>
    <s v="57"/>
  </r>
  <r>
    <n v="6200273735"/>
    <s v="06.01.2026"/>
    <n v="3912067723"/>
    <s v="FS    "/>
    <s v="C004"/>
    <s v="CEE5250457"/>
    <n v="4110020"/>
    <x v="1"/>
    <s v="D     "/>
    <n v="4000018757"/>
    <s v="NMC CHILE SPA"/>
    <x v="40"/>
    <n v="-404585"/>
    <n v="37184713"/>
    <n v="1"/>
    <x v="2"/>
    <n v="33"/>
    <s v="          "/>
    <x v="1"/>
    <s v="57"/>
  </r>
  <r>
    <n v="6200273735"/>
    <s v="06.01.2026"/>
    <n v="3912067723"/>
    <s v="FS    "/>
    <s v="C004"/>
    <s v="CEE5290457"/>
    <n v="4110020"/>
    <x v="1"/>
    <s v="D     "/>
    <n v="4000018757"/>
    <s v="NMC CHILE SPA"/>
    <x v="40"/>
    <n v="-603762"/>
    <n v="37184713"/>
    <n v="1"/>
    <x v="2"/>
    <n v="34"/>
    <s v="          "/>
    <x v="1"/>
    <s v="57"/>
  </r>
  <r>
    <n v="6200273735"/>
    <s v="06.01.2026"/>
    <n v="3912067723"/>
    <s v="FS    "/>
    <s v="C004"/>
    <s v="CEE5340457"/>
    <n v="4110020"/>
    <x v="1"/>
    <s v="D     "/>
    <n v="4000018757"/>
    <s v="NMC CHILE SPA"/>
    <x v="40"/>
    <n v="-187023"/>
    <n v="37184713"/>
    <n v="1"/>
    <x v="2"/>
    <n v="35"/>
    <s v="          "/>
    <x v="1"/>
    <s v="57"/>
  </r>
  <r>
    <n v="6200273735"/>
    <s v="06.01.2026"/>
    <n v="3912067723"/>
    <s v="FS    "/>
    <s v="C004"/>
    <s v="CEE5850457"/>
    <n v="4110020"/>
    <x v="1"/>
    <s v="D     "/>
    <n v="4000018757"/>
    <s v="NMC CHILE SPA"/>
    <x v="40"/>
    <n v="-257168"/>
    <n v="37184713"/>
    <n v="1"/>
    <x v="2"/>
    <n v="36"/>
    <s v="          "/>
    <x v="1"/>
    <s v="57"/>
  </r>
  <r>
    <n v="6212605298"/>
    <s v="28.01.2026"/>
    <n v="3912231090"/>
    <s v="OK    "/>
    <s v="C004"/>
    <s v="CEL5990449"/>
    <n v="4112402"/>
    <x v="2"/>
    <s v="D     "/>
    <n v="4000018757"/>
    <s v="NMC CHILE SPA"/>
    <x v="41"/>
    <n v="-430272"/>
    <n v="37191872"/>
    <n v="1"/>
    <x v="2"/>
    <n v="1"/>
    <d v="2026-01-28T00:00:00"/>
    <x v="0"/>
    <s v="49"/>
  </r>
  <r>
    <n v="6212605298"/>
    <s v="28.01.2026"/>
    <n v="3912231090"/>
    <s v="OK    "/>
    <s v="C004"/>
    <s v="CEL5990457"/>
    <n v="4112402"/>
    <x v="2"/>
    <s v="D     "/>
    <n v="4000018757"/>
    <s v="NMC CHILE SPA"/>
    <x v="41"/>
    <n v="-1882644"/>
    <n v="37191872"/>
    <n v="1"/>
    <x v="2"/>
    <n v="2"/>
    <d v="2026-01-28T00:00:00"/>
    <x v="0"/>
    <s v="57"/>
  </r>
  <r>
    <n v="6214799281"/>
    <s v="31.01.2026"/>
    <n v="3912256280"/>
    <s v="FS    "/>
    <s v="C004"/>
    <s v="CEE5020449"/>
    <n v="4114120"/>
    <x v="3"/>
    <s v="D     "/>
    <n v="4000018757"/>
    <s v="NMC CHILE SPA"/>
    <x v="1"/>
    <n v="-161"/>
    <n v="37192950"/>
    <n v="1"/>
    <x v="2"/>
    <n v="1"/>
    <s v="          "/>
    <x v="1"/>
    <s v="49"/>
  </r>
  <r>
    <n v="6214799281"/>
    <s v="31.01.2026"/>
    <n v="3912256280"/>
    <s v="FS    "/>
    <s v="C004"/>
    <s v="CEE5030449"/>
    <n v="4114120"/>
    <x v="3"/>
    <s v="D     "/>
    <n v="4000018757"/>
    <s v="NMC CHILE SPA"/>
    <x v="1"/>
    <n v="-844"/>
    <n v="37192950"/>
    <n v="1"/>
    <x v="2"/>
    <n v="2"/>
    <s v="          "/>
    <x v="1"/>
    <s v="49"/>
  </r>
  <r>
    <n v="6214799281"/>
    <s v="31.01.2026"/>
    <n v="3912256280"/>
    <s v="FS    "/>
    <s v="C004"/>
    <s v="CEE5040449"/>
    <n v="4114120"/>
    <x v="3"/>
    <s v="D     "/>
    <n v="4000018757"/>
    <s v="NMC CHILE SPA"/>
    <x v="1"/>
    <n v="-634"/>
    <n v="37192950"/>
    <n v="1"/>
    <x v="2"/>
    <n v="3"/>
    <s v="          "/>
    <x v="1"/>
    <s v="49"/>
  </r>
  <r>
    <n v="6214799281"/>
    <s v="31.01.2026"/>
    <n v="3912256280"/>
    <s v="FS    "/>
    <s v="C004"/>
    <s v="CEE5070449"/>
    <n v="4114120"/>
    <x v="3"/>
    <s v="D     "/>
    <n v="4000018757"/>
    <s v="NMC CHILE SPA"/>
    <x v="1"/>
    <n v="-394"/>
    <n v="37192950"/>
    <n v="1"/>
    <x v="2"/>
    <n v="4"/>
    <s v="          "/>
    <x v="1"/>
    <s v="49"/>
  </r>
  <r>
    <n v="6214799281"/>
    <s v="31.01.2026"/>
    <n v="3912256280"/>
    <s v="FS    "/>
    <s v="C004"/>
    <s v="CEE5080449"/>
    <n v="4114120"/>
    <x v="3"/>
    <s v="D     "/>
    <n v="4000018757"/>
    <s v="NMC CHILE SPA"/>
    <x v="1"/>
    <n v="-512"/>
    <n v="37192950"/>
    <n v="1"/>
    <x v="2"/>
    <n v="5"/>
    <s v="          "/>
    <x v="1"/>
    <s v="49"/>
  </r>
  <r>
    <n v="6214799281"/>
    <s v="31.01.2026"/>
    <n v="3912256280"/>
    <s v="FS    "/>
    <s v="C004"/>
    <s v="CEE5100449"/>
    <n v="4114120"/>
    <x v="3"/>
    <s v="D     "/>
    <n v="4000018757"/>
    <s v="NMC CHILE SPA"/>
    <x v="1"/>
    <n v="-601"/>
    <n v="37192950"/>
    <n v="1"/>
    <x v="2"/>
    <n v="6"/>
    <s v="          "/>
    <x v="1"/>
    <s v="49"/>
  </r>
  <r>
    <n v="6214799281"/>
    <s v="31.01.2026"/>
    <n v="3912256280"/>
    <s v="FS    "/>
    <s v="C004"/>
    <s v="CEE5110449"/>
    <n v="4114120"/>
    <x v="3"/>
    <s v="D     "/>
    <n v="4000018757"/>
    <s v="NMC CHILE SPA"/>
    <x v="1"/>
    <n v="-372"/>
    <n v="37192950"/>
    <n v="1"/>
    <x v="2"/>
    <n v="7"/>
    <s v="          "/>
    <x v="1"/>
    <s v="49"/>
  </r>
  <r>
    <n v="6214799281"/>
    <s v="31.01.2026"/>
    <n v="3912256280"/>
    <s v="FS    "/>
    <s v="C004"/>
    <s v="CEE5120449"/>
    <n v="4114120"/>
    <x v="3"/>
    <s v="D     "/>
    <n v="4000018757"/>
    <s v="NMC CHILE SPA"/>
    <x v="1"/>
    <n v="-741"/>
    <n v="37192950"/>
    <n v="1"/>
    <x v="2"/>
    <n v="8"/>
    <s v="          "/>
    <x v="1"/>
    <s v="49"/>
  </r>
  <r>
    <n v="6214799281"/>
    <s v="31.01.2026"/>
    <n v="3912256280"/>
    <s v="FS    "/>
    <s v="C004"/>
    <s v="CEE5130449"/>
    <n v="4114120"/>
    <x v="3"/>
    <s v="D     "/>
    <n v="4000018757"/>
    <s v="NMC CHILE SPA"/>
    <x v="1"/>
    <n v="-101"/>
    <n v="37192950"/>
    <n v="1"/>
    <x v="2"/>
    <n v="9"/>
    <s v="          "/>
    <x v="1"/>
    <s v="49"/>
  </r>
  <r>
    <n v="6214799281"/>
    <s v="31.01.2026"/>
    <n v="3912256280"/>
    <s v="FS    "/>
    <s v="C004"/>
    <s v="CEE5140449"/>
    <n v="4114120"/>
    <x v="3"/>
    <s v="D     "/>
    <n v="4000018757"/>
    <s v="NMC CHILE SPA"/>
    <x v="1"/>
    <n v="-621"/>
    <n v="37192950"/>
    <n v="1"/>
    <x v="2"/>
    <n v="10"/>
    <s v="          "/>
    <x v="1"/>
    <s v="49"/>
  </r>
  <r>
    <n v="6214799281"/>
    <s v="31.01.2026"/>
    <n v="3912256280"/>
    <s v="FS    "/>
    <s v="C004"/>
    <s v="CEE5170449"/>
    <n v="4114120"/>
    <x v="3"/>
    <s v="D     "/>
    <n v="4000018757"/>
    <s v="NMC CHILE SPA"/>
    <x v="1"/>
    <n v="-580"/>
    <n v="37192950"/>
    <n v="1"/>
    <x v="2"/>
    <n v="11"/>
    <s v="          "/>
    <x v="1"/>
    <s v="49"/>
  </r>
  <r>
    <n v="6214799281"/>
    <s v="31.01.2026"/>
    <n v="3912256280"/>
    <s v="FS    "/>
    <s v="C004"/>
    <s v="CEE5180449"/>
    <n v="4114120"/>
    <x v="3"/>
    <s v="D     "/>
    <n v="4000018757"/>
    <s v="NMC CHILE SPA"/>
    <x v="1"/>
    <n v="-552"/>
    <n v="37192950"/>
    <n v="1"/>
    <x v="2"/>
    <n v="12"/>
    <s v="          "/>
    <x v="1"/>
    <s v="49"/>
  </r>
  <r>
    <n v="6214799281"/>
    <s v="31.01.2026"/>
    <n v="3912256280"/>
    <s v="FS    "/>
    <s v="C004"/>
    <s v="CEE5200449"/>
    <n v="4114120"/>
    <x v="3"/>
    <s v="D     "/>
    <n v="4000018757"/>
    <s v="NMC CHILE SPA"/>
    <x v="1"/>
    <n v="-430"/>
    <n v="37192950"/>
    <n v="1"/>
    <x v="2"/>
    <n v="13"/>
    <s v="          "/>
    <x v="1"/>
    <s v="49"/>
  </r>
  <r>
    <n v="6214799281"/>
    <s v="31.01.2026"/>
    <n v="3912256280"/>
    <s v="FS    "/>
    <s v="C004"/>
    <s v="CEE5210449"/>
    <n v="4114120"/>
    <x v="3"/>
    <s v="D     "/>
    <n v="4000018757"/>
    <s v="NMC CHILE SPA"/>
    <x v="1"/>
    <n v="-471"/>
    <n v="37192950"/>
    <n v="1"/>
    <x v="2"/>
    <n v="14"/>
    <s v="          "/>
    <x v="1"/>
    <s v="49"/>
  </r>
  <r>
    <n v="6214799281"/>
    <s v="31.01.2026"/>
    <n v="3912256280"/>
    <s v="FS    "/>
    <s v="C004"/>
    <s v="CEE5220449"/>
    <n v="4114120"/>
    <x v="3"/>
    <s v="D     "/>
    <n v="4000018757"/>
    <s v="NMC CHILE SPA"/>
    <x v="1"/>
    <n v="-789"/>
    <n v="37192950"/>
    <n v="1"/>
    <x v="2"/>
    <n v="15"/>
    <s v="          "/>
    <x v="1"/>
    <s v="49"/>
  </r>
  <r>
    <n v="6214799281"/>
    <s v="31.01.2026"/>
    <n v="3912256280"/>
    <s v="FS    "/>
    <s v="C004"/>
    <s v="CEE5240449"/>
    <n v="4114120"/>
    <x v="3"/>
    <s v="D     "/>
    <n v="4000018757"/>
    <s v="NMC CHILE SPA"/>
    <x v="1"/>
    <n v="-384"/>
    <n v="37192950"/>
    <n v="1"/>
    <x v="2"/>
    <n v="16"/>
    <s v="          "/>
    <x v="1"/>
    <s v="49"/>
  </r>
  <r>
    <n v="6214799281"/>
    <s v="31.01.2026"/>
    <n v="3912256280"/>
    <s v="FS    "/>
    <s v="C004"/>
    <s v="CEE5250449"/>
    <n v="4114120"/>
    <x v="3"/>
    <s v="D     "/>
    <n v="4000018757"/>
    <s v="NMC CHILE SPA"/>
    <x v="1"/>
    <n v="-428"/>
    <n v="37192950"/>
    <n v="1"/>
    <x v="2"/>
    <n v="17"/>
    <s v="          "/>
    <x v="1"/>
    <s v="49"/>
  </r>
  <r>
    <n v="6214799281"/>
    <s v="31.01.2026"/>
    <n v="3912256280"/>
    <s v="FS    "/>
    <s v="C004"/>
    <s v="CEE5290449"/>
    <n v="4114120"/>
    <x v="3"/>
    <s v="D     "/>
    <n v="4000018757"/>
    <s v="NMC CHILE SPA"/>
    <x v="1"/>
    <n v="-509"/>
    <n v="37192950"/>
    <n v="1"/>
    <x v="2"/>
    <n v="18"/>
    <s v="          "/>
    <x v="1"/>
    <s v="49"/>
  </r>
  <r>
    <n v="6214799281"/>
    <s v="31.01.2026"/>
    <n v="3912256280"/>
    <s v="FS    "/>
    <s v="C004"/>
    <s v="CEE5340449"/>
    <n v="4114120"/>
    <x v="3"/>
    <s v="D     "/>
    <n v="4000018757"/>
    <s v="NMC CHILE SPA"/>
    <x v="1"/>
    <n v="-233"/>
    <n v="37192950"/>
    <n v="1"/>
    <x v="2"/>
    <n v="19"/>
    <s v="          "/>
    <x v="1"/>
    <s v="49"/>
  </r>
  <r>
    <n v="6214799281"/>
    <s v="31.01.2026"/>
    <n v="3912256280"/>
    <s v="FS    "/>
    <s v="C004"/>
    <s v="CEE5850449"/>
    <n v="4114120"/>
    <x v="3"/>
    <s v="D     "/>
    <n v="4000018757"/>
    <s v="NMC CHILE SPA"/>
    <x v="1"/>
    <n v="-376"/>
    <n v="37192950"/>
    <n v="1"/>
    <x v="2"/>
    <n v="20"/>
    <s v="          "/>
    <x v="1"/>
    <s v="49"/>
  </r>
  <r>
    <n v="6214799281"/>
    <s v="31.01.2026"/>
    <n v="3912256280"/>
    <s v="FS    "/>
    <s v="C004"/>
    <s v="CEE5910449"/>
    <n v="4114120"/>
    <x v="3"/>
    <s v="D     "/>
    <n v="4000018757"/>
    <s v="NMC CHILE SPA"/>
    <x v="1"/>
    <n v="-373"/>
    <n v="37192950"/>
    <n v="1"/>
    <x v="2"/>
    <n v="21"/>
    <s v="          "/>
    <x v="1"/>
    <s v="49"/>
  </r>
  <r>
    <n v="6214799281"/>
    <s v="31.01.2026"/>
    <n v="3912256280"/>
    <s v="FS    "/>
    <s v="C004"/>
    <s v="CEE5920449"/>
    <n v="4114120"/>
    <x v="3"/>
    <s v="D     "/>
    <n v="4000018757"/>
    <s v="NMC CHILE SPA"/>
    <x v="1"/>
    <n v="-277"/>
    <n v="37192950"/>
    <n v="1"/>
    <x v="2"/>
    <n v="22"/>
    <s v="          "/>
    <x v="1"/>
    <s v="49"/>
  </r>
  <r>
    <n v="6214799281"/>
    <s v="31.01.2026"/>
    <n v="3912256280"/>
    <s v="FS    "/>
    <s v="C004"/>
    <s v="CEL5990449"/>
    <n v="4114120"/>
    <x v="3"/>
    <s v="D     "/>
    <n v="4000018757"/>
    <s v="NMC CHILE SPA"/>
    <x v="1"/>
    <n v="-19065"/>
    <n v="37192950"/>
    <n v="1"/>
    <x v="2"/>
    <n v="23"/>
    <s v="          "/>
    <x v="1"/>
    <s v="49"/>
  </r>
  <r>
    <n v="6214799281"/>
    <s v="31.01.2026"/>
    <n v="3912256280"/>
    <s v="FS    "/>
    <s v="C004"/>
    <s v="CEE6140449"/>
    <n v="4114120"/>
    <x v="3"/>
    <s v="D     "/>
    <n v="4000018757"/>
    <s v="NMC CHILE SPA"/>
    <x v="1"/>
    <n v="-403"/>
    <n v="37192950"/>
    <n v="1"/>
    <x v="2"/>
    <n v="24"/>
    <s v="          "/>
    <x v="1"/>
    <s v="49"/>
  </r>
  <r>
    <n v="6214799281"/>
    <s v="31.01.2026"/>
    <n v="3912256280"/>
    <s v="FS    "/>
    <s v="C004"/>
    <s v="CEE6330449"/>
    <n v="4114120"/>
    <x v="3"/>
    <s v="D     "/>
    <n v="4000018757"/>
    <s v="NMC CHILE SPA"/>
    <x v="1"/>
    <n v="-314"/>
    <n v="37192950"/>
    <n v="1"/>
    <x v="2"/>
    <n v="25"/>
    <s v="          "/>
    <x v="1"/>
    <s v="49"/>
  </r>
  <r>
    <n v="6214799281"/>
    <s v="31.01.2026"/>
    <n v="3912256280"/>
    <s v="FS    "/>
    <s v="C004"/>
    <s v="CEE6430449"/>
    <n v="4114120"/>
    <x v="3"/>
    <s v="D     "/>
    <n v="4000018757"/>
    <s v="NMC CHILE SPA"/>
    <x v="1"/>
    <n v="-307"/>
    <n v="37192950"/>
    <n v="1"/>
    <x v="2"/>
    <n v="26"/>
    <s v="          "/>
    <x v="1"/>
    <s v="49"/>
  </r>
  <r>
    <n v="6214799281"/>
    <s v="31.01.2026"/>
    <n v="3912256280"/>
    <s v="FS    "/>
    <s v="C004"/>
    <s v="CEE6460449"/>
    <n v="4114120"/>
    <x v="3"/>
    <s v="D     "/>
    <n v="4000018757"/>
    <s v="NMC CHILE SPA"/>
    <x v="1"/>
    <n v="-202"/>
    <n v="37192950"/>
    <n v="1"/>
    <x v="2"/>
    <n v="27"/>
    <s v="          "/>
    <x v="1"/>
    <s v="49"/>
  </r>
  <r>
    <n v="6214799281"/>
    <s v="31.01.2026"/>
    <n v="3912256280"/>
    <s v="FS    "/>
    <s v="C004"/>
    <s v="CEE6550449"/>
    <n v="4114120"/>
    <x v="3"/>
    <s v="D     "/>
    <n v="4000018757"/>
    <s v="NMC CHILE SPA"/>
    <x v="1"/>
    <n v="-652"/>
    <n v="37192950"/>
    <n v="1"/>
    <x v="2"/>
    <n v="28"/>
    <s v="          "/>
    <x v="1"/>
    <s v="49"/>
  </r>
  <r>
    <n v="6214799281"/>
    <s v="31.01.2026"/>
    <n v="3912256280"/>
    <s v="FS    "/>
    <s v="C004"/>
    <s v="CEE6590449"/>
    <n v="4114120"/>
    <x v="3"/>
    <s v="D     "/>
    <n v="4000018757"/>
    <s v="NMC CHILE SPA"/>
    <x v="1"/>
    <n v="-404"/>
    <n v="37192950"/>
    <n v="1"/>
    <x v="2"/>
    <n v="29"/>
    <s v="          "/>
    <x v="1"/>
    <s v="49"/>
  </r>
  <r>
    <n v="6214799281"/>
    <s v="31.01.2026"/>
    <n v="3912256280"/>
    <s v="FS    "/>
    <s v="C004"/>
    <s v="CEE7440449"/>
    <n v="4114120"/>
    <x v="3"/>
    <s v="D     "/>
    <n v="4000018757"/>
    <s v="NMC CHILE SPA"/>
    <x v="1"/>
    <n v="-273"/>
    <n v="37192950"/>
    <n v="1"/>
    <x v="2"/>
    <n v="30"/>
    <s v="          "/>
    <x v="1"/>
    <s v="49"/>
  </r>
  <r>
    <n v="6214799281"/>
    <s v="31.01.2026"/>
    <n v="3912256280"/>
    <s v="FS    "/>
    <s v="C004"/>
    <s v="CEE7480449"/>
    <n v="4114120"/>
    <x v="3"/>
    <s v="D     "/>
    <n v="4000018757"/>
    <s v="NMC CHILE SPA"/>
    <x v="1"/>
    <n v="-16"/>
    <n v="37192950"/>
    <n v="1"/>
    <x v="2"/>
    <n v="31"/>
    <s v="          "/>
    <x v="1"/>
    <s v="49"/>
  </r>
  <r>
    <n v="6214799281"/>
    <s v="31.01.2026"/>
    <n v="3912256280"/>
    <s v="FS    "/>
    <s v="C004"/>
    <s v="CEE7600449"/>
    <n v="4114120"/>
    <x v="3"/>
    <s v="D     "/>
    <n v="4000018757"/>
    <s v="NMC CHILE SPA"/>
    <x v="1"/>
    <n v="-540"/>
    <n v="37192950"/>
    <n v="1"/>
    <x v="2"/>
    <n v="32"/>
    <s v="          "/>
    <x v="1"/>
    <s v="49"/>
  </r>
  <r>
    <n v="6214799281"/>
    <s v="31.01.2026"/>
    <n v="3912256280"/>
    <s v="FS    "/>
    <s v="C004"/>
    <s v="CEE7750449"/>
    <n v="4114120"/>
    <x v="3"/>
    <s v="D     "/>
    <n v="4000018757"/>
    <s v="NMC CHILE SPA"/>
    <x v="1"/>
    <n v="-72"/>
    <n v="37192950"/>
    <n v="1"/>
    <x v="2"/>
    <n v="33"/>
    <s v="          "/>
    <x v="1"/>
    <s v="49"/>
  </r>
  <r>
    <n v="6214799281"/>
    <s v="31.01.2026"/>
    <n v="3912256280"/>
    <s v="FS    "/>
    <s v="C004"/>
    <s v="CEE7810449"/>
    <n v="4114120"/>
    <x v="3"/>
    <s v="D     "/>
    <n v="4000018757"/>
    <s v="NMC CHILE SPA"/>
    <x v="1"/>
    <n v="-464"/>
    <n v="37192950"/>
    <n v="1"/>
    <x v="2"/>
    <n v="34"/>
    <s v="          "/>
    <x v="1"/>
    <s v="49"/>
  </r>
  <r>
    <n v="6214799281"/>
    <s v="31.01.2026"/>
    <n v="3912256280"/>
    <s v="FS    "/>
    <s v="C004"/>
    <s v="CEE8430449"/>
    <n v="4114120"/>
    <x v="3"/>
    <s v="D     "/>
    <n v="4000018757"/>
    <s v="NMC CHILE SPA"/>
    <x v="1"/>
    <n v="-304"/>
    <n v="37192950"/>
    <n v="1"/>
    <x v="2"/>
    <n v="35"/>
    <s v="          "/>
    <x v="1"/>
    <s v="49"/>
  </r>
  <r>
    <n v="6214799281"/>
    <s v="31.01.2026"/>
    <n v="3912256280"/>
    <s v="FS    "/>
    <s v="C004"/>
    <s v="CEE8740449"/>
    <n v="4114120"/>
    <x v="3"/>
    <s v="D     "/>
    <n v="4000018757"/>
    <s v="NMC CHILE SPA"/>
    <x v="1"/>
    <n v="-352"/>
    <n v="37192950"/>
    <n v="1"/>
    <x v="2"/>
    <n v="36"/>
    <s v="          "/>
    <x v="1"/>
    <s v="49"/>
  </r>
  <r>
    <n v="6214799281"/>
    <s v="31.01.2026"/>
    <n v="3912256280"/>
    <s v="FS    "/>
    <s v="C004"/>
    <s v="CEE9000449"/>
    <n v="4114120"/>
    <x v="3"/>
    <s v="D     "/>
    <n v="4000018757"/>
    <s v="NMC CHILE SPA"/>
    <x v="1"/>
    <n v="-498"/>
    <n v="37192950"/>
    <n v="1"/>
    <x v="2"/>
    <n v="37"/>
    <s v="          "/>
    <x v="1"/>
    <s v="49"/>
  </r>
  <r>
    <n v="6214799281"/>
    <s v="31.01.2026"/>
    <n v="3912256280"/>
    <s v="FS    "/>
    <s v="C004"/>
    <s v="CEE9830449"/>
    <n v="4114120"/>
    <x v="3"/>
    <s v="D     "/>
    <n v="4000018757"/>
    <s v="NMC CHILE SPA"/>
    <x v="1"/>
    <n v="-174"/>
    <n v="37192950"/>
    <n v="1"/>
    <x v="2"/>
    <n v="38"/>
    <s v="          "/>
    <x v="1"/>
    <s v="49"/>
  </r>
  <r>
    <n v="6214799281"/>
    <s v="31.01.2026"/>
    <n v="3912256280"/>
    <s v="FS    "/>
    <s v="C004"/>
    <s v="CEE9880449"/>
    <n v="4114120"/>
    <x v="3"/>
    <s v="D     "/>
    <n v="4000018757"/>
    <s v="NMC CHILE SPA"/>
    <x v="1"/>
    <n v="-644"/>
    <n v="37192950"/>
    <n v="1"/>
    <x v="2"/>
    <n v="39"/>
    <s v="          "/>
    <x v="1"/>
    <s v="49"/>
  </r>
  <r>
    <n v="6214799281"/>
    <s v="31.01.2026"/>
    <n v="3912256280"/>
    <s v="FS    "/>
    <s v="C004"/>
    <s v="CEE9900449"/>
    <n v="4114120"/>
    <x v="3"/>
    <s v="D     "/>
    <n v="4000018757"/>
    <s v="NMC CHILE SPA"/>
    <x v="1"/>
    <n v="-330"/>
    <n v="37192950"/>
    <n v="1"/>
    <x v="2"/>
    <n v="40"/>
    <s v="          "/>
    <x v="1"/>
    <s v="49"/>
  </r>
  <r>
    <n v="6214879822"/>
    <s v="31.01.2026"/>
    <n v="3912259541"/>
    <s v="OK    "/>
    <s v="C004"/>
    <s v="CEE5040457"/>
    <n v="4112401"/>
    <x v="0"/>
    <s v="D     "/>
    <n v="4000018757"/>
    <s v="NMC CHILE SPA"/>
    <x v="42"/>
    <n v="-143"/>
    <n v="37193238"/>
    <n v="1"/>
    <x v="2"/>
    <n v="1"/>
    <d v="2026-01-31T00:00:00"/>
    <x v="0"/>
    <s v="57"/>
  </r>
  <r>
    <n v="6214879822"/>
    <s v="31.01.2026"/>
    <n v="3912259541"/>
    <s v="OK    "/>
    <s v="C004"/>
    <s v="CEE5210457"/>
    <n v="4112401"/>
    <x v="0"/>
    <s v="D     "/>
    <n v="4000018757"/>
    <s v="NMC CHILE SPA"/>
    <x v="42"/>
    <n v="-376"/>
    <n v="37193238"/>
    <n v="1"/>
    <x v="2"/>
    <n v="2"/>
    <d v="2026-01-31T00:00:00"/>
    <x v="0"/>
    <s v="57"/>
  </r>
  <r>
    <n v="6214879822"/>
    <s v="31.01.2026"/>
    <n v="3912259541"/>
    <s v="OK    "/>
    <s v="C004"/>
    <s v="CEE5250457"/>
    <n v="4112401"/>
    <x v="0"/>
    <s v="D     "/>
    <n v="4000018757"/>
    <s v="NMC CHILE SPA"/>
    <x v="42"/>
    <n v="-1172"/>
    <n v="37193238"/>
    <n v="1"/>
    <x v="2"/>
    <n v="3"/>
    <d v="2026-01-31T00:00:00"/>
    <x v="0"/>
    <s v="57"/>
  </r>
  <r>
    <n v="6214879822"/>
    <s v="31.01.2026"/>
    <n v="3912259541"/>
    <s v="OK    "/>
    <s v="C004"/>
    <s v="CEE5910457"/>
    <n v="4112401"/>
    <x v="0"/>
    <s v="D     "/>
    <n v="4000018757"/>
    <s v="NMC CHILE SPA"/>
    <x v="42"/>
    <n v="-8071"/>
    <n v="37193238"/>
    <n v="1"/>
    <x v="2"/>
    <n v="4"/>
    <d v="2026-01-31T00:00:00"/>
    <x v="0"/>
    <s v="57"/>
  </r>
  <r>
    <n v="6214879822"/>
    <s v="31.01.2026"/>
    <n v="3912259541"/>
    <s v="OK    "/>
    <s v="C004"/>
    <s v="CEE6520457"/>
    <n v="4112401"/>
    <x v="0"/>
    <s v="D     "/>
    <n v="4000018757"/>
    <s v="NMC CHILE SPA"/>
    <x v="42"/>
    <n v="-8901"/>
    <n v="37193238"/>
    <n v="1"/>
    <x v="2"/>
    <n v="5"/>
    <d v="2026-01-31T00:00:00"/>
    <x v="0"/>
    <s v="57"/>
  </r>
  <r>
    <n v="6214879843"/>
    <s v="31.01.2026"/>
    <n v="3912259542"/>
    <s v="OK    "/>
    <s v="C004"/>
    <s v="CEL5990457"/>
    <n v="4112401"/>
    <x v="0"/>
    <s v="D     "/>
    <n v="4000018757"/>
    <s v="NMC CHILE SPA"/>
    <x v="42"/>
    <n v="-29160"/>
    <n v="37193241"/>
    <n v="1"/>
    <x v="2"/>
    <n v="1"/>
    <d v="2026-01-31T00:00:00"/>
    <x v="0"/>
    <s v="57"/>
  </r>
  <r>
    <n v="6214879843"/>
    <s v="31.01.2026"/>
    <n v="3912259542"/>
    <s v="OK    "/>
    <s v="C004"/>
    <s v="CEL5990449"/>
    <n v="4112401"/>
    <x v="0"/>
    <s v="D     "/>
    <n v="4000018757"/>
    <s v="NMC CHILE SPA"/>
    <x v="42"/>
    <n v="-16232"/>
    <n v="37193241"/>
    <n v="1"/>
    <x v="2"/>
    <n v="2"/>
    <d v="2026-01-31T00:00:00"/>
    <x v="0"/>
    <s v="49"/>
  </r>
  <r>
    <n v="6214880803"/>
    <s v="31.01.2026"/>
    <n v="3912260496"/>
    <s v="OK    "/>
    <s v="C004"/>
    <s v="CEL5990449"/>
    <n v="4112401"/>
    <x v="0"/>
    <s v="D     "/>
    <n v="4000018757"/>
    <s v="NMC CHILE SPA"/>
    <x v="43"/>
    <n v="-2789"/>
    <n v="37193587"/>
    <n v="1"/>
    <x v="2"/>
    <n v="2"/>
    <d v="2026-01-31T00:00:00"/>
    <x v="0"/>
    <s v="49"/>
  </r>
  <r>
    <n v="6214880803"/>
    <s v="31.01.2026"/>
    <n v="3912260496"/>
    <s v="OK    "/>
    <s v="C004"/>
    <s v="CEL5990457"/>
    <n v="4112401"/>
    <x v="0"/>
    <s v="D     "/>
    <n v="4000018757"/>
    <s v="NMC CHILE SPA"/>
    <x v="43"/>
    <n v="-12202"/>
    <n v="37193587"/>
    <n v="1"/>
    <x v="2"/>
    <n v="3"/>
    <d v="2026-01-31T00:00:00"/>
    <x v="0"/>
    <s v="57"/>
  </r>
  <r>
    <n v="6214881230"/>
    <s v="31.01.2026"/>
    <n v="3912260497"/>
    <s v="OK    "/>
    <s v="C004"/>
    <s v="CEE6520457"/>
    <n v="4112401"/>
    <x v="0"/>
    <s v="D     "/>
    <n v="4000018757"/>
    <s v="NMC CHILE SPA"/>
    <x v="43"/>
    <n v="-34990"/>
    <n v="37193589"/>
    <n v="1"/>
    <x v="2"/>
    <n v="2"/>
    <d v="2026-01-31T00:00:00"/>
    <x v="0"/>
    <s v="57"/>
  </r>
  <r>
    <n v="6214881230"/>
    <s v="31.01.2026"/>
    <n v="3912260497"/>
    <s v="OK    "/>
    <s v="C004"/>
    <s v="CEE8430449"/>
    <n v="4112401"/>
    <x v="0"/>
    <s v="D     "/>
    <n v="4000018757"/>
    <s v="NMC CHILE SPA"/>
    <x v="43"/>
    <n v="-1"/>
    <n v="37193589"/>
    <n v="1"/>
    <x v="2"/>
    <n v="3"/>
    <d v="2026-01-31T00:00:00"/>
    <x v="0"/>
    <s v="49"/>
  </r>
  <r>
    <n v="6214881230"/>
    <s v="31.01.2026"/>
    <n v="3912260497"/>
    <s v="OK    "/>
    <s v="C004"/>
    <s v="CEE8430457"/>
    <n v="4112401"/>
    <x v="0"/>
    <s v="D     "/>
    <n v="4000018757"/>
    <s v="NMC CHILE SPA"/>
    <x v="43"/>
    <n v="-1"/>
    <n v="37193589"/>
    <n v="1"/>
    <x v="2"/>
    <n v="4"/>
    <d v="2026-01-31T00:00:00"/>
    <x v="0"/>
    <s v="57"/>
  </r>
  <r>
    <n v="6214881230"/>
    <s v="31.01.2026"/>
    <n v="3912260497"/>
    <s v="OK    "/>
    <s v="C004"/>
    <s v="CEE5070457"/>
    <n v="4112401"/>
    <x v="0"/>
    <s v="D     "/>
    <n v="4000018757"/>
    <s v="NMC CHILE SPA"/>
    <x v="43"/>
    <n v="-1477"/>
    <n v="37193589"/>
    <n v="1"/>
    <x v="2"/>
    <n v="5"/>
    <d v="2026-01-31T00:00:00"/>
    <x v="0"/>
    <s v="57"/>
  </r>
  <r>
    <n v="6214881230"/>
    <s v="31.01.2026"/>
    <n v="3912260497"/>
    <s v="OK    "/>
    <s v="C004"/>
    <s v="CEE6520449"/>
    <n v="4112401"/>
    <x v="0"/>
    <s v="D     "/>
    <n v="4000018757"/>
    <s v="NMC CHILE SPA"/>
    <x v="43"/>
    <n v="-1292"/>
    <n v="37193589"/>
    <n v="1"/>
    <x v="2"/>
    <n v="6"/>
    <d v="2026-01-31T00:00:00"/>
    <x v="0"/>
    <s v="49"/>
  </r>
  <r>
    <n v="6214881230"/>
    <s v="31.01.2026"/>
    <n v="3912260497"/>
    <s v="OK    "/>
    <s v="C004"/>
    <s v="CEE6520413"/>
    <n v="4112401"/>
    <x v="0"/>
    <s v="D     "/>
    <n v="4000018757"/>
    <s v="NMC CHILE SPA"/>
    <x v="43"/>
    <n v="-120"/>
    <n v="37193589"/>
    <n v="1"/>
    <x v="2"/>
    <n v="7"/>
    <d v="2026-01-31T00:00:00"/>
    <x v="0"/>
    <s v="13"/>
  </r>
  <r>
    <n v="6214881230"/>
    <s v="31.01.2026"/>
    <n v="3912260497"/>
    <s v="OK    "/>
    <s v="C004"/>
    <s v="CEE6520443"/>
    <n v="4112401"/>
    <x v="0"/>
    <s v="D     "/>
    <n v="4000018757"/>
    <s v="NMC CHILE SPA"/>
    <x v="43"/>
    <n v="-397"/>
    <n v="37193589"/>
    <n v="1"/>
    <x v="2"/>
    <n v="8"/>
    <d v="2026-01-31T00:00:00"/>
    <x v="0"/>
    <s v="43"/>
  </r>
  <r>
    <n v="6214881230"/>
    <s v="31.01.2026"/>
    <n v="3912260497"/>
    <s v="OK    "/>
    <s v="C004"/>
    <s v="CEE5210457"/>
    <n v="4112401"/>
    <x v="0"/>
    <s v="D     "/>
    <n v="4000018757"/>
    <s v="NMC CHILE SPA"/>
    <x v="43"/>
    <n v="-2000"/>
    <n v="37193589"/>
    <n v="1"/>
    <x v="2"/>
    <n v="9"/>
    <d v="2026-01-31T00:00:00"/>
    <x v="0"/>
    <s v="57"/>
  </r>
  <r>
    <n v="6214881230"/>
    <s v="31.01.2026"/>
    <n v="3912260497"/>
    <s v="OK    "/>
    <s v="C004"/>
    <s v="CEE5220457"/>
    <n v="4112401"/>
    <x v="0"/>
    <s v="D     "/>
    <n v="4000018757"/>
    <s v="NMC CHILE SPA"/>
    <x v="43"/>
    <n v="-573"/>
    <n v="37193589"/>
    <n v="1"/>
    <x v="2"/>
    <n v="10"/>
    <d v="2026-01-31T00:00:00"/>
    <x v="0"/>
    <s v="57"/>
  </r>
  <r>
    <n v="6230522198"/>
    <s v="25.02.2026"/>
    <n v="3912464234"/>
    <s v="OK    "/>
    <s v="C004"/>
    <s v="CEL5990457"/>
    <n v="4112402"/>
    <x v="2"/>
    <s v="D     "/>
    <n v="4000018757"/>
    <s v="NMC CHILE SPA"/>
    <x v="44"/>
    <n v="-777583"/>
    <n v="37202119"/>
    <n v="2"/>
    <x v="2"/>
    <n v="1"/>
    <d v="2026-02-25T00:00:00"/>
    <x v="2"/>
    <s v="57"/>
  </r>
  <r>
    <n v="6230522198"/>
    <s v="25.02.2026"/>
    <n v="3912464234"/>
    <s v="OK    "/>
    <s v="C004"/>
    <s v="CEL5990449"/>
    <n v="4112402"/>
    <x v="2"/>
    <s v="D     "/>
    <n v="4000018757"/>
    <s v="NMC CHILE SPA"/>
    <x v="44"/>
    <n v="-432864"/>
    <n v="37202119"/>
    <n v="2"/>
    <x v="2"/>
    <n v="2"/>
    <d v="2026-02-25T00:00:00"/>
    <x v="2"/>
    <s v="49"/>
  </r>
  <r>
    <n v="6232866878"/>
    <s v="28.02.2026"/>
    <n v="3912490893"/>
    <s v="OK    "/>
    <s v="C004"/>
    <s v="CEE5070457"/>
    <n v="4112401"/>
    <x v="0"/>
    <s v="D     "/>
    <n v="4000018757"/>
    <s v="NMC CHILE SPA"/>
    <x v="45"/>
    <n v="-1477"/>
    <n v="37203326"/>
    <n v="2"/>
    <x v="2"/>
    <n v="1"/>
    <d v="2026-02-28T00:00:00"/>
    <x v="2"/>
    <s v="57"/>
  </r>
  <r>
    <n v="6232866878"/>
    <s v="28.02.2026"/>
    <n v="3912490893"/>
    <s v="OK    "/>
    <s v="C004"/>
    <s v="CEE5340457"/>
    <n v="4112401"/>
    <x v="0"/>
    <s v="D     "/>
    <n v="4000018757"/>
    <s v="NMC CHILE SPA"/>
    <x v="45"/>
    <n v="-717"/>
    <n v="37203326"/>
    <n v="2"/>
    <x v="2"/>
    <n v="2"/>
    <d v="2026-02-28T00:00:00"/>
    <x v="2"/>
    <s v="57"/>
  </r>
  <r>
    <n v="6232866878"/>
    <s v="28.02.2026"/>
    <n v="3912490893"/>
    <s v="OK    "/>
    <s v="C004"/>
    <s v="CEE5910457"/>
    <n v="4112401"/>
    <x v="0"/>
    <s v="D     "/>
    <n v="4000018757"/>
    <s v="NMC CHILE SPA"/>
    <x v="45"/>
    <n v="-5692"/>
    <n v="37203326"/>
    <n v="2"/>
    <x v="2"/>
    <n v="3"/>
    <d v="2026-02-28T00:00:00"/>
    <x v="2"/>
    <s v="57"/>
  </r>
  <r>
    <n v="6232866878"/>
    <s v="28.02.2026"/>
    <n v="3912490893"/>
    <s v="OK    "/>
    <s v="C004"/>
    <s v="CEE6520449"/>
    <n v="4112401"/>
    <x v="0"/>
    <s v="D     "/>
    <n v="4000018757"/>
    <s v="NMC CHILE SPA"/>
    <x v="45"/>
    <n v="-5713"/>
    <n v="37203326"/>
    <n v="2"/>
    <x v="2"/>
    <n v="4"/>
    <d v="2026-02-28T00:00:00"/>
    <x v="2"/>
    <s v="49"/>
  </r>
  <r>
    <n v="6232866878"/>
    <s v="28.02.2026"/>
    <n v="3912490893"/>
    <s v="OK    "/>
    <s v="C004"/>
    <s v="CEE6520457"/>
    <n v="4112401"/>
    <x v="0"/>
    <s v="D     "/>
    <n v="4000018757"/>
    <s v="NMC CHILE SPA"/>
    <x v="45"/>
    <n v="-22983"/>
    <n v="37203326"/>
    <n v="2"/>
    <x v="2"/>
    <n v="5"/>
    <d v="2026-02-28T00:00:00"/>
    <x v="2"/>
    <s v="57"/>
  </r>
  <r>
    <n v="6232866878"/>
    <s v="28.02.2026"/>
    <n v="3912490893"/>
    <s v="OK    "/>
    <s v="C004"/>
    <s v="CEE9880457"/>
    <n v="4112401"/>
    <x v="0"/>
    <s v="D     "/>
    <n v="4000018757"/>
    <s v="NMC CHILE SPA"/>
    <x v="45"/>
    <n v="-287"/>
    <n v="37203326"/>
    <n v="2"/>
    <x v="2"/>
    <n v="6"/>
    <d v="2026-02-28T00:00:00"/>
    <x v="2"/>
    <s v="57"/>
  </r>
  <r>
    <n v="6232866879"/>
    <s v="28.02.2026"/>
    <n v="3912490894"/>
    <s v="OK    "/>
    <s v="C004"/>
    <s v="CEL5990457"/>
    <n v="4112401"/>
    <x v="0"/>
    <s v="D     "/>
    <n v="4000018757"/>
    <s v="NMC CHILE SPA"/>
    <x v="45"/>
    <n v="-62026"/>
    <n v="37203328"/>
    <n v="2"/>
    <x v="2"/>
    <n v="1"/>
    <d v="2026-02-28T00:00:00"/>
    <x v="2"/>
    <s v="57"/>
  </r>
  <r>
    <n v="6232866879"/>
    <s v="28.02.2026"/>
    <n v="3912490894"/>
    <s v="OK    "/>
    <s v="C004"/>
    <s v="CEL5990449"/>
    <n v="4112401"/>
    <x v="0"/>
    <s v="D     "/>
    <n v="4000018757"/>
    <s v="NMC CHILE SPA"/>
    <x v="45"/>
    <n v="-4786"/>
    <n v="37203328"/>
    <n v="2"/>
    <x v="2"/>
    <n v="2"/>
    <d v="2026-02-28T00:00:00"/>
    <x v="2"/>
    <s v="49"/>
  </r>
  <r>
    <n v="6232866970"/>
    <s v="28.02.2026"/>
    <n v="3912491252"/>
    <s v="OK    "/>
    <s v="C004"/>
    <s v="CEE5070457"/>
    <n v="4112401"/>
    <x v="0"/>
    <s v="D     "/>
    <n v="4000018757"/>
    <s v="NMC CHILE SPA"/>
    <x v="46"/>
    <n v="-1478"/>
    <n v="37203384"/>
    <n v="2"/>
    <x v="2"/>
    <n v="1"/>
    <d v="2026-02-28T00:00:00"/>
    <x v="2"/>
    <s v="57"/>
  </r>
  <r>
    <n v="6232866970"/>
    <s v="28.02.2026"/>
    <n v="3912491252"/>
    <s v="OK    "/>
    <s v="C004"/>
    <s v="CEE6520413"/>
    <n v="4112401"/>
    <x v="0"/>
    <s v="D     "/>
    <n v="4000018757"/>
    <s v="NMC CHILE SPA"/>
    <x v="46"/>
    <n v="-33"/>
    <n v="37203384"/>
    <n v="2"/>
    <x v="2"/>
    <n v="2"/>
    <d v="2026-02-28T00:00:00"/>
    <x v="2"/>
    <s v="13"/>
  </r>
  <r>
    <n v="6232866970"/>
    <s v="28.02.2026"/>
    <n v="3912491252"/>
    <s v="OK    "/>
    <s v="C004"/>
    <s v="CEE6520457"/>
    <n v="4112401"/>
    <x v="0"/>
    <s v="D     "/>
    <n v="4000018757"/>
    <s v="NMC CHILE SPA"/>
    <x v="46"/>
    <n v="-12280"/>
    <n v="37203384"/>
    <n v="2"/>
    <x v="2"/>
    <n v="3"/>
    <d v="2026-02-28T00:00:00"/>
    <x v="2"/>
    <s v="57"/>
  </r>
  <r>
    <n v="6232866970"/>
    <s v="28.02.2026"/>
    <n v="3912491252"/>
    <s v="OK    "/>
    <s v="C004"/>
    <s v="CEE6520449"/>
    <n v="4112401"/>
    <x v="0"/>
    <s v="D     "/>
    <n v="4000018757"/>
    <s v="NMC CHILE SPA"/>
    <x v="46"/>
    <n v="-633"/>
    <n v="37203384"/>
    <n v="2"/>
    <x v="2"/>
    <n v="4"/>
    <d v="2026-02-28T00:00:00"/>
    <x v="2"/>
    <s v="49"/>
  </r>
  <r>
    <n v="6232866970"/>
    <s v="28.02.2026"/>
    <n v="3912491252"/>
    <s v="OK    "/>
    <s v="C004"/>
    <s v="CEE6520443"/>
    <n v="4112401"/>
    <x v="0"/>
    <s v="D     "/>
    <n v="4000018757"/>
    <s v="NMC CHILE SPA"/>
    <x v="46"/>
    <n v="-791"/>
    <n v="37203384"/>
    <n v="2"/>
    <x v="2"/>
    <n v="5"/>
    <d v="2026-02-28T00:00:00"/>
    <x v="2"/>
    <s v="43"/>
  </r>
  <r>
    <n v="6247609645"/>
    <s v="25.03.2026"/>
    <n v="3912717432"/>
    <s v="OK    "/>
    <s v="C004"/>
    <s v="CEL5990457"/>
    <n v="4112402"/>
    <x v="2"/>
    <s v="D     "/>
    <n v="4000018757"/>
    <s v="NMC CHILE SPA"/>
    <x v="47"/>
    <n v="-1987415"/>
    <n v="37592886"/>
    <n v="3"/>
    <x v="2"/>
    <n v="1"/>
    <d v="2026-03-25T00:00:00"/>
    <x v="3"/>
    <s v="57"/>
  </r>
  <r>
    <n v="6247609645"/>
    <s v="25.03.2026"/>
    <n v="3912717432"/>
    <s v="OK    "/>
    <s v="C004"/>
    <s v="CEL5990449"/>
    <n v="4112402"/>
    <x v="2"/>
    <s v="D     "/>
    <n v="4000018757"/>
    <s v="NMC CHILE SPA"/>
    <x v="47"/>
    <n v="-127630"/>
    <n v="37592886"/>
    <n v="3"/>
    <x v="2"/>
    <n v="2"/>
    <d v="2026-03-25T00:00:00"/>
    <x v="3"/>
    <s v="49"/>
  </r>
  <r>
    <n v="6247897661"/>
    <s v="25.03.2026"/>
    <n v="3912722596"/>
    <s v="FS    "/>
    <s v="C004"/>
    <s v="CEL5990457"/>
    <n v="4112402"/>
    <x v="2"/>
    <s v="D     "/>
    <n v="4000018757"/>
    <s v="NMC CHILE SPA"/>
    <x v="1"/>
    <n v="-527596"/>
    <n v="37593252"/>
    <n v="3"/>
    <x v="2"/>
    <n v="1"/>
    <s v="          "/>
    <x v="1"/>
    <s v="57"/>
  </r>
  <r>
    <n v="6251400486"/>
    <s v="31.03.2026"/>
    <n v="3912799240"/>
    <s v="FS    "/>
    <s v="C004"/>
    <s v="CEE5020449"/>
    <n v="4114120"/>
    <x v="3"/>
    <s v="D     "/>
    <n v="4000018757"/>
    <s v="NMC CHILE SPA"/>
    <x v="1"/>
    <n v="-264"/>
    <n v="37596614"/>
    <n v="3"/>
    <x v="2"/>
    <n v="1"/>
    <s v="          "/>
    <x v="1"/>
    <s v="49"/>
  </r>
  <r>
    <n v="6251400486"/>
    <s v="31.03.2026"/>
    <n v="3912799240"/>
    <s v="FS    "/>
    <s v="C004"/>
    <s v="CEE5030449"/>
    <n v="4114120"/>
    <x v="3"/>
    <s v="D     "/>
    <n v="4000018757"/>
    <s v="NMC CHILE SPA"/>
    <x v="1"/>
    <n v="-1863"/>
    <n v="37596614"/>
    <n v="3"/>
    <x v="2"/>
    <n v="2"/>
    <s v="          "/>
    <x v="1"/>
    <s v="49"/>
  </r>
  <r>
    <n v="6251400486"/>
    <s v="31.03.2026"/>
    <n v="3912799240"/>
    <s v="FS    "/>
    <s v="C004"/>
    <s v="CEE5040449"/>
    <n v="4114120"/>
    <x v="3"/>
    <s v="D     "/>
    <n v="4000018757"/>
    <s v="NMC CHILE SPA"/>
    <x v="1"/>
    <n v="-3392"/>
    <n v="37596614"/>
    <n v="3"/>
    <x v="2"/>
    <n v="3"/>
    <s v="          "/>
    <x v="1"/>
    <s v="49"/>
  </r>
  <r>
    <n v="6251400486"/>
    <s v="31.03.2026"/>
    <n v="3912799240"/>
    <s v="FS    "/>
    <s v="C004"/>
    <s v="CEE5060449"/>
    <n v="4114120"/>
    <x v="3"/>
    <s v="D     "/>
    <n v="4000018757"/>
    <s v="NMC CHILE SPA"/>
    <x v="1"/>
    <n v="-47"/>
    <n v="37596614"/>
    <n v="3"/>
    <x v="2"/>
    <n v="4"/>
    <s v="          "/>
    <x v="1"/>
    <s v="49"/>
  </r>
  <r>
    <n v="6251400486"/>
    <s v="31.03.2026"/>
    <n v="3912799240"/>
    <s v="FS    "/>
    <s v="C004"/>
    <s v="CEE5070449"/>
    <n v="4114120"/>
    <x v="3"/>
    <s v="D     "/>
    <n v="4000018757"/>
    <s v="NMC CHILE SPA"/>
    <x v="1"/>
    <n v="-1472"/>
    <n v="37596614"/>
    <n v="3"/>
    <x v="2"/>
    <n v="5"/>
    <s v="          "/>
    <x v="1"/>
    <s v="49"/>
  </r>
  <r>
    <n v="6251400486"/>
    <s v="31.03.2026"/>
    <n v="3912799240"/>
    <s v="FS    "/>
    <s v="C004"/>
    <s v="CEE5080449"/>
    <n v="4114120"/>
    <x v="3"/>
    <s v="D     "/>
    <n v="4000018757"/>
    <s v="NMC CHILE SPA"/>
    <x v="1"/>
    <n v="-1532"/>
    <n v="37596614"/>
    <n v="3"/>
    <x v="2"/>
    <n v="6"/>
    <s v="          "/>
    <x v="1"/>
    <s v="49"/>
  </r>
  <r>
    <n v="6251400486"/>
    <s v="31.03.2026"/>
    <n v="3912799240"/>
    <s v="FS    "/>
    <s v="C004"/>
    <s v="CEE5100449"/>
    <n v="4114120"/>
    <x v="3"/>
    <s v="D     "/>
    <n v="4000018757"/>
    <s v="NMC CHILE SPA"/>
    <x v="1"/>
    <n v="-1017"/>
    <n v="37596614"/>
    <n v="3"/>
    <x v="2"/>
    <n v="7"/>
    <s v="          "/>
    <x v="1"/>
    <s v="49"/>
  </r>
  <r>
    <n v="6251400486"/>
    <s v="31.03.2026"/>
    <n v="3912799240"/>
    <s v="FS    "/>
    <s v="C004"/>
    <s v="CEE5110449"/>
    <n v="4114120"/>
    <x v="3"/>
    <s v="D     "/>
    <n v="4000018757"/>
    <s v="NMC CHILE SPA"/>
    <x v="1"/>
    <n v="-635"/>
    <n v="37596614"/>
    <n v="3"/>
    <x v="2"/>
    <n v="8"/>
    <s v="          "/>
    <x v="1"/>
    <s v="49"/>
  </r>
  <r>
    <n v="6251400486"/>
    <s v="31.03.2026"/>
    <n v="3912799240"/>
    <s v="FS    "/>
    <s v="C004"/>
    <s v="CEE5120449"/>
    <n v="4114120"/>
    <x v="3"/>
    <s v="D     "/>
    <n v="4000018757"/>
    <s v="NMC CHILE SPA"/>
    <x v="1"/>
    <n v="-1166"/>
    <n v="37596614"/>
    <n v="3"/>
    <x v="2"/>
    <n v="9"/>
    <s v="          "/>
    <x v="1"/>
    <s v="49"/>
  </r>
  <r>
    <n v="6251400486"/>
    <s v="31.03.2026"/>
    <n v="3912799240"/>
    <s v="FS    "/>
    <s v="C004"/>
    <s v="CEE5130449"/>
    <n v="4114120"/>
    <x v="3"/>
    <s v="D     "/>
    <n v="4000018757"/>
    <s v="NMC CHILE SPA"/>
    <x v="1"/>
    <n v="-211"/>
    <n v="37596614"/>
    <n v="3"/>
    <x v="2"/>
    <n v="10"/>
    <s v="          "/>
    <x v="1"/>
    <s v="49"/>
  </r>
  <r>
    <n v="6251400486"/>
    <s v="31.03.2026"/>
    <n v="3912799240"/>
    <s v="FS    "/>
    <s v="C004"/>
    <s v="CEE5140449"/>
    <n v="4114120"/>
    <x v="3"/>
    <s v="D     "/>
    <n v="4000018757"/>
    <s v="NMC CHILE SPA"/>
    <x v="1"/>
    <n v="-1267"/>
    <n v="37596614"/>
    <n v="3"/>
    <x v="2"/>
    <n v="11"/>
    <s v="          "/>
    <x v="1"/>
    <s v="49"/>
  </r>
  <r>
    <n v="6251400486"/>
    <s v="31.03.2026"/>
    <n v="3912799240"/>
    <s v="FS    "/>
    <s v="C004"/>
    <s v="CEE5170449"/>
    <n v="4114120"/>
    <x v="3"/>
    <s v="D     "/>
    <n v="4000018757"/>
    <s v="NMC CHILE SPA"/>
    <x v="1"/>
    <n v="-2377"/>
    <n v="37596614"/>
    <n v="3"/>
    <x v="2"/>
    <n v="12"/>
    <s v="          "/>
    <x v="1"/>
    <s v="49"/>
  </r>
  <r>
    <n v="6251400486"/>
    <s v="31.03.2026"/>
    <n v="3912799240"/>
    <s v="FS    "/>
    <s v="C004"/>
    <s v="CEE5180449"/>
    <n v="4114120"/>
    <x v="3"/>
    <s v="D     "/>
    <n v="4000018757"/>
    <s v="NMC CHILE SPA"/>
    <x v="1"/>
    <n v="-1078"/>
    <n v="37596614"/>
    <n v="3"/>
    <x v="2"/>
    <n v="13"/>
    <s v="          "/>
    <x v="1"/>
    <s v="49"/>
  </r>
  <r>
    <n v="6251400486"/>
    <s v="31.03.2026"/>
    <n v="3912799240"/>
    <s v="FS    "/>
    <s v="C004"/>
    <s v="CEE5200449"/>
    <n v="4114120"/>
    <x v="3"/>
    <s v="D     "/>
    <n v="4000018757"/>
    <s v="NMC CHILE SPA"/>
    <x v="1"/>
    <n v="-886"/>
    <n v="37596614"/>
    <n v="3"/>
    <x v="2"/>
    <n v="14"/>
    <s v="          "/>
    <x v="1"/>
    <s v="49"/>
  </r>
  <r>
    <n v="6251400486"/>
    <s v="31.03.2026"/>
    <n v="3912799240"/>
    <s v="FS    "/>
    <s v="C004"/>
    <s v="CEE5210449"/>
    <n v="4114120"/>
    <x v="3"/>
    <s v="D     "/>
    <n v="4000018757"/>
    <s v="NMC CHILE SPA"/>
    <x v="1"/>
    <n v="-1291"/>
    <n v="37596614"/>
    <n v="3"/>
    <x v="2"/>
    <n v="15"/>
    <s v="          "/>
    <x v="1"/>
    <s v="49"/>
  </r>
  <r>
    <n v="6251400486"/>
    <s v="31.03.2026"/>
    <n v="3912799240"/>
    <s v="FS    "/>
    <s v="C004"/>
    <s v="CEE5220449"/>
    <n v="4114120"/>
    <x v="3"/>
    <s v="D     "/>
    <n v="4000018757"/>
    <s v="NMC CHILE SPA"/>
    <x v="1"/>
    <n v="-2798"/>
    <n v="37596614"/>
    <n v="3"/>
    <x v="2"/>
    <n v="16"/>
    <s v="          "/>
    <x v="1"/>
    <s v="49"/>
  </r>
  <r>
    <n v="6251400486"/>
    <s v="31.03.2026"/>
    <n v="3912799240"/>
    <s v="FS    "/>
    <s v="C004"/>
    <s v="CEE5240449"/>
    <n v="4114120"/>
    <x v="3"/>
    <s v="D     "/>
    <n v="4000018757"/>
    <s v="NMC CHILE SPA"/>
    <x v="1"/>
    <n v="-1086"/>
    <n v="37596614"/>
    <n v="3"/>
    <x v="2"/>
    <n v="17"/>
    <s v="          "/>
    <x v="1"/>
    <s v="49"/>
  </r>
  <r>
    <n v="6251400486"/>
    <s v="31.03.2026"/>
    <n v="3912799240"/>
    <s v="FS    "/>
    <s v="C004"/>
    <s v="CEE5250449"/>
    <n v="4114120"/>
    <x v="3"/>
    <s v="D     "/>
    <n v="4000018757"/>
    <s v="NMC CHILE SPA"/>
    <x v="1"/>
    <n v="-2815"/>
    <n v="37596614"/>
    <n v="3"/>
    <x v="2"/>
    <n v="18"/>
    <s v="          "/>
    <x v="1"/>
    <s v="49"/>
  </r>
  <r>
    <n v="6251400486"/>
    <s v="31.03.2026"/>
    <n v="3912799240"/>
    <s v="FS    "/>
    <s v="C004"/>
    <s v="CEE5290449"/>
    <n v="4114120"/>
    <x v="3"/>
    <s v="D     "/>
    <n v="4000018757"/>
    <s v="NMC CHILE SPA"/>
    <x v="1"/>
    <n v="-1402"/>
    <n v="37596614"/>
    <n v="3"/>
    <x v="2"/>
    <n v="19"/>
    <s v="          "/>
    <x v="1"/>
    <s v="49"/>
  </r>
  <r>
    <n v="6251400486"/>
    <s v="31.03.2026"/>
    <n v="3912799240"/>
    <s v="FS    "/>
    <s v="C004"/>
    <s v="CEE5340449"/>
    <n v="4114120"/>
    <x v="3"/>
    <s v="D     "/>
    <n v="4000018757"/>
    <s v="NMC CHILE SPA"/>
    <x v="1"/>
    <n v="-842"/>
    <n v="37596614"/>
    <n v="3"/>
    <x v="2"/>
    <n v="20"/>
    <s v="          "/>
    <x v="1"/>
    <s v="49"/>
  </r>
  <r>
    <n v="6251400486"/>
    <s v="31.03.2026"/>
    <n v="3912799240"/>
    <s v="FS    "/>
    <s v="C004"/>
    <s v="CEE5850449"/>
    <n v="4114120"/>
    <x v="3"/>
    <s v="D     "/>
    <n v="4000018757"/>
    <s v="NMC CHILE SPA"/>
    <x v="1"/>
    <n v="-1046"/>
    <n v="37596614"/>
    <n v="3"/>
    <x v="2"/>
    <n v="21"/>
    <s v="          "/>
    <x v="1"/>
    <s v="49"/>
  </r>
  <r>
    <n v="6251400486"/>
    <s v="31.03.2026"/>
    <n v="3912799240"/>
    <s v="FS    "/>
    <s v="C004"/>
    <s v="CEE5910449"/>
    <n v="4114120"/>
    <x v="3"/>
    <s v="D     "/>
    <n v="4000018757"/>
    <s v="NMC CHILE SPA"/>
    <x v="1"/>
    <n v="-1205"/>
    <n v="37596614"/>
    <n v="3"/>
    <x v="2"/>
    <n v="22"/>
    <s v="          "/>
    <x v="1"/>
    <s v="49"/>
  </r>
  <r>
    <n v="6251400486"/>
    <s v="31.03.2026"/>
    <n v="3912799240"/>
    <s v="FS    "/>
    <s v="C004"/>
    <s v="CEE5920449"/>
    <n v="4114120"/>
    <x v="3"/>
    <s v="D     "/>
    <n v="4000018757"/>
    <s v="NMC CHILE SPA"/>
    <x v="1"/>
    <n v="-1154"/>
    <n v="37596614"/>
    <n v="3"/>
    <x v="2"/>
    <n v="23"/>
    <s v="          "/>
    <x v="1"/>
    <s v="49"/>
  </r>
  <r>
    <n v="6251400486"/>
    <s v="31.03.2026"/>
    <n v="3912799240"/>
    <s v="FS    "/>
    <s v="C004"/>
    <s v="CEE6140449"/>
    <n v="4114120"/>
    <x v="3"/>
    <s v="D     "/>
    <n v="4000018757"/>
    <s v="NMC CHILE SPA"/>
    <x v="1"/>
    <n v="-1289"/>
    <n v="37596614"/>
    <n v="3"/>
    <x v="2"/>
    <n v="24"/>
    <s v="          "/>
    <x v="1"/>
    <s v="49"/>
  </r>
  <r>
    <n v="6251400486"/>
    <s v="31.03.2026"/>
    <n v="3912799240"/>
    <s v="FS    "/>
    <s v="C004"/>
    <s v="CEE6190449"/>
    <n v="4114120"/>
    <x v="3"/>
    <s v="D     "/>
    <n v="4000018757"/>
    <s v="NMC CHILE SPA"/>
    <x v="1"/>
    <n v="-615"/>
    <n v="37596614"/>
    <n v="3"/>
    <x v="2"/>
    <n v="25"/>
    <s v="          "/>
    <x v="1"/>
    <s v="49"/>
  </r>
  <r>
    <n v="6251400486"/>
    <s v="31.03.2026"/>
    <n v="3912799240"/>
    <s v="FS    "/>
    <s v="C004"/>
    <s v="CEE6330449"/>
    <n v="4114120"/>
    <x v="3"/>
    <s v="D     "/>
    <n v="4000018757"/>
    <s v="NMC CHILE SPA"/>
    <x v="1"/>
    <n v="-1613"/>
    <n v="37596614"/>
    <n v="3"/>
    <x v="2"/>
    <n v="26"/>
    <s v="          "/>
    <x v="1"/>
    <s v="49"/>
  </r>
  <r>
    <n v="6251400486"/>
    <s v="31.03.2026"/>
    <n v="3912799240"/>
    <s v="FS    "/>
    <s v="C004"/>
    <s v="CEE6430449"/>
    <n v="4114120"/>
    <x v="3"/>
    <s v="D     "/>
    <n v="4000018757"/>
    <s v="NMC CHILE SPA"/>
    <x v="1"/>
    <n v="-575"/>
    <n v="37596614"/>
    <n v="3"/>
    <x v="2"/>
    <n v="27"/>
    <s v="          "/>
    <x v="1"/>
    <s v="49"/>
  </r>
  <r>
    <n v="6251400486"/>
    <s v="31.03.2026"/>
    <n v="3912799240"/>
    <s v="FS    "/>
    <s v="C004"/>
    <s v="CEE6460449"/>
    <n v="4114120"/>
    <x v="3"/>
    <s v="D     "/>
    <n v="4000018757"/>
    <s v="NMC CHILE SPA"/>
    <x v="1"/>
    <n v="-611"/>
    <n v="37596614"/>
    <n v="3"/>
    <x v="2"/>
    <n v="28"/>
    <s v="          "/>
    <x v="1"/>
    <s v="49"/>
  </r>
  <r>
    <n v="6251400486"/>
    <s v="31.03.2026"/>
    <n v="3912799240"/>
    <s v="FS    "/>
    <s v="C004"/>
    <s v="CEE6550449"/>
    <n v="4114120"/>
    <x v="3"/>
    <s v="D     "/>
    <n v="4000018757"/>
    <s v="NMC CHILE SPA"/>
    <x v="1"/>
    <n v="-6592"/>
    <n v="37596614"/>
    <n v="3"/>
    <x v="2"/>
    <n v="29"/>
    <s v="          "/>
    <x v="1"/>
    <s v="49"/>
  </r>
  <r>
    <n v="6251400486"/>
    <s v="31.03.2026"/>
    <n v="3912799240"/>
    <s v="FS    "/>
    <s v="C004"/>
    <s v="CEE6590449"/>
    <n v="4114120"/>
    <x v="3"/>
    <s v="D     "/>
    <n v="4000018757"/>
    <s v="NMC CHILE SPA"/>
    <x v="1"/>
    <n v="-1080"/>
    <n v="37596614"/>
    <n v="3"/>
    <x v="2"/>
    <n v="30"/>
    <s v="          "/>
    <x v="1"/>
    <s v="49"/>
  </r>
  <r>
    <n v="6251400486"/>
    <s v="31.03.2026"/>
    <n v="3912799240"/>
    <s v="FS    "/>
    <s v="C004"/>
    <s v="CEE7480449"/>
    <n v="4114120"/>
    <x v="3"/>
    <s v="D     "/>
    <n v="4000018757"/>
    <s v="NMC CHILE SPA"/>
    <x v="1"/>
    <n v="-986"/>
    <n v="37596614"/>
    <n v="3"/>
    <x v="2"/>
    <n v="31"/>
    <s v="          "/>
    <x v="1"/>
    <s v="49"/>
  </r>
  <r>
    <n v="6251400486"/>
    <s v="31.03.2026"/>
    <n v="3912799240"/>
    <s v="FS    "/>
    <s v="C004"/>
    <s v="CEE7600449"/>
    <n v="4114120"/>
    <x v="3"/>
    <s v="D     "/>
    <n v="4000018757"/>
    <s v="NMC CHILE SPA"/>
    <x v="1"/>
    <n v="-39"/>
    <n v="37596614"/>
    <n v="3"/>
    <x v="2"/>
    <n v="32"/>
    <s v="          "/>
    <x v="1"/>
    <s v="49"/>
  </r>
  <r>
    <n v="6251400486"/>
    <s v="31.03.2026"/>
    <n v="3912799240"/>
    <s v="FS    "/>
    <s v="C004"/>
    <s v="CEE7750449"/>
    <n v="4114120"/>
    <x v="3"/>
    <s v="D     "/>
    <n v="4000018757"/>
    <s v="NMC CHILE SPA"/>
    <x v="1"/>
    <n v="-879"/>
    <n v="37596614"/>
    <n v="3"/>
    <x v="2"/>
    <n v="33"/>
    <s v="          "/>
    <x v="1"/>
    <s v="49"/>
  </r>
  <r>
    <n v="6251400486"/>
    <s v="31.03.2026"/>
    <n v="3912799240"/>
    <s v="FS    "/>
    <s v="C004"/>
    <s v="CEE7810449"/>
    <n v="4114120"/>
    <x v="3"/>
    <s v="D     "/>
    <n v="4000018757"/>
    <s v="NMC CHILE SPA"/>
    <x v="1"/>
    <n v="-125"/>
    <n v="37596614"/>
    <n v="3"/>
    <x v="2"/>
    <n v="34"/>
    <s v="          "/>
    <x v="1"/>
    <s v="49"/>
  </r>
  <r>
    <n v="6251400486"/>
    <s v="31.03.2026"/>
    <n v="3912799240"/>
    <s v="FS    "/>
    <s v="C004"/>
    <s v="CEE8430449"/>
    <n v="4114120"/>
    <x v="3"/>
    <s v="D     "/>
    <n v="4000018757"/>
    <s v="NMC CHILE SPA"/>
    <x v="1"/>
    <n v="-1268"/>
    <n v="37596614"/>
    <n v="3"/>
    <x v="2"/>
    <n v="35"/>
    <s v="          "/>
    <x v="1"/>
    <s v="49"/>
  </r>
  <r>
    <n v="6251400486"/>
    <s v="31.03.2026"/>
    <n v="3912799240"/>
    <s v="FS    "/>
    <s v="C004"/>
    <s v="CEE8740449"/>
    <n v="4114120"/>
    <x v="3"/>
    <s v="D     "/>
    <n v="4000018757"/>
    <s v="NMC CHILE SPA"/>
    <x v="1"/>
    <n v="-946"/>
    <n v="37596614"/>
    <n v="3"/>
    <x v="2"/>
    <n v="36"/>
    <s v="          "/>
    <x v="1"/>
    <s v="49"/>
  </r>
  <r>
    <n v="6251400486"/>
    <s v="31.03.2026"/>
    <n v="3912799240"/>
    <s v="FS    "/>
    <s v="C004"/>
    <s v="CEE9000449"/>
    <n v="4114120"/>
    <x v="3"/>
    <s v="D     "/>
    <n v="4000018757"/>
    <s v="NMC CHILE SPA"/>
    <x v="1"/>
    <n v="-1156"/>
    <n v="37596614"/>
    <n v="3"/>
    <x v="2"/>
    <n v="37"/>
    <s v="          "/>
    <x v="1"/>
    <s v="49"/>
  </r>
  <r>
    <n v="6251400486"/>
    <s v="31.03.2026"/>
    <n v="3912799240"/>
    <s v="FS    "/>
    <s v="C004"/>
    <s v="CEE9830449"/>
    <n v="4114120"/>
    <x v="3"/>
    <s v="D     "/>
    <n v="4000018757"/>
    <s v="NMC CHILE SPA"/>
    <x v="1"/>
    <n v="-590"/>
    <n v="37596614"/>
    <n v="3"/>
    <x v="2"/>
    <n v="38"/>
    <s v="          "/>
    <x v="1"/>
    <s v="49"/>
  </r>
  <r>
    <n v="6251400486"/>
    <s v="31.03.2026"/>
    <n v="3912799240"/>
    <s v="FS    "/>
    <s v="C004"/>
    <s v="CEE9880449"/>
    <n v="4114120"/>
    <x v="3"/>
    <s v="D     "/>
    <n v="4000018757"/>
    <s v="NMC CHILE SPA"/>
    <x v="1"/>
    <n v="-1358"/>
    <n v="37596614"/>
    <n v="3"/>
    <x v="2"/>
    <n v="39"/>
    <s v="          "/>
    <x v="1"/>
    <s v="49"/>
  </r>
  <r>
    <n v="6251400486"/>
    <s v="31.03.2026"/>
    <n v="3912799240"/>
    <s v="FS    "/>
    <s v="C004"/>
    <s v="CEE9900449"/>
    <n v="4114120"/>
    <x v="3"/>
    <s v="D     "/>
    <n v="4000018757"/>
    <s v="NMC CHILE SPA"/>
    <x v="1"/>
    <n v="-795"/>
    <n v="37596614"/>
    <n v="3"/>
    <x v="2"/>
    <n v="40"/>
    <s v="          "/>
    <x v="1"/>
    <s v="49"/>
  </r>
  <r>
    <n v="6251445940"/>
    <s v="31.03.2026"/>
    <n v="3912800962"/>
    <s v="OK    "/>
    <s v="C004"/>
    <s v="CEE5170457"/>
    <n v="4112401"/>
    <x v="0"/>
    <s v="D     "/>
    <n v="4000018757"/>
    <s v="NMC CHILE SPA"/>
    <x v="48"/>
    <n v="-2692"/>
    <n v="37596887"/>
    <n v="3"/>
    <x v="2"/>
    <n v="1"/>
    <d v="2026-03-31T00:00:00"/>
    <x v="3"/>
    <s v="57"/>
  </r>
  <r>
    <n v="6251445940"/>
    <s v="31.03.2026"/>
    <n v="3912800962"/>
    <s v="OK    "/>
    <s v="C004"/>
    <s v="CEE6520457"/>
    <n v="4112401"/>
    <x v="0"/>
    <s v="D     "/>
    <n v="4000018757"/>
    <s v="NMC CHILE SPA"/>
    <x v="48"/>
    <n v="-19609"/>
    <n v="37596887"/>
    <n v="3"/>
    <x v="2"/>
    <n v="2"/>
    <d v="2026-03-31T00:00:00"/>
    <x v="3"/>
    <s v="57"/>
  </r>
  <r>
    <n v="6251445940"/>
    <s v="31.03.2026"/>
    <n v="3912800962"/>
    <s v="OK    "/>
    <s v="C004"/>
    <s v="CEE9880457"/>
    <n v="4112401"/>
    <x v="0"/>
    <s v="D     "/>
    <n v="4000018757"/>
    <s v="NMC CHILE SPA"/>
    <x v="48"/>
    <n v="-269"/>
    <n v="37596887"/>
    <n v="3"/>
    <x v="2"/>
    <n v="3"/>
    <d v="2026-03-31T00:00:00"/>
    <x v="3"/>
    <s v="57"/>
  </r>
  <r>
    <n v="6251445945"/>
    <s v="31.03.2026"/>
    <n v="3912800963"/>
    <s v="OK    "/>
    <s v="C004"/>
    <s v="CEL5990457"/>
    <n v="4112401"/>
    <x v="0"/>
    <s v="D     "/>
    <n v="4000018757"/>
    <s v="NMC CHILE SPA"/>
    <x v="48"/>
    <n v="-52092"/>
    <n v="37596888"/>
    <n v="3"/>
    <x v="2"/>
    <n v="1"/>
    <d v="2026-03-31T00:00:00"/>
    <x v="3"/>
    <s v="57"/>
  </r>
  <r>
    <n v="6251445945"/>
    <s v="31.03.2026"/>
    <n v="3912800963"/>
    <s v="OK    "/>
    <s v="C004"/>
    <s v="CEL5990449"/>
    <n v="4112401"/>
    <x v="0"/>
    <s v="D     "/>
    <n v="4000018757"/>
    <s v="NMC CHILE SPA"/>
    <x v="48"/>
    <n v="-5364"/>
    <n v="37596888"/>
    <n v="3"/>
    <x v="2"/>
    <n v="2"/>
    <d v="2026-03-31T00:00:00"/>
    <x v="3"/>
    <s v="49"/>
  </r>
  <r>
    <n v="6251452751"/>
    <s v="31.03.2026"/>
    <n v="3912801250"/>
    <s v="OK    "/>
    <s v="C004"/>
    <s v="CEE6520457"/>
    <n v="4112401"/>
    <x v="0"/>
    <s v="D     "/>
    <n v="4000018757"/>
    <s v="NMC CHILE SPA"/>
    <x v="49"/>
    <n v="-14350"/>
    <n v="37596934"/>
    <n v="3"/>
    <x v="2"/>
    <n v="1"/>
    <d v="2026-03-31T00:00:00"/>
    <x v="3"/>
    <s v="57"/>
  </r>
  <r>
    <n v="6251452751"/>
    <s v="31.03.2026"/>
    <n v="3912801250"/>
    <s v="OK    "/>
    <s v="C004"/>
    <s v="CEE6520413"/>
    <n v="4112401"/>
    <x v="0"/>
    <s v="D     "/>
    <n v="4000018757"/>
    <s v="NMC CHILE SPA"/>
    <x v="49"/>
    <n v="-71"/>
    <n v="37596934"/>
    <n v="3"/>
    <x v="2"/>
    <n v="3"/>
    <d v="2026-03-31T00:00:00"/>
    <x v="3"/>
    <s v="13"/>
  </r>
  <r>
    <n v="6251452751"/>
    <s v="31.03.2026"/>
    <n v="3912801250"/>
    <s v="OK    "/>
    <s v="C004"/>
    <s v="CEE6520449"/>
    <n v="4112401"/>
    <x v="0"/>
    <s v="D     "/>
    <n v="4000018757"/>
    <s v="NMC CHILE SPA"/>
    <x v="49"/>
    <n v="-670"/>
    <n v="37596934"/>
    <n v="3"/>
    <x v="2"/>
    <n v="4"/>
    <d v="2026-03-31T00:00:00"/>
    <x v="3"/>
    <s v="49"/>
  </r>
  <r>
    <n v="6251452751"/>
    <s v="31.03.2026"/>
    <n v="3912801250"/>
    <s v="OK    "/>
    <s v="C004"/>
    <s v="CEE6520443"/>
    <n v="4112401"/>
    <x v="0"/>
    <s v="D     "/>
    <n v="4000018757"/>
    <s v="NMC CHILE SPA"/>
    <x v="49"/>
    <n v="-707"/>
    <n v="37596934"/>
    <n v="3"/>
    <x v="2"/>
    <n v="5"/>
    <d v="2026-03-31T00:00:00"/>
    <x v="3"/>
    <s v="43"/>
  </r>
  <r>
    <n v="6251452751"/>
    <s v="31.03.2026"/>
    <n v="3912801250"/>
    <s v="OK    "/>
    <s v="C004"/>
    <s v="CEE6330457"/>
    <n v="4112401"/>
    <x v="0"/>
    <s v="D     "/>
    <n v="4000018757"/>
    <s v="NMC CHILE SPA"/>
    <x v="49"/>
    <n v="-2006"/>
    <n v="37596934"/>
    <n v="3"/>
    <x v="2"/>
    <n v="6"/>
    <d v="2026-03-31T00:00:00"/>
    <x v="3"/>
    <s v="5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x v="0"/>
    <x v="0"/>
    <x v="0"/>
    <x v="0"/>
    <n v="0"/>
    <n v="0"/>
    <n v="0"/>
    <n v="0"/>
    <n v="0"/>
    <n v="0"/>
    <n v="0"/>
    <n v="0"/>
    <n v="0"/>
    <n v="0"/>
    <n v="0"/>
    <n v="0"/>
    <n v="0"/>
  </r>
  <r>
    <x v="0"/>
    <x v="0"/>
    <x v="0"/>
    <x v="1"/>
    <n v="0"/>
    <n v="0"/>
    <n v="0"/>
    <n v="0"/>
    <n v="0"/>
    <n v="0"/>
    <n v="0"/>
    <n v="0"/>
    <n v="0"/>
    <n v="0"/>
    <n v="0"/>
    <n v="0"/>
    <n v="0"/>
  </r>
  <r>
    <x v="0"/>
    <x v="0"/>
    <x v="1"/>
    <x v="0"/>
    <n v="0"/>
    <n v="0"/>
    <n v="0"/>
    <n v="0"/>
    <n v="0"/>
    <n v="0"/>
    <n v="0"/>
    <n v="0"/>
    <n v="0"/>
    <n v="0"/>
    <n v="0"/>
    <n v="0"/>
    <n v="0"/>
  </r>
  <r>
    <x v="0"/>
    <x v="0"/>
    <x v="1"/>
    <x v="1"/>
    <n v="0"/>
    <n v="0"/>
    <n v="0"/>
    <n v="0"/>
    <n v="0"/>
    <n v="0"/>
    <n v="0"/>
    <n v="0"/>
    <n v="0"/>
    <n v="0"/>
    <n v="0"/>
    <n v="0"/>
    <n v="0"/>
  </r>
  <r>
    <x v="0"/>
    <x v="0"/>
    <x v="2"/>
    <x v="0"/>
    <n v="0"/>
    <n v="0"/>
    <n v="0"/>
    <n v="0"/>
    <n v="0"/>
    <n v="0"/>
    <n v="0"/>
    <n v="0"/>
    <n v="0"/>
    <n v="0"/>
    <n v="0"/>
    <n v="0"/>
    <n v="0"/>
  </r>
  <r>
    <x v="0"/>
    <x v="0"/>
    <x v="2"/>
    <x v="1"/>
    <n v="0"/>
    <n v="0"/>
    <n v="0"/>
    <n v="0"/>
    <n v="0"/>
    <n v="0"/>
    <n v="0"/>
    <n v="0"/>
    <n v="0"/>
    <n v="0"/>
    <n v="0"/>
    <n v="0"/>
    <n v="0"/>
  </r>
  <r>
    <x v="0"/>
    <x v="0"/>
    <x v="3"/>
    <x v="0"/>
    <n v="0"/>
    <n v="0"/>
    <n v="0"/>
    <n v="0"/>
    <n v="0"/>
    <n v="0"/>
    <n v="0"/>
    <n v="0"/>
    <n v="0"/>
    <n v="0"/>
    <n v="0"/>
    <n v="0"/>
    <n v="0"/>
  </r>
  <r>
    <x v="0"/>
    <x v="0"/>
    <x v="3"/>
    <x v="1"/>
    <n v="0"/>
    <n v="0"/>
    <n v="0"/>
    <n v="0"/>
    <n v="0"/>
    <n v="0"/>
    <n v="0"/>
    <n v="0"/>
    <n v="0"/>
    <n v="0"/>
    <n v="0"/>
    <n v="0"/>
    <n v="0"/>
  </r>
  <r>
    <x v="0"/>
    <x v="0"/>
    <x v="4"/>
    <x v="0"/>
    <n v="0"/>
    <n v="0"/>
    <n v="0"/>
    <n v="0"/>
    <n v="0"/>
    <n v="0"/>
    <n v="0"/>
    <n v="0"/>
    <n v="0"/>
    <n v="0"/>
    <n v="0"/>
    <n v="0"/>
    <n v="0"/>
  </r>
  <r>
    <x v="0"/>
    <x v="0"/>
    <x v="4"/>
    <x v="1"/>
    <n v="0"/>
    <n v="0"/>
    <n v="0"/>
    <n v="0"/>
    <n v="0"/>
    <n v="0"/>
    <n v="0"/>
    <n v="0"/>
    <n v="0"/>
    <n v="0"/>
    <n v="0"/>
    <n v="0"/>
    <n v="0"/>
  </r>
  <r>
    <x v="0"/>
    <x v="0"/>
    <x v="5"/>
    <x v="0"/>
    <n v="0"/>
    <n v="0"/>
    <n v="0"/>
    <n v="0"/>
    <n v="0"/>
    <n v="0"/>
    <n v="0"/>
    <n v="0"/>
    <n v="0"/>
    <n v="0"/>
    <n v="0"/>
    <n v="0"/>
    <n v="0"/>
  </r>
  <r>
    <x v="0"/>
    <x v="0"/>
    <x v="5"/>
    <x v="1"/>
    <n v="0"/>
    <n v="0"/>
    <n v="0"/>
    <n v="0"/>
    <n v="0"/>
    <n v="0"/>
    <n v="0"/>
    <n v="0"/>
    <n v="0"/>
    <n v="0"/>
    <n v="0"/>
    <n v="0"/>
    <n v="0"/>
  </r>
  <r>
    <x v="0"/>
    <x v="0"/>
    <x v="6"/>
    <x v="0"/>
    <n v="0"/>
    <n v="0"/>
    <n v="0"/>
    <n v="0"/>
    <n v="0"/>
    <n v="0"/>
    <n v="0"/>
    <n v="0"/>
    <n v="520.20000000000005"/>
    <n v="0"/>
    <n v="0"/>
    <n v="0"/>
    <n v="520.20000000000005"/>
  </r>
  <r>
    <x v="0"/>
    <x v="0"/>
    <x v="6"/>
    <x v="1"/>
    <n v="0"/>
    <n v="0"/>
    <n v="0"/>
    <n v="-4860"/>
    <n v="0"/>
    <n v="0"/>
    <n v="0"/>
    <n v="0"/>
    <n v="-520"/>
    <n v="-35"/>
    <n v="0"/>
    <n v="0"/>
    <n v="-5415"/>
  </r>
  <r>
    <x v="0"/>
    <x v="0"/>
    <x v="7"/>
    <x v="0"/>
    <n v="0"/>
    <n v="0"/>
    <n v="0"/>
    <n v="0"/>
    <n v="0"/>
    <n v="0"/>
    <n v="0"/>
    <n v="0"/>
    <n v="0"/>
    <n v="0"/>
    <n v="0"/>
    <n v="0"/>
    <n v="0"/>
  </r>
  <r>
    <x v="0"/>
    <x v="0"/>
    <x v="7"/>
    <x v="1"/>
    <n v="0"/>
    <n v="0"/>
    <n v="0"/>
    <n v="0"/>
    <n v="0"/>
    <n v="0"/>
    <n v="0"/>
    <n v="0"/>
    <n v="0"/>
    <n v="0"/>
    <n v="0"/>
    <n v="0"/>
    <n v="0"/>
  </r>
  <r>
    <x v="0"/>
    <x v="1"/>
    <x v="0"/>
    <x v="0"/>
    <n v="0"/>
    <n v="0"/>
    <n v="0"/>
    <n v="0"/>
    <n v="0"/>
    <n v="0"/>
    <n v="0"/>
    <n v="0"/>
    <n v="0"/>
    <n v="0"/>
    <n v="0"/>
    <n v="0"/>
    <n v="0"/>
  </r>
  <r>
    <x v="0"/>
    <x v="1"/>
    <x v="0"/>
    <x v="1"/>
    <n v="0"/>
    <n v="0"/>
    <n v="0"/>
    <n v="0"/>
    <n v="0"/>
    <n v="0"/>
    <n v="0"/>
    <n v="0"/>
    <n v="0"/>
    <n v="0"/>
    <n v="0"/>
    <n v="0"/>
    <n v="0"/>
  </r>
  <r>
    <x v="0"/>
    <x v="1"/>
    <x v="1"/>
    <x v="0"/>
    <n v="0"/>
    <n v="0"/>
    <n v="0"/>
    <n v="0"/>
    <n v="0"/>
    <n v="0"/>
    <n v="0"/>
    <n v="0"/>
    <n v="0"/>
    <n v="0"/>
    <n v="0"/>
    <n v="0"/>
    <n v="0"/>
  </r>
  <r>
    <x v="0"/>
    <x v="1"/>
    <x v="1"/>
    <x v="1"/>
    <n v="0"/>
    <n v="0"/>
    <n v="0"/>
    <n v="0"/>
    <n v="0"/>
    <n v="0"/>
    <n v="0"/>
    <n v="0"/>
    <n v="0"/>
    <n v="0"/>
    <n v="0"/>
    <n v="0"/>
    <n v="0"/>
  </r>
  <r>
    <x v="0"/>
    <x v="1"/>
    <x v="2"/>
    <x v="0"/>
    <n v="0"/>
    <n v="0"/>
    <n v="0"/>
    <n v="0"/>
    <n v="0"/>
    <n v="0"/>
    <n v="0"/>
    <n v="0"/>
    <n v="0"/>
    <n v="0"/>
    <n v="0"/>
    <n v="0"/>
    <n v="0"/>
  </r>
  <r>
    <x v="0"/>
    <x v="1"/>
    <x v="2"/>
    <x v="1"/>
    <n v="0"/>
    <n v="0"/>
    <n v="0"/>
    <n v="0"/>
    <n v="0"/>
    <n v="0"/>
    <n v="0"/>
    <n v="0"/>
    <n v="0"/>
    <n v="0"/>
    <n v="0"/>
    <n v="0"/>
    <n v="0"/>
  </r>
  <r>
    <x v="0"/>
    <x v="1"/>
    <x v="3"/>
    <x v="0"/>
    <n v="0"/>
    <n v="0"/>
    <n v="0"/>
    <n v="0"/>
    <n v="0"/>
    <n v="0"/>
    <n v="0"/>
    <n v="0"/>
    <n v="0"/>
    <n v="0"/>
    <n v="0"/>
    <n v="0"/>
    <n v="0"/>
  </r>
  <r>
    <x v="0"/>
    <x v="1"/>
    <x v="3"/>
    <x v="1"/>
    <n v="0"/>
    <n v="0"/>
    <n v="0"/>
    <n v="0"/>
    <n v="0"/>
    <n v="0"/>
    <n v="0"/>
    <n v="0"/>
    <n v="0"/>
    <n v="0"/>
    <n v="0"/>
    <n v="0"/>
    <n v="0"/>
  </r>
  <r>
    <x v="0"/>
    <x v="1"/>
    <x v="4"/>
    <x v="0"/>
    <n v="0"/>
    <n v="0"/>
    <n v="0"/>
    <n v="0"/>
    <n v="0"/>
    <n v="0"/>
    <n v="0"/>
    <n v="0"/>
    <n v="0"/>
    <n v="0"/>
    <n v="0"/>
    <n v="0"/>
    <n v="0"/>
  </r>
  <r>
    <x v="0"/>
    <x v="1"/>
    <x v="4"/>
    <x v="1"/>
    <n v="0"/>
    <n v="0"/>
    <n v="0"/>
    <n v="0"/>
    <n v="0"/>
    <n v="0"/>
    <n v="0"/>
    <n v="0"/>
    <n v="0"/>
    <n v="0"/>
    <n v="0"/>
    <n v="0"/>
    <n v="0"/>
  </r>
  <r>
    <x v="0"/>
    <x v="1"/>
    <x v="5"/>
    <x v="0"/>
    <n v="0"/>
    <n v="0"/>
    <n v="0"/>
    <n v="0"/>
    <n v="0"/>
    <n v="0"/>
    <n v="0"/>
    <n v="0"/>
    <n v="0"/>
    <n v="0"/>
    <n v="0"/>
    <n v="0"/>
    <n v="0"/>
  </r>
  <r>
    <x v="0"/>
    <x v="1"/>
    <x v="5"/>
    <x v="1"/>
    <n v="0"/>
    <n v="0"/>
    <n v="0"/>
    <n v="0"/>
    <n v="0"/>
    <n v="0"/>
    <n v="0"/>
    <n v="0"/>
    <n v="0"/>
    <n v="0"/>
    <n v="0"/>
    <n v="0"/>
    <n v="0"/>
  </r>
  <r>
    <x v="0"/>
    <x v="1"/>
    <x v="6"/>
    <x v="0"/>
    <n v="0"/>
    <n v="0"/>
    <n v="0"/>
    <n v="0"/>
    <n v="0"/>
    <n v="0"/>
    <n v="0"/>
    <n v="79.814999999999998"/>
    <n v="169.20000000000002"/>
    <n v="13500"/>
    <n v="0"/>
    <n v="39665.25"/>
    <n v="53414.264999999999"/>
  </r>
  <r>
    <x v="0"/>
    <x v="1"/>
    <x v="6"/>
    <x v="1"/>
    <n v="0"/>
    <n v="0"/>
    <n v="0"/>
    <n v="0"/>
    <n v="0"/>
    <n v="0"/>
    <n v="0"/>
    <n v="-80"/>
    <n v="-169"/>
    <n v="-13500"/>
    <n v="0"/>
    <n v="-397"/>
    <n v="-14146"/>
  </r>
  <r>
    <x v="0"/>
    <x v="1"/>
    <x v="7"/>
    <x v="0"/>
    <n v="0"/>
    <n v="0"/>
    <n v="0"/>
    <n v="0"/>
    <n v="0"/>
    <n v="0"/>
    <n v="0"/>
    <n v="0"/>
    <n v="0"/>
    <n v="0"/>
    <n v="0"/>
    <n v="0"/>
    <n v="0"/>
  </r>
  <r>
    <x v="0"/>
    <x v="1"/>
    <x v="7"/>
    <x v="1"/>
    <n v="0"/>
    <n v="0"/>
    <n v="0"/>
    <n v="0"/>
    <n v="0"/>
    <n v="0"/>
    <n v="0"/>
    <n v="0"/>
    <n v="0"/>
    <n v="-2128"/>
    <n v="-4512"/>
    <n v="0"/>
    <n v="-6640"/>
  </r>
  <r>
    <x v="0"/>
    <x v="2"/>
    <x v="0"/>
    <x v="0"/>
    <n v="0"/>
    <n v="0"/>
    <n v="0"/>
    <n v="0"/>
    <n v="0"/>
    <n v="0"/>
    <n v="0"/>
    <n v="0"/>
    <n v="0"/>
    <n v="0"/>
    <n v="0"/>
    <n v="0"/>
    <n v="0"/>
  </r>
  <r>
    <x v="0"/>
    <x v="2"/>
    <x v="0"/>
    <x v="1"/>
    <n v="0"/>
    <n v="0"/>
    <n v="0"/>
    <n v="0"/>
    <n v="0"/>
    <n v="0"/>
    <n v="0"/>
    <n v="0"/>
    <n v="0"/>
    <n v="0"/>
    <n v="0"/>
    <n v="0"/>
    <n v="0"/>
  </r>
  <r>
    <x v="0"/>
    <x v="2"/>
    <x v="1"/>
    <x v="0"/>
    <n v="446031.92"/>
    <n v="1888500.24"/>
    <n v="2759035.08"/>
    <n v="1327752.92"/>
    <n v="2162911.2400000002"/>
    <n v="1727296.6"/>
    <n v="1593454.6400000001"/>
    <n v="1862204.76"/>
    <n v="1086517.52"/>
    <n v="1380193.4000000001"/>
    <n v="1645367.36"/>
    <n v="2312915.7200000002"/>
    <n v="20192181.399999999"/>
  </r>
  <r>
    <x v="0"/>
    <x v="2"/>
    <x v="1"/>
    <x v="1"/>
    <n v="-116640"/>
    <n v="-422496"/>
    <n v="-233280"/>
    <n v="-427680"/>
    <n v="-220320"/>
    <n v="-347328"/>
    <n v="-207360"/>
    <n v="0"/>
    <n v="-142560"/>
    <n v="-295488"/>
    <n v="-191808"/>
    <n v="-430272"/>
    <n v="-3035232"/>
  </r>
  <r>
    <x v="0"/>
    <x v="2"/>
    <x v="2"/>
    <x v="0"/>
    <n v="0"/>
    <n v="0"/>
    <n v="0"/>
    <n v="0"/>
    <n v="0"/>
    <n v="0"/>
    <n v="0"/>
    <n v="0"/>
    <n v="0"/>
    <n v="0"/>
    <n v="0"/>
    <n v="0"/>
    <n v="0"/>
  </r>
  <r>
    <x v="0"/>
    <x v="2"/>
    <x v="2"/>
    <x v="1"/>
    <n v="0"/>
    <n v="0"/>
    <n v="0"/>
    <n v="0"/>
    <n v="0"/>
    <n v="0"/>
    <n v="0"/>
    <n v="0"/>
    <n v="0"/>
    <n v="0"/>
    <n v="0"/>
    <n v="0"/>
    <n v="0"/>
  </r>
  <r>
    <x v="0"/>
    <x v="2"/>
    <x v="3"/>
    <x v="0"/>
    <n v="0"/>
    <n v="0"/>
    <n v="0"/>
    <n v="0"/>
    <n v="0"/>
    <n v="0"/>
    <n v="0"/>
    <n v="0"/>
    <n v="0"/>
    <n v="0"/>
    <n v="0"/>
    <n v="0"/>
    <n v="0"/>
  </r>
  <r>
    <x v="0"/>
    <x v="2"/>
    <x v="3"/>
    <x v="1"/>
    <n v="0"/>
    <n v="0"/>
    <n v="-392688"/>
    <n v="-124324"/>
    <n v="-167771"/>
    <n v="0"/>
    <n v="0"/>
    <n v="0"/>
    <n v="0"/>
    <n v="0"/>
    <n v="0"/>
    <n v="0"/>
    <n v="-684783"/>
  </r>
  <r>
    <x v="0"/>
    <x v="2"/>
    <x v="4"/>
    <x v="0"/>
    <n v="0"/>
    <n v="0"/>
    <n v="0"/>
    <n v="0"/>
    <n v="0"/>
    <n v="0"/>
    <n v="0"/>
    <n v="0"/>
    <n v="0"/>
    <n v="0"/>
    <n v="0"/>
    <n v="0"/>
    <n v="0"/>
  </r>
  <r>
    <x v="0"/>
    <x v="2"/>
    <x v="4"/>
    <x v="1"/>
    <n v="0"/>
    <n v="0"/>
    <n v="0"/>
    <n v="0"/>
    <n v="0"/>
    <n v="0"/>
    <n v="0"/>
    <n v="0"/>
    <n v="0"/>
    <n v="0"/>
    <n v="0"/>
    <n v="0"/>
    <n v="0"/>
  </r>
  <r>
    <x v="0"/>
    <x v="2"/>
    <x v="5"/>
    <x v="0"/>
    <n v="0"/>
    <n v="0"/>
    <n v="0"/>
    <n v="0"/>
    <n v="0"/>
    <n v="0"/>
    <n v="0"/>
    <n v="0"/>
    <n v="0"/>
    <n v="0"/>
    <n v="0"/>
    <n v="0"/>
    <n v="0"/>
  </r>
  <r>
    <x v="0"/>
    <x v="2"/>
    <x v="5"/>
    <x v="1"/>
    <n v="0"/>
    <n v="0"/>
    <n v="0"/>
    <n v="0"/>
    <n v="0"/>
    <n v="0"/>
    <n v="0"/>
    <n v="0"/>
    <n v="0"/>
    <n v="0"/>
    <n v="0"/>
    <n v="0"/>
    <n v="0"/>
  </r>
  <r>
    <x v="0"/>
    <x v="2"/>
    <x v="6"/>
    <x v="0"/>
    <n v="4374"/>
    <n v="12441.6"/>
    <n v="12636"/>
    <n v="16038"/>
    <n v="4860"/>
    <n v="22069.8"/>
    <n v="7776"/>
    <n v="5832"/>
    <n v="5346"/>
    <n v="8942.4"/>
    <n v="9331.2000000000007"/>
    <n v="34329.555"/>
    <n v="143976.55499999999"/>
  </r>
  <r>
    <x v="0"/>
    <x v="2"/>
    <x v="6"/>
    <x v="1"/>
    <n v="0"/>
    <n v="-12442"/>
    <n v="-10216"/>
    <n v="-16038"/>
    <n v="-5741"/>
    <n v="-14813"/>
    <n v="-12183"/>
    <n v="-7196"/>
    <n v="-5346"/>
    <n v="-12460"/>
    <n v="-16010"/>
    <n v="-18794"/>
    <n v="-131239"/>
  </r>
  <r>
    <x v="0"/>
    <x v="2"/>
    <x v="7"/>
    <x v="0"/>
    <n v="0"/>
    <n v="0"/>
    <n v="0"/>
    <n v="0"/>
    <n v="0"/>
    <n v="0"/>
    <n v="0"/>
    <n v="0"/>
    <n v="0"/>
    <n v="0"/>
    <n v="0"/>
    <n v="0"/>
    <n v="0"/>
  </r>
  <r>
    <x v="0"/>
    <x v="2"/>
    <x v="7"/>
    <x v="1"/>
    <n v="0"/>
    <n v="0"/>
    <n v="0"/>
    <n v="-312954"/>
    <n v="0"/>
    <n v="-93000"/>
    <n v="0"/>
    <n v="0"/>
    <n v="0"/>
    <n v="-122500"/>
    <n v="0"/>
    <n v="0"/>
    <n v="-528454"/>
  </r>
  <r>
    <x v="0"/>
    <x v="3"/>
    <x v="0"/>
    <x v="0"/>
    <n v="0"/>
    <n v="0"/>
    <n v="0"/>
    <n v="0"/>
    <n v="0"/>
    <n v="0"/>
    <n v="0"/>
    <n v="0"/>
    <n v="0"/>
    <n v="0"/>
    <n v="0"/>
    <n v="0"/>
    <n v="0"/>
  </r>
  <r>
    <x v="0"/>
    <x v="3"/>
    <x v="0"/>
    <x v="1"/>
    <n v="0"/>
    <n v="0"/>
    <n v="0"/>
    <n v="0"/>
    <n v="0"/>
    <n v="0"/>
    <n v="0"/>
    <n v="0"/>
    <n v="0"/>
    <n v="0"/>
    <n v="0"/>
    <n v="0"/>
    <n v="0"/>
  </r>
  <r>
    <x v="0"/>
    <x v="3"/>
    <x v="1"/>
    <x v="0"/>
    <n v="0"/>
    <n v="0"/>
    <n v="0"/>
    <n v="0"/>
    <n v="0"/>
    <n v="0"/>
    <n v="0"/>
    <n v="0"/>
    <n v="0"/>
    <n v="0"/>
    <n v="0"/>
    <n v="0"/>
    <n v="0"/>
  </r>
  <r>
    <x v="0"/>
    <x v="3"/>
    <x v="1"/>
    <x v="1"/>
    <n v="-844902"/>
    <n v="-1041214"/>
    <n v="-2422075"/>
    <n v="-900073"/>
    <n v="-2360009"/>
    <n v="-1184356"/>
    <n v="-1164289"/>
    <n v="-1706685"/>
    <n v="-943958"/>
    <n v="-1571994"/>
    <n v="-966271"/>
    <n v="-1882644"/>
    <n v="-16988470"/>
  </r>
  <r>
    <x v="0"/>
    <x v="3"/>
    <x v="2"/>
    <x v="0"/>
    <n v="0"/>
    <n v="0"/>
    <n v="0"/>
    <n v="0"/>
    <n v="0"/>
    <n v="0"/>
    <n v="0"/>
    <n v="0"/>
    <n v="0"/>
    <n v="0"/>
    <n v="0"/>
    <n v="0"/>
    <n v="0"/>
  </r>
  <r>
    <x v="0"/>
    <x v="3"/>
    <x v="2"/>
    <x v="1"/>
    <n v="0"/>
    <n v="0"/>
    <n v="0"/>
    <n v="0"/>
    <n v="0"/>
    <n v="0"/>
    <n v="0"/>
    <n v="0"/>
    <n v="0"/>
    <n v="0"/>
    <n v="0"/>
    <n v="0"/>
    <n v="0"/>
  </r>
  <r>
    <x v="0"/>
    <x v="3"/>
    <x v="3"/>
    <x v="0"/>
    <n v="446031.92"/>
    <n v="1888500.24"/>
    <n v="2759035.08"/>
    <n v="1327752.92"/>
    <n v="2162911.2400000002"/>
    <n v="1727296.6"/>
    <n v="1593454.6400000001"/>
    <n v="1862204.76"/>
    <n v="1086517.52"/>
    <n v="1380193.4000000001"/>
    <n v="1645367.36"/>
    <n v="2312915.7200000002"/>
    <n v="20192181.399999999"/>
  </r>
  <r>
    <x v="0"/>
    <x v="3"/>
    <x v="3"/>
    <x v="1"/>
    <n v="0"/>
    <n v="0"/>
    <n v="-2154096"/>
    <n v="-539552"/>
    <n v="-913685"/>
    <n v="0"/>
    <n v="0"/>
    <n v="0"/>
    <n v="0"/>
    <n v="0"/>
    <n v="0"/>
    <n v="-15197335"/>
    <n v="-18804668"/>
  </r>
  <r>
    <x v="0"/>
    <x v="3"/>
    <x v="4"/>
    <x v="0"/>
    <n v="0"/>
    <n v="0"/>
    <n v="0"/>
    <n v="0"/>
    <n v="0"/>
    <n v="0"/>
    <n v="0"/>
    <n v="0"/>
    <n v="0"/>
    <n v="0"/>
    <n v="0"/>
    <n v="0"/>
    <n v="0"/>
  </r>
  <r>
    <x v="0"/>
    <x v="3"/>
    <x v="4"/>
    <x v="1"/>
    <n v="0"/>
    <n v="0"/>
    <n v="0"/>
    <n v="0"/>
    <n v="0"/>
    <n v="0"/>
    <n v="0"/>
    <n v="0"/>
    <n v="0"/>
    <n v="0"/>
    <n v="0"/>
    <n v="0"/>
    <n v="0"/>
  </r>
  <r>
    <x v="0"/>
    <x v="3"/>
    <x v="5"/>
    <x v="0"/>
    <n v="0"/>
    <n v="0"/>
    <n v="0"/>
    <n v="0"/>
    <n v="0"/>
    <n v="0"/>
    <n v="0"/>
    <n v="0"/>
    <n v="0"/>
    <n v="0"/>
    <n v="0"/>
    <n v="0"/>
    <n v="0"/>
  </r>
  <r>
    <x v="0"/>
    <x v="3"/>
    <x v="5"/>
    <x v="1"/>
    <n v="0"/>
    <n v="0"/>
    <n v="0"/>
    <n v="0"/>
    <n v="0"/>
    <n v="0"/>
    <n v="0"/>
    <n v="0"/>
    <n v="0"/>
    <n v="0"/>
    <n v="0"/>
    <n v="0"/>
    <n v="0"/>
  </r>
  <r>
    <x v="0"/>
    <x v="3"/>
    <x v="6"/>
    <x v="0"/>
    <n v="12484.541999999999"/>
    <n v="69845.990999999995"/>
    <n v="99740.035499999998"/>
    <n v="37253.629500000003"/>
    <n v="126834.3315"/>
    <n v="83970.571500000005"/>
    <n v="124285.662"/>
    <n v="98115.487500000003"/>
    <n v="114564.561"/>
    <n v="89483.143500000006"/>
    <n v="85418.55"/>
    <n v="162335.45250000001"/>
    <n v="1104331.9575"/>
  </r>
  <r>
    <x v="0"/>
    <x v="3"/>
    <x v="6"/>
    <x v="1"/>
    <n v="0"/>
    <n v="-47255"/>
    <n v="-105419"/>
    <n v="-45769"/>
    <n v="-128545"/>
    <n v="-91887"/>
    <n v="-109256"/>
    <n v="-107188"/>
    <n v="-72917"/>
    <n v="-156867"/>
    <n v="-58183"/>
    <n v="-165059"/>
    <n v="-1088345"/>
  </r>
  <r>
    <x v="0"/>
    <x v="3"/>
    <x v="7"/>
    <x v="0"/>
    <n v="0"/>
    <n v="0"/>
    <n v="0"/>
    <n v="0"/>
    <n v="0"/>
    <n v="0"/>
    <n v="0"/>
    <n v="0"/>
    <n v="0"/>
    <n v="0"/>
    <n v="0"/>
    <n v="0"/>
    <n v="0"/>
  </r>
  <r>
    <x v="0"/>
    <x v="3"/>
    <x v="7"/>
    <x v="1"/>
    <n v="-2969936"/>
    <n v="-5539619"/>
    <n v="-8535775"/>
    <n v="-2453030"/>
    <n v="-6243207"/>
    <n v="-93010"/>
    <n v="-93042"/>
    <n v="-341638"/>
    <n v="0"/>
    <n v="-687443"/>
    <n v="-1081899"/>
    <n v="0"/>
    <n v="-28038599"/>
  </r>
  <r>
    <x v="1"/>
    <x v="4"/>
    <x v="8"/>
    <x v="2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F627E-F36D-4880-884F-38A16FAFC9EB}" name="TablaDinámica9" cacheId="58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F10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axis="axisPage" showAll="0">
      <items count="8">
        <item x="0"/>
        <item x="1"/>
        <item x="6"/>
        <item x="2"/>
        <item x="4"/>
        <item x="5"/>
        <item x="3"/>
        <item t="default"/>
      </items>
    </pivotField>
    <pivotField showAll="0"/>
    <pivotField showAll="0"/>
    <pivotField showAll="0"/>
    <pivotField axis="axisRow" showAll="0">
      <items count="51">
        <item h="1" x="1"/>
        <item x="2"/>
        <item x="0"/>
        <item x="3"/>
        <item x="7"/>
        <item x="15"/>
        <item x="24"/>
        <item x="4"/>
        <item x="11"/>
        <item x="20"/>
        <item x="27"/>
        <item x="30"/>
        <item x="25"/>
        <item x="31"/>
        <item x="38"/>
        <item x="17"/>
        <item x="28"/>
        <item x="21"/>
        <item x="33"/>
        <item x="36"/>
        <item x="5"/>
        <item x="8"/>
        <item x="41"/>
        <item x="12"/>
        <item x="13"/>
        <item x="10"/>
        <item x="18"/>
        <item x="6"/>
        <item x="46"/>
        <item x="14"/>
        <item x="23"/>
        <item x="32"/>
        <item x="37"/>
        <item x="43"/>
        <item x="9"/>
        <item x="49"/>
        <item x="19"/>
        <item x="26"/>
        <item x="29"/>
        <item x="35"/>
        <item x="39"/>
        <item x="45"/>
        <item x="42"/>
        <item x="48"/>
        <item x="44"/>
        <item x="47"/>
        <item x="16"/>
        <item x="22"/>
        <item x="34"/>
        <item x="40"/>
        <item t="default"/>
      </items>
    </pivotField>
    <pivotField dataField="1" showAll="0"/>
    <pivotField showAll="0"/>
    <pivotField showAll="0"/>
    <pivotField axis="axisPage" multipleItemSelectionAllowed="1" showAll="0">
      <items count="4">
        <item x="0"/>
        <item x="2"/>
        <item h="1" x="1"/>
        <item t="default"/>
      </items>
    </pivotField>
    <pivotField showAll="0"/>
    <pivotField showAll="0"/>
    <pivotField axis="axisCol" showAll="0">
      <items count="14"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"/>
        <item t="default"/>
      </items>
    </pivotField>
    <pivotField showAll="0"/>
  </pivotFields>
  <rowFields count="1">
    <field x="11"/>
  </rowFields>
  <rowItems count="5">
    <i>
      <x v="24"/>
    </i>
    <i>
      <x v="25"/>
    </i>
    <i>
      <x v="26"/>
    </i>
    <i>
      <x v="49"/>
    </i>
    <i t="grand">
      <x/>
    </i>
  </rowItems>
  <colFields count="1">
    <field x="18"/>
  </colFields>
  <colItems count="5">
    <i>
      <x v="2"/>
    </i>
    <i>
      <x v="3"/>
    </i>
    <i>
      <x v="4"/>
    </i>
    <i>
      <x v="12"/>
    </i>
    <i t="grand">
      <x/>
    </i>
  </colItems>
  <pageFields count="2">
    <pageField fld="7" item="1" hier="-1"/>
    <pageField fld="15" hier="-1"/>
  </pageFields>
  <dataFields count="1">
    <dataField name="Suma de  Val/MonObj" fld="12" baseField="0" baseItem="0"/>
  </dataFields>
  <formats count="8">
    <format dxfId="359">
      <pivotArea collapsedLevelsAreSubtotals="1" fieldPosition="0">
        <references count="1">
          <reference field="11" count="4">
            <x v="0"/>
            <x v="24"/>
            <x v="25"/>
            <x v="26"/>
          </reference>
        </references>
      </pivotArea>
    </format>
    <format dxfId="358">
      <pivotArea collapsedLevelsAreSubtotals="1" fieldPosition="0">
        <references count="1">
          <reference field="11" count="4">
            <x v="0"/>
            <x v="24"/>
            <x v="25"/>
            <x v="26"/>
          </reference>
        </references>
      </pivotArea>
    </format>
    <format dxfId="357">
      <pivotArea grandRow="1" outline="0" collapsedLevelsAreSubtotals="1" fieldPosition="0"/>
    </format>
    <format dxfId="356">
      <pivotArea grandRow="1" outline="0" collapsedLevelsAreSubtotals="1" fieldPosition="0"/>
    </format>
    <format dxfId="350">
      <pivotArea collapsedLevelsAreSubtotals="1" fieldPosition="0">
        <references count="2">
          <reference field="11" count="1">
            <x v="49"/>
          </reference>
          <reference field="18" count="2" selected="0">
            <x v="4"/>
            <x v="12"/>
          </reference>
        </references>
      </pivotArea>
    </format>
    <format dxfId="349">
      <pivotArea field="11" grandCol="1" collapsedLevelsAreSubtotals="1" axis="axisRow" fieldPosition="0">
        <references count="1">
          <reference field="11" count="1">
            <x v="49"/>
          </reference>
        </references>
      </pivotArea>
    </format>
    <format dxfId="348">
      <pivotArea collapsedLevelsAreSubtotals="1" fieldPosition="0">
        <references count="2">
          <reference field="11" count="1">
            <x v="49"/>
          </reference>
          <reference field="18" count="2" selected="0">
            <x v="4"/>
            <x v="12"/>
          </reference>
        </references>
      </pivotArea>
    </format>
    <format dxfId="346">
      <pivotArea field="11" grandCol="1" collapsedLevelsAreSubtotals="1" axis="axisRow" fieldPosition="0">
        <references count="1">
          <reference field="11" count="1">
            <x v="49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FA720-8B61-4B2F-9C4D-525EA74FA602}" name="TablaDinámica8" cacheId="5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20:B23" firstHeaderRow="1" firstDataRow="1" firstDataCol="1" rowPageCount="1" colPageCount="1"/>
  <pivotFields count="38"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numFmtId="179" showAll="0"/>
    <pivotField showAll="0"/>
    <pivotField showAll="0"/>
    <pivotField showAll="0"/>
    <pivotField showAll="0"/>
    <pivotField showAll="0"/>
  </pivotFields>
  <rowFields count="1">
    <field x="28"/>
  </rowFields>
  <rowItems count="3">
    <i>
      <x/>
    </i>
    <i>
      <x v="1"/>
    </i>
    <i t="grand">
      <x/>
    </i>
  </rowItems>
  <colItems count="1">
    <i/>
  </colItems>
  <pageFields count="1">
    <pageField fld="6" item="1" hier="-1"/>
  </pageFields>
  <dataFields count="1">
    <dataField name="Suma de  Valor Neto OK" fld="32" baseField="0" baseItem="0" numFmtId="179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F0DE1F-593A-4388-ADC1-DF9877A71884}" name="TablaDinámica7" cacheId="50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 rowPageCount="1" colPageCount="1"/>
  <pivotFields count="38"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numFmtId="179" showAll="0"/>
    <pivotField showAll="0"/>
    <pivotField showAll="0"/>
    <pivotField showAll="0"/>
    <pivotField showAll="0"/>
    <pivotField showAll="0"/>
  </pivotFields>
  <rowFields count="1">
    <field x="28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6" item="0" hier="-1"/>
  </pageFields>
  <dataFields count="1">
    <dataField name="Suma de  Valor Neto OK" fld="32" baseField="0" baseItem="0" numFmtId="179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8DEDF-7AA7-4A1B-AAAC-75D9A28D4753}" name="TablaDinámica6" cacheId="53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N12" firstHeaderRow="1" firstDataRow="2" firstDataCol="1" rowPageCount="2" colPageCount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37" showAll="0"/>
    <pivotField showAll="0"/>
    <pivotField numFmtId="14" showAll="0"/>
    <pivotField numFmtId="1" showAll="0"/>
    <pivotField numFmtId="14" showAll="0"/>
    <pivotField showAll="0"/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3">
        <item x="0"/>
        <item x="1"/>
        <item t="default"/>
      </items>
    </pivotField>
    <pivotField numFmtId="3" showAll="0"/>
    <pivotField dataField="1" numFmtId="3" showAll="0"/>
  </pivotFields>
  <rowFields count="2">
    <field x="6"/>
    <field x="26"/>
  </rowFields>
  <rowItems count="7">
    <i>
      <x/>
    </i>
    <i r="1">
      <x/>
    </i>
    <i r="1">
      <x v="1"/>
    </i>
    <i>
      <x v="1"/>
    </i>
    <i r="1">
      <x/>
    </i>
    <i r="1">
      <x v="1"/>
    </i>
    <i t="grand">
      <x/>
    </i>
  </rowItems>
  <colFields count="1">
    <field x="25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7" hier="-1"/>
    <pageField fld="11" hier="-1"/>
  </pageFields>
  <dataFields count="1">
    <dataField name="Suma de Importe Neto Entregado" fld="28" baseField="0" baseItem="0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eA" cacheId="642" applyNumberFormats="0" applyBorderFormats="0" applyFontFormats="0" applyPatternFormats="0" applyAlignmentFormats="0" applyWidthHeightFormats="1" dataCaption="Values" updatedVersion="8" minRefreshableVersion="3" showDrill="0" itemPrintTitles="1" mergeItem="1" createdVersion="4" indent="0" compact="0" compactData="0" gridDropZones="1">
  <location ref="B14:P37" firstHeaderRow="1" firstDataRow="2" firstDataCol="2" rowPageCount="2" colPageCount="1"/>
  <pivotFields count="17">
    <pivotField axis="axisPage" compact="0" outline="0" showAll="0" defaultSubtotal="0">
      <items count="2">
        <item x="1"/>
        <item x="0"/>
      </items>
    </pivotField>
    <pivotField axis="axisPage" compact="0" outline="0" showAll="0">
      <items count="6">
        <item x="4"/>
        <item x="0"/>
        <item x="1"/>
        <item x="2"/>
        <item x="3"/>
        <item t="default"/>
      </items>
    </pivotField>
    <pivotField axis="axisRow" compact="0" outline="0" showAll="0">
      <items count="10">
        <item h="1" x="8"/>
        <item x="0"/>
        <item x="1"/>
        <item x="2"/>
        <item x="3"/>
        <item x="4"/>
        <item x="5"/>
        <item x="6"/>
        <item h="1" x="7"/>
        <item t="default"/>
      </items>
    </pivotField>
    <pivotField axis="axisRow" compact="0" outline="0" showAll="0">
      <items count="4">
        <item x="2"/>
        <item x="0"/>
        <item x="1"/>
        <item t="default"/>
      </items>
    </pivotField>
    <pivotField name="ENERO2" dataField="1" compact="0" numFmtId="164" outline="0" showAll="0" defaultSubtotal="0"/>
    <pivotField name="FEBRERO2" dataField="1" compact="0" numFmtId="164" outline="0" showAll="0" defaultSubtotal="0"/>
    <pivotField name="MARZO2" dataField="1" compact="0" numFmtId="164" outline="0" showAll="0" defaultSubtotal="0"/>
    <pivotField name="ABRIL2" dataField="1" compact="0" numFmtId="164" outline="0" showAll="0" defaultSubtotal="0"/>
    <pivotField name="MAYO2" dataField="1" compact="0" numFmtId="164" outline="0" showAll="0" defaultSubtotal="0"/>
    <pivotField name="JUNIO2" dataField="1" compact="0" numFmtId="164" outline="0" showAll="0" defaultSubtotal="0"/>
    <pivotField name="JULIO2" dataField="1" compact="0" numFmtId="164" outline="0" showAll="0" defaultSubtotal="0"/>
    <pivotField name="AGOSTO2" dataField="1" compact="0" numFmtId="164" outline="0" showAll="0" defaultSubtotal="0"/>
    <pivotField name="SEPTIEMBRE2" dataField="1" compact="0" numFmtId="164" outline="0" showAll="0" defaultSubtotal="0"/>
    <pivotField name="OCTUBRE2" dataField="1" compact="0" numFmtId="164" outline="0" showAll="0" defaultSubtotal="0"/>
    <pivotField dataField="1" compact="0" numFmtId="164" outline="0" showAll="0" defaultSubtotal="0"/>
    <pivotField name="DICIEMBRE2" dataField="1" compact="0" numFmtId="164" outline="0" showAll="0" defaultSubtotal="0"/>
    <pivotField dataField="1" compact="0" numFmtId="164" outline="0" showAll="0"/>
  </pivotFields>
  <rowFields count="2">
    <field x="2"/>
    <field x="3"/>
  </rowFields>
  <rowItems count="22">
    <i>
      <x v="1"/>
      <x v="1"/>
    </i>
    <i r="1">
      <x v="2"/>
    </i>
    <i t="default">
      <x v="1"/>
    </i>
    <i>
      <x v="2"/>
      <x v="1"/>
    </i>
    <i r="1">
      <x v="2"/>
    </i>
    <i t="default">
      <x v="2"/>
    </i>
    <i>
      <x v="3"/>
      <x v="1"/>
    </i>
    <i r="1">
      <x v="2"/>
    </i>
    <i t="default">
      <x v="3"/>
    </i>
    <i>
      <x v="4"/>
      <x v="1"/>
    </i>
    <i r="1">
      <x v="2"/>
    </i>
    <i t="default">
      <x v="4"/>
    </i>
    <i>
      <x v="5"/>
      <x v="1"/>
    </i>
    <i r="1">
      <x v="2"/>
    </i>
    <i t="default">
      <x v="5"/>
    </i>
    <i>
      <x v="6"/>
      <x v="1"/>
    </i>
    <i r="1">
      <x v="2"/>
    </i>
    <i t="default">
      <x v="6"/>
    </i>
    <i>
      <x v="7"/>
      <x v="1"/>
    </i>
    <i r="1">
      <x v="2"/>
    </i>
    <i t="default">
      <x v="7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0" hier="-1"/>
    <pageField fld="1" hier="-1"/>
  </pageFields>
  <dataFields count="13">
    <dataField name="Enero" fld="4" baseField="2" baseItem="0"/>
    <dataField name="Febrero" fld="5" baseField="2" baseItem="0"/>
    <dataField name="Marzo" fld="6" baseField="2" baseItem="0"/>
    <dataField name="Abril" fld="7" baseField="2" baseItem="0"/>
    <dataField name="Mayo" fld="8" baseField="2" baseItem="0"/>
    <dataField name="Junio" fld="9" baseField="2" baseItem="0"/>
    <dataField name="Julio" fld="10" baseField="2" baseItem="0"/>
    <dataField name="Agosto" fld="11" baseField="2" baseItem="0"/>
    <dataField name="Septiembre" fld="12" baseField="2" baseItem="0"/>
    <dataField name="Octubre" fld="13" baseField="2" baseItem="0"/>
    <dataField name="Noviembre" fld="14" baseField="2" baseItem="0"/>
    <dataField name="Diciembre" fld="15" baseField="2" baseItem="0"/>
    <dataField name="Total año" fld="16" baseField="2" baseItem="0"/>
  </dataFields>
  <formats count="20">
    <format dxfId="360">
      <pivotArea outline="0" collapsedLevelsAreSubtotals="1" fieldPosition="0"/>
    </format>
    <format dxfId="361">
      <pivotArea field="-2" type="button" dataOnly="0" labelOnly="1" outline="0" axis="axisCol" fieldPosition="0"/>
    </format>
    <format dxfId="362">
      <pivotArea type="topRight" dataOnly="0" labelOnly="1" outline="0" fieldPosition="0"/>
    </format>
    <format dxfId="363">
      <pivotArea dataOnly="0" outline="0" fieldPosition="0">
        <references count="1">
          <reference field="2" count="0" defaultSubtotal="1"/>
        </references>
      </pivotArea>
    </format>
    <format dxfId="364">
      <pivotArea type="all" dataOnly="0" outline="0" fieldPosition="0"/>
    </format>
    <format dxfId="365">
      <pivotArea outline="0" collapsedLevelsAreSubtotals="1" fieldPosition="0"/>
    </format>
    <format dxfId="366">
      <pivotArea dataOnly="0" labelOnly="1" grandRow="1" outline="0" fieldPosition="0"/>
    </format>
    <format dxfId="367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368">
      <pivotArea outline="0" collapsedLevelsAreSubtotals="1" fieldPosition="0">
        <references count="2">
          <reference field="0" count="0" selected="0"/>
          <reference field="1" count="0" selected="0" defaultSubtotal="1"/>
        </references>
      </pivotArea>
    </format>
    <format dxfId="369">
      <pivotArea dataOnly="0" labelOnly="1" outline="0" fieldPosition="0">
        <references count="1">
          <reference field="0" count="0"/>
        </references>
      </pivotArea>
    </format>
    <format dxfId="370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371">
      <pivotArea dataOnly="0" labelOnly="1" outline="0" fieldPosition="0">
        <references count="2">
          <reference field="0" count="0" selected="0"/>
          <reference field="1" count="0" defaultSubtotal="1"/>
        </references>
      </pivotArea>
    </format>
    <format dxfId="372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73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  <format dxfId="374">
      <pivotArea dataOnly="0" labelOnly="1" outline="0" fieldPosition="0">
        <references count="4">
          <reference field="0" count="0" selected="0"/>
          <reference field="1" count="0" selected="0"/>
          <reference field="2" count="0" selected="0"/>
          <reference field="3" count="0"/>
        </references>
      </pivotArea>
    </format>
    <format dxfId="375">
      <pivotArea outline="0" collapsedLevelsAreSubtotals="1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376">
      <pivotArea outline="0" collapsedLevelsAreSubtotals="1" fieldPosition="0">
        <references count="3">
          <reference field="0" count="0" selected="0"/>
          <reference field="1" count="0" selected="0"/>
          <reference field="2" count="0" selected="0" defaultSubtotal="1"/>
        </references>
      </pivotArea>
    </format>
    <format dxfId="377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78">
      <pivotArea dataOnly="0" labelOnly="1" outline="0" fieldPosition="0">
        <references count="3">
          <reference field="0" count="0" selected="0"/>
          <reference field="1" count="0" selected="0"/>
          <reference field="2" count="0"/>
        </references>
      </pivotArea>
    </format>
    <format dxfId="379">
      <pivotArea dataOnly="0" labelOnly="1" outline="0" fieldPosition="0">
        <references count="3">
          <reference field="0" count="0" selected="0"/>
          <reference field="1" count="0" selected="0"/>
          <reference field="2" count="0" defaultSubtotal="1"/>
        </references>
      </pivotArea>
    </format>
  </formats>
  <pivotTableStyleInfo name="ArHi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B1:AP59"/>
  <sheetViews>
    <sheetView showGridLines="0" showWhiteSpace="0" topLeftCell="M16" zoomScale="70" zoomScaleNormal="70" workbookViewId="0">
      <selection activeCell="T43" sqref="T43:T54"/>
    </sheetView>
  </sheetViews>
  <sheetFormatPr baseColWidth="10" defaultColWidth="16.88671875" defaultRowHeight="14.4"/>
  <cols>
    <col min="1" max="1" width="2.6640625" style="68" customWidth="1"/>
    <col min="2" max="2" width="16.88671875" style="68" customWidth="1"/>
    <col min="3" max="3" width="11.109375" style="73" customWidth="1"/>
    <col min="4" max="4" width="8.5546875" style="65" hidden="1" customWidth="1"/>
    <col min="5" max="5" width="17.6640625" style="66" customWidth="1"/>
    <col min="6" max="6" width="17.6640625" style="67" customWidth="1"/>
    <col min="7" max="7" width="16.6640625" style="70" customWidth="1"/>
    <col min="8" max="10" width="16.6640625" style="69" customWidth="1"/>
    <col min="11" max="11" width="16.6640625" style="70" customWidth="1"/>
    <col min="12" max="14" width="16.6640625" style="69" customWidth="1"/>
    <col min="15" max="15" width="16.6640625" style="70" customWidth="1"/>
    <col min="16" max="16" width="16.6640625" style="69" customWidth="1"/>
    <col min="17" max="17" width="16.6640625" style="71" customWidth="1"/>
    <col min="18" max="18" width="16.6640625" style="69" customWidth="1"/>
    <col min="19" max="22" width="16.6640625" style="70" customWidth="1"/>
    <col min="23" max="36" width="16.88671875" style="70" customWidth="1"/>
    <col min="37" max="38" width="16.88671875" style="68" customWidth="1"/>
    <col min="39" max="39" width="2.5546875" style="68" customWidth="1"/>
    <col min="40" max="40" width="16.88671875" style="68" customWidth="1"/>
    <col min="41" max="16384" width="16.88671875" style="68"/>
  </cols>
  <sheetData>
    <row r="1" spans="2:42" ht="29.25" customHeight="1">
      <c r="B1" s="109" t="s">
        <v>569</v>
      </c>
      <c r="C1" s="64"/>
      <c r="E1" s="110"/>
      <c r="F1" s="68"/>
      <c r="G1" s="68"/>
      <c r="X1" s="72"/>
      <c r="Y1" s="72"/>
      <c r="Z1" s="72"/>
    </row>
    <row r="2" spans="2:42" ht="22.5" customHeight="1">
      <c r="B2" s="111">
        <v>2025</v>
      </c>
      <c r="E2" s="110"/>
      <c r="F2" s="68"/>
      <c r="G2" s="121" t="s">
        <v>570</v>
      </c>
      <c r="H2" s="121"/>
      <c r="I2" s="121"/>
      <c r="J2" s="121"/>
      <c r="K2" s="121" t="s">
        <v>571</v>
      </c>
      <c r="L2" s="121"/>
      <c r="M2" s="121"/>
      <c r="N2" s="121"/>
      <c r="O2" s="121" t="s">
        <v>572</v>
      </c>
      <c r="P2" s="121"/>
      <c r="Q2" s="121"/>
      <c r="R2" s="121"/>
      <c r="S2" s="121" t="s">
        <v>573</v>
      </c>
      <c r="T2" s="121"/>
      <c r="U2" s="121"/>
      <c r="V2" s="121"/>
      <c r="W2" s="121" t="s">
        <v>574</v>
      </c>
      <c r="X2" s="121"/>
      <c r="Y2" s="121"/>
      <c r="Z2" s="121"/>
      <c r="AA2" s="121" t="s">
        <v>575</v>
      </c>
      <c r="AB2" s="121"/>
      <c r="AC2" s="121"/>
      <c r="AD2" s="121"/>
      <c r="AE2" s="121" t="s">
        <v>576</v>
      </c>
      <c r="AF2" s="121"/>
      <c r="AG2" s="121"/>
      <c r="AH2" s="121"/>
      <c r="AI2" s="121" t="s">
        <v>577</v>
      </c>
      <c r="AJ2" s="121"/>
      <c r="AK2" s="121"/>
      <c r="AL2" s="121"/>
      <c r="AM2" s="74"/>
      <c r="AN2" s="121" t="s">
        <v>3</v>
      </c>
      <c r="AO2" s="121"/>
      <c r="AP2" s="121"/>
    </row>
    <row r="3" spans="2:42" s="84" customFormat="1" ht="31.5" customHeight="1">
      <c r="B3" s="75" t="s">
        <v>28</v>
      </c>
      <c r="C3" s="76" t="s">
        <v>578</v>
      </c>
      <c r="D3" s="76" t="s">
        <v>578</v>
      </c>
      <c r="E3" s="112" t="s">
        <v>579</v>
      </c>
      <c r="F3" s="113" t="s">
        <v>580</v>
      </c>
      <c r="G3" s="77" t="s">
        <v>581</v>
      </c>
      <c r="H3" s="78" t="s">
        <v>582</v>
      </c>
      <c r="I3" s="79" t="s">
        <v>583</v>
      </c>
      <c r="J3" s="80" t="s">
        <v>584</v>
      </c>
      <c r="K3" s="77" t="s">
        <v>581</v>
      </c>
      <c r="L3" s="80" t="s">
        <v>582</v>
      </c>
      <c r="M3" s="79" t="s">
        <v>583</v>
      </c>
      <c r="N3" s="80" t="s">
        <v>584</v>
      </c>
      <c r="O3" s="77" t="s">
        <v>581</v>
      </c>
      <c r="P3" s="80" t="s">
        <v>582</v>
      </c>
      <c r="Q3" s="81" t="s">
        <v>583</v>
      </c>
      <c r="R3" s="80" t="s">
        <v>584</v>
      </c>
      <c r="S3" s="77" t="s">
        <v>581</v>
      </c>
      <c r="T3" s="77" t="s">
        <v>582</v>
      </c>
      <c r="U3" s="79" t="s">
        <v>583</v>
      </c>
      <c r="V3" s="77" t="s">
        <v>584</v>
      </c>
      <c r="W3" s="77" t="s">
        <v>581</v>
      </c>
      <c r="X3" s="77" t="s">
        <v>582</v>
      </c>
      <c r="Y3" s="79" t="s">
        <v>583</v>
      </c>
      <c r="Z3" s="77" t="s">
        <v>584</v>
      </c>
      <c r="AA3" s="77" t="s">
        <v>581</v>
      </c>
      <c r="AB3" s="77" t="s">
        <v>582</v>
      </c>
      <c r="AC3" s="79" t="s">
        <v>583</v>
      </c>
      <c r="AD3" s="77" t="s">
        <v>584</v>
      </c>
      <c r="AE3" s="77" t="s">
        <v>581</v>
      </c>
      <c r="AF3" s="77" t="s">
        <v>582</v>
      </c>
      <c r="AG3" s="79" t="s">
        <v>583</v>
      </c>
      <c r="AH3" s="77" t="s">
        <v>584</v>
      </c>
      <c r="AI3" s="77" t="s">
        <v>581</v>
      </c>
      <c r="AJ3" s="77" t="s">
        <v>582</v>
      </c>
      <c r="AK3" s="79" t="s">
        <v>583</v>
      </c>
      <c r="AL3" s="79" t="s">
        <v>584</v>
      </c>
      <c r="AM3" s="82"/>
      <c r="AN3" s="83" t="s">
        <v>582</v>
      </c>
      <c r="AO3" s="83" t="s">
        <v>583</v>
      </c>
      <c r="AP3" s="83" t="s">
        <v>584</v>
      </c>
    </row>
    <row r="4" spans="2:42">
      <c r="B4" s="117" t="s">
        <v>106</v>
      </c>
      <c r="C4" s="85">
        <f>DATE($B$2,1,1)</f>
        <v>45658</v>
      </c>
      <c r="D4" s="86" t="str">
        <f>TEXT(C4,"YYYYMM")</f>
        <v>202501</v>
      </c>
      <c r="E4" s="87">
        <f ca="1">IF(ISERROR(INDEX(IV_Compras_Totales_Base!$E$2:$P$300,MATCH(INDIRECT(ADDRESS(4+13*QUOTIENT(ROW()-3,13),2,1,1)),IV_Compras_Totales_Base!$C$2:$C$300,0),MATCH($D4,IV_Compras_Totales_Base!$E$1:$P$1,0))),0,INDEX(IV_Compras_Totales_Base!$E$2:$P$300,MATCH(INDIRECT(ADDRESS(4+13*QUOTIENT(ROW()-3,13),2,1,1)),IV_Compras_Totales_Base!$C$2:$C$300,0),MATCH($D4,IV_Compras_Totales_Base!$E$1:$P$1,0)))</f>
        <v>0</v>
      </c>
      <c r="F4" s="87">
        <f ca="1">IF(ISERROR(INDEX(V_Compras_Logistica_Base!$E$2:$P$300,MATCH(INDIRECT(ADDRESS(4+13*QUOTIENT(ROW()-3,13),2,1,1)),V_Compras_Logistica_Base!$C$2:$C$300,0),MATCH($D4,V_Compras_Logistica_Base!$E$1:$P$1,0))),0,INDEX(V_Compras_Logistica_Base!$E$2:$P$300,MATCH(INDIRECT(ADDRESS(4+13*QUOTIENT(ROW()-3,13),2,1,1)),V_Compras_Logistica_Base!$C$2:$C$300,0),MATCH($D4,V_Compras_Logistica_Base!$E$1:$P$1,0)))</f>
        <v>0</v>
      </c>
      <c r="G4" s="88">
        <f ca="1">INDIRECT("Condiciones!"&amp;ADDRESS(VLOOKUP(G$2,Saltos,2,FALSE)+8*QUOTIENT((ROW()-3),13),MOD(ROW()-3,13)+COLUMN(Condiciones!$F$1)))</f>
        <v>0</v>
      </c>
      <c r="H4" s="89">
        <f ca="1">IF($E4="",0,G4*$E4)</f>
        <v>0</v>
      </c>
      <c r="I4" s="90">
        <f>IF(ISERROR(INDEX(PAGADO!$F$2:$R$321,MATCH(CONCATENATE($B$4,"Publicidad"),PAGADO!$E$2:$E$321,0),MATCH($D4,PAGADO!$F$1:$Q$1,0))),0,INDEX(PAGADO!$F$2:$R$321,MATCH(CONCATENATE($B$4,"Publicidad"),PAGADO!$E$2:$E$321,0),MATCH($D4,PAGADO!$F$1:$Q$1,0)))</f>
        <v>0</v>
      </c>
      <c r="J4" s="90">
        <f t="shared" ref="J4:J15" ca="1" si="0">H4+I4</f>
        <v>0</v>
      </c>
      <c r="K4" s="88">
        <f ca="1">INDIRECT("Condiciones!"&amp;ADDRESS(VLOOKUP(K$2,Saltos,2,FALSE)+8*QUOTIENT((ROW()-3),13),MOD(ROW()-3,13)+COLUMN(Condiciones!$F$1)))</f>
        <v>0</v>
      </c>
      <c r="L4" s="91">
        <f ca="1">IF($F4="",0,K4*$F4)</f>
        <v>0</v>
      </c>
      <c r="M4" s="90">
        <f>IF(ISERROR(INDEX(PAGADO!$F$2:$R$321,MATCH(CONCATENATE($B$4,"Logistica"),PAGADO!$E$2:$E$321,0),MATCH($D4,PAGADO!$F$1:$Q$1,0))),0,INDEX(PAGADO!$F$2:$R$321,MATCH(CONCATENATE($B$4,"Logistica"),PAGADO!$E$2:$E$321,0),MATCH($D4,PAGADO!$F$1:$Q$1,0)))</f>
        <v>0</v>
      </c>
      <c r="N4" s="90">
        <f t="shared" ref="N4:N15" ca="1" si="1">L4+M4</f>
        <v>0</v>
      </c>
      <c r="O4" s="88">
        <f ca="1">INDIRECT("Condiciones!"&amp;ADDRESS(VLOOKUP(O$2,Saltos,2,FALSE)+8*QUOTIENT((ROW()-3),13),MOD(ROW()-3,13)+COLUMN(Condiciones!$F$1)))</f>
        <v>0</v>
      </c>
      <c r="P4" s="90">
        <f ca="1">IF($E4="",0,O4*$E4)</f>
        <v>0</v>
      </c>
      <c r="Q4" s="90">
        <f>IF(ISERROR(INDEX(PAGADO!$F$2:$R$321,MATCH(CONCATENATE($B$4,"Centralizada"),PAGADO!$E$2:$E$321,0),MATCH($D4,PAGADO!$F$1:$Q$1,0))),0,INDEX(PAGADO!$F$2:$R$321,MATCH(CONCATENATE($B$4,"Centralizada"),PAGADO!$E$2:$E$321,0),MATCH($D4,PAGADO!$F$1:$Q$1,0)))</f>
        <v>0</v>
      </c>
      <c r="R4" s="90">
        <f t="shared" ref="R4:R15" ca="1" si="2">P4+Q4</f>
        <v>0</v>
      </c>
      <c r="S4" s="88">
        <f ca="1">INDIRECT("Condiciones!"&amp;ADDRESS(VLOOKUP(S$2,Saltos,2,FALSE)+8*QUOTIENT((ROW()-3),13),MOD(ROW()-3,13)+COLUMN(Condiciones!$F$1)))</f>
        <v>0</v>
      </c>
      <c r="T4" s="90">
        <f ca="1">IF($E4="",0,S4*$E4)</f>
        <v>0</v>
      </c>
      <c r="U4" s="90">
        <f>IF(ISERROR(INDEX(PAGADO!$F$2:$R$321,MATCH(CONCATENATE($B$4,"Escala Crecimiento"),PAGADO!$E$2:$E$321,0),MATCH($D4,PAGADO!$F$1:$Q$1,0))),0,INDEX(PAGADO!$F$2:$R$321,MATCH(CONCATENATE($B$4,"Escala Crecimiento"),PAGADO!$E$2:$E$321,0),MATCH($D4,PAGADO!$F$1:$Q$1,0)))</f>
        <v>0</v>
      </c>
      <c r="V4" s="90">
        <f t="shared" ref="V4:V15" ca="1" si="3">T4+U4</f>
        <v>0</v>
      </c>
      <c r="W4" s="88">
        <f ca="1">INDIRECT("Condiciones!"&amp;ADDRESS(VLOOKUP(W$2,Saltos,2,FALSE)+8*QUOTIENT((ROW()-3),13),MOD(ROW()-3,13)+COLUMN(Condiciones!$F$1)))</f>
        <v>0</v>
      </c>
      <c r="X4" s="90">
        <f ca="1">IF($E4="",0,W4*$E4)</f>
        <v>0</v>
      </c>
      <c r="Y4" s="90">
        <f>IF(ISERROR(INDEX(PAGADO!$F$2:$R$321,MATCH(CONCATENATE($B$4,"Escala Fija"),PAGADO!$E$2:$E$321,0),MATCH($D4,PAGADO!$F$1:$Q$1,0))),0,INDEX(PAGADO!$F$2:$R$321,MATCH(CONCATENATE($B$4,"Escala Fija"),PAGADO!$E$2:$E$321,0),MATCH($D4,PAGADO!$F$1:$Q$1,0)))</f>
        <v>0</v>
      </c>
      <c r="Z4" s="90">
        <f t="shared" ref="Z4:Z15" ca="1" si="4">X4+Y4</f>
        <v>0</v>
      </c>
      <c r="AA4" s="88">
        <f ca="1">INDIRECT("Condiciones!"&amp;ADDRESS(VLOOKUP(AA$2,Saltos,2,FALSE)+8*QUOTIENT((ROW()-3),13),MOD(ROW()-3,13)+COLUMN(Condiciones!$F$1)))</f>
        <v>0</v>
      </c>
      <c r="AB4" s="90">
        <f ca="1">IF($E4="",0,AA4*$E4)</f>
        <v>0</v>
      </c>
      <c r="AC4" s="90">
        <f>IF(ISERROR(INDEX(PAGADO!$F$2:$R$321,MATCH(CONCATENATE($B$4,"Devoluciones"),PAGADO!$E$2:$E$321,0),MATCH($D4,PAGADO!$F$1:$Q$1,0))),0,INDEX(PAGADO!$F$2:$R$321,MATCH(CONCATENATE($B$4,"Devoluciones"),PAGADO!$E$2:$E$321,0),MATCH($D4,PAGADO!$F$1:$Q$1,0)))</f>
        <v>0</v>
      </c>
      <c r="AD4" s="90">
        <f t="shared" ref="AD4:AD15" ca="1" si="5">AB4+AC4</f>
        <v>0</v>
      </c>
      <c r="AE4" s="88">
        <f ca="1">INDIRECT("Condiciones!"&amp;ADDRESS(VLOOKUP(AE$2,Saltos,2,FALSE)+8*QUOTIENT((ROW()-3),13),MOD(ROW()-3,13)+COLUMN(Condiciones!$F$1)))</f>
        <v>1.5E-3</v>
      </c>
      <c r="AF4" s="90">
        <f ca="1">IF($E4="",0,AE4*$E4)</f>
        <v>0</v>
      </c>
      <c r="AG4" s="90">
        <f>IF(ISERROR(INDEX(PAGADO!$F$2:$R$321,MATCH(CONCATENATE($B$4,"Otros"),PAGADO!$E$2:$E$321,0),MATCH($D4,PAGADO!$F$1:$Q$1,0))),0,INDEX(PAGADO!$F$2:$R$321,MATCH(CONCATENATE($B$4,"Otros"),PAGADO!$E$2:$E$321,0),MATCH($D4,PAGADO!$F$1:$Q$1,0)))</f>
        <v>0</v>
      </c>
      <c r="AH4" s="90">
        <f t="shared" ref="AH4:AH15" ca="1" si="6">AF4+AG4</f>
        <v>0</v>
      </c>
      <c r="AI4" s="88">
        <f ca="1">INDIRECT("Condiciones!"&amp;ADDRESS(VLOOKUP(AI$2,Saltos,2,FALSE)+8*QUOTIENT((ROW()-3),13),MOD(ROW()-3,13)+COLUMN(Condiciones!$F$1)))</f>
        <v>0</v>
      </c>
      <c r="AJ4" s="90">
        <f ca="1">IF($E4="",0,AI4*$E4)</f>
        <v>0</v>
      </c>
      <c r="AK4" s="90">
        <f>IF(ISERROR(INDEX(PAGADO!$F$2:$R$321,MATCH(CONCATENATE($B$4,"Aportes Manuales"),PAGADO!$E$2:$E$321,0),MATCH($D4,PAGADO!$F$1:$Q$1,0))),0,INDEX(PAGADO!$F$2:$R$321,MATCH(CONCATENATE($B$4,"Aportes Manuales"),PAGADO!$E$2:$E$321,0),MATCH($D4,PAGADO!$F$1:$Q$1,0)))</f>
        <v>0</v>
      </c>
      <c r="AL4" s="90">
        <f t="shared" ref="AL4:AL15" ca="1" si="7">AJ4+AK4</f>
        <v>0</v>
      </c>
      <c r="AM4" s="71"/>
      <c r="AN4" s="90">
        <f t="shared" ref="AN4:AN15" ca="1" si="8">H4+L4+P4+T4+X4+AB4+AF4+AJ4</f>
        <v>0</v>
      </c>
      <c r="AO4" s="90">
        <f t="shared" ref="AO4:AO15" si="9">I4+M4+Q4+U4+Y4+AC4+AG4+AK4</f>
        <v>0</v>
      </c>
      <c r="AP4" s="90">
        <f t="shared" ref="AP4:AP15" ca="1" si="10">AN4+AO4</f>
        <v>0</v>
      </c>
    </row>
    <row r="5" spans="2:42">
      <c r="B5" s="118"/>
      <c r="C5" s="85">
        <f>DATE($B$2,2,1)</f>
        <v>45689</v>
      </c>
      <c r="D5" s="86" t="str">
        <f t="shared" ref="D5:D15" si="11">TEXT(C5,"YYYYMM")</f>
        <v>202502</v>
      </c>
      <c r="E5" s="87">
        <f ca="1">IF(ISERROR(INDEX(IV_Compras_Totales_Base!$E$2:$P$300,MATCH(INDIRECT(ADDRESS(4+13*QUOTIENT(ROW()-3,13),2,1,1)),IV_Compras_Totales_Base!$C$2:$C$300,0),MATCH($D5,IV_Compras_Totales_Base!$E$1:$P$1,0))),0,INDEX(IV_Compras_Totales_Base!$E$2:$P$300,MATCH(INDIRECT(ADDRESS(4+13*QUOTIENT(ROW()-3,13),2,1,1)),IV_Compras_Totales_Base!$C$2:$C$300,0),MATCH($D5,IV_Compras_Totales_Base!$E$1:$P$1,0)))</f>
        <v>0</v>
      </c>
      <c r="F5" s="87">
        <f ca="1">IF(ISERROR(INDEX(V_Compras_Logistica_Base!$E$2:$P$300,MATCH(INDIRECT(ADDRESS(4+13*QUOTIENT(ROW()-3,13),2,1,1)),V_Compras_Logistica_Base!$C$2:$C$300,0),MATCH($D5,V_Compras_Logistica_Base!$E$1:$P$1,0))),0,INDEX(V_Compras_Logistica_Base!$E$2:$P$300,MATCH(INDIRECT(ADDRESS(4+13*QUOTIENT(ROW()-3,13),2,1,1)),V_Compras_Logistica_Base!$C$2:$C$300,0),MATCH($D5,V_Compras_Logistica_Base!$E$1:$P$1,0)))</f>
        <v>0</v>
      </c>
      <c r="G5" s="88">
        <f ca="1">INDIRECT("Condiciones!"&amp;ADDRESS(VLOOKUP(G$2,Saltos,2,FALSE)+8*QUOTIENT((ROW()-3),13),MOD(ROW()-3,13)+COLUMN(Condiciones!$F$1)))</f>
        <v>0</v>
      </c>
      <c r="H5" s="89">
        <f t="shared" ref="H5:H15" ca="1" si="12">IF($E5="",0,G5*$E5)</f>
        <v>0</v>
      </c>
      <c r="I5" s="90">
        <f>IF(ISERROR(INDEX(PAGADO!$F$2:$R$321,MATCH(CONCATENATE($B$4,"Publicidad"),PAGADO!$E$2:$E$321,0),MATCH($D5,PAGADO!$F$1:$Q$1,0))),0,INDEX(PAGADO!$F$2:$R$321,MATCH(CONCATENATE($B$4,"Publicidad"),PAGADO!$E$2:$E$321,0),MATCH($D5,PAGADO!$F$1:$Q$1,0)))</f>
        <v>0</v>
      </c>
      <c r="J5" s="90">
        <f t="shared" ca="1" si="0"/>
        <v>0</v>
      </c>
      <c r="K5" s="88">
        <f ca="1">INDIRECT("Condiciones!"&amp;ADDRESS(VLOOKUP(K$2,Saltos,2,FALSE)+8*QUOTIENT((ROW()-3),13),MOD(ROW()-3,13)+COLUMN(Condiciones!$F$1)))</f>
        <v>0</v>
      </c>
      <c r="L5" s="91">
        <f t="shared" ref="L5:L15" ca="1" si="13">IF($F5="",0,K5*$F5)</f>
        <v>0</v>
      </c>
      <c r="M5" s="90">
        <f>IF(ISERROR(INDEX(PAGADO!$F$2:$R$321,MATCH(CONCATENATE($B$4,"Logistica"),PAGADO!$E$2:$E$321,0),MATCH($D5,PAGADO!$F$1:$Q$1,0))),0,INDEX(PAGADO!$F$2:$R$321,MATCH(CONCATENATE($B$4,"Logistica"),PAGADO!$E$2:$E$321,0),MATCH($D5,PAGADO!$F$1:$Q$1,0)))</f>
        <v>0</v>
      </c>
      <c r="N5" s="90">
        <f t="shared" ca="1" si="1"/>
        <v>0</v>
      </c>
      <c r="O5" s="88">
        <f ca="1">INDIRECT("Condiciones!"&amp;ADDRESS(VLOOKUP(O$2,Saltos,2,FALSE)+8*QUOTIENT((ROW()-3),13),MOD(ROW()-3,13)+COLUMN(Condiciones!$F$1)))</f>
        <v>0</v>
      </c>
      <c r="P5" s="90">
        <f t="shared" ref="P5:P15" ca="1" si="14">IF($E5="",0,O5*$E5)</f>
        <v>0</v>
      </c>
      <c r="Q5" s="90">
        <f>IF(ISERROR(INDEX(PAGADO!$F$2:$R$321,MATCH(CONCATENATE($B$4,"Centralizada"),PAGADO!$E$2:$E$321,0),MATCH($D5,PAGADO!$F$1:$Q$1,0))),0,INDEX(PAGADO!$F$2:$R$321,MATCH(CONCATENATE($B$4,"Centralizada"),PAGADO!$E$2:$E$321,0),MATCH($D5,PAGADO!$F$1:$Q$1,0)))</f>
        <v>0</v>
      </c>
      <c r="R5" s="90">
        <f t="shared" ca="1" si="2"/>
        <v>0</v>
      </c>
      <c r="S5" s="88">
        <f ca="1">INDIRECT("Condiciones!"&amp;ADDRESS(VLOOKUP(S$2,Saltos,2,FALSE)+8*QUOTIENT((ROW()-3),13),MOD(ROW()-3,13)+COLUMN(Condiciones!$F$1)))</f>
        <v>0</v>
      </c>
      <c r="T5" s="90">
        <f t="shared" ref="T5:T15" ca="1" si="15">IF($E5="",0,S5*$E5)</f>
        <v>0</v>
      </c>
      <c r="U5" s="90">
        <f>IF(ISERROR(INDEX(PAGADO!$F$2:$R$321,MATCH(CONCATENATE($B$4,"Escala Crecimiento"),PAGADO!$E$2:$E$321,0),MATCH($D5,PAGADO!$F$1:$Q$1,0))),0,INDEX(PAGADO!$F$2:$R$321,MATCH(CONCATENATE($B$4,"Escala Crecimiento"),PAGADO!$E$2:$E$321,0),MATCH($D5,PAGADO!$F$1:$Q$1,0)))</f>
        <v>0</v>
      </c>
      <c r="V5" s="90">
        <f t="shared" ca="1" si="3"/>
        <v>0</v>
      </c>
      <c r="W5" s="88">
        <f ca="1">INDIRECT("Condiciones!"&amp;ADDRESS(VLOOKUP(W$2,Saltos,2,FALSE)+8*QUOTIENT((ROW()-3),13),MOD(ROW()-3,13)+COLUMN(Condiciones!$F$1)))</f>
        <v>0</v>
      </c>
      <c r="X5" s="90">
        <f t="shared" ref="X5:X15" ca="1" si="16">IF($E5="",0,W5*$E5)</f>
        <v>0</v>
      </c>
      <c r="Y5" s="90">
        <f>IF(ISERROR(INDEX(PAGADO!$F$2:$R$321,MATCH(CONCATENATE($B$4,"Escala Fija"),PAGADO!$E$2:$E$321,0),MATCH($D5,PAGADO!$F$1:$Q$1,0))),0,INDEX(PAGADO!$F$2:$R$321,MATCH(CONCATENATE($B$4,"Escala Fija"),PAGADO!$E$2:$E$321,0),MATCH($D5,PAGADO!$F$1:$Q$1,0)))</f>
        <v>0</v>
      </c>
      <c r="Z5" s="90">
        <f t="shared" ca="1" si="4"/>
        <v>0</v>
      </c>
      <c r="AA5" s="88">
        <f ca="1">INDIRECT("Condiciones!"&amp;ADDRESS(VLOOKUP(AA$2,Saltos,2,FALSE)+8*QUOTIENT((ROW()-3),13),MOD(ROW()-3,13)+COLUMN(Condiciones!$F$1)))</f>
        <v>0</v>
      </c>
      <c r="AB5" s="90">
        <f t="shared" ref="AB5:AB15" ca="1" si="17">IF($E5="",0,AA5*$E5)</f>
        <v>0</v>
      </c>
      <c r="AC5" s="90">
        <f>IF(ISERROR(INDEX(PAGADO!$F$2:$R$321,MATCH(CONCATENATE($B$4,"Devoluciones"),PAGADO!$E$2:$E$321,0),MATCH($D5,PAGADO!$F$1:$Q$1,0))),0,INDEX(PAGADO!$F$2:$R$321,MATCH(CONCATENATE($B$4,"Devoluciones"),PAGADO!$E$2:$E$321,0),MATCH($D5,PAGADO!$F$1:$Q$1,0)))</f>
        <v>0</v>
      </c>
      <c r="AD5" s="90">
        <f t="shared" ca="1" si="5"/>
        <v>0</v>
      </c>
      <c r="AE5" s="88">
        <f ca="1">INDIRECT("Condiciones!"&amp;ADDRESS(VLOOKUP(AE$2,Saltos,2,FALSE)+8*QUOTIENT((ROW()-3),13),MOD(ROW()-3,13)+COLUMN(Condiciones!$F$1)))</f>
        <v>1.5E-3</v>
      </c>
      <c r="AF5" s="90">
        <f t="shared" ref="AF5:AF15" ca="1" si="18">IF($E5="",0,AE5*$E5)</f>
        <v>0</v>
      </c>
      <c r="AG5" s="90">
        <f>IF(ISERROR(INDEX(PAGADO!$F$2:$R$321,MATCH(CONCATENATE($B$4,"Otros"),PAGADO!$E$2:$E$321,0),MATCH($D5,PAGADO!$F$1:$Q$1,0))),0,INDEX(PAGADO!$F$2:$R$321,MATCH(CONCATENATE($B$4,"Otros"),PAGADO!$E$2:$E$321,0),MATCH($D5,PAGADO!$F$1:$Q$1,0)))</f>
        <v>0</v>
      </c>
      <c r="AH5" s="90">
        <f t="shared" ca="1" si="6"/>
        <v>0</v>
      </c>
      <c r="AI5" s="88">
        <f ca="1">INDIRECT("Condiciones!"&amp;ADDRESS(VLOOKUP(AI$2,Saltos,2,FALSE)+8*QUOTIENT((ROW()-3),13),MOD(ROW()-3,13)+COLUMN(Condiciones!$F$1)))</f>
        <v>0</v>
      </c>
      <c r="AJ5" s="90">
        <f t="shared" ref="AJ5:AJ15" ca="1" si="19">IF($E5="",0,AI5*$E5)</f>
        <v>0</v>
      </c>
      <c r="AK5" s="90">
        <f>IF(ISERROR(INDEX(PAGADO!$F$2:$R$321,MATCH(CONCATENATE($B$4,"Aportes Manuales"),PAGADO!$E$2:$E$321,0),MATCH($D5,PAGADO!$F$1:$Q$1,0))),0,INDEX(PAGADO!$F$2:$R$321,MATCH(CONCATENATE($B$4,"Aportes Manuales"),PAGADO!$E$2:$E$321,0),MATCH($D5,PAGADO!$F$1:$Q$1,0)))</f>
        <v>0</v>
      </c>
      <c r="AL5" s="90">
        <f t="shared" ca="1" si="7"/>
        <v>0</v>
      </c>
      <c r="AM5" s="71"/>
      <c r="AN5" s="90">
        <f t="shared" ca="1" si="8"/>
        <v>0</v>
      </c>
      <c r="AO5" s="90">
        <f t="shared" si="9"/>
        <v>0</v>
      </c>
      <c r="AP5" s="90">
        <f t="shared" ca="1" si="10"/>
        <v>0</v>
      </c>
    </row>
    <row r="6" spans="2:42">
      <c r="B6" s="118"/>
      <c r="C6" s="85">
        <f>DATE($B$2,3,1)</f>
        <v>45717</v>
      </c>
      <c r="D6" s="86" t="str">
        <f t="shared" si="11"/>
        <v>202503</v>
      </c>
      <c r="E6" s="87">
        <f ca="1">IF(ISERROR(INDEX(IV_Compras_Totales_Base!$E$2:$P$300,MATCH(INDIRECT(ADDRESS(4+13*QUOTIENT(ROW()-3,13),2,1,1)),IV_Compras_Totales_Base!$C$2:$C$300,0),MATCH($D6,IV_Compras_Totales_Base!$E$1:$P$1,0))),0,INDEX(IV_Compras_Totales_Base!$E$2:$P$300,MATCH(INDIRECT(ADDRESS(4+13*QUOTIENT(ROW()-3,13),2,1,1)),IV_Compras_Totales_Base!$C$2:$C$300,0),MATCH($D6,IV_Compras_Totales_Base!$E$1:$P$1,0)))</f>
        <v>0</v>
      </c>
      <c r="F6" s="87">
        <f ca="1">IF(ISERROR(INDEX(V_Compras_Logistica_Base!$E$2:$P$300,MATCH(INDIRECT(ADDRESS(4+13*QUOTIENT(ROW()-3,13),2,1,1)),V_Compras_Logistica_Base!$C$2:$C$300,0),MATCH($D6,V_Compras_Logistica_Base!$E$1:$P$1,0))),0,INDEX(V_Compras_Logistica_Base!$E$2:$P$300,MATCH(INDIRECT(ADDRESS(4+13*QUOTIENT(ROW()-3,13),2,1,1)),V_Compras_Logistica_Base!$C$2:$C$300,0),MATCH($D6,V_Compras_Logistica_Base!$E$1:$P$1,0)))</f>
        <v>0</v>
      </c>
      <c r="G6" s="88">
        <f ca="1">INDIRECT("Condiciones!"&amp;ADDRESS(VLOOKUP(G$2,Saltos,2,FALSE)+8*QUOTIENT((ROW()-3),13),MOD(ROW()-3,13)+COLUMN(Condiciones!$F$1)))</f>
        <v>0</v>
      </c>
      <c r="H6" s="89">
        <f t="shared" ca="1" si="12"/>
        <v>0</v>
      </c>
      <c r="I6" s="90">
        <f>IF(ISERROR(INDEX(PAGADO!$F$2:$R$321,MATCH(CONCATENATE($B$4,"Publicidad"),PAGADO!$E$2:$E$321,0),MATCH($D6,PAGADO!$F$1:$Q$1,0))),0,INDEX(PAGADO!$F$2:$R$321,MATCH(CONCATENATE($B$4,"Publicidad"),PAGADO!$E$2:$E$321,0),MATCH($D6,PAGADO!$F$1:$Q$1,0)))</f>
        <v>0</v>
      </c>
      <c r="J6" s="90">
        <f t="shared" ca="1" si="0"/>
        <v>0</v>
      </c>
      <c r="K6" s="88">
        <f ca="1">INDIRECT("Condiciones!"&amp;ADDRESS(VLOOKUP(K$2,Saltos,2,FALSE)+8*QUOTIENT((ROW()-3),13),MOD(ROW()-3,13)+COLUMN(Condiciones!$F$1)))</f>
        <v>0</v>
      </c>
      <c r="L6" s="91">
        <f t="shared" ca="1" si="13"/>
        <v>0</v>
      </c>
      <c r="M6" s="90">
        <f>IF(ISERROR(INDEX(PAGADO!$F$2:$R$321,MATCH(CONCATENATE($B$4,"Logistica"),PAGADO!$E$2:$E$321,0),MATCH($D6,PAGADO!$F$1:$Q$1,0))),0,INDEX(PAGADO!$F$2:$R$321,MATCH(CONCATENATE($B$4,"Logistica"),PAGADO!$E$2:$E$321,0),MATCH($D6,PAGADO!$F$1:$Q$1,0)))</f>
        <v>0</v>
      </c>
      <c r="N6" s="90">
        <f t="shared" ca="1" si="1"/>
        <v>0</v>
      </c>
      <c r="O6" s="88">
        <f ca="1">INDIRECT("Condiciones!"&amp;ADDRESS(VLOOKUP(O$2,Saltos,2,FALSE)+8*QUOTIENT((ROW()-3),13),MOD(ROW()-3,13)+COLUMN(Condiciones!$F$1)))</f>
        <v>0</v>
      </c>
      <c r="P6" s="90">
        <f t="shared" ca="1" si="14"/>
        <v>0</v>
      </c>
      <c r="Q6" s="90">
        <f>IF(ISERROR(INDEX(PAGADO!$F$2:$R$321,MATCH(CONCATENATE($B$4,"Centralizada"),PAGADO!$E$2:$E$321,0),MATCH($D6,PAGADO!$F$1:$Q$1,0))),0,INDEX(PAGADO!$F$2:$R$321,MATCH(CONCATENATE($B$4,"Centralizada"),PAGADO!$E$2:$E$321,0),MATCH($D6,PAGADO!$F$1:$Q$1,0)))</f>
        <v>0</v>
      </c>
      <c r="R6" s="90">
        <f t="shared" ca="1" si="2"/>
        <v>0</v>
      </c>
      <c r="S6" s="88">
        <f ca="1">INDIRECT("Condiciones!"&amp;ADDRESS(VLOOKUP(S$2,Saltos,2,FALSE)+8*QUOTIENT((ROW()-3),13),MOD(ROW()-3,13)+COLUMN(Condiciones!$F$1)))</f>
        <v>0</v>
      </c>
      <c r="T6" s="90">
        <f t="shared" ca="1" si="15"/>
        <v>0</v>
      </c>
      <c r="U6" s="90">
        <f>IF(ISERROR(INDEX(PAGADO!$F$2:$R$321,MATCH(CONCATENATE($B$4,"Escala Crecimiento"),PAGADO!$E$2:$E$321,0),MATCH($D6,PAGADO!$F$1:$Q$1,0))),0,INDEX(PAGADO!$F$2:$R$321,MATCH(CONCATENATE($B$4,"Escala Crecimiento"),PAGADO!$E$2:$E$321,0),MATCH($D6,PAGADO!$F$1:$Q$1,0)))</f>
        <v>0</v>
      </c>
      <c r="V6" s="90">
        <f t="shared" ca="1" si="3"/>
        <v>0</v>
      </c>
      <c r="W6" s="88">
        <f ca="1">INDIRECT("Condiciones!"&amp;ADDRESS(VLOOKUP(W$2,Saltos,2,FALSE)+8*QUOTIENT((ROW()-3),13),MOD(ROW()-3,13)+COLUMN(Condiciones!$F$1)))</f>
        <v>0</v>
      </c>
      <c r="X6" s="90">
        <f t="shared" ca="1" si="16"/>
        <v>0</v>
      </c>
      <c r="Y6" s="90">
        <f>IF(ISERROR(INDEX(PAGADO!$F$2:$R$321,MATCH(CONCATENATE($B$4,"Escala Fija"),PAGADO!$E$2:$E$321,0),MATCH($D6,PAGADO!$F$1:$Q$1,0))),0,INDEX(PAGADO!$F$2:$R$321,MATCH(CONCATENATE($B$4,"Escala Fija"),PAGADO!$E$2:$E$321,0),MATCH($D6,PAGADO!$F$1:$Q$1,0)))</f>
        <v>0</v>
      </c>
      <c r="Z6" s="90">
        <f t="shared" ca="1" si="4"/>
        <v>0</v>
      </c>
      <c r="AA6" s="88">
        <f ca="1">INDIRECT("Condiciones!"&amp;ADDRESS(VLOOKUP(AA$2,Saltos,2,FALSE)+8*QUOTIENT((ROW()-3),13),MOD(ROW()-3,13)+COLUMN(Condiciones!$F$1)))</f>
        <v>0</v>
      </c>
      <c r="AB6" s="90">
        <f t="shared" ca="1" si="17"/>
        <v>0</v>
      </c>
      <c r="AC6" s="90">
        <f>IF(ISERROR(INDEX(PAGADO!$F$2:$R$321,MATCH(CONCATENATE($B$4,"Devoluciones"),PAGADO!$E$2:$E$321,0),MATCH($D6,PAGADO!$F$1:$Q$1,0))),0,INDEX(PAGADO!$F$2:$R$321,MATCH(CONCATENATE($B$4,"Devoluciones"),PAGADO!$E$2:$E$321,0),MATCH($D6,PAGADO!$F$1:$Q$1,0)))</f>
        <v>0</v>
      </c>
      <c r="AD6" s="90">
        <f t="shared" ca="1" si="5"/>
        <v>0</v>
      </c>
      <c r="AE6" s="88">
        <f ca="1">INDIRECT("Condiciones!"&amp;ADDRESS(VLOOKUP(AE$2,Saltos,2,FALSE)+8*QUOTIENT((ROW()-3),13),MOD(ROW()-3,13)+COLUMN(Condiciones!$F$1)))</f>
        <v>1.5E-3</v>
      </c>
      <c r="AF6" s="90">
        <f t="shared" ca="1" si="18"/>
        <v>0</v>
      </c>
      <c r="AG6" s="90">
        <f>IF(ISERROR(INDEX(PAGADO!$F$2:$R$321,MATCH(CONCATENATE($B$4,"Otros"),PAGADO!$E$2:$E$321,0),MATCH($D6,PAGADO!$F$1:$Q$1,0))),0,INDEX(PAGADO!$F$2:$R$321,MATCH(CONCATENATE($B$4,"Otros"),PAGADO!$E$2:$E$321,0),MATCH($D6,PAGADO!$F$1:$Q$1,0)))</f>
        <v>0</v>
      </c>
      <c r="AH6" s="90">
        <f t="shared" ca="1" si="6"/>
        <v>0</v>
      </c>
      <c r="AI6" s="88">
        <f ca="1">INDIRECT("Condiciones!"&amp;ADDRESS(VLOOKUP(AI$2,Saltos,2,FALSE)+8*QUOTIENT((ROW()-3),13),MOD(ROW()-3,13)+COLUMN(Condiciones!$F$1)))</f>
        <v>0</v>
      </c>
      <c r="AJ6" s="90">
        <f t="shared" ca="1" si="19"/>
        <v>0</v>
      </c>
      <c r="AK6" s="90">
        <f>IF(ISERROR(INDEX(PAGADO!$F$2:$R$321,MATCH(CONCATENATE($B$4,"Aportes Manuales"),PAGADO!$E$2:$E$321,0),MATCH($D6,PAGADO!$F$1:$Q$1,0))),0,INDEX(PAGADO!$F$2:$R$321,MATCH(CONCATENATE($B$4,"Aportes Manuales"),PAGADO!$E$2:$E$321,0),MATCH($D6,PAGADO!$F$1:$Q$1,0)))</f>
        <v>0</v>
      </c>
      <c r="AL6" s="90">
        <f t="shared" ca="1" si="7"/>
        <v>0</v>
      </c>
      <c r="AM6" s="71"/>
      <c r="AN6" s="90">
        <f t="shared" ca="1" si="8"/>
        <v>0</v>
      </c>
      <c r="AO6" s="90">
        <f t="shared" si="9"/>
        <v>0</v>
      </c>
      <c r="AP6" s="90">
        <f t="shared" ca="1" si="10"/>
        <v>0</v>
      </c>
    </row>
    <row r="7" spans="2:42">
      <c r="B7" s="118"/>
      <c r="C7" s="85">
        <f>DATE($B$2,4,1)</f>
        <v>45748</v>
      </c>
      <c r="D7" s="86" t="str">
        <f t="shared" si="11"/>
        <v>202504</v>
      </c>
      <c r="E7" s="87">
        <f ca="1">IF(ISERROR(INDEX(IV_Compras_Totales_Base!$E$2:$P$300,MATCH(INDIRECT(ADDRESS(4+13*QUOTIENT(ROW()-3,13),2,1,1)),IV_Compras_Totales_Base!$C$2:$C$300,0),MATCH($D7,IV_Compras_Totales_Base!$E$1:$P$1,0))),0,INDEX(IV_Compras_Totales_Base!$E$2:$P$300,MATCH(INDIRECT(ADDRESS(4+13*QUOTIENT(ROW()-3,13),2,1,1)),IV_Compras_Totales_Base!$C$2:$C$300,0),MATCH($D7,IV_Compras_Totales_Base!$E$1:$P$1,0)))</f>
        <v>0</v>
      </c>
      <c r="F7" s="87">
        <f ca="1">IF(ISERROR(INDEX(V_Compras_Logistica_Base!$E$2:$P$300,MATCH(INDIRECT(ADDRESS(4+13*QUOTIENT(ROW()-3,13),2,1,1)),V_Compras_Logistica_Base!$C$2:$C$300,0),MATCH($D7,V_Compras_Logistica_Base!$E$1:$P$1,0))),0,INDEX(V_Compras_Logistica_Base!$E$2:$P$300,MATCH(INDIRECT(ADDRESS(4+13*QUOTIENT(ROW()-3,13),2,1,1)),V_Compras_Logistica_Base!$C$2:$C$300,0),MATCH($D7,V_Compras_Logistica_Base!$E$1:$P$1,0)))</f>
        <v>0</v>
      </c>
      <c r="G7" s="88">
        <f ca="1">INDIRECT("Condiciones!"&amp;ADDRESS(VLOOKUP(G$2,Saltos,2,FALSE)+8*QUOTIENT((ROW()-3),13),MOD(ROW()-3,13)+COLUMN(Condiciones!$F$1)))</f>
        <v>0</v>
      </c>
      <c r="H7" s="89">
        <f t="shared" ca="1" si="12"/>
        <v>0</v>
      </c>
      <c r="I7" s="90">
        <f>IF(ISERROR(INDEX(PAGADO!$F$2:$R$321,MATCH(CONCATENATE($B$4,"Publicidad"),PAGADO!$E$2:$E$321,0),MATCH($D7,PAGADO!$F$1:$Q$1,0))),0,INDEX(PAGADO!$F$2:$R$321,MATCH(CONCATENATE($B$4,"Publicidad"),PAGADO!$E$2:$E$321,0),MATCH($D7,PAGADO!$F$1:$Q$1,0)))</f>
        <v>0</v>
      </c>
      <c r="J7" s="90">
        <f t="shared" ca="1" si="0"/>
        <v>0</v>
      </c>
      <c r="K7" s="88">
        <f ca="1">INDIRECT("Condiciones!"&amp;ADDRESS(VLOOKUP(K$2,Saltos,2,FALSE)+8*QUOTIENT((ROW()-3),13),MOD(ROW()-3,13)+COLUMN(Condiciones!$F$1)))</f>
        <v>0</v>
      </c>
      <c r="L7" s="91">
        <f t="shared" ca="1" si="13"/>
        <v>0</v>
      </c>
      <c r="M7" s="90">
        <f>IF(ISERROR(INDEX(PAGADO!$F$2:$R$321,MATCH(CONCATENATE($B$4,"Logistica"),PAGADO!$E$2:$E$321,0),MATCH($D7,PAGADO!$F$1:$Q$1,0))),0,INDEX(PAGADO!$F$2:$R$321,MATCH(CONCATENATE($B$4,"Logistica"),PAGADO!$E$2:$E$321,0),MATCH($D7,PAGADO!$F$1:$Q$1,0)))</f>
        <v>0</v>
      </c>
      <c r="N7" s="90">
        <f t="shared" ca="1" si="1"/>
        <v>0</v>
      </c>
      <c r="O7" s="88">
        <f ca="1">INDIRECT("Condiciones!"&amp;ADDRESS(VLOOKUP(O$2,Saltos,2,FALSE)+8*QUOTIENT((ROW()-3),13),MOD(ROW()-3,13)+COLUMN(Condiciones!$F$1)))</f>
        <v>0</v>
      </c>
      <c r="P7" s="90">
        <f t="shared" ca="1" si="14"/>
        <v>0</v>
      </c>
      <c r="Q7" s="90">
        <f>IF(ISERROR(INDEX(PAGADO!$F$2:$R$321,MATCH(CONCATENATE($B$4,"Centralizada"),PAGADO!$E$2:$E$321,0),MATCH($D7,PAGADO!$F$1:$Q$1,0))),0,INDEX(PAGADO!$F$2:$R$321,MATCH(CONCATENATE($B$4,"Centralizada"),PAGADO!$E$2:$E$321,0),MATCH($D7,PAGADO!$F$1:$Q$1,0)))</f>
        <v>0</v>
      </c>
      <c r="R7" s="90">
        <f t="shared" ca="1" si="2"/>
        <v>0</v>
      </c>
      <c r="S7" s="88">
        <f ca="1">INDIRECT("Condiciones!"&amp;ADDRESS(VLOOKUP(S$2,Saltos,2,FALSE)+8*QUOTIENT((ROW()-3),13),MOD(ROW()-3,13)+COLUMN(Condiciones!$F$1)))</f>
        <v>0</v>
      </c>
      <c r="T7" s="90">
        <f t="shared" ca="1" si="15"/>
        <v>0</v>
      </c>
      <c r="U7" s="90">
        <f>IF(ISERROR(INDEX(PAGADO!$F$2:$R$321,MATCH(CONCATENATE($B$4,"Escala Crecimiento"),PAGADO!$E$2:$E$321,0),MATCH($D7,PAGADO!$F$1:$Q$1,0))),0,INDEX(PAGADO!$F$2:$R$321,MATCH(CONCATENATE($B$4,"Escala Crecimiento"),PAGADO!$E$2:$E$321,0),MATCH($D7,PAGADO!$F$1:$Q$1,0)))</f>
        <v>0</v>
      </c>
      <c r="V7" s="90">
        <f t="shared" ca="1" si="3"/>
        <v>0</v>
      </c>
      <c r="W7" s="88">
        <f ca="1">INDIRECT("Condiciones!"&amp;ADDRESS(VLOOKUP(W$2,Saltos,2,FALSE)+8*QUOTIENT((ROW()-3),13),MOD(ROW()-3,13)+COLUMN(Condiciones!$F$1)))</f>
        <v>0</v>
      </c>
      <c r="X7" s="90">
        <f t="shared" ca="1" si="16"/>
        <v>0</v>
      </c>
      <c r="Y7" s="90">
        <f>IF(ISERROR(INDEX(PAGADO!$F$2:$R$321,MATCH(CONCATENATE($B$4,"Escala Fija"),PAGADO!$E$2:$E$321,0),MATCH($D7,PAGADO!$F$1:$Q$1,0))),0,INDEX(PAGADO!$F$2:$R$321,MATCH(CONCATENATE($B$4,"Escala Fija"),PAGADO!$E$2:$E$321,0),MATCH($D7,PAGADO!$F$1:$Q$1,0)))</f>
        <v>0</v>
      </c>
      <c r="Z7" s="90">
        <f t="shared" ca="1" si="4"/>
        <v>0</v>
      </c>
      <c r="AA7" s="88">
        <f ca="1">INDIRECT("Condiciones!"&amp;ADDRESS(VLOOKUP(AA$2,Saltos,2,FALSE)+8*QUOTIENT((ROW()-3),13),MOD(ROW()-3,13)+COLUMN(Condiciones!$F$1)))</f>
        <v>0</v>
      </c>
      <c r="AB7" s="90">
        <f t="shared" ca="1" si="17"/>
        <v>0</v>
      </c>
      <c r="AC7" s="90">
        <f>IF(ISERROR(INDEX(PAGADO!$F$2:$R$321,MATCH(CONCATENATE($B$4,"Devoluciones"),PAGADO!$E$2:$E$321,0),MATCH($D7,PAGADO!$F$1:$Q$1,0))),0,INDEX(PAGADO!$F$2:$R$321,MATCH(CONCATENATE($B$4,"Devoluciones"),PAGADO!$E$2:$E$321,0),MATCH($D7,PAGADO!$F$1:$Q$1,0)))</f>
        <v>0</v>
      </c>
      <c r="AD7" s="90">
        <f t="shared" ca="1" si="5"/>
        <v>0</v>
      </c>
      <c r="AE7" s="88">
        <f ca="1">INDIRECT("Condiciones!"&amp;ADDRESS(VLOOKUP(AE$2,Saltos,2,FALSE)+8*QUOTIENT((ROW()-3),13),MOD(ROW()-3,13)+COLUMN(Condiciones!$F$1)))</f>
        <v>1.5E-3</v>
      </c>
      <c r="AF7" s="90">
        <f t="shared" ca="1" si="18"/>
        <v>0</v>
      </c>
      <c r="AG7" s="90">
        <f>IF(ISERROR(INDEX(PAGADO!$F$2:$R$321,MATCH(CONCATENATE($B$4,"Otros"),PAGADO!$E$2:$E$321,0),MATCH($D7,PAGADO!$F$1:$Q$1,0))),0,INDEX(PAGADO!$F$2:$R$321,MATCH(CONCATENATE($B$4,"Otros"),PAGADO!$E$2:$E$321,0),MATCH($D7,PAGADO!$F$1:$Q$1,0)))</f>
        <v>-4860</v>
      </c>
      <c r="AH7" s="90">
        <f t="shared" ca="1" si="6"/>
        <v>-4860</v>
      </c>
      <c r="AI7" s="88">
        <f ca="1">INDIRECT("Condiciones!"&amp;ADDRESS(VLOOKUP(AI$2,Saltos,2,FALSE)+8*QUOTIENT((ROW()-3),13),MOD(ROW()-3,13)+COLUMN(Condiciones!$F$1)))</f>
        <v>0</v>
      </c>
      <c r="AJ7" s="90">
        <f t="shared" ca="1" si="19"/>
        <v>0</v>
      </c>
      <c r="AK7" s="90">
        <f>IF(ISERROR(INDEX(PAGADO!$F$2:$R$321,MATCH(CONCATENATE($B$4,"Aportes Manuales"),PAGADO!$E$2:$E$321,0),MATCH($D7,PAGADO!$F$1:$Q$1,0))),0,INDEX(PAGADO!$F$2:$R$321,MATCH(CONCATENATE($B$4,"Aportes Manuales"),PAGADO!$E$2:$E$321,0),MATCH($D7,PAGADO!$F$1:$Q$1,0)))</f>
        <v>0</v>
      </c>
      <c r="AL7" s="90">
        <f t="shared" ca="1" si="7"/>
        <v>0</v>
      </c>
      <c r="AM7" s="71"/>
      <c r="AN7" s="90">
        <f t="shared" ca="1" si="8"/>
        <v>0</v>
      </c>
      <c r="AO7" s="90">
        <f t="shared" si="9"/>
        <v>-4860</v>
      </c>
      <c r="AP7" s="90">
        <f t="shared" ca="1" si="10"/>
        <v>-4860</v>
      </c>
    </row>
    <row r="8" spans="2:42">
      <c r="B8" s="118"/>
      <c r="C8" s="85">
        <f>DATE($B$2,6,)</f>
        <v>45808</v>
      </c>
      <c r="D8" s="86" t="str">
        <f t="shared" si="11"/>
        <v>202505</v>
      </c>
      <c r="E8" s="87">
        <f ca="1">IF(ISERROR(INDEX(IV_Compras_Totales_Base!$E$2:$P$300,MATCH(INDIRECT(ADDRESS(4+13*QUOTIENT(ROW()-3,13),2,1,1)),IV_Compras_Totales_Base!$C$2:$C$300,0),MATCH($D8,IV_Compras_Totales_Base!$E$1:$P$1,0))),0,INDEX(IV_Compras_Totales_Base!$E$2:$P$300,MATCH(INDIRECT(ADDRESS(4+13*QUOTIENT(ROW()-3,13),2,1,1)),IV_Compras_Totales_Base!$C$2:$C$300,0),MATCH($D8,IV_Compras_Totales_Base!$E$1:$P$1,0)))</f>
        <v>0</v>
      </c>
      <c r="F8" s="87">
        <f ca="1">IF(ISERROR(INDEX(V_Compras_Logistica_Base!$E$2:$P$300,MATCH(INDIRECT(ADDRESS(4+13*QUOTIENT(ROW()-3,13),2,1,1)),V_Compras_Logistica_Base!$C$2:$C$300,0),MATCH($D8,V_Compras_Logistica_Base!$E$1:$P$1,0))),0,INDEX(V_Compras_Logistica_Base!$E$2:$P$300,MATCH(INDIRECT(ADDRESS(4+13*QUOTIENT(ROW()-3,13),2,1,1)),V_Compras_Logistica_Base!$C$2:$C$300,0),MATCH($D8,V_Compras_Logistica_Base!$E$1:$P$1,0)))</f>
        <v>0</v>
      </c>
      <c r="G8" s="88">
        <f ca="1">INDIRECT("Condiciones!"&amp;ADDRESS(VLOOKUP(G$2,Saltos,2,FALSE)+8*QUOTIENT((ROW()-3),13),MOD(ROW()-3,13)+COLUMN(Condiciones!$F$1)))</f>
        <v>0</v>
      </c>
      <c r="H8" s="89">
        <f t="shared" ca="1" si="12"/>
        <v>0</v>
      </c>
      <c r="I8" s="90">
        <f>IF(ISERROR(INDEX(PAGADO!$F$2:$R$321,MATCH(CONCATENATE($B$4,"Publicidad"),PAGADO!$E$2:$E$321,0),MATCH($D8,PAGADO!$F$1:$Q$1,0))),0,INDEX(PAGADO!$F$2:$R$321,MATCH(CONCATENATE($B$4,"Publicidad"),PAGADO!$E$2:$E$321,0),MATCH($D8,PAGADO!$F$1:$Q$1,0)))</f>
        <v>0</v>
      </c>
      <c r="J8" s="90">
        <f t="shared" ca="1" si="0"/>
        <v>0</v>
      </c>
      <c r="K8" s="88">
        <f ca="1">INDIRECT("Condiciones!"&amp;ADDRESS(VLOOKUP(K$2,Saltos,2,FALSE)+8*QUOTIENT((ROW()-3),13),MOD(ROW()-3,13)+COLUMN(Condiciones!$F$1)))</f>
        <v>0</v>
      </c>
      <c r="L8" s="91">
        <f t="shared" ca="1" si="13"/>
        <v>0</v>
      </c>
      <c r="M8" s="90">
        <f>IF(ISERROR(INDEX(PAGADO!$F$2:$R$321,MATCH(CONCATENATE($B$4,"Logistica"),PAGADO!$E$2:$E$321,0),MATCH($D8,PAGADO!$F$1:$Q$1,0))),0,INDEX(PAGADO!$F$2:$R$321,MATCH(CONCATENATE($B$4,"Logistica"),PAGADO!$E$2:$E$321,0),MATCH($D8,PAGADO!$F$1:$Q$1,0)))</f>
        <v>0</v>
      </c>
      <c r="N8" s="90">
        <f t="shared" ca="1" si="1"/>
        <v>0</v>
      </c>
      <c r="O8" s="88">
        <f ca="1">INDIRECT("Condiciones!"&amp;ADDRESS(VLOOKUP(O$2,Saltos,2,FALSE)+8*QUOTIENT((ROW()-3),13),MOD(ROW()-3,13)+COLUMN(Condiciones!$F$1)))</f>
        <v>0</v>
      </c>
      <c r="P8" s="90">
        <f t="shared" ca="1" si="14"/>
        <v>0</v>
      </c>
      <c r="Q8" s="90">
        <f>IF(ISERROR(INDEX(PAGADO!$F$2:$R$321,MATCH(CONCATENATE($B$4,"Centralizada"),PAGADO!$E$2:$E$321,0),MATCH($D8,PAGADO!$F$1:$Q$1,0))),0,INDEX(PAGADO!$F$2:$R$321,MATCH(CONCATENATE($B$4,"Centralizada"),PAGADO!$E$2:$E$321,0),MATCH($D8,PAGADO!$F$1:$Q$1,0)))</f>
        <v>0</v>
      </c>
      <c r="R8" s="90">
        <f t="shared" ca="1" si="2"/>
        <v>0</v>
      </c>
      <c r="S8" s="88">
        <f ca="1">INDIRECT("Condiciones!"&amp;ADDRESS(VLOOKUP(S$2,Saltos,2,FALSE)+8*QUOTIENT((ROW()-3),13),MOD(ROW()-3,13)+COLUMN(Condiciones!$F$1)))</f>
        <v>0</v>
      </c>
      <c r="T8" s="90">
        <f t="shared" ca="1" si="15"/>
        <v>0</v>
      </c>
      <c r="U8" s="90">
        <f>IF(ISERROR(INDEX(PAGADO!$F$2:$R$321,MATCH(CONCATENATE($B$4,"Escala Crecimiento"),PAGADO!$E$2:$E$321,0),MATCH($D8,PAGADO!$F$1:$Q$1,0))),0,INDEX(PAGADO!$F$2:$R$321,MATCH(CONCATENATE($B$4,"Escala Crecimiento"),PAGADO!$E$2:$E$321,0),MATCH($D8,PAGADO!$F$1:$Q$1,0)))</f>
        <v>0</v>
      </c>
      <c r="V8" s="90">
        <f t="shared" ca="1" si="3"/>
        <v>0</v>
      </c>
      <c r="W8" s="88">
        <f ca="1">INDIRECT("Condiciones!"&amp;ADDRESS(VLOOKUP(W$2,Saltos,2,FALSE)+8*QUOTIENT((ROW()-3),13),MOD(ROW()-3,13)+COLUMN(Condiciones!$F$1)))</f>
        <v>0</v>
      </c>
      <c r="X8" s="90">
        <f t="shared" ca="1" si="16"/>
        <v>0</v>
      </c>
      <c r="Y8" s="90">
        <f>IF(ISERROR(INDEX(PAGADO!$F$2:$R$321,MATCH(CONCATENATE($B$4,"Escala Fija"),PAGADO!$E$2:$E$321,0),MATCH($D8,PAGADO!$F$1:$Q$1,0))),0,INDEX(PAGADO!$F$2:$R$321,MATCH(CONCATENATE($B$4,"Escala Fija"),PAGADO!$E$2:$E$321,0),MATCH($D8,PAGADO!$F$1:$Q$1,0)))</f>
        <v>0</v>
      </c>
      <c r="Z8" s="90">
        <f t="shared" ca="1" si="4"/>
        <v>0</v>
      </c>
      <c r="AA8" s="88">
        <f ca="1">INDIRECT("Condiciones!"&amp;ADDRESS(VLOOKUP(AA$2,Saltos,2,FALSE)+8*QUOTIENT((ROW()-3),13),MOD(ROW()-3,13)+COLUMN(Condiciones!$F$1)))</f>
        <v>0</v>
      </c>
      <c r="AB8" s="90">
        <f t="shared" ca="1" si="17"/>
        <v>0</v>
      </c>
      <c r="AC8" s="90">
        <f>IF(ISERROR(INDEX(PAGADO!$F$2:$R$321,MATCH(CONCATENATE($B$4,"Devoluciones"),PAGADO!$E$2:$E$321,0),MATCH($D8,PAGADO!$F$1:$Q$1,0))),0,INDEX(PAGADO!$F$2:$R$321,MATCH(CONCATENATE($B$4,"Devoluciones"),PAGADO!$E$2:$E$321,0),MATCH($D8,PAGADO!$F$1:$Q$1,0)))</f>
        <v>0</v>
      </c>
      <c r="AD8" s="90">
        <f t="shared" ca="1" si="5"/>
        <v>0</v>
      </c>
      <c r="AE8" s="88">
        <f ca="1">INDIRECT("Condiciones!"&amp;ADDRESS(VLOOKUP(AE$2,Saltos,2,FALSE)+8*QUOTIENT((ROW()-3),13),MOD(ROW()-3,13)+COLUMN(Condiciones!$F$1)))</f>
        <v>1.5E-3</v>
      </c>
      <c r="AF8" s="90">
        <f t="shared" ca="1" si="18"/>
        <v>0</v>
      </c>
      <c r="AG8" s="90">
        <f>IF(ISERROR(INDEX(PAGADO!$F$2:$R$321,MATCH(CONCATENATE($B$4,"Otros"),PAGADO!$E$2:$E$321,0),MATCH($D8,PAGADO!$F$1:$Q$1,0))),0,INDEX(PAGADO!$F$2:$R$321,MATCH(CONCATENATE($B$4,"Otros"),PAGADO!$E$2:$E$321,0),MATCH($D8,PAGADO!$F$1:$Q$1,0)))</f>
        <v>0</v>
      </c>
      <c r="AH8" s="90">
        <f t="shared" ca="1" si="6"/>
        <v>0</v>
      </c>
      <c r="AI8" s="88">
        <f ca="1">INDIRECT("Condiciones!"&amp;ADDRESS(VLOOKUP(AI$2,Saltos,2,FALSE)+8*QUOTIENT((ROW()-3),13),MOD(ROW()-3,13)+COLUMN(Condiciones!$F$1)))</f>
        <v>0</v>
      </c>
      <c r="AJ8" s="90">
        <f t="shared" ca="1" si="19"/>
        <v>0</v>
      </c>
      <c r="AK8" s="90">
        <f>IF(ISERROR(INDEX(PAGADO!$F$2:$R$321,MATCH(CONCATENATE($B$4,"Aportes Manuales"),PAGADO!$E$2:$E$321,0),MATCH($D8,PAGADO!$F$1:$Q$1,0))),0,INDEX(PAGADO!$F$2:$R$321,MATCH(CONCATENATE($B$4,"Aportes Manuales"),PAGADO!$E$2:$E$321,0),MATCH($D8,PAGADO!$F$1:$Q$1,0)))</f>
        <v>0</v>
      </c>
      <c r="AL8" s="90">
        <f t="shared" ca="1" si="7"/>
        <v>0</v>
      </c>
      <c r="AM8" s="71"/>
      <c r="AN8" s="90">
        <f t="shared" ca="1" si="8"/>
        <v>0</v>
      </c>
      <c r="AO8" s="90">
        <f t="shared" si="9"/>
        <v>0</v>
      </c>
      <c r="AP8" s="90">
        <f t="shared" ca="1" si="10"/>
        <v>0</v>
      </c>
    </row>
    <row r="9" spans="2:42">
      <c r="B9" s="118"/>
      <c r="C9" s="85">
        <f>DATE($B$2,6,1)</f>
        <v>45809</v>
      </c>
      <c r="D9" s="86" t="str">
        <f t="shared" si="11"/>
        <v>202506</v>
      </c>
      <c r="E9" s="87">
        <f ca="1">IF(ISERROR(INDEX(IV_Compras_Totales_Base!$E$2:$P$300,MATCH(INDIRECT(ADDRESS(4+13*QUOTIENT(ROW()-3,13),2,1,1)),IV_Compras_Totales_Base!$C$2:$C$300,0),MATCH($D9,IV_Compras_Totales_Base!$E$1:$P$1,0))),0,INDEX(IV_Compras_Totales_Base!$E$2:$P$300,MATCH(INDIRECT(ADDRESS(4+13*QUOTIENT(ROW()-3,13),2,1,1)),IV_Compras_Totales_Base!$C$2:$C$300,0),MATCH($D9,IV_Compras_Totales_Base!$E$1:$P$1,0)))</f>
        <v>0</v>
      </c>
      <c r="F9" s="87">
        <f ca="1">IF(ISERROR(INDEX(V_Compras_Logistica_Base!$E$2:$P$300,MATCH(INDIRECT(ADDRESS(4+13*QUOTIENT(ROW()-3,13),2,1,1)),V_Compras_Logistica_Base!$C$2:$C$300,0),MATCH($D9,V_Compras_Logistica_Base!$E$1:$P$1,0))),0,INDEX(V_Compras_Logistica_Base!$E$2:$P$300,MATCH(INDIRECT(ADDRESS(4+13*QUOTIENT(ROW()-3,13),2,1,1)),V_Compras_Logistica_Base!$C$2:$C$300,0),MATCH($D9,V_Compras_Logistica_Base!$E$1:$P$1,0)))</f>
        <v>0</v>
      </c>
      <c r="G9" s="88">
        <f ca="1">INDIRECT("Condiciones!"&amp;ADDRESS(VLOOKUP(G$2,Saltos,2,FALSE)+8*QUOTIENT((ROW()-3),13),MOD(ROW()-3,13)+COLUMN(Condiciones!$F$1)))</f>
        <v>0</v>
      </c>
      <c r="H9" s="89">
        <f t="shared" ca="1" si="12"/>
        <v>0</v>
      </c>
      <c r="I9" s="90">
        <f>IF(ISERROR(INDEX(PAGADO!$F$2:$R$321,MATCH(CONCATENATE($B$4,"Publicidad"),PAGADO!$E$2:$E$321,0),MATCH($D9,PAGADO!$F$1:$Q$1,0))),0,INDEX(PAGADO!$F$2:$R$321,MATCH(CONCATENATE($B$4,"Publicidad"),PAGADO!$E$2:$E$321,0),MATCH($D9,PAGADO!$F$1:$Q$1,0)))</f>
        <v>0</v>
      </c>
      <c r="J9" s="90">
        <f t="shared" ca="1" si="0"/>
        <v>0</v>
      </c>
      <c r="K9" s="88">
        <f ca="1">INDIRECT("Condiciones!"&amp;ADDRESS(VLOOKUP(K$2,Saltos,2,FALSE)+8*QUOTIENT((ROW()-3),13),MOD(ROW()-3,13)+COLUMN(Condiciones!$F$1)))</f>
        <v>0</v>
      </c>
      <c r="L9" s="91">
        <f t="shared" ca="1" si="13"/>
        <v>0</v>
      </c>
      <c r="M9" s="90">
        <f>IF(ISERROR(INDEX(PAGADO!$F$2:$R$321,MATCH(CONCATENATE($B$4,"Logistica"),PAGADO!$E$2:$E$321,0),MATCH($D9,PAGADO!$F$1:$Q$1,0))),0,INDEX(PAGADO!$F$2:$R$321,MATCH(CONCATENATE($B$4,"Logistica"),PAGADO!$E$2:$E$321,0),MATCH($D9,PAGADO!$F$1:$Q$1,0)))</f>
        <v>0</v>
      </c>
      <c r="N9" s="90">
        <f t="shared" ca="1" si="1"/>
        <v>0</v>
      </c>
      <c r="O9" s="88">
        <f ca="1">INDIRECT("Condiciones!"&amp;ADDRESS(VLOOKUP(O$2,Saltos,2,FALSE)+8*QUOTIENT((ROW()-3),13),MOD(ROW()-3,13)+COLUMN(Condiciones!$F$1)))</f>
        <v>0</v>
      </c>
      <c r="P9" s="90">
        <f t="shared" ca="1" si="14"/>
        <v>0</v>
      </c>
      <c r="Q9" s="90">
        <f>IF(ISERROR(INDEX(PAGADO!$F$2:$R$321,MATCH(CONCATENATE($B$4,"Centralizada"),PAGADO!$E$2:$E$321,0),MATCH($D9,PAGADO!$F$1:$Q$1,0))),0,INDEX(PAGADO!$F$2:$R$321,MATCH(CONCATENATE($B$4,"Centralizada"),PAGADO!$E$2:$E$321,0),MATCH($D9,PAGADO!$F$1:$Q$1,0)))</f>
        <v>0</v>
      </c>
      <c r="R9" s="90">
        <f t="shared" ca="1" si="2"/>
        <v>0</v>
      </c>
      <c r="S9" s="88">
        <f ca="1">INDIRECT("Condiciones!"&amp;ADDRESS(VLOOKUP(S$2,Saltos,2,FALSE)+8*QUOTIENT((ROW()-3),13),MOD(ROW()-3,13)+COLUMN(Condiciones!$F$1)))</f>
        <v>0</v>
      </c>
      <c r="T9" s="90">
        <f t="shared" ca="1" si="15"/>
        <v>0</v>
      </c>
      <c r="U9" s="90">
        <f>IF(ISERROR(INDEX(PAGADO!$F$2:$R$321,MATCH(CONCATENATE($B$4,"Escala Crecimiento"),PAGADO!$E$2:$E$321,0),MATCH($D9,PAGADO!$F$1:$Q$1,0))),0,INDEX(PAGADO!$F$2:$R$321,MATCH(CONCATENATE($B$4,"Escala Crecimiento"),PAGADO!$E$2:$E$321,0),MATCH($D9,PAGADO!$F$1:$Q$1,0)))</f>
        <v>0</v>
      </c>
      <c r="V9" s="90">
        <f t="shared" ca="1" si="3"/>
        <v>0</v>
      </c>
      <c r="W9" s="88">
        <f ca="1">INDIRECT("Condiciones!"&amp;ADDRESS(VLOOKUP(W$2,Saltos,2,FALSE)+8*QUOTIENT((ROW()-3),13),MOD(ROW()-3,13)+COLUMN(Condiciones!$F$1)))</f>
        <v>0</v>
      </c>
      <c r="X9" s="90">
        <f t="shared" ca="1" si="16"/>
        <v>0</v>
      </c>
      <c r="Y9" s="90">
        <f>IF(ISERROR(INDEX(PAGADO!$F$2:$R$321,MATCH(CONCATENATE($B$4,"Escala Fija"),PAGADO!$E$2:$E$321,0),MATCH($D9,PAGADO!$F$1:$Q$1,0))),0,INDEX(PAGADO!$F$2:$R$321,MATCH(CONCATENATE($B$4,"Escala Fija"),PAGADO!$E$2:$E$321,0),MATCH($D9,PAGADO!$F$1:$Q$1,0)))</f>
        <v>0</v>
      </c>
      <c r="Z9" s="90">
        <f t="shared" ca="1" si="4"/>
        <v>0</v>
      </c>
      <c r="AA9" s="88">
        <f ca="1">INDIRECT("Condiciones!"&amp;ADDRESS(VLOOKUP(AA$2,Saltos,2,FALSE)+8*QUOTIENT((ROW()-3),13),MOD(ROW()-3,13)+COLUMN(Condiciones!$F$1)))</f>
        <v>0</v>
      </c>
      <c r="AB9" s="90">
        <f t="shared" ca="1" si="17"/>
        <v>0</v>
      </c>
      <c r="AC9" s="90">
        <f>IF(ISERROR(INDEX(PAGADO!$F$2:$R$321,MATCH(CONCATENATE($B$4,"Devoluciones"),PAGADO!$E$2:$E$321,0),MATCH($D9,PAGADO!$F$1:$Q$1,0))),0,INDEX(PAGADO!$F$2:$R$321,MATCH(CONCATENATE($B$4,"Devoluciones"),PAGADO!$E$2:$E$321,0),MATCH($D9,PAGADO!$F$1:$Q$1,0)))</f>
        <v>0</v>
      </c>
      <c r="AD9" s="90">
        <f t="shared" ca="1" si="5"/>
        <v>0</v>
      </c>
      <c r="AE9" s="88">
        <f ca="1">INDIRECT("Condiciones!"&amp;ADDRESS(VLOOKUP(AE$2,Saltos,2,FALSE)+8*QUOTIENT((ROW()-3),13),MOD(ROW()-3,13)+COLUMN(Condiciones!$F$1)))</f>
        <v>1.5E-3</v>
      </c>
      <c r="AF9" s="90">
        <f t="shared" ca="1" si="18"/>
        <v>0</v>
      </c>
      <c r="AG9" s="90">
        <f>IF(ISERROR(INDEX(PAGADO!$F$2:$R$321,MATCH(CONCATENATE($B$4,"Otros"),PAGADO!$E$2:$E$321,0),MATCH($D9,PAGADO!$F$1:$Q$1,0))),0,INDEX(PAGADO!$F$2:$R$321,MATCH(CONCATENATE($B$4,"Otros"),PAGADO!$E$2:$E$321,0),MATCH($D9,PAGADO!$F$1:$Q$1,0)))</f>
        <v>0</v>
      </c>
      <c r="AH9" s="90">
        <f t="shared" ca="1" si="6"/>
        <v>0</v>
      </c>
      <c r="AI9" s="88">
        <f ca="1">INDIRECT("Condiciones!"&amp;ADDRESS(VLOOKUP(AI$2,Saltos,2,FALSE)+8*QUOTIENT((ROW()-3),13),MOD(ROW()-3,13)+COLUMN(Condiciones!$F$1)))</f>
        <v>0</v>
      </c>
      <c r="AJ9" s="90">
        <f t="shared" ca="1" si="19"/>
        <v>0</v>
      </c>
      <c r="AK9" s="90">
        <f>IF(ISERROR(INDEX(PAGADO!$F$2:$R$321,MATCH(CONCATENATE($B$4,"Aportes Manuales"),PAGADO!$E$2:$E$321,0),MATCH($D9,PAGADO!$F$1:$Q$1,0))),0,INDEX(PAGADO!$F$2:$R$321,MATCH(CONCATENATE($B$4,"Aportes Manuales"),PAGADO!$E$2:$E$321,0),MATCH($D9,PAGADO!$F$1:$Q$1,0)))</f>
        <v>0</v>
      </c>
      <c r="AL9" s="90">
        <f t="shared" ca="1" si="7"/>
        <v>0</v>
      </c>
      <c r="AM9" s="71"/>
      <c r="AN9" s="90">
        <f t="shared" ca="1" si="8"/>
        <v>0</v>
      </c>
      <c r="AO9" s="90">
        <f t="shared" si="9"/>
        <v>0</v>
      </c>
      <c r="AP9" s="90">
        <f t="shared" ca="1" si="10"/>
        <v>0</v>
      </c>
    </row>
    <row r="10" spans="2:42">
      <c r="B10" s="118"/>
      <c r="C10" s="85">
        <f>DATE($B$2,7,1)</f>
        <v>45839</v>
      </c>
      <c r="D10" s="86" t="str">
        <f t="shared" si="11"/>
        <v>202507</v>
      </c>
      <c r="E10" s="87">
        <f ca="1">IF(ISERROR(INDEX(IV_Compras_Totales_Base!$E$2:$P$300,MATCH(INDIRECT(ADDRESS(4+13*QUOTIENT(ROW()-3,13),2,1,1)),IV_Compras_Totales_Base!$C$2:$C$300,0),MATCH($D10,IV_Compras_Totales_Base!$E$1:$P$1,0))),0,INDEX(IV_Compras_Totales_Base!$E$2:$P$300,MATCH(INDIRECT(ADDRESS(4+13*QUOTIENT(ROW()-3,13),2,1,1)),IV_Compras_Totales_Base!$C$2:$C$300,0),MATCH($D10,IV_Compras_Totales_Base!$E$1:$P$1,0)))</f>
        <v>0</v>
      </c>
      <c r="F10" s="87">
        <f ca="1">IF(ISERROR(INDEX(V_Compras_Logistica_Base!$E$2:$P$300,MATCH(INDIRECT(ADDRESS(4+13*QUOTIENT(ROW()-3,13),2,1,1)),V_Compras_Logistica_Base!$C$2:$C$300,0),MATCH($D10,V_Compras_Logistica_Base!$E$1:$P$1,0))),0,INDEX(V_Compras_Logistica_Base!$E$2:$P$300,MATCH(INDIRECT(ADDRESS(4+13*QUOTIENT(ROW()-3,13),2,1,1)),V_Compras_Logistica_Base!$C$2:$C$300,0),MATCH($D10,V_Compras_Logistica_Base!$E$1:$P$1,0)))</f>
        <v>0</v>
      </c>
      <c r="G10" s="88">
        <f ca="1">INDIRECT("Condiciones!"&amp;ADDRESS(VLOOKUP(G$2,Saltos,2,FALSE)+8*QUOTIENT((ROW()-3),13),MOD(ROW()-3,13)+COLUMN(Condiciones!$F$1)))</f>
        <v>0</v>
      </c>
      <c r="H10" s="89">
        <f t="shared" ca="1" si="12"/>
        <v>0</v>
      </c>
      <c r="I10" s="90">
        <f>IF(ISERROR(INDEX(PAGADO!$F$2:$R$321,MATCH(CONCATENATE($B$4,"Publicidad"),PAGADO!$E$2:$E$321,0),MATCH($D10,PAGADO!$F$1:$Q$1,0))),0,INDEX(PAGADO!$F$2:$R$321,MATCH(CONCATENATE($B$4,"Publicidad"),PAGADO!$E$2:$E$321,0),MATCH($D10,PAGADO!$F$1:$Q$1,0)))</f>
        <v>0</v>
      </c>
      <c r="J10" s="90">
        <f t="shared" ca="1" si="0"/>
        <v>0</v>
      </c>
      <c r="K10" s="88">
        <f ca="1">INDIRECT("Condiciones!"&amp;ADDRESS(VLOOKUP(K$2,Saltos,2,FALSE)+8*QUOTIENT((ROW()-3),13),MOD(ROW()-3,13)+COLUMN(Condiciones!$F$1)))</f>
        <v>0</v>
      </c>
      <c r="L10" s="91">
        <f t="shared" ca="1" si="13"/>
        <v>0</v>
      </c>
      <c r="M10" s="90">
        <f>IF(ISERROR(INDEX(PAGADO!$F$2:$R$321,MATCH(CONCATENATE($B$4,"Logistica"),PAGADO!$E$2:$E$321,0),MATCH($D10,PAGADO!$F$1:$Q$1,0))),0,INDEX(PAGADO!$F$2:$R$321,MATCH(CONCATENATE($B$4,"Logistica"),PAGADO!$E$2:$E$321,0),MATCH($D10,PAGADO!$F$1:$Q$1,0)))</f>
        <v>0</v>
      </c>
      <c r="N10" s="90">
        <f t="shared" ca="1" si="1"/>
        <v>0</v>
      </c>
      <c r="O10" s="88">
        <f ca="1">INDIRECT("Condiciones!"&amp;ADDRESS(VLOOKUP(O$2,Saltos,2,FALSE)+8*QUOTIENT((ROW()-3),13),MOD(ROW()-3,13)+COLUMN(Condiciones!$F$1)))</f>
        <v>0</v>
      </c>
      <c r="P10" s="90">
        <f t="shared" ca="1" si="14"/>
        <v>0</v>
      </c>
      <c r="Q10" s="90">
        <f>IF(ISERROR(INDEX(PAGADO!$F$2:$R$321,MATCH(CONCATENATE($B$4,"Centralizada"),PAGADO!$E$2:$E$321,0),MATCH($D10,PAGADO!$F$1:$Q$1,0))),0,INDEX(PAGADO!$F$2:$R$321,MATCH(CONCATENATE($B$4,"Centralizada"),PAGADO!$E$2:$E$321,0),MATCH($D10,PAGADO!$F$1:$Q$1,0)))</f>
        <v>0</v>
      </c>
      <c r="R10" s="90">
        <f t="shared" ca="1" si="2"/>
        <v>0</v>
      </c>
      <c r="S10" s="88">
        <f ca="1">INDIRECT("Condiciones!"&amp;ADDRESS(VLOOKUP(S$2,Saltos,2,FALSE)+8*QUOTIENT((ROW()-3),13),MOD(ROW()-3,13)+COLUMN(Condiciones!$F$1)))</f>
        <v>0</v>
      </c>
      <c r="T10" s="90">
        <f t="shared" ca="1" si="15"/>
        <v>0</v>
      </c>
      <c r="U10" s="90">
        <f>IF(ISERROR(INDEX(PAGADO!$F$2:$R$321,MATCH(CONCATENATE($B$4,"Escala Crecimiento"),PAGADO!$E$2:$E$321,0),MATCH($D10,PAGADO!$F$1:$Q$1,0))),0,INDEX(PAGADO!$F$2:$R$321,MATCH(CONCATENATE($B$4,"Escala Crecimiento"),PAGADO!$E$2:$E$321,0),MATCH($D10,PAGADO!$F$1:$Q$1,0)))</f>
        <v>0</v>
      </c>
      <c r="V10" s="90">
        <f t="shared" ca="1" si="3"/>
        <v>0</v>
      </c>
      <c r="W10" s="88">
        <f ca="1">INDIRECT("Condiciones!"&amp;ADDRESS(VLOOKUP(W$2,Saltos,2,FALSE)+8*QUOTIENT((ROW()-3),13),MOD(ROW()-3,13)+COLUMN(Condiciones!$F$1)))</f>
        <v>0</v>
      </c>
      <c r="X10" s="90">
        <f t="shared" ca="1" si="16"/>
        <v>0</v>
      </c>
      <c r="Y10" s="90">
        <f>IF(ISERROR(INDEX(PAGADO!$F$2:$R$321,MATCH(CONCATENATE($B$4,"Escala Fija"),PAGADO!$E$2:$E$321,0),MATCH($D10,PAGADO!$F$1:$Q$1,0))),0,INDEX(PAGADO!$F$2:$R$321,MATCH(CONCATENATE($B$4,"Escala Fija"),PAGADO!$E$2:$E$321,0),MATCH($D10,PAGADO!$F$1:$Q$1,0)))</f>
        <v>0</v>
      </c>
      <c r="Z10" s="90">
        <f t="shared" ca="1" si="4"/>
        <v>0</v>
      </c>
      <c r="AA10" s="88">
        <f ca="1">INDIRECT("Condiciones!"&amp;ADDRESS(VLOOKUP(AA$2,Saltos,2,FALSE)+8*QUOTIENT((ROW()-3),13),MOD(ROW()-3,13)+COLUMN(Condiciones!$F$1)))</f>
        <v>0</v>
      </c>
      <c r="AB10" s="90">
        <f t="shared" ca="1" si="17"/>
        <v>0</v>
      </c>
      <c r="AC10" s="90">
        <f>IF(ISERROR(INDEX(PAGADO!$F$2:$R$321,MATCH(CONCATENATE($B$4,"Devoluciones"),PAGADO!$E$2:$E$321,0),MATCH($D10,PAGADO!$F$1:$Q$1,0))),0,INDEX(PAGADO!$F$2:$R$321,MATCH(CONCATENATE($B$4,"Devoluciones"),PAGADO!$E$2:$E$321,0),MATCH($D10,PAGADO!$F$1:$Q$1,0)))</f>
        <v>0</v>
      </c>
      <c r="AD10" s="90">
        <f t="shared" ca="1" si="5"/>
        <v>0</v>
      </c>
      <c r="AE10" s="88">
        <f ca="1">INDIRECT("Condiciones!"&amp;ADDRESS(VLOOKUP(AE$2,Saltos,2,FALSE)+8*QUOTIENT((ROW()-3),13),MOD(ROW()-3,13)+COLUMN(Condiciones!$F$1)))</f>
        <v>1.5E-3</v>
      </c>
      <c r="AF10" s="90">
        <f t="shared" ca="1" si="18"/>
        <v>0</v>
      </c>
      <c r="AG10" s="90">
        <f>IF(ISERROR(INDEX(PAGADO!$F$2:$R$321,MATCH(CONCATENATE($B$4,"Otros"),PAGADO!$E$2:$E$321,0),MATCH($D10,PAGADO!$F$1:$Q$1,0))),0,INDEX(PAGADO!$F$2:$R$321,MATCH(CONCATENATE($B$4,"Otros"),PAGADO!$E$2:$E$321,0),MATCH($D10,PAGADO!$F$1:$Q$1,0)))</f>
        <v>0</v>
      </c>
      <c r="AH10" s="90">
        <f t="shared" ca="1" si="6"/>
        <v>0</v>
      </c>
      <c r="AI10" s="88">
        <f ca="1">INDIRECT("Condiciones!"&amp;ADDRESS(VLOOKUP(AI$2,Saltos,2,FALSE)+8*QUOTIENT((ROW()-3),13),MOD(ROW()-3,13)+COLUMN(Condiciones!$F$1)))</f>
        <v>0</v>
      </c>
      <c r="AJ10" s="90">
        <f t="shared" ca="1" si="19"/>
        <v>0</v>
      </c>
      <c r="AK10" s="90">
        <f>IF(ISERROR(INDEX(PAGADO!$F$2:$R$321,MATCH(CONCATENATE($B$4,"Aportes Manuales"),PAGADO!$E$2:$E$321,0),MATCH($D10,PAGADO!$F$1:$Q$1,0))),0,INDEX(PAGADO!$F$2:$R$321,MATCH(CONCATENATE($B$4,"Aportes Manuales"),PAGADO!$E$2:$E$321,0),MATCH($D10,PAGADO!$F$1:$Q$1,0)))</f>
        <v>0</v>
      </c>
      <c r="AL10" s="90">
        <f t="shared" ca="1" si="7"/>
        <v>0</v>
      </c>
      <c r="AM10" s="71"/>
      <c r="AN10" s="90">
        <f t="shared" ca="1" si="8"/>
        <v>0</v>
      </c>
      <c r="AO10" s="90">
        <f t="shared" si="9"/>
        <v>0</v>
      </c>
      <c r="AP10" s="90">
        <f t="shared" ca="1" si="10"/>
        <v>0</v>
      </c>
    </row>
    <row r="11" spans="2:42">
      <c r="B11" s="118"/>
      <c r="C11" s="85">
        <f>DATE($B$2,8,1)</f>
        <v>45870</v>
      </c>
      <c r="D11" s="86" t="str">
        <f t="shared" si="11"/>
        <v>202508</v>
      </c>
      <c r="E11" s="87">
        <f ca="1">IF(ISERROR(INDEX(IV_Compras_Totales_Base!$E$2:$P$300,MATCH(INDIRECT(ADDRESS(4+13*QUOTIENT(ROW()-3,13),2,1,1)),IV_Compras_Totales_Base!$C$2:$C$300,0),MATCH($D11,IV_Compras_Totales_Base!$E$1:$P$1,0))),0,INDEX(IV_Compras_Totales_Base!$E$2:$P$300,MATCH(INDIRECT(ADDRESS(4+13*QUOTIENT(ROW()-3,13),2,1,1)),IV_Compras_Totales_Base!$C$2:$C$300,0),MATCH($D11,IV_Compras_Totales_Base!$E$1:$P$1,0)))</f>
        <v>0</v>
      </c>
      <c r="F11" s="87">
        <f ca="1">IF(ISERROR(INDEX(V_Compras_Logistica_Base!$E$2:$P$300,MATCH(INDIRECT(ADDRESS(4+13*QUOTIENT(ROW()-3,13),2,1,1)),V_Compras_Logistica_Base!$C$2:$C$300,0),MATCH($D11,V_Compras_Logistica_Base!$E$1:$P$1,0))),0,INDEX(V_Compras_Logistica_Base!$E$2:$P$300,MATCH(INDIRECT(ADDRESS(4+13*QUOTIENT(ROW()-3,13),2,1,1)),V_Compras_Logistica_Base!$C$2:$C$300,0),MATCH($D11,V_Compras_Logistica_Base!$E$1:$P$1,0)))</f>
        <v>0</v>
      </c>
      <c r="G11" s="88">
        <f ca="1">INDIRECT("Condiciones!"&amp;ADDRESS(VLOOKUP(G$2,Saltos,2,FALSE)+8*QUOTIENT((ROW()-3),13),MOD(ROW()-3,13)+COLUMN(Condiciones!$F$1)))</f>
        <v>0</v>
      </c>
      <c r="H11" s="89">
        <f t="shared" ca="1" si="12"/>
        <v>0</v>
      </c>
      <c r="I11" s="90">
        <f>IF(ISERROR(INDEX(PAGADO!$F$2:$R$321,MATCH(CONCATENATE($B$4,"Publicidad"),PAGADO!$E$2:$E$321,0),MATCH($D11,PAGADO!$F$1:$Q$1,0))),0,INDEX(PAGADO!$F$2:$R$321,MATCH(CONCATENATE($B$4,"Publicidad"),PAGADO!$E$2:$E$321,0),MATCH($D11,PAGADO!$F$1:$Q$1,0)))</f>
        <v>0</v>
      </c>
      <c r="J11" s="90">
        <f t="shared" ca="1" si="0"/>
        <v>0</v>
      </c>
      <c r="K11" s="88">
        <f ca="1">INDIRECT("Condiciones!"&amp;ADDRESS(VLOOKUP(K$2,Saltos,2,FALSE)+8*QUOTIENT((ROW()-3),13),MOD(ROW()-3,13)+COLUMN(Condiciones!$F$1)))</f>
        <v>0</v>
      </c>
      <c r="L11" s="91">
        <f t="shared" ca="1" si="13"/>
        <v>0</v>
      </c>
      <c r="M11" s="90">
        <f>IF(ISERROR(INDEX(PAGADO!$F$2:$R$321,MATCH(CONCATENATE($B$4,"Logistica"),PAGADO!$E$2:$E$321,0),MATCH($D11,PAGADO!$F$1:$Q$1,0))),0,INDEX(PAGADO!$F$2:$R$321,MATCH(CONCATENATE($B$4,"Logistica"),PAGADO!$E$2:$E$321,0),MATCH($D11,PAGADO!$F$1:$Q$1,0)))</f>
        <v>0</v>
      </c>
      <c r="N11" s="90">
        <f t="shared" ca="1" si="1"/>
        <v>0</v>
      </c>
      <c r="O11" s="88">
        <f ca="1">INDIRECT("Condiciones!"&amp;ADDRESS(VLOOKUP(O$2,Saltos,2,FALSE)+8*QUOTIENT((ROW()-3),13),MOD(ROW()-3,13)+COLUMN(Condiciones!$F$1)))</f>
        <v>0</v>
      </c>
      <c r="P11" s="90">
        <f t="shared" ca="1" si="14"/>
        <v>0</v>
      </c>
      <c r="Q11" s="90">
        <f>IF(ISERROR(INDEX(PAGADO!$F$2:$R$321,MATCH(CONCATENATE($B$4,"Centralizada"),PAGADO!$E$2:$E$321,0),MATCH($D11,PAGADO!$F$1:$Q$1,0))),0,INDEX(PAGADO!$F$2:$R$321,MATCH(CONCATENATE($B$4,"Centralizada"),PAGADO!$E$2:$E$321,0),MATCH($D11,PAGADO!$F$1:$Q$1,0)))</f>
        <v>0</v>
      </c>
      <c r="R11" s="90">
        <f t="shared" ca="1" si="2"/>
        <v>0</v>
      </c>
      <c r="S11" s="88">
        <f ca="1">INDIRECT("Condiciones!"&amp;ADDRESS(VLOOKUP(S$2,Saltos,2,FALSE)+8*QUOTIENT((ROW()-3),13),MOD(ROW()-3,13)+COLUMN(Condiciones!$F$1)))</f>
        <v>0</v>
      </c>
      <c r="T11" s="90">
        <f t="shared" ca="1" si="15"/>
        <v>0</v>
      </c>
      <c r="U11" s="90">
        <f>IF(ISERROR(INDEX(PAGADO!$F$2:$R$321,MATCH(CONCATENATE($B$4,"Escala Crecimiento"),PAGADO!$E$2:$E$321,0),MATCH($D11,PAGADO!$F$1:$Q$1,0))),0,INDEX(PAGADO!$F$2:$R$321,MATCH(CONCATENATE($B$4,"Escala Crecimiento"),PAGADO!$E$2:$E$321,0),MATCH($D11,PAGADO!$F$1:$Q$1,0)))</f>
        <v>0</v>
      </c>
      <c r="V11" s="90">
        <f t="shared" ca="1" si="3"/>
        <v>0</v>
      </c>
      <c r="W11" s="88">
        <f ca="1">INDIRECT("Condiciones!"&amp;ADDRESS(VLOOKUP(W$2,Saltos,2,FALSE)+8*QUOTIENT((ROW()-3),13),MOD(ROW()-3,13)+COLUMN(Condiciones!$F$1)))</f>
        <v>0</v>
      </c>
      <c r="X11" s="90">
        <f t="shared" ca="1" si="16"/>
        <v>0</v>
      </c>
      <c r="Y11" s="90">
        <f>IF(ISERROR(INDEX(PAGADO!$F$2:$R$321,MATCH(CONCATENATE($B$4,"Escala Fija"),PAGADO!$E$2:$E$321,0),MATCH($D11,PAGADO!$F$1:$Q$1,0))),0,INDEX(PAGADO!$F$2:$R$321,MATCH(CONCATENATE($B$4,"Escala Fija"),PAGADO!$E$2:$E$321,0),MATCH($D11,PAGADO!$F$1:$Q$1,0)))</f>
        <v>0</v>
      </c>
      <c r="Z11" s="90">
        <f t="shared" ca="1" si="4"/>
        <v>0</v>
      </c>
      <c r="AA11" s="88">
        <f ca="1">INDIRECT("Condiciones!"&amp;ADDRESS(VLOOKUP(AA$2,Saltos,2,FALSE)+8*QUOTIENT((ROW()-3),13),MOD(ROW()-3,13)+COLUMN(Condiciones!$F$1)))</f>
        <v>0</v>
      </c>
      <c r="AB11" s="90">
        <f t="shared" ca="1" si="17"/>
        <v>0</v>
      </c>
      <c r="AC11" s="90">
        <f>IF(ISERROR(INDEX(PAGADO!$F$2:$R$321,MATCH(CONCATENATE($B$4,"Devoluciones"),PAGADO!$E$2:$E$321,0),MATCH($D11,PAGADO!$F$1:$Q$1,0))),0,INDEX(PAGADO!$F$2:$R$321,MATCH(CONCATENATE($B$4,"Devoluciones"),PAGADO!$E$2:$E$321,0),MATCH($D11,PAGADO!$F$1:$Q$1,0)))</f>
        <v>0</v>
      </c>
      <c r="AD11" s="90">
        <f t="shared" ca="1" si="5"/>
        <v>0</v>
      </c>
      <c r="AE11" s="88">
        <f ca="1">INDIRECT("Condiciones!"&amp;ADDRESS(VLOOKUP(AE$2,Saltos,2,FALSE)+8*QUOTIENT((ROW()-3),13),MOD(ROW()-3,13)+COLUMN(Condiciones!$F$1)))</f>
        <v>1.5E-3</v>
      </c>
      <c r="AF11" s="90">
        <f t="shared" ca="1" si="18"/>
        <v>0</v>
      </c>
      <c r="AG11" s="90">
        <f>IF(ISERROR(INDEX(PAGADO!$F$2:$R$321,MATCH(CONCATENATE($B$4,"Otros"),PAGADO!$E$2:$E$321,0),MATCH($D11,PAGADO!$F$1:$Q$1,0))),0,INDEX(PAGADO!$F$2:$R$321,MATCH(CONCATENATE($B$4,"Otros"),PAGADO!$E$2:$E$321,0),MATCH($D11,PAGADO!$F$1:$Q$1,0)))</f>
        <v>0</v>
      </c>
      <c r="AH11" s="90">
        <f t="shared" ca="1" si="6"/>
        <v>0</v>
      </c>
      <c r="AI11" s="88">
        <f ca="1">INDIRECT("Condiciones!"&amp;ADDRESS(VLOOKUP(AI$2,Saltos,2,FALSE)+8*QUOTIENT((ROW()-3),13),MOD(ROW()-3,13)+COLUMN(Condiciones!$F$1)))</f>
        <v>0</v>
      </c>
      <c r="AJ11" s="90">
        <f t="shared" ca="1" si="19"/>
        <v>0</v>
      </c>
      <c r="AK11" s="90">
        <f>IF(ISERROR(INDEX(PAGADO!$F$2:$R$321,MATCH(CONCATENATE($B$4,"Aportes Manuales"),PAGADO!$E$2:$E$321,0),MATCH($D11,PAGADO!$F$1:$Q$1,0))),0,INDEX(PAGADO!$F$2:$R$321,MATCH(CONCATENATE($B$4,"Aportes Manuales"),PAGADO!$E$2:$E$321,0),MATCH($D11,PAGADO!$F$1:$Q$1,0)))</f>
        <v>0</v>
      </c>
      <c r="AL11" s="90">
        <f t="shared" ca="1" si="7"/>
        <v>0</v>
      </c>
      <c r="AM11" s="71"/>
      <c r="AN11" s="90">
        <f t="shared" ca="1" si="8"/>
        <v>0</v>
      </c>
      <c r="AO11" s="90">
        <f t="shared" si="9"/>
        <v>0</v>
      </c>
      <c r="AP11" s="90">
        <f t="shared" ca="1" si="10"/>
        <v>0</v>
      </c>
    </row>
    <row r="12" spans="2:42">
      <c r="B12" s="118"/>
      <c r="C12" s="85">
        <f>DATE($B$2,9,1)</f>
        <v>45901</v>
      </c>
      <c r="D12" s="86" t="str">
        <f t="shared" si="11"/>
        <v>202509</v>
      </c>
      <c r="E12" s="87">
        <f ca="1">IF(ISERROR(INDEX(IV_Compras_Totales_Base!$E$2:$P$300,MATCH(INDIRECT(ADDRESS(4+13*QUOTIENT(ROW()-3,13),2,1,1)),IV_Compras_Totales_Base!$C$2:$C$300,0),MATCH($D12,IV_Compras_Totales_Base!$E$1:$P$1,0))),0,INDEX(IV_Compras_Totales_Base!$E$2:$P$300,MATCH(INDIRECT(ADDRESS(4+13*QUOTIENT(ROW()-3,13),2,1,1)),IV_Compras_Totales_Base!$C$2:$C$300,0),MATCH($D12,IV_Compras_Totales_Base!$E$1:$P$1,0)))</f>
        <v>346800</v>
      </c>
      <c r="F12" s="87">
        <f ca="1">IF(ISERROR(INDEX(V_Compras_Logistica_Base!$E$2:$P$300,MATCH(INDIRECT(ADDRESS(4+13*QUOTIENT(ROW()-3,13),2,1,1)),V_Compras_Logistica_Base!$C$2:$C$300,0),MATCH($D12,V_Compras_Logistica_Base!$E$1:$P$1,0))),0,INDEX(V_Compras_Logistica_Base!$E$2:$P$300,MATCH(INDIRECT(ADDRESS(4+13*QUOTIENT(ROW()-3,13),2,1,1)),V_Compras_Logistica_Base!$C$2:$C$300,0),MATCH($D12,V_Compras_Logistica_Base!$E$1:$P$1,0)))</f>
        <v>0</v>
      </c>
      <c r="G12" s="88">
        <f ca="1">INDIRECT("Condiciones!"&amp;ADDRESS(VLOOKUP(G$2,Saltos,2,FALSE)+8*QUOTIENT((ROW()-3),13),MOD(ROW()-3,13)+COLUMN(Condiciones!$F$1)))</f>
        <v>0</v>
      </c>
      <c r="H12" s="89">
        <f t="shared" ca="1" si="12"/>
        <v>0</v>
      </c>
      <c r="I12" s="90">
        <f>IF(ISERROR(INDEX(PAGADO!$F$2:$R$321,MATCH(CONCATENATE($B$4,"Publicidad"),PAGADO!$E$2:$E$321,0),MATCH($D12,PAGADO!$F$1:$Q$1,0))),0,INDEX(PAGADO!$F$2:$R$321,MATCH(CONCATENATE($B$4,"Publicidad"),PAGADO!$E$2:$E$321,0),MATCH($D12,PAGADO!$F$1:$Q$1,0)))</f>
        <v>0</v>
      </c>
      <c r="J12" s="90">
        <f t="shared" ca="1" si="0"/>
        <v>0</v>
      </c>
      <c r="K12" s="88">
        <f ca="1">INDIRECT("Condiciones!"&amp;ADDRESS(VLOOKUP(K$2,Saltos,2,FALSE)+8*QUOTIENT((ROW()-3),13),MOD(ROW()-3,13)+COLUMN(Condiciones!$F$1)))</f>
        <v>0</v>
      </c>
      <c r="L12" s="91">
        <f t="shared" ca="1" si="13"/>
        <v>0</v>
      </c>
      <c r="M12" s="90">
        <f>IF(ISERROR(INDEX(PAGADO!$F$2:$R$321,MATCH(CONCATENATE($B$4,"Logistica"),PAGADO!$E$2:$E$321,0),MATCH($D12,PAGADO!$F$1:$Q$1,0))),0,INDEX(PAGADO!$F$2:$R$321,MATCH(CONCATENATE($B$4,"Logistica"),PAGADO!$E$2:$E$321,0),MATCH($D12,PAGADO!$F$1:$Q$1,0)))</f>
        <v>0</v>
      </c>
      <c r="N12" s="90">
        <f t="shared" ca="1" si="1"/>
        <v>0</v>
      </c>
      <c r="O12" s="88">
        <f ca="1">INDIRECT("Condiciones!"&amp;ADDRESS(VLOOKUP(O$2,Saltos,2,FALSE)+8*QUOTIENT((ROW()-3),13),MOD(ROW()-3,13)+COLUMN(Condiciones!$F$1)))</f>
        <v>0</v>
      </c>
      <c r="P12" s="90">
        <f t="shared" ca="1" si="14"/>
        <v>0</v>
      </c>
      <c r="Q12" s="90">
        <f>IF(ISERROR(INDEX(PAGADO!$F$2:$R$321,MATCH(CONCATENATE($B$4,"Centralizada"),PAGADO!$E$2:$E$321,0),MATCH($D12,PAGADO!$F$1:$Q$1,0))),0,INDEX(PAGADO!$F$2:$R$321,MATCH(CONCATENATE($B$4,"Centralizada"),PAGADO!$E$2:$E$321,0),MATCH($D12,PAGADO!$F$1:$Q$1,0)))</f>
        <v>0</v>
      </c>
      <c r="R12" s="90">
        <f t="shared" ca="1" si="2"/>
        <v>0</v>
      </c>
      <c r="S12" s="88">
        <f ca="1">INDIRECT("Condiciones!"&amp;ADDRESS(VLOOKUP(S$2,Saltos,2,FALSE)+8*QUOTIENT((ROW()-3),13),MOD(ROW()-3,13)+COLUMN(Condiciones!$F$1)))</f>
        <v>0</v>
      </c>
      <c r="T12" s="90">
        <f t="shared" ca="1" si="15"/>
        <v>0</v>
      </c>
      <c r="U12" s="90">
        <f>IF(ISERROR(INDEX(PAGADO!$F$2:$R$321,MATCH(CONCATENATE($B$4,"Escala Crecimiento"),PAGADO!$E$2:$E$321,0),MATCH($D12,PAGADO!$F$1:$Q$1,0))),0,INDEX(PAGADO!$F$2:$R$321,MATCH(CONCATENATE($B$4,"Escala Crecimiento"),PAGADO!$E$2:$E$321,0),MATCH($D12,PAGADO!$F$1:$Q$1,0)))</f>
        <v>0</v>
      </c>
      <c r="V12" s="90">
        <f t="shared" ca="1" si="3"/>
        <v>0</v>
      </c>
      <c r="W12" s="88">
        <f ca="1">INDIRECT("Condiciones!"&amp;ADDRESS(VLOOKUP(W$2,Saltos,2,FALSE)+8*QUOTIENT((ROW()-3),13),MOD(ROW()-3,13)+COLUMN(Condiciones!$F$1)))</f>
        <v>0</v>
      </c>
      <c r="X12" s="90">
        <f t="shared" ca="1" si="16"/>
        <v>0</v>
      </c>
      <c r="Y12" s="90">
        <f>IF(ISERROR(INDEX(PAGADO!$F$2:$R$321,MATCH(CONCATENATE($B$4,"Escala Fija"),PAGADO!$E$2:$E$321,0),MATCH($D12,PAGADO!$F$1:$Q$1,0))),0,INDEX(PAGADO!$F$2:$R$321,MATCH(CONCATENATE($B$4,"Escala Fija"),PAGADO!$E$2:$E$321,0),MATCH($D12,PAGADO!$F$1:$Q$1,0)))</f>
        <v>0</v>
      </c>
      <c r="Z12" s="90">
        <f t="shared" ca="1" si="4"/>
        <v>0</v>
      </c>
      <c r="AA12" s="88">
        <f ca="1">INDIRECT("Condiciones!"&amp;ADDRESS(VLOOKUP(AA$2,Saltos,2,FALSE)+8*QUOTIENT((ROW()-3),13),MOD(ROW()-3,13)+COLUMN(Condiciones!$F$1)))</f>
        <v>0</v>
      </c>
      <c r="AB12" s="90">
        <f t="shared" ca="1" si="17"/>
        <v>0</v>
      </c>
      <c r="AC12" s="90">
        <f>IF(ISERROR(INDEX(PAGADO!$F$2:$R$321,MATCH(CONCATENATE($B$4,"Devoluciones"),PAGADO!$E$2:$E$321,0),MATCH($D12,PAGADO!$F$1:$Q$1,0))),0,INDEX(PAGADO!$F$2:$R$321,MATCH(CONCATENATE($B$4,"Devoluciones"),PAGADO!$E$2:$E$321,0),MATCH($D12,PAGADO!$F$1:$Q$1,0)))</f>
        <v>0</v>
      </c>
      <c r="AD12" s="90">
        <f t="shared" ca="1" si="5"/>
        <v>0</v>
      </c>
      <c r="AE12" s="88">
        <f ca="1">INDIRECT("Condiciones!"&amp;ADDRESS(VLOOKUP(AE$2,Saltos,2,FALSE)+8*QUOTIENT((ROW()-3),13),MOD(ROW()-3,13)+COLUMN(Condiciones!$F$1)))</f>
        <v>1.5E-3</v>
      </c>
      <c r="AF12" s="90">
        <f t="shared" ca="1" si="18"/>
        <v>520.20000000000005</v>
      </c>
      <c r="AG12" s="90">
        <f>IF(ISERROR(INDEX(PAGADO!$F$2:$R$321,MATCH(CONCATENATE($B$4,"Otros"),PAGADO!$E$2:$E$321,0),MATCH($D12,PAGADO!$F$1:$Q$1,0))),0,INDEX(PAGADO!$F$2:$R$321,MATCH(CONCATENATE($B$4,"Otros"),PAGADO!$E$2:$E$321,0),MATCH($D12,PAGADO!$F$1:$Q$1,0)))</f>
        <v>-520</v>
      </c>
      <c r="AH12" s="90">
        <f t="shared" ca="1" si="6"/>
        <v>0.20000000000004547</v>
      </c>
      <c r="AI12" s="88">
        <f ca="1">INDIRECT("Condiciones!"&amp;ADDRESS(VLOOKUP(AI$2,Saltos,2,FALSE)+8*QUOTIENT((ROW()-3),13),MOD(ROW()-3,13)+COLUMN(Condiciones!$F$1)))</f>
        <v>0</v>
      </c>
      <c r="AJ12" s="90">
        <f t="shared" ca="1" si="19"/>
        <v>0</v>
      </c>
      <c r="AK12" s="90">
        <f>IF(ISERROR(INDEX(PAGADO!$F$2:$R$321,MATCH(CONCATENATE($B$4,"Aportes Manuales"),PAGADO!$E$2:$E$321,0),MATCH($D12,PAGADO!$F$1:$Q$1,0))),0,INDEX(PAGADO!$F$2:$R$321,MATCH(CONCATENATE($B$4,"Aportes Manuales"),PAGADO!$E$2:$E$321,0),MATCH($D12,PAGADO!$F$1:$Q$1,0)))</f>
        <v>0</v>
      </c>
      <c r="AL12" s="90">
        <f t="shared" ca="1" si="7"/>
        <v>0</v>
      </c>
      <c r="AM12" s="71"/>
      <c r="AN12" s="90">
        <f t="shared" ca="1" si="8"/>
        <v>520.20000000000005</v>
      </c>
      <c r="AO12" s="90">
        <f t="shared" si="9"/>
        <v>-520</v>
      </c>
      <c r="AP12" s="90">
        <f t="shared" ca="1" si="10"/>
        <v>0.20000000000004547</v>
      </c>
    </row>
    <row r="13" spans="2:42">
      <c r="B13" s="118"/>
      <c r="C13" s="85">
        <f>DATE($B$2,10,1)</f>
        <v>45931</v>
      </c>
      <c r="D13" s="86" t="str">
        <f t="shared" si="11"/>
        <v>202510</v>
      </c>
      <c r="E13" s="87">
        <f ca="1">IF(ISERROR(INDEX(IV_Compras_Totales_Base!$E$2:$P$300,MATCH(INDIRECT(ADDRESS(4+13*QUOTIENT(ROW()-3,13),2,1,1)),IV_Compras_Totales_Base!$C$2:$C$300,0),MATCH($D13,IV_Compras_Totales_Base!$E$1:$P$1,0))),0,INDEX(IV_Compras_Totales_Base!$E$2:$P$300,MATCH(INDIRECT(ADDRESS(4+13*QUOTIENT(ROW()-3,13),2,1,1)),IV_Compras_Totales_Base!$C$2:$C$300,0),MATCH($D13,IV_Compras_Totales_Base!$E$1:$P$1,0)))</f>
        <v>0</v>
      </c>
      <c r="F13" s="87">
        <f ca="1">IF(ISERROR(INDEX(V_Compras_Logistica_Base!$E$2:$P$300,MATCH(INDIRECT(ADDRESS(4+13*QUOTIENT(ROW()-3,13),2,1,1)),V_Compras_Logistica_Base!$C$2:$C$300,0),MATCH($D13,V_Compras_Logistica_Base!$E$1:$P$1,0))),0,INDEX(V_Compras_Logistica_Base!$E$2:$P$300,MATCH(INDIRECT(ADDRESS(4+13*QUOTIENT(ROW()-3,13),2,1,1)),V_Compras_Logistica_Base!$C$2:$C$300,0),MATCH($D13,V_Compras_Logistica_Base!$E$1:$P$1,0)))</f>
        <v>0</v>
      </c>
      <c r="G13" s="88">
        <f ca="1">INDIRECT("Condiciones!"&amp;ADDRESS(VLOOKUP(G$2,Saltos,2,FALSE)+8*QUOTIENT((ROW()-3),13),MOD(ROW()-3,13)+COLUMN(Condiciones!$F$1)))</f>
        <v>0</v>
      </c>
      <c r="H13" s="89">
        <f t="shared" ca="1" si="12"/>
        <v>0</v>
      </c>
      <c r="I13" s="90">
        <f>IF(ISERROR(INDEX(PAGADO!$F$2:$R$321,MATCH(CONCATENATE($B$4,"Publicidad"),PAGADO!$E$2:$E$321,0),MATCH($D13,PAGADO!$F$1:$Q$1,0))),0,INDEX(PAGADO!$F$2:$R$321,MATCH(CONCATENATE($B$4,"Publicidad"),PAGADO!$E$2:$E$321,0),MATCH($D13,PAGADO!$F$1:$Q$1,0)))</f>
        <v>0</v>
      </c>
      <c r="J13" s="90">
        <f t="shared" ca="1" si="0"/>
        <v>0</v>
      </c>
      <c r="K13" s="88">
        <f ca="1">INDIRECT("Condiciones!"&amp;ADDRESS(VLOOKUP(K$2,Saltos,2,FALSE)+8*QUOTIENT((ROW()-3),13),MOD(ROW()-3,13)+COLUMN(Condiciones!$F$1)))</f>
        <v>0</v>
      </c>
      <c r="L13" s="91">
        <f t="shared" ca="1" si="13"/>
        <v>0</v>
      </c>
      <c r="M13" s="90">
        <f>IF(ISERROR(INDEX(PAGADO!$F$2:$R$321,MATCH(CONCATENATE($B$4,"Logistica"),PAGADO!$E$2:$E$321,0),MATCH($D13,PAGADO!$F$1:$Q$1,0))),0,INDEX(PAGADO!$F$2:$R$321,MATCH(CONCATENATE($B$4,"Logistica"),PAGADO!$E$2:$E$321,0),MATCH($D13,PAGADO!$F$1:$Q$1,0)))</f>
        <v>0</v>
      </c>
      <c r="N13" s="90">
        <f t="shared" ca="1" si="1"/>
        <v>0</v>
      </c>
      <c r="O13" s="88">
        <f ca="1">INDIRECT("Condiciones!"&amp;ADDRESS(VLOOKUP(O$2,Saltos,2,FALSE)+8*QUOTIENT((ROW()-3),13),MOD(ROW()-3,13)+COLUMN(Condiciones!$F$1)))</f>
        <v>0</v>
      </c>
      <c r="P13" s="90">
        <f t="shared" ca="1" si="14"/>
        <v>0</v>
      </c>
      <c r="Q13" s="90">
        <f>IF(ISERROR(INDEX(PAGADO!$F$2:$R$321,MATCH(CONCATENATE($B$4,"Centralizada"),PAGADO!$E$2:$E$321,0),MATCH($D13,PAGADO!$F$1:$Q$1,0))),0,INDEX(PAGADO!$F$2:$R$321,MATCH(CONCATENATE($B$4,"Centralizada"),PAGADO!$E$2:$E$321,0),MATCH($D13,PAGADO!$F$1:$Q$1,0)))</f>
        <v>0</v>
      </c>
      <c r="R13" s="90">
        <f t="shared" ca="1" si="2"/>
        <v>0</v>
      </c>
      <c r="S13" s="88">
        <f ca="1">INDIRECT("Condiciones!"&amp;ADDRESS(VLOOKUP(S$2,Saltos,2,FALSE)+8*QUOTIENT((ROW()-3),13),MOD(ROW()-3,13)+COLUMN(Condiciones!$F$1)))</f>
        <v>0</v>
      </c>
      <c r="T13" s="90">
        <f t="shared" ca="1" si="15"/>
        <v>0</v>
      </c>
      <c r="U13" s="90">
        <f>IF(ISERROR(INDEX(PAGADO!$F$2:$R$321,MATCH(CONCATENATE($B$4,"Escala Crecimiento"),PAGADO!$E$2:$E$321,0),MATCH($D13,PAGADO!$F$1:$Q$1,0))),0,INDEX(PAGADO!$F$2:$R$321,MATCH(CONCATENATE($B$4,"Escala Crecimiento"),PAGADO!$E$2:$E$321,0),MATCH($D13,PAGADO!$F$1:$Q$1,0)))</f>
        <v>0</v>
      </c>
      <c r="V13" s="90">
        <f t="shared" ca="1" si="3"/>
        <v>0</v>
      </c>
      <c r="W13" s="88">
        <f ca="1">INDIRECT("Condiciones!"&amp;ADDRESS(VLOOKUP(W$2,Saltos,2,FALSE)+8*QUOTIENT((ROW()-3),13),MOD(ROW()-3,13)+COLUMN(Condiciones!$F$1)))</f>
        <v>0</v>
      </c>
      <c r="X13" s="90">
        <f t="shared" ca="1" si="16"/>
        <v>0</v>
      </c>
      <c r="Y13" s="90">
        <f>IF(ISERROR(INDEX(PAGADO!$F$2:$R$321,MATCH(CONCATENATE($B$4,"Escala Fija"),PAGADO!$E$2:$E$321,0),MATCH($D13,PAGADO!$F$1:$Q$1,0))),0,INDEX(PAGADO!$F$2:$R$321,MATCH(CONCATENATE($B$4,"Escala Fija"),PAGADO!$E$2:$E$321,0),MATCH($D13,PAGADO!$F$1:$Q$1,0)))</f>
        <v>0</v>
      </c>
      <c r="Z13" s="90">
        <f t="shared" ca="1" si="4"/>
        <v>0</v>
      </c>
      <c r="AA13" s="88">
        <f ca="1">INDIRECT("Condiciones!"&amp;ADDRESS(VLOOKUP(AA$2,Saltos,2,FALSE)+8*QUOTIENT((ROW()-3),13),MOD(ROW()-3,13)+COLUMN(Condiciones!$F$1)))</f>
        <v>0</v>
      </c>
      <c r="AB13" s="90">
        <f t="shared" ca="1" si="17"/>
        <v>0</v>
      </c>
      <c r="AC13" s="90">
        <f>IF(ISERROR(INDEX(PAGADO!$F$2:$R$321,MATCH(CONCATENATE($B$4,"Devoluciones"),PAGADO!$E$2:$E$321,0),MATCH($D13,PAGADO!$F$1:$Q$1,0))),0,INDEX(PAGADO!$F$2:$R$321,MATCH(CONCATENATE($B$4,"Devoluciones"),PAGADO!$E$2:$E$321,0),MATCH($D13,PAGADO!$F$1:$Q$1,0)))</f>
        <v>0</v>
      </c>
      <c r="AD13" s="90">
        <f t="shared" ca="1" si="5"/>
        <v>0</v>
      </c>
      <c r="AE13" s="88">
        <f ca="1">INDIRECT("Condiciones!"&amp;ADDRESS(VLOOKUP(AE$2,Saltos,2,FALSE)+8*QUOTIENT((ROW()-3),13),MOD(ROW()-3,13)+COLUMN(Condiciones!$F$1)))</f>
        <v>1.5E-3</v>
      </c>
      <c r="AF13" s="90">
        <f t="shared" ca="1" si="18"/>
        <v>0</v>
      </c>
      <c r="AG13" s="90">
        <f>IF(ISERROR(INDEX(PAGADO!$F$2:$R$321,MATCH(CONCATENATE($B$4,"Otros"),PAGADO!$E$2:$E$321,0),MATCH($D13,PAGADO!$F$1:$Q$1,0))),0,INDEX(PAGADO!$F$2:$R$321,MATCH(CONCATENATE($B$4,"Otros"),PAGADO!$E$2:$E$321,0),MATCH($D13,PAGADO!$F$1:$Q$1,0)))</f>
        <v>-35</v>
      </c>
      <c r="AH13" s="90">
        <f t="shared" ca="1" si="6"/>
        <v>-35</v>
      </c>
      <c r="AI13" s="88">
        <f ca="1">INDIRECT("Condiciones!"&amp;ADDRESS(VLOOKUP(AI$2,Saltos,2,FALSE)+8*QUOTIENT((ROW()-3),13),MOD(ROW()-3,13)+COLUMN(Condiciones!$F$1)))</f>
        <v>0</v>
      </c>
      <c r="AJ13" s="90">
        <f t="shared" ca="1" si="19"/>
        <v>0</v>
      </c>
      <c r="AK13" s="90">
        <f>IF(ISERROR(INDEX(PAGADO!$F$2:$R$321,MATCH(CONCATENATE($B$4,"Aportes Manuales"),PAGADO!$E$2:$E$321,0),MATCH($D13,PAGADO!$F$1:$Q$1,0))),0,INDEX(PAGADO!$F$2:$R$321,MATCH(CONCATENATE($B$4,"Aportes Manuales"),PAGADO!$E$2:$E$321,0),MATCH($D13,PAGADO!$F$1:$Q$1,0)))</f>
        <v>0</v>
      </c>
      <c r="AL13" s="90">
        <f t="shared" ca="1" si="7"/>
        <v>0</v>
      </c>
      <c r="AM13" s="71"/>
      <c r="AN13" s="90">
        <f t="shared" ca="1" si="8"/>
        <v>0</v>
      </c>
      <c r="AO13" s="90">
        <f t="shared" si="9"/>
        <v>-35</v>
      </c>
      <c r="AP13" s="90">
        <f t="shared" ca="1" si="10"/>
        <v>-35</v>
      </c>
    </row>
    <row r="14" spans="2:42">
      <c r="B14" s="118"/>
      <c r="C14" s="85">
        <f>DATE($B$2,11,1)</f>
        <v>45962</v>
      </c>
      <c r="D14" s="86" t="str">
        <f t="shared" si="11"/>
        <v>202511</v>
      </c>
      <c r="E14" s="87">
        <f ca="1">IF(ISERROR(INDEX(IV_Compras_Totales_Base!$E$2:$P$300,MATCH(INDIRECT(ADDRESS(4+13*QUOTIENT(ROW()-3,13),2,1,1)),IV_Compras_Totales_Base!$C$2:$C$300,0),MATCH($D14,IV_Compras_Totales_Base!$E$1:$P$1,0))),0,INDEX(IV_Compras_Totales_Base!$E$2:$P$300,MATCH(INDIRECT(ADDRESS(4+13*QUOTIENT(ROW()-3,13),2,1,1)),IV_Compras_Totales_Base!$C$2:$C$300,0),MATCH($D14,IV_Compras_Totales_Base!$E$1:$P$1,0)))</f>
        <v>0</v>
      </c>
      <c r="F14" s="87">
        <f ca="1">IF(ISERROR(INDEX(V_Compras_Logistica_Base!$E$2:$P$300,MATCH(INDIRECT(ADDRESS(4+13*QUOTIENT(ROW()-3,13),2,1,1)),V_Compras_Logistica_Base!$C$2:$C$300,0),MATCH($D14,V_Compras_Logistica_Base!$E$1:$P$1,0))),0,INDEX(V_Compras_Logistica_Base!$E$2:$P$300,MATCH(INDIRECT(ADDRESS(4+13*QUOTIENT(ROW()-3,13),2,1,1)),V_Compras_Logistica_Base!$C$2:$C$300,0),MATCH($D14,V_Compras_Logistica_Base!$E$1:$P$1,0)))</f>
        <v>0</v>
      </c>
      <c r="G14" s="88">
        <f ca="1">INDIRECT("Condiciones!"&amp;ADDRESS(VLOOKUP(G$2,Saltos,2,FALSE)+8*QUOTIENT((ROW()-3),13),MOD(ROW()-3,13)+COLUMN(Condiciones!$F$1)))</f>
        <v>0</v>
      </c>
      <c r="H14" s="89">
        <f t="shared" ca="1" si="12"/>
        <v>0</v>
      </c>
      <c r="I14" s="90">
        <f>IF(ISERROR(INDEX(PAGADO!$F$2:$R$321,MATCH(CONCATENATE($B$4,"Publicidad"),PAGADO!$E$2:$E$321,0),MATCH($D14,PAGADO!$F$1:$Q$1,0))),0,INDEX(PAGADO!$F$2:$R$321,MATCH(CONCATENATE($B$4,"Publicidad"),PAGADO!$E$2:$E$321,0),MATCH($D14,PAGADO!$F$1:$Q$1,0)))</f>
        <v>0</v>
      </c>
      <c r="J14" s="90">
        <f t="shared" ca="1" si="0"/>
        <v>0</v>
      </c>
      <c r="K14" s="88">
        <f ca="1">INDIRECT("Condiciones!"&amp;ADDRESS(VLOOKUP(K$2,Saltos,2,FALSE)+8*QUOTIENT((ROW()-3),13),MOD(ROW()-3,13)+COLUMN(Condiciones!$F$1)))</f>
        <v>0</v>
      </c>
      <c r="L14" s="91">
        <f t="shared" ca="1" si="13"/>
        <v>0</v>
      </c>
      <c r="M14" s="90">
        <f>IF(ISERROR(INDEX(PAGADO!$F$2:$R$321,MATCH(CONCATENATE($B$4,"Logistica"),PAGADO!$E$2:$E$321,0),MATCH($D14,PAGADO!$F$1:$Q$1,0))),0,INDEX(PAGADO!$F$2:$R$321,MATCH(CONCATENATE($B$4,"Logistica"),PAGADO!$E$2:$E$321,0),MATCH($D14,PAGADO!$F$1:$Q$1,0)))</f>
        <v>0</v>
      </c>
      <c r="N14" s="90">
        <f t="shared" ca="1" si="1"/>
        <v>0</v>
      </c>
      <c r="O14" s="88">
        <f ca="1">INDIRECT("Condiciones!"&amp;ADDRESS(VLOOKUP(O$2,Saltos,2,FALSE)+8*QUOTIENT((ROW()-3),13),MOD(ROW()-3,13)+COLUMN(Condiciones!$F$1)))</f>
        <v>0</v>
      </c>
      <c r="P14" s="90">
        <f t="shared" ca="1" si="14"/>
        <v>0</v>
      </c>
      <c r="Q14" s="90">
        <f>IF(ISERROR(INDEX(PAGADO!$F$2:$R$321,MATCH(CONCATENATE($B$4,"Centralizada"),PAGADO!$E$2:$E$321,0),MATCH($D14,PAGADO!$F$1:$Q$1,0))),0,INDEX(PAGADO!$F$2:$R$321,MATCH(CONCATENATE($B$4,"Centralizada"),PAGADO!$E$2:$E$321,0),MATCH($D14,PAGADO!$F$1:$Q$1,0)))</f>
        <v>0</v>
      </c>
      <c r="R14" s="90">
        <f t="shared" ca="1" si="2"/>
        <v>0</v>
      </c>
      <c r="S14" s="88">
        <f ca="1">INDIRECT("Condiciones!"&amp;ADDRESS(VLOOKUP(S$2,Saltos,2,FALSE)+8*QUOTIENT((ROW()-3),13),MOD(ROW()-3,13)+COLUMN(Condiciones!$F$1)))</f>
        <v>0</v>
      </c>
      <c r="T14" s="90">
        <f t="shared" ca="1" si="15"/>
        <v>0</v>
      </c>
      <c r="U14" s="90">
        <f>IF(ISERROR(INDEX(PAGADO!$F$2:$R$321,MATCH(CONCATENATE($B$4,"Escala Crecimiento"),PAGADO!$E$2:$E$321,0),MATCH($D14,PAGADO!$F$1:$Q$1,0))),0,INDEX(PAGADO!$F$2:$R$321,MATCH(CONCATENATE($B$4,"Escala Crecimiento"),PAGADO!$E$2:$E$321,0),MATCH($D14,PAGADO!$F$1:$Q$1,0)))</f>
        <v>0</v>
      </c>
      <c r="V14" s="90">
        <f t="shared" ca="1" si="3"/>
        <v>0</v>
      </c>
      <c r="W14" s="88">
        <f ca="1">INDIRECT("Condiciones!"&amp;ADDRESS(VLOOKUP(W$2,Saltos,2,FALSE)+8*QUOTIENT((ROW()-3),13),MOD(ROW()-3,13)+COLUMN(Condiciones!$F$1)))</f>
        <v>0</v>
      </c>
      <c r="X14" s="90">
        <f t="shared" ca="1" si="16"/>
        <v>0</v>
      </c>
      <c r="Y14" s="90">
        <f>IF(ISERROR(INDEX(PAGADO!$F$2:$R$321,MATCH(CONCATENATE($B$4,"Escala Fija"),PAGADO!$E$2:$E$321,0),MATCH($D14,PAGADO!$F$1:$Q$1,0))),0,INDEX(PAGADO!$F$2:$R$321,MATCH(CONCATENATE($B$4,"Escala Fija"),PAGADO!$E$2:$E$321,0),MATCH($D14,PAGADO!$F$1:$Q$1,0)))</f>
        <v>0</v>
      </c>
      <c r="Z14" s="90">
        <f t="shared" ca="1" si="4"/>
        <v>0</v>
      </c>
      <c r="AA14" s="88">
        <f ca="1">INDIRECT("Condiciones!"&amp;ADDRESS(VLOOKUP(AA$2,Saltos,2,FALSE)+8*QUOTIENT((ROW()-3),13),MOD(ROW()-3,13)+COLUMN(Condiciones!$F$1)))</f>
        <v>0</v>
      </c>
      <c r="AB14" s="90">
        <f t="shared" ca="1" si="17"/>
        <v>0</v>
      </c>
      <c r="AC14" s="90">
        <f>IF(ISERROR(INDEX(PAGADO!$F$2:$R$321,MATCH(CONCATENATE($B$4,"Devoluciones"),PAGADO!$E$2:$E$321,0),MATCH($D14,PAGADO!$F$1:$Q$1,0))),0,INDEX(PAGADO!$F$2:$R$321,MATCH(CONCATENATE($B$4,"Devoluciones"),PAGADO!$E$2:$E$321,0),MATCH($D14,PAGADO!$F$1:$Q$1,0)))</f>
        <v>0</v>
      </c>
      <c r="AD14" s="90">
        <f t="shared" ca="1" si="5"/>
        <v>0</v>
      </c>
      <c r="AE14" s="88">
        <f ca="1">INDIRECT("Condiciones!"&amp;ADDRESS(VLOOKUP(AE$2,Saltos,2,FALSE)+8*QUOTIENT((ROW()-3),13),MOD(ROW()-3,13)+COLUMN(Condiciones!$F$1)))</f>
        <v>1.5E-3</v>
      </c>
      <c r="AF14" s="90">
        <f t="shared" ca="1" si="18"/>
        <v>0</v>
      </c>
      <c r="AG14" s="90">
        <f>IF(ISERROR(INDEX(PAGADO!$F$2:$R$321,MATCH(CONCATENATE($B$4,"Otros"),PAGADO!$E$2:$E$321,0),MATCH($D14,PAGADO!$F$1:$Q$1,0))),0,INDEX(PAGADO!$F$2:$R$321,MATCH(CONCATENATE($B$4,"Otros"),PAGADO!$E$2:$E$321,0),MATCH($D14,PAGADO!$F$1:$Q$1,0)))</f>
        <v>0</v>
      </c>
      <c r="AH14" s="90">
        <f t="shared" ca="1" si="6"/>
        <v>0</v>
      </c>
      <c r="AI14" s="88">
        <f ca="1">INDIRECT("Condiciones!"&amp;ADDRESS(VLOOKUP(AI$2,Saltos,2,FALSE)+8*QUOTIENT((ROW()-3),13),MOD(ROW()-3,13)+COLUMN(Condiciones!$F$1)))</f>
        <v>0</v>
      </c>
      <c r="AJ14" s="90">
        <f t="shared" ca="1" si="19"/>
        <v>0</v>
      </c>
      <c r="AK14" s="90">
        <f>IF(ISERROR(INDEX(PAGADO!$F$2:$R$321,MATCH(CONCATENATE($B$4,"Aportes Manuales"),PAGADO!$E$2:$E$321,0),MATCH($D14,PAGADO!$F$1:$Q$1,0))),0,INDEX(PAGADO!$F$2:$R$321,MATCH(CONCATENATE($B$4,"Aportes Manuales"),PAGADO!$E$2:$E$321,0),MATCH($D14,PAGADO!$F$1:$Q$1,0)))</f>
        <v>0</v>
      </c>
      <c r="AL14" s="90">
        <f t="shared" ca="1" si="7"/>
        <v>0</v>
      </c>
      <c r="AM14" s="71"/>
      <c r="AN14" s="90">
        <f t="shared" ca="1" si="8"/>
        <v>0</v>
      </c>
      <c r="AO14" s="90">
        <f t="shared" si="9"/>
        <v>0</v>
      </c>
      <c r="AP14" s="90">
        <f t="shared" ca="1" si="10"/>
        <v>0</v>
      </c>
    </row>
    <row r="15" spans="2:42">
      <c r="B15" s="119"/>
      <c r="C15" s="85">
        <f>DATE($B$2,12,1)</f>
        <v>45992</v>
      </c>
      <c r="D15" s="86" t="str">
        <f t="shared" si="11"/>
        <v>202512</v>
      </c>
      <c r="E15" s="87">
        <f ca="1">IF(ISERROR(INDEX(IV_Compras_Totales_Base!$E$2:$P$300,MATCH(INDIRECT(ADDRESS(4+13*QUOTIENT(ROW()-3,13),2,1,1)),IV_Compras_Totales_Base!$C$2:$C$300,0),MATCH($D15,IV_Compras_Totales_Base!$E$1:$P$1,0))),0,INDEX(IV_Compras_Totales_Base!$E$2:$P$300,MATCH(INDIRECT(ADDRESS(4+13*QUOTIENT(ROW()-3,13),2,1,1)),IV_Compras_Totales_Base!$C$2:$C$300,0),MATCH($D15,IV_Compras_Totales_Base!$E$1:$P$1,0)))</f>
        <v>0</v>
      </c>
      <c r="F15" s="87">
        <f ca="1">IF(ISERROR(INDEX(V_Compras_Logistica_Base!$E$2:$P$300,MATCH(INDIRECT(ADDRESS(4+13*QUOTIENT(ROW()-3,13),2,1,1)),V_Compras_Logistica_Base!$C$2:$C$300,0),MATCH($D15,V_Compras_Logistica_Base!$E$1:$P$1,0))),0,INDEX(V_Compras_Logistica_Base!$E$2:$P$300,MATCH(INDIRECT(ADDRESS(4+13*QUOTIENT(ROW()-3,13),2,1,1)),V_Compras_Logistica_Base!$C$2:$C$300,0),MATCH($D15,V_Compras_Logistica_Base!$E$1:$P$1,0)))</f>
        <v>0</v>
      </c>
      <c r="G15" s="88">
        <f ca="1">INDIRECT("Condiciones!"&amp;ADDRESS(VLOOKUP(G$2,Saltos,2,FALSE)+8*QUOTIENT((ROW()-3),13),MOD(ROW()-3,13)+COLUMN(Condiciones!$F$1)))</f>
        <v>0</v>
      </c>
      <c r="H15" s="89">
        <f t="shared" ca="1" si="12"/>
        <v>0</v>
      </c>
      <c r="I15" s="90">
        <f>IF(ISERROR(INDEX(PAGADO!$F$2:$R$321,MATCH(CONCATENATE($B$4,"Publicidad"),PAGADO!$E$2:$E$321,0),MATCH($D15,PAGADO!$F$1:$Q$1,0))),0,INDEX(PAGADO!$F$2:$R$321,MATCH(CONCATENATE($B$4,"Publicidad"),PAGADO!$E$2:$E$321,0),MATCH($D15,PAGADO!$F$1:$Q$1,0)))</f>
        <v>0</v>
      </c>
      <c r="J15" s="90">
        <f t="shared" ca="1" si="0"/>
        <v>0</v>
      </c>
      <c r="K15" s="88">
        <f ca="1">INDIRECT("Condiciones!"&amp;ADDRESS(VLOOKUP(K$2,Saltos,2,FALSE)+8*QUOTIENT((ROW()-3),13),MOD(ROW()-3,13)+COLUMN(Condiciones!$F$1)))</f>
        <v>0</v>
      </c>
      <c r="L15" s="91">
        <f t="shared" ca="1" si="13"/>
        <v>0</v>
      </c>
      <c r="M15" s="90">
        <f>IF(ISERROR(INDEX(PAGADO!$F$2:$R$321,MATCH(CONCATENATE($B$4,"Logistica"),PAGADO!$E$2:$E$321,0),MATCH($D15,PAGADO!$F$1:$Q$1,0))),0,INDEX(PAGADO!$F$2:$R$321,MATCH(CONCATENATE($B$4,"Logistica"),PAGADO!$E$2:$E$321,0),MATCH($D15,PAGADO!$F$1:$Q$1,0)))</f>
        <v>0</v>
      </c>
      <c r="N15" s="90">
        <f t="shared" ca="1" si="1"/>
        <v>0</v>
      </c>
      <c r="O15" s="88">
        <f ca="1">INDIRECT("Condiciones!"&amp;ADDRESS(VLOOKUP(O$2,Saltos,2,FALSE)+8*QUOTIENT((ROW()-3),13),MOD(ROW()-3,13)+COLUMN(Condiciones!$F$1)))</f>
        <v>0</v>
      </c>
      <c r="P15" s="90">
        <f t="shared" ca="1" si="14"/>
        <v>0</v>
      </c>
      <c r="Q15" s="90">
        <f>IF(ISERROR(INDEX(PAGADO!$F$2:$R$321,MATCH(CONCATENATE($B$4,"Centralizada"),PAGADO!$E$2:$E$321,0),MATCH($D15,PAGADO!$F$1:$Q$1,0))),0,INDEX(PAGADO!$F$2:$R$321,MATCH(CONCATENATE($B$4,"Centralizada"),PAGADO!$E$2:$E$321,0),MATCH($D15,PAGADO!$F$1:$Q$1,0)))</f>
        <v>0</v>
      </c>
      <c r="R15" s="90">
        <f t="shared" ca="1" si="2"/>
        <v>0</v>
      </c>
      <c r="S15" s="88">
        <f ca="1">INDIRECT("Condiciones!"&amp;ADDRESS(VLOOKUP(S$2,Saltos,2,FALSE)+8*QUOTIENT((ROW()-3),13),MOD(ROW()-3,13)+COLUMN(Condiciones!$F$1)))</f>
        <v>0</v>
      </c>
      <c r="T15" s="90">
        <f t="shared" ca="1" si="15"/>
        <v>0</v>
      </c>
      <c r="U15" s="90">
        <f>IF(ISERROR(INDEX(PAGADO!$F$2:$R$321,MATCH(CONCATENATE($B$4,"Escala Crecimiento"),PAGADO!$E$2:$E$321,0),MATCH($D15,PAGADO!$F$1:$Q$1,0))),0,INDEX(PAGADO!$F$2:$R$321,MATCH(CONCATENATE($B$4,"Escala Crecimiento"),PAGADO!$E$2:$E$321,0),MATCH($D15,PAGADO!$F$1:$Q$1,0)))</f>
        <v>0</v>
      </c>
      <c r="V15" s="90">
        <f t="shared" ca="1" si="3"/>
        <v>0</v>
      </c>
      <c r="W15" s="88">
        <f ca="1">INDIRECT("Condiciones!"&amp;ADDRESS(VLOOKUP(W$2,Saltos,2,FALSE)+8*QUOTIENT((ROW()-3),13),MOD(ROW()-3,13)+COLUMN(Condiciones!$F$1)))</f>
        <v>0</v>
      </c>
      <c r="X15" s="90">
        <f t="shared" ca="1" si="16"/>
        <v>0</v>
      </c>
      <c r="Y15" s="90">
        <f>IF(ISERROR(INDEX(PAGADO!$F$2:$R$321,MATCH(CONCATENATE($B$4,"Escala Fija"),PAGADO!$E$2:$E$321,0),MATCH($D15,PAGADO!$F$1:$Q$1,0))),0,INDEX(PAGADO!$F$2:$R$321,MATCH(CONCATENATE($B$4,"Escala Fija"),PAGADO!$E$2:$E$321,0),MATCH($D15,PAGADO!$F$1:$Q$1,0)))</f>
        <v>0</v>
      </c>
      <c r="Z15" s="90">
        <f t="shared" ca="1" si="4"/>
        <v>0</v>
      </c>
      <c r="AA15" s="88">
        <f ca="1">INDIRECT("Condiciones!"&amp;ADDRESS(VLOOKUP(AA$2,Saltos,2,FALSE)+8*QUOTIENT((ROW()-3),13),MOD(ROW()-3,13)+COLUMN(Condiciones!$F$1)))</f>
        <v>0</v>
      </c>
      <c r="AB15" s="90">
        <f t="shared" ca="1" si="17"/>
        <v>0</v>
      </c>
      <c r="AC15" s="90">
        <f>IF(ISERROR(INDEX(PAGADO!$F$2:$R$321,MATCH(CONCATENATE($B$4,"Devoluciones"),PAGADO!$E$2:$E$321,0),MATCH($D15,PAGADO!$F$1:$Q$1,0))),0,INDEX(PAGADO!$F$2:$R$321,MATCH(CONCATENATE($B$4,"Devoluciones"),PAGADO!$E$2:$E$321,0),MATCH($D15,PAGADO!$F$1:$Q$1,0)))</f>
        <v>0</v>
      </c>
      <c r="AD15" s="90">
        <f t="shared" ca="1" si="5"/>
        <v>0</v>
      </c>
      <c r="AE15" s="88">
        <f ca="1">INDIRECT("Condiciones!"&amp;ADDRESS(VLOOKUP(AE$2,Saltos,2,FALSE)+8*QUOTIENT((ROW()-3),13),MOD(ROW()-3,13)+COLUMN(Condiciones!$F$1)))</f>
        <v>1.5E-3</v>
      </c>
      <c r="AF15" s="90">
        <f t="shared" ca="1" si="18"/>
        <v>0</v>
      </c>
      <c r="AG15" s="90">
        <f>IF(ISERROR(INDEX(PAGADO!$F$2:$R$321,MATCH(CONCATENATE($B$4,"Otros"),PAGADO!$E$2:$E$321,0),MATCH($D15,PAGADO!$F$1:$Q$1,0))),0,INDEX(PAGADO!$F$2:$R$321,MATCH(CONCATENATE($B$4,"Otros"),PAGADO!$E$2:$E$321,0),MATCH($D15,PAGADO!$F$1:$Q$1,0)))</f>
        <v>0</v>
      </c>
      <c r="AH15" s="90">
        <f t="shared" ca="1" si="6"/>
        <v>0</v>
      </c>
      <c r="AI15" s="88">
        <f ca="1">INDIRECT("Condiciones!"&amp;ADDRESS(VLOOKUP(AI$2,Saltos,2,FALSE)+8*QUOTIENT((ROW()-3),13),MOD(ROW()-3,13)+COLUMN(Condiciones!$F$1)))</f>
        <v>0</v>
      </c>
      <c r="AJ15" s="90">
        <f t="shared" ca="1" si="19"/>
        <v>0</v>
      </c>
      <c r="AK15" s="90">
        <f>IF(ISERROR(INDEX(PAGADO!$F$2:$R$321,MATCH(CONCATENATE($B$4,"Aportes Manuales"),PAGADO!$E$2:$E$321,0),MATCH($D15,PAGADO!$F$1:$Q$1,0))),0,INDEX(PAGADO!$F$2:$R$321,MATCH(CONCATENATE($B$4,"Aportes Manuales"),PAGADO!$E$2:$E$321,0),MATCH($D15,PAGADO!$F$1:$Q$1,0)))</f>
        <v>0</v>
      </c>
      <c r="AL15" s="90">
        <f t="shared" ca="1" si="7"/>
        <v>0</v>
      </c>
      <c r="AM15" s="71"/>
      <c r="AN15" s="90">
        <f t="shared" ca="1" si="8"/>
        <v>0</v>
      </c>
      <c r="AO15" s="90">
        <f t="shared" si="9"/>
        <v>0</v>
      </c>
      <c r="AP15" s="90">
        <f t="shared" ca="1" si="10"/>
        <v>0</v>
      </c>
    </row>
    <row r="16" spans="2:42">
      <c r="B16" s="92"/>
      <c r="C16" s="93"/>
      <c r="D16" s="94"/>
      <c r="E16" s="95">
        <f ca="1">SUM(E4:E15)</f>
        <v>346800</v>
      </c>
      <c r="F16" s="95">
        <f ca="1">SUM(F4:F15)</f>
        <v>0</v>
      </c>
      <c r="G16" s="96"/>
      <c r="H16" s="97">
        <f ca="1">SUM(H4:H15)</f>
        <v>0</v>
      </c>
      <c r="I16" s="97">
        <f>SUM(I4:I15)</f>
        <v>0</v>
      </c>
      <c r="J16" s="98">
        <f ca="1">SUM(J4:J15)</f>
        <v>0</v>
      </c>
      <c r="K16" s="96"/>
      <c r="L16" s="98">
        <f ca="1">SUM(L4:L15)</f>
        <v>0</v>
      </c>
      <c r="M16" s="98">
        <f>SUM(M4:M15)</f>
        <v>0</v>
      </c>
      <c r="N16" s="98">
        <f ca="1">SUM(N4:N15)</f>
        <v>0</v>
      </c>
      <c r="O16" s="96"/>
      <c r="P16" s="98">
        <f ca="1">SUM(P4:P15)</f>
        <v>0</v>
      </c>
      <c r="Q16" s="99">
        <f>SUM(Q4:Q15)</f>
        <v>0</v>
      </c>
      <c r="R16" s="98">
        <f ca="1">SUM(R4:R15)</f>
        <v>0</v>
      </c>
      <c r="S16" s="96"/>
      <c r="T16" s="98">
        <f ca="1">SUM(T4:T15)</f>
        <v>0</v>
      </c>
      <c r="U16" s="98">
        <f>SUM(U4:U15)</f>
        <v>0</v>
      </c>
      <c r="V16" s="98">
        <f ca="1">SUM(V4:V15)</f>
        <v>0</v>
      </c>
      <c r="W16" s="96"/>
      <c r="X16" s="98">
        <f ca="1">SUM(X4:X15)</f>
        <v>0</v>
      </c>
      <c r="Y16" s="98">
        <f>SUM(Y4:Y15)</f>
        <v>0</v>
      </c>
      <c r="Z16" s="98">
        <f ca="1">SUM(Z4:Z15)</f>
        <v>0</v>
      </c>
      <c r="AA16" s="96"/>
      <c r="AB16" s="98">
        <f ca="1">SUM(AB4:AB15)</f>
        <v>0</v>
      </c>
      <c r="AC16" s="98">
        <f>SUM(AC4:AC15)</f>
        <v>0</v>
      </c>
      <c r="AD16" s="98">
        <f ca="1">SUM(AD4:AD15)</f>
        <v>0</v>
      </c>
      <c r="AE16" s="96"/>
      <c r="AF16" s="98">
        <f ca="1">SUM(AF4:AF15)</f>
        <v>520.20000000000005</v>
      </c>
      <c r="AG16" s="98">
        <f>SUM(AG4:AG15)</f>
        <v>-5415</v>
      </c>
      <c r="AH16" s="98">
        <f ca="1">SUM(AH4:AH15)</f>
        <v>-4894.8</v>
      </c>
      <c r="AI16" s="96"/>
      <c r="AJ16" s="98">
        <f ca="1">SUM(AJ4:AJ15)</f>
        <v>0</v>
      </c>
      <c r="AK16" s="98">
        <f>SUM(AK4:AK15)</f>
        <v>0</v>
      </c>
      <c r="AL16" s="98">
        <f ca="1">SUM(AL4:AL15)</f>
        <v>0</v>
      </c>
      <c r="AM16" s="71"/>
      <c r="AN16" s="98">
        <f ca="1">SUM(AN4:AN15)</f>
        <v>520.20000000000005</v>
      </c>
      <c r="AO16" s="98">
        <f>SUM(AO4:AO15)</f>
        <v>-5415</v>
      </c>
      <c r="AP16" s="98">
        <f ca="1">SUM(AP4:AP15)</f>
        <v>-4894.8</v>
      </c>
    </row>
    <row r="17" spans="2:42">
      <c r="B17" s="117" t="s">
        <v>310</v>
      </c>
      <c r="C17" s="85">
        <f>DATE($B$2,1,1)</f>
        <v>45658</v>
      </c>
      <c r="D17" s="86" t="str">
        <f>TEXT(C17,"YYYYMM")</f>
        <v>202501</v>
      </c>
      <c r="E17" s="87">
        <f ca="1">IF(ISERROR(INDEX(IV_Compras_Totales_Base!$E$2:$P$300,MATCH(INDIRECT(ADDRESS(4+13*QUOTIENT(ROW()-3,13),2,1,1)),IV_Compras_Totales_Base!$C$2:$C$300,0),MATCH($D17,IV_Compras_Totales_Base!$E$1:$P$1,0))),0,INDEX(IV_Compras_Totales_Base!$E$2:$P$300,MATCH(INDIRECT(ADDRESS(4+13*QUOTIENT(ROW()-3,13),2,1,1)),IV_Compras_Totales_Base!$C$2:$C$300,0),MATCH($D17,IV_Compras_Totales_Base!$E$1:$P$1,0)))</f>
        <v>0</v>
      </c>
      <c r="F17" s="87">
        <f ca="1">IF(ISERROR(INDEX(V_Compras_Logistica_Base!$E$2:$P$300,MATCH(INDIRECT(ADDRESS(4+13*QUOTIENT(ROW()-3,13),2,1,1)),V_Compras_Logistica_Base!$C$2:$C$300,0),MATCH($D17,V_Compras_Logistica_Base!$E$1:$P$1,0))),0,INDEX(V_Compras_Logistica_Base!$E$2:$P$300,MATCH(INDIRECT(ADDRESS(4+13*QUOTIENT(ROW()-3,13),2,1,1)),V_Compras_Logistica_Base!$C$2:$C$300,0),MATCH($D17,V_Compras_Logistica_Base!$E$1:$P$1,0)))</f>
        <v>0</v>
      </c>
      <c r="G17" s="88">
        <f ca="1">INDIRECT("Condiciones!"&amp;ADDRESS(VLOOKUP(G$2,Saltos,2,FALSE)+8*QUOTIENT((ROW()-3),13),MOD(ROW()-3,13)+COLUMN(Condiciones!$F$1)))</f>
        <v>0</v>
      </c>
      <c r="H17" s="89">
        <f ca="1">IF($E17="",0,G17*$E17)</f>
        <v>0</v>
      </c>
      <c r="I17" s="90">
        <f>IF(ISERROR(INDEX(PAGADO!$F$2:$R$321,MATCH(CONCATENATE($B$17,"Publicidad"),PAGADO!$E$2:$E$321,0),MATCH($D17,PAGADO!$F$1:$Q$1,0))),0,INDEX(PAGADO!$F$2:$R$321,MATCH(CONCATENATE($B$17,"Publicidad"),PAGADO!$E$2:$E$321,0),MATCH($D17,PAGADO!$F$1:$Q$1,0)))</f>
        <v>0</v>
      </c>
      <c r="J17" s="90">
        <f ca="1">H17+I17</f>
        <v>0</v>
      </c>
      <c r="K17" s="88">
        <f ca="1">INDIRECT("Condiciones!"&amp;ADDRESS(VLOOKUP(K$2,Saltos,2,FALSE)+8*QUOTIENT((ROW()-3),13),MOD(ROW()-3,13)+COLUMN(Condiciones!$F$1)))</f>
        <v>0</v>
      </c>
      <c r="L17" s="91">
        <f ca="1">IF($F17="",0,K17*$F17)</f>
        <v>0</v>
      </c>
      <c r="M17" s="90">
        <f>IF(ISERROR(INDEX(PAGADO!$F$2:$R$321,MATCH(CONCATENATE($B$17,"Logistica"),PAGADO!$E$2:$E$321,0),MATCH($D17,PAGADO!$F$1:$Q$1,0))),0,INDEX(PAGADO!$F$2:$R$321,MATCH(CONCATENATE($B$17,"Logistica"),PAGADO!$E$2:$E$321,0),MATCH($D17,PAGADO!$F$1:$Q$1,0)))</f>
        <v>0</v>
      </c>
      <c r="N17" s="90">
        <f ca="1">L17+M17</f>
        <v>0</v>
      </c>
      <c r="O17" s="88">
        <f ca="1">INDIRECT("Condiciones!"&amp;ADDRESS(VLOOKUP(O$2,Saltos,2,FALSE)+8*QUOTIENT((ROW()-3),13),MOD(ROW()-3,13)+COLUMN(Condiciones!$F$1)))</f>
        <v>0</v>
      </c>
      <c r="P17" s="90">
        <f ca="1">IF($E17="",0,O17*$E17)</f>
        <v>0</v>
      </c>
      <c r="Q17" s="91">
        <f>IF(ISERROR(INDEX(PAGADO!$F$2:$R$321,MATCH(CONCATENATE($B$17,"Centralizada"),PAGADO!$E$2:$E$321,0),MATCH($D17,PAGADO!$F$1:$Q$1,0))),0,INDEX(PAGADO!$F$2:$R$321,MATCH(CONCATENATE($B$17,"Centralizada"),PAGADO!$E$2:$E$321,0),MATCH($D17,PAGADO!$F$1:$Q$1,0)))</f>
        <v>0</v>
      </c>
      <c r="R17" s="90">
        <f ca="1">P17+Q17</f>
        <v>0</v>
      </c>
      <c r="S17" s="88">
        <f ca="1">INDIRECT("Condiciones!"&amp;ADDRESS(VLOOKUP(S$2,Saltos,2,FALSE)+8*QUOTIENT((ROW()-3),13),MOD(ROW()-3,13)+COLUMN(Condiciones!$F$1)))</f>
        <v>0</v>
      </c>
      <c r="T17" s="90">
        <f ca="1">IF($E17="",0,S17*$E17)</f>
        <v>0</v>
      </c>
      <c r="U17" s="90">
        <f>IF(ISERROR(INDEX(PAGADO!$F$2:$R$321,MATCH(CONCATENATE($B$17,"Escala Crecimiento"),PAGADO!$E$2:$E$321,0),MATCH($D17,PAGADO!$F$1:$Q$1,0))),0,INDEX(PAGADO!$F$2:$R$321,MATCH(CONCATENATE($B$17,"Escala Crecimiento"),PAGADO!$E$2:$E$321,0),MATCH($D17,PAGADO!$F$1:$Q$1,0)))</f>
        <v>0</v>
      </c>
      <c r="V17" s="90">
        <f ca="1">T17+U17</f>
        <v>0</v>
      </c>
      <c r="W17" s="88">
        <f ca="1">INDIRECT("Condiciones!"&amp;ADDRESS(VLOOKUP(W$2,Saltos,2,FALSE)+8*QUOTIENT((ROW()-3),13),MOD(ROW()-3,13)+COLUMN(Condiciones!$F$1)))</f>
        <v>0</v>
      </c>
      <c r="X17" s="90">
        <f ca="1">IF($E17="",0,W17*$E17)</f>
        <v>0</v>
      </c>
      <c r="Y17" s="90">
        <f>IF(ISERROR(INDEX(PAGADO!$F$2:$R$321,MATCH(CONCATENATE($B$17,"Escala Fija"),PAGADO!$E$2:$E$321,0),MATCH($D17,PAGADO!$F$1:$Q$1,0))),0,INDEX(PAGADO!$F$2:$R$321,MATCH(CONCATENATE($B$17,"Escala Fija"),PAGADO!$E$2:$E$321,0),MATCH($D17,PAGADO!$F$1:$Q$1,0)))</f>
        <v>0</v>
      </c>
      <c r="Z17" s="90">
        <f ca="1">X17+Y17</f>
        <v>0</v>
      </c>
      <c r="AA17" s="88">
        <f ca="1">INDIRECT("Condiciones!"&amp;ADDRESS(VLOOKUP(AA$2,Saltos,2,FALSE)+8*QUOTIENT((ROW()-3),13),MOD(ROW()-3,13)+COLUMN(Condiciones!$F$1)))</f>
        <v>0</v>
      </c>
      <c r="AB17" s="90">
        <f ca="1">IF($E17="",0,AA17*$E17)</f>
        <v>0</v>
      </c>
      <c r="AC17" s="90">
        <f>IF(ISERROR(INDEX(PAGADO!$F$2:$R$321,MATCH(CONCATENATE($B$17,"Devoluciones"),PAGADO!$E$2:$E$321,0),MATCH($D17,PAGADO!$F$1:$Q$1,0))),0,INDEX(PAGADO!$F$2:$R$321,MATCH(CONCATENATE($B$17,"Devoluciones"),PAGADO!$E$2:$E$321,0),MATCH($D17,PAGADO!$F$1:$Q$1,0)))</f>
        <v>0</v>
      </c>
      <c r="AD17" s="90">
        <f ca="1">AB17+AC17</f>
        <v>0</v>
      </c>
      <c r="AE17" s="88">
        <f ca="1">INDIRECT("Condiciones!"&amp;ADDRESS(VLOOKUP(AE$2,Saltos,2,FALSE)+8*QUOTIENT((ROW()-3),13),MOD(ROW()-3,13)+COLUMN(Condiciones!$F$1)))</f>
        <v>1.5E-3</v>
      </c>
      <c r="AF17" s="90">
        <f ca="1">IF($E17="",0,AE17*$E17)</f>
        <v>0</v>
      </c>
      <c r="AG17" s="90">
        <f>IF(ISERROR(INDEX(PAGADO!$F$2:$R$321,MATCH(CONCATENATE($B$17,"Otros"),PAGADO!$E$2:$E$321,0),MATCH($D17,PAGADO!$F$1:$Q$1,0))),0,INDEX(PAGADO!$F$2:$R$321,MATCH(CONCATENATE($B$17,"Otros"),PAGADO!$E$2:$E$321,0),MATCH($D17,PAGADO!$F$1:$Q$1,0)))</f>
        <v>0</v>
      </c>
      <c r="AH17" s="90">
        <f ca="1">AF17+AG17</f>
        <v>0</v>
      </c>
      <c r="AI17" s="88">
        <f ca="1">INDIRECT("Condiciones!"&amp;ADDRESS(VLOOKUP(AI$2,Saltos,2,FALSE)+8*QUOTIENT((ROW()-3),13),MOD(ROW()-3,13)+COLUMN(Condiciones!$F$1)))</f>
        <v>0</v>
      </c>
      <c r="AJ17" s="90">
        <f ca="1">IF($E17="",0,AI17*$E17)</f>
        <v>0</v>
      </c>
      <c r="AK17" s="90">
        <f>IF(ISERROR(INDEX(PAGADO!$F$2:$R$321,MATCH(CONCATENATE($B$17,"Aportes Manuales"),PAGADO!$E$2:$E$321,0),MATCH($D17,PAGADO!$F$1:$Q$1,0))),0,INDEX(PAGADO!$F$2:$R$321,MATCH(CONCATENATE($B$17,"Aportes Manuales"),PAGADO!$E$2:$E$321,0),MATCH($D17,PAGADO!$F$1:$Q$1,0)))</f>
        <v>0</v>
      </c>
      <c r="AL17" s="90">
        <f ca="1">AJ17+AK17</f>
        <v>0</v>
      </c>
      <c r="AM17" s="71"/>
      <c r="AN17" s="90">
        <f t="shared" ref="AN17:AN28" ca="1" si="20">H17+L17+P17+T17+X17+AB17+AF17+AJ17</f>
        <v>0</v>
      </c>
      <c r="AO17" s="90">
        <f t="shared" ref="AO17:AO28" si="21">I17+M17+Q17+U17+Y17+AC17+AG17+AK17</f>
        <v>0</v>
      </c>
      <c r="AP17" s="90">
        <f t="shared" ref="AP17:AP28" ca="1" si="22">AN17+AO17</f>
        <v>0</v>
      </c>
    </row>
    <row r="18" spans="2:42">
      <c r="B18" s="118"/>
      <c r="C18" s="85">
        <f>DATE($B$2,2,1)</f>
        <v>45689</v>
      </c>
      <c r="D18" s="86" t="str">
        <f t="shared" ref="D18:D28" si="23">TEXT(C18,"YYYYMM")</f>
        <v>202502</v>
      </c>
      <c r="E18" s="87">
        <f ca="1">IF(ISERROR(INDEX(IV_Compras_Totales_Base!$E$2:$P$300,MATCH(INDIRECT(ADDRESS(4+13*QUOTIENT(ROW()-3,13),2,1,1)),IV_Compras_Totales_Base!$C$2:$C$300,0),MATCH($D18,IV_Compras_Totales_Base!$E$1:$P$1,0))),0,INDEX(IV_Compras_Totales_Base!$E$2:$P$300,MATCH(INDIRECT(ADDRESS(4+13*QUOTIENT(ROW()-3,13),2,1,1)),IV_Compras_Totales_Base!$C$2:$C$300,0),MATCH($D18,IV_Compras_Totales_Base!$E$1:$P$1,0)))</f>
        <v>0</v>
      </c>
      <c r="F18" s="87">
        <f ca="1">IF(ISERROR(INDEX(V_Compras_Logistica_Base!$E$2:$P$300,MATCH(INDIRECT(ADDRESS(4+13*QUOTIENT(ROW()-3,13),2,1,1)),V_Compras_Logistica_Base!$C$2:$C$300,0),MATCH($D18,V_Compras_Logistica_Base!$E$1:$P$1,0))),0,INDEX(V_Compras_Logistica_Base!$E$2:$P$300,MATCH(INDIRECT(ADDRESS(4+13*QUOTIENT(ROW()-3,13),2,1,1)),V_Compras_Logistica_Base!$C$2:$C$300,0),MATCH($D18,V_Compras_Logistica_Base!$E$1:$P$1,0)))</f>
        <v>0</v>
      </c>
      <c r="G18" s="88">
        <f ca="1">INDIRECT("Condiciones!"&amp;ADDRESS(VLOOKUP(G$2,Saltos,2,FALSE)+8*QUOTIENT((ROW()-3),13),MOD(ROW()-3,13)+COLUMN(Condiciones!$F$1)))</f>
        <v>0</v>
      </c>
      <c r="H18" s="89">
        <f t="shared" ref="H18:H28" ca="1" si="24">IF($E18="",0,G18*$E18)</f>
        <v>0</v>
      </c>
      <c r="I18" s="90">
        <f>IF(ISERROR(INDEX(PAGADO!$F$2:$R$321,MATCH(CONCATENATE($B$17,"Publicidad"),PAGADO!$E$2:$E$321,0),MATCH($D18,PAGADO!$F$1:$Q$1,0))),0,INDEX(PAGADO!$F$2:$R$321,MATCH(CONCATENATE($B$17,"Publicidad"),PAGADO!$E$2:$E$321,0),MATCH($D18,PAGADO!$F$1:$Q$1,0)))</f>
        <v>0</v>
      </c>
      <c r="J18" s="90">
        <f t="shared" ref="J18:J28" ca="1" si="25">H18+I18</f>
        <v>0</v>
      </c>
      <c r="K18" s="88">
        <f ca="1">INDIRECT("Condiciones!"&amp;ADDRESS(VLOOKUP(K$2,Saltos,2,FALSE)+8*QUOTIENT((ROW()-3),13),MOD(ROW()-3,13)+COLUMN(Condiciones!$F$1)))</f>
        <v>0</v>
      </c>
      <c r="L18" s="91">
        <f t="shared" ref="L18:L28" ca="1" si="26">IF($F18="",0,K18*$F18)</f>
        <v>0</v>
      </c>
      <c r="M18" s="90">
        <f>IF(ISERROR(INDEX(PAGADO!$F$2:$R$321,MATCH(CONCATENATE($B$17,"Logistica"),PAGADO!$E$2:$E$321,0),MATCH($D18,PAGADO!$F$1:$Q$1,0))),0,INDEX(PAGADO!$F$2:$R$321,MATCH(CONCATENATE($B$17,"Logistica"),PAGADO!$E$2:$E$321,0),MATCH($D18,PAGADO!$F$1:$Q$1,0)))</f>
        <v>0</v>
      </c>
      <c r="N18" s="90">
        <f t="shared" ref="N18:N28" ca="1" si="27">L18+M18</f>
        <v>0</v>
      </c>
      <c r="O18" s="88">
        <f ca="1">INDIRECT("Condiciones!"&amp;ADDRESS(VLOOKUP(O$2,Saltos,2,FALSE)+8*QUOTIENT((ROW()-3),13),MOD(ROW()-3,13)+COLUMN(Condiciones!$F$1)))</f>
        <v>0</v>
      </c>
      <c r="P18" s="90">
        <f t="shared" ref="P18:P28" ca="1" si="28">IF($E18="",0,O18*$E18)</f>
        <v>0</v>
      </c>
      <c r="Q18" s="91">
        <f>IF(ISERROR(INDEX(PAGADO!$F$2:$R$321,MATCH(CONCATENATE($B$17,"Centralizada"),PAGADO!$E$2:$E$321,0),MATCH($D18,PAGADO!$F$1:$Q$1,0))),0,INDEX(PAGADO!$F$2:$R$321,MATCH(CONCATENATE($B$17,"Centralizada"),PAGADO!$E$2:$E$321,0),MATCH($D18,PAGADO!$F$1:$Q$1,0)))</f>
        <v>0</v>
      </c>
      <c r="R18" s="90">
        <f t="shared" ref="R18:R28" ca="1" si="29">P18+Q18</f>
        <v>0</v>
      </c>
      <c r="S18" s="88">
        <f ca="1">INDIRECT("Condiciones!"&amp;ADDRESS(VLOOKUP(S$2,Saltos,2,FALSE)+8*QUOTIENT((ROW()-3),13),MOD(ROW()-3,13)+COLUMN(Condiciones!$F$1)))</f>
        <v>0</v>
      </c>
      <c r="T18" s="90">
        <f t="shared" ref="T18:T28" ca="1" si="30">IF($E18="",0,S18*$E18)</f>
        <v>0</v>
      </c>
      <c r="U18" s="90">
        <f>IF(ISERROR(INDEX(PAGADO!$F$2:$R$321,MATCH(CONCATENATE($B$17,"Escala Crecimiento"),PAGADO!$E$2:$E$321,0),MATCH($D18,PAGADO!$F$1:$Q$1,0))),0,INDEX(PAGADO!$F$2:$R$321,MATCH(CONCATENATE($B$17,"Escala Crecimiento"),PAGADO!$E$2:$E$321,0),MATCH($D18,PAGADO!$F$1:$Q$1,0)))</f>
        <v>0</v>
      </c>
      <c r="V18" s="90">
        <f t="shared" ref="V18:V28" ca="1" si="31">T18+U18</f>
        <v>0</v>
      </c>
      <c r="W18" s="88">
        <f ca="1">INDIRECT("Condiciones!"&amp;ADDRESS(VLOOKUP(W$2,Saltos,2,FALSE)+8*QUOTIENT((ROW()-3),13),MOD(ROW()-3,13)+COLUMN(Condiciones!$F$1)))</f>
        <v>0</v>
      </c>
      <c r="X18" s="90">
        <f t="shared" ref="X18:X28" ca="1" si="32">IF($E18="",0,W18*$E18)</f>
        <v>0</v>
      </c>
      <c r="Y18" s="90">
        <f>IF(ISERROR(INDEX(PAGADO!$F$2:$R$321,MATCH(CONCATENATE($B$17,"Escala Fija"),PAGADO!$E$2:$E$321,0),MATCH($D18,PAGADO!$F$1:$Q$1,0))),0,INDEX(PAGADO!$F$2:$R$321,MATCH(CONCATENATE($B$17,"Escala Fija"),PAGADO!$E$2:$E$321,0),MATCH($D18,PAGADO!$F$1:$Q$1,0)))</f>
        <v>0</v>
      </c>
      <c r="Z18" s="90">
        <f t="shared" ref="Z18:Z28" ca="1" si="33">X18+Y18</f>
        <v>0</v>
      </c>
      <c r="AA18" s="88">
        <f ca="1">INDIRECT("Condiciones!"&amp;ADDRESS(VLOOKUP(AA$2,Saltos,2,FALSE)+8*QUOTIENT((ROW()-3),13),MOD(ROW()-3,13)+COLUMN(Condiciones!$F$1)))</f>
        <v>0</v>
      </c>
      <c r="AB18" s="90">
        <f t="shared" ref="AB18:AB28" ca="1" si="34">IF($E18="",0,AA18*$E18)</f>
        <v>0</v>
      </c>
      <c r="AC18" s="90">
        <f>IF(ISERROR(INDEX(PAGADO!$F$2:$R$321,MATCH(CONCATENATE($B$17,"Devoluciones"),PAGADO!$E$2:$E$321,0),MATCH($D18,PAGADO!$F$1:$Q$1,0))),0,INDEX(PAGADO!$F$2:$R$321,MATCH(CONCATENATE($B$17,"Devoluciones"),PAGADO!$E$2:$E$321,0),MATCH($D18,PAGADO!$F$1:$Q$1,0)))</f>
        <v>0</v>
      </c>
      <c r="AD18" s="90">
        <f t="shared" ref="AD18:AD28" ca="1" si="35">AB18+AC18</f>
        <v>0</v>
      </c>
      <c r="AE18" s="88">
        <f ca="1">INDIRECT("Condiciones!"&amp;ADDRESS(VLOOKUP(AE$2,Saltos,2,FALSE)+8*QUOTIENT((ROW()-3),13),MOD(ROW()-3,13)+COLUMN(Condiciones!$F$1)))</f>
        <v>1.5E-3</v>
      </c>
      <c r="AF18" s="90">
        <f t="shared" ref="AF18:AF28" ca="1" si="36">IF($E18="",0,AE18*$E18)</f>
        <v>0</v>
      </c>
      <c r="AG18" s="90">
        <f>IF(ISERROR(INDEX(PAGADO!$F$2:$R$321,MATCH(CONCATENATE($B$17,"Otros"),PAGADO!$E$2:$E$321,0),MATCH($D18,PAGADO!$F$1:$Q$1,0))),0,INDEX(PAGADO!$F$2:$R$321,MATCH(CONCATENATE($B$17,"Otros"),PAGADO!$E$2:$E$321,0),MATCH($D18,PAGADO!$F$1:$Q$1,0)))</f>
        <v>0</v>
      </c>
      <c r="AH18" s="90">
        <f t="shared" ref="AH18:AH28" ca="1" si="37">AF18+AG18</f>
        <v>0</v>
      </c>
      <c r="AI18" s="88">
        <f ca="1">INDIRECT("Condiciones!"&amp;ADDRESS(VLOOKUP(AI$2,Saltos,2,FALSE)+8*QUOTIENT((ROW()-3),13),MOD(ROW()-3,13)+COLUMN(Condiciones!$F$1)))</f>
        <v>0</v>
      </c>
      <c r="AJ18" s="90">
        <f t="shared" ref="AJ18:AJ28" ca="1" si="38">IF($E18="",0,AI18*$E18)</f>
        <v>0</v>
      </c>
      <c r="AK18" s="90">
        <f>IF(ISERROR(INDEX(PAGADO!$F$2:$R$321,MATCH(CONCATENATE($B$17,"Aportes Manuales"),PAGADO!$E$2:$E$321,0),MATCH($D18,PAGADO!$F$1:$Q$1,0))),0,INDEX(PAGADO!$F$2:$R$321,MATCH(CONCATENATE($B$17,"Aportes Manuales"),PAGADO!$E$2:$E$321,0),MATCH($D18,PAGADO!$F$1:$Q$1,0)))</f>
        <v>0</v>
      </c>
      <c r="AL18" s="90">
        <f t="shared" ref="AL18:AL28" ca="1" si="39">AJ18+AK18</f>
        <v>0</v>
      </c>
      <c r="AM18" s="71"/>
      <c r="AN18" s="90">
        <f t="shared" ca="1" si="20"/>
        <v>0</v>
      </c>
      <c r="AO18" s="90">
        <f t="shared" si="21"/>
        <v>0</v>
      </c>
      <c r="AP18" s="90">
        <f t="shared" ca="1" si="22"/>
        <v>0</v>
      </c>
    </row>
    <row r="19" spans="2:42">
      <c r="B19" s="118"/>
      <c r="C19" s="85">
        <f>DATE($B$2,3,1)</f>
        <v>45717</v>
      </c>
      <c r="D19" s="86" t="str">
        <f t="shared" si="23"/>
        <v>202503</v>
      </c>
      <c r="E19" s="87">
        <f ca="1">IF(ISERROR(INDEX(IV_Compras_Totales_Base!$E$2:$P$300,MATCH(INDIRECT(ADDRESS(4+13*QUOTIENT(ROW()-3,13),2,1,1)),IV_Compras_Totales_Base!$C$2:$C$300,0),MATCH($D19,IV_Compras_Totales_Base!$E$1:$P$1,0))),0,INDEX(IV_Compras_Totales_Base!$E$2:$P$300,MATCH(INDIRECT(ADDRESS(4+13*QUOTIENT(ROW()-3,13),2,1,1)),IV_Compras_Totales_Base!$C$2:$C$300,0),MATCH($D19,IV_Compras_Totales_Base!$E$1:$P$1,0)))</f>
        <v>0</v>
      </c>
      <c r="F19" s="87">
        <f ca="1">IF(ISERROR(INDEX(V_Compras_Logistica_Base!$E$2:$P$300,MATCH(INDIRECT(ADDRESS(4+13*QUOTIENT(ROW()-3,13),2,1,1)),V_Compras_Logistica_Base!$C$2:$C$300,0),MATCH($D19,V_Compras_Logistica_Base!$E$1:$P$1,0))),0,INDEX(V_Compras_Logistica_Base!$E$2:$P$300,MATCH(INDIRECT(ADDRESS(4+13*QUOTIENT(ROW()-3,13),2,1,1)),V_Compras_Logistica_Base!$C$2:$C$300,0),MATCH($D19,V_Compras_Logistica_Base!$E$1:$P$1,0)))</f>
        <v>0</v>
      </c>
      <c r="G19" s="88">
        <f ca="1">INDIRECT("Condiciones!"&amp;ADDRESS(VLOOKUP(G$2,Saltos,2,FALSE)+8*QUOTIENT((ROW()-3),13),MOD(ROW()-3,13)+COLUMN(Condiciones!$F$1)))</f>
        <v>0</v>
      </c>
      <c r="H19" s="89">
        <f t="shared" ca="1" si="24"/>
        <v>0</v>
      </c>
      <c r="I19" s="90">
        <f>IF(ISERROR(INDEX(PAGADO!$F$2:$R$321,MATCH(CONCATENATE($B$17,"Publicidad"),PAGADO!$E$2:$E$321,0),MATCH($D19,PAGADO!$F$1:$Q$1,0))),0,INDEX(PAGADO!$F$2:$R$321,MATCH(CONCATENATE($B$17,"Publicidad"),PAGADO!$E$2:$E$321,0),MATCH($D19,PAGADO!$F$1:$Q$1,0)))</f>
        <v>0</v>
      </c>
      <c r="J19" s="90">
        <f t="shared" ca="1" si="25"/>
        <v>0</v>
      </c>
      <c r="K19" s="88">
        <f ca="1">INDIRECT("Condiciones!"&amp;ADDRESS(VLOOKUP(K$2,Saltos,2,FALSE)+8*QUOTIENT((ROW()-3),13),MOD(ROW()-3,13)+COLUMN(Condiciones!$F$1)))</f>
        <v>0</v>
      </c>
      <c r="L19" s="91">
        <f t="shared" ca="1" si="26"/>
        <v>0</v>
      </c>
      <c r="M19" s="90">
        <f>IF(ISERROR(INDEX(PAGADO!$F$2:$R$321,MATCH(CONCATENATE($B$17,"Logistica"),PAGADO!$E$2:$E$321,0),MATCH($D19,PAGADO!$F$1:$Q$1,0))),0,INDEX(PAGADO!$F$2:$R$321,MATCH(CONCATENATE($B$17,"Logistica"),PAGADO!$E$2:$E$321,0),MATCH($D19,PAGADO!$F$1:$Q$1,0)))</f>
        <v>0</v>
      </c>
      <c r="N19" s="90">
        <f t="shared" ca="1" si="27"/>
        <v>0</v>
      </c>
      <c r="O19" s="88">
        <f ca="1">INDIRECT("Condiciones!"&amp;ADDRESS(VLOOKUP(O$2,Saltos,2,FALSE)+8*QUOTIENT((ROW()-3),13),MOD(ROW()-3,13)+COLUMN(Condiciones!$F$1)))</f>
        <v>0</v>
      </c>
      <c r="P19" s="90">
        <f t="shared" ca="1" si="28"/>
        <v>0</v>
      </c>
      <c r="Q19" s="91">
        <f>IF(ISERROR(INDEX(PAGADO!$F$2:$R$321,MATCH(CONCATENATE($B$17,"Centralizada"),PAGADO!$E$2:$E$321,0),MATCH($D19,PAGADO!$F$1:$Q$1,0))),0,INDEX(PAGADO!$F$2:$R$321,MATCH(CONCATENATE($B$17,"Centralizada"),PAGADO!$E$2:$E$321,0),MATCH($D19,PAGADO!$F$1:$Q$1,0)))</f>
        <v>0</v>
      </c>
      <c r="R19" s="90">
        <f t="shared" ca="1" si="29"/>
        <v>0</v>
      </c>
      <c r="S19" s="88">
        <f ca="1">INDIRECT("Condiciones!"&amp;ADDRESS(VLOOKUP(S$2,Saltos,2,FALSE)+8*QUOTIENT((ROW()-3),13),MOD(ROW()-3,13)+COLUMN(Condiciones!$F$1)))</f>
        <v>0</v>
      </c>
      <c r="T19" s="90">
        <f t="shared" ca="1" si="30"/>
        <v>0</v>
      </c>
      <c r="U19" s="90">
        <f>IF(ISERROR(INDEX(PAGADO!$F$2:$R$321,MATCH(CONCATENATE($B$17,"Escala Crecimiento"),PAGADO!$E$2:$E$321,0),MATCH($D19,PAGADO!$F$1:$Q$1,0))),0,INDEX(PAGADO!$F$2:$R$321,MATCH(CONCATENATE($B$17,"Escala Crecimiento"),PAGADO!$E$2:$E$321,0),MATCH($D19,PAGADO!$F$1:$Q$1,0)))</f>
        <v>0</v>
      </c>
      <c r="V19" s="90">
        <f t="shared" ca="1" si="31"/>
        <v>0</v>
      </c>
      <c r="W19" s="88">
        <f ca="1">INDIRECT("Condiciones!"&amp;ADDRESS(VLOOKUP(W$2,Saltos,2,FALSE)+8*QUOTIENT((ROW()-3),13),MOD(ROW()-3,13)+COLUMN(Condiciones!$F$1)))</f>
        <v>0</v>
      </c>
      <c r="X19" s="90">
        <f t="shared" ca="1" si="32"/>
        <v>0</v>
      </c>
      <c r="Y19" s="90">
        <f>IF(ISERROR(INDEX(PAGADO!$F$2:$R$321,MATCH(CONCATENATE($B$17,"Escala Fija"),PAGADO!$E$2:$E$321,0),MATCH($D19,PAGADO!$F$1:$Q$1,0))),0,INDEX(PAGADO!$F$2:$R$321,MATCH(CONCATENATE($B$17,"Escala Fija"),PAGADO!$E$2:$E$321,0),MATCH($D19,PAGADO!$F$1:$Q$1,0)))</f>
        <v>0</v>
      </c>
      <c r="Z19" s="90">
        <f t="shared" ca="1" si="33"/>
        <v>0</v>
      </c>
      <c r="AA19" s="88">
        <f ca="1">INDIRECT("Condiciones!"&amp;ADDRESS(VLOOKUP(AA$2,Saltos,2,FALSE)+8*QUOTIENT((ROW()-3),13),MOD(ROW()-3,13)+COLUMN(Condiciones!$F$1)))</f>
        <v>0</v>
      </c>
      <c r="AB19" s="90">
        <f t="shared" ca="1" si="34"/>
        <v>0</v>
      </c>
      <c r="AC19" s="90">
        <f>IF(ISERROR(INDEX(PAGADO!$F$2:$R$321,MATCH(CONCATENATE($B$17,"Devoluciones"),PAGADO!$E$2:$E$321,0),MATCH($D19,PAGADO!$F$1:$Q$1,0))),0,INDEX(PAGADO!$F$2:$R$321,MATCH(CONCATENATE($B$17,"Devoluciones"),PAGADO!$E$2:$E$321,0),MATCH($D19,PAGADO!$F$1:$Q$1,0)))</f>
        <v>0</v>
      </c>
      <c r="AD19" s="90">
        <f t="shared" ca="1" si="35"/>
        <v>0</v>
      </c>
      <c r="AE19" s="88">
        <f ca="1">INDIRECT("Condiciones!"&amp;ADDRESS(VLOOKUP(AE$2,Saltos,2,FALSE)+8*QUOTIENT((ROW()-3),13),MOD(ROW()-3,13)+COLUMN(Condiciones!$F$1)))</f>
        <v>1.5E-3</v>
      </c>
      <c r="AF19" s="90">
        <f t="shared" ca="1" si="36"/>
        <v>0</v>
      </c>
      <c r="AG19" s="90">
        <f>IF(ISERROR(INDEX(PAGADO!$F$2:$R$321,MATCH(CONCATENATE($B$17,"Otros"),PAGADO!$E$2:$E$321,0),MATCH($D19,PAGADO!$F$1:$Q$1,0))),0,INDEX(PAGADO!$F$2:$R$321,MATCH(CONCATENATE($B$17,"Otros"),PAGADO!$E$2:$E$321,0),MATCH($D19,PAGADO!$F$1:$Q$1,0)))</f>
        <v>0</v>
      </c>
      <c r="AH19" s="90">
        <f t="shared" ca="1" si="37"/>
        <v>0</v>
      </c>
      <c r="AI19" s="88">
        <f ca="1">INDIRECT("Condiciones!"&amp;ADDRESS(VLOOKUP(AI$2,Saltos,2,FALSE)+8*QUOTIENT((ROW()-3),13),MOD(ROW()-3,13)+COLUMN(Condiciones!$F$1)))</f>
        <v>0</v>
      </c>
      <c r="AJ19" s="90">
        <f t="shared" ca="1" si="38"/>
        <v>0</v>
      </c>
      <c r="AK19" s="90">
        <f>IF(ISERROR(INDEX(PAGADO!$F$2:$R$321,MATCH(CONCATENATE($B$17,"Aportes Manuales"),PAGADO!$E$2:$E$321,0),MATCH($D19,PAGADO!$F$1:$Q$1,0))),0,INDEX(PAGADO!$F$2:$R$321,MATCH(CONCATENATE($B$17,"Aportes Manuales"),PAGADO!$E$2:$E$321,0),MATCH($D19,PAGADO!$F$1:$Q$1,0)))</f>
        <v>0</v>
      </c>
      <c r="AL19" s="90">
        <f t="shared" ca="1" si="39"/>
        <v>0</v>
      </c>
      <c r="AM19" s="71"/>
      <c r="AN19" s="90">
        <f t="shared" ca="1" si="20"/>
        <v>0</v>
      </c>
      <c r="AO19" s="90">
        <f t="shared" si="21"/>
        <v>0</v>
      </c>
      <c r="AP19" s="90">
        <f t="shared" ca="1" si="22"/>
        <v>0</v>
      </c>
    </row>
    <row r="20" spans="2:42">
      <c r="B20" s="118"/>
      <c r="C20" s="85">
        <f>DATE($B$2,4,1)</f>
        <v>45748</v>
      </c>
      <c r="D20" s="86" t="str">
        <f t="shared" si="23"/>
        <v>202504</v>
      </c>
      <c r="E20" s="87">
        <f ca="1">IF(ISERROR(INDEX(IV_Compras_Totales_Base!$E$2:$P$300,MATCH(INDIRECT(ADDRESS(4+13*QUOTIENT(ROW()-3,13),2,1,1)),IV_Compras_Totales_Base!$C$2:$C$300,0),MATCH($D20,IV_Compras_Totales_Base!$E$1:$P$1,0))),0,INDEX(IV_Compras_Totales_Base!$E$2:$P$300,MATCH(INDIRECT(ADDRESS(4+13*QUOTIENT(ROW()-3,13),2,1,1)),IV_Compras_Totales_Base!$C$2:$C$300,0),MATCH($D20,IV_Compras_Totales_Base!$E$1:$P$1,0)))</f>
        <v>0</v>
      </c>
      <c r="F20" s="87">
        <f ca="1">IF(ISERROR(INDEX(V_Compras_Logistica_Base!$E$2:$P$300,MATCH(INDIRECT(ADDRESS(4+13*QUOTIENT(ROW()-3,13),2,1,1)),V_Compras_Logistica_Base!$C$2:$C$300,0),MATCH($D20,V_Compras_Logistica_Base!$E$1:$P$1,0))),0,INDEX(V_Compras_Logistica_Base!$E$2:$P$300,MATCH(INDIRECT(ADDRESS(4+13*QUOTIENT(ROW()-3,13),2,1,1)),V_Compras_Logistica_Base!$C$2:$C$300,0),MATCH($D20,V_Compras_Logistica_Base!$E$1:$P$1,0)))</f>
        <v>0</v>
      </c>
      <c r="G20" s="88">
        <f ca="1">INDIRECT("Condiciones!"&amp;ADDRESS(VLOOKUP(G$2,Saltos,2,FALSE)+8*QUOTIENT((ROW()-3),13),MOD(ROW()-3,13)+COLUMN(Condiciones!$F$1)))</f>
        <v>0</v>
      </c>
      <c r="H20" s="89">
        <f t="shared" ca="1" si="24"/>
        <v>0</v>
      </c>
      <c r="I20" s="90">
        <f>IF(ISERROR(INDEX(PAGADO!$F$2:$R$321,MATCH(CONCATENATE($B$17,"Publicidad"),PAGADO!$E$2:$E$321,0),MATCH($D20,PAGADO!$F$1:$Q$1,0))),0,INDEX(PAGADO!$F$2:$R$321,MATCH(CONCATENATE($B$17,"Publicidad"),PAGADO!$E$2:$E$321,0),MATCH($D20,PAGADO!$F$1:$Q$1,0)))</f>
        <v>0</v>
      </c>
      <c r="J20" s="90">
        <f t="shared" ca="1" si="25"/>
        <v>0</v>
      </c>
      <c r="K20" s="88">
        <f ca="1">INDIRECT("Condiciones!"&amp;ADDRESS(VLOOKUP(K$2,Saltos,2,FALSE)+8*QUOTIENT((ROW()-3),13),MOD(ROW()-3,13)+COLUMN(Condiciones!$F$1)))</f>
        <v>0</v>
      </c>
      <c r="L20" s="91">
        <f t="shared" ca="1" si="26"/>
        <v>0</v>
      </c>
      <c r="M20" s="90">
        <f>IF(ISERROR(INDEX(PAGADO!$F$2:$R$321,MATCH(CONCATENATE($B$17,"Logistica"),PAGADO!$E$2:$E$321,0),MATCH($D20,PAGADO!$F$1:$Q$1,0))),0,INDEX(PAGADO!$F$2:$R$321,MATCH(CONCATENATE($B$17,"Logistica"),PAGADO!$E$2:$E$321,0),MATCH($D20,PAGADO!$F$1:$Q$1,0)))</f>
        <v>0</v>
      </c>
      <c r="N20" s="90">
        <f t="shared" ca="1" si="27"/>
        <v>0</v>
      </c>
      <c r="O20" s="88">
        <f ca="1">INDIRECT("Condiciones!"&amp;ADDRESS(VLOOKUP(O$2,Saltos,2,FALSE)+8*QUOTIENT((ROW()-3),13),MOD(ROW()-3,13)+COLUMN(Condiciones!$F$1)))</f>
        <v>0</v>
      </c>
      <c r="P20" s="90">
        <f t="shared" ca="1" si="28"/>
        <v>0</v>
      </c>
      <c r="Q20" s="91">
        <f>IF(ISERROR(INDEX(PAGADO!$F$2:$R$321,MATCH(CONCATENATE($B$17,"Centralizada"),PAGADO!$E$2:$E$321,0),MATCH($D20,PAGADO!$F$1:$Q$1,0))),0,INDEX(PAGADO!$F$2:$R$321,MATCH(CONCATENATE($B$17,"Centralizada"),PAGADO!$E$2:$E$321,0),MATCH($D20,PAGADO!$F$1:$Q$1,0)))</f>
        <v>0</v>
      </c>
      <c r="R20" s="90">
        <f t="shared" ca="1" si="29"/>
        <v>0</v>
      </c>
      <c r="S20" s="88">
        <f ca="1">INDIRECT("Condiciones!"&amp;ADDRESS(VLOOKUP(S$2,Saltos,2,FALSE)+8*QUOTIENT((ROW()-3),13),MOD(ROW()-3,13)+COLUMN(Condiciones!$F$1)))</f>
        <v>0</v>
      </c>
      <c r="T20" s="90">
        <f t="shared" ca="1" si="30"/>
        <v>0</v>
      </c>
      <c r="U20" s="90">
        <f>IF(ISERROR(INDEX(PAGADO!$F$2:$R$321,MATCH(CONCATENATE($B$17,"Escala Crecimiento"),PAGADO!$E$2:$E$321,0),MATCH($D20,PAGADO!$F$1:$Q$1,0))),0,INDEX(PAGADO!$F$2:$R$321,MATCH(CONCATENATE($B$17,"Escala Crecimiento"),PAGADO!$E$2:$E$321,0),MATCH($D20,PAGADO!$F$1:$Q$1,0)))</f>
        <v>0</v>
      </c>
      <c r="V20" s="90">
        <f t="shared" ca="1" si="31"/>
        <v>0</v>
      </c>
      <c r="W20" s="88">
        <f ca="1">INDIRECT("Condiciones!"&amp;ADDRESS(VLOOKUP(W$2,Saltos,2,FALSE)+8*QUOTIENT((ROW()-3),13),MOD(ROW()-3,13)+COLUMN(Condiciones!$F$1)))</f>
        <v>0</v>
      </c>
      <c r="X20" s="90">
        <f t="shared" ca="1" si="32"/>
        <v>0</v>
      </c>
      <c r="Y20" s="90">
        <f>IF(ISERROR(INDEX(PAGADO!$F$2:$R$321,MATCH(CONCATENATE($B$17,"Escala Fija"),PAGADO!$E$2:$E$321,0),MATCH($D20,PAGADO!$F$1:$Q$1,0))),0,INDEX(PAGADO!$F$2:$R$321,MATCH(CONCATENATE($B$17,"Escala Fija"),PAGADO!$E$2:$E$321,0),MATCH($D20,PAGADO!$F$1:$Q$1,0)))</f>
        <v>0</v>
      </c>
      <c r="Z20" s="90">
        <f t="shared" ca="1" si="33"/>
        <v>0</v>
      </c>
      <c r="AA20" s="88">
        <f ca="1">INDIRECT("Condiciones!"&amp;ADDRESS(VLOOKUP(AA$2,Saltos,2,FALSE)+8*QUOTIENT((ROW()-3),13),MOD(ROW()-3,13)+COLUMN(Condiciones!$F$1)))</f>
        <v>0</v>
      </c>
      <c r="AB20" s="90">
        <f t="shared" ca="1" si="34"/>
        <v>0</v>
      </c>
      <c r="AC20" s="90">
        <f>IF(ISERROR(INDEX(PAGADO!$F$2:$R$321,MATCH(CONCATENATE($B$17,"Devoluciones"),PAGADO!$E$2:$E$321,0),MATCH($D20,PAGADO!$F$1:$Q$1,0))),0,INDEX(PAGADO!$F$2:$R$321,MATCH(CONCATENATE($B$17,"Devoluciones"),PAGADO!$E$2:$E$321,0),MATCH($D20,PAGADO!$F$1:$Q$1,0)))</f>
        <v>0</v>
      </c>
      <c r="AD20" s="90">
        <f t="shared" ca="1" si="35"/>
        <v>0</v>
      </c>
      <c r="AE20" s="88">
        <f ca="1">INDIRECT("Condiciones!"&amp;ADDRESS(VLOOKUP(AE$2,Saltos,2,FALSE)+8*QUOTIENT((ROW()-3),13),MOD(ROW()-3,13)+COLUMN(Condiciones!$F$1)))</f>
        <v>1.5E-3</v>
      </c>
      <c r="AF20" s="90">
        <f t="shared" ca="1" si="36"/>
        <v>0</v>
      </c>
      <c r="AG20" s="90">
        <f>IF(ISERROR(INDEX(PAGADO!$F$2:$R$321,MATCH(CONCATENATE($B$17,"Otros"),PAGADO!$E$2:$E$321,0),MATCH($D20,PAGADO!$F$1:$Q$1,0))),0,INDEX(PAGADO!$F$2:$R$321,MATCH(CONCATENATE($B$17,"Otros"),PAGADO!$E$2:$E$321,0),MATCH($D20,PAGADO!$F$1:$Q$1,0)))</f>
        <v>0</v>
      </c>
      <c r="AH20" s="90">
        <f t="shared" ca="1" si="37"/>
        <v>0</v>
      </c>
      <c r="AI20" s="88">
        <f ca="1">INDIRECT("Condiciones!"&amp;ADDRESS(VLOOKUP(AI$2,Saltos,2,FALSE)+8*QUOTIENT((ROW()-3),13),MOD(ROW()-3,13)+COLUMN(Condiciones!$F$1)))</f>
        <v>0</v>
      </c>
      <c r="AJ20" s="90">
        <f t="shared" ca="1" si="38"/>
        <v>0</v>
      </c>
      <c r="AK20" s="90">
        <f>IF(ISERROR(INDEX(PAGADO!$F$2:$R$321,MATCH(CONCATENATE($B$17,"Aportes Manuales"),PAGADO!$E$2:$E$321,0),MATCH($D20,PAGADO!$F$1:$Q$1,0))),0,INDEX(PAGADO!$F$2:$R$321,MATCH(CONCATENATE($B$17,"Aportes Manuales"),PAGADO!$E$2:$E$321,0),MATCH($D20,PAGADO!$F$1:$Q$1,0)))</f>
        <v>0</v>
      </c>
      <c r="AL20" s="90">
        <f t="shared" ca="1" si="39"/>
        <v>0</v>
      </c>
      <c r="AM20" s="71"/>
      <c r="AN20" s="90">
        <f t="shared" ca="1" si="20"/>
        <v>0</v>
      </c>
      <c r="AO20" s="90">
        <f t="shared" si="21"/>
        <v>0</v>
      </c>
      <c r="AP20" s="90">
        <f t="shared" ca="1" si="22"/>
        <v>0</v>
      </c>
    </row>
    <row r="21" spans="2:42">
      <c r="B21" s="118"/>
      <c r="C21" s="85">
        <f>DATE($B$2,6,)</f>
        <v>45808</v>
      </c>
      <c r="D21" s="86" t="str">
        <f t="shared" si="23"/>
        <v>202505</v>
      </c>
      <c r="E21" s="87">
        <f ca="1">IF(ISERROR(INDEX(IV_Compras_Totales_Base!$E$2:$P$300,MATCH(INDIRECT(ADDRESS(4+13*QUOTIENT(ROW()-3,13),2,1,1)),IV_Compras_Totales_Base!$C$2:$C$300,0),MATCH($D21,IV_Compras_Totales_Base!$E$1:$P$1,0))),0,INDEX(IV_Compras_Totales_Base!$E$2:$P$300,MATCH(INDIRECT(ADDRESS(4+13*QUOTIENT(ROW()-3,13),2,1,1)),IV_Compras_Totales_Base!$C$2:$C$300,0),MATCH($D21,IV_Compras_Totales_Base!$E$1:$P$1,0)))</f>
        <v>0</v>
      </c>
      <c r="F21" s="87">
        <f ca="1">IF(ISERROR(INDEX(V_Compras_Logistica_Base!$E$2:$P$300,MATCH(INDIRECT(ADDRESS(4+13*QUOTIENT(ROW()-3,13),2,1,1)),V_Compras_Logistica_Base!$C$2:$C$300,0),MATCH($D21,V_Compras_Logistica_Base!$E$1:$P$1,0))),0,INDEX(V_Compras_Logistica_Base!$E$2:$P$300,MATCH(INDIRECT(ADDRESS(4+13*QUOTIENT(ROW()-3,13),2,1,1)),V_Compras_Logistica_Base!$C$2:$C$300,0),MATCH($D21,V_Compras_Logistica_Base!$E$1:$P$1,0)))</f>
        <v>0</v>
      </c>
      <c r="G21" s="88">
        <f ca="1">INDIRECT("Condiciones!"&amp;ADDRESS(VLOOKUP(G$2,Saltos,2,FALSE)+8*QUOTIENT((ROW()-3),13),MOD(ROW()-3,13)+COLUMN(Condiciones!$F$1)))</f>
        <v>0</v>
      </c>
      <c r="H21" s="89">
        <f t="shared" ca="1" si="24"/>
        <v>0</v>
      </c>
      <c r="I21" s="90">
        <f>IF(ISERROR(INDEX(PAGADO!$F$2:$R$321,MATCH(CONCATENATE($B$17,"Publicidad"),PAGADO!$E$2:$E$321,0),MATCH($D21,PAGADO!$F$1:$Q$1,0))),0,INDEX(PAGADO!$F$2:$R$321,MATCH(CONCATENATE($B$17,"Publicidad"),PAGADO!$E$2:$E$321,0),MATCH($D21,PAGADO!$F$1:$Q$1,0)))</f>
        <v>0</v>
      </c>
      <c r="J21" s="90">
        <f t="shared" ca="1" si="25"/>
        <v>0</v>
      </c>
      <c r="K21" s="88">
        <f ca="1">INDIRECT("Condiciones!"&amp;ADDRESS(VLOOKUP(K$2,Saltos,2,FALSE)+8*QUOTIENT((ROW()-3),13),MOD(ROW()-3,13)+COLUMN(Condiciones!$F$1)))</f>
        <v>0</v>
      </c>
      <c r="L21" s="91">
        <f t="shared" ca="1" si="26"/>
        <v>0</v>
      </c>
      <c r="M21" s="90">
        <f>IF(ISERROR(INDEX(PAGADO!$F$2:$R$321,MATCH(CONCATENATE($B$17,"Logistica"),PAGADO!$E$2:$E$321,0),MATCH($D21,PAGADO!$F$1:$Q$1,0))),0,INDEX(PAGADO!$F$2:$R$321,MATCH(CONCATENATE($B$17,"Logistica"),PAGADO!$E$2:$E$321,0),MATCH($D21,PAGADO!$F$1:$Q$1,0)))</f>
        <v>0</v>
      </c>
      <c r="N21" s="90">
        <f t="shared" ca="1" si="27"/>
        <v>0</v>
      </c>
      <c r="O21" s="88">
        <f ca="1">INDIRECT("Condiciones!"&amp;ADDRESS(VLOOKUP(O$2,Saltos,2,FALSE)+8*QUOTIENT((ROW()-3),13),MOD(ROW()-3,13)+COLUMN(Condiciones!$F$1)))</f>
        <v>0</v>
      </c>
      <c r="P21" s="90">
        <f t="shared" ca="1" si="28"/>
        <v>0</v>
      </c>
      <c r="Q21" s="91">
        <f>IF(ISERROR(INDEX(PAGADO!$F$2:$R$321,MATCH(CONCATENATE($B$17,"Centralizada"),PAGADO!$E$2:$E$321,0),MATCH($D21,PAGADO!$F$1:$Q$1,0))),0,INDEX(PAGADO!$F$2:$R$321,MATCH(CONCATENATE($B$17,"Centralizada"),PAGADO!$E$2:$E$321,0),MATCH($D21,PAGADO!$F$1:$Q$1,0)))</f>
        <v>0</v>
      </c>
      <c r="R21" s="90">
        <f t="shared" ca="1" si="29"/>
        <v>0</v>
      </c>
      <c r="S21" s="88">
        <f ca="1">INDIRECT("Condiciones!"&amp;ADDRESS(VLOOKUP(S$2,Saltos,2,FALSE)+8*QUOTIENT((ROW()-3),13),MOD(ROW()-3,13)+COLUMN(Condiciones!$F$1)))</f>
        <v>0</v>
      </c>
      <c r="T21" s="90">
        <f t="shared" ca="1" si="30"/>
        <v>0</v>
      </c>
      <c r="U21" s="90">
        <f>IF(ISERROR(INDEX(PAGADO!$F$2:$R$321,MATCH(CONCATENATE($B$17,"Escala Crecimiento"),PAGADO!$E$2:$E$321,0),MATCH($D21,PAGADO!$F$1:$Q$1,0))),0,INDEX(PAGADO!$F$2:$R$321,MATCH(CONCATENATE($B$17,"Escala Crecimiento"),PAGADO!$E$2:$E$321,0),MATCH($D21,PAGADO!$F$1:$Q$1,0)))</f>
        <v>0</v>
      </c>
      <c r="V21" s="90">
        <f t="shared" ca="1" si="31"/>
        <v>0</v>
      </c>
      <c r="W21" s="88">
        <f ca="1">INDIRECT("Condiciones!"&amp;ADDRESS(VLOOKUP(W$2,Saltos,2,FALSE)+8*QUOTIENT((ROW()-3),13),MOD(ROW()-3,13)+COLUMN(Condiciones!$F$1)))</f>
        <v>0</v>
      </c>
      <c r="X21" s="90">
        <f t="shared" ca="1" si="32"/>
        <v>0</v>
      </c>
      <c r="Y21" s="90">
        <f>IF(ISERROR(INDEX(PAGADO!$F$2:$R$321,MATCH(CONCATENATE($B$17,"Escala Fija"),PAGADO!$E$2:$E$321,0),MATCH($D21,PAGADO!$F$1:$Q$1,0))),0,INDEX(PAGADO!$F$2:$R$321,MATCH(CONCATENATE($B$17,"Escala Fija"),PAGADO!$E$2:$E$321,0),MATCH($D21,PAGADO!$F$1:$Q$1,0)))</f>
        <v>0</v>
      </c>
      <c r="Z21" s="90">
        <f t="shared" ca="1" si="33"/>
        <v>0</v>
      </c>
      <c r="AA21" s="88">
        <f ca="1">INDIRECT("Condiciones!"&amp;ADDRESS(VLOOKUP(AA$2,Saltos,2,FALSE)+8*QUOTIENT((ROW()-3),13),MOD(ROW()-3,13)+COLUMN(Condiciones!$F$1)))</f>
        <v>0</v>
      </c>
      <c r="AB21" s="90">
        <f t="shared" ca="1" si="34"/>
        <v>0</v>
      </c>
      <c r="AC21" s="90">
        <f>IF(ISERROR(INDEX(PAGADO!$F$2:$R$321,MATCH(CONCATENATE($B$17,"Devoluciones"),PAGADO!$E$2:$E$321,0),MATCH($D21,PAGADO!$F$1:$Q$1,0))),0,INDEX(PAGADO!$F$2:$R$321,MATCH(CONCATENATE($B$17,"Devoluciones"),PAGADO!$E$2:$E$321,0),MATCH($D21,PAGADO!$F$1:$Q$1,0)))</f>
        <v>0</v>
      </c>
      <c r="AD21" s="90">
        <f t="shared" ca="1" si="35"/>
        <v>0</v>
      </c>
      <c r="AE21" s="88">
        <f ca="1">INDIRECT("Condiciones!"&amp;ADDRESS(VLOOKUP(AE$2,Saltos,2,FALSE)+8*QUOTIENT((ROW()-3),13),MOD(ROW()-3,13)+COLUMN(Condiciones!$F$1)))</f>
        <v>1.5E-3</v>
      </c>
      <c r="AF21" s="90">
        <f t="shared" ca="1" si="36"/>
        <v>0</v>
      </c>
      <c r="AG21" s="90">
        <f>IF(ISERROR(INDEX(PAGADO!$F$2:$R$321,MATCH(CONCATENATE($B$17,"Otros"),PAGADO!$E$2:$E$321,0),MATCH($D21,PAGADO!$F$1:$Q$1,0))),0,INDEX(PAGADO!$F$2:$R$321,MATCH(CONCATENATE($B$17,"Otros"),PAGADO!$E$2:$E$321,0),MATCH($D21,PAGADO!$F$1:$Q$1,0)))</f>
        <v>0</v>
      </c>
      <c r="AH21" s="90">
        <f t="shared" ca="1" si="37"/>
        <v>0</v>
      </c>
      <c r="AI21" s="88">
        <f ca="1">INDIRECT("Condiciones!"&amp;ADDRESS(VLOOKUP(AI$2,Saltos,2,FALSE)+8*QUOTIENT((ROW()-3),13),MOD(ROW()-3,13)+COLUMN(Condiciones!$F$1)))</f>
        <v>0</v>
      </c>
      <c r="AJ21" s="90">
        <f t="shared" ca="1" si="38"/>
        <v>0</v>
      </c>
      <c r="AK21" s="90">
        <f>IF(ISERROR(INDEX(PAGADO!$F$2:$R$321,MATCH(CONCATENATE($B$17,"Aportes Manuales"),PAGADO!$E$2:$E$321,0),MATCH($D21,PAGADO!$F$1:$Q$1,0))),0,INDEX(PAGADO!$F$2:$R$321,MATCH(CONCATENATE($B$17,"Aportes Manuales"),PAGADO!$E$2:$E$321,0),MATCH($D21,PAGADO!$F$1:$Q$1,0)))</f>
        <v>0</v>
      </c>
      <c r="AL21" s="90">
        <f t="shared" ca="1" si="39"/>
        <v>0</v>
      </c>
      <c r="AM21" s="71"/>
      <c r="AN21" s="90">
        <f t="shared" ca="1" si="20"/>
        <v>0</v>
      </c>
      <c r="AO21" s="90">
        <f t="shared" si="21"/>
        <v>0</v>
      </c>
      <c r="AP21" s="90">
        <f t="shared" ca="1" si="22"/>
        <v>0</v>
      </c>
    </row>
    <row r="22" spans="2:42">
      <c r="B22" s="118"/>
      <c r="C22" s="85">
        <f>DATE($B$2,6,1)</f>
        <v>45809</v>
      </c>
      <c r="D22" s="86" t="str">
        <f t="shared" si="23"/>
        <v>202506</v>
      </c>
      <c r="E22" s="87">
        <f ca="1">IF(ISERROR(INDEX(IV_Compras_Totales_Base!$E$2:$P$300,MATCH(INDIRECT(ADDRESS(4+13*QUOTIENT(ROW()-3,13),2,1,1)),IV_Compras_Totales_Base!$C$2:$C$300,0),MATCH($D22,IV_Compras_Totales_Base!$E$1:$P$1,0))),0,INDEX(IV_Compras_Totales_Base!$E$2:$P$300,MATCH(INDIRECT(ADDRESS(4+13*QUOTIENT(ROW()-3,13),2,1,1)),IV_Compras_Totales_Base!$C$2:$C$300,0),MATCH($D22,IV_Compras_Totales_Base!$E$1:$P$1,0)))</f>
        <v>0</v>
      </c>
      <c r="F22" s="87">
        <f ca="1">IF(ISERROR(INDEX(V_Compras_Logistica_Base!$E$2:$P$300,MATCH(INDIRECT(ADDRESS(4+13*QUOTIENT(ROW()-3,13),2,1,1)),V_Compras_Logistica_Base!$C$2:$C$300,0),MATCH($D22,V_Compras_Logistica_Base!$E$1:$P$1,0))),0,INDEX(V_Compras_Logistica_Base!$E$2:$P$300,MATCH(INDIRECT(ADDRESS(4+13*QUOTIENT(ROW()-3,13),2,1,1)),V_Compras_Logistica_Base!$C$2:$C$300,0),MATCH($D22,V_Compras_Logistica_Base!$E$1:$P$1,0)))</f>
        <v>0</v>
      </c>
      <c r="G22" s="88">
        <f ca="1">INDIRECT("Condiciones!"&amp;ADDRESS(VLOOKUP(G$2,Saltos,2,FALSE)+8*QUOTIENT((ROW()-3),13),MOD(ROW()-3,13)+COLUMN(Condiciones!$F$1)))</f>
        <v>0</v>
      </c>
      <c r="H22" s="89">
        <f t="shared" ca="1" si="24"/>
        <v>0</v>
      </c>
      <c r="I22" s="90">
        <f>IF(ISERROR(INDEX(PAGADO!$F$2:$R$321,MATCH(CONCATENATE($B$17,"Publicidad"),PAGADO!$E$2:$E$321,0),MATCH($D22,PAGADO!$F$1:$Q$1,0))),0,INDEX(PAGADO!$F$2:$R$321,MATCH(CONCATENATE($B$17,"Publicidad"),PAGADO!$E$2:$E$321,0),MATCH($D22,PAGADO!$F$1:$Q$1,0)))</f>
        <v>0</v>
      </c>
      <c r="J22" s="90">
        <f t="shared" ca="1" si="25"/>
        <v>0</v>
      </c>
      <c r="K22" s="88">
        <f ca="1">INDIRECT("Condiciones!"&amp;ADDRESS(VLOOKUP(K$2,Saltos,2,FALSE)+8*QUOTIENT((ROW()-3),13),MOD(ROW()-3,13)+COLUMN(Condiciones!$F$1)))</f>
        <v>0</v>
      </c>
      <c r="L22" s="91">
        <f t="shared" ca="1" si="26"/>
        <v>0</v>
      </c>
      <c r="M22" s="90">
        <f>IF(ISERROR(INDEX(PAGADO!$F$2:$R$321,MATCH(CONCATENATE($B$17,"Logistica"),PAGADO!$E$2:$E$321,0),MATCH($D22,PAGADO!$F$1:$Q$1,0))),0,INDEX(PAGADO!$F$2:$R$321,MATCH(CONCATENATE($B$17,"Logistica"),PAGADO!$E$2:$E$321,0),MATCH($D22,PAGADO!$F$1:$Q$1,0)))</f>
        <v>0</v>
      </c>
      <c r="N22" s="90">
        <f t="shared" ca="1" si="27"/>
        <v>0</v>
      </c>
      <c r="O22" s="88">
        <f ca="1">INDIRECT("Condiciones!"&amp;ADDRESS(VLOOKUP(O$2,Saltos,2,FALSE)+8*QUOTIENT((ROW()-3),13),MOD(ROW()-3,13)+COLUMN(Condiciones!$F$1)))</f>
        <v>0</v>
      </c>
      <c r="P22" s="90">
        <f t="shared" ca="1" si="28"/>
        <v>0</v>
      </c>
      <c r="Q22" s="91">
        <f>IF(ISERROR(INDEX(PAGADO!$F$2:$R$321,MATCH(CONCATENATE($B$17,"Centralizada"),PAGADO!$E$2:$E$321,0),MATCH($D22,PAGADO!$F$1:$Q$1,0))),0,INDEX(PAGADO!$F$2:$R$321,MATCH(CONCATENATE($B$17,"Centralizada"),PAGADO!$E$2:$E$321,0),MATCH($D22,PAGADO!$F$1:$Q$1,0)))</f>
        <v>0</v>
      </c>
      <c r="R22" s="90">
        <f t="shared" ca="1" si="29"/>
        <v>0</v>
      </c>
      <c r="S22" s="88">
        <f ca="1">INDIRECT("Condiciones!"&amp;ADDRESS(VLOOKUP(S$2,Saltos,2,FALSE)+8*QUOTIENT((ROW()-3),13),MOD(ROW()-3,13)+COLUMN(Condiciones!$F$1)))</f>
        <v>0</v>
      </c>
      <c r="T22" s="90">
        <f t="shared" ca="1" si="30"/>
        <v>0</v>
      </c>
      <c r="U22" s="90">
        <f>IF(ISERROR(INDEX(PAGADO!$F$2:$R$321,MATCH(CONCATENATE($B$17,"Escala Crecimiento"),PAGADO!$E$2:$E$321,0),MATCH($D22,PAGADO!$F$1:$Q$1,0))),0,INDEX(PAGADO!$F$2:$R$321,MATCH(CONCATENATE($B$17,"Escala Crecimiento"),PAGADO!$E$2:$E$321,0),MATCH($D22,PAGADO!$F$1:$Q$1,0)))</f>
        <v>0</v>
      </c>
      <c r="V22" s="90">
        <f t="shared" ca="1" si="31"/>
        <v>0</v>
      </c>
      <c r="W22" s="88">
        <f ca="1">INDIRECT("Condiciones!"&amp;ADDRESS(VLOOKUP(W$2,Saltos,2,FALSE)+8*QUOTIENT((ROW()-3),13),MOD(ROW()-3,13)+COLUMN(Condiciones!$F$1)))</f>
        <v>0</v>
      </c>
      <c r="X22" s="90">
        <f t="shared" ca="1" si="32"/>
        <v>0</v>
      </c>
      <c r="Y22" s="90">
        <f>IF(ISERROR(INDEX(PAGADO!$F$2:$R$321,MATCH(CONCATENATE($B$17,"Escala Fija"),PAGADO!$E$2:$E$321,0),MATCH($D22,PAGADO!$F$1:$Q$1,0))),0,INDEX(PAGADO!$F$2:$R$321,MATCH(CONCATENATE($B$17,"Escala Fija"),PAGADO!$E$2:$E$321,0),MATCH($D22,PAGADO!$F$1:$Q$1,0)))</f>
        <v>0</v>
      </c>
      <c r="Z22" s="90">
        <f t="shared" ca="1" si="33"/>
        <v>0</v>
      </c>
      <c r="AA22" s="88">
        <f ca="1">INDIRECT("Condiciones!"&amp;ADDRESS(VLOOKUP(AA$2,Saltos,2,FALSE)+8*QUOTIENT((ROW()-3),13),MOD(ROW()-3,13)+COLUMN(Condiciones!$F$1)))</f>
        <v>0</v>
      </c>
      <c r="AB22" s="90">
        <f t="shared" ca="1" si="34"/>
        <v>0</v>
      </c>
      <c r="AC22" s="90">
        <f>IF(ISERROR(INDEX(PAGADO!$F$2:$R$321,MATCH(CONCATENATE($B$17,"Devoluciones"),PAGADO!$E$2:$E$321,0),MATCH($D22,PAGADO!$F$1:$Q$1,0))),0,INDEX(PAGADO!$F$2:$R$321,MATCH(CONCATENATE($B$17,"Devoluciones"),PAGADO!$E$2:$E$321,0),MATCH($D22,PAGADO!$F$1:$Q$1,0)))</f>
        <v>0</v>
      </c>
      <c r="AD22" s="90">
        <f t="shared" ca="1" si="35"/>
        <v>0</v>
      </c>
      <c r="AE22" s="88">
        <f ca="1">INDIRECT("Condiciones!"&amp;ADDRESS(VLOOKUP(AE$2,Saltos,2,FALSE)+8*QUOTIENT((ROW()-3),13),MOD(ROW()-3,13)+COLUMN(Condiciones!$F$1)))</f>
        <v>1.5E-3</v>
      </c>
      <c r="AF22" s="90">
        <f t="shared" ca="1" si="36"/>
        <v>0</v>
      </c>
      <c r="AG22" s="90">
        <f>IF(ISERROR(INDEX(PAGADO!$F$2:$R$321,MATCH(CONCATENATE($B$17,"Otros"),PAGADO!$E$2:$E$321,0),MATCH($D22,PAGADO!$F$1:$Q$1,0))),0,INDEX(PAGADO!$F$2:$R$321,MATCH(CONCATENATE($B$17,"Otros"),PAGADO!$E$2:$E$321,0),MATCH($D22,PAGADO!$F$1:$Q$1,0)))</f>
        <v>0</v>
      </c>
      <c r="AH22" s="90">
        <f t="shared" ca="1" si="37"/>
        <v>0</v>
      </c>
      <c r="AI22" s="88">
        <f ca="1">INDIRECT("Condiciones!"&amp;ADDRESS(VLOOKUP(AI$2,Saltos,2,FALSE)+8*QUOTIENT((ROW()-3),13),MOD(ROW()-3,13)+COLUMN(Condiciones!$F$1)))</f>
        <v>0</v>
      </c>
      <c r="AJ22" s="90">
        <f t="shared" ca="1" si="38"/>
        <v>0</v>
      </c>
      <c r="AK22" s="90">
        <f>IF(ISERROR(INDEX(PAGADO!$F$2:$R$321,MATCH(CONCATENATE($B$17,"Aportes Manuales"),PAGADO!$E$2:$E$321,0),MATCH($D22,PAGADO!$F$1:$Q$1,0))),0,INDEX(PAGADO!$F$2:$R$321,MATCH(CONCATENATE($B$17,"Aportes Manuales"),PAGADO!$E$2:$E$321,0),MATCH($D22,PAGADO!$F$1:$Q$1,0)))</f>
        <v>0</v>
      </c>
      <c r="AL22" s="90">
        <f t="shared" ca="1" si="39"/>
        <v>0</v>
      </c>
      <c r="AM22" s="71"/>
      <c r="AN22" s="90">
        <f t="shared" ca="1" si="20"/>
        <v>0</v>
      </c>
      <c r="AO22" s="90">
        <f t="shared" si="21"/>
        <v>0</v>
      </c>
      <c r="AP22" s="90">
        <f t="shared" ca="1" si="22"/>
        <v>0</v>
      </c>
    </row>
    <row r="23" spans="2:42">
      <c r="B23" s="118"/>
      <c r="C23" s="85">
        <f>DATE($B$2,7,1)</f>
        <v>45839</v>
      </c>
      <c r="D23" s="86" t="str">
        <f t="shared" si="23"/>
        <v>202507</v>
      </c>
      <c r="E23" s="87">
        <f ca="1">IF(ISERROR(INDEX(IV_Compras_Totales_Base!$E$2:$P$300,MATCH(INDIRECT(ADDRESS(4+13*QUOTIENT(ROW()-3,13),2,1,1)),IV_Compras_Totales_Base!$C$2:$C$300,0),MATCH($D23,IV_Compras_Totales_Base!$E$1:$P$1,0))),0,INDEX(IV_Compras_Totales_Base!$E$2:$P$300,MATCH(INDIRECT(ADDRESS(4+13*QUOTIENT(ROW()-3,13),2,1,1)),IV_Compras_Totales_Base!$C$2:$C$300,0),MATCH($D23,IV_Compras_Totales_Base!$E$1:$P$1,0)))</f>
        <v>0</v>
      </c>
      <c r="F23" s="87">
        <f ca="1">IF(ISERROR(INDEX(V_Compras_Logistica_Base!$E$2:$P$300,MATCH(INDIRECT(ADDRESS(4+13*QUOTIENT(ROW()-3,13),2,1,1)),V_Compras_Logistica_Base!$C$2:$C$300,0),MATCH($D23,V_Compras_Logistica_Base!$E$1:$P$1,0))),0,INDEX(V_Compras_Logistica_Base!$E$2:$P$300,MATCH(INDIRECT(ADDRESS(4+13*QUOTIENT(ROW()-3,13),2,1,1)),V_Compras_Logistica_Base!$C$2:$C$300,0),MATCH($D23,V_Compras_Logistica_Base!$E$1:$P$1,0)))</f>
        <v>0</v>
      </c>
      <c r="G23" s="88">
        <f ca="1">INDIRECT("Condiciones!"&amp;ADDRESS(VLOOKUP(G$2,Saltos,2,FALSE)+8*QUOTIENT((ROW()-3),13),MOD(ROW()-3,13)+COLUMN(Condiciones!$F$1)))</f>
        <v>0</v>
      </c>
      <c r="H23" s="89">
        <f t="shared" ca="1" si="24"/>
        <v>0</v>
      </c>
      <c r="I23" s="90">
        <f>IF(ISERROR(INDEX(PAGADO!$F$2:$R$321,MATCH(CONCATENATE($B$17,"Publicidad"),PAGADO!$E$2:$E$321,0),MATCH($D23,PAGADO!$F$1:$Q$1,0))),0,INDEX(PAGADO!$F$2:$R$321,MATCH(CONCATENATE($B$17,"Publicidad"),PAGADO!$E$2:$E$321,0),MATCH($D23,PAGADO!$F$1:$Q$1,0)))</f>
        <v>0</v>
      </c>
      <c r="J23" s="90">
        <f t="shared" ca="1" si="25"/>
        <v>0</v>
      </c>
      <c r="K23" s="88">
        <f ca="1">INDIRECT("Condiciones!"&amp;ADDRESS(VLOOKUP(K$2,Saltos,2,FALSE)+8*QUOTIENT((ROW()-3),13),MOD(ROW()-3,13)+COLUMN(Condiciones!$F$1)))</f>
        <v>0</v>
      </c>
      <c r="L23" s="91">
        <f t="shared" ca="1" si="26"/>
        <v>0</v>
      </c>
      <c r="M23" s="90">
        <f>IF(ISERROR(INDEX(PAGADO!$F$2:$R$321,MATCH(CONCATENATE($B$17,"Logistica"),PAGADO!$E$2:$E$321,0),MATCH($D23,PAGADO!$F$1:$Q$1,0))),0,INDEX(PAGADO!$F$2:$R$321,MATCH(CONCATENATE($B$17,"Logistica"),PAGADO!$E$2:$E$321,0),MATCH($D23,PAGADO!$F$1:$Q$1,0)))</f>
        <v>0</v>
      </c>
      <c r="N23" s="90">
        <f t="shared" ca="1" si="27"/>
        <v>0</v>
      </c>
      <c r="O23" s="88">
        <f ca="1">INDIRECT("Condiciones!"&amp;ADDRESS(VLOOKUP(O$2,Saltos,2,FALSE)+8*QUOTIENT((ROW()-3),13),MOD(ROW()-3,13)+COLUMN(Condiciones!$F$1)))</f>
        <v>0</v>
      </c>
      <c r="P23" s="90">
        <f t="shared" ca="1" si="28"/>
        <v>0</v>
      </c>
      <c r="Q23" s="91">
        <f>IF(ISERROR(INDEX(PAGADO!$F$2:$R$321,MATCH(CONCATENATE($B$17,"Centralizada"),PAGADO!$E$2:$E$321,0),MATCH($D23,PAGADO!$F$1:$Q$1,0))),0,INDEX(PAGADO!$F$2:$R$321,MATCH(CONCATENATE($B$17,"Centralizada"),PAGADO!$E$2:$E$321,0),MATCH($D23,PAGADO!$F$1:$Q$1,0)))</f>
        <v>0</v>
      </c>
      <c r="R23" s="90">
        <f t="shared" ca="1" si="29"/>
        <v>0</v>
      </c>
      <c r="S23" s="88">
        <f ca="1">INDIRECT("Condiciones!"&amp;ADDRESS(VLOOKUP(S$2,Saltos,2,FALSE)+8*QUOTIENT((ROW()-3),13),MOD(ROW()-3,13)+COLUMN(Condiciones!$F$1)))</f>
        <v>0</v>
      </c>
      <c r="T23" s="90">
        <f t="shared" ca="1" si="30"/>
        <v>0</v>
      </c>
      <c r="U23" s="90">
        <f>IF(ISERROR(INDEX(PAGADO!$F$2:$R$321,MATCH(CONCATENATE($B$17,"Escala Crecimiento"),PAGADO!$E$2:$E$321,0),MATCH($D23,PAGADO!$F$1:$Q$1,0))),0,INDEX(PAGADO!$F$2:$R$321,MATCH(CONCATENATE($B$17,"Escala Crecimiento"),PAGADO!$E$2:$E$321,0),MATCH($D23,PAGADO!$F$1:$Q$1,0)))</f>
        <v>0</v>
      </c>
      <c r="V23" s="90">
        <f t="shared" ca="1" si="31"/>
        <v>0</v>
      </c>
      <c r="W23" s="88">
        <f ca="1">INDIRECT("Condiciones!"&amp;ADDRESS(VLOOKUP(W$2,Saltos,2,FALSE)+8*QUOTIENT((ROW()-3),13),MOD(ROW()-3,13)+COLUMN(Condiciones!$F$1)))</f>
        <v>0</v>
      </c>
      <c r="X23" s="90">
        <f t="shared" ca="1" si="32"/>
        <v>0</v>
      </c>
      <c r="Y23" s="90">
        <f>IF(ISERROR(INDEX(PAGADO!$F$2:$R$321,MATCH(CONCATENATE($B$17,"Escala Fija"),PAGADO!$E$2:$E$321,0),MATCH($D23,PAGADO!$F$1:$Q$1,0))),0,INDEX(PAGADO!$F$2:$R$321,MATCH(CONCATENATE($B$17,"Escala Fija"),PAGADO!$E$2:$E$321,0),MATCH($D23,PAGADO!$F$1:$Q$1,0)))</f>
        <v>0</v>
      </c>
      <c r="Z23" s="90">
        <f t="shared" ca="1" si="33"/>
        <v>0</v>
      </c>
      <c r="AA23" s="88">
        <f ca="1">INDIRECT("Condiciones!"&amp;ADDRESS(VLOOKUP(AA$2,Saltos,2,FALSE)+8*QUOTIENT((ROW()-3),13),MOD(ROW()-3,13)+COLUMN(Condiciones!$F$1)))</f>
        <v>0</v>
      </c>
      <c r="AB23" s="90">
        <f t="shared" ca="1" si="34"/>
        <v>0</v>
      </c>
      <c r="AC23" s="90">
        <f>IF(ISERROR(INDEX(PAGADO!$F$2:$R$321,MATCH(CONCATENATE($B$17,"Devoluciones"),PAGADO!$E$2:$E$321,0),MATCH($D23,PAGADO!$F$1:$Q$1,0))),0,INDEX(PAGADO!$F$2:$R$321,MATCH(CONCATENATE($B$17,"Devoluciones"),PAGADO!$E$2:$E$321,0),MATCH($D23,PAGADO!$F$1:$Q$1,0)))</f>
        <v>0</v>
      </c>
      <c r="AD23" s="90">
        <f t="shared" ca="1" si="35"/>
        <v>0</v>
      </c>
      <c r="AE23" s="88">
        <f ca="1">INDIRECT("Condiciones!"&amp;ADDRESS(VLOOKUP(AE$2,Saltos,2,FALSE)+8*QUOTIENT((ROW()-3),13),MOD(ROW()-3,13)+COLUMN(Condiciones!$F$1)))</f>
        <v>1.5E-3</v>
      </c>
      <c r="AF23" s="90">
        <f t="shared" ca="1" si="36"/>
        <v>0</v>
      </c>
      <c r="AG23" s="90">
        <f>IF(ISERROR(INDEX(PAGADO!$F$2:$R$321,MATCH(CONCATENATE($B$17,"Otros"),PAGADO!$E$2:$E$321,0),MATCH($D23,PAGADO!$F$1:$Q$1,0))),0,INDEX(PAGADO!$F$2:$R$321,MATCH(CONCATENATE($B$17,"Otros"),PAGADO!$E$2:$E$321,0),MATCH($D23,PAGADO!$F$1:$Q$1,0)))</f>
        <v>0</v>
      </c>
      <c r="AH23" s="90">
        <f t="shared" ca="1" si="37"/>
        <v>0</v>
      </c>
      <c r="AI23" s="88">
        <f ca="1">INDIRECT("Condiciones!"&amp;ADDRESS(VLOOKUP(AI$2,Saltos,2,FALSE)+8*QUOTIENT((ROW()-3),13),MOD(ROW()-3,13)+COLUMN(Condiciones!$F$1)))</f>
        <v>0</v>
      </c>
      <c r="AJ23" s="90">
        <f t="shared" ca="1" si="38"/>
        <v>0</v>
      </c>
      <c r="AK23" s="90">
        <f>IF(ISERROR(INDEX(PAGADO!$F$2:$R$321,MATCH(CONCATENATE($B$17,"Aportes Manuales"),PAGADO!$E$2:$E$321,0),MATCH($D23,PAGADO!$F$1:$Q$1,0))),0,INDEX(PAGADO!$F$2:$R$321,MATCH(CONCATENATE($B$17,"Aportes Manuales"),PAGADO!$E$2:$E$321,0),MATCH($D23,PAGADO!$F$1:$Q$1,0)))</f>
        <v>0</v>
      </c>
      <c r="AL23" s="90">
        <f t="shared" ca="1" si="39"/>
        <v>0</v>
      </c>
      <c r="AM23" s="71"/>
      <c r="AN23" s="90">
        <f t="shared" ca="1" si="20"/>
        <v>0</v>
      </c>
      <c r="AO23" s="90">
        <f t="shared" si="21"/>
        <v>0</v>
      </c>
      <c r="AP23" s="90">
        <f t="shared" ca="1" si="22"/>
        <v>0</v>
      </c>
    </row>
    <row r="24" spans="2:42">
      <c r="B24" s="118"/>
      <c r="C24" s="85">
        <f>DATE($B$2,8,1)</f>
        <v>45870</v>
      </c>
      <c r="D24" s="86" t="str">
        <f t="shared" si="23"/>
        <v>202508</v>
      </c>
      <c r="E24" s="87">
        <f ca="1">IF(ISERROR(INDEX(IV_Compras_Totales_Base!$E$2:$P$300,MATCH(INDIRECT(ADDRESS(4+13*QUOTIENT(ROW()-3,13),2,1,1)),IV_Compras_Totales_Base!$C$2:$C$300,0),MATCH($D24,IV_Compras_Totales_Base!$E$1:$P$1,0))),0,INDEX(IV_Compras_Totales_Base!$E$2:$P$300,MATCH(INDIRECT(ADDRESS(4+13*QUOTIENT(ROW()-3,13),2,1,1)),IV_Compras_Totales_Base!$C$2:$C$300,0),MATCH($D24,IV_Compras_Totales_Base!$E$1:$P$1,0)))</f>
        <v>53210</v>
      </c>
      <c r="F24" s="87">
        <f ca="1">IF(ISERROR(INDEX(V_Compras_Logistica_Base!$E$2:$P$300,MATCH(INDIRECT(ADDRESS(4+13*QUOTIENT(ROW()-3,13),2,1,1)),V_Compras_Logistica_Base!$C$2:$C$300,0),MATCH($D24,V_Compras_Logistica_Base!$E$1:$P$1,0))),0,INDEX(V_Compras_Logistica_Base!$E$2:$P$300,MATCH(INDIRECT(ADDRESS(4+13*QUOTIENT(ROW()-3,13),2,1,1)),V_Compras_Logistica_Base!$C$2:$C$300,0),MATCH($D24,V_Compras_Logistica_Base!$E$1:$P$1,0)))</f>
        <v>0</v>
      </c>
      <c r="G24" s="88">
        <f ca="1">INDIRECT("Condiciones!"&amp;ADDRESS(VLOOKUP(G$2,Saltos,2,FALSE)+8*QUOTIENT((ROW()-3),13),MOD(ROW()-3,13)+COLUMN(Condiciones!$F$1)))</f>
        <v>0</v>
      </c>
      <c r="H24" s="89">
        <f t="shared" ca="1" si="24"/>
        <v>0</v>
      </c>
      <c r="I24" s="90">
        <f>IF(ISERROR(INDEX(PAGADO!$F$2:$R$321,MATCH(CONCATENATE($B$17,"Publicidad"),PAGADO!$E$2:$E$321,0),MATCH($D24,PAGADO!$F$1:$Q$1,0))),0,INDEX(PAGADO!$F$2:$R$321,MATCH(CONCATENATE($B$17,"Publicidad"),PAGADO!$E$2:$E$321,0),MATCH($D24,PAGADO!$F$1:$Q$1,0)))</f>
        <v>0</v>
      </c>
      <c r="J24" s="90">
        <f t="shared" ca="1" si="25"/>
        <v>0</v>
      </c>
      <c r="K24" s="88">
        <f ca="1">INDIRECT("Condiciones!"&amp;ADDRESS(VLOOKUP(K$2,Saltos,2,FALSE)+8*QUOTIENT((ROW()-3),13),MOD(ROW()-3,13)+COLUMN(Condiciones!$F$1)))</f>
        <v>0</v>
      </c>
      <c r="L24" s="91">
        <f t="shared" ca="1" si="26"/>
        <v>0</v>
      </c>
      <c r="M24" s="90">
        <f>IF(ISERROR(INDEX(PAGADO!$F$2:$R$321,MATCH(CONCATENATE($B$17,"Logistica"),PAGADO!$E$2:$E$321,0),MATCH($D24,PAGADO!$F$1:$Q$1,0))),0,INDEX(PAGADO!$F$2:$R$321,MATCH(CONCATENATE($B$17,"Logistica"),PAGADO!$E$2:$E$321,0),MATCH($D24,PAGADO!$F$1:$Q$1,0)))</f>
        <v>0</v>
      </c>
      <c r="N24" s="90">
        <f t="shared" ca="1" si="27"/>
        <v>0</v>
      </c>
      <c r="O24" s="88">
        <f ca="1">INDIRECT("Condiciones!"&amp;ADDRESS(VLOOKUP(O$2,Saltos,2,FALSE)+8*QUOTIENT((ROW()-3),13),MOD(ROW()-3,13)+COLUMN(Condiciones!$F$1)))</f>
        <v>0</v>
      </c>
      <c r="P24" s="90">
        <f t="shared" ca="1" si="28"/>
        <v>0</v>
      </c>
      <c r="Q24" s="91">
        <f>IF(ISERROR(INDEX(PAGADO!$F$2:$R$321,MATCH(CONCATENATE($B$17,"Centralizada"),PAGADO!$E$2:$E$321,0),MATCH($D24,PAGADO!$F$1:$Q$1,0))),0,INDEX(PAGADO!$F$2:$R$321,MATCH(CONCATENATE($B$17,"Centralizada"),PAGADO!$E$2:$E$321,0),MATCH($D24,PAGADO!$F$1:$Q$1,0)))</f>
        <v>0</v>
      </c>
      <c r="R24" s="90">
        <f t="shared" ca="1" si="29"/>
        <v>0</v>
      </c>
      <c r="S24" s="88">
        <f ca="1">INDIRECT("Condiciones!"&amp;ADDRESS(VLOOKUP(S$2,Saltos,2,FALSE)+8*QUOTIENT((ROW()-3),13),MOD(ROW()-3,13)+COLUMN(Condiciones!$F$1)))</f>
        <v>0</v>
      </c>
      <c r="T24" s="90">
        <f t="shared" ca="1" si="30"/>
        <v>0</v>
      </c>
      <c r="U24" s="90">
        <f>IF(ISERROR(INDEX(PAGADO!$F$2:$R$321,MATCH(CONCATENATE($B$17,"Escala Crecimiento"),PAGADO!$E$2:$E$321,0),MATCH($D24,PAGADO!$F$1:$Q$1,0))),0,INDEX(PAGADO!$F$2:$R$321,MATCH(CONCATENATE($B$17,"Escala Crecimiento"),PAGADO!$E$2:$E$321,0),MATCH($D24,PAGADO!$F$1:$Q$1,0)))</f>
        <v>0</v>
      </c>
      <c r="V24" s="90">
        <f t="shared" ca="1" si="31"/>
        <v>0</v>
      </c>
      <c r="W24" s="88">
        <f ca="1">INDIRECT("Condiciones!"&amp;ADDRESS(VLOOKUP(W$2,Saltos,2,FALSE)+8*QUOTIENT((ROW()-3),13),MOD(ROW()-3,13)+COLUMN(Condiciones!$F$1)))</f>
        <v>0</v>
      </c>
      <c r="X24" s="90">
        <f t="shared" ca="1" si="32"/>
        <v>0</v>
      </c>
      <c r="Y24" s="90">
        <f>IF(ISERROR(INDEX(PAGADO!$F$2:$R$321,MATCH(CONCATENATE($B$17,"Escala Fija"),PAGADO!$E$2:$E$321,0),MATCH($D24,PAGADO!$F$1:$Q$1,0))),0,INDEX(PAGADO!$F$2:$R$321,MATCH(CONCATENATE($B$17,"Escala Fija"),PAGADO!$E$2:$E$321,0),MATCH($D24,PAGADO!$F$1:$Q$1,0)))</f>
        <v>0</v>
      </c>
      <c r="Z24" s="90">
        <f t="shared" ca="1" si="33"/>
        <v>0</v>
      </c>
      <c r="AA24" s="88">
        <f ca="1">INDIRECT("Condiciones!"&amp;ADDRESS(VLOOKUP(AA$2,Saltos,2,FALSE)+8*QUOTIENT((ROW()-3),13),MOD(ROW()-3,13)+COLUMN(Condiciones!$F$1)))</f>
        <v>0</v>
      </c>
      <c r="AB24" s="90">
        <f t="shared" ca="1" si="34"/>
        <v>0</v>
      </c>
      <c r="AC24" s="90">
        <f>IF(ISERROR(INDEX(PAGADO!$F$2:$R$321,MATCH(CONCATENATE($B$17,"Devoluciones"),PAGADO!$E$2:$E$321,0),MATCH($D24,PAGADO!$F$1:$Q$1,0))),0,INDEX(PAGADO!$F$2:$R$321,MATCH(CONCATENATE($B$17,"Devoluciones"),PAGADO!$E$2:$E$321,0),MATCH($D24,PAGADO!$F$1:$Q$1,0)))</f>
        <v>0</v>
      </c>
      <c r="AD24" s="90">
        <f t="shared" ca="1" si="35"/>
        <v>0</v>
      </c>
      <c r="AE24" s="88">
        <f ca="1">INDIRECT("Condiciones!"&amp;ADDRESS(VLOOKUP(AE$2,Saltos,2,FALSE)+8*QUOTIENT((ROW()-3),13),MOD(ROW()-3,13)+COLUMN(Condiciones!$F$1)))</f>
        <v>1.5E-3</v>
      </c>
      <c r="AF24" s="90">
        <f t="shared" ca="1" si="36"/>
        <v>79.814999999999998</v>
      </c>
      <c r="AG24" s="90">
        <f>IF(ISERROR(INDEX(PAGADO!$F$2:$R$321,MATCH(CONCATENATE($B$17,"Otros"),PAGADO!$E$2:$E$321,0),MATCH($D24,PAGADO!$F$1:$Q$1,0))),0,INDEX(PAGADO!$F$2:$R$321,MATCH(CONCATENATE($B$17,"Otros"),PAGADO!$E$2:$E$321,0),MATCH($D24,PAGADO!$F$1:$Q$1,0)))</f>
        <v>-80</v>
      </c>
      <c r="AH24" s="90">
        <f t="shared" ca="1" si="37"/>
        <v>-0.18500000000000227</v>
      </c>
      <c r="AI24" s="88">
        <f ca="1">INDIRECT("Condiciones!"&amp;ADDRESS(VLOOKUP(AI$2,Saltos,2,FALSE)+8*QUOTIENT((ROW()-3),13),MOD(ROW()-3,13)+COLUMN(Condiciones!$F$1)))</f>
        <v>0</v>
      </c>
      <c r="AJ24" s="90">
        <f t="shared" ca="1" si="38"/>
        <v>0</v>
      </c>
      <c r="AK24" s="90">
        <f>IF(ISERROR(INDEX(PAGADO!$F$2:$R$321,MATCH(CONCATENATE($B$17,"Aportes Manuales"),PAGADO!$E$2:$E$321,0),MATCH($D24,PAGADO!$F$1:$Q$1,0))),0,INDEX(PAGADO!$F$2:$R$321,MATCH(CONCATENATE($B$17,"Aportes Manuales"),PAGADO!$E$2:$E$321,0),MATCH($D24,PAGADO!$F$1:$Q$1,0)))</f>
        <v>0</v>
      </c>
      <c r="AL24" s="90">
        <f t="shared" ca="1" si="39"/>
        <v>0</v>
      </c>
      <c r="AM24" s="71"/>
      <c r="AN24" s="90">
        <f t="shared" ca="1" si="20"/>
        <v>79.814999999999998</v>
      </c>
      <c r="AO24" s="90">
        <f t="shared" si="21"/>
        <v>-80</v>
      </c>
      <c r="AP24" s="90">
        <f t="shared" ca="1" si="22"/>
        <v>-0.18500000000000227</v>
      </c>
    </row>
    <row r="25" spans="2:42">
      <c r="B25" s="118"/>
      <c r="C25" s="85">
        <f>DATE($B$2,9,1)</f>
        <v>45901</v>
      </c>
      <c r="D25" s="86" t="str">
        <f t="shared" si="23"/>
        <v>202509</v>
      </c>
      <c r="E25" s="87">
        <f ca="1">IF(ISERROR(INDEX(IV_Compras_Totales_Base!$E$2:$P$300,MATCH(INDIRECT(ADDRESS(4+13*QUOTIENT(ROW()-3,13),2,1,1)),IV_Compras_Totales_Base!$C$2:$C$300,0),MATCH($D25,IV_Compras_Totales_Base!$E$1:$P$1,0))),0,INDEX(IV_Compras_Totales_Base!$E$2:$P$300,MATCH(INDIRECT(ADDRESS(4+13*QUOTIENT(ROW()-3,13),2,1,1)),IV_Compras_Totales_Base!$C$2:$C$300,0),MATCH($D25,IV_Compras_Totales_Base!$E$1:$P$1,0)))</f>
        <v>112800</v>
      </c>
      <c r="F25" s="87">
        <f ca="1">IF(ISERROR(INDEX(V_Compras_Logistica_Base!$E$2:$P$300,MATCH(INDIRECT(ADDRESS(4+13*QUOTIENT(ROW()-3,13),2,1,1)),V_Compras_Logistica_Base!$C$2:$C$300,0),MATCH($D25,V_Compras_Logistica_Base!$E$1:$P$1,0))),0,INDEX(V_Compras_Logistica_Base!$E$2:$P$300,MATCH(INDIRECT(ADDRESS(4+13*QUOTIENT(ROW()-3,13),2,1,1)),V_Compras_Logistica_Base!$C$2:$C$300,0),MATCH($D25,V_Compras_Logistica_Base!$E$1:$P$1,0)))</f>
        <v>0</v>
      </c>
      <c r="G25" s="88">
        <f ca="1">INDIRECT("Condiciones!"&amp;ADDRESS(VLOOKUP(G$2,Saltos,2,FALSE)+8*QUOTIENT((ROW()-3),13),MOD(ROW()-3,13)+COLUMN(Condiciones!$F$1)))</f>
        <v>0</v>
      </c>
      <c r="H25" s="89">
        <f t="shared" ca="1" si="24"/>
        <v>0</v>
      </c>
      <c r="I25" s="90">
        <f>IF(ISERROR(INDEX(PAGADO!$F$2:$R$321,MATCH(CONCATENATE($B$17,"Publicidad"),PAGADO!$E$2:$E$321,0),MATCH($D25,PAGADO!$F$1:$Q$1,0))),0,INDEX(PAGADO!$F$2:$R$321,MATCH(CONCATENATE($B$17,"Publicidad"),PAGADO!$E$2:$E$321,0),MATCH($D25,PAGADO!$F$1:$Q$1,0)))</f>
        <v>0</v>
      </c>
      <c r="J25" s="90">
        <f t="shared" ca="1" si="25"/>
        <v>0</v>
      </c>
      <c r="K25" s="88">
        <f ca="1">INDIRECT("Condiciones!"&amp;ADDRESS(VLOOKUP(K$2,Saltos,2,FALSE)+8*QUOTIENT((ROW()-3),13),MOD(ROW()-3,13)+COLUMN(Condiciones!$F$1)))</f>
        <v>0</v>
      </c>
      <c r="L25" s="91">
        <f t="shared" ca="1" si="26"/>
        <v>0</v>
      </c>
      <c r="M25" s="90">
        <f>IF(ISERROR(INDEX(PAGADO!$F$2:$R$321,MATCH(CONCATENATE($B$17,"Logistica"),PAGADO!$E$2:$E$321,0),MATCH($D25,PAGADO!$F$1:$Q$1,0))),0,INDEX(PAGADO!$F$2:$R$321,MATCH(CONCATENATE($B$17,"Logistica"),PAGADO!$E$2:$E$321,0),MATCH($D25,PAGADO!$F$1:$Q$1,0)))</f>
        <v>0</v>
      </c>
      <c r="N25" s="90">
        <f t="shared" ca="1" si="27"/>
        <v>0</v>
      </c>
      <c r="O25" s="88">
        <f ca="1">INDIRECT("Condiciones!"&amp;ADDRESS(VLOOKUP(O$2,Saltos,2,FALSE)+8*QUOTIENT((ROW()-3),13),MOD(ROW()-3,13)+COLUMN(Condiciones!$F$1)))</f>
        <v>0</v>
      </c>
      <c r="P25" s="90">
        <f t="shared" ca="1" si="28"/>
        <v>0</v>
      </c>
      <c r="Q25" s="91">
        <f>IF(ISERROR(INDEX(PAGADO!$F$2:$R$321,MATCH(CONCATENATE($B$17,"Centralizada"),PAGADO!$E$2:$E$321,0),MATCH($D25,PAGADO!$F$1:$Q$1,0))),0,INDEX(PAGADO!$F$2:$R$321,MATCH(CONCATENATE($B$17,"Centralizada"),PAGADO!$E$2:$E$321,0),MATCH($D25,PAGADO!$F$1:$Q$1,0)))</f>
        <v>0</v>
      </c>
      <c r="R25" s="90">
        <f t="shared" ca="1" si="29"/>
        <v>0</v>
      </c>
      <c r="S25" s="88">
        <f ca="1">INDIRECT("Condiciones!"&amp;ADDRESS(VLOOKUP(S$2,Saltos,2,FALSE)+8*QUOTIENT((ROW()-3),13),MOD(ROW()-3,13)+COLUMN(Condiciones!$F$1)))</f>
        <v>0</v>
      </c>
      <c r="T25" s="90">
        <f t="shared" ca="1" si="30"/>
        <v>0</v>
      </c>
      <c r="U25" s="90">
        <f>IF(ISERROR(INDEX(PAGADO!$F$2:$R$321,MATCH(CONCATENATE($B$17,"Escala Crecimiento"),PAGADO!$E$2:$E$321,0),MATCH($D25,PAGADO!$F$1:$Q$1,0))),0,INDEX(PAGADO!$F$2:$R$321,MATCH(CONCATENATE($B$17,"Escala Crecimiento"),PAGADO!$E$2:$E$321,0),MATCH($D25,PAGADO!$F$1:$Q$1,0)))</f>
        <v>0</v>
      </c>
      <c r="V25" s="90">
        <f t="shared" ca="1" si="31"/>
        <v>0</v>
      </c>
      <c r="W25" s="88">
        <f ca="1">INDIRECT("Condiciones!"&amp;ADDRESS(VLOOKUP(W$2,Saltos,2,FALSE)+8*QUOTIENT((ROW()-3),13),MOD(ROW()-3,13)+COLUMN(Condiciones!$F$1)))</f>
        <v>0</v>
      </c>
      <c r="X25" s="90">
        <f t="shared" ca="1" si="32"/>
        <v>0</v>
      </c>
      <c r="Y25" s="90">
        <f>IF(ISERROR(INDEX(PAGADO!$F$2:$R$321,MATCH(CONCATENATE($B$17,"Escala Fija"),PAGADO!$E$2:$E$321,0),MATCH($D25,PAGADO!$F$1:$Q$1,0))),0,INDEX(PAGADO!$F$2:$R$321,MATCH(CONCATENATE($B$17,"Escala Fija"),PAGADO!$E$2:$E$321,0),MATCH($D25,PAGADO!$F$1:$Q$1,0)))</f>
        <v>0</v>
      </c>
      <c r="Z25" s="90">
        <f t="shared" ca="1" si="33"/>
        <v>0</v>
      </c>
      <c r="AA25" s="88">
        <f ca="1">INDIRECT("Condiciones!"&amp;ADDRESS(VLOOKUP(AA$2,Saltos,2,FALSE)+8*QUOTIENT((ROW()-3),13),MOD(ROW()-3,13)+COLUMN(Condiciones!$F$1)))</f>
        <v>0</v>
      </c>
      <c r="AB25" s="90">
        <f t="shared" ca="1" si="34"/>
        <v>0</v>
      </c>
      <c r="AC25" s="90">
        <f>IF(ISERROR(INDEX(PAGADO!$F$2:$R$321,MATCH(CONCATENATE($B$17,"Devoluciones"),PAGADO!$E$2:$E$321,0),MATCH($D25,PAGADO!$F$1:$Q$1,0))),0,INDEX(PAGADO!$F$2:$R$321,MATCH(CONCATENATE($B$17,"Devoluciones"),PAGADO!$E$2:$E$321,0),MATCH($D25,PAGADO!$F$1:$Q$1,0)))</f>
        <v>0</v>
      </c>
      <c r="AD25" s="90">
        <f t="shared" ca="1" si="35"/>
        <v>0</v>
      </c>
      <c r="AE25" s="88">
        <f ca="1">INDIRECT("Condiciones!"&amp;ADDRESS(VLOOKUP(AE$2,Saltos,2,FALSE)+8*QUOTIENT((ROW()-3),13),MOD(ROW()-3,13)+COLUMN(Condiciones!$F$1)))</f>
        <v>1.5E-3</v>
      </c>
      <c r="AF25" s="90">
        <f t="shared" ca="1" si="36"/>
        <v>169.20000000000002</v>
      </c>
      <c r="AG25" s="90">
        <f>IF(ISERROR(INDEX(PAGADO!$F$2:$R$321,MATCH(CONCATENATE($B$17,"Otros"),PAGADO!$E$2:$E$321,0),MATCH($D25,PAGADO!$F$1:$Q$1,0))),0,INDEX(PAGADO!$F$2:$R$321,MATCH(CONCATENATE($B$17,"Otros"),PAGADO!$E$2:$E$321,0),MATCH($D25,PAGADO!$F$1:$Q$1,0)))</f>
        <v>-169</v>
      </c>
      <c r="AH25" s="90">
        <f t="shared" ca="1" si="37"/>
        <v>0.20000000000001705</v>
      </c>
      <c r="AI25" s="88">
        <f ca="1">INDIRECT("Condiciones!"&amp;ADDRESS(VLOOKUP(AI$2,Saltos,2,FALSE)+8*QUOTIENT((ROW()-3),13),MOD(ROW()-3,13)+COLUMN(Condiciones!$F$1)))</f>
        <v>0</v>
      </c>
      <c r="AJ25" s="90">
        <f t="shared" ca="1" si="38"/>
        <v>0</v>
      </c>
      <c r="AK25" s="90">
        <f>IF(ISERROR(INDEX(PAGADO!$F$2:$R$321,MATCH(CONCATENATE($B$17,"Aportes Manuales"),PAGADO!$E$2:$E$321,0),MATCH($D25,PAGADO!$F$1:$Q$1,0))),0,INDEX(PAGADO!$F$2:$R$321,MATCH(CONCATENATE($B$17,"Aportes Manuales"),PAGADO!$E$2:$E$321,0),MATCH($D25,PAGADO!$F$1:$Q$1,0)))</f>
        <v>0</v>
      </c>
      <c r="AL25" s="90">
        <f t="shared" ca="1" si="39"/>
        <v>0</v>
      </c>
      <c r="AM25" s="71"/>
      <c r="AN25" s="90">
        <f t="shared" ca="1" si="20"/>
        <v>169.20000000000002</v>
      </c>
      <c r="AO25" s="90">
        <f t="shared" si="21"/>
        <v>-169</v>
      </c>
      <c r="AP25" s="90">
        <f t="shared" ca="1" si="22"/>
        <v>0.20000000000001705</v>
      </c>
    </row>
    <row r="26" spans="2:42">
      <c r="B26" s="118"/>
      <c r="C26" s="85">
        <f>DATE($B$2,10,1)</f>
        <v>45931</v>
      </c>
      <c r="D26" s="86" t="str">
        <f t="shared" si="23"/>
        <v>202510</v>
      </c>
      <c r="E26" s="87">
        <f ca="1">IF(ISERROR(INDEX(IV_Compras_Totales_Base!$E$2:$P$300,MATCH(INDIRECT(ADDRESS(4+13*QUOTIENT(ROW()-3,13),2,1,1)),IV_Compras_Totales_Base!$C$2:$C$300,0),MATCH($D26,IV_Compras_Totales_Base!$E$1:$P$1,0))),0,INDEX(IV_Compras_Totales_Base!$E$2:$P$300,MATCH(INDIRECT(ADDRESS(4+13*QUOTIENT(ROW()-3,13),2,1,1)),IV_Compras_Totales_Base!$C$2:$C$300,0),MATCH($D26,IV_Compras_Totales_Base!$E$1:$P$1,0)))</f>
        <v>9000000</v>
      </c>
      <c r="F26" s="87">
        <f ca="1">IF(ISERROR(INDEX(V_Compras_Logistica_Base!$E$2:$P$300,MATCH(INDIRECT(ADDRESS(4+13*QUOTIENT(ROW()-3,13),2,1,1)),V_Compras_Logistica_Base!$C$2:$C$300,0),MATCH($D26,V_Compras_Logistica_Base!$E$1:$P$1,0))),0,INDEX(V_Compras_Logistica_Base!$E$2:$P$300,MATCH(INDIRECT(ADDRESS(4+13*QUOTIENT(ROW()-3,13),2,1,1)),V_Compras_Logistica_Base!$C$2:$C$300,0),MATCH($D26,V_Compras_Logistica_Base!$E$1:$P$1,0)))</f>
        <v>0</v>
      </c>
      <c r="G26" s="88">
        <f ca="1">INDIRECT("Condiciones!"&amp;ADDRESS(VLOOKUP(G$2,Saltos,2,FALSE)+8*QUOTIENT((ROW()-3),13),MOD(ROW()-3,13)+COLUMN(Condiciones!$F$1)))</f>
        <v>0</v>
      </c>
      <c r="H26" s="89">
        <f t="shared" ca="1" si="24"/>
        <v>0</v>
      </c>
      <c r="I26" s="90">
        <f>IF(ISERROR(INDEX(PAGADO!$F$2:$R$321,MATCH(CONCATENATE($B$17,"Publicidad"),PAGADO!$E$2:$E$321,0),MATCH($D26,PAGADO!$F$1:$Q$1,0))),0,INDEX(PAGADO!$F$2:$R$321,MATCH(CONCATENATE($B$17,"Publicidad"),PAGADO!$E$2:$E$321,0),MATCH($D26,PAGADO!$F$1:$Q$1,0)))</f>
        <v>0</v>
      </c>
      <c r="J26" s="90">
        <f t="shared" ca="1" si="25"/>
        <v>0</v>
      </c>
      <c r="K26" s="88">
        <f ca="1">INDIRECT("Condiciones!"&amp;ADDRESS(VLOOKUP(K$2,Saltos,2,FALSE)+8*QUOTIENT((ROW()-3),13),MOD(ROW()-3,13)+COLUMN(Condiciones!$F$1)))</f>
        <v>0</v>
      </c>
      <c r="L26" s="91">
        <f t="shared" ca="1" si="26"/>
        <v>0</v>
      </c>
      <c r="M26" s="90">
        <f>IF(ISERROR(INDEX(PAGADO!$F$2:$R$321,MATCH(CONCATENATE($B$17,"Logistica"),PAGADO!$E$2:$E$321,0),MATCH($D26,PAGADO!$F$1:$Q$1,0))),0,INDEX(PAGADO!$F$2:$R$321,MATCH(CONCATENATE($B$17,"Logistica"),PAGADO!$E$2:$E$321,0),MATCH($D26,PAGADO!$F$1:$Q$1,0)))</f>
        <v>0</v>
      </c>
      <c r="N26" s="90">
        <f t="shared" ca="1" si="27"/>
        <v>0</v>
      </c>
      <c r="O26" s="88">
        <f ca="1">INDIRECT("Condiciones!"&amp;ADDRESS(VLOOKUP(O$2,Saltos,2,FALSE)+8*QUOTIENT((ROW()-3),13),MOD(ROW()-3,13)+COLUMN(Condiciones!$F$1)))</f>
        <v>0</v>
      </c>
      <c r="P26" s="90">
        <f t="shared" ca="1" si="28"/>
        <v>0</v>
      </c>
      <c r="Q26" s="91">
        <f>IF(ISERROR(INDEX(PAGADO!$F$2:$R$321,MATCH(CONCATENATE($B$17,"Centralizada"),PAGADO!$E$2:$E$321,0),MATCH($D26,PAGADO!$F$1:$Q$1,0))),0,INDEX(PAGADO!$F$2:$R$321,MATCH(CONCATENATE($B$17,"Centralizada"),PAGADO!$E$2:$E$321,0),MATCH($D26,PAGADO!$F$1:$Q$1,0)))</f>
        <v>0</v>
      </c>
      <c r="R26" s="90">
        <f t="shared" ca="1" si="29"/>
        <v>0</v>
      </c>
      <c r="S26" s="88">
        <f ca="1">INDIRECT("Condiciones!"&amp;ADDRESS(VLOOKUP(S$2,Saltos,2,FALSE)+8*QUOTIENT((ROW()-3),13),MOD(ROW()-3,13)+COLUMN(Condiciones!$F$1)))</f>
        <v>0</v>
      </c>
      <c r="T26" s="90">
        <f t="shared" ca="1" si="30"/>
        <v>0</v>
      </c>
      <c r="U26" s="90">
        <f>IF(ISERROR(INDEX(PAGADO!$F$2:$R$321,MATCH(CONCATENATE($B$17,"Escala Crecimiento"),PAGADO!$E$2:$E$321,0),MATCH($D26,PAGADO!$F$1:$Q$1,0))),0,INDEX(PAGADO!$F$2:$R$321,MATCH(CONCATENATE($B$17,"Escala Crecimiento"),PAGADO!$E$2:$E$321,0),MATCH($D26,PAGADO!$F$1:$Q$1,0)))</f>
        <v>0</v>
      </c>
      <c r="V26" s="90">
        <f t="shared" ca="1" si="31"/>
        <v>0</v>
      </c>
      <c r="W26" s="88">
        <f ca="1">INDIRECT("Condiciones!"&amp;ADDRESS(VLOOKUP(W$2,Saltos,2,FALSE)+8*QUOTIENT((ROW()-3),13),MOD(ROW()-3,13)+COLUMN(Condiciones!$F$1)))</f>
        <v>0</v>
      </c>
      <c r="X26" s="90">
        <f t="shared" ca="1" si="32"/>
        <v>0</v>
      </c>
      <c r="Y26" s="90">
        <f>IF(ISERROR(INDEX(PAGADO!$F$2:$R$321,MATCH(CONCATENATE($B$17,"Escala Fija"),PAGADO!$E$2:$E$321,0),MATCH($D26,PAGADO!$F$1:$Q$1,0))),0,INDEX(PAGADO!$F$2:$R$321,MATCH(CONCATENATE($B$17,"Escala Fija"),PAGADO!$E$2:$E$321,0),MATCH($D26,PAGADO!$F$1:$Q$1,0)))</f>
        <v>0</v>
      </c>
      <c r="Z26" s="90">
        <f t="shared" ca="1" si="33"/>
        <v>0</v>
      </c>
      <c r="AA26" s="88">
        <f ca="1">INDIRECT("Condiciones!"&amp;ADDRESS(VLOOKUP(AA$2,Saltos,2,FALSE)+8*QUOTIENT((ROW()-3),13),MOD(ROW()-3,13)+COLUMN(Condiciones!$F$1)))</f>
        <v>0</v>
      </c>
      <c r="AB26" s="90">
        <f t="shared" ca="1" si="34"/>
        <v>0</v>
      </c>
      <c r="AC26" s="90">
        <f>IF(ISERROR(INDEX(PAGADO!$F$2:$R$321,MATCH(CONCATENATE($B$17,"Devoluciones"),PAGADO!$E$2:$E$321,0),MATCH($D26,PAGADO!$F$1:$Q$1,0))),0,INDEX(PAGADO!$F$2:$R$321,MATCH(CONCATENATE($B$17,"Devoluciones"),PAGADO!$E$2:$E$321,0),MATCH($D26,PAGADO!$F$1:$Q$1,0)))</f>
        <v>0</v>
      </c>
      <c r="AD26" s="90">
        <f t="shared" ca="1" si="35"/>
        <v>0</v>
      </c>
      <c r="AE26" s="88">
        <f ca="1">INDIRECT("Condiciones!"&amp;ADDRESS(VLOOKUP(AE$2,Saltos,2,FALSE)+8*QUOTIENT((ROW()-3),13),MOD(ROW()-3,13)+COLUMN(Condiciones!$F$1)))</f>
        <v>1.5E-3</v>
      </c>
      <c r="AF26" s="90">
        <f t="shared" ca="1" si="36"/>
        <v>13500</v>
      </c>
      <c r="AG26" s="90">
        <f>IF(ISERROR(INDEX(PAGADO!$F$2:$R$321,MATCH(CONCATENATE($B$17,"Otros"),PAGADO!$E$2:$E$321,0),MATCH($D26,PAGADO!$F$1:$Q$1,0))),0,INDEX(PAGADO!$F$2:$R$321,MATCH(CONCATENATE($B$17,"Otros"),PAGADO!$E$2:$E$321,0),MATCH($D26,PAGADO!$F$1:$Q$1,0)))</f>
        <v>-13500</v>
      </c>
      <c r="AH26" s="90">
        <f t="shared" ca="1" si="37"/>
        <v>0</v>
      </c>
      <c r="AI26" s="88">
        <f ca="1">INDIRECT("Condiciones!"&amp;ADDRESS(VLOOKUP(AI$2,Saltos,2,FALSE)+8*QUOTIENT((ROW()-3),13),MOD(ROW()-3,13)+COLUMN(Condiciones!$F$1)))</f>
        <v>0</v>
      </c>
      <c r="AJ26" s="90">
        <f t="shared" ca="1" si="38"/>
        <v>0</v>
      </c>
      <c r="AK26" s="90">
        <f>IF(ISERROR(INDEX(PAGADO!$F$2:$R$321,MATCH(CONCATENATE($B$17,"Aportes Manuales"),PAGADO!$E$2:$E$321,0),MATCH($D26,PAGADO!$F$1:$Q$1,0))),0,INDEX(PAGADO!$F$2:$R$321,MATCH(CONCATENATE($B$17,"Aportes Manuales"),PAGADO!$E$2:$E$321,0),MATCH($D26,PAGADO!$F$1:$Q$1,0)))</f>
        <v>-2128</v>
      </c>
      <c r="AL26" s="90">
        <f t="shared" ca="1" si="39"/>
        <v>-2128</v>
      </c>
      <c r="AM26" s="71"/>
      <c r="AN26" s="90">
        <f t="shared" ca="1" si="20"/>
        <v>13500</v>
      </c>
      <c r="AO26" s="90">
        <f t="shared" si="21"/>
        <v>-15628</v>
      </c>
      <c r="AP26" s="90">
        <f t="shared" ca="1" si="22"/>
        <v>-2128</v>
      </c>
    </row>
    <row r="27" spans="2:42">
      <c r="B27" s="118"/>
      <c r="C27" s="85">
        <f>DATE($B$2,11,1)</f>
        <v>45962</v>
      </c>
      <c r="D27" s="86" t="str">
        <f t="shared" si="23"/>
        <v>202511</v>
      </c>
      <c r="E27" s="87">
        <f ca="1">IF(ISERROR(INDEX(IV_Compras_Totales_Base!$E$2:$P$300,MATCH(INDIRECT(ADDRESS(4+13*QUOTIENT(ROW()-3,13),2,1,1)),IV_Compras_Totales_Base!$C$2:$C$300,0),MATCH($D27,IV_Compras_Totales_Base!$E$1:$P$1,0))),0,INDEX(IV_Compras_Totales_Base!$E$2:$P$300,MATCH(INDIRECT(ADDRESS(4+13*QUOTIENT(ROW()-3,13),2,1,1)),IV_Compras_Totales_Base!$C$2:$C$300,0),MATCH($D27,IV_Compras_Totales_Base!$E$1:$P$1,0)))</f>
        <v>0</v>
      </c>
      <c r="F27" s="87">
        <f ca="1">IF(ISERROR(INDEX(V_Compras_Logistica_Base!$E$2:$P$300,MATCH(INDIRECT(ADDRESS(4+13*QUOTIENT(ROW()-3,13),2,1,1)),V_Compras_Logistica_Base!$C$2:$C$300,0),MATCH($D27,V_Compras_Logistica_Base!$E$1:$P$1,0))),0,INDEX(V_Compras_Logistica_Base!$E$2:$P$300,MATCH(INDIRECT(ADDRESS(4+13*QUOTIENT(ROW()-3,13),2,1,1)),V_Compras_Logistica_Base!$C$2:$C$300,0),MATCH($D27,V_Compras_Logistica_Base!$E$1:$P$1,0)))</f>
        <v>0</v>
      </c>
      <c r="G27" s="88">
        <f ca="1">INDIRECT("Condiciones!"&amp;ADDRESS(VLOOKUP(G$2,Saltos,2,FALSE)+8*QUOTIENT((ROW()-3),13),MOD(ROW()-3,13)+COLUMN(Condiciones!$F$1)))</f>
        <v>0</v>
      </c>
      <c r="H27" s="89">
        <f t="shared" ca="1" si="24"/>
        <v>0</v>
      </c>
      <c r="I27" s="90">
        <f>IF(ISERROR(INDEX(PAGADO!$F$2:$R$321,MATCH(CONCATENATE($B$17,"Publicidad"),PAGADO!$E$2:$E$321,0),MATCH($D27,PAGADO!$F$1:$Q$1,0))),0,INDEX(PAGADO!$F$2:$R$321,MATCH(CONCATENATE($B$17,"Publicidad"),PAGADO!$E$2:$E$321,0),MATCH($D27,PAGADO!$F$1:$Q$1,0)))</f>
        <v>0</v>
      </c>
      <c r="J27" s="90">
        <f t="shared" ca="1" si="25"/>
        <v>0</v>
      </c>
      <c r="K27" s="88">
        <f ca="1">INDIRECT("Condiciones!"&amp;ADDRESS(VLOOKUP(K$2,Saltos,2,FALSE)+8*QUOTIENT((ROW()-3),13),MOD(ROW()-3,13)+COLUMN(Condiciones!$F$1)))</f>
        <v>0</v>
      </c>
      <c r="L27" s="91">
        <f t="shared" ca="1" si="26"/>
        <v>0</v>
      </c>
      <c r="M27" s="90">
        <f>IF(ISERROR(INDEX(PAGADO!$F$2:$R$321,MATCH(CONCATENATE($B$17,"Logistica"),PAGADO!$E$2:$E$321,0),MATCH($D27,PAGADO!$F$1:$Q$1,0))),0,INDEX(PAGADO!$F$2:$R$321,MATCH(CONCATENATE($B$17,"Logistica"),PAGADO!$E$2:$E$321,0),MATCH($D27,PAGADO!$F$1:$Q$1,0)))</f>
        <v>0</v>
      </c>
      <c r="N27" s="90">
        <f t="shared" ca="1" si="27"/>
        <v>0</v>
      </c>
      <c r="O27" s="88">
        <f ca="1">INDIRECT("Condiciones!"&amp;ADDRESS(VLOOKUP(O$2,Saltos,2,FALSE)+8*QUOTIENT((ROW()-3),13),MOD(ROW()-3,13)+COLUMN(Condiciones!$F$1)))</f>
        <v>0</v>
      </c>
      <c r="P27" s="90">
        <f t="shared" ca="1" si="28"/>
        <v>0</v>
      </c>
      <c r="Q27" s="91">
        <f>IF(ISERROR(INDEX(PAGADO!$F$2:$R$321,MATCH(CONCATENATE($B$17,"Centralizada"),PAGADO!$E$2:$E$321,0),MATCH($D27,PAGADO!$F$1:$Q$1,0))),0,INDEX(PAGADO!$F$2:$R$321,MATCH(CONCATENATE($B$17,"Centralizada"),PAGADO!$E$2:$E$321,0),MATCH($D27,PAGADO!$F$1:$Q$1,0)))</f>
        <v>0</v>
      </c>
      <c r="R27" s="90">
        <f t="shared" ca="1" si="29"/>
        <v>0</v>
      </c>
      <c r="S27" s="88">
        <f ca="1">INDIRECT("Condiciones!"&amp;ADDRESS(VLOOKUP(S$2,Saltos,2,FALSE)+8*QUOTIENT((ROW()-3),13),MOD(ROW()-3,13)+COLUMN(Condiciones!$F$1)))</f>
        <v>0</v>
      </c>
      <c r="T27" s="90">
        <f t="shared" ca="1" si="30"/>
        <v>0</v>
      </c>
      <c r="U27" s="90">
        <f>IF(ISERROR(INDEX(PAGADO!$F$2:$R$321,MATCH(CONCATENATE($B$17,"Escala Crecimiento"),PAGADO!$E$2:$E$321,0),MATCH($D27,PAGADO!$F$1:$Q$1,0))),0,INDEX(PAGADO!$F$2:$R$321,MATCH(CONCATENATE($B$17,"Escala Crecimiento"),PAGADO!$E$2:$E$321,0),MATCH($D27,PAGADO!$F$1:$Q$1,0)))</f>
        <v>0</v>
      </c>
      <c r="V27" s="90">
        <f t="shared" ca="1" si="31"/>
        <v>0</v>
      </c>
      <c r="W27" s="88">
        <f ca="1">INDIRECT("Condiciones!"&amp;ADDRESS(VLOOKUP(W$2,Saltos,2,FALSE)+8*QUOTIENT((ROW()-3),13),MOD(ROW()-3,13)+COLUMN(Condiciones!$F$1)))</f>
        <v>0</v>
      </c>
      <c r="X27" s="90">
        <f t="shared" ca="1" si="32"/>
        <v>0</v>
      </c>
      <c r="Y27" s="90">
        <f>IF(ISERROR(INDEX(PAGADO!$F$2:$R$321,MATCH(CONCATENATE($B$17,"Escala Fija"),PAGADO!$E$2:$E$321,0),MATCH($D27,PAGADO!$F$1:$Q$1,0))),0,INDEX(PAGADO!$F$2:$R$321,MATCH(CONCATENATE($B$17,"Escala Fija"),PAGADO!$E$2:$E$321,0),MATCH($D27,PAGADO!$F$1:$Q$1,0)))</f>
        <v>0</v>
      </c>
      <c r="Z27" s="90">
        <f t="shared" ca="1" si="33"/>
        <v>0</v>
      </c>
      <c r="AA27" s="88">
        <f ca="1">INDIRECT("Condiciones!"&amp;ADDRESS(VLOOKUP(AA$2,Saltos,2,FALSE)+8*QUOTIENT((ROW()-3),13),MOD(ROW()-3,13)+COLUMN(Condiciones!$F$1)))</f>
        <v>0</v>
      </c>
      <c r="AB27" s="90">
        <f t="shared" ca="1" si="34"/>
        <v>0</v>
      </c>
      <c r="AC27" s="90">
        <f>IF(ISERROR(INDEX(PAGADO!$F$2:$R$321,MATCH(CONCATENATE($B$17,"Devoluciones"),PAGADO!$E$2:$E$321,0),MATCH($D27,PAGADO!$F$1:$Q$1,0))),0,INDEX(PAGADO!$F$2:$R$321,MATCH(CONCATENATE($B$17,"Devoluciones"),PAGADO!$E$2:$E$321,0),MATCH($D27,PAGADO!$F$1:$Q$1,0)))</f>
        <v>0</v>
      </c>
      <c r="AD27" s="90">
        <f t="shared" ca="1" si="35"/>
        <v>0</v>
      </c>
      <c r="AE27" s="88">
        <f ca="1">INDIRECT("Condiciones!"&amp;ADDRESS(VLOOKUP(AE$2,Saltos,2,FALSE)+8*QUOTIENT((ROW()-3),13),MOD(ROW()-3,13)+COLUMN(Condiciones!$F$1)))</f>
        <v>1.5E-3</v>
      </c>
      <c r="AF27" s="90">
        <f t="shared" ca="1" si="36"/>
        <v>0</v>
      </c>
      <c r="AG27" s="90">
        <f>IF(ISERROR(INDEX(PAGADO!$F$2:$R$321,MATCH(CONCATENATE($B$17,"Otros"),PAGADO!$E$2:$E$321,0),MATCH($D27,PAGADO!$F$1:$Q$1,0))),0,INDEX(PAGADO!$F$2:$R$321,MATCH(CONCATENATE($B$17,"Otros"),PAGADO!$E$2:$E$321,0),MATCH($D27,PAGADO!$F$1:$Q$1,0)))</f>
        <v>0</v>
      </c>
      <c r="AH27" s="90">
        <f t="shared" ca="1" si="37"/>
        <v>0</v>
      </c>
      <c r="AI27" s="88">
        <f ca="1">INDIRECT("Condiciones!"&amp;ADDRESS(VLOOKUP(AI$2,Saltos,2,FALSE)+8*QUOTIENT((ROW()-3),13),MOD(ROW()-3,13)+COLUMN(Condiciones!$F$1)))</f>
        <v>0</v>
      </c>
      <c r="AJ27" s="90">
        <f t="shared" ca="1" si="38"/>
        <v>0</v>
      </c>
      <c r="AK27" s="90">
        <f>IF(ISERROR(INDEX(PAGADO!$F$2:$R$321,MATCH(CONCATENATE($B$17,"Aportes Manuales"),PAGADO!$E$2:$E$321,0),MATCH($D27,PAGADO!$F$1:$Q$1,0))),0,INDEX(PAGADO!$F$2:$R$321,MATCH(CONCATENATE($B$17,"Aportes Manuales"),PAGADO!$E$2:$E$321,0),MATCH($D27,PAGADO!$F$1:$Q$1,0)))</f>
        <v>-4512</v>
      </c>
      <c r="AL27" s="90">
        <f t="shared" ca="1" si="39"/>
        <v>-4512</v>
      </c>
      <c r="AM27" s="71"/>
      <c r="AN27" s="90">
        <f t="shared" ca="1" si="20"/>
        <v>0</v>
      </c>
      <c r="AO27" s="90">
        <f t="shared" si="21"/>
        <v>-4512</v>
      </c>
      <c r="AP27" s="90">
        <f t="shared" ca="1" si="22"/>
        <v>-4512</v>
      </c>
    </row>
    <row r="28" spans="2:42">
      <c r="B28" s="119"/>
      <c r="C28" s="85">
        <f>DATE($B$2,12,1)</f>
        <v>45992</v>
      </c>
      <c r="D28" s="86" t="str">
        <f t="shared" si="23"/>
        <v>202512</v>
      </c>
      <c r="E28" s="87">
        <f ca="1">IF(ISERROR(INDEX(IV_Compras_Totales_Base!$E$2:$P$300,MATCH(INDIRECT(ADDRESS(4+13*QUOTIENT(ROW()-3,13),2,1,1)),IV_Compras_Totales_Base!$C$2:$C$300,0),MATCH($D28,IV_Compras_Totales_Base!$E$1:$P$1,0))),0,INDEX(IV_Compras_Totales_Base!$E$2:$P$300,MATCH(INDIRECT(ADDRESS(4+13*QUOTIENT(ROW()-3,13),2,1,1)),IV_Compras_Totales_Base!$C$2:$C$300,0),MATCH($D28,IV_Compras_Totales_Base!$E$1:$P$1,0)))</f>
        <v>26443500</v>
      </c>
      <c r="F28" s="87">
        <f ca="1">IF(ISERROR(INDEX(V_Compras_Logistica_Base!$E$2:$P$300,MATCH(INDIRECT(ADDRESS(4+13*QUOTIENT(ROW()-3,13),2,1,1)),V_Compras_Logistica_Base!$C$2:$C$300,0),MATCH($D28,V_Compras_Logistica_Base!$E$1:$P$1,0))),0,INDEX(V_Compras_Logistica_Base!$E$2:$P$300,MATCH(INDIRECT(ADDRESS(4+13*QUOTIENT(ROW()-3,13),2,1,1)),V_Compras_Logistica_Base!$C$2:$C$300,0),MATCH($D28,V_Compras_Logistica_Base!$E$1:$P$1,0)))</f>
        <v>0</v>
      </c>
      <c r="G28" s="88">
        <f ca="1">INDIRECT("Condiciones!"&amp;ADDRESS(VLOOKUP(G$2,Saltos,2,FALSE)+8*QUOTIENT((ROW()-3),13),MOD(ROW()-3,13)+COLUMN(Condiciones!$F$1)))</f>
        <v>0</v>
      </c>
      <c r="H28" s="89">
        <f t="shared" ca="1" si="24"/>
        <v>0</v>
      </c>
      <c r="I28" s="90">
        <f>IF(ISERROR(INDEX(PAGADO!$F$2:$R$321,MATCH(CONCATENATE($B$17,"Publicidad"),PAGADO!$E$2:$E$321,0),MATCH($D28,PAGADO!$F$1:$Q$1,0))),0,INDEX(PAGADO!$F$2:$R$321,MATCH(CONCATENATE($B$17,"Publicidad"),PAGADO!$E$2:$E$321,0),MATCH($D28,PAGADO!$F$1:$Q$1,0)))</f>
        <v>0</v>
      </c>
      <c r="J28" s="90">
        <f t="shared" ca="1" si="25"/>
        <v>0</v>
      </c>
      <c r="K28" s="88">
        <f ca="1">INDIRECT("Condiciones!"&amp;ADDRESS(VLOOKUP(K$2,Saltos,2,FALSE)+8*QUOTIENT((ROW()-3),13),MOD(ROW()-3,13)+COLUMN(Condiciones!$F$1)))</f>
        <v>0</v>
      </c>
      <c r="L28" s="91">
        <f t="shared" ca="1" si="26"/>
        <v>0</v>
      </c>
      <c r="M28" s="90">
        <f>IF(ISERROR(INDEX(PAGADO!$F$2:$R$321,MATCH(CONCATENATE($B$17,"Logistica"),PAGADO!$E$2:$E$321,0),MATCH($D28,PAGADO!$F$1:$Q$1,0))),0,INDEX(PAGADO!$F$2:$R$321,MATCH(CONCATENATE($B$17,"Logistica"),PAGADO!$E$2:$E$321,0),MATCH($D28,PAGADO!$F$1:$Q$1,0)))</f>
        <v>0</v>
      </c>
      <c r="N28" s="90">
        <f t="shared" ca="1" si="27"/>
        <v>0</v>
      </c>
      <c r="O28" s="88">
        <f ca="1">INDIRECT("Condiciones!"&amp;ADDRESS(VLOOKUP(O$2,Saltos,2,FALSE)+8*QUOTIENT((ROW()-3),13),MOD(ROW()-3,13)+COLUMN(Condiciones!$F$1)))</f>
        <v>0</v>
      </c>
      <c r="P28" s="90">
        <f t="shared" ca="1" si="28"/>
        <v>0</v>
      </c>
      <c r="Q28" s="91">
        <f>IF(ISERROR(INDEX(PAGADO!$F$2:$R$321,MATCH(CONCATENATE($B$17,"Centralizada"),PAGADO!$E$2:$E$321,0),MATCH($D28,PAGADO!$F$1:$Q$1,0))),0,INDEX(PAGADO!$F$2:$R$321,MATCH(CONCATENATE($B$17,"Centralizada"),PAGADO!$E$2:$E$321,0),MATCH($D28,PAGADO!$F$1:$Q$1,0)))</f>
        <v>0</v>
      </c>
      <c r="R28" s="90">
        <f t="shared" ca="1" si="29"/>
        <v>0</v>
      </c>
      <c r="S28" s="88">
        <f ca="1">INDIRECT("Condiciones!"&amp;ADDRESS(VLOOKUP(S$2,Saltos,2,FALSE)+8*QUOTIENT((ROW()-3),13),MOD(ROW()-3,13)+COLUMN(Condiciones!$F$1)))</f>
        <v>0</v>
      </c>
      <c r="T28" s="90">
        <f t="shared" ca="1" si="30"/>
        <v>0</v>
      </c>
      <c r="U28" s="90">
        <f>IF(ISERROR(INDEX(PAGADO!$F$2:$R$321,MATCH(CONCATENATE($B$17,"Escala Crecimiento"),PAGADO!$E$2:$E$321,0),MATCH($D28,PAGADO!$F$1:$Q$1,0))),0,INDEX(PAGADO!$F$2:$R$321,MATCH(CONCATENATE($B$17,"Escala Crecimiento"),PAGADO!$E$2:$E$321,0),MATCH($D28,PAGADO!$F$1:$Q$1,0)))</f>
        <v>0</v>
      </c>
      <c r="V28" s="90">
        <f t="shared" ca="1" si="31"/>
        <v>0</v>
      </c>
      <c r="W28" s="88">
        <f ca="1">INDIRECT("Condiciones!"&amp;ADDRESS(VLOOKUP(W$2,Saltos,2,FALSE)+8*QUOTIENT((ROW()-3),13),MOD(ROW()-3,13)+COLUMN(Condiciones!$F$1)))</f>
        <v>0</v>
      </c>
      <c r="X28" s="90">
        <f t="shared" ca="1" si="32"/>
        <v>0</v>
      </c>
      <c r="Y28" s="90">
        <f>IF(ISERROR(INDEX(PAGADO!$F$2:$R$321,MATCH(CONCATENATE($B$17,"Escala Fija"),PAGADO!$E$2:$E$321,0),MATCH($D28,PAGADO!$F$1:$Q$1,0))),0,INDEX(PAGADO!$F$2:$R$321,MATCH(CONCATENATE($B$17,"Escala Fija"),PAGADO!$E$2:$E$321,0),MATCH($D28,PAGADO!$F$1:$Q$1,0)))</f>
        <v>0</v>
      </c>
      <c r="Z28" s="90">
        <f t="shared" ca="1" si="33"/>
        <v>0</v>
      </c>
      <c r="AA28" s="88">
        <f ca="1">INDIRECT("Condiciones!"&amp;ADDRESS(VLOOKUP(AA$2,Saltos,2,FALSE)+8*QUOTIENT((ROW()-3),13),MOD(ROW()-3,13)+COLUMN(Condiciones!$F$1)))</f>
        <v>0</v>
      </c>
      <c r="AB28" s="90">
        <f t="shared" ca="1" si="34"/>
        <v>0</v>
      </c>
      <c r="AC28" s="90">
        <f>IF(ISERROR(INDEX(PAGADO!$F$2:$R$321,MATCH(CONCATENATE($B$17,"Devoluciones"),PAGADO!$E$2:$E$321,0),MATCH($D28,PAGADO!$F$1:$Q$1,0))),0,INDEX(PAGADO!$F$2:$R$321,MATCH(CONCATENATE($B$17,"Devoluciones"),PAGADO!$E$2:$E$321,0),MATCH($D28,PAGADO!$F$1:$Q$1,0)))</f>
        <v>0</v>
      </c>
      <c r="AD28" s="90">
        <f t="shared" ca="1" si="35"/>
        <v>0</v>
      </c>
      <c r="AE28" s="88">
        <f ca="1">INDIRECT("Condiciones!"&amp;ADDRESS(VLOOKUP(AE$2,Saltos,2,FALSE)+8*QUOTIENT((ROW()-3),13),MOD(ROW()-3,13)+COLUMN(Condiciones!$F$1)))</f>
        <v>1.5E-3</v>
      </c>
      <c r="AF28" s="90">
        <f t="shared" ca="1" si="36"/>
        <v>39665.25</v>
      </c>
      <c r="AG28" s="90">
        <f>IF(ISERROR(INDEX(PAGADO!$F$2:$R$321,MATCH(CONCATENATE($B$17,"Otros"),PAGADO!$E$2:$E$321,0),MATCH($D28,PAGADO!$F$1:$Q$1,0))),0,INDEX(PAGADO!$F$2:$R$321,MATCH(CONCATENATE($B$17,"Otros"),PAGADO!$E$2:$E$321,0),MATCH($D28,PAGADO!$F$1:$Q$1,0)))</f>
        <v>-397</v>
      </c>
      <c r="AH28" s="90">
        <f t="shared" ca="1" si="37"/>
        <v>39268.25</v>
      </c>
      <c r="AI28" s="88">
        <f ca="1">INDIRECT("Condiciones!"&amp;ADDRESS(VLOOKUP(AI$2,Saltos,2,FALSE)+8*QUOTIENT((ROW()-3),13),MOD(ROW()-3,13)+COLUMN(Condiciones!$F$1)))</f>
        <v>0</v>
      </c>
      <c r="AJ28" s="90">
        <f t="shared" ca="1" si="38"/>
        <v>0</v>
      </c>
      <c r="AK28" s="90">
        <f>IF(ISERROR(INDEX(PAGADO!$F$2:$R$321,MATCH(CONCATENATE($B$17,"Aportes Manuales"),PAGADO!$E$2:$E$321,0),MATCH($D28,PAGADO!$F$1:$Q$1,0))),0,INDEX(PAGADO!$F$2:$R$321,MATCH(CONCATENATE($B$17,"Aportes Manuales"),PAGADO!$E$2:$E$321,0),MATCH($D28,PAGADO!$F$1:$Q$1,0)))</f>
        <v>0</v>
      </c>
      <c r="AL28" s="90">
        <f t="shared" ca="1" si="39"/>
        <v>0</v>
      </c>
      <c r="AM28" s="71"/>
      <c r="AN28" s="90">
        <f t="shared" ca="1" si="20"/>
        <v>39665.25</v>
      </c>
      <c r="AO28" s="90">
        <f t="shared" si="21"/>
        <v>-397</v>
      </c>
      <c r="AP28" s="90">
        <f t="shared" ca="1" si="22"/>
        <v>39268.25</v>
      </c>
    </row>
    <row r="29" spans="2:42">
      <c r="B29" s="92"/>
      <c r="C29" s="93"/>
      <c r="D29" s="94"/>
      <c r="E29" s="95">
        <f ca="1">SUM(E17:E28)</f>
        <v>35609510</v>
      </c>
      <c r="F29" s="95">
        <f ca="1">SUM(F17:F28)</f>
        <v>0</v>
      </c>
      <c r="G29" s="96"/>
      <c r="H29" s="97">
        <f ca="1">SUM(H17:H28)</f>
        <v>0</v>
      </c>
      <c r="I29" s="97">
        <f>SUM(I17:I28)</f>
        <v>0</v>
      </c>
      <c r="J29" s="98">
        <f ca="1">SUM(J17:J28)</f>
        <v>0</v>
      </c>
      <c r="K29" s="96"/>
      <c r="L29" s="98">
        <f ca="1">SUM(L17:L28)</f>
        <v>0</v>
      </c>
      <c r="M29" s="98">
        <f>SUM(M17:M28)</f>
        <v>0</v>
      </c>
      <c r="N29" s="98">
        <f ca="1">SUM(N17:N28)</f>
        <v>0</v>
      </c>
      <c r="O29" s="96"/>
      <c r="P29" s="98">
        <f ca="1">SUM(P17:P28)</f>
        <v>0</v>
      </c>
      <c r="Q29" s="99">
        <f>SUM(Q17:Q28)</f>
        <v>0</v>
      </c>
      <c r="R29" s="98">
        <f ca="1">SUM(R17:R28)</f>
        <v>0</v>
      </c>
      <c r="S29" s="96"/>
      <c r="T29" s="98">
        <f ca="1">SUM(T17:T28)</f>
        <v>0</v>
      </c>
      <c r="U29" s="98">
        <f>SUM(U17:U28)</f>
        <v>0</v>
      </c>
      <c r="V29" s="98">
        <f ca="1">SUM(V17:V28)</f>
        <v>0</v>
      </c>
      <c r="W29" s="96"/>
      <c r="X29" s="98">
        <f ca="1">SUM(X17:X28)</f>
        <v>0</v>
      </c>
      <c r="Y29" s="98">
        <f>SUM(Y17:Y28)</f>
        <v>0</v>
      </c>
      <c r="Z29" s="98">
        <f ca="1">SUM(Z17:Z28)</f>
        <v>0</v>
      </c>
      <c r="AA29" s="96"/>
      <c r="AB29" s="98">
        <f ca="1">SUM(AB17:AB28)</f>
        <v>0</v>
      </c>
      <c r="AC29" s="98">
        <f>SUM(AC17:AC28)</f>
        <v>0</v>
      </c>
      <c r="AD29" s="98">
        <f ca="1">SUM(AD17:AD28)</f>
        <v>0</v>
      </c>
      <c r="AE29" s="96"/>
      <c r="AF29" s="98">
        <f ca="1">SUM(AF17:AF28)</f>
        <v>53414.264999999999</v>
      </c>
      <c r="AG29" s="98">
        <f>SUM(AG17:AG28)</f>
        <v>-14146</v>
      </c>
      <c r="AH29" s="98">
        <f ca="1">SUM(AH17:AH28)</f>
        <v>39268.264999999999</v>
      </c>
      <c r="AI29" s="96"/>
      <c r="AJ29" s="98">
        <f ca="1">SUM(AJ17:AJ28)</f>
        <v>0</v>
      </c>
      <c r="AK29" s="98">
        <f>SUM(AK17:AK28)</f>
        <v>-6640</v>
      </c>
      <c r="AL29" s="98">
        <f ca="1">SUM(AL17:AL28)</f>
        <v>-6640</v>
      </c>
      <c r="AM29" s="71"/>
      <c r="AN29" s="98">
        <f ca="1">SUM(AN17:AN28)</f>
        <v>53414.264999999999</v>
      </c>
      <c r="AO29" s="98">
        <f>SUM(AO17:AO28)</f>
        <v>-20786</v>
      </c>
      <c r="AP29" s="98">
        <f ca="1">SUM(AP17:AP28)</f>
        <v>32628.264999999999</v>
      </c>
    </row>
    <row r="30" spans="2:42">
      <c r="B30" s="117" t="s">
        <v>97</v>
      </c>
      <c r="C30" s="85">
        <f>DATE($B$2,1,1)</f>
        <v>45658</v>
      </c>
      <c r="D30" s="86" t="str">
        <f>TEXT(C30,"YYYYMM")</f>
        <v>202501</v>
      </c>
      <c r="E30" s="87">
        <f ca="1">IF(ISERROR(INDEX(IV_Compras_Totales_Base!$E$2:$P$300,MATCH(INDIRECT(ADDRESS(4+13*QUOTIENT(ROW()-3,13),2,1,1)),IV_Compras_Totales_Base!$C$2:$C$300,0),MATCH($D30,IV_Compras_Totales_Base!$E$1:$P$1,0))),0,INDEX(IV_Compras_Totales_Base!$E$2:$P$300,MATCH(INDIRECT(ADDRESS(4+13*QUOTIENT(ROW()-3,13),2,1,1)),IV_Compras_Totales_Base!$C$2:$C$300,0),MATCH($D30,IV_Compras_Totales_Base!$E$1:$P$1,0)))</f>
        <v>2916000</v>
      </c>
      <c r="F30" s="87">
        <f ca="1">IF(ISERROR(INDEX(V_Compras_Logistica_Base!$E$2:$P$300,MATCH(INDIRECT(ADDRESS(4+13*QUOTIENT(ROW()-3,13),2,1,1)),V_Compras_Logistica_Base!$C$2:$C$300,0),MATCH($D30,V_Compras_Logistica_Base!$E$1:$P$1,0))),0,INDEX(V_Compras_Logistica_Base!$E$2:$P$300,MATCH(INDIRECT(ADDRESS(4+13*QUOTIENT(ROW()-3,13),2,1,1)),V_Compras_Logistica_Base!$C$2:$C$300,0),MATCH($D30,V_Compras_Logistica_Base!$E$1:$P$1,0)))</f>
        <v>2916000</v>
      </c>
      <c r="G30" s="88">
        <f ca="1">INDIRECT("Condiciones!"&amp;ADDRESS(VLOOKUP(G$2,Saltos,2,FALSE)+8*QUOTIENT((ROW()-3),13),MOD(ROW()-3,13)+COLUMN(Condiciones!$F$1)))</f>
        <v>0</v>
      </c>
      <c r="H30" s="89">
        <f ca="1">IF($E30="",0,G30*$E30)</f>
        <v>0</v>
      </c>
      <c r="I30" s="90">
        <f>IF(ISERROR(INDEX(PAGADO!$F$2:$R$321,MATCH(CONCATENATE($B$30,"Publicidad"),PAGADO!$E$2:$E$321,0),MATCH($D30,PAGADO!$F$1:$Q$1,0))),0,INDEX(PAGADO!$F$2:$R$321,MATCH(CONCATENATE($B$30,"Publicidad"),PAGADO!$E$2:$E$321,0),MATCH($D30,PAGADO!$F$1:$Q$1,0)))</f>
        <v>0</v>
      </c>
      <c r="J30" s="90">
        <f ca="1">H30+I30</f>
        <v>0</v>
      </c>
      <c r="K30" s="88">
        <f ca="1">INDIRECT("Condiciones!"&amp;ADDRESS(VLOOKUP(K$2,Saltos,2,FALSE)+8*QUOTIENT((ROW()-3),13),MOD(ROW()-3,13)+COLUMN(Condiciones!$F$1)))</f>
        <v>0</v>
      </c>
      <c r="L30" s="91">
        <v>446031.92</v>
      </c>
      <c r="M30" s="90">
        <f>IF(ISERROR(INDEX(PAGADO!$F$2:$R$321,MATCH(CONCATENATE($B$30,"Logistica"),PAGADO!$E$2:$E$321,0),MATCH($D30,PAGADO!$F$1:$Q$1,0))),0,INDEX(PAGADO!$F$2:$R$321,MATCH(CONCATENATE($B$30,"Logistica"),PAGADO!$E$2:$E$321,0),MATCH($D30,PAGADO!$F$1:$Q$1,0)))</f>
        <v>-116640</v>
      </c>
      <c r="N30" s="90">
        <f>L30+M30</f>
        <v>329391.92</v>
      </c>
      <c r="O30" s="88">
        <f ca="1">INDIRECT("Condiciones!"&amp;ADDRESS(VLOOKUP(O$2,Saltos,2,FALSE)+8*QUOTIENT((ROW()-3),13),MOD(ROW()-3,13)+COLUMN(Condiciones!$F$1)))</f>
        <v>0</v>
      </c>
      <c r="P30" s="90">
        <f ca="1">IF($E30="",0,O30*$E30)</f>
        <v>0</v>
      </c>
      <c r="Q30" s="91">
        <f>IF(ISERROR(INDEX(PAGADO!$F$2:$R$321,MATCH(CONCATENATE($B$30,"Centralizada"),PAGADO!$E$2:$E$321,0),MATCH($D30,PAGADO!$F$1:$Q$1,0))),0,INDEX(PAGADO!$F$2:$R$321,MATCH(CONCATENATE($B$30,"Centralizada"),PAGADO!$E$2:$E$321,0),MATCH($D30,PAGADO!$F$1:$Q$1,0)))</f>
        <v>0</v>
      </c>
      <c r="R30" s="90">
        <f ca="1">P30+Q30</f>
        <v>0</v>
      </c>
      <c r="S30" s="88">
        <f ca="1">INDIRECT("Condiciones!"&amp;ADDRESS(VLOOKUP(S$2,Saltos,2,FALSE)+8*QUOTIENT((ROW()-3),13),MOD(ROW()-3,13)+COLUMN(Condiciones!$F$1)))</f>
        <v>0</v>
      </c>
      <c r="T30" s="90">
        <f ca="1">IF($E30="",0,S30*$E30)</f>
        <v>0</v>
      </c>
      <c r="U30" s="90">
        <f>IF(ISERROR(INDEX(PAGADO!$F$2:$R$321,MATCH(CONCATENATE($B$30,"Escala Crecimiento"),PAGADO!$E$2:$E$321,0),MATCH($D30,PAGADO!$F$1:$Q$1,0))),0,INDEX(PAGADO!$F$2:$R$321,MATCH(CONCATENATE($B$30,"Escala Crecimiento"),PAGADO!$E$2:$E$321,0),MATCH($D30,PAGADO!$F$1:$Q$1,0)))</f>
        <v>0</v>
      </c>
      <c r="V30" s="90">
        <f ca="1">T30+U30</f>
        <v>0</v>
      </c>
      <c r="W30" s="88">
        <f ca="1">INDIRECT("Condiciones!"&amp;ADDRESS(VLOOKUP(W$2,Saltos,2,FALSE)+8*QUOTIENT((ROW()-3),13),MOD(ROW()-3,13)+COLUMN(Condiciones!$F$1)))</f>
        <v>0</v>
      </c>
      <c r="X30" s="90">
        <f ca="1">IF($E30="",0,W30*$E30)</f>
        <v>0</v>
      </c>
      <c r="Y30" s="90">
        <f>IF(ISERROR(INDEX(PAGADO!$F$2:$R$321,MATCH(CONCATENATE($B$30,"Escala Fija"),PAGADO!$E$2:$E$321,0),MATCH($D30,PAGADO!$F$1:$Q$1,0))),0,INDEX(PAGADO!$F$2:$R$321,MATCH(CONCATENATE($B$30,"Escala Fija"),PAGADO!$E$2:$E$321,0),MATCH($D30,PAGADO!$F$1:$Q$1,0)))</f>
        <v>0</v>
      </c>
      <c r="Z30" s="90">
        <f ca="1">X30+Y30</f>
        <v>0</v>
      </c>
      <c r="AA30" s="88">
        <f ca="1">INDIRECT("Condiciones!"&amp;ADDRESS(VLOOKUP(AA$2,Saltos,2,FALSE)+8*QUOTIENT((ROW()-3),13),MOD(ROW()-3,13)+COLUMN(Condiciones!$F$1)))</f>
        <v>0</v>
      </c>
      <c r="AB30" s="90">
        <f ca="1">IF($E30="",0,AA30*$E30)</f>
        <v>0</v>
      </c>
      <c r="AC30" s="90">
        <f>IF(ISERROR(INDEX(PAGADO!$F$2:$R$321,MATCH(CONCATENATE($B$30,"Devoluciones"),PAGADO!$E$2:$E$321,0),MATCH($D30,PAGADO!$F$1:$Q$1,0))),0,INDEX(PAGADO!$F$2:$R$321,MATCH(CONCATENATE($B$30,"Devoluciones"),PAGADO!$E$2:$E$321,0),MATCH($D30,PAGADO!$F$1:$Q$1,0)))</f>
        <v>0</v>
      </c>
      <c r="AD30" s="90">
        <f ca="1">AB30+AC30</f>
        <v>0</v>
      </c>
      <c r="AE30" s="88">
        <f ca="1">INDIRECT("Condiciones!"&amp;ADDRESS(VLOOKUP(AE$2,Saltos,2,FALSE)+8*QUOTIENT((ROW()-3),13),MOD(ROW()-3,13)+COLUMN(Condiciones!$F$1)))</f>
        <v>1.5E-3</v>
      </c>
      <c r="AF30" s="90">
        <f ca="1">IF($E30="",0,AE30*$E30)</f>
        <v>4374</v>
      </c>
      <c r="AG30" s="90">
        <f>IF(ISERROR(INDEX(PAGADO!$F$2:$R$321,MATCH(CONCATENATE($B$30,"Otros"),PAGADO!$E$2:$E$321,0),MATCH($D30,PAGADO!$F$1:$Q$1,0))),0,INDEX(PAGADO!$F$2:$R$321,MATCH(CONCATENATE($B$30,"Otros"),PAGADO!$E$2:$E$321,0),MATCH($D30,PAGADO!$F$1:$Q$1,0)))</f>
        <v>0</v>
      </c>
      <c r="AH30" s="90">
        <f ca="1">AF30+AG30</f>
        <v>4374</v>
      </c>
      <c r="AI30" s="88">
        <f ca="1">INDIRECT("Condiciones!"&amp;ADDRESS(VLOOKUP(AI$2,Saltos,2,FALSE)+8*QUOTIENT((ROW()-3),13),MOD(ROW()-3,13)+COLUMN(Condiciones!$F$1)))</f>
        <v>0</v>
      </c>
      <c r="AJ30" s="90">
        <f ca="1">IF($E30="",0,AI30*$E30)</f>
        <v>0</v>
      </c>
      <c r="AK30" s="90">
        <f>IF(ISERROR(INDEX(PAGADO!$F$2:$R$321,MATCH(CONCATENATE($B$30,"Aportes Manuales"),PAGADO!$E$2:$E$321,0),MATCH($D30,PAGADO!$F$1:$Q$1,0))),0,INDEX(PAGADO!$F$2:$R$321,MATCH(CONCATENATE($B$30,"Aportes Manuales"),PAGADO!$E$2:$E$321,0),MATCH($D30,PAGADO!$F$1:$Q$1,0)))</f>
        <v>0</v>
      </c>
      <c r="AL30" s="90">
        <f ca="1">AJ30+AK30</f>
        <v>0</v>
      </c>
      <c r="AM30" s="71"/>
      <c r="AN30" s="90">
        <f t="shared" ref="AN30:AN41" ca="1" si="40">H30+L30+P30+T30+X30+AB30+AF30+AJ30</f>
        <v>450405.92</v>
      </c>
      <c r="AO30" s="90">
        <f t="shared" ref="AO30:AO41" si="41">I30+M30+Q30+U30+Y30+AC30+AG30+AK30</f>
        <v>-116640</v>
      </c>
      <c r="AP30" s="90">
        <f t="shared" ref="AP30:AP41" ca="1" si="42">AN30+AO30</f>
        <v>333765.92</v>
      </c>
    </row>
    <row r="31" spans="2:42">
      <c r="B31" s="118"/>
      <c r="C31" s="85">
        <f>DATE($B$2,2,1)</f>
        <v>45689</v>
      </c>
      <c r="D31" s="86" t="str">
        <f t="shared" ref="D31:D41" si="43">TEXT(C31,"YYYYMM")</f>
        <v>202502</v>
      </c>
      <c r="E31" s="87">
        <f ca="1">IF(ISERROR(INDEX(IV_Compras_Totales_Base!$E$2:$P$300,MATCH(INDIRECT(ADDRESS(4+13*QUOTIENT(ROW()-3,13),2,1,1)),IV_Compras_Totales_Base!$C$2:$C$300,0),MATCH($D31,IV_Compras_Totales_Base!$E$1:$P$1,0))),0,INDEX(IV_Compras_Totales_Base!$E$2:$P$300,MATCH(INDIRECT(ADDRESS(4+13*QUOTIENT(ROW()-3,13),2,1,1)),IV_Compras_Totales_Base!$C$2:$C$300,0),MATCH($D31,IV_Compras_Totales_Base!$E$1:$P$1,0)))</f>
        <v>8294400</v>
      </c>
      <c r="F31" s="87">
        <f ca="1">IF(ISERROR(INDEX(V_Compras_Logistica_Base!$E$2:$P$300,MATCH(INDIRECT(ADDRESS(4+13*QUOTIENT(ROW()-3,13),2,1,1)),V_Compras_Logistica_Base!$C$2:$C$300,0),MATCH($D31,V_Compras_Logistica_Base!$E$1:$P$1,0))),0,INDEX(V_Compras_Logistica_Base!$E$2:$P$300,MATCH(INDIRECT(ADDRESS(4+13*QUOTIENT(ROW()-3,13),2,1,1)),V_Compras_Logistica_Base!$C$2:$C$300,0),MATCH($D31,V_Compras_Logistica_Base!$E$1:$P$1,0)))</f>
        <v>8294400</v>
      </c>
      <c r="G31" s="88">
        <f ca="1">INDIRECT("Condiciones!"&amp;ADDRESS(VLOOKUP(G$2,Saltos,2,FALSE)+8*QUOTIENT((ROW()-3),13),MOD(ROW()-3,13)+COLUMN(Condiciones!$F$1)))</f>
        <v>0</v>
      </c>
      <c r="H31" s="89">
        <f t="shared" ref="H31:H41" ca="1" si="44">IF($E31="",0,G31*$E31)</f>
        <v>0</v>
      </c>
      <c r="I31" s="90">
        <f>IF(ISERROR(INDEX(PAGADO!$F$2:$R$321,MATCH(CONCATENATE($B$30,"Publicidad"),PAGADO!$E$2:$E$321,0),MATCH($D31,PAGADO!$F$1:$Q$1,0))),0,INDEX(PAGADO!$F$2:$R$321,MATCH(CONCATENATE($B$30,"Publicidad"),PAGADO!$E$2:$E$321,0),MATCH($D31,PAGADO!$F$1:$Q$1,0)))</f>
        <v>0</v>
      </c>
      <c r="J31" s="90">
        <f t="shared" ref="J31:J41" ca="1" si="45">H31+I31</f>
        <v>0</v>
      </c>
      <c r="K31" s="88">
        <f ca="1">INDIRECT("Condiciones!"&amp;ADDRESS(VLOOKUP(K$2,Saltos,2,FALSE)+8*QUOTIENT((ROW()-3),13),MOD(ROW()-3,13)+COLUMN(Condiciones!$F$1)))</f>
        <v>0</v>
      </c>
      <c r="L31" s="91">
        <v>1888500.24</v>
      </c>
      <c r="M31" s="90">
        <f>IF(ISERROR(INDEX(PAGADO!$F$2:$R$321,MATCH(CONCATENATE($B$30,"Logistica"),PAGADO!$E$2:$E$321,0),MATCH($D31,PAGADO!$F$1:$Q$1,0))),0,INDEX(PAGADO!$F$2:$R$321,MATCH(CONCATENATE($B$30,"Logistica"),PAGADO!$E$2:$E$321,0),MATCH($D31,PAGADO!$F$1:$Q$1,0)))</f>
        <v>-422496</v>
      </c>
      <c r="N31" s="90">
        <f t="shared" ref="N31:N41" si="46">L31+M31</f>
        <v>1466004.24</v>
      </c>
      <c r="O31" s="88">
        <f ca="1">INDIRECT("Condiciones!"&amp;ADDRESS(VLOOKUP(O$2,Saltos,2,FALSE)+8*QUOTIENT((ROW()-3),13),MOD(ROW()-3,13)+COLUMN(Condiciones!$F$1)))</f>
        <v>0</v>
      </c>
      <c r="P31" s="90">
        <f t="shared" ref="P31:P41" ca="1" si="47">IF($E31="",0,O31*$E31)</f>
        <v>0</v>
      </c>
      <c r="Q31" s="91">
        <f>IF(ISERROR(INDEX(PAGADO!$F$2:$R$321,MATCH(CONCATENATE($B$30,"Centralizada"),PAGADO!$E$2:$E$321,0),MATCH($D31,PAGADO!$F$1:$Q$1,0))),0,INDEX(PAGADO!$F$2:$R$321,MATCH(CONCATENATE($B$30,"Centralizada"),PAGADO!$E$2:$E$321,0),MATCH($D31,PAGADO!$F$1:$Q$1,0)))</f>
        <v>0</v>
      </c>
      <c r="R31" s="90">
        <f t="shared" ref="R31:R41" ca="1" si="48">P31+Q31</f>
        <v>0</v>
      </c>
      <c r="S31" s="88">
        <f ca="1">INDIRECT("Condiciones!"&amp;ADDRESS(VLOOKUP(S$2,Saltos,2,FALSE)+8*QUOTIENT((ROW()-3),13),MOD(ROW()-3,13)+COLUMN(Condiciones!$F$1)))</f>
        <v>0</v>
      </c>
      <c r="T31" s="90">
        <f t="shared" ref="T31:T41" ca="1" si="49">IF($E31="",0,S31*$E31)</f>
        <v>0</v>
      </c>
      <c r="U31" s="90">
        <f>IF(ISERROR(INDEX(PAGADO!$F$2:$R$321,MATCH(CONCATENATE($B$30,"Escala Crecimiento"),PAGADO!$E$2:$E$321,0),MATCH($D31,PAGADO!$F$1:$Q$1,0))),0,INDEX(PAGADO!$F$2:$R$321,MATCH(CONCATENATE($B$30,"Escala Crecimiento"),PAGADO!$E$2:$E$321,0),MATCH($D31,PAGADO!$F$1:$Q$1,0)))</f>
        <v>0</v>
      </c>
      <c r="V31" s="90">
        <f t="shared" ref="V31:V41" ca="1" si="50">T31+U31</f>
        <v>0</v>
      </c>
      <c r="W31" s="88">
        <f ca="1">INDIRECT("Condiciones!"&amp;ADDRESS(VLOOKUP(W$2,Saltos,2,FALSE)+8*QUOTIENT((ROW()-3),13),MOD(ROW()-3,13)+COLUMN(Condiciones!$F$1)))</f>
        <v>0</v>
      </c>
      <c r="X31" s="90">
        <f t="shared" ref="X31:X41" ca="1" si="51">IF($E31="",0,W31*$E31)</f>
        <v>0</v>
      </c>
      <c r="Y31" s="90">
        <f>IF(ISERROR(INDEX(PAGADO!$F$2:$R$321,MATCH(CONCATENATE($B$30,"Escala Fija"),PAGADO!$E$2:$E$321,0),MATCH($D31,PAGADO!$F$1:$Q$1,0))),0,INDEX(PAGADO!$F$2:$R$321,MATCH(CONCATENATE($B$30,"Escala Fija"),PAGADO!$E$2:$E$321,0),MATCH($D31,PAGADO!$F$1:$Q$1,0)))</f>
        <v>0</v>
      </c>
      <c r="Z31" s="90">
        <f t="shared" ref="Z31:Z41" ca="1" si="52">X31+Y31</f>
        <v>0</v>
      </c>
      <c r="AA31" s="88">
        <f ca="1">INDIRECT("Condiciones!"&amp;ADDRESS(VLOOKUP(AA$2,Saltos,2,FALSE)+8*QUOTIENT((ROW()-3),13),MOD(ROW()-3,13)+COLUMN(Condiciones!$F$1)))</f>
        <v>0</v>
      </c>
      <c r="AB31" s="90">
        <f t="shared" ref="AB31:AB41" ca="1" si="53">IF($E31="",0,AA31*$E31)</f>
        <v>0</v>
      </c>
      <c r="AC31" s="90">
        <f>IF(ISERROR(INDEX(PAGADO!$F$2:$R$321,MATCH(CONCATENATE($B$30,"Devoluciones"),PAGADO!$E$2:$E$321,0),MATCH($D31,PAGADO!$F$1:$Q$1,0))),0,INDEX(PAGADO!$F$2:$R$321,MATCH(CONCATENATE($B$30,"Devoluciones"),PAGADO!$E$2:$E$321,0),MATCH($D31,PAGADO!$F$1:$Q$1,0)))</f>
        <v>0</v>
      </c>
      <c r="AD31" s="90">
        <f t="shared" ref="AD31:AD41" ca="1" si="54">AB31+AC31</f>
        <v>0</v>
      </c>
      <c r="AE31" s="88">
        <f ca="1">INDIRECT("Condiciones!"&amp;ADDRESS(VLOOKUP(AE$2,Saltos,2,FALSE)+8*QUOTIENT((ROW()-3),13),MOD(ROW()-3,13)+COLUMN(Condiciones!$F$1)))</f>
        <v>1.5E-3</v>
      </c>
      <c r="AF31" s="90">
        <f t="shared" ref="AF31:AF41" ca="1" si="55">IF($E31="",0,AE31*$E31)</f>
        <v>12441.6</v>
      </c>
      <c r="AG31" s="90">
        <f>IF(ISERROR(INDEX(PAGADO!$F$2:$R$321,MATCH(CONCATENATE($B$30,"Otros"),PAGADO!$E$2:$E$321,0),MATCH($D31,PAGADO!$F$1:$Q$1,0))),0,INDEX(PAGADO!$F$2:$R$321,MATCH(CONCATENATE($B$30,"Otros"),PAGADO!$E$2:$E$321,0),MATCH($D31,PAGADO!$F$1:$Q$1,0)))</f>
        <v>-12442</v>
      </c>
      <c r="AH31" s="90">
        <f t="shared" ref="AH31:AH41" ca="1" si="56">AF31+AG31</f>
        <v>-0.3999999999996362</v>
      </c>
      <c r="AI31" s="88">
        <f ca="1">INDIRECT("Condiciones!"&amp;ADDRESS(VLOOKUP(AI$2,Saltos,2,FALSE)+8*QUOTIENT((ROW()-3),13),MOD(ROW()-3,13)+COLUMN(Condiciones!$F$1)))</f>
        <v>0</v>
      </c>
      <c r="AJ31" s="90">
        <f t="shared" ref="AJ31:AJ41" ca="1" si="57">IF($E31="",0,AI31*$E31)</f>
        <v>0</v>
      </c>
      <c r="AK31" s="90">
        <f>IF(ISERROR(INDEX(PAGADO!$F$2:$R$321,MATCH(CONCATENATE($B$30,"Aportes Manuales"),PAGADO!$E$2:$E$321,0),MATCH($D31,PAGADO!$F$1:$Q$1,0))),0,INDEX(PAGADO!$F$2:$R$321,MATCH(CONCATENATE($B$30,"Aportes Manuales"),PAGADO!$E$2:$E$321,0),MATCH($D31,PAGADO!$F$1:$Q$1,0)))</f>
        <v>0</v>
      </c>
      <c r="AL31" s="90">
        <f t="shared" ref="AL31:AL41" ca="1" si="58">AJ31+AK31</f>
        <v>0</v>
      </c>
      <c r="AM31" s="71"/>
      <c r="AN31" s="90">
        <f t="shared" ca="1" si="40"/>
        <v>1900941.84</v>
      </c>
      <c r="AO31" s="90">
        <f t="shared" si="41"/>
        <v>-434938</v>
      </c>
      <c r="AP31" s="90">
        <f t="shared" ca="1" si="42"/>
        <v>1466003.84</v>
      </c>
    </row>
    <row r="32" spans="2:42">
      <c r="B32" s="118"/>
      <c r="C32" s="85">
        <f>DATE($B$2,3,1)</f>
        <v>45717</v>
      </c>
      <c r="D32" s="86" t="str">
        <f t="shared" si="43"/>
        <v>202503</v>
      </c>
      <c r="E32" s="87">
        <f ca="1">IF(ISERROR(INDEX(IV_Compras_Totales_Base!$E$2:$P$300,MATCH(INDIRECT(ADDRESS(4+13*QUOTIENT(ROW()-3,13),2,1,1)),IV_Compras_Totales_Base!$C$2:$C$300,0),MATCH($D32,IV_Compras_Totales_Base!$E$1:$P$1,0))),0,INDEX(IV_Compras_Totales_Base!$E$2:$P$300,MATCH(INDIRECT(ADDRESS(4+13*QUOTIENT(ROW()-3,13),2,1,1)),IV_Compras_Totales_Base!$C$2:$C$300,0),MATCH($D32,IV_Compras_Totales_Base!$E$1:$P$1,0)))</f>
        <v>8424000</v>
      </c>
      <c r="F32" s="87">
        <f ca="1">IF(ISERROR(INDEX(V_Compras_Logistica_Base!$E$2:$P$300,MATCH(INDIRECT(ADDRESS(4+13*QUOTIENT(ROW()-3,13),2,1,1)),V_Compras_Logistica_Base!$C$2:$C$300,0),MATCH($D32,V_Compras_Logistica_Base!$E$1:$P$1,0))),0,INDEX(V_Compras_Logistica_Base!$E$2:$P$300,MATCH(INDIRECT(ADDRESS(4+13*QUOTIENT(ROW()-3,13),2,1,1)),V_Compras_Logistica_Base!$C$2:$C$300,0),MATCH($D32,V_Compras_Logistica_Base!$E$1:$P$1,0)))</f>
        <v>8100000</v>
      </c>
      <c r="G32" s="88">
        <f ca="1">INDIRECT("Condiciones!"&amp;ADDRESS(VLOOKUP(G$2,Saltos,2,FALSE)+8*QUOTIENT((ROW()-3),13),MOD(ROW()-3,13)+COLUMN(Condiciones!$F$1)))</f>
        <v>0</v>
      </c>
      <c r="H32" s="89">
        <f t="shared" ca="1" si="44"/>
        <v>0</v>
      </c>
      <c r="I32" s="90">
        <f>IF(ISERROR(INDEX(PAGADO!$F$2:$R$321,MATCH(CONCATENATE($B$30,"Publicidad"),PAGADO!$E$2:$E$321,0),MATCH($D32,PAGADO!$F$1:$Q$1,0))),0,INDEX(PAGADO!$F$2:$R$321,MATCH(CONCATENATE($B$30,"Publicidad"),PAGADO!$E$2:$E$321,0),MATCH($D32,PAGADO!$F$1:$Q$1,0)))</f>
        <v>0</v>
      </c>
      <c r="J32" s="90">
        <f t="shared" ca="1" si="45"/>
        <v>0</v>
      </c>
      <c r="K32" s="88">
        <f ca="1">INDIRECT("Condiciones!"&amp;ADDRESS(VLOOKUP(K$2,Saltos,2,FALSE)+8*QUOTIENT((ROW()-3),13),MOD(ROW()-3,13)+COLUMN(Condiciones!$F$1)))</f>
        <v>0</v>
      </c>
      <c r="L32" s="91">
        <v>2759035.08</v>
      </c>
      <c r="M32" s="90">
        <f>IF(ISERROR(INDEX(PAGADO!$F$2:$R$321,MATCH(CONCATENATE($B$30,"Logistica"),PAGADO!$E$2:$E$321,0),MATCH($D32,PAGADO!$F$1:$Q$1,0))),0,INDEX(PAGADO!$F$2:$R$321,MATCH(CONCATENATE($B$30,"Logistica"),PAGADO!$E$2:$E$321,0),MATCH($D32,PAGADO!$F$1:$Q$1,0)))</f>
        <v>-233280</v>
      </c>
      <c r="N32" s="90">
        <f t="shared" si="46"/>
        <v>2525755.08</v>
      </c>
      <c r="O32" s="88">
        <f ca="1">INDIRECT("Condiciones!"&amp;ADDRESS(VLOOKUP(O$2,Saltos,2,FALSE)+8*QUOTIENT((ROW()-3),13),MOD(ROW()-3,13)+COLUMN(Condiciones!$F$1)))</f>
        <v>0</v>
      </c>
      <c r="P32" s="90">
        <f t="shared" ca="1" si="47"/>
        <v>0</v>
      </c>
      <c r="Q32" s="91">
        <f>IF(ISERROR(INDEX(PAGADO!$F$2:$R$321,MATCH(CONCATENATE($B$30,"Centralizada"),PAGADO!$E$2:$E$321,0),MATCH($D32,PAGADO!$F$1:$Q$1,0))),0,INDEX(PAGADO!$F$2:$R$321,MATCH(CONCATENATE($B$30,"Centralizada"),PAGADO!$E$2:$E$321,0),MATCH($D32,PAGADO!$F$1:$Q$1,0)))</f>
        <v>0</v>
      </c>
      <c r="R32" s="90">
        <f t="shared" ca="1" si="48"/>
        <v>0</v>
      </c>
      <c r="S32" s="88">
        <f ca="1">INDIRECT("Condiciones!"&amp;ADDRESS(VLOOKUP(S$2,Saltos,2,FALSE)+8*QUOTIENT((ROW()-3),13),MOD(ROW()-3,13)+COLUMN(Condiciones!$F$1)))</f>
        <v>0</v>
      </c>
      <c r="T32" s="90">
        <f t="shared" ca="1" si="49"/>
        <v>0</v>
      </c>
      <c r="U32" s="90">
        <f>IF(ISERROR(INDEX(PAGADO!$F$2:$R$321,MATCH(CONCATENATE($B$30,"Escala Crecimiento"),PAGADO!$E$2:$E$321,0),MATCH($D32,PAGADO!$F$1:$Q$1,0))),0,INDEX(PAGADO!$F$2:$R$321,MATCH(CONCATENATE($B$30,"Escala Crecimiento"),PAGADO!$E$2:$E$321,0),MATCH($D32,PAGADO!$F$1:$Q$1,0)))</f>
        <v>-392688</v>
      </c>
      <c r="V32" s="90">
        <f t="shared" ca="1" si="50"/>
        <v>-392688</v>
      </c>
      <c r="W32" s="88">
        <f ca="1">INDIRECT("Condiciones!"&amp;ADDRESS(VLOOKUP(W$2,Saltos,2,FALSE)+8*QUOTIENT((ROW()-3),13),MOD(ROW()-3,13)+COLUMN(Condiciones!$F$1)))</f>
        <v>0</v>
      </c>
      <c r="X32" s="90">
        <f t="shared" ca="1" si="51"/>
        <v>0</v>
      </c>
      <c r="Y32" s="90">
        <f>IF(ISERROR(INDEX(PAGADO!$F$2:$R$321,MATCH(CONCATENATE($B$30,"Escala Fija"),PAGADO!$E$2:$E$321,0),MATCH($D32,PAGADO!$F$1:$Q$1,0))),0,INDEX(PAGADO!$F$2:$R$321,MATCH(CONCATENATE($B$30,"Escala Fija"),PAGADO!$E$2:$E$321,0),MATCH($D32,PAGADO!$F$1:$Q$1,0)))</f>
        <v>0</v>
      </c>
      <c r="Z32" s="90">
        <f t="shared" ca="1" si="52"/>
        <v>0</v>
      </c>
      <c r="AA32" s="88">
        <f ca="1">INDIRECT("Condiciones!"&amp;ADDRESS(VLOOKUP(AA$2,Saltos,2,FALSE)+8*QUOTIENT((ROW()-3),13),MOD(ROW()-3,13)+COLUMN(Condiciones!$F$1)))</f>
        <v>0</v>
      </c>
      <c r="AB32" s="90">
        <f t="shared" ca="1" si="53"/>
        <v>0</v>
      </c>
      <c r="AC32" s="90">
        <f>IF(ISERROR(INDEX(PAGADO!$F$2:$R$321,MATCH(CONCATENATE($B$30,"Devoluciones"),PAGADO!$E$2:$E$321,0),MATCH($D32,PAGADO!$F$1:$Q$1,0))),0,INDEX(PAGADO!$F$2:$R$321,MATCH(CONCATENATE($B$30,"Devoluciones"),PAGADO!$E$2:$E$321,0),MATCH($D32,PAGADO!$F$1:$Q$1,0)))</f>
        <v>0</v>
      </c>
      <c r="AD32" s="90">
        <f t="shared" ca="1" si="54"/>
        <v>0</v>
      </c>
      <c r="AE32" s="88">
        <f ca="1">INDIRECT("Condiciones!"&amp;ADDRESS(VLOOKUP(AE$2,Saltos,2,FALSE)+8*QUOTIENT((ROW()-3),13),MOD(ROW()-3,13)+COLUMN(Condiciones!$F$1)))</f>
        <v>1.5E-3</v>
      </c>
      <c r="AF32" s="90">
        <f t="shared" ca="1" si="55"/>
        <v>12636</v>
      </c>
      <c r="AG32" s="90">
        <f>IF(ISERROR(INDEX(PAGADO!$F$2:$R$321,MATCH(CONCATENATE($B$30,"Otros"),PAGADO!$E$2:$E$321,0),MATCH($D32,PAGADO!$F$1:$Q$1,0))),0,INDEX(PAGADO!$F$2:$R$321,MATCH(CONCATENATE($B$30,"Otros"),PAGADO!$E$2:$E$321,0),MATCH($D32,PAGADO!$F$1:$Q$1,0)))</f>
        <v>-10216</v>
      </c>
      <c r="AH32" s="90">
        <f t="shared" ca="1" si="56"/>
        <v>2420</v>
      </c>
      <c r="AI32" s="88">
        <f ca="1">INDIRECT("Condiciones!"&amp;ADDRESS(VLOOKUP(AI$2,Saltos,2,FALSE)+8*QUOTIENT((ROW()-3),13),MOD(ROW()-3,13)+COLUMN(Condiciones!$F$1)))</f>
        <v>0</v>
      </c>
      <c r="AJ32" s="90">
        <f t="shared" ca="1" si="57"/>
        <v>0</v>
      </c>
      <c r="AK32" s="90">
        <f>IF(ISERROR(INDEX(PAGADO!$F$2:$R$321,MATCH(CONCATENATE($B$30,"Aportes Manuales"),PAGADO!$E$2:$E$321,0),MATCH($D32,PAGADO!$F$1:$Q$1,0))),0,INDEX(PAGADO!$F$2:$R$321,MATCH(CONCATENATE($B$30,"Aportes Manuales"),PAGADO!$E$2:$E$321,0),MATCH($D32,PAGADO!$F$1:$Q$1,0)))</f>
        <v>0</v>
      </c>
      <c r="AL32" s="90">
        <f t="shared" ca="1" si="58"/>
        <v>0</v>
      </c>
      <c r="AM32" s="71"/>
      <c r="AN32" s="90">
        <f t="shared" ca="1" si="40"/>
        <v>2771671.08</v>
      </c>
      <c r="AO32" s="90">
        <f t="shared" si="41"/>
        <v>-636184</v>
      </c>
      <c r="AP32" s="90">
        <f t="shared" ca="1" si="42"/>
        <v>2135487.08</v>
      </c>
    </row>
    <row r="33" spans="2:42">
      <c r="B33" s="118"/>
      <c r="C33" s="85">
        <f>DATE($B$2,4,1)</f>
        <v>45748</v>
      </c>
      <c r="D33" s="86" t="str">
        <f t="shared" si="43"/>
        <v>202504</v>
      </c>
      <c r="E33" s="87">
        <f ca="1">IF(ISERROR(INDEX(IV_Compras_Totales_Base!$E$2:$P$300,MATCH(INDIRECT(ADDRESS(4+13*QUOTIENT(ROW()-3,13),2,1,1)),IV_Compras_Totales_Base!$C$2:$C$300,0),MATCH($D33,IV_Compras_Totales_Base!$E$1:$P$1,0))),0,INDEX(IV_Compras_Totales_Base!$E$2:$P$300,MATCH(INDIRECT(ADDRESS(4+13*QUOTIENT(ROW()-3,13),2,1,1)),IV_Compras_Totales_Base!$C$2:$C$300,0),MATCH($D33,IV_Compras_Totales_Base!$E$1:$P$1,0)))</f>
        <v>10692000</v>
      </c>
      <c r="F33" s="87">
        <f ca="1">IF(ISERROR(INDEX(V_Compras_Logistica_Base!$E$2:$P$300,MATCH(INDIRECT(ADDRESS(4+13*QUOTIENT(ROW()-3,13),2,1,1)),V_Compras_Logistica_Base!$C$2:$C$300,0),MATCH($D33,V_Compras_Logistica_Base!$E$1:$P$1,0))),0,INDEX(V_Compras_Logistica_Base!$E$2:$P$300,MATCH(INDIRECT(ADDRESS(4+13*QUOTIENT(ROW()-3,13),2,1,1)),V_Compras_Logistica_Base!$C$2:$C$300,0),MATCH($D33,V_Compras_Logistica_Base!$E$1:$P$1,0)))</f>
        <v>10692000</v>
      </c>
      <c r="G33" s="88">
        <f ca="1">INDIRECT("Condiciones!"&amp;ADDRESS(VLOOKUP(G$2,Saltos,2,FALSE)+8*QUOTIENT((ROW()-3),13),MOD(ROW()-3,13)+COLUMN(Condiciones!$F$1)))</f>
        <v>0</v>
      </c>
      <c r="H33" s="89">
        <f t="shared" ca="1" si="44"/>
        <v>0</v>
      </c>
      <c r="I33" s="90">
        <f>IF(ISERROR(INDEX(PAGADO!$F$2:$R$321,MATCH(CONCATENATE($B$30,"Publicidad"),PAGADO!$E$2:$E$321,0),MATCH($D33,PAGADO!$F$1:$Q$1,0))),0,INDEX(PAGADO!$F$2:$R$321,MATCH(CONCATENATE($B$30,"Publicidad"),PAGADO!$E$2:$E$321,0),MATCH($D33,PAGADO!$F$1:$Q$1,0)))</f>
        <v>0</v>
      </c>
      <c r="J33" s="90">
        <f t="shared" ca="1" si="45"/>
        <v>0</v>
      </c>
      <c r="K33" s="88">
        <f ca="1">INDIRECT("Condiciones!"&amp;ADDRESS(VLOOKUP(K$2,Saltos,2,FALSE)+8*QUOTIENT((ROW()-3),13),MOD(ROW()-3,13)+COLUMN(Condiciones!$F$1)))</f>
        <v>0</v>
      </c>
      <c r="L33" s="91">
        <v>1327752.92</v>
      </c>
      <c r="M33" s="90">
        <f>IF(ISERROR(INDEX(PAGADO!$F$2:$R$321,MATCH(CONCATENATE($B$30,"Logistica"),PAGADO!$E$2:$E$321,0),MATCH($D33,PAGADO!$F$1:$Q$1,0))),0,INDEX(PAGADO!$F$2:$R$321,MATCH(CONCATENATE($B$30,"Logistica"),PAGADO!$E$2:$E$321,0),MATCH($D33,PAGADO!$F$1:$Q$1,0)))</f>
        <v>-427680</v>
      </c>
      <c r="N33" s="90">
        <f t="shared" si="46"/>
        <v>900072.91999999993</v>
      </c>
      <c r="O33" s="88">
        <f ca="1">INDIRECT("Condiciones!"&amp;ADDRESS(VLOOKUP(O$2,Saltos,2,FALSE)+8*QUOTIENT((ROW()-3),13),MOD(ROW()-3,13)+COLUMN(Condiciones!$F$1)))</f>
        <v>0</v>
      </c>
      <c r="P33" s="90">
        <f t="shared" ca="1" si="47"/>
        <v>0</v>
      </c>
      <c r="Q33" s="91">
        <f>IF(ISERROR(INDEX(PAGADO!$F$2:$R$321,MATCH(CONCATENATE($B$30,"Centralizada"),PAGADO!$E$2:$E$321,0),MATCH($D33,PAGADO!$F$1:$Q$1,0))),0,INDEX(PAGADO!$F$2:$R$321,MATCH(CONCATENATE($B$30,"Centralizada"),PAGADO!$E$2:$E$321,0),MATCH($D33,PAGADO!$F$1:$Q$1,0)))</f>
        <v>0</v>
      </c>
      <c r="R33" s="90">
        <f t="shared" ca="1" si="48"/>
        <v>0</v>
      </c>
      <c r="S33" s="88">
        <f ca="1">INDIRECT("Condiciones!"&amp;ADDRESS(VLOOKUP(S$2,Saltos,2,FALSE)+8*QUOTIENT((ROW()-3),13),MOD(ROW()-3,13)+COLUMN(Condiciones!$F$1)))</f>
        <v>0</v>
      </c>
      <c r="T33" s="90">
        <f t="shared" ca="1" si="49"/>
        <v>0</v>
      </c>
      <c r="U33" s="90">
        <f>IF(ISERROR(INDEX(PAGADO!$F$2:$R$321,MATCH(CONCATENATE($B$30,"Escala Crecimiento"),PAGADO!$E$2:$E$321,0),MATCH($D33,PAGADO!$F$1:$Q$1,0))),0,INDEX(PAGADO!$F$2:$R$321,MATCH(CONCATENATE($B$30,"Escala Crecimiento"),PAGADO!$E$2:$E$321,0),MATCH($D33,PAGADO!$F$1:$Q$1,0)))</f>
        <v>-124324</v>
      </c>
      <c r="V33" s="90">
        <f t="shared" ca="1" si="50"/>
        <v>-124324</v>
      </c>
      <c r="W33" s="88">
        <f ca="1">INDIRECT("Condiciones!"&amp;ADDRESS(VLOOKUP(W$2,Saltos,2,FALSE)+8*QUOTIENT((ROW()-3),13),MOD(ROW()-3,13)+COLUMN(Condiciones!$F$1)))</f>
        <v>0</v>
      </c>
      <c r="X33" s="90">
        <f t="shared" ca="1" si="51"/>
        <v>0</v>
      </c>
      <c r="Y33" s="90">
        <f>IF(ISERROR(INDEX(PAGADO!$F$2:$R$321,MATCH(CONCATENATE($B$30,"Escala Fija"),PAGADO!$E$2:$E$321,0),MATCH($D33,PAGADO!$F$1:$Q$1,0))),0,INDEX(PAGADO!$F$2:$R$321,MATCH(CONCATENATE($B$30,"Escala Fija"),PAGADO!$E$2:$E$321,0),MATCH($D33,PAGADO!$F$1:$Q$1,0)))</f>
        <v>0</v>
      </c>
      <c r="Z33" s="90">
        <f t="shared" ca="1" si="52"/>
        <v>0</v>
      </c>
      <c r="AA33" s="88">
        <f ca="1">INDIRECT("Condiciones!"&amp;ADDRESS(VLOOKUP(AA$2,Saltos,2,FALSE)+8*QUOTIENT((ROW()-3),13),MOD(ROW()-3,13)+COLUMN(Condiciones!$F$1)))</f>
        <v>0</v>
      </c>
      <c r="AB33" s="90">
        <f t="shared" ca="1" si="53"/>
        <v>0</v>
      </c>
      <c r="AC33" s="90">
        <f>IF(ISERROR(INDEX(PAGADO!$F$2:$R$321,MATCH(CONCATENATE($B$30,"Devoluciones"),PAGADO!$E$2:$E$321,0),MATCH($D33,PAGADO!$F$1:$Q$1,0))),0,INDEX(PAGADO!$F$2:$R$321,MATCH(CONCATENATE($B$30,"Devoluciones"),PAGADO!$E$2:$E$321,0),MATCH($D33,PAGADO!$F$1:$Q$1,0)))</f>
        <v>0</v>
      </c>
      <c r="AD33" s="90">
        <f t="shared" ca="1" si="54"/>
        <v>0</v>
      </c>
      <c r="AE33" s="88">
        <f ca="1">INDIRECT("Condiciones!"&amp;ADDRESS(VLOOKUP(AE$2,Saltos,2,FALSE)+8*QUOTIENT((ROW()-3),13),MOD(ROW()-3,13)+COLUMN(Condiciones!$F$1)))</f>
        <v>1.5E-3</v>
      </c>
      <c r="AF33" s="90">
        <f t="shared" ca="1" si="55"/>
        <v>16038</v>
      </c>
      <c r="AG33" s="90">
        <f>IF(ISERROR(INDEX(PAGADO!$F$2:$R$321,MATCH(CONCATENATE($B$30,"Otros"),PAGADO!$E$2:$E$321,0),MATCH($D33,PAGADO!$F$1:$Q$1,0))),0,INDEX(PAGADO!$F$2:$R$321,MATCH(CONCATENATE($B$30,"Otros"),PAGADO!$E$2:$E$321,0),MATCH($D33,PAGADO!$F$1:$Q$1,0)))</f>
        <v>-16038</v>
      </c>
      <c r="AH33" s="90">
        <f t="shared" ca="1" si="56"/>
        <v>0</v>
      </c>
      <c r="AI33" s="88">
        <f ca="1">INDIRECT("Condiciones!"&amp;ADDRESS(VLOOKUP(AI$2,Saltos,2,FALSE)+8*QUOTIENT((ROW()-3),13),MOD(ROW()-3,13)+COLUMN(Condiciones!$F$1)))</f>
        <v>0</v>
      </c>
      <c r="AJ33" s="90">
        <f t="shared" ca="1" si="57"/>
        <v>0</v>
      </c>
      <c r="AK33" s="90">
        <f>IF(ISERROR(INDEX(PAGADO!$F$2:$R$321,MATCH(CONCATENATE($B$30,"Aportes Manuales"),PAGADO!$E$2:$E$321,0),MATCH($D33,PAGADO!$F$1:$Q$1,0))),0,INDEX(PAGADO!$F$2:$R$321,MATCH(CONCATENATE($B$30,"Aportes Manuales"),PAGADO!$E$2:$E$321,0),MATCH($D33,PAGADO!$F$1:$Q$1,0)))</f>
        <v>-312954</v>
      </c>
      <c r="AL33" s="90">
        <f t="shared" ca="1" si="58"/>
        <v>-312954</v>
      </c>
      <c r="AM33" s="71"/>
      <c r="AN33" s="90">
        <f t="shared" ca="1" si="40"/>
        <v>1343790.92</v>
      </c>
      <c r="AO33" s="90">
        <f t="shared" si="41"/>
        <v>-880996</v>
      </c>
      <c r="AP33" s="90">
        <f t="shared" ca="1" si="42"/>
        <v>462794.91999999993</v>
      </c>
    </row>
    <row r="34" spans="2:42">
      <c r="B34" s="118"/>
      <c r="C34" s="85">
        <f>DATE($B$2,6,)</f>
        <v>45808</v>
      </c>
      <c r="D34" s="86" t="str">
        <f t="shared" si="43"/>
        <v>202505</v>
      </c>
      <c r="E34" s="87">
        <f ca="1">IF(ISERROR(INDEX(IV_Compras_Totales_Base!$E$2:$P$300,MATCH(INDIRECT(ADDRESS(4+13*QUOTIENT(ROW()-3,13),2,1,1)),IV_Compras_Totales_Base!$C$2:$C$300,0),MATCH($D34,IV_Compras_Totales_Base!$E$1:$P$1,0))),0,INDEX(IV_Compras_Totales_Base!$E$2:$P$300,MATCH(INDIRECT(ADDRESS(4+13*QUOTIENT(ROW()-3,13),2,1,1)),IV_Compras_Totales_Base!$C$2:$C$300,0),MATCH($D34,IV_Compras_Totales_Base!$E$1:$P$1,0)))</f>
        <v>3240000</v>
      </c>
      <c r="F34" s="87">
        <f ca="1">IF(ISERROR(INDEX(V_Compras_Logistica_Base!$E$2:$P$300,MATCH(INDIRECT(ADDRESS(4+13*QUOTIENT(ROW()-3,13),2,1,1)),V_Compras_Logistica_Base!$C$2:$C$300,0),MATCH($D34,V_Compras_Logistica_Base!$E$1:$P$1,0))),0,INDEX(V_Compras_Logistica_Base!$E$2:$P$300,MATCH(INDIRECT(ADDRESS(4+13*QUOTIENT(ROW()-3,13),2,1,1)),V_Compras_Logistica_Base!$C$2:$C$300,0),MATCH($D34,V_Compras_Logistica_Base!$E$1:$P$1,0)))</f>
        <v>3240000</v>
      </c>
      <c r="G34" s="88">
        <f ca="1">INDIRECT("Condiciones!"&amp;ADDRESS(VLOOKUP(G$2,Saltos,2,FALSE)+8*QUOTIENT((ROW()-3),13),MOD(ROW()-3,13)+COLUMN(Condiciones!$F$1)))</f>
        <v>0</v>
      </c>
      <c r="H34" s="89">
        <f t="shared" ca="1" si="44"/>
        <v>0</v>
      </c>
      <c r="I34" s="90">
        <f>IF(ISERROR(INDEX(PAGADO!$F$2:$R$321,MATCH(CONCATENATE($B$30,"Publicidad"),PAGADO!$E$2:$E$321,0),MATCH($D34,PAGADO!$F$1:$Q$1,0))),0,INDEX(PAGADO!$F$2:$R$321,MATCH(CONCATENATE($B$30,"Publicidad"),PAGADO!$E$2:$E$321,0),MATCH($D34,PAGADO!$F$1:$Q$1,0)))</f>
        <v>0</v>
      </c>
      <c r="J34" s="90">
        <f t="shared" ca="1" si="45"/>
        <v>0</v>
      </c>
      <c r="K34" s="88">
        <f ca="1">INDIRECT("Condiciones!"&amp;ADDRESS(VLOOKUP(K$2,Saltos,2,FALSE)+8*QUOTIENT((ROW()-3),13),MOD(ROW()-3,13)+COLUMN(Condiciones!$F$1)))</f>
        <v>0</v>
      </c>
      <c r="L34" s="91">
        <v>2162911.2400000002</v>
      </c>
      <c r="M34" s="90">
        <f>IF(ISERROR(INDEX(PAGADO!$F$2:$R$321,MATCH(CONCATENATE($B$30,"Logistica"),PAGADO!$E$2:$E$321,0),MATCH($D34,PAGADO!$F$1:$Q$1,0))),0,INDEX(PAGADO!$F$2:$R$321,MATCH(CONCATENATE($B$30,"Logistica"),PAGADO!$E$2:$E$321,0),MATCH($D34,PAGADO!$F$1:$Q$1,0)))</f>
        <v>-220320</v>
      </c>
      <c r="N34" s="90">
        <f t="shared" si="46"/>
        <v>1942591.2400000002</v>
      </c>
      <c r="O34" s="88">
        <f ca="1">INDIRECT("Condiciones!"&amp;ADDRESS(VLOOKUP(O$2,Saltos,2,FALSE)+8*QUOTIENT((ROW()-3),13),MOD(ROW()-3,13)+COLUMN(Condiciones!$F$1)))</f>
        <v>0</v>
      </c>
      <c r="P34" s="90">
        <f t="shared" ca="1" si="47"/>
        <v>0</v>
      </c>
      <c r="Q34" s="91">
        <f>IF(ISERROR(INDEX(PAGADO!$F$2:$R$321,MATCH(CONCATENATE($B$30,"Centralizada"),PAGADO!$E$2:$E$321,0),MATCH($D34,PAGADO!$F$1:$Q$1,0))),0,INDEX(PAGADO!$F$2:$R$321,MATCH(CONCATENATE($B$30,"Centralizada"),PAGADO!$E$2:$E$321,0),MATCH($D34,PAGADO!$F$1:$Q$1,0)))</f>
        <v>0</v>
      </c>
      <c r="R34" s="90">
        <f t="shared" ca="1" si="48"/>
        <v>0</v>
      </c>
      <c r="S34" s="88">
        <f ca="1">INDIRECT("Condiciones!"&amp;ADDRESS(VLOOKUP(S$2,Saltos,2,FALSE)+8*QUOTIENT((ROW()-3),13),MOD(ROW()-3,13)+COLUMN(Condiciones!$F$1)))</f>
        <v>0</v>
      </c>
      <c r="T34" s="90">
        <f t="shared" ca="1" si="49"/>
        <v>0</v>
      </c>
      <c r="U34" s="90">
        <f>IF(ISERROR(INDEX(PAGADO!$F$2:$R$321,MATCH(CONCATENATE($B$30,"Escala Crecimiento"),PAGADO!$E$2:$E$321,0),MATCH($D34,PAGADO!$F$1:$Q$1,0))),0,INDEX(PAGADO!$F$2:$R$321,MATCH(CONCATENATE($B$30,"Escala Crecimiento"),PAGADO!$E$2:$E$321,0),MATCH($D34,PAGADO!$F$1:$Q$1,0)))</f>
        <v>-167771</v>
      </c>
      <c r="V34" s="90">
        <f t="shared" ca="1" si="50"/>
        <v>-167771</v>
      </c>
      <c r="W34" s="88">
        <f ca="1">INDIRECT("Condiciones!"&amp;ADDRESS(VLOOKUP(W$2,Saltos,2,FALSE)+8*QUOTIENT((ROW()-3),13),MOD(ROW()-3,13)+COLUMN(Condiciones!$F$1)))</f>
        <v>0</v>
      </c>
      <c r="X34" s="90">
        <f t="shared" ca="1" si="51"/>
        <v>0</v>
      </c>
      <c r="Y34" s="90">
        <f>IF(ISERROR(INDEX(PAGADO!$F$2:$R$321,MATCH(CONCATENATE($B$30,"Escala Fija"),PAGADO!$E$2:$E$321,0),MATCH($D34,PAGADO!$F$1:$Q$1,0))),0,INDEX(PAGADO!$F$2:$R$321,MATCH(CONCATENATE($B$30,"Escala Fija"),PAGADO!$E$2:$E$321,0),MATCH($D34,PAGADO!$F$1:$Q$1,0)))</f>
        <v>0</v>
      </c>
      <c r="Z34" s="90">
        <f t="shared" ca="1" si="52"/>
        <v>0</v>
      </c>
      <c r="AA34" s="88">
        <f ca="1">INDIRECT("Condiciones!"&amp;ADDRESS(VLOOKUP(AA$2,Saltos,2,FALSE)+8*QUOTIENT((ROW()-3),13),MOD(ROW()-3,13)+COLUMN(Condiciones!$F$1)))</f>
        <v>0</v>
      </c>
      <c r="AB34" s="90">
        <f t="shared" ca="1" si="53"/>
        <v>0</v>
      </c>
      <c r="AC34" s="90">
        <f>IF(ISERROR(INDEX(PAGADO!$F$2:$R$321,MATCH(CONCATENATE($B$30,"Devoluciones"),PAGADO!$E$2:$E$321,0),MATCH($D34,PAGADO!$F$1:$Q$1,0))),0,INDEX(PAGADO!$F$2:$R$321,MATCH(CONCATENATE($B$30,"Devoluciones"),PAGADO!$E$2:$E$321,0),MATCH($D34,PAGADO!$F$1:$Q$1,0)))</f>
        <v>0</v>
      </c>
      <c r="AD34" s="90">
        <f t="shared" ca="1" si="54"/>
        <v>0</v>
      </c>
      <c r="AE34" s="88">
        <f ca="1">INDIRECT("Condiciones!"&amp;ADDRESS(VLOOKUP(AE$2,Saltos,2,FALSE)+8*QUOTIENT((ROW()-3),13),MOD(ROW()-3,13)+COLUMN(Condiciones!$F$1)))</f>
        <v>1.5E-3</v>
      </c>
      <c r="AF34" s="90">
        <f t="shared" ca="1" si="55"/>
        <v>4860</v>
      </c>
      <c r="AG34" s="90">
        <f>IF(ISERROR(INDEX(PAGADO!$F$2:$R$321,MATCH(CONCATENATE($B$30,"Otros"),PAGADO!$E$2:$E$321,0),MATCH($D34,PAGADO!$F$1:$Q$1,0))),0,INDEX(PAGADO!$F$2:$R$321,MATCH(CONCATENATE($B$30,"Otros"),PAGADO!$E$2:$E$321,0),MATCH($D34,PAGADO!$F$1:$Q$1,0)))</f>
        <v>-5741</v>
      </c>
      <c r="AH34" s="90">
        <f t="shared" ca="1" si="56"/>
        <v>-881</v>
      </c>
      <c r="AI34" s="88">
        <f ca="1">INDIRECT("Condiciones!"&amp;ADDRESS(VLOOKUP(AI$2,Saltos,2,FALSE)+8*QUOTIENT((ROW()-3),13),MOD(ROW()-3,13)+COLUMN(Condiciones!$F$1)))</f>
        <v>0</v>
      </c>
      <c r="AJ34" s="90">
        <f t="shared" ca="1" si="57"/>
        <v>0</v>
      </c>
      <c r="AK34" s="90">
        <f>IF(ISERROR(INDEX(PAGADO!$F$2:$R$321,MATCH(CONCATENATE($B$30,"Aportes Manuales"),PAGADO!$E$2:$E$321,0),MATCH($D34,PAGADO!$F$1:$Q$1,0))),0,INDEX(PAGADO!$F$2:$R$321,MATCH(CONCATENATE($B$30,"Aportes Manuales"),PAGADO!$E$2:$E$321,0),MATCH($D34,PAGADO!$F$1:$Q$1,0)))</f>
        <v>0</v>
      </c>
      <c r="AL34" s="90">
        <f t="shared" ca="1" si="58"/>
        <v>0</v>
      </c>
      <c r="AM34" s="71"/>
      <c r="AN34" s="90">
        <f t="shared" ca="1" si="40"/>
        <v>2167771.2400000002</v>
      </c>
      <c r="AO34" s="90">
        <f t="shared" si="41"/>
        <v>-393832</v>
      </c>
      <c r="AP34" s="90">
        <f t="shared" ca="1" si="42"/>
        <v>1773939.2400000002</v>
      </c>
    </row>
    <row r="35" spans="2:42">
      <c r="B35" s="118"/>
      <c r="C35" s="85">
        <f>DATE($B$2,6,1)</f>
        <v>45809</v>
      </c>
      <c r="D35" s="86" t="str">
        <f t="shared" si="43"/>
        <v>202506</v>
      </c>
      <c r="E35" s="87">
        <f ca="1">IF(ISERROR(INDEX(IV_Compras_Totales_Base!$E$2:$P$300,MATCH(INDIRECT(ADDRESS(4+13*QUOTIENT(ROW()-3,13),2,1,1)),IV_Compras_Totales_Base!$C$2:$C$300,0),MATCH($D35,IV_Compras_Totales_Base!$E$1:$P$1,0))),0,INDEX(IV_Compras_Totales_Base!$E$2:$P$300,MATCH(INDIRECT(ADDRESS(4+13*QUOTIENT(ROW()-3,13),2,1,1)),IV_Compras_Totales_Base!$C$2:$C$300,0),MATCH($D35,IV_Compras_Totales_Base!$E$1:$P$1,0)))</f>
        <v>14713200</v>
      </c>
      <c r="F35" s="87">
        <f ca="1">IF(ISERROR(INDEX(V_Compras_Logistica_Base!$E$2:$P$300,MATCH(INDIRECT(ADDRESS(4+13*QUOTIENT(ROW()-3,13),2,1,1)),V_Compras_Logistica_Base!$C$2:$C$300,0),MATCH($D35,V_Compras_Logistica_Base!$E$1:$P$1,0))),0,INDEX(V_Compras_Logistica_Base!$E$2:$P$300,MATCH(INDIRECT(ADDRESS(4+13*QUOTIENT(ROW()-3,13),2,1,1)),V_Compras_Logistica_Base!$C$2:$C$300,0),MATCH($D35,V_Compras_Logistica_Base!$E$1:$P$1,0)))</f>
        <v>10951200</v>
      </c>
      <c r="G35" s="88">
        <f ca="1">INDIRECT("Condiciones!"&amp;ADDRESS(VLOOKUP(G$2,Saltos,2,FALSE)+8*QUOTIENT((ROW()-3),13),MOD(ROW()-3,13)+COLUMN(Condiciones!$F$1)))</f>
        <v>0</v>
      </c>
      <c r="H35" s="89">
        <f t="shared" ca="1" si="44"/>
        <v>0</v>
      </c>
      <c r="I35" s="90">
        <f>IF(ISERROR(INDEX(PAGADO!$F$2:$R$321,MATCH(CONCATENATE($B$30,"Publicidad"),PAGADO!$E$2:$E$321,0),MATCH($D35,PAGADO!$F$1:$Q$1,0))),0,INDEX(PAGADO!$F$2:$R$321,MATCH(CONCATENATE($B$30,"Publicidad"),PAGADO!$E$2:$E$321,0),MATCH($D35,PAGADO!$F$1:$Q$1,0)))</f>
        <v>0</v>
      </c>
      <c r="J35" s="90">
        <f t="shared" ca="1" si="45"/>
        <v>0</v>
      </c>
      <c r="K35" s="88">
        <f ca="1">INDIRECT("Condiciones!"&amp;ADDRESS(VLOOKUP(K$2,Saltos,2,FALSE)+8*QUOTIENT((ROW()-3),13),MOD(ROW()-3,13)+COLUMN(Condiciones!$F$1)))</f>
        <v>0</v>
      </c>
      <c r="L35" s="91">
        <v>1727296.6</v>
      </c>
      <c r="M35" s="90">
        <f>IF(ISERROR(INDEX(PAGADO!$F$2:$R$321,MATCH(CONCATENATE($B$30,"Logistica"),PAGADO!$E$2:$E$321,0),MATCH($D35,PAGADO!$F$1:$Q$1,0))),0,INDEX(PAGADO!$F$2:$R$321,MATCH(CONCATENATE($B$30,"Logistica"),PAGADO!$E$2:$E$321,0),MATCH($D35,PAGADO!$F$1:$Q$1,0)))</f>
        <v>-347328</v>
      </c>
      <c r="N35" s="90">
        <f t="shared" si="46"/>
        <v>1379968.6</v>
      </c>
      <c r="O35" s="88">
        <f ca="1">INDIRECT("Condiciones!"&amp;ADDRESS(VLOOKUP(O$2,Saltos,2,FALSE)+8*QUOTIENT((ROW()-3),13),MOD(ROW()-3,13)+COLUMN(Condiciones!$F$1)))</f>
        <v>0</v>
      </c>
      <c r="P35" s="90">
        <f t="shared" ca="1" si="47"/>
        <v>0</v>
      </c>
      <c r="Q35" s="91">
        <f>IF(ISERROR(INDEX(PAGADO!$F$2:$R$321,MATCH(CONCATENATE($B$30,"Centralizada"),PAGADO!$E$2:$E$321,0),MATCH($D35,PAGADO!$F$1:$Q$1,0))),0,INDEX(PAGADO!$F$2:$R$321,MATCH(CONCATENATE($B$30,"Centralizada"),PAGADO!$E$2:$E$321,0),MATCH($D35,PAGADO!$F$1:$Q$1,0)))</f>
        <v>0</v>
      </c>
      <c r="R35" s="90">
        <f t="shared" ca="1" si="48"/>
        <v>0</v>
      </c>
      <c r="S35" s="88">
        <f ca="1">INDIRECT("Condiciones!"&amp;ADDRESS(VLOOKUP(S$2,Saltos,2,FALSE)+8*QUOTIENT((ROW()-3),13),MOD(ROW()-3,13)+COLUMN(Condiciones!$F$1)))</f>
        <v>0</v>
      </c>
      <c r="T35" s="90">
        <f t="shared" ca="1" si="49"/>
        <v>0</v>
      </c>
      <c r="U35" s="90">
        <f>IF(ISERROR(INDEX(PAGADO!$F$2:$R$321,MATCH(CONCATENATE($B$30,"Escala Crecimiento"),PAGADO!$E$2:$E$321,0),MATCH($D35,PAGADO!$F$1:$Q$1,0))),0,INDEX(PAGADO!$F$2:$R$321,MATCH(CONCATENATE($B$30,"Escala Crecimiento"),PAGADO!$E$2:$E$321,0),MATCH($D35,PAGADO!$F$1:$Q$1,0)))</f>
        <v>0</v>
      </c>
      <c r="V35" s="90">
        <f t="shared" ca="1" si="50"/>
        <v>0</v>
      </c>
      <c r="W35" s="88">
        <f ca="1">INDIRECT("Condiciones!"&amp;ADDRESS(VLOOKUP(W$2,Saltos,2,FALSE)+8*QUOTIENT((ROW()-3),13),MOD(ROW()-3,13)+COLUMN(Condiciones!$F$1)))</f>
        <v>0</v>
      </c>
      <c r="X35" s="90">
        <f t="shared" ca="1" si="51"/>
        <v>0</v>
      </c>
      <c r="Y35" s="90">
        <f>IF(ISERROR(INDEX(PAGADO!$F$2:$R$321,MATCH(CONCATENATE($B$30,"Escala Fija"),PAGADO!$E$2:$E$321,0),MATCH($D35,PAGADO!$F$1:$Q$1,0))),0,INDEX(PAGADO!$F$2:$R$321,MATCH(CONCATENATE($B$30,"Escala Fija"),PAGADO!$E$2:$E$321,0),MATCH($D35,PAGADO!$F$1:$Q$1,0)))</f>
        <v>0</v>
      </c>
      <c r="Z35" s="90">
        <f t="shared" ca="1" si="52"/>
        <v>0</v>
      </c>
      <c r="AA35" s="88">
        <f ca="1">INDIRECT("Condiciones!"&amp;ADDRESS(VLOOKUP(AA$2,Saltos,2,FALSE)+8*QUOTIENT((ROW()-3),13),MOD(ROW()-3,13)+COLUMN(Condiciones!$F$1)))</f>
        <v>0</v>
      </c>
      <c r="AB35" s="90">
        <f t="shared" ca="1" si="53"/>
        <v>0</v>
      </c>
      <c r="AC35" s="90">
        <f>IF(ISERROR(INDEX(PAGADO!$F$2:$R$321,MATCH(CONCATENATE($B$30,"Devoluciones"),PAGADO!$E$2:$E$321,0),MATCH($D35,PAGADO!$F$1:$Q$1,0))),0,INDEX(PAGADO!$F$2:$R$321,MATCH(CONCATENATE($B$30,"Devoluciones"),PAGADO!$E$2:$E$321,0),MATCH($D35,PAGADO!$F$1:$Q$1,0)))</f>
        <v>0</v>
      </c>
      <c r="AD35" s="90">
        <f t="shared" ca="1" si="54"/>
        <v>0</v>
      </c>
      <c r="AE35" s="88">
        <f ca="1">INDIRECT("Condiciones!"&amp;ADDRESS(VLOOKUP(AE$2,Saltos,2,FALSE)+8*QUOTIENT((ROW()-3),13),MOD(ROW()-3,13)+COLUMN(Condiciones!$F$1)))</f>
        <v>1.5E-3</v>
      </c>
      <c r="AF35" s="90">
        <f t="shared" ca="1" si="55"/>
        <v>22069.8</v>
      </c>
      <c r="AG35" s="90">
        <f>IF(ISERROR(INDEX(PAGADO!$F$2:$R$321,MATCH(CONCATENATE($B$30,"Otros"),PAGADO!$E$2:$E$321,0),MATCH($D35,PAGADO!$F$1:$Q$1,0))),0,INDEX(PAGADO!$F$2:$R$321,MATCH(CONCATENATE($B$30,"Otros"),PAGADO!$E$2:$E$321,0),MATCH($D35,PAGADO!$F$1:$Q$1,0)))</f>
        <v>-14813</v>
      </c>
      <c r="AH35" s="90">
        <f t="shared" ca="1" si="56"/>
        <v>7256.7999999999993</v>
      </c>
      <c r="AI35" s="88">
        <f ca="1">INDIRECT("Condiciones!"&amp;ADDRESS(VLOOKUP(AI$2,Saltos,2,FALSE)+8*QUOTIENT((ROW()-3),13),MOD(ROW()-3,13)+COLUMN(Condiciones!$F$1)))</f>
        <v>0</v>
      </c>
      <c r="AJ35" s="90">
        <f t="shared" ca="1" si="57"/>
        <v>0</v>
      </c>
      <c r="AK35" s="90">
        <f>IF(ISERROR(INDEX(PAGADO!$F$2:$R$321,MATCH(CONCATENATE($B$30,"Aportes Manuales"),PAGADO!$E$2:$E$321,0),MATCH($D35,PAGADO!$F$1:$Q$1,0))),0,INDEX(PAGADO!$F$2:$R$321,MATCH(CONCATENATE($B$30,"Aportes Manuales"),PAGADO!$E$2:$E$321,0),MATCH($D35,PAGADO!$F$1:$Q$1,0)))</f>
        <v>-93000</v>
      </c>
      <c r="AL35" s="90">
        <f t="shared" ca="1" si="58"/>
        <v>-93000</v>
      </c>
      <c r="AM35" s="71"/>
      <c r="AN35" s="90">
        <f t="shared" ca="1" si="40"/>
        <v>1749366.4000000001</v>
      </c>
      <c r="AO35" s="90">
        <f t="shared" si="41"/>
        <v>-455141</v>
      </c>
      <c r="AP35" s="90">
        <f t="shared" ca="1" si="42"/>
        <v>1294225.4000000001</v>
      </c>
    </row>
    <row r="36" spans="2:42">
      <c r="B36" s="118"/>
      <c r="C36" s="85">
        <f>DATE($B$2,7,1)</f>
        <v>45839</v>
      </c>
      <c r="D36" s="86" t="str">
        <f t="shared" si="43"/>
        <v>202507</v>
      </c>
      <c r="E36" s="87">
        <f ca="1">IF(ISERROR(INDEX(IV_Compras_Totales_Base!$E$2:$P$300,MATCH(INDIRECT(ADDRESS(4+13*QUOTIENT(ROW()-3,13),2,1,1)),IV_Compras_Totales_Base!$C$2:$C$300,0),MATCH($D36,IV_Compras_Totales_Base!$E$1:$P$1,0))),0,INDEX(IV_Compras_Totales_Base!$E$2:$P$300,MATCH(INDIRECT(ADDRESS(4+13*QUOTIENT(ROW()-3,13),2,1,1)),IV_Compras_Totales_Base!$C$2:$C$300,0),MATCH($D36,IV_Compras_Totales_Base!$E$1:$P$1,0)))</f>
        <v>5184000</v>
      </c>
      <c r="F36" s="87">
        <f ca="1">IF(ISERROR(INDEX(V_Compras_Logistica_Base!$E$2:$P$300,MATCH(INDIRECT(ADDRESS(4+13*QUOTIENT(ROW()-3,13),2,1,1)),V_Compras_Logistica_Base!$C$2:$C$300,0),MATCH($D36,V_Compras_Logistica_Base!$E$1:$P$1,0))),0,INDEX(V_Compras_Logistica_Base!$E$2:$P$300,MATCH(INDIRECT(ADDRESS(4+13*QUOTIENT(ROW()-3,13),2,1,1)),V_Compras_Logistica_Base!$C$2:$C$300,0),MATCH($D36,V_Compras_Logistica_Base!$E$1:$P$1,0)))</f>
        <v>5184000</v>
      </c>
      <c r="G36" s="88">
        <f ca="1">INDIRECT("Condiciones!"&amp;ADDRESS(VLOOKUP(G$2,Saltos,2,FALSE)+8*QUOTIENT((ROW()-3),13),MOD(ROW()-3,13)+COLUMN(Condiciones!$F$1)))</f>
        <v>0</v>
      </c>
      <c r="H36" s="89">
        <f t="shared" ca="1" si="44"/>
        <v>0</v>
      </c>
      <c r="I36" s="90">
        <f>IF(ISERROR(INDEX(PAGADO!$F$2:$R$321,MATCH(CONCATENATE($B$30,"Publicidad"),PAGADO!$E$2:$E$321,0),MATCH($D36,PAGADO!$F$1:$Q$1,0))),0,INDEX(PAGADO!$F$2:$R$321,MATCH(CONCATENATE($B$30,"Publicidad"),PAGADO!$E$2:$E$321,0),MATCH($D36,PAGADO!$F$1:$Q$1,0)))</f>
        <v>0</v>
      </c>
      <c r="J36" s="90">
        <f t="shared" ca="1" si="45"/>
        <v>0</v>
      </c>
      <c r="K36" s="88">
        <f ca="1">INDIRECT("Condiciones!"&amp;ADDRESS(VLOOKUP(K$2,Saltos,2,FALSE)+8*QUOTIENT((ROW()-3),13),MOD(ROW()-3,13)+COLUMN(Condiciones!$F$1)))</f>
        <v>0</v>
      </c>
      <c r="L36" s="91">
        <v>1593454.6400000001</v>
      </c>
      <c r="M36" s="90">
        <f>IF(ISERROR(INDEX(PAGADO!$F$2:$R$321,MATCH(CONCATENATE($B$30,"Logistica"),PAGADO!$E$2:$E$321,0),MATCH($D36,PAGADO!$F$1:$Q$1,0))),0,INDEX(PAGADO!$F$2:$R$321,MATCH(CONCATENATE($B$30,"Logistica"),PAGADO!$E$2:$E$321,0),MATCH($D36,PAGADO!$F$1:$Q$1,0)))</f>
        <v>-207360</v>
      </c>
      <c r="N36" s="90">
        <f t="shared" si="46"/>
        <v>1386094.6400000001</v>
      </c>
      <c r="O36" s="88">
        <f ca="1">INDIRECT("Condiciones!"&amp;ADDRESS(VLOOKUP(O$2,Saltos,2,FALSE)+8*QUOTIENT((ROW()-3),13),MOD(ROW()-3,13)+COLUMN(Condiciones!$F$1)))</f>
        <v>0</v>
      </c>
      <c r="P36" s="90">
        <f t="shared" ca="1" si="47"/>
        <v>0</v>
      </c>
      <c r="Q36" s="91">
        <f>IF(ISERROR(INDEX(PAGADO!$F$2:$R$321,MATCH(CONCATENATE($B$30,"Centralizada"),PAGADO!$E$2:$E$321,0),MATCH($D36,PAGADO!$F$1:$Q$1,0))),0,INDEX(PAGADO!$F$2:$R$321,MATCH(CONCATENATE($B$30,"Centralizada"),PAGADO!$E$2:$E$321,0),MATCH($D36,PAGADO!$F$1:$Q$1,0)))</f>
        <v>0</v>
      </c>
      <c r="R36" s="90">
        <f t="shared" ca="1" si="48"/>
        <v>0</v>
      </c>
      <c r="S36" s="88">
        <f ca="1">INDIRECT("Condiciones!"&amp;ADDRESS(VLOOKUP(S$2,Saltos,2,FALSE)+8*QUOTIENT((ROW()-3),13),MOD(ROW()-3,13)+COLUMN(Condiciones!$F$1)))</f>
        <v>0</v>
      </c>
      <c r="T36" s="90">
        <f t="shared" ca="1" si="49"/>
        <v>0</v>
      </c>
      <c r="U36" s="90">
        <f>IF(ISERROR(INDEX(PAGADO!$F$2:$R$321,MATCH(CONCATENATE($B$30,"Escala Crecimiento"),PAGADO!$E$2:$E$321,0),MATCH($D36,PAGADO!$F$1:$Q$1,0))),0,INDEX(PAGADO!$F$2:$R$321,MATCH(CONCATENATE($B$30,"Escala Crecimiento"),PAGADO!$E$2:$E$321,0),MATCH($D36,PAGADO!$F$1:$Q$1,0)))</f>
        <v>0</v>
      </c>
      <c r="V36" s="90">
        <f t="shared" ca="1" si="50"/>
        <v>0</v>
      </c>
      <c r="W36" s="88">
        <f ca="1">INDIRECT("Condiciones!"&amp;ADDRESS(VLOOKUP(W$2,Saltos,2,FALSE)+8*QUOTIENT((ROW()-3),13),MOD(ROW()-3,13)+COLUMN(Condiciones!$F$1)))</f>
        <v>0</v>
      </c>
      <c r="X36" s="90">
        <f t="shared" ca="1" si="51"/>
        <v>0</v>
      </c>
      <c r="Y36" s="90">
        <f>IF(ISERROR(INDEX(PAGADO!$F$2:$R$321,MATCH(CONCATENATE($B$30,"Escala Fija"),PAGADO!$E$2:$E$321,0),MATCH($D36,PAGADO!$F$1:$Q$1,0))),0,INDEX(PAGADO!$F$2:$R$321,MATCH(CONCATENATE($B$30,"Escala Fija"),PAGADO!$E$2:$E$321,0),MATCH($D36,PAGADO!$F$1:$Q$1,0)))</f>
        <v>0</v>
      </c>
      <c r="Z36" s="90">
        <f t="shared" ca="1" si="52"/>
        <v>0</v>
      </c>
      <c r="AA36" s="88">
        <f ca="1">INDIRECT("Condiciones!"&amp;ADDRESS(VLOOKUP(AA$2,Saltos,2,FALSE)+8*QUOTIENT((ROW()-3),13),MOD(ROW()-3,13)+COLUMN(Condiciones!$F$1)))</f>
        <v>0</v>
      </c>
      <c r="AB36" s="90">
        <f t="shared" ca="1" si="53"/>
        <v>0</v>
      </c>
      <c r="AC36" s="90">
        <f>IF(ISERROR(INDEX(PAGADO!$F$2:$R$321,MATCH(CONCATENATE($B$30,"Devoluciones"),PAGADO!$E$2:$E$321,0),MATCH($D36,PAGADO!$F$1:$Q$1,0))),0,INDEX(PAGADO!$F$2:$R$321,MATCH(CONCATENATE($B$30,"Devoluciones"),PAGADO!$E$2:$E$321,0),MATCH($D36,PAGADO!$F$1:$Q$1,0)))</f>
        <v>0</v>
      </c>
      <c r="AD36" s="90">
        <f t="shared" ca="1" si="54"/>
        <v>0</v>
      </c>
      <c r="AE36" s="88">
        <f ca="1">INDIRECT("Condiciones!"&amp;ADDRESS(VLOOKUP(AE$2,Saltos,2,FALSE)+8*QUOTIENT((ROW()-3),13),MOD(ROW()-3,13)+COLUMN(Condiciones!$F$1)))</f>
        <v>1.5E-3</v>
      </c>
      <c r="AF36" s="90">
        <f t="shared" ca="1" si="55"/>
        <v>7776</v>
      </c>
      <c r="AG36" s="90">
        <f>IF(ISERROR(INDEX(PAGADO!$F$2:$R$321,MATCH(CONCATENATE($B$30,"Otros"),PAGADO!$E$2:$E$321,0),MATCH($D36,PAGADO!$F$1:$Q$1,0))),0,INDEX(PAGADO!$F$2:$R$321,MATCH(CONCATENATE($B$30,"Otros"),PAGADO!$E$2:$E$321,0),MATCH($D36,PAGADO!$F$1:$Q$1,0)))</f>
        <v>-12183</v>
      </c>
      <c r="AH36" s="90">
        <f t="shared" ca="1" si="56"/>
        <v>-4407</v>
      </c>
      <c r="AI36" s="88">
        <f ca="1">INDIRECT("Condiciones!"&amp;ADDRESS(VLOOKUP(AI$2,Saltos,2,FALSE)+8*QUOTIENT((ROW()-3),13),MOD(ROW()-3,13)+COLUMN(Condiciones!$F$1)))</f>
        <v>0</v>
      </c>
      <c r="AJ36" s="90">
        <f t="shared" ca="1" si="57"/>
        <v>0</v>
      </c>
      <c r="AK36" s="90">
        <f>IF(ISERROR(INDEX(PAGADO!$F$2:$R$321,MATCH(CONCATENATE($B$30,"Aportes Manuales"),PAGADO!$E$2:$E$321,0),MATCH($D36,PAGADO!$F$1:$Q$1,0))),0,INDEX(PAGADO!$F$2:$R$321,MATCH(CONCATENATE($B$30,"Aportes Manuales"),PAGADO!$E$2:$E$321,0),MATCH($D36,PAGADO!$F$1:$Q$1,0)))</f>
        <v>0</v>
      </c>
      <c r="AL36" s="90">
        <f t="shared" ca="1" si="58"/>
        <v>0</v>
      </c>
      <c r="AM36" s="71"/>
      <c r="AN36" s="90">
        <f t="shared" ca="1" si="40"/>
        <v>1601230.6400000001</v>
      </c>
      <c r="AO36" s="90">
        <f t="shared" si="41"/>
        <v>-219543</v>
      </c>
      <c r="AP36" s="90">
        <f t="shared" ca="1" si="42"/>
        <v>1381687.6400000001</v>
      </c>
    </row>
    <row r="37" spans="2:42">
      <c r="B37" s="118"/>
      <c r="C37" s="85">
        <f>DATE($B$2,8,1)</f>
        <v>45870</v>
      </c>
      <c r="D37" s="86" t="str">
        <f t="shared" si="43"/>
        <v>202508</v>
      </c>
      <c r="E37" s="87">
        <f ca="1">IF(ISERROR(INDEX(IV_Compras_Totales_Base!$E$2:$P$300,MATCH(INDIRECT(ADDRESS(4+13*QUOTIENT(ROW()-3,13),2,1,1)),IV_Compras_Totales_Base!$C$2:$C$300,0),MATCH($D37,IV_Compras_Totales_Base!$E$1:$P$1,0))),0,INDEX(IV_Compras_Totales_Base!$E$2:$P$300,MATCH(INDIRECT(ADDRESS(4+13*QUOTIENT(ROW()-3,13),2,1,1)),IV_Compras_Totales_Base!$C$2:$C$300,0),MATCH($D37,IV_Compras_Totales_Base!$E$1:$P$1,0)))</f>
        <v>3888000</v>
      </c>
      <c r="F37" s="87">
        <f ca="1">IF(ISERROR(INDEX(V_Compras_Logistica_Base!$E$2:$P$300,MATCH(INDIRECT(ADDRESS(4+13*QUOTIENT(ROW()-3,13),2,1,1)),V_Compras_Logistica_Base!$C$2:$C$300,0),MATCH($D37,V_Compras_Logistica_Base!$E$1:$P$1,0))),0,INDEX(V_Compras_Logistica_Base!$E$2:$P$300,MATCH(INDIRECT(ADDRESS(4+13*QUOTIENT(ROW()-3,13),2,1,1)),V_Compras_Logistica_Base!$C$2:$C$300,0),MATCH($D37,V_Compras_Logistica_Base!$E$1:$P$1,0)))</f>
        <v>3888000</v>
      </c>
      <c r="G37" s="88">
        <f ca="1">INDIRECT("Condiciones!"&amp;ADDRESS(VLOOKUP(G$2,Saltos,2,FALSE)+8*QUOTIENT((ROW()-3),13),MOD(ROW()-3,13)+COLUMN(Condiciones!$F$1)))</f>
        <v>0</v>
      </c>
      <c r="H37" s="89">
        <f t="shared" ca="1" si="44"/>
        <v>0</v>
      </c>
      <c r="I37" s="90">
        <f>IF(ISERROR(INDEX(PAGADO!$F$2:$R$321,MATCH(CONCATENATE($B$30,"Publicidad"),PAGADO!$E$2:$E$321,0),MATCH($D37,PAGADO!$F$1:$Q$1,0))),0,INDEX(PAGADO!$F$2:$R$321,MATCH(CONCATENATE($B$30,"Publicidad"),PAGADO!$E$2:$E$321,0),MATCH($D37,PAGADO!$F$1:$Q$1,0)))</f>
        <v>0</v>
      </c>
      <c r="J37" s="90">
        <f t="shared" ca="1" si="45"/>
        <v>0</v>
      </c>
      <c r="K37" s="88">
        <f ca="1">INDIRECT("Condiciones!"&amp;ADDRESS(VLOOKUP(K$2,Saltos,2,FALSE)+8*QUOTIENT((ROW()-3),13),MOD(ROW()-3,13)+COLUMN(Condiciones!$F$1)))</f>
        <v>0</v>
      </c>
      <c r="L37" s="91">
        <v>1862204.76</v>
      </c>
      <c r="M37" s="90">
        <f>IF(ISERROR(INDEX(PAGADO!$F$2:$R$321,MATCH(CONCATENATE($B$30,"Logistica"),PAGADO!$E$2:$E$321,0),MATCH($D37,PAGADO!$F$1:$Q$1,0))),0,INDEX(PAGADO!$F$2:$R$321,MATCH(CONCATENATE($B$30,"Logistica"),PAGADO!$E$2:$E$321,0),MATCH($D37,PAGADO!$F$1:$Q$1,0)))</f>
        <v>0</v>
      </c>
      <c r="N37" s="90">
        <f t="shared" si="46"/>
        <v>1862204.76</v>
      </c>
      <c r="O37" s="88">
        <f ca="1">INDIRECT("Condiciones!"&amp;ADDRESS(VLOOKUP(O$2,Saltos,2,FALSE)+8*QUOTIENT((ROW()-3),13),MOD(ROW()-3,13)+COLUMN(Condiciones!$F$1)))</f>
        <v>0</v>
      </c>
      <c r="P37" s="90">
        <f t="shared" ca="1" si="47"/>
        <v>0</v>
      </c>
      <c r="Q37" s="91">
        <f>IF(ISERROR(INDEX(PAGADO!$F$2:$R$321,MATCH(CONCATENATE($B$30,"Centralizada"),PAGADO!$E$2:$E$321,0),MATCH($D37,PAGADO!$F$1:$Q$1,0))),0,INDEX(PAGADO!$F$2:$R$321,MATCH(CONCATENATE($B$30,"Centralizada"),PAGADO!$E$2:$E$321,0),MATCH($D37,PAGADO!$F$1:$Q$1,0)))</f>
        <v>0</v>
      </c>
      <c r="R37" s="90">
        <f t="shared" ca="1" si="48"/>
        <v>0</v>
      </c>
      <c r="S37" s="88">
        <f ca="1">INDIRECT("Condiciones!"&amp;ADDRESS(VLOOKUP(S$2,Saltos,2,FALSE)+8*QUOTIENT((ROW()-3),13),MOD(ROW()-3,13)+COLUMN(Condiciones!$F$1)))</f>
        <v>0</v>
      </c>
      <c r="T37" s="90">
        <f t="shared" ca="1" si="49"/>
        <v>0</v>
      </c>
      <c r="U37" s="90">
        <f>IF(ISERROR(INDEX(PAGADO!$F$2:$R$321,MATCH(CONCATENATE($B$30,"Escala Crecimiento"),PAGADO!$E$2:$E$321,0),MATCH($D37,PAGADO!$F$1:$Q$1,0))),0,INDEX(PAGADO!$F$2:$R$321,MATCH(CONCATENATE($B$30,"Escala Crecimiento"),PAGADO!$E$2:$E$321,0),MATCH($D37,PAGADO!$F$1:$Q$1,0)))</f>
        <v>0</v>
      </c>
      <c r="V37" s="90">
        <f t="shared" ca="1" si="50"/>
        <v>0</v>
      </c>
      <c r="W37" s="88">
        <f ca="1">INDIRECT("Condiciones!"&amp;ADDRESS(VLOOKUP(W$2,Saltos,2,FALSE)+8*QUOTIENT((ROW()-3),13),MOD(ROW()-3,13)+COLUMN(Condiciones!$F$1)))</f>
        <v>0</v>
      </c>
      <c r="X37" s="90">
        <f t="shared" ca="1" si="51"/>
        <v>0</v>
      </c>
      <c r="Y37" s="90">
        <f>IF(ISERROR(INDEX(PAGADO!$F$2:$R$321,MATCH(CONCATENATE($B$30,"Escala Fija"),PAGADO!$E$2:$E$321,0),MATCH($D37,PAGADO!$F$1:$Q$1,0))),0,INDEX(PAGADO!$F$2:$R$321,MATCH(CONCATENATE($B$30,"Escala Fija"),PAGADO!$E$2:$E$321,0),MATCH($D37,PAGADO!$F$1:$Q$1,0)))</f>
        <v>0</v>
      </c>
      <c r="Z37" s="90">
        <f t="shared" ca="1" si="52"/>
        <v>0</v>
      </c>
      <c r="AA37" s="88">
        <f ca="1">INDIRECT("Condiciones!"&amp;ADDRESS(VLOOKUP(AA$2,Saltos,2,FALSE)+8*QUOTIENT((ROW()-3),13),MOD(ROW()-3,13)+COLUMN(Condiciones!$F$1)))</f>
        <v>0</v>
      </c>
      <c r="AB37" s="90">
        <f t="shared" ca="1" si="53"/>
        <v>0</v>
      </c>
      <c r="AC37" s="90">
        <f>IF(ISERROR(INDEX(PAGADO!$F$2:$R$321,MATCH(CONCATENATE($B$30,"Devoluciones"),PAGADO!$E$2:$E$321,0),MATCH($D37,PAGADO!$F$1:$Q$1,0))),0,INDEX(PAGADO!$F$2:$R$321,MATCH(CONCATENATE($B$30,"Devoluciones"),PAGADO!$E$2:$E$321,0),MATCH($D37,PAGADO!$F$1:$Q$1,0)))</f>
        <v>0</v>
      </c>
      <c r="AD37" s="90">
        <f t="shared" ca="1" si="54"/>
        <v>0</v>
      </c>
      <c r="AE37" s="88">
        <f ca="1">INDIRECT("Condiciones!"&amp;ADDRESS(VLOOKUP(AE$2,Saltos,2,FALSE)+8*QUOTIENT((ROW()-3),13),MOD(ROW()-3,13)+COLUMN(Condiciones!$F$1)))</f>
        <v>1.5E-3</v>
      </c>
      <c r="AF37" s="90">
        <f t="shared" ca="1" si="55"/>
        <v>5832</v>
      </c>
      <c r="AG37" s="90">
        <f>IF(ISERROR(INDEX(PAGADO!$F$2:$R$321,MATCH(CONCATENATE($B$30,"Otros"),PAGADO!$E$2:$E$321,0),MATCH($D37,PAGADO!$F$1:$Q$1,0))),0,INDEX(PAGADO!$F$2:$R$321,MATCH(CONCATENATE($B$30,"Otros"),PAGADO!$E$2:$E$321,0),MATCH($D37,PAGADO!$F$1:$Q$1,0)))</f>
        <v>-7196</v>
      </c>
      <c r="AH37" s="90">
        <f t="shared" ca="1" si="56"/>
        <v>-1364</v>
      </c>
      <c r="AI37" s="88">
        <f ca="1">INDIRECT("Condiciones!"&amp;ADDRESS(VLOOKUP(AI$2,Saltos,2,FALSE)+8*QUOTIENT((ROW()-3),13),MOD(ROW()-3,13)+COLUMN(Condiciones!$F$1)))</f>
        <v>0</v>
      </c>
      <c r="AJ37" s="90">
        <f t="shared" ca="1" si="57"/>
        <v>0</v>
      </c>
      <c r="AK37" s="90">
        <f>IF(ISERROR(INDEX(PAGADO!$F$2:$R$321,MATCH(CONCATENATE($B$30,"Aportes Manuales"),PAGADO!$E$2:$E$321,0),MATCH($D37,PAGADO!$F$1:$Q$1,0))),0,INDEX(PAGADO!$F$2:$R$321,MATCH(CONCATENATE($B$30,"Aportes Manuales"),PAGADO!$E$2:$E$321,0),MATCH($D37,PAGADO!$F$1:$Q$1,0)))</f>
        <v>0</v>
      </c>
      <c r="AL37" s="90">
        <f t="shared" ca="1" si="58"/>
        <v>0</v>
      </c>
      <c r="AM37" s="71"/>
      <c r="AN37" s="90">
        <f t="shared" ca="1" si="40"/>
        <v>1868036.76</v>
      </c>
      <c r="AO37" s="90">
        <f t="shared" si="41"/>
        <v>-7196</v>
      </c>
      <c r="AP37" s="90">
        <f t="shared" ca="1" si="42"/>
        <v>1860840.76</v>
      </c>
    </row>
    <row r="38" spans="2:42">
      <c r="B38" s="118"/>
      <c r="C38" s="85">
        <f>DATE($B$2,9,1)</f>
        <v>45901</v>
      </c>
      <c r="D38" s="86" t="str">
        <f t="shared" si="43"/>
        <v>202509</v>
      </c>
      <c r="E38" s="87">
        <f ca="1">IF(ISERROR(INDEX(IV_Compras_Totales_Base!$E$2:$P$300,MATCH(INDIRECT(ADDRESS(4+13*QUOTIENT(ROW()-3,13),2,1,1)),IV_Compras_Totales_Base!$C$2:$C$300,0),MATCH($D38,IV_Compras_Totales_Base!$E$1:$P$1,0))),0,INDEX(IV_Compras_Totales_Base!$E$2:$P$300,MATCH(INDIRECT(ADDRESS(4+13*QUOTIENT(ROW()-3,13),2,1,1)),IV_Compras_Totales_Base!$C$2:$C$300,0),MATCH($D38,IV_Compras_Totales_Base!$E$1:$P$1,0)))</f>
        <v>3564000</v>
      </c>
      <c r="F38" s="87">
        <f ca="1">IF(ISERROR(INDEX(V_Compras_Logistica_Base!$E$2:$P$300,MATCH(INDIRECT(ADDRESS(4+13*QUOTIENT(ROW()-3,13),2,1,1)),V_Compras_Logistica_Base!$C$2:$C$300,0),MATCH($D38,V_Compras_Logistica_Base!$E$1:$P$1,0))),0,INDEX(V_Compras_Logistica_Base!$E$2:$P$300,MATCH(INDIRECT(ADDRESS(4+13*QUOTIENT(ROW()-3,13),2,1,1)),V_Compras_Logistica_Base!$C$2:$C$300,0),MATCH($D38,V_Compras_Logistica_Base!$E$1:$P$1,0)))</f>
        <v>3564000</v>
      </c>
      <c r="G38" s="88">
        <f ca="1">INDIRECT("Condiciones!"&amp;ADDRESS(VLOOKUP(G$2,Saltos,2,FALSE)+8*QUOTIENT((ROW()-3),13),MOD(ROW()-3,13)+COLUMN(Condiciones!$F$1)))</f>
        <v>0</v>
      </c>
      <c r="H38" s="89">
        <f t="shared" ca="1" si="44"/>
        <v>0</v>
      </c>
      <c r="I38" s="90">
        <f>IF(ISERROR(INDEX(PAGADO!$F$2:$R$321,MATCH(CONCATENATE($B$30,"Publicidad"),PAGADO!$E$2:$E$321,0),MATCH($D38,PAGADO!$F$1:$Q$1,0))),0,INDEX(PAGADO!$F$2:$R$321,MATCH(CONCATENATE($B$30,"Publicidad"),PAGADO!$E$2:$E$321,0),MATCH($D38,PAGADO!$F$1:$Q$1,0)))</f>
        <v>0</v>
      </c>
      <c r="J38" s="90">
        <f t="shared" ca="1" si="45"/>
        <v>0</v>
      </c>
      <c r="K38" s="88">
        <f ca="1">INDIRECT("Condiciones!"&amp;ADDRESS(VLOOKUP(K$2,Saltos,2,FALSE)+8*QUOTIENT((ROW()-3),13),MOD(ROW()-3,13)+COLUMN(Condiciones!$F$1)))</f>
        <v>0</v>
      </c>
      <c r="L38" s="91">
        <v>1086517.52</v>
      </c>
      <c r="M38" s="90">
        <f>IF(ISERROR(INDEX(PAGADO!$F$2:$R$321,MATCH(CONCATENATE($B$30,"Logistica"),PAGADO!$E$2:$E$321,0),MATCH($D38,PAGADO!$F$1:$Q$1,0))),0,INDEX(PAGADO!$F$2:$R$321,MATCH(CONCATENATE($B$30,"Logistica"),PAGADO!$E$2:$E$321,0),MATCH($D38,PAGADO!$F$1:$Q$1,0)))</f>
        <v>-142560</v>
      </c>
      <c r="N38" s="90">
        <f t="shared" si="46"/>
        <v>943957.52</v>
      </c>
      <c r="O38" s="88">
        <f ca="1">INDIRECT("Condiciones!"&amp;ADDRESS(VLOOKUP(O$2,Saltos,2,FALSE)+8*QUOTIENT((ROW()-3),13),MOD(ROW()-3,13)+COLUMN(Condiciones!$F$1)))</f>
        <v>0</v>
      </c>
      <c r="P38" s="90">
        <f t="shared" ca="1" si="47"/>
        <v>0</v>
      </c>
      <c r="Q38" s="91">
        <f>IF(ISERROR(INDEX(PAGADO!$F$2:$R$321,MATCH(CONCATENATE($B$30,"Centralizada"),PAGADO!$E$2:$E$321,0),MATCH($D38,PAGADO!$F$1:$Q$1,0))),0,INDEX(PAGADO!$F$2:$R$321,MATCH(CONCATENATE($B$30,"Centralizada"),PAGADO!$E$2:$E$321,0),MATCH($D38,PAGADO!$F$1:$Q$1,0)))</f>
        <v>0</v>
      </c>
      <c r="R38" s="90">
        <f t="shared" ca="1" si="48"/>
        <v>0</v>
      </c>
      <c r="S38" s="88">
        <f ca="1">INDIRECT("Condiciones!"&amp;ADDRESS(VLOOKUP(S$2,Saltos,2,FALSE)+8*QUOTIENT((ROW()-3),13),MOD(ROW()-3,13)+COLUMN(Condiciones!$F$1)))</f>
        <v>0</v>
      </c>
      <c r="T38" s="90">
        <f t="shared" ca="1" si="49"/>
        <v>0</v>
      </c>
      <c r="U38" s="90">
        <f>IF(ISERROR(INDEX(PAGADO!$F$2:$R$321,MATCH(CONCATENATE($B$30,"Escala Crecimiento"),PAGADO!$E$2:$E$321,0),MATCH($D38,PAGADO!$F$1:$Q$1,0))),0,INDEX(PAGADO!$F$2:$R$321,MATCH(CONCATENATE($B$30,"Escala Crecimiento"),PAGADO!$E$2:$E$321,0),MATCH($D38,PAGADO!$F$1:$Q$1,0)))</f>
        <v>0</v>
      </c>
      <c r="V38" s="90">
        <f t="shared" ca="1" si="50"/>
        <v>0</v>
      </c>
      <c r="W38" s="88">
        <f ca="1">INDIRECT("Condiciones!"&amp;ADDRESS(VLOOKUP(W$2,Saltos,2,FALSE)+8*QUOTIENT((ROW()-3),13),MOD(ROW()-3,13)+COLUMN(Condiciones!$F$1)))</f>
        <v>0</v>
      </c>
      <c r="X38" s="90">
        <f t="shared" ca="1" si="51"/>
        <v>0</v>
      </c>
      <c r="Y38" s="90">
        <f>IF(ISERROR(INDEX(PAGADO!$F$2:$R$321,MATCH(CONCATENATE($B$30,"Escala Fija"),PAGADO!$E$2:$E$321,0),MATCH($D38,PAGADO!$F$1:$Q$1,0))),0,INDEX(PAGADO!$F$2:$R$321,MATCH(CONCATENATE($B$30,"Escala Fija"),PAGADO!$E$2:$E$321,0),MATCH($D38,PAGADO!$F$1:$Q$1,0)))</f>
        <v>0</v>
      </c>
      <c r="Z38" s="90">
        <f t="shared" ca="1" si="52"/>
        <v>0</v>
      </c>
      <c r="AA38" s="88">
        <f ca="1">INDIRECT("Condiciones!"&amp;ADDRESS(VLOOKUP(AA$2,Saltos,2,FALSE)+8*QUOTIENT((ROW()-3),13),MOD(ROW()-3,13)+COLUMN(Condiciones!$F$1)))</f>
        <v>0</v>
      </c>
      <c r="AB38" s="90">
        <f t="shared" ca="1" si="53"/>
        <v>0</v>
      </c>
      <c r="AC38" s="90">
        <f>IF(ISERROR(INDEX(PAGADO!$F$2:$R$321,MATCH(CONCATENATE($B$30,"Devoluciones"),PAGADO!$E$2:$E$321,0),MATCH($D38,PAGADO!$F$1:$Q$1,0))),0,INDEX(PAGADO!$F$2:$R$321,MATCH(CONCATENATE($B$30,"Devoluciones"),PAGADO!$E$2:$E$321,0),MATCH($D38,PAGADO!$F$1:$Q$1,0)))</f>
        <v>0</v>
      </c>
      <c r="AD38" s="90">
        <f t="shared" ca="1" si="54"/>
        <v>0</v>
      </c>
      <c r="AE38" s="88">
        <f ca="1">INDIRECT("Condiciones!"&amp;ADDRESS(VLOOKUP(AE$2,Saltos,2,FALSE)+8*QUOTIENT((ROW()-3),13),MOD(ROW()-3,13)+COLUMN(Condiciones!$F$1)))</f>
        <v>1.5E-3</v>
      </c>
      <c r="AF38" s="90">
        <f t="shared" ca="1" si="55"/>
        <v>5346</v>
      </c>
      <c r="AG38" s="90">
        <f>IF(ISERROR(INDEX(PAGADO!$F$2:$R$321,MATCH(CONCATENATE($B$30,"Otros"),PAGADO!$E$2:$E$321,0),MATCH($D38,PAGADO!$F$1:$Q$1,0))),0,INDEX(PAGADO!$F$2:$R$321,MATCH(CONCATENATE($B$30,"Otros"),PAGADO!$E$2:$E$321,0),MATCH($D38,PAGADO!$F$1:$Q$1,0)))</f>
        <v>-5346</v>
      </c>
      <c r="AH38" s="90">
        <f t="shared" ca="1" si="56"/>
        <v>0</v>
      </c>
      <c r="AI38" s="88">
        <f ca="1">INDIRECT("Condiciones!"&amp;ADDRESS(VLOOKUP(AI$2,Saltos,2,FALSE)+8*QUOTIENT((ROW()-3),13),MOD(ROW()-3,13)+COLUMN(Condiciones!$F$1)))</f>
        <v>0</v>
      </c>
      <c r="AJ38" s="90">
        <f t="shared" ca="1" si="57"/>
        <v>0</v>
      </c>
      <c r="AK38" s="90">
        <f>IF(ISERROR(INDEX(PAGADO!$F$2:$R$321,MATCH(CONCATENATE($B$30,"Aportes Manuales"),PAGADO!$E$2:$E$321,0),MATCH($D38,PAGADO!$F$1:$Q$1,0))),0,INDEX(PAGADO!$F$2:$R$321,MATCH(CONCATENATE($B$30,"Aportes Manuales"),PAGADO!$E$2:$E$321,0),MATCH($D38,PAGADO!$F$1:$Q$1,0)))</f>
        <v>0</v>
      </c>
      <c r="AL38" s="90">
        <f t="shared" ca="1" si="58"/>
        <v>0</v>
      </c>
      <c r="AM38" s="71"/>
      <c r="AN38" s="90">
        <f t="shared" ca="1" si="40"/>
        <v>1091863.52</v>
      </c>
      <c r="AO38" s="90">
        <f t="shared" si="41"/>
        <v>-147906</v>
      </c>
      <c r="AP38" s="90">
        <f t="shared" ca="1" si="42"/>
        <v>943957.52</v>
      </c>
    </row>
    <row r="39" spans="2:42">
      <c r="B39" s="118"/>
      <c r="C39" s="85">
        <f>DATE($B$2,10,1)</f>
        <v>45931</v>
      </c>
      <c r="D39" s="86" t="str">
        <f t="shared" si="43"/>
        <v>202510</v>
      </c>
      <c r="E39" s="87">
        <f ca="1">IF(ISERROR(INDEX(IV_Compras_Totales_Base!$E$2:$P$300,MATCH(INDIRECT(ADDRESS(4+13*QUOTIENT(ROW()-3,13),2,1,1)),IV_Compras_Totales_Base!$C$2:$C$300,0),MATCH($D39,IV_Compras_Totales_Base!$E$1:$P$1,0))),0,INDEX(IV_Compras_Totales_Base!$E$2:$P$300,MATCH(INDIRECT(ADDRESS(4+13*QUOTIENT(ROW()-3,13),2,1,1)),IV_Compras_Totales_Base!$C$2:$C$300,0),MATCH($D39,IV_Compras_Totales_Base!$E$1:$P$1,0)))</f>
        <v>5961600</v>
      </c>
      <c r="F39" s="87">
        <f ca="1">IF(ISERROR(INDEX(V_Compras_Logistica_Base!$E$2:$P$300,MATCH(INDIRECT(ADDRESS(4+13*QUOTIENT(ROW()-3,13),2,1,1)),V_Compras_Logistica_Base!$C$2:$C$300,0),MATCH($D39,V_Compras_Logistica_Base!$E$1:$P$1,0))),0,INDEX(V_Compras_Logistica_Base!$E$2:$P$300,MATCH(INDIRECT(ADDRESS(4+13*QUOTIENT(ROW()-3,13),2,1,1)),V_Compras_Logistica_Base!$C$2:$C$300,0),MATCH($D39,V_Compras_Logistica_Base!$E$1:$P$1,0)))</f>
        <v>5961600</v>
      </c>
      <c r="G39" s="88">
        <f ca="1">INDIRECT("Condiciones!"&amp;ADDRESS(VLOOKUP(G$2,Saltos,2,FALSE)+8*QUOTIENT((ROW()-3),13),MOD(ROW()-3,13)+COLUMN(Condiciones!$F$1)))</f>
        <v>0</v>
      </c>
      <c r="H39" s="89">
        <f t="shared" ca="1" si="44"/>
        <v>0</v>
      </c>
      <c r="I39" s="90">
        <f>IF(ISERROR(INDEX(PAGADO!$F$2:$R$321,MATCH(CONCATENATE($B$30,"Publicidad"),PAGADO!$E$2:$E$321,0),MATCH($D39,PAGADO!$F$1:$Q$1,0))),0,INDEX(PAGADO!$F$2:$R$321,MATCH(CONCATENATE($B$30,"Publicidad"),PAGADO!$E$2:$E$321,0),MATCH($D39,PAGADO!$F$1:$Q$1,0)))</f>
        <v>0</v>
      </c>
      <c r="J39" s="90">
        <f t="shared" ca="1" si="45"/>
        <v>0</v>
      </c>
      <c r="K39" s="88">
        <f ca="1">INDIRECT("Condiciones!"&amp;ADDRESS(VLOOKUP(K$2,Saltos,2,FALSE)+8*QUOTIENT((ROW()-3),13),MOD(ROW()-3,13)+COLUMN(Condiciones!$F$1)))</f>
        <v>0</v>
      </c>
      <c r="L39" s="91">
        <v>1380193.4000000001</v>
      </c>
      <c r="M39" s="90">
        <f>IF(ISERROR(INDEX(PAGADO!$F$2:$R$321,MATCH(CONCATENATE($B$30,"Logistica"),PAGADO!$E$2:$E$321,0),MATCH($D39,PAGADO!$F$1:$Q$1,0))),0,INDEX(PAGADO!$F$2:$R$321,MATCH(CONCATENATE($B$30,"Logistica"),PAGADO!$E$2:$E$321,0),MATCH($D39,PAGADO!$F$1:$Q$1,0)))</f>
        <v>-295488</v>
      </c>
      <c r="N39" s="90">
        <f t="shared" si="46"/>
        <v>1084705.4000000001</v>
      </c>
      <c r="O39" s="88">
        <f ca="1">INDIRECT("Condiciones!"&amp;ADDRESS(VLOOKUP(O$2,Saltos,2,FALSE)+8*QUOTIENT((ROW()-3),13),MOD(ROW()-3,13)+COLUMN(Condiciones!$F$1)))</f>
        <v>0</v>
      </c>
      <c r="P39" s="90">
        <f t="shared" ca="1" si="47"/>
        <v>0</v>
      </c>
      <c r="Q39" s="91">
        <f>IF(ISERROR(INDEX(PAGADO!$F$2:$R$321,MATCH(CONCATENATE($B$30,"Centralizada"),PAGADO!$E$2:$E$321,0),MATCH($D39,PAGADO!$F$1:$Q$1,0))),0,INDEX(PAGADO!$F$2:$R$321,MATCH(CONCATENATE($B$30,"Centralizada"),PAGADO!$E$2:$E$321,0),MATCH($D39,PAGADO!$F$1:$Q$1,0)))</f>
        <v>0</v>
      </c>
      <c r="R39" s="90">
        <f t="shared" ca="1" si="48"/>
        <v>0</v>
      </c>
      <c r="S39" s="88">
        <f ca="1">INDIRECT("Condiciones!"&amp;ADDRESS(VLOOKUP(S$2,Saltos,2,FALSE)+8*QUOTIENT((ROW()-3),13),MOD(ROW()-3,13)+COLUMN(Condiciones!$F$1)))</f>
        <v>0</v>
      </c>
      <c r="T39" s="90">
        <f t="shared" ca="1" si="49"/>
        <v>0</v>
      </c>
      <c r="U39" s="90">
        <f>IF(ISERROR(INDEX(PAGADO!$F$2:$R$321,MATCH(CONCATENATE($B$30,"Escala Crecimiento"),PAGADO!$E$2:$E$321,0),MATCH($D39,PAGADO!$F$1:$Q$1,0))),0,INDEX(PAGADO!$F$2:$R$321,MATCH(CONCATENATE($B$30,"Escala Crecimiento"),PAGADO!$E$2:$E$321,0),MATCH($D39,PAGADO!$F$1:$Q$1,0)))</f>
        <v>0</v>
      </c>
      <c r="V39" s="90">
        <f t="shared" ca="1" si="50"/>
        <v>0</v>
      </c>
      <c r="W39" s="88">
        <f ca="1">INDIRECT("Condiciones!"&amp;ADDRESS(VLOOKUP(W$2,Saltos,2,FALSE)+8*QUOTIENT((ROW()-3),13),MOD(ROW()-3,13)+COLUMN(Condiciones!$F$1)))</f>
        <v>0</v>
      </c>
      <c r="X39" s="90">
        <f t="shared" ca="1" si="51"/>
        <v>0</v>
      </c>
      <c r="Y39" s="90">
        <f>IF(ISERROR(INDEX(PAGADO!$F$2:$R$321,MATCH(CONCATENATE($B$30,"Escala Fija"),PAGADO!$E$2:$E$321,0),MATCH($D39,PAGADO!$F$1:$Q$1,0))),0,INDEX(PAGADO!$F$2:$R$321,MATCH(CONCATENATE($B$30,"Escala Fija"),PAGADO!$E$2:$E$321,0),MATCH($D39,PAGADO!$F$1:$Q$1,0)))</f>
        <v>0</v>
      </c>
      <c r="Z39" s="90">
        <f t="shared" ca="1" si="52"/>
        <v>0</v>
      </c>
      <c r="AA39" s="88">
        <f ca="1">INDIRECT("Condiciones!"&amp;ADDRESS(VLOOKUP(AA$2,Saltos,2,FALSE)+8*QUOTIENT((ROW()-3),13),MOD(ROW()-3,13)+COLUMN(Condiciones!$F$1)))</f>
        <v>0</v>
      </c>
      <c r="AB39" s="90">
        <f t="shared" ca="1" si="53"/>
        <v>0</v>
      </c>
      <c r="AC39" s="90">
        <f>IF(ISERROR(INDEX(PAGADO!$F$2:$R$321,MATCH(CONCATENATE($B$30,"Devoluciones"),PAGADO!$E$2:$E$321,0),MATCH($D39,PAGADO!$F$1:$Q$1,0))),0,INDEX(PAGADO!$F$2:$R$321,MATCH(CONCATENATE($B$30,"Devoluciones"),PAGADO!$E$2:$E$321,0),MATCH($D39,PAGADO!$F$1:$Q$1,0)))</f>
        <v>0</v>
      </c>
      <c r="AD39" s="90">
        <f t="shared" ca="1" si="54"/>
        <v>0</v>
      </c>
      <c r="AE39" s="88">
        <f ca="1">INDIRECT("Condiciones!"&amp;ADDRESS(VLOOKUP(AE$2,Saltos,2,FALSE)+8*QUOTIENT((ROW()-3),13),MOD(ROW()-3,13)+COLUMN(Condiciones!$F$1)))</f>
        <v>1.5E-3</v>
      </c>
      <c r="AF39" s="90">
        <f t="shared" ca="1" si="55"/>
        <v>8942.4</v>
      </c>
      <c r="AG39" s="90">
        <f>IF(ISERROR(INDEX(PAGADO!$F$2:$R$321,MATCH(CONCATENATE($B$30,"Otros"),PAGADO!$E$2:$E$321,0),MATCH($D39,PAGADO!$F$1:$Q$1,0))),0,INDEX(PAGADO!$F$2:$R$321,MATCH(CONCATENATE($B$30,"Otros"),PAGADO!$E$2:$E$321,0),MATCH($D39,PAGADO!$F$1:$Q$1,0)))</f>
        <v>-12460</v>
      </c>
      <c r="AH39" s="90">
        <f t="shared" ca="1" si="56"/>
        <v>-3517.6000000000004</v>
      </c>
      <c r="AI39" s="88">
        <f ca="1">INDIRECT("Condiciones!"&amp;ADDRESS(VLOOKUP(AI$2,Saltos,2,FALSE)+8*QUOTIENT((ROW()-3),13),MOD(ROW()-3,13)+COLUMN(Condiciones!$F$1)))</f>
        <v>0</v>
      </c>
      <c r="AJ39" s="90">
        <f t="shared" ca="1" si="57"/>
        <v>0</v>
      </c>
      <c r="AK39" s="90">
        <f>IF(ISERROR(INDEX(PAGADO!$F$2:$R$321,MATCH(CONCATENATE($B$30,"Aportes Manuales"),PAGADO!$E$2:$E$321,0),MATCH($D39,PAGADO!$F$1:$Q$1,0))),0,INDEX(PAGADO!$F$2:$R$321,MATCH(CONCATENATE($B$30,"Aportes Manuales"),PAGADO!$E$2:$E$321,0),MATCH($D39,PAGADO!$F$1:$Q$1,0)))</f>
        <v>-122500</v>
      </c>
      <c r="AL39" s="90">
        <f t="shared" ca="1" si="58"/>
        <v>-122500</v>
      </c>
      <c r="AM39" s="71"/>
      <c r="AN39" s="90">
        <f t="shared" ca="1" si="40"/>
        <v>1389135.8</v>
      </c>
      <c r="AO39" s="90">
        <f t="shared" si="41"/>
        <v>-430448</v>
      </c>
      <c r="AP39" s="90">
        <f t="shared" ca="1" si="42"/>
        <v>958687.8</v>
      </c>
    </row>
    <row r="40" spans="2:42">
      <c r="B40" s="118"/>
      <c r="C40" s="85">
        <f>DATE($B$2,11,1)</f>
        <v>45962</v>
      </c>
      <c r="D40" s="86" t="str">
        <f t="shared" si="43"/>
        <v>202511</v>
      </c>
      <c r="E40" s="87">
        <f ca="1">IF(ISERROR(INDEX(IV_Compras_Totales_Base!$E$2:$P$300,MATCH(INDIRECT(ADDRESS(4+13*QUOTIENT(ROW()-3,13),2,1,1)),IV_Compras_Totales_Base!$C$2:$C$300,0),MATCH($D40,IV_Compras_Totales_Base!$E$1:$P$1,0))),0,INDEX(IV_Compras_Totales_Base!$E$2:$P$300,MATCH(INDIRECT(ADDRESS(4+13*QUOTIENT(ROW()-3,13),2,1,1)),IV_Compras_Totales_Base!$C$2:$C$300,0),MATCH($D40,IV_Compras_Totales_Base!$E$1:$P$1,0)))</f>
        <v>6220800</v>
      </c>
      <c r="F40" s="87">
        <f ca="1">IF(ISERROR(INDEX(V_Compras_Logistica_Base!$E$2:$P$300,MATCH(INDIRECT(ADDRESS(4+13*QUOTIENT(ROW()-3,13),2,1,1)),V_Compras_Logistica_Base!$C$2:$C$300,0),MATCH($D40,V_Compras_Logistica_Base!$E$1:$P$1,0))),0,INDEX(V_Compras_Logistica_Base!$E$2:$P$300,MATCH(INDIRECT(ADDRESS(4+13*QUOTIENT(ROW()-3,13),2,1,1)),V_Compras_Logistica_Base!$C$2:$C$300,0),MATCH($D40,V_Compras_Logistica_Base!$E$1:$P$1,0)))</f>
        <v>6220800</v>
      </c>
      <c r="G40" s="88">
        <f ca="1">INDIRECT("Condiciones!"&amp;ADDRESS(VLOOKUP(G$2,Saltos,2,FALSE)+8*QUOTIENT((ROW()-3),13),MOD(ROW()-3,13)+COLUMN(Condiciones!$F$1)))</f>
        <v>0</v>
      </c>
      <c r="H40" s="89">
        <f t="shared" ca="1" si="44"/>
        <v>0</v>
      </c>
      <c r="I40" s="90">
        <f>IF(ISERROR(INDEX(PAGADO!$F$2:$R$321,MATCH(CONCATENATE($B$30,"Publicidad"),PAGADO!$E$2:$E$321,0),MATCH($D40,PAGADO!$F$1:$Q$1,0))),0,INDEX(PAGADO!$F$2:$R$321,MATCH(CONCATENATE($B$30,"Publicidad"),PAGADO!$E$2:$E$321,0),MATCH($D40,PAGADO!$F$1:$Q$1,0)))</f>
        <v>0</v>
      </c>
      <c r="J40" s="90">
        <f t="shared" ca="1" si="45"/>
        <v>0</v>
      </c>
      <c r="K40" s="88">
        <f ca="1">INDIRECT("Condiciones!"&amp;ADDRESS(VLOOKUP(K$2,Saltos,2,FALSE)+8*QUOTIENT((ROW()-3),13),MOD(ROW()-3,13)+COLUMN(Condiciones!$F$1)))</f>
        <v>0</v>
      </c>
      <c r="L40" s="91">
        <v>1645367.36</v>
      </c>
      <c r="M40" s="90">
        <f>IF(ISERROR(INDEX(PAGADO!$F$2:$R$321,MATCH(CONCATENATE($B$30,"Logistica"),PAGADO!$E$2:$E$321,0),MATCH($D40,PAGADO!$F$1:$Q$1,0))),0,INDEX(PAGADO!$F$2:$R$321,MATCH(CONCATENATE($B$30,"Logistica"),PAGADO!$E$2:$E$321,0),MATCH($D40,PAGADO!$F$1:$Q$1,0)))</f>
        <v>-191808</v>
      </c>
      <c r="N40" s="90">
        <f t="shared" si="46"/>
        <v>1453559.36</v>
      </c>
      <c r="O40" s="88">
        <f ca="1">INDIRECT("Condiciones!"&amp;ADDRESS(VLOOKUP(O$2,Saltos,2,FALSE)+8*QUOTIENT((ROW()-3),13),MOD(ROW()-3,13)+COLUMN(Condiciones!$F$1)))</f>
        <v>0</v>
      </c>
      <c r="P40" s="90">
        <f t="shared" ca="1" si="47"/>
        <v>0</v>
      </c>
      <c r="Q40" s="91">
        <f>IF(ISERROR(INDEX(PAGADO!$F$2:$R$321,MATCH(CONCATENATE($B$30,"Centralizada"),PAGADO!$E$2:$E$321,0),MATCH($D40,PAGADO!$F$1:$Q$1,0))),0,INDEX(PAGADO!$F$2:$R$321,MATCH(CONCATENATE($B$30,"Centralizada"),PAGADO!$E$2:$E$321,0),MATCH($D40,PAGADO!$F$1:$Q$1,0)))</f>
        <v>0</v>
      </c>
      <c r="R40" s="90">
        <f t="shared" ca="1" si="48"/>
        <v>0</v>
      </c>
      <c r="S40" s="88">
        <f ca="1">INDIRECT("Condiciones!"&amp;ADDRESS(VLOOKUP(S$2,Saltos,2,FALSE)+8*QUOTIENT((ROW()-3),13),MOD(ROW()-3,13)+COLUMN(Condiciones!$F$1)))</f>
        <v>0</v>
      </c>
      <c r="T40" s="90">
        <f t="shared" ca="1" si="49"/>
        <v>0</v>
      </c>
      <c r="U40" s="90">
        <f>IF(ISERROR(INDEX(PAGADO!$F$2:$R$321,MATCH(CONCATENATE($B$30,"Escala Crecimiento"),PAGADO!$E$2:$E$321,0),MATCH($D40,PAGADO!$F$1:$Q$1,0))),0,INDEX(PAGADO!$F$2:$R$321,MATCH(CONCATENATE($B$30,"Escala Crecimiento"),PAGADO!$E$2:$E$321,0),MATCH($D40,PAGADO!$F$1:$Q$1,0)))</f>
        <v>0</v>
      </c>
      <c r="V40" s="90">
        <f t="shared" ca="1" si="50"/>
        <v>0</v>
      </c>
      <c r="W40" s="88">
        <f ca="1">INDIRECT("Condiciones!"&amp;ADDRESS(VLOOKUP(W$2,Saltos,2,FALSE)+8*QUOTIENT((ROW()-3),13),MOD(ROW()-3,13)+COLUMN(Condiciones!$F$1)))</f>
        <v>0</v>
      </c>
      <c r="X40" s="90">
        <f t="shared" ca="1" si="51"/>
        <v>0</v>
      </c>
      <c r="Y40" s="90">
        <f>IF(ISERROR(INDEX(PAGADO!$F$2:$R$321,MATCH(CONCATENATE($B$30,"Escala Fija"),PAGADO!$E$2:$E$321,0),MATCH($D40,PAGADO!$F$1:$Q$1,0))),0,INDEX(PAGADO!$F$2:$R$321,MATCH(CONCATENATE($B$30,"Escala Fija"),PAGADO!$E$2:$E$321,0),MATCH($D40,PAGADO!$F$1:$Q$1,0)))</f>
        <v>0</v>
      </c>
      <c r="Z40" s="90">
        <f t="shared" ca="1" si="52"/>
        <v>0</v>
      </c>
      <c r="AA40" s="88">
        <f ca="1">INDIRECT("Condiciones!"&amp;ADDRESS(VLOOKUP(AA$2,Saltos,2,FALSE)+8*QUOTIENT((ROW()-3),13),MOD(ROW()-3,13)+COLUMN(Condiciones!$F$1)))</f>
        <v>0</v>
      </c>
      <c r="AB40" s="90">
        <f t="shared" ca="1" si="53"/>
        <v>0</v>
      </c>
      <c r="AC40" s="90">
        <f>IF(ISERROR(INDEX(PAGADO!$F$2:$R$321,MATCH(CONCATENATE($B$30,"Devoluciones"),PAGADO!$E$2:$E$321,0),MATCH($D40,PAGADO!$F$1:$Q$1,0))),0,INDEX(PAGADO!$F$2:$R$321,MATCH(CONCATENATE($B$30,"Devoluciones"),PAGADO!$E$2:$E$321,0),MATCH($D40,PAGADO!$F$1:$Q$1,0)))</f>
        <v>0</v>
      </c>
      <c r="AD40" s="90">
        <f t="shared" ca="1" si="54"/>
        <v>0</v>
      </c>
      <c r="AE40" s="88">
        <f ca="1">INDIRECT("Condiciones!"&amp;ADDRESS(VLOOKUP(AE$2,Saltos,2,FALSE)+8*QUOTIENT((ROW()-3),13),MOD(ROW()-3,13)+COLUMN(Condiciones!$F$1)))</f>
        <v>1.5E-3</v>
      </c>
      <c r="AF40" s="90">
        <f t="shared" ca="1" si="55"/>
        <v>9331.2000000000007</v>
      </c>
      <c r="AG40" s="90">
        <f>IF(ISERROR(INDEX(PAGADO!$F$2:$R$321,MATCH(CONCATENATE($B$30,"Otros"),PAGADO!$E$2:$E$321,0),MATCH($D40,PAGADO!$F$1:$Q$1,0))),0,INDEX(PAGADO!$F$2:$R$321,MATCH(CONCATENATE($B$30,"Otros"),PAGADO!$E$2:$E$321,0),MATCH($D40,PAGADO!$F$1:$Q$1,0)))</f>
        <v>-16010</v>
      </c>
      <c r="AH40" s="90">
        <f t="shared" ca="1" si="56"/>
        <v>-6678.7999999999993</v>
      </c>
      <c r="AI40" s="88">
        <f ca="1">INDIRECT("Condiciones!"&amp;ADDRESS(VLOOKUP(AI$2,Saltos,2,FALSE)+8*QUOTIENT((ROW()-3),13),MOD(ROW()-3,13)+COLUMN(Condiciones!$F$1)))</f>
        <v>0</v>
      </c>
      <c r="AJ40" s="90">
        <f t="shared" ca="1" si="57"/>
        <v>0</v>
      </c>
      <c r="AK40" s="90">
        <f>IF(ISERROR(INDEX(PAGADO!$F$2:$R$321,MATCH(CONCATENATE($B$30,"Aportes Manuales"),PAGADO!$E$2:$E$321,0),MATCH($D40,PAGADO!$F$1:$Q$1,0))),0,INDEX(PAGADO!$F$2:$R$321,MATCH(CONCATENATE($B$30,"Aportes Manuales"),PAGADO!$E$2:$E$321,0),MATCH($D40,PAGADO!$F$1:$Q$1,0)))</f>
        <v>0</v>
      </c>
      <c r="AL40" s="90">
        <f t="shared" ca="1" si="58"/>
        <v>0</v>
      </c>
      <c r="AM40" s="71"/>
      <c r="AN40" s="90">
        <f t="shared" ca="1" si="40"/>
        <v>1654698.56</v>
      </c>
      <c r="AO40" s="90">
        <f t="shared" si="41"/>
        <v>-207818</v>
      </c>
      <c r="AP40" s="90">
        <f t="shared" ca="1" si="42"/>
        <v>1446880.56</v>
      </c>
    </row>
    <row r="41" spans="2:42">
      <c r="B41" s="119"/>
      <c r="C41" s="85">
        <f>DATE($B$2,12,1)</f>
        <v>45992</v>
      </c>
      <c r="D41" s="86" t="str">
        <f t="shared" si="43"/>
        <v>202512</v>
      </c>
      <c r="E41" s="87">
        <f ca="1">IF(ISERROR(INDEX(IV_Compras_Totales_Base!$E$2:$P$300,MATCH(INDIRECT(ADDRESS(4+13*QUOTIENT(ROW()-3,13),2,1,1)),IV_Compras_Totales_Base!$C$2:$C$300,0),MATCH($D41,IV_Compras_Totales_Base!$E$1:$P$1,0))),0,INDEX(IV_Compras_Totales_Base!$E$2:$P$300,MATCH(INDIRECT(ADDRESS(4+13*QUOTIENT(ROW()-3,13),2,1,1)),IV_Compras_Totales_Base!$C$2:$C$300,0),MATCH($D41,IV_Compras_Totales_Base!$E$1:$P$1,0)))</f>
        <v>22886370</v>
      </c>
      <c r="F41" s="87">
        <f ca="1">IF(ISERROR(INDEX(V_Compras_Logistica_Base!$E$2:$P$300,MATCH(INDIRECT(ADDRESS(4+13*QUOTIENT(ROW()-3,13),2,1,1)),V_Compras_Logistica_Base!$C$2:$C$300,0),MATCH($D41,V_Compras_Logistica_Base!$E$1:$P$1,0))),0,INDEX(V_Compras_Logistica_Base!$E$2:$P$300,MATCH(INDIRECT(ADDRESS(4+13*QUOTIENT(ROW()-3,13),2,1,1)),V_Compras_Logistica_Base!$C$2:$C$300,0),MATCH($D41,V_Compras_Logistica_Base!$E$1:$P$1,0)))</f>
        <v>10756800</v>
      </c>
      <c r="G41" s="88">
        <f ca="1">INDIRECT("Condiciones!"&amp;ADDRESS(VLOOKUP(G$2,Saltos,2,FALSE)+8*QUOTIENT((ROW()-3),13),MOD(ROW()-3,13)+COLUMN(Condiciones!$F$1)))</f>
        <v>0</v>
      </c>
      <c r="H41" s="89">
        <f t="shared" ca="1" si="44"/>
        <v>0</v>
      </c>
      <c r="I41" s="90">
        <f>IF(ISERROR(INDEX(PAGADO!$F$2:$R$321,MATCH(CONCATENATE($B$30,"Publicidad"),PAGADO!$E$2:$E$321,0),MATCH($D41,PAGADO!$F$1:$Q$1,0))),0,INDEX(PAGADO!$F$2:$R$321,MATCH(CONCATENATE($B$30,"Publicidad"),PAGADO!$E$2:$E$321,0),MATCH($D41,PAGADO!$F$1:$Q$1,0)))</f>
        <v>0</v>
      </c>
      <c r="J41" s="90">
        <f t="shared" ca="1" si="45"/>
        <v>0</v>
      </c>
      <c r="K41" s="88">
        <f ca="1">INDIRECT("Condiciones!"&amp;ADDRESS(VLOOKUP(K$2,Saltos,2,FALSE)+8*QUOTIENT((ROW()-3),13),MOD(ROW()-3,13)+COLUMN(Condiciones!$F$1)))</f>
        <v>0</v>
      </c>
      <c r="L41" s="91">
        <v>2312915.7200000002</v>
      </c>
      <c r="M41" s="90">
        <f>IF(ISERROR(INDEX(PAGADO!$F$2:$R$321,MATCH(CONCATENATE($B$30,"Logistica"),PAGADO!$E$2:$E$321,0),MATCH($D41,PAGADO!$F$1:$Q$1,0))),0,INDEX(PAGADO!$F$2:$R$321,MATCH(CONCATENATE($B$30,"Logistica"),PAGADO!$E$2:$E$321,0),MATCH($D41,PAGADO!$F$1:$Q$1,0)))</f>
        <v>-430272</v>
      </c>
      <c r="N41" s="90">
        <f t="shared" si="46"/>
        <v>1882643.7200000002</v>
      </c>
      <c r="O41" s="88">
        <f ca="1">INDIRECT("Condiciones!"&amp;ADDRESS(VLOOKUP(O$2,Saltos,2,FALSE)+8*QUOTIENT((ROW()-3),13),MOD(ROW()-3,13)+COLUMN(Condiciones!$F$1)))</f>
        <v>0</v>
      </c>
      <c r="P41" s="90">
        <f t="shared" ca="1" si="47"/>
        <v>0</v>
      </c>
      <c r="Q41" s="91">
        <f>IF(ISERROR(INDEX(PAGADO!$F$2:$R$321,MATCH(CONCATENATE($B$30,"Centralizada"),PAGADO!$E$2:$E$321,0),MATCH($D41,PAGADO!$F$1:$Q$1,0))),0,INDEX(PAGADO!$F$2:$R$321,MATCH(CONCATENATE($B$30,"Centralizada"),PAGADO!$E$2:$E$321,0),MATCH($D41,PAGADO!$F$1:$Q$1,0)))</f>
        <v>0</v>
      </c>
      <c r="R41" s="90">
        <f t="shared" ca="1" si="48"/>
        <v>0</v>
      </c>
      <c r="S41" s="88">
        <f ca="1">INDIRECT("Condiciones!"&amp;ADDRESS(VLOOKUP(S$2,Saltos,2,FALSE)+8*QUOTIENT((ROW()-3),13),MOD(ROW()-3,13)+COLUMN(Condiciones!$F$1)))</f>
        <v>0</v>
      </c>
      <c r="T41" s="90">
        <f t="shared" ca="1" si="49"/>
        <v>0</v>
      </c>
      <c r="U41" s="90">
        <f>IF(ISERROR(INDEX(PAGADO!$F$2:$R$321,MATCH(CONCATENATE($B$30,"Escala Crecimiento"),PAGADO!$E$2:$E$321,0),MATCH($D41,PAGADO!$F$1:$Q$1,0))),0,INDEX(PAGADO!$F$2:$R$321,MATCH(CONCATENATE($B$30,"Escala Crecimiento"),PAGADO!$E$2:$E$321,0),MATCH($D41,PAGADO!$F$1:$Q$1,0)))</f>
        <v>0</v>
      </c>
      <c r="V41" s="90">
        <f t="shared" ca="1" si="50"/>
        <v>0</v>
      </c>
      <c r="W41" s="88">
        <f ca="1">INDIRECT("Condiciones!"&amp;ADDRESS(VLOOKUP(W$2,Saltos,2,FALSE)+8*QUOTIENT((ROW()-3),13),MOD(ROW()-3,13)+COLUMN(Condiciones!$F$1)))</f>
        <v>0</v>
      </c>
      <c r="X41" s="90">
        <f t="shared" ca="1" si="51"/>
        <v>0</v>
      </c>
      <c r="Y41" s="90">
        <f>IF(ISERROR(INDEX(PAGADO!$F$2:$R$321,MATCH(CONCATENATE($B$30,"Escala Fija"),PAGADO!$E$2:$E$321,0),MATCH($D41,PAGADO!$F$1:$Q$1,0))),0,INDEX(PAGADO!$F$2:$R$321,MATCH(CONCATENATE($B$30,"Escala Fija"),PAGADO!$E$2:$E$321,0),MATCH($D41,PAGADO!$F$1:$Q$1,0)))</f>
        <v>0</v>
      </c>
      <c r="Z41" s="90">
        <f t="shared" ca="1" si="52"/>
        <v>0</v>
      </c>
      <c r="AA41" s="88">
        <f ca="1">INDIRECT("Condiciones!"&amp;ADDRESS(VLOOKUP(AA$2,Saltos,2,FALSE)+8*QUOTIENT((ROW()-3),13),MOD(ROW()-3,13)+COLUMN(Condiciones!$F$1)))</f>
        <v>0</v>
      </c>
      <c r="AB41" s="90">
        <f t="shared" ca="1" si="53"/>
        <v>0</v>
      </c>
      <c r="AC41" s="90">
        <f>IF(ISERROR(INDEX(PAGADO!$F$2:$R$321,MATCH(CONCATENATE($B$30,"Devoluciones"),PAGADO!$E$2:$E$321,0),MATCH($D41,PAGADO!$F$1:$Q$1,0))),0,INDEX(PAGADO!$F$2:$R$321,MATCH(CONCATENATE($B$30,"Devoluciones"),PAGADO!$E$2:$E$321,0),MATCH($D41,PAGADO!$F$1:$Q$1,0)))</f>
        <v>0</v>
      </c>
      <c r="AD41" s="90">
        <f t="shared" ca="1" si="54"/>
        <v>0</v>
      </c>
      <c r="AE41" s="88">
        <f ca="1">INDIRECT("Condiciones!"&amp;ADDRESS(VLOOKUP(AE$2,Saltos,2,FALSE)+8*QUOTIENT((ROW()-3),13),MOD(ROW()-3,13)+COLUMN(Condiciones!$F$1)))</f>
        <v>1.5E-3</v>
      </c>
      <c r="AF41" s="90">
        <f t="shared" ca="1" si="55"/>
        <v>34329.555</v>
      </c>
      <c r="AG41" s="90">
        <f>IF(ISERROR(INDEX(PAGADO!$F$2:$R$321,MATCH(CONCATENATE($B$30,"Otros"),PAGADO!$E$2:$E$321,0),MATCH($D41,PAGADO!$F$1:$Q$1,0))),0,INDEX(PAGADO!$F$2:$R$321,MATCH(CONCATENATE($B$30,"Otros"),PAGADO!$E$2:$E$321,0),MATCH($D41,PAGADO!$F$1:$Q$1,0)))</f>
        <v>-18794</v>
      </c>
      <c r="AH41" s="90">
        <f t="shared" ca="1" si="56"/>
        <v>15535.555</v>
      </c>
      <c r="AI41" s="88">
        <f ca="1">INDIRECT("Condiciones!"&amp;ADDRESS(VLOOKUP(AI$2,Saltos,2,FALSE)+8*QUOTIENT((ROW()-3),13),MOD(ROW()-3,13)+COLUMN(Condiciones!$F$1)))</f>
        <v>0</v>
      </c>
      <c r="AJ41" s="90">
        <f t="shared" ca="1" si="57"/>
        <v>0</v>
      </c>
      <c r="AK41" s="90">
        <f>IF(ISERROR(INDEX(PAGADO!$F$2:$R$321,MATCH(CONCATENATE($B$30,"Aportes Manuales"),PAGADO!$E$2:$E$321,0),MATCH($D41,PAGADO!$F$1:$Q$1,0))),0,INDEX(PAGADO!$F$2:$R$321,MATCH(CONCATENATE($B$30,"Aportes Manuales"),PAGADO!$E$2:$E$321,0),MATCH($D41,PAGADO!$F$1:$Q$1,0)))</f>
        <v>0</v>
      </c>
      <c r="AL41" s="90">
        <f t="shared" ca="1" si="58"/>
        <v>0</v>
      </c>
      <c r="AM41" s="71"/>
      <c r="AN41" s="90">
        <f t="shared" ca="1" si="40"/>
        <v>2347245.2750000004</v>
      </c>
      <c r="AO41" s="90">
        <f t="shared" si="41"/>
        <v>-449066</v>
      </c>
      <c r="AP41" s="90">
        <f t="shared" ca="1" si="42"/>
        <v>1898179.2750000004</v>
      </c>
    </row>
    <row r="42" spans="2:42">
      <c r="B42" s="92"/>
      <c r="C42" s="93"/>
      <c r="D42" s="94"/>
      <c r="E42" s="95">
        <f ca="1">SUM(E30:E41)</f>
        <v>95984370</v>
      </c>
      <c r="F42" s="95">
        <f ca="1">SUM(F30:F41)</f>
        <v>79768800</v>
      </c>
      <c r="G42" s="96"/>
      <c r="H42" s="97">
        <f ca="1">SUM(H30:H41)</f>
        <v>0</v>
      </c>
      <c r="I42" s="98">
        <f>SUM(I30:I41)</f>
        <v>0</v>
      </c>
      <c r="J42" s="98">
        <f ca="1">SUM(J30:J41)</f>
        <v>0</v>
      </c>
      <c r="K42" s="96"/>
      <c r="L42" s="98">
        <f>SUM(L30:L41)</f>
        <v>20192181.399999999</v>
      </c>
      <c r="M42" s="98">
        <f>SUM(M30:M41)</f>
        <v>-3035232</v>
      </c>
      <c r="N42" s="98">
        <f>SUM(N30:N41)</f>
        <v>17156949.399999999</v>
      </c>
      <c r="O42" s="96"/>
      <c r="P42" s="98">
        <f ca="1">SUM(P30:P41)</f>
        <v>0</v>
      </c>
      <c r="Q42" s="99">
        <f>SUM(Q30:Q41)</f>
        <v>0</v>
      </c>
      <c r="R42" s="98">
        <f ca="1">SUM(R30:R41)</f>
        <v>0</v>
      </c>
      <c r="S42" s="96"/>
      <c r="T42" s="98">
        <f ca="1">SUM(T30:T41)</f>
        <v>0</v>
      </c>
      <c r="U42" s="98">
        <f>SUM(U30:U41)</f>
        <v>-684783</v>
      </c>
      <c r="V42" s="98">
        <f ca="1">SUM(V30:V41)</f>
        <v>-684783</v>
      </c>
      <c r="W42" s="96"/>
      <c r="X42" s="98">
        <f ca="1">SUM(X30:X41)</f>
        <v>0</v>
      </c>
      <c r="Y42" s="98">
        <f>SUM(Y30:Y41)</f>
        <v>0</v>
      </c>
      <c r="Z42" s="98">
        <f ca="1">SUM(Z30:Z41)</f>
        <v>0</v>
      </c>
      <c r="AA42" s="96"/>
      <c r="AB42" s="98">
        <f ca="1">SUM(AB30:AB41)</f>
        <v>0</v>
      </c>
      <c r="AC42" s="98">
        <f>SUM(AC30:AC41)</f>
        <v>0</v>
      </c>
      <c r="AD42" s="98">
        <f ca="1">SUM(AD30:AD41)</f>
        <v>0</v>
      </c>
      <c r="AE42" s="96"/>
      <c r="AF42" s="98">
        <f ca="1">SUM(AF30:AF41)</f>
        <v>143976.55499999999</v>
      </c>
      <c r="AG42" s="98">
        <f>SUM(AG30:AG41)</f>
        <v>-131239</v>
      </c>
      <c r="AH42" s="98">
        <f ca="1">SUM(AH30:AH41)</f>
        <v>12737.555</v>
      </c>
      <c r="AI42" s="96"/>
      <c r="AJ42" s="98">
        <f ca="1">SUM(AJ30:AJ41)</f>
        <v>0</v>
      </c>
      <c r="AK42" s="98">
        <f>SUM(AK30:AK41)</f>
        <v>-528454</v>
      </c>
      <c r="AL42" s="98">
        <f ca="1">SUM(AL30:AL41)</f>
        <v>-528454</v>
      </c>
      <c r="AM42" s="71"/>
      <c r="AN42" s="98">
        <f ca="1">SUM(AN30:AN41)</f>
        <v>20336157.954999998</v>
      </c>
      <c r="AO42" s="98">
        <f>SUM(AO30:AO41)</f>
        <v>-4379708</v>
      </c>
      <c r="AP42" s="98">
        <f ca="1">SUM(AP30:AP41)</f>
        <v>15956449.955000002</v>
      </c>
    </row>
    <row r="43" spans="2:42">
      <c r="B43" s="117" t="s">
        <v>56</v>
      </c>
      <c r="C43" s="85">
        <f>DATE($B$2,1,1)</f>
        <v>45658</v>
      </c>
      <c r="D43" s="86" t="str">
        <f>TEXT(C43,"YYYYMM")</f>
        <v>202501</v>
      </c>
      <c r="E43" s="87">
        <f ca="1">IF(ISERROR(INDEX(IV_Compras_Totales_Base!$E$2:$P$300,MATCH(INDIRECT(ADDRESS(4+13*QUOTIENT(ROW()-3,13),2,1,1)),IV_Compras_Totales_Base!$C$2:$C$300,0),MATCH($D43,IV_Compras_Totales_Base!$E$1:$P$1,0))),0,INDEX(IV_Compras_Totales_Base!$E$2:$P$300,MATCH(INDIRECT(ADDRESS(4+13*QUOTIENT(ROW()-3,13),2,1,1)),IV_Compras_Totales_Base!$C$2:$C$300,0),MATCH($D43,IV_Compras_Totales_Base!$E$1:$P$1,0)))</f>
        <v>8323028</v>
      </c>
      <c r="F43" s="87">
        <f ca="1">IF(ISERROR(INDEX(V_Compras_Logistica_Base!$E$2:$P$300,MATCH(INDIRECT(ADDRESS(4+13*QUOTIENT(ROW()-3,13),2,1,1)),V_Compras_Logistica_Base!$C$2:$C$300,0),MATCH($D43,V_Compras_Logistica_Base!$E$1:$P$1,0))),0,INDEX(V_Compras_Logistica_Base!$E$2:$P$300,MATCH(INDIRECT(ADDRESS(4+13*QUOTIENT(ROW()-3,13),2,1,1)),V_Compras_Logistica_Base!$C$2:$C$300,0),MATCH($D43,V_Compras_Logistica_Base!$E$1:$P$1,0)))</f>
        <v>8234798</v>
      </c>
      <c r="G43" s="88">
        <f ca="1">INDIRECT("Condiciones!"&amp;ADDRESS(VLOOKUP(G$2,Saltos,2,FALSE)+8*QUOTIENT((ROW()-3),13),MOD(ROW()-3,13)+COLUMN(Condiciones!$F$1)))</f>
        <v>0</v>
      </c>
      <c r="H43" s="89">
        <f ca="1">IF($E43="",0,G43*$E43)</f>
        <v>0</v>
      </c>
      <c r="I43" s="90">
        <f>IF(ISERROR(INDEX(PAGADO!$F$2:$R$321,MATCH(CONCATENATE($B$43,"Publicidad"),PAGADO!$E$2:$E$321,0),MATCH($D43,PAGADO!$F$1:$Q$1,0))),0,INDEX(PAGADO!$F$2:$R$321,MATCH(CONCATENATE($B$43,"Publicidad"),PAGADO!$E$2:$E$321,0),MATCH($D43,PAGADO!$F$1:$Q$1,0)))</f>
        <v>0</v>
      </c>
      <c r="J43" s="90">
        <f ca="1">H43+I43</f>
        <v>0</v>
      </c>
      <c r="K43" s="88">
        <f ca="1">INDIRECT("Condiciones!"&amp;ADDRESS(VLOOKUP(K$2,Saltos,2,FALSE)+8*QUOTIENT((ROW()-3),13),MOD(ROW()-3,13)+COLUMN(Condiciones!$F$1)))</f>
        <v>0</v>
      </c>
      <c r="L43" s="91">
        <f ca="1">IF($F43="",0,K43*$F43)</f>
        <v>0</v>
      </c>
      <c r="M43" s="90">
        <f>IF(ISERROR(INDEX(PAGADO!$F$2:$R$321,MATCH(CONCATENATE($B$43,"Logistica"),PAGADO!$E$2:$E$321,0),MATCH($D43,PAGADO!$F$1:$Q$1,0))),0,INDEX(PAGADO!$F$2:$R$321,MATCH(CONCATENATE($B$43,"Logistica"),PAGADO!$E$2:$E$321,0),MATCH($D43,PAGADO!$F$1:$Q$1,0)))</f>
        <v>-844902</v>
      </c>
      <c r="N43" s="90">
        <f ca="1">L43+M43</f>
        <v>-844902</v>
      </c>
      <c r="O43" s="88">
        <f ca="1">INDIRECT("Condiciones!"&amp;ADDRESS(VLOOKUP(O$2,Saltos,2,FALSE)+8*QUOTIENT((ROW()-3),13),MOD(ROW()-3,13)+COLUMN(Condiciones!$F$1)))</f>
        <v>0</v>
      </c>
      <c r="P43" s="90">
        <f ca="1">IF($E43="",0,O43*$E43)</f>
        <v>0</v>
      </c>
      <c r="Q43" s="91">
        <f>IF(ISERROR(INDEX(PAGADO!$F$2:$R$321,MATCH(CONCATENATE($B$43,"Centralizada"),PAGADO!$E$2:$E$321,0),MATCH($D43,PAGADO!$F$1:$Q$1,0))),0,INDEX(PAGADO!$F$2:$R$321,MATCH(CONCATENATE($B$43,"Centralizada"),PAGADO!$E$2:$E$321,0),MATCH($D43,PAGADO!$F$1:$Q$1,0)))</f>
        <v>0</v>
      </c>
      <c r="R43" s="90">
        <f ca="1">P43+Q43</f>
        <v>0</v>
      </c>
      <c r="S43" s="88">
        <f ca="1">INDIRECT("Condiciones!"&amp;ADDRESS(VLOOKUP(S$2,Saltos,2,FALSE)+8*QUOTIENT((ROW()-3),13),MOD(ROW()-3,13)+COLUMN(Condiciones!$F$1)))</f>
        <v>0</v>
      </c>
      <c r="T43" s="90">
        <f>'Base Calculo'!C22+'Base Calculo'!C23</f>
        <v>449561.12</v>
      </c>
      <c r="U43" s="90">
        <f>IF(ISERROR(INDEX(PAGADO!$F$2:$R$321,MATCH(CONCATENATE($B$43,"Escala Crecimiento"),PAGADO!$E$2:$E$321,0),MATCH($D43,PAGADO!$F$1:$Q$1,0))),0,INDEX(PAGADO!$F$2:$R$321,MATCH(CONCATENATE($B$43,"Escala Crecimiento"),PAGADO!$E$2:$E$321,0),MATCH($D43,PAGADO!$F$1:$Q$1,0)))</f>
        <v>0</v>
      </c>
      <c r="V43" s="90">
        <f>T43+U43</f>
        <v>446031.92</v>
      </c>
      <c r="W43" s="88">
        <f ca="1">INDIRECT("Condiciones!"&amp;ADDRESS(VLOOKUP(W$2,Saltos,2,FALSE)+8*QUOTIENT((ROW()-3),13),MOD(ROW()-3,13)+COLUMN(Condiciones!$F$1)))</f>
        <v>0</v>
      </c>
      <c r="X43" s="90">
        <f ca="1">IF($E43="",0,W43*$E43)</f>
        <v>0</v>
      </c>
      <c r="Y43" s="90">
        <f>IF(ISERROR(INDEX(PAGADO!$F$2:$R$321,MATCH(CONCATENATE($B$43,"Escala Fija"),PAGADO!$E$2:$E$321,0),MATCH($D43,PAGADO!$F$1:$Q$1,0))),0,INDEX(PAGADO!$F$2:$R$321,MATCH(CONCATENATE($B$43,"Escala Fija"),PAGADO!$E$2:$E$321,0),MATCH($D43,PAGADO!$F$1:$Q$1,0)))</f>
        <v>0</v>
      </c>
      <c r="Z43" s="90">
        <f ca="1">X43+Y43</f>
        <v>0</v>
      </c>
      <c r="AA43" s="88">
        <f ca="1">INDIRECT("Condiciones!"&amp;ADDRESS(VLOOKUP(AA$2,Saltos,2,FALSE)+8*QUOTIENT((ROW()-3),13),MOD(ROW()-3,13)+COLUMN(Condiciones!$F$1)))</f>
        <v>0</v>
      </c>
      <c r="AB43" s="90">
        <f ca="1">IF($E43="",0,AA43*$E43)</f>
        <v>0</v>
      </c>
      <c r="AC43" s="90">
        <f>IF(ISERROR(INDEX(PAGADO!$F$2:$R$321,MATCH(CONCATENATE($B$43,"Devoluciones"),PAGADO!$E$2:$E$321,0),MATCH($D43,PAGADO!$F$1:$Q$1,0))),0,INDEX(PAGADO!$F$2:$R$321,MATCH(CONCATENATE($B$43,"Devoluciones"),PAGADO!$E$2:$E$321,0),MATCH($D43,PAGADO!$F$1:$Q$1,0)))</f>
        <v>0</v>
      </c>
      <c r="AD43" s="90">
        <f ca="1">AB43+AC43</f>
        <v>0</v>
      </c>
      <c r="AE43" s="88">
        <f ca="1">INDIRECT("Condiciones!"&amp;ADDRESS(VLOOKUP(AE$2,Saltos,2,FALSE)+8*QUOTIENT((ROW()-3),13),MOD(ROW()-3,13)+COLUMN(Condiciones!$F$1)))</f>
        <v>1.5E-3</v>
      </c>
      <c r="AF43" s="90">
        <f ca="1">IF($E43="",0,AE43*$E43)</f>
        <v>12484.541999999999</v>
      </c>
      <c r="AG43" s="90">
        <f>IF(ISERROR(INDEX(PAGADO!$F$2:$R$321,MATCH(CONCATENATE($B$43,"Otros"),PAGADO!$E$2:$E$321,0),MATCH($D43,PAGADO!$F$1:$Q$1,0))),0,INDEX(PAGADO!$F$2:$R$321,MATCH(CONCATENATE($B$43,"Otros"),PAGADO!$E$2:$E$321,0),MATCH($D43,PAGADO!$F$1:$Q$1,0)))</f>
        <v>0</v>
      </c>
      <c r="AH43" s="90">
        <f ca="1">AF43+AG43</f>
        <v>12484.541999999999</v>
      </c>
      <c r="AI43" s="88">
        <f ca="1">INDIRECT("Condiciones!"&amp;ADDRESS(VLOOKUP(AI$2,Saltos,2,FALSE)+8*QUOTIENT((ROW()-3),13),MOD(ROW()-3,13)+COLUMN(Condiciones!$F$1)))</f>
        <v>0</v>
      </c>
      <c r="AJ43" s="90">
        <f ca="1">IF($E43="",0,AI43*$E43)</f>
        <v>0</v>
      </c>
      <c r="AK43" s="90">
        <f>IF(ISERROR(INDEX(PAGADO!$F$2:$R$321,MATCH(CONCATENATE($B$43,"Aportes Manuales"),PAGADO!$E$2:$E$321,0),MATCH($D43,PAGADO!$F$1:$Q$1,0))),0,INDEX(PAGADO!$F$2:$R$321,MATCH(CONCATENATE($B$43,"Aportes Manuales"),PAGADO!$E$2:$E$321,0),MATCH($D43,PAGADO!$F$1:$Q$1,0)))</f>
        <v>-2969936</v>
      </c>
      <c r="AL43" s="90">
        <f ca="1">AJ43+AK43</f>
        <v>-2969936</v>
      </c>
      <c r="AM43" s="71"/>
      <c r="AN43" s="90">
        <f t="shared" ref="AN43:AN54" ca="1" si="59">H43+L43+P43+T43+X43+AB43+AF43+AJ43</f>
        <v>458516.462</v>
      </c>
      <c r="AO43" s="90">
        <f t="shared" ref="AO43:AO54" si="60">I43+M43+Q43+U43+Y43+AC43+AG43+AK43</f>
        <v>-3814838</v>
      </c>
      <c r="AP43" s="90">
        <f t="shared" ref="AP43:AP54" ca="1" si="61">AN43+AO43</f>
        <v>-3356321.5380000002</v>
      </c>
    </row>
    <row r="44" spans="2:42">
      <c r="B44" s="118"/>
      <c r="C44" s="85">
        <f>DATE($B$2,2,1)</f>
        <v>45689</v>
      </c>
      <c r="D44" s="86" t="str">
        <f t="shared" ref="D44:D54" si="62">TEXT(C44,"YYYYMM")</f>
        <v>202502</v>
      </c>
      <c r="E44" s="87">
        <f ca="1">IF(ISERROR(INDEX(IV_Compras_Totales_Base!$E$2:$P$300,MATCH(INDIRECT(ADDRESS(4+13*QUOTIENT(ROW()-3,13),2,1,1)),IV_Compras_Totales_Base!$C$2:$C$300,0),MATCH($D44,IV_Compras_Totales_Base!$E$1:$P$1,0))),0,INDEX(IV_Compras_Totales_Base!$E$2:$P$300,MATCH(INDIRECT(ADDRESS(4+13*QUOTIENT(ROW()-3,13),2,1,1)),IV_Compras_Totales_Base!$C$2:$C$300,0),MATCH($D44,IV_Compras_Totales_Base!$E$1:$P$1,0)))</f>
        <v>46563994</v>
      </c>
      <c r="F44" s="87">
        <f ca="1">IF(ISERROR(INDEX(V_Compras_Logistica_Base!$E$2:$P$300,MATCH(INDIRECT(ADDRESS(4+13*QUOTIENT(ROW()-3,13),2,1,1)),V_Compras_Logistica_Base!$C$2:$C$300,0),MATCH($D44,V_Compras_Logistica_Base!$E$1:$P$1,0))),0,INDEX(V_Compras_Logistica_Base!$E$2:$P$300,MATCH(INDIRECT(ADDRESS(4+13*QUOTIENT(ROW()-3,13),2,1,1)),V_Compras_Logistica_Base!$C$2:$C$300,0),MATCH($D44,V_Compras_Logistica_Base!$E$1:$P$1,0)))</f>
        <v>38918106</v>
      </c>
      <c r="G44" s="88">
        <f ca="1">INDIRECT("Condiciones!"&amp;ADDRESS(VLOOKUP(G$2,Saltos,2,FALSE)+8*QUOTIENT((ROW()-3),13),MOD(ROW()-3,13)+COLUMN(Condiciones!$F$1)))</f>
        <v>0</v>
      </c>
      <c r="H44" s="89">
        <f t="shared" ref="H44:H54" ca="1" si="63">IF($E44="",0,G44*$E44)</f>
        <v>0</v>
      </c>
      <c r="I44" s="90">
        <f>IF(ISERROR(INDEX(PAGADO!$F$2:$R$321,MATCH(CONCATENATE($B$43,"Publicidad"),PAGADO!$E$2:$E$321,0),MATCH($D44,PAGADO!$F$1:$Q$1,0))),0,INDEX(PAGADO!$F$2:$R$321,MATCH(CONCATENATE($B$43,"Publicidad"),PAGADO!$E$2:$E$321,0),MATCH($D44,PAGADO!$F$1:$Q$1,0)))</f>
        <v>0</v>
      </c>
      <c r="J44" s="90">
        <f t="shared" ref="J44:J54" ca="1" si="64">H44+I44</f>
        <v>0</v>
      </c>
      <c r="K44" s="88">
        <f ca="1">INDIRECT("Condiciones!"&amp;ADDRESS(VLOOKUP(K$2,Saltos,2,FALSE)+8*QUOTIENT((ROW()-3),13),MOD(ROW()-3,13)+COLUMN(Condiciones!$F$1)))</f>
        <v>0</v>
      </c>
      <c r="L44" s="91">
        <f t="shared" ref="L44:L54" ca="1" si="65">IF($F44="",0,K44*$F44)</f>
        <v>0</v>
      </c>
      <c r="M44" s="90">
        <f>IF(ISERROR(INDEX(PAGADO!$F$2:$R$321,MATCH(CONCATENATE($B$43,"Logistica"),PAGADO!$E$2:$E$321,0),MATCH($D44,PAGADO!$F$1:$Q$1,0))),0,INDEX(PAGADO!$F$2:$R$321,MATCH(CONCATENATE($B$43,"Logistica"),PAGADO!$E$2:$E$321,0),MATCH($D44,PAGADO!$F$1:$Q$1,0)))</f>
        <v>-1041214</v>
      </c>
      <c r="N44" s="90">
        <f t="shared" ref="N44:N54" ca="1" si="66">L44+M44</f>
        <v>-1041214</v>
      </c>
      <c r="O44" s="88">
        <f ca="1">INDIRECT("Condiciones!"&amp;ADDRESS(VLOOKUP(O$2,Saltos,2,FALSE)+8*QUOTIENT((ROW()-3),13),MOD(ROW()-3,13)+COLUMN(Condiciones!$F$1)))</f>
        <v>0</v>
      </c>
      <c r="P44" s="90">
        <f t="shared" ref="P44:P54" ca="1" si="67">IF($E44="",0,O44*$E44)</f>
        <v>0</v>
      </c>
      <c r="Q44" s="91">
        <f>IF(ISERROR(INDEX(PAGADO!$F$2:$R$321,MATCH(CONCATENATE($B$43,"Centralizada"),PAGADO!$E$2:$E$321,0),MATCH($D44,PAGADO!$F$1:$Q$1,0))),0,INDEX(PAGADO!$F$2:$R$321,MATCH(CONCATENATE($B$43,"Centralizada"),PAGADO!$E$2:$E$321,0),MATCH($D44,PAGADO!$F$1:$Q$1,0)))</f>
        <v>0</v>
      </c>
      <c r="R44" s="90">
        <f t="shared" ref="R44:R54" ca="1" si="68">P44+Q44</f>
        <v>0</v>
      </c>
      <c r="S44" s="88">
        <f ca="1">INDIRECT("Condiciones!"&amp;ADDRESS(VLOOKUP(S$2,Saltos,2,FALSE)+8*QUOTIENT((ROW()-3),13),MOD(ROW()-3,13)+COLUMN(Condiciones!$F$1)))</f>
        <v>0</v>
      </c>
      <c r="T44" s="90">
        <f>'Base Calculo'!D22+'Base Calculo'!D23</f>
        <v>2194335.76</v>
      </c>
      <c r="U44" s="90">
        <f>IF(ISERROR(INDEX(PAGADO!$F$2:$R$321,MATCH(CONCATENATE($B$43,"Escala Crecimiento"),PAGADO!$E$2:$E$321,0),MATCH($D44,PAGADO!$F$1:$Q$1,0))),0,INDEX(PAGADO!$F$2:$R$321,MATCH(CONCATENATE($B$43,"Escala Crecimiento"),PAGADO!$E$2:$E$321,0),MATCH($D44,PAGADO!$F$1:$Q$1,0)))</f>
        <v>0</v>
      </c>
      <c r="V44" s="90">
        <f t="shared" ref="V44:V54" si="69">T44+U44</f>
        <v>1888500.24</v>
      </c>
      <c r="W44" s="88">
        <f ca="1">INDIRECT("Condiciones!"&amp;ADDRESS(VLOOKUP(W$2,Saltos,2,FALSE)+8*QUOTIENT((ROW()-3),13),MOD(ROW()-3,13)+COLUMN(Condiciones!$F$1)))</f>
        <v>0</v>
      </c>
      <c r="X44" s="90">
        <f t="shared" ref="X44:X54" ca="1" si="70">IF($E44="",0,W44*$E44)</f>
        <v>0</v>
      </c>
      <c r="Y44" s="90">
        <f>IF(ISERROR(INDEX(PAGADO!$F$2:$R$321,MATCH(CONCATENATE($B$43,"Escala Fija"),PAGADO!$E$2:$E$321,0),MATCH($D44,PAGADO!$F$1:$Q$1,0))),0,INDEX(PAGADO!$F$2:$R$321,MATCH(CONCATENATE($B$43,"Escala Fija"),PAGADO!$E$2:$E$321,0),MATCH($D44,PAGADO!$F$1:$Q$1,0)))</f>
        <v>0</v>
      </c>
      <c r="Z44" s="90">
        <f t="shared" ref="Z44:Z54" ca="1" si="71">X44+Y44</f>
        <v>0</v>
      </c>
      <c r="AA44" s="88">
        <f ca="1">INDIRECT("Condiciones!"&amp;ADDRESS(VLOOKUP(AA$2,Saltos,2,FALSE)+8*QUOTIENT((ROW()-3),13),MOD(ROW()-3,13)+COLUMN(Condiciones!$F$1)))</f>
        <v>0</v>
      </c>
      <c r="AB44" s="90">
        <f t="shared" ref="AB44:AB54" ca="1" si="72">IF($E44="",0,AA44*$E44)</f>
        <v>0</v>
      </c>
      <c r="AC44" s="90">
        <f>IF(ISERROR(INDEX(PAGADO!$F$2:$R$321,MATCH(CONCATENATE($B$43,"Devoluciones"),PAGADO!$E$2:$E$321,0),MATCH($D44,PAGADO!$F$1:$Q$1,0))),0,INDEX(PAGADO!$F$2:$R$321,MATCH(CONCATENATE($B$43,"Devoluciones"),PAGADO!$E$2:$E$321,0),MATCH($D44,PAGADO!$F$1:$Q$1,0)))</f>
        <v>0</v>
      </c>
      <c r="AD44" s="90">
        <f t="shared" ref="AD44:AD54" ca="1" si="73">AB44+AC44</f>
        <v>0</v>
      </c>
      <c r="AE44" s="88">
        <f ca="1">INDIRECT("Condiciones!"&amp;ADDRESS(VLOOKUP(AE$2,Saltos,2,FALSE)+8*QUOTIENT((ROW()-3),13),MOD(ROW()-3,13)+COLUMN(Condiciones!$F$1)))</f>
        <v>1.5E-3</v>
      </c>
      <c r="AF44" s="90">
        <f t="shared" ref="AF44:AF54" ca="1" si="74">IF($E44="",0,AE44*$E44)</f>
        <v>69845.990999999995</v>
      </c>
      <c r="AG44" s="90">
        <f>IF(ISERROR(INDEX(PAGADO!$F$2:$R$321,MATCH(CONCATENATE($B$43,"Otros"),PAGADO!$E$2:$E$321,0),MATCH($D44,PAGADO!$F$1:$Q$1,0))),0,INDEX(PAGADO!$F$2:$R$321,MATCH(CONCATENATE($B$43,"Otros"),PAGADO!$E$2:$E$321,0),MATCH($D44,PAGADO!$F$1:$Q$1,0)))</f>
        <v>-47255</v>
      </c>
      <c r="AH44" s="90">
        <f t="shared" ref="AH44:AH54" ca="1" si="75">AF44+AG44</f>
        <v>22590.990999999995</v>
      </c>
      <c r="AI44" s="88">
        <f ca="1">INDIRECT("Condiciones!"&amp;ADDRESS(VLOOKUP(AI$2,Saltos,2,FALSE)+8*QUOTIENT((ROW()-3),13),MOD(ROW()-3,13)+COLUMN(Condiciones!$F$1)))</f>
        <v>0</v>
      </c>
      <c r="AJ44" s="90">
        <f t="shared" ref="AJ44:AJ54" ca="1" si="76">IF($E44="",0,AI44*$E44)</f>
        <v>0</v>
      </c>
      <c r="AK44" s="90">
        <f>IF(ISERROR(INDEX(PAGADO!$F$2:$R$321,MATCH(CONCATENATE($B$43,"Aportes Manuales"),PAGADO!$E$2:$E$321,0),MATCH($D44,PAGADO!$F$1:$Q$1,0))),0,INDEX(PAGADO!$F$2:$R$321,MATCH(CONCATENATE($B$43,"Aportes Manuales"),PAGADO!$E$2:$E$321,0),MATCH($D44,PAGADO!$F$1:$Q$1,0)))</f>
        <v>-5539619</v>
      </c>
      <c r="AL44" s="90">
        <f t="shared" ref="AL44:AL54" ca="1" si="77">AJ44+AK44</f>
        <v>-5539619</v>
      </c>
      <c r="AM44" s="71"/>
      <c r="AN44" s="90">
        <f t="shared" ca="1" si="59"/>
        <v>1958346.2309999999</v>
      </c>
      <c r="AO44" s="90">
        <f t="shared" si="60"/>
        <v>-6628088</v>
      </c>
      <c r="AP44" s="90">
        <f t="shared" ca="1" si="61"/>
        <v>-4669741.7690000003</v>
      </c>
    </row>
    <row r="45" spans="2:42">
      <c r="B45" s="118"/>
      <c r="C45" s="85">
        <f>DATE($B$2,3,1)</f>
        <v>45717</v>
      </c>
      <c r="D45" s="86" t="str">
        <f t="shared" si="62"/>
        <v>202503</v>
      </c>
      <c r="E45" s="87">
        <f ca="1">IF(ISERROR(INDEX(IV_Compras_Totales_Base!$E$2:$P$300,MATCH(INDIRECT(ADDRESS(4+13*QUOTIENT(ROW()-3,13),2,1,1)),IV_Compras_Totales_Base!$C$2:$C$300,0),MATCH($D45,IV_Compras_Totales_Base!$E$1:$P$1,0))),0,INDEX(IV_Compras_Totales_Base!$E$2:$P$300,MATCH(INDIRECT(ADDRESS(4+13*QUOTIENT(ROW()-3,13),2,1,1)),IV_Compras_Totales_Base!$C$2:$C$300,0),MATCH($D45,IV_Compras_Totales_Base!$E$1:$P$1,0)))</f>
        <v>66493357</v>
      </c>
      <c r="F45" s="87">
        <f ca="1">IF(ISERROR(INDEX(V_Compras_Logistica_Base!$E$2:$P$300,MATCH(INDIRECT(ADDRESS(4+13*QUOTIENT(ROW()-3,13),2,1,1)),V_Compras_Logistica_Base!$C$2:$C$300,0),MATCH($D45,V_Compras_Logistica_Base!$E$1:$P$1,0))),0,INDEX(V_Compras_Logistica_Base!$E$2:$P$300,MATCH(INDIRECT(ADDRESS(4+13*QUOTIENT(ROW()-3,13),2,1,1)),V_Compras_Logistica_Base!$C$2:$C$300,0),MATCH($D45,V_Compras_Logistica_Base!$E$1:$P$1,0)))</f>
        <v>60551877</v>
      </c>
      <c r="G45" s="88">
        <f ca="1">INDIRECT("Condiciones!"&amp;ADDRESS(VLOOKUP(G$2,Saltos,2,FALSE)+8*QUOTIENT((ROW()-3),13),MOD(ROW()-3,13)+COLUMN(Condiciones!$F$1)))</f>
        <v>0</v>
      </c>
      <c r="H45" s="89">
        <f t="shared" ca="1" si="63"/>
        <v>0</v>
      </c>
      <c r="I45" s="90">
        <f>IF(ISERROR(INDEX(PAGADO!$F$2:$R$321,MATCH(CONCATENATE($B$43,"Publicidad"),PAGADO!$E$2:$E$321,0),MATCH($D45,PAGADO!$F$1:$Q$1,0))),0,INDEX(PAGADO!$F$2:$R$321,MATCH(CONCATENATE($B$43,"Publicidad"),PAGADO!$E$2:$E$321,0),MATCH($D45,PAGADO!$F$1:$Q$1,0)))</f>
        <v>0</v>
      </c>
      <c r="J45" s="90">
        <f t="shared" ca="1" si="64"/>
        <v>0</v>
      </c>
      <c r="K45" s="88">
        <f ca="1">INDIRECT("Condiciones!"&amp;ADDRESS(VLOOKUP(K$2,Saltos,2,FALSE)+8*QUOTIENT((ROW()-3),13),MOD(ROW()-3,13)+COLUMN(Condiciones!$F$1)))</f>
        <v>0</v>
      </c>
      <c r="L45" s="91">
        <f t="shared" ca="1" si="65"/>
        <v>0</v>
      </c>
      <c r="M45" s="90">
        <f>IF(ISERROR(INDEX(PAGADO!$F$2:$R$321,MATCH(CONCATENATE($B$43,"Logistica"),PAGADO!$E$2:$E$321,0),MATCH($D45,PAGADO!$F$1:$Q$1,0))),0,INDEX(PAGADO!$F$2:$R$321,MATCH(CONCATENATE($B$43,"Logistica"),PAGADO!$E$2:$E$321,0),MATCH($D45,PAGADO!$F$1:$Q$1,0)))</f>
        <v>-2422075</v>
      </c>
      <c r="N45" s="90">
        <f t="shared" ca="1" si="66"/>
        <v>-2422075</v>
      </c>
      <c r="O45" s="88">
        <f ca="1">INDIRECT("Condiciones!"&amp;ADDRESS(VLOOKUP(O$2,Saltos,2,FALSE)+8*QUOTIENT((ROW()-3),13),MOD(ROW()-3,13)+COLUMN(Condiciones!$F$1)))</f>
        <v>0</v>
      </c>
      <c r="P45" s="90">
        <f t="shared" ca="1" si="67"/>
        <v>0</v>
      </c>
      <c r="Q45" s="91">
        <f>IF(ISERROR(INDEX(PAGADO!$F$2:$R$321,MATCH(CONCATENATE($B$43,"Centralizada"),PAGADO!$E$2:$E$321,0),MATCH($D45,PAGADO!$F$1:$Q$1,0))),0,INDEX(PAGADO!$F$2:$R$321,MATCH(CONCATENATE($B$43,"Centralizada"),PAGADO!$E$2:$E$321,0),MATCH($D45,PAGADO!$F$1:$Q$1,0)))</f>
        <v>0</v>
      </c>
      <c r="R45" s="90">
        <f t="shared" ca="1" si="68"/>
        <v>0</v>
      </c>
      <c r="S45" s="88">
        <f ca="1">INDIRECT("Condiciones!"&amp;ADDRESS(VLOOKUP(S$2,Saltos,2,FALSE)+8*QUOTIENT((ROW()-3),13),MOD(ROW()-3,13)+COLUMN(Condiciones!$F$1)))</f>
        <v>0</v>
      </c>
      <c r="T45" s="90">
        <f>'Base Calculo'!E22+'Base Calculo'!E23</f>
        <v>2996694.28</v>
      </c>
      <c r="U45" s="90">
        <f>IF(ISERROR(INDEX(PAGADO!$F$2:$R$321,MATCH(CONCATENATE($B$43,"Escala Crecimiento"),PAGADO!$E$2:$E$321,0),MATCH($D45,PAGADO!$F$1:$Q$1,0))),0,INDEX(PAGADO!$F$2:$R$321,MATCH(CONCATENATE($B$43,"Escala Crecimiento"),PAGADO!$E$2:$E$321,0),MATCH($D45,PAGADO!$F$1:$Q$1,0)))</f>
        <v>-2154096</v>
      </c>
      <c r="V45" s="90">
        <f t="shared" si="69"/>
        <v>604939.08000000007</v>
      </c>
      <c r="W45" s="88">
        <f ca="1">INDIRECT("Condiciones!"&amp;ADDRESS(VLOOKUP(W$2,Saltos,2,FALSE)+8*QUOTIENT((ROW()-3),13),MOD(ROW()-3,13)+COLUMN(Condiciones!$F$1)))</f>
        <v>0</v>
      </c>
      <c r="X45" s="90">
        <f t="shared" ca="1" si="70"/>
        <v>0</v>
      </c>
      <c r="Y45" s="90">
        <f>IF(ISERROR(INDEX(PAGADO!$F$2:$R$321,MATCH(CONCATENATE($B$43,"Escala Fija"),PAGADO!$E$2:$E$321,0),MATCH($D45,PAGADO!$F$1:$Q$1,0))),0,INDEX(PAGADO!$F$2:$R$321,MATCH(CONCATENATE($B$43,"Escala Fija"),PAGADO!$E$2:$E$321,0),MATCH($D45,PAGADO!$F$1:$Q$1,0)))</f>
        <v>0</v>
      </c>
      <c r="Z45" s="90">
        <f t="shared" ca="1" si="71"/>
        <v>0</v>
      </c>
      <c r="AA45" s="88">
        <f ca="1">INDIRECT("Condiciones!"&amp;ADDRESS(VLOOKUP(AA$2,Saltos,2,FALSE)+8*QUOTIENT((ROW()-3),13),MOD(ROW()-3,13)+COLUMN(Condiciones!$F$1)))</f>
        <v>0</v>
      </c>
      <c r="AB45" s="90">
        <f t="shared" ca="1" si="72"/>
        <v>0</v>
      </c>
      <c r="AC45" s="90">
        <f>IF(ISERROR(INDEX(PAGADO!$F$2:$R$321,MATCH(CONCATENATE($B$43,"Devoluciones"),PAGADO!$E$2:$E$321,0),MATCH($D45,PAGADO!$F$1:$Q$1,0))),0,INDEX(PAGADO!$F$2:$R$321,MATCH(CONCATENATE($B$43,"Devoluciones"),PAGADO!$E$2:$E$321,0),MATCH($D45,PAGADO!$F$1:$Q$1,0)))</f>
        <v>0</v>
      </c>
      <c r="AD45" s="90">
        <f t="shared" ca="1" si="73"/>
        <v>0</v>
      </c>
      <c r="AE45" s="88">
        <f ca="1">INDIRECT("Condiciones!"&amp;ADDRESS(VLOOKUP(AE$2,Saltos,2,FALSE)+8*QUOTIENT((ROW()-3),13),MOD(ROW()-3,13)+COLUMN(Condiciones!$F$1)))</f>
        <v>1.5E-3</v>
      </c>
      <c r="AF45" s="90">
        <f t="shared" ca="1" si="74"/>
        <v>99740.035499999998</v>
      </c>
      <c r="AG45" s="90">
        <f>IF(ISERROR(INDEX(PAGADO!$F$2:$R$321,MATCH(CONCATENATE($B$43,"Otros"),PAGADO!$E$2:$E$321,0),MATCH($D45,PAGADO!$F$1:$Q$1,0))),0,INDEX(PAGADO!$F$2:$R$321,MATCH(CONCATENATE($B$43,"Otros"),PAGADO!$E$2:$E$321,0),MATCH($D45,PAGADO!$F$1:$Q$1,0)))</f>
        <v>-105419</v>
      </c>
      <c r="AH45" s="90">
        <f t="shared" ca="1" si="75"/>
        <v>-5678.9645000000019</v>
      </c>
      <c r="AI45" s="88">
        <f ca="1">INDIRECT("Condiciones!"&amp;ADDRESS(VLOOKUP(AI$2,Saltos,2,FALSE)+8*QUOTIENT((ROW()-3),13),MOD(ROW()-3,13)+COLUMN(Condiciones!$F$1)))</f>
        <v>0</v>
      </c>
      <c r="AJ45" s="90">
        <f t="shared" ca="1" si="76"/>
        <v>0</v>
      </c>
      <c r="AK45" s="90">
        <f>IF(ISERROR(INDEX(PAGADO!$F$2:$R$321,MATCH(CONCATENATE($B$43,"Aportes Manuales"),PAGADO!$E$2:$E$321,0),MATCH($D45,PAGADO!$F$1:$Q$1,0))),0,INDEX(PAGADO!$F$2:$R$321,MATCH(CONCATENATE($B$43,"Aportes Manuales"),PAGADO!$E$2:$E$321,0),MATCH($D45,PAGADO!$F$1:$Q$1,0)))</f>
        <v>-8535775</v>
      </c>
      <c r="AL45" s="90">
        <f t="shared" ca="1" si="77"/>
        <v>-8535775</v>
      </c>
      <c r="AM45" s="71"/>
      <c r="AN45" s="90">
        <f t="shared" ca="1" si="59"/>
        <v>2858775.1155000003</v>
      </c>
      <c r="AO45" s="90">
        <f t="shared" si="60"/>
        <v>-13217365</v>
      </c>
      <c r="AP45" s="90">
        <f t="shared" ca="1" si="61"/>
        <v>-10358589.884500001</v>
      </c>
    </row>
    <row r="46" spans="2:42">
      <c r="B46" s="118"/>
      <c r="C46" s="85">
        <f>DATE($B$2,4,1)</f>
        <v>45748</v>
      </c>
      <c r="D46" s="86" t="str">
        <f t="shared" si="62"/>
        <v>202504</v>
      </c>
      <c r="E46" s="87">
        <f ca="1">IF(ISERROR(INDEX(IV_Compras_Totales_Base!$E$2:$P$300,MATCH(INDIRECT(ADDRESS(4+13*QUOTIENT(ROW()-3,13),2,1,1)),IV_Compras_Totales_Base!$C$2:$C$300,0),MATCH($D46,IV_Compras_Totales_Base!$E$1:$P$1,0))),0,INDEX(IV_Compras_Totales_Base!$E$2:$P$300,MATCH(INDIRECT(ADDRESS(4+13*QUOTIENT(ROW()-3,13),2,1,1)),IV_Compras_Totales_Base!$C$2:$C$300,0),MATCH($D46,IV_Compras_Totales_Base!$E$1:$P$1,0)))</f>
        <v>24835753</v>
      </c>
      <c r="F46" s="87">
        <f ca="1">IF(ISERROR(INDEX(V_Compras_Logistica_Base!$E$2:$P$300,MATCH(INDIRECT(ADDRESS(4+13*QUOTIENT(ROW()-3,13),2,1,1)),V_Compras_Logistica_Base!$C$2:$C$300,0),MATCH($D46,V_Compras_Logistica_Base!$E$1:$P$1,0))),0,INDEX(V_Compras_Logistica_Base!$E$2:$P$300,MATCH(INDIRECT(ADDRESS(4+13*QUOTIENT(ROW()-3,13),2,1,1)),V_Compras_Logistica_Base!$C$2:$C$300,0),MATCH($D46,V_Compras_Logistica_Base!$E$1:$P$1,0)))</f>
        <v>22501823</v>
      </c>
      <c r="G46" s="88">
        <f ca="1">INDIRECT("Condiciones!"&amp;ADDRESS(VLOOKUP(G$2,Saltos,2,FALSE)+8*QUOTIENT((ROW()-3),13),MOD(ROW()-3,13)+COLUMN(Condiciones!$F$1)))</f>
        <v>0</v>
      </c>
      <c r="H46" s="89">
        <f t="shared" ca="1" si="63"/>
        <v>0</v>
      </c>
      <c r="I46" s="90">
        <f>IF(ISERROR(INDEX(PAGADO!$F$2:$R$321,MATCH(CONCATENATE($B$43,"Publicidad"),PAGADO!$E$2:$E$321,0),MATCH($D46,PAGADO!$F$1:$Q$1,0))),0,INDEX(PAGADO!$F$2:$R$321,MATCH(CONCATENATE($B$43,"Publicidad"),PAGADO!$E$2:$E$321,0),MATCH($D46,PAGADO!$F$1:$Q$1,0)))</f>
        <v>0</v>
      </c>
      <c r="J46" s="90">
        <f t="shared" ca="1" si="64"/>
        <v>0</v>
      </c>
      <c r="K46" s="88">
        <f ca="1">INDIRECT("Condiciones!"&amp;ADDRESS(VLOOKUP(K$2,Saltos,2,FALSE)+8*QUOTIENT((ROW()-3),13),MOD(ROW()-3,13)+COLUMN(Condiciones!$F$1)))</f>
        <v>0</v>
      </c>
      <c r="L46" s="91">
        <f t="shared" ca="1" si="65"/>
        <v>0</v>
      </c>
      <c r="M46" s="90">
        <f>IF(ISERROR(INDEX(PAGADO!$F$2:$R$321,MATCH(CONCATENATE($B$43,"Logistica"),PAGADO!$E$2:$E$321,0),MATCH($D46,PAGADO!$F$1:$Q$1,0))),0,INDEX(PAGADO!$F$2:$R$321,MATCH(CONCATENATE($B$43,"Logistica"),PAGADO!$E$2:$E$321,0),MATCH($D46,PAGADO!$F$1:$Q$1,0)))</f>
        <v>-900073</v>
      </c>
      <c r="N46" s="90">
        <f t="shared" ca="1" si="66"/>
        <v>-900073</v>
      </c>
      <c r="O46" s="88">
        <f ca="1">INDIRECT("Condiciones!"&amp;ADDRESS(VLOOKUP(O$2,Saltos,2,FALSE)+8*QUOTIENT((ROW()-3),13),MOD(ROW()-3,13)+COLUMN(Condiciones!$F$1)))</f>
        <v>0</v>
      </c>
      <c r="P46" s="90">
        <f t="shared" ca="1" si="67"/>
        <v>0</v>
      </c>
      <c r="Q46" s="91">
        <f>IF(ISERROR(INDEX(PAGADO!$F$2:$R$321,MATCH(CONCATENATE($B$43,"Centralizada"),PAGADO!$E$2:$E$321,0),MATCH($D46,PAGADO!$F$1:$Q$1,0))),0,INDEX(PAGADO!$F$2:$R$321,MATCH(CONCATENATE($B$43,"Centralizada"),PAGADO!$E$2:$E$321,0),MATCH($D46,PAGADO!$F$1:$Q$1,0)))</f>
        <v>0</v>
      </c>
      <c r="R46" s="90">
        <f t="shared" ca="1" si="68"/>
        <v>0</v>
      </c>
      <c r="S46" s="88">
        <f ca="1">INDIRECT("Condiciones!"&amp;ADDRESS(VLOOKUP(S$2,Saltos,2,FALSE)+8*QUOTIENT((ROW()-3),13),MOD(ROW()-3,13)+COLUMN(Condiciones!$F$1)))</f>
        <v>0</v>
      </c>
      <c r="T46" s="90">
        <f>'Base Calculo'!F22+'Base Calculo'!F23</f>
        <v>1421110.12</v>
      </c>
      <c r="U46" s="90">
        <f>IF(ISERROR(INDEX(PAGADO!$F$2:$R$321,MATCH(CONCATENATE($B$43,"Escala Crecimiento"),PAGADO!$E$2:$E$321,0),MATCH($D46,PAGADO!$F$1:$Q$1,0))),0,INDEX(PAGADO!$F$2:$R$321,MATCH(CONCATENATE($B$43,"Escala Crecimiento"),PAGADO!$E$2:$E$321,0),MATCH($D46,PAGADO!$F$1:$Q$1,0)))</f>
        <v>-539552</v>
      </c>
      <c r="V46" s="90">
        <f t="shared" si="69"/>
        <v>788200.91999999993</v>
      </c>
      <c r="W46" s="88">
        <f ca="1">INDIRECT("Condiciones!"&amp;ADDRESS(VLOOKUP(W$2,Saltos,2,FALSE)+8*QUOTIENT((ROW()-3),13),MOD(ROW()-3,13)+COLUMN(Condiciones!$F$1)))</f>
        <v>0</v>
      </c>
      <c r="X46" s="90">
        <f t="shared" ca="1" si="70"/>
        <v>0</v>
      </c>
      <c r="Y46" s="90">
        <f>IF(ISERROR(INDEX(PAGADO!$F$2:$R$321,MATCH(CONCATENATE($B$43,"Escala Fija"),PAGADO!$E$2:$E$321,0),MATCH($D46,PAGADO!$F$1:$Q$1,0))),0,INDEX(PAGADO!$F$2:$R$321,MATCH(CONCATENATE($B$43,"Escala Fija"),PAGADO!$E$2:$E$321,0),MATCH($D46,PAGADO!$F$1:$Q$1,0)))</f>
        <v>0</v>
      </c>
      <c r="Z46" s="90">
        <f t="shared" ca="1" si="71"/>
        <v>0</v>
      </c>
      <c r="AA46" s="88">
        <f ca="1">INDIRECT("Condiciones!"&amp;ADDRESS(VLOOKUP(AA$2,Saltos,2,FALSE)+8*QUOTIENT((ROW()-3),13),MOD(ROW()-3,13)+COLUMN(Condiciones!$F$1)))</f>
        <v>0</v>
      </c>
      <c r="AB46" s="90">
        <f t="shared" ca="1" si="72"/>
        <v>0</v>
      </c>
      <c r="AC46" s="90">
        <f>IF(ISERROR(INDEX(PAGADO!$F$2:$R$321,MATCH(CONCATENATE($B$43,"Devoluciones"),PAGADO!$E$2:$E$321,0),MATCH($D46,PAGADO!$F$1:$Q$1,0))),0,INDEX(PAGADO!$F$2:$R$321,MATCH(CONCATENATE($B$43,"Devoluciones"),PAGADO!$E$2:$E$321,0),MATCH($D46,PAGADO!$F$1:$Q$1,0)))</f>
        <v>0</v>
      </c>
      <c r="AD46" s="90">
        <f t="shared" ca="1" si="73"/>
        <v>0</v>
      </c>
      <c r="AE46" s="88">
        <f ca="1">INDIRECT("Condiciones!"&amp;ADDRESS(VLOOKUP(AE$2,Saltos,2,FALSE)+8*QUOTIENT((ROW()-3),13),MOD(ROW()-3,13)+COLUMN(Condiciones!$F$1)))</f>
        <v>1.5E-3</v>
      </c>
      <c r="AF46" s="90">
        <f t="shared" ca="1" si="74"/>
        <v>37253.629500000003</v>
      </c>
      <c r="AG46" s="90">
        <f>IF(ISERROR(INDEX(PAGADO!$F$2:$R$321,MATCH(CONCATENATE($B$43,"Otros"),PAGADO!$E$2:$E$321,0),MATCH($D46,PAGADO!$F$1:$Q$1,0))),0,INDEX(PAGADO!$F$2:$R$321,MATCH(CONCATENATE($B$43,"Otros"),PAGADO!$E$2:$E$321,0),MATCH($D46,PAGADO!$F$1:$Q$1,0)))</f>
        <v>-45769</v>
      </c>
      <c r="AH46" s="90">
        <f t="shared" ca="1" si="75"/>
        <v>-8515.3704999999973</v>
      </c>
      <c r="AI46" s="88">
        <f ca="1">INDIRECT("Condiciones!"&amp;ADDRESS(VLOOKUP(AI$2,Saltos,2,FALSE)+8*QUOTIENT((ROW()-3),13),MOD(ROW()-3,13)+COLUMN(Condiciones!$F$1)))</f>
        <v>0</v>
      </c>
      <c r="AJ46" s="90">
        <f t="shared" ca="1" si="76"/>
        <v>0</v>
      </c>
      <c r="AK46" s="90">
        <f>IF(ISERROR(INDEX(PAGADO!$F$2:$R$321,MATCH(CONCATENATE($B$43,"Aportes Manuales"),PAGADO!$E$2:$E$321,0),MATCH($D46,PAGADO!$F$1:$Q$1,0))),0,INDEX(PAGADO!$F$2:$R$321,MATCH(CONCATENATE($B$43,"Aportes Manuales"),PAGADO!$E$2:$E$321,0),MATCH($D46,PAGADO!$F$1:$Q$1,0)))</f>
        <v>-2453030</v>
      </c>
      <c r="AL46" s="90">
        <f t="shared" ca="1" si="77"/>
        <v>-2453030</v>
      </c>
      <c r="AM46" s="71"/>
      <c r="AN46" s="90">
        <f t="shared" ca="1" si="59"/>
        <v>1365006.5495</v>
      </c>
      <c r="AO46" s="90">
        <f t="shared" si="60"/>
        <v>-3938424</v>
      </c>
      <c r="AP46" s="90">
        <f t="shared" ca="1" si="61"/>
        <v>-2573417.4505000003</v>
      </c>
    </row>
    <row r="47" spans="2:42">
      <c r="B47" s="118"/>
      <c r="C47" s="85">
        <f>DATE($B$2,6,)</f>
        <v>45808</v>
      </c>
      <c r="D47" s="86" t="str">
        <f t="shared" si="62"/>
        <v>202505</v>
      </c>
      <c r="E47" s="87">
        <f ca="1">IF(ISERROR(INDEX(IV_Compras_Totales_Base!$E$2:$P$300,MATCH(INDIRECT(ADDRESS(4+13*QUOTIENT(ROW()-3,13),2,1,1)),IV_Compras_Totales_Base!$C$2:$C$300,0),MATCH($D47,IV_Compras_Totales_Base!$E$1:$P$1,0))),0,INDEX(IV_Compras_Totales_Base!$E$2:$P$300,MATCH(INDIRECT(ADDRESS(4+13*QUOTIENT(ROW()-3,13),2,1,1)),IV_Compras_Totales_Base!$C$2:$C$300,0),MATCH($D47,IV_Compras_Totales_Base!$E$1:$P$1,0)))</f>
        <v>84556221</v>
      </c>
      <c r="F47" s="87">
        <f ca="1">IF(ISERROR(INDEX(V_Compras_Logistica_Base!$E$2:$P$300,MATCH(INDIRECT(ADDRESS(4+13*QUOTIENT(ROW()-3,13),2,1,1)),V_Compras_Logistica_Base!$C$2:$C$300,0),MATCH($D47,V_Compras_Logistica_Base!$E$1:$P$1,0))),0,INDEX(V_Compras_Logistica_Base!$E$2:$P$300,MATCH(INDIRECT(ADDRESS(4+13*QUOTIENT(ROW()-3,13),2,1,1)),V_Compras_Logistica_Base!$C$2:$C$300,0),MATCH($D47,V_Compras_Logistica_Base!$E$1:$P$1,0)))</f>
        <v>50832781</v>
      </c>
      <c r="G47" s="88">
        <f ca="1">INDIRECT("Condiciones!"&amp;ADDRESS(VLOOKUP(G$2,Saltos,2,FALSE)+8*QUOTIENT((ROW()-3),13),MOD(ROW()-3,13)+COLUMN(Condiciones!$F$1)))</f>
        <v>0</v>
      </c>
      <c r="H47" s="89">
        <f t="shared" ca="1" si="63"/>
        <v>0</v>
      </c>
      <c r="I47" s="90">
        <f>IF(ISERROR(INDEX(PAGADO!$F$2:$R$321,MATCH(CONCATENATE($B$43,"Publicidad"),PAGADO!$E$2:$E$321,0),MATCH($D47,PAGADO!$F$1:$Q$1,0))),0,INDEX(PAGADO!$F$2:$R$321,MATCH(CONCATENATE($B$43,"Publicidad"),PAGADO!$E$2:$E$321,0),MATCH($D47,PAGADO!$F$1:$Q$1,0)))</f>
        <v>0</v>
      </c>
      <c r="J47" s="90">
        <f t="shared" ca="1" si="64"/>
        <v>0</v>
      </c>
      <c r="K47" s="88">
        <f ca="1">INDIRECT("Condiciones!"&amp;ADDRESS(VLOOKUP(K$2,Saltos,2,FALSE)+8*QUOTIENT((ROW()-3),13),MOD(ROW()-3,13)+COLUMN(Condiciones!$F$1)))</f>
        <v>0</v>
      </c>
      <c r="L47" s="91">
        <f t="shared" ca="1" si="65"/>
        <v>0</v>
      </c>
      <c r="M47" s="90">
        <f>IF(ISERROR(INDEX(PAGADO!$F$2:$R$321,MATCH(CONCATENATE($B$43,"Logistica"),PAGADO!$E$2:$E$321,0),MATCH($D47,PAGADO!$F$1:$Q$1,0))),0,INDEX(PAGADO!$F$2:$R$321,MATCH(CONCATENATE($B$43,"Logistica"),PAGADO!$E$2:$E$321,0),MATCH($D47,PAGADO!$F$1:$Q$1,0)))</f>
        <v>-2360009</v>
      </c>
      <c r="N47" s="90">
        <f t="shared" ca="1" si="66"/>
        <v>-2360009</v>
      </c>
      <c r="O47" s="88">
        <f ca="1">INDIRECT("Condiciones!"&amp;ADDRESS(VLOOKUP(O$2,Saltos,2,FALSE)+8*QUOTIENT((ROW()-3),13),MOD(ROW()-3,13)+COLUMN(Condiciones!$F$1)))</f>
        <v>0</v>
      </c>
      <c r="P47" s="90">
        <f t="shared" ca="1" si="67"/>
        <v>0</v>
      </c>
      <c r="Q47" s="91">
        <f>IF(ISERROR(INDEX(PAGADO!$F$2:$R$321,MATCH(CONCATENATE($B$43,"Centralizada"),PAGADO!$E$2:$E$321,0),MATCH($D47,PAGADO!$F$1:$Q$1,0))),0,INDEX(PAGADO!$F$2:$R$321,MATCH(CONCATENATE($B$43,"Centralizada"),PAGADO!$E$2:$E$321,0),MATCH($D47,PAGADO!$F$1:$Q$1,0)))</f>
        <v>0</v>
      </c>
      <c r="R47" s="90">
        <f t="shared" ca="1" si="68"/>
        <v>0</v>
      </c>
      <c r="S47" s="88">
        <f ca="1">INDIRECT("Condiciones!"&amp;ADDRESS(VLOOKUP(S$2,Saltos,2,FALSE)+8*QUOTIENT((ROW()-3),13),MOD(ROW()-3,13)+COLUMN(Condiciones!$F$1)))</f>
        <v>0</v>
      </c>
      <c r="T47" s="90">
        <f>'Base Calculo'!G22+'Base Calculo'!G23</f>
        <v>3511848.84</v>
      </c>
      <c r="U47" s="90">
        <f>IF(ISERROR(INDEX(PAGADO!$F$2:$R$321,MATCH(CONCATENATE($B$43,"Escala Crecimiento"),PAGADO!$E$2:$E$321,0),MATCH($D47,PAGADO!$F$1:$Q$1,0))),0,INDEX(PAGADO!$F$2:$R$321,MATCH(CONCATENATE($B$43,"Escala Crecimiento"),PAGADO!$E$2:$E$321,0),MATCH($D47,PAGADO!$F$1:$Q$1,0)))</f>
        <v>-913685</v>
      </c>
      <c r="V47" s="90">
        <f t="shared" si="69"/>
        <v>1249226.2400000002</v>
      </c>
      <c r="W47" s="88">
        <f ca="1">INDIRECT("Condiciones!"&amp;ADDRESS(VLOOKUP(W$2,Saltos,2,FALSE)+8*QUOTIENT((ROW()-3),13),MOD(ROW()-3,13)+COLUMN(Condiciones!$F$1)))</f>
        <v>0</v>
      </c>
      <c r="X47" s="90">
        <f t="shared" ca="1" si="70"/>
        <v>0</v>
      </c>
      <c r="Y47" s="90">
        <f>IF(ISERROR(INDEX(PAGADO!$F$2:$R$321,MATCH(CONCATENATE($B$43,"Escala Fija"),PAGADO!$E$2:$E$321,0),MATCH($D47,PAGADO!$F$1:$Q$1,0))),0,INDEX(PAGADO!$F$2:$R$321,MATCH(CONCATENATE($B$43,"Escala Fija"),PAGADO!$E$2:$E$321,0),MATCH($D47,PAGADO!$F$1:$Q$1,0)))</f>
        <v>0</v>
      </c>
      <c r="Z47" s="90">
        <f t="shared" ca="1" si="71"/>
        <v>0</v>
      </c>
      <c r="AA47" s="88">
        <f ca="1">INDIRECT("Condiciones!"&amp;ADDRESS(VLOOKUP(AA$2,Saltos,2,FALSE)+8*QUOTIENT((ROW()-3),13),MOD(ROW()-3,13)+COLUMN(Condiciones!$F$1)))</f>
        <v>0</v>
      </c>
      <c r="AB47" s="90">
        <f t="shared" ca="1" si="72"/>
        <v>0</v>
      </c>
      <c r="AC47" s="90">
        <f>IF(ISERROR(INDEX(PAGADO!$F$2:$R$321,MATCH(CONCATENATE($B$43,"Devoluciones"),PAGADO!$E$2:$E$321,0),MATCH($D47,PAGADO!$F$1:$Q$1,0))),0,INDEX(PAGADO!$F$2:$R$321,MATCH(CONCATENATE($B$43,"Devoluciones"),PAGADO!$E$2:$E$321,0),MATCH($D47,PAGADO!$F$1:$Q$1,0)))</f>
        <v>0</v>
      </c>
      <c r="AD47" s="90">
        <f t="shared" ca="1" si="73"/>
        <v>0</v>
      </c>
      <c r="AE47" s="88">
        <f ca="1">INDIRECT("Condiciones!"&amp;ADDRESS(VLOOKUP(AE$2,Saltos,2,FALSE)+8*QUOTIENT((ROW()-3),13),MOD(ROW()-3,13)+COLUMN(Condiciones!$F$1)))</f>
        <v>1.5E-3</v>
      </c>
      <c r="AF47" s="90">
        <f t="shared" ca="1" si="74"/>
        <v>126834.3315</v>
      </c>
      <c r="AG47" s="90">
        <f>IF(ISERROR(INDEX(PAGADO!$F$2:$R$321,MATCH(CONCATENATE($B$43,"Otros"),PAGADO!$E$2:$E$321,0),MATCH($D47,PAGADO!$F$1:$Q$1,0))),0,INDEX(PAGADO!$F$2:$R$321,MATCH(CONCATENATE($B$43,"Otros"),PAGADO!$E$2:$E$321,0),MATCH($D47,PAGADO!$F$1:$Q$1,0)))</f>
        <v>-128545</v>
      </c>
      <c r="AH47" s="90">
        <f t="shared" ca="1" si="75"/>
        <v>-1710.6684999999998</v>
      </c>
      <c r="AI47" s="88">
        <f ca="1">INDIRECT("Condiciones!"&amp;ADDRESS(VLOOKUP(AI$2,Saltos,2,FALSE)+8*QUOTIENT((ROW()-3),13),MOD(ROW()-3,13)+COLUMN(Condiciones!$F$1)))</f>
        <v>0</v>
      </c>
      <c r="AJ47" s="90">
        <f t="shared" ca="1" si="76"/>
        <v>0</v>
      </c>
      <c r="AK47" s="90">
        <f>IF(ISERROR(INDEX(PAGADO!$F$2:$R$321,MATCH(CONCATENATE($B$43,"Aportes Manuales"),PAGADO!$E$2:$E$321,0),MATCH($D47,PAGADO!$F$1:$Q$1,0))),0,INDEX(PAGADO!$F$2:$R$321,MATCH(CONCATENATE($B$43,"Aportes Manuales"),PAGADO!$E$2:$E$321,0),MATCH($D47,PAGADO!$F$1:$Q$1,0)))</f>
        <v>-6243207</v>
      </c>
      <c r="AL47" s="90">
        <f t="shared" ca="1" si="77"/>
        <v>-6243207</v>
      </c>
      <c r="AM47" s="71"/>
      <c r="AN47" s="90">
        <f t="shared" ca="1" si="59"/>
        <v>2289745.5715000001</v>
      </c>
      <c r="AO47" s="90">
        <f t="shared" si="60"/>
        <v>-9645446</v>
      </c>
      <c r="AP47" s="90">
        <f t="shared" ca="1" si="61"/>
        <v>-7355700.4285000004</v>
      </c>
    </row>
    <row r="48" spans="2:42">
      <c r="B48" s="118"/>
      <c r="C48" s="85">
        <f>DATE($B$2,6,1)</f>
        <v>45809</v>
      </c>
      <c r="D48" s="86" t="str">
        <f t="shared" si="62"/>
        <v>202506</v>
      </c>
      <c r="E48" s="87">
        <f ca="1">IF(ISERROR(INDEX(IV_Compras_Totales_Base!$E$2:$P$300,MATCH(INDIRECT(ADDRESS(4+13*QUOTIENT(ROW()-3,13),2,1,1)),IV_Compras_Totales_Base!$C$2:$C$300,0),MATCH($D48,IV_Compras_Totales_Base!$E$1:$P$1,0))),0,INDEX(IV_Compras_Totales_Base!$E$2:$P$300,MATCH(INDIRECT(ADDRESS(4+13*QUOTIENT(ROW()-3,13),2,1,1)),IV_Compras_Totales_Base!$C$2:$C$300,0),MATCH($D48,IV_Compras_Totales_Base!$E$1:$P$1,0)))</f>
        <v>55980381</v>
      </c>
      <c r="F48" s="87">
        <f ca="1">IF(ISERROR(INDEX(V_Compras_Logistica_Base!$E$2:$P$300,MATCH(INDIRECT(ADDRESS(4+13*QUOTIENT(ROW()-3,13),2,1,1)),V_Compras_Logistica_Base!$C$2:$C$300,0),MATCH($D48,V_Compras_Logistica_Base!$E$1:$P$1,0))),0,INDEX(V_Compras_Logistica_Base!$E$2:$P$300,MATCH(INDIRECT(ADDRESS(4+13*QUOTIENT(ROW()-3,13),2,1,1)),V_Compras_Logistica_Base!$C$2:$C$300,0),MATCH($D48,V_Compras_Logistica_Base!$E$1:$P$1,0)))</f>
        <v>32231215</v>
      </c>
      <c r="G48" s="88">
        <f ca="1">INDIRECT("Condiciones!"&amp;ADDRESS(VLOOKUP(G$2,Saltos,2,FALSE)+8*QUOTIENT((ROW()-3),13),MOD(ROW()-3,13)+COLUMN(Condiciones!$F$1)))</f>
        <v>0</v>
      </c>
      <c r="H48" s="89">
        <f t="shared" ca="1" si="63"/>
        <v>0</v>
      </c>
      <c r="I48" s="90">
        <f>IF(ISERROR(INDEX(PAGADO!$F$2:$R$321,MATCH(CONCATENATE($B$43,"Publicidad"),PAGADO!$E$2:$E$321,0),MATCH($D48,PAGADO!$F$1:$Q$1,0))),0,INDEX(PAGADO!$F$2:$R$321,MATCH(CONCATENATE($B$43,"Publicidad"),PAGADO!$E$2:$E$321,0),MATCH($D48,PAGADO!$F$1:$Q$1,0)))</f>
        <v>0</v>
      </c>
      <c r="J48" s="90">
        <f t="shared" ca="1" si="64"/>
        <v>0</v>
      </c>
      <c r="K48" s="88">
        <f ca="1">INDIRECT("Condiciones!"&amp;ADDRESS(VLOOKUP(K$2,Saltos,2,FALSE)+8*QUOTIENT((ROW()-3),13),MOD(ROW()-3,13)+COLUMN(Condiciones!$F$1)))</f>
        <v>0</v>
      </c>
      <c r="L48" s="91">
        <f t="shared" ca="1" si="65"/>
        <v>0</v>
      </c>
      <c r="M48" s="90">
        <f>IF(ISERROR(INDEX(PAGADO!$F$2:$R$321,MATCH(CONCATENATE($B$43,"Logistica"),PAGADO!$E$2:$E$321,0),MATCH($D48,PAGADO!$F$1:$Q$1,0))),0,INDEX(PAGADO!$F$2:$R$321,MATCH(CONCATENATE($B$43,"Logistica"),PAGADO!$E$2:$E$321,0),MATCH($D48,PAGADO!$F$1:$Q$1,0)))</f>
        <v>-1184356</v>
      </c>
      <c r="N48" s="90">
        <f t="shared" ca="1" si="66"/>
        <v>-1184356</v>
      </c>
      <c r="O48" s="88">
        <f ca="1">INDIRECT("Condiciones!"&amp;ADDRESS(VLOOKUP(O$2,Saltos,2,FALSE)+8*QUOTIENT((ROW()-3),13),MOD(ROW()-3,13)+COLUMN(Condiciones!$F$1)))</f>
        <v>0</v>
      </c>
      <c r="P48" s="90">
        <f t="shared" ca="1" si="67"/>
        <v>0</v>
      </c>
      <c r="Q48" s="91">
        <f>IF(ISERROR(INDEX(PAGADO!$F$2:$R$321,MATCH(CONCATENATE($B$43,"Centralizada"),PAGADO!$E$2:$E$321,0),MATCH($D48,PAGADO!$F$1:$Q$1,0))),0,INDEX(PAGADO!$F$2:$R$321,MATCH(CONCATENATE($B$43,"Centralizada"),PAGADO!$E$2:$E$321,0),MATCH($D48,PAGADO!$F$1:$Q$1,0)))</f>
        <v>0</v>
      </c>
      <c r="R48" s="90">
        <f t="shared" ca="1" si="68"/>
        <v>0</v>
      </c>
      <c r="S48" s="88">
        <f ca="1">INDIRECT("Condiciones!"&amp;ADDRESS(VLOOKUP(S$2,Saltos,2,FALSE)+8*QUOTIENT((ROW()-3),13),MOD(ROW()-3,13)+COLUMN(Condiciones!$F$1)))</f>
        <v>0</v>
      </c>
      <c r="T48" s="90">
        <f>'Base Calculo'!H22+'Base Calculo'!H23</f>
        <v>2827743.24</v>
      </c>
      <c r="U48" s="90">
        <f>IF(ISERROR(INDEX(PAGADO!$F$2:$R$321,MATCH(CONCATENATE($B$43,"Escala Crecimiento"),PAGADO!$E$2:$E$321,0),MATCH($D48,PAGADO!$F$1:$Q$1,0))),0,INDEX(PAGADO!$F$2:$R$321,MATCH(CONCATENATE($B$43,"Escala Crecimiento"),PAGADO!$E$2:$E$321,0),MATCH($D48,PAGADO!$F$1:$Q$1,0)))</f>
        <v>0</v>
      </c>
      <c r="V48" s="90">
        <f t="shared" si="69"/>
        <v>1727296.6</v>
      </c>
      <c r="W48" s="88">
        <f ca="1">INDIRECT("Condiciones!"&amp;ADDRESS(VLOOKUP(W$2,Saltos,2,FALSE)+8*QUOTIENT((ROW()-3),13),MOD(ROW()-3,13)+COLUMN(Condiciones!$F$1)))</f>
        <v>0</v>
      </c>
      <c r="X48" s="90">
        <f t="shared" ca="1" si="70"/>
        <v>0</v>
      </c>
      <c r="Y48" s="90">
        <f>IF(ISERROR(INDEX(PAGADO!$F$2:$R$321,MATCH(CONCATENATE($B$43,"Escala Fija"),PAGADO!$E$2:$E$321,0),MATCH($D48,PAGADO!$F$1:$Q$1,0))),0,INDEX(PAGADO!$F$2:$R$321,MATCH(CONCATENATE($B$43,"Escala Fija"),PAGADO!$E$2:$E$321,0),MATCH($D48,PAGADO!$F$1:$Q$1,0)))</f>
        <v>0</v>
      </c>
      <c r="Z48" s="90">
        <f t="shared" ca="1" si="71"/>
        <v>0</v>
      </c>
      <c r="AA48" s="88">
        <f ca="1">INDIRECT("Condiciones!"&amp;ADDRESS(VLOOKUP(AA$2,Saltos,2,FALSE)+8*QUOTIENT((ROW()-3),13),MOD(ROW()-3,13)+COLUMN(Condiciones!$F$1)))</f>
        <v>0</v>
      </c>
      <c r="AB48" s="90">
        <f t="shared" ca="1" si="72"/>
        <v>0</v>
      </c>
      <c r="AC48" s="90">
        <f>IF(ISERROR(INDEX(PAGADO!$F$2:$R$321,MATCH(CONCATENATE($B$43,"Devoluciones"),PAGADO!$E$2:$E$321,0),MATCH($D48,PAGADO!$F$1:$Q$1,0))),0,INDEX(PAGADO!$F$2:$R$321,MATCH(CONCATENATE($B$43,"Devoluciones"),PAGADO!$E$2:$E$321,0),MATCH($D48,PAGADO!$F$1:$Q$1,0)))</f>
        <v>0</v>
      </c>
      <c r="AD48" s="90">
        <f t="shared" ca="1" si="73"/>
        <v>0</v>
      </c>
      <c r="AE48" s="88">
        <f ca="1">INDIRECT("Condiciones!"&amp;ADDRESS(VLOOKUP(AE$2,Saltos,2,FALSE)+8*QUOTIENT((ROW()-3),13),MOD(ROW()-3,13)+COLUMN(Condiciones!$F$1)))</f>
        <v>1.5E-3</v>
      </c>
      <c r="AF48" s="90">
        <f t="shared" ca="1" si="74"/>
        <v>83970.571500000005</v>
      </c>
      <c r="AG48" s="90">
        <f>IF(ISERROR(INDEX(PAGADO!$F$2:$R$321,MATCH(CONCATENATE($B$43,"Otros"),PAGADO!$E$2:$E$321,0),MATCH($D48,PAGADO!$F$1:$Q$1,0))),0,INDEX(PAGADO!$F$2:$R$321,MATCH(CONCATENATE($B$43,"Otros"),PAGADO!$E$2:$E$321,0),MATCH($D48,PAGADO!$F$1:$Q$1,0)))</f>
        <v>-91887</v>
      </c>
      <c r="AH48" s="90">
        <f t="shared" ca="1" si="75"/>
        <v>-7916.4284999999945</v>
      </c>
      <c r="AI48" s="88">
        <f ca="1">INDIRECT("Condiciones!"&amp;ADDRESS(VLOOKUP(AI$2,Saltos,2,FALSE)+8*QUOTIENT((ROW()-3),13),MOD(ROW()-3,13)+COLUMN(Condiciones!$F$1)))</f>
        <v>0</v>
      </c>
      <c r="AJ48" s="90">
        <f t="shared" ca="1" si="76"/>
        <v>0</v>
      </c>
      <c r="AK48" s="90">
        <f>IF(ISERROR(INDEX(PAGADO!$F$2:$R$321,MATCH(CONCATENATE($B$43,"Aportes Manuales"),PAGADO!$E$2:$E$321,0),MATCH($D48,PAGADO!$F$1:$Q$1,0))),0,INDEX(PAGADO!$F$2:$R$321,MATCH(CONCATENATE($B$43,"Aportes Manuales"),PAGADO!$E$2:$E$321,0),MATCH($D48,PAGADO!$F$1:$Q$1,0)))</f>
        <v>-93010</v>
      </c>
      <c r="AL48" s="90">
        <f t="shared" ca="1" si="77"/>
        <v>-93010</v>
      </c>
      <c r="AM48" s="71"/>
      <c r="AN48" s="90">
        <f t="shared" ca="1" si="59"/>
        <v>1811267.1715000002</v>
      </c>
      <c r="AO48" s="90">
        <f t="shared" si="60"/>
        <v>-1369253</v>
      </c>
      <c r="AP48" s="90">
        <f t="shared" ca="1" si="61"/>
        <v>442014.17150000017</v>
      </c>
    </row>
    <row r="49" spans="2:42">
      <c r="B49" s="118"/>
      <c r="C49" s="85">
        <f>DATE($B$2,7,1)</f>
        <v>45839</v>
      </c>
      <c r="D49" s="86" t="str">
        <f t="shared" si="62"/>
        <v>202507</v>
      </c>
      <c r="E49" s="87">
        <f ca="1">IF(ISERROR(INDEX(IV_Compras_Totales_Base!$E$2:$P$300,MATCH(INDIRECT(ADDRESS(4+13*QUOTIENT(ROW()-3,13),2,1,1)),IV_Compras_Totales_Base!$C$2:$C$300,0),MATCH($D49,IV_Compras_Totales_Base!$E$1:$P$1,0))),0,INDEX(IV_Compras_Totales_Base!$E$2:$P$300,MATCH(INDIRECT(ADDRESS(4+13*QUOTIENT(ROW()-3,13),2,1,1)),IV_Compras_Totales_Base!$C$2:$C$300,0),MATCH($D49,IV_Compras_Totales_Base!$E$1:$P$1,0)))</f>
        <v>82857108</v>
      </c>
      <c r="F49" s="87">
        <f ca="1">IF(ISERROR(INDEX(V_Compras_Logistica_Base!$E$2:$P$300,MATCH(INDIRECT(ADDRESS(4+13*QUOTIENT(ROW()-3,13),2,1,1)),V_Compras_Logistica_Base!$C$2:$C$300,0),MATCH($D49,V_Compras_Logistica_Base!$E$1:$P$1,0))),0,INDEX(V_Compras_Logistica_Base!$E$2:$P$300,MATCH(INDIRECT(ADDRESS(4+13*QUOTIENT(ROW()-3,13),2,1,1)),V_Compras_Logistica_Base!$C$2:$C$300,0),MATCH($D49,V_Compras_Logistica_Base!$E$1:$P$1,0)))</f>
        <v>34652366</v>
      </c>
      <c r="G49" s="88">
        <f ca="1">INDIRECT("Condiciones!"&amp;ADDRESS(VLOOKUP(G$2,Saltos,2,FALSE)+8*QUOTIENT((ROW()-3),13),MOD(ROW()-3,13)+COLUMN(Condiciones!$F$1)))</f>
        <v>0</v>
      </c>
      <c r="H49" s="89">
        <f t="shared" ca="1" si="63"/>
        <v>0</v>
      </c>
      <c r="I49" s="90">
        <f>IF(ISERROR(INDEX(PAGADO!$F$2:$R$321,MATCH(CONCATENATE($B$43,"Publicidad"),PAGADO!$E$2:$E$321,0),MATCH($D49,PAGADO!$F$1:$Q$1,0))),0,INDEX(PAGADO!$F$2:$R$321,MATCH(CONCATENATE($B$43,"Publicidad"),PAGADO!$E$2:$E$321,0),MATCH($D49,PAGADO!$F$1:$Q$1,0)))</f>
        <v>0</v>
      </c>
      <c r="J49" s="90">
        <f t="shared" ca="1" si="64"/>
        <v>0</v>
      </c>
      <c r="K49" s="88">
        <f ca="1">INDIRECT("Condiciones!"&amp;ADDRESS(VLOOKUP(K$2,Saltos,2,FALSE)+8*QUOTIENT((ROW()-3),13),MOD(ROW()-3,13)+COLUMN(Condiciones!$F$1)))</f>
        <v>0</v>
      </c>
      <c r="L49" s="91">
        <f t="shared" ca="1" si="65"/>
        <v>0</v>
      </c>
      <c r="M49" s="90">
        <f>IF(ISERROR(INDEX(PAGADO!$F$2:$R$321,MATCH(CONCATENATE($B$43,"Logistica"),PAGADO!$E$2:$E$321,0),MATCH($D49,PAGADO!$F$1:$Q$1,0))),0,INDEX(PAGADO!$F$2:$R$321,MATCH(CONCATENATE($B$43,"Logistica"),PAGADO!$E$2:$E$321,0),MATCH($D49,PAGADO!$F$1:$Q$1,0)))</f>
        <v>-1164289</v>
      </c>
      <c r="N49" s="90">
        <f t="shared" ca="1" si="66"/>
        <v>-1164289</v>
      </c>
      <c r="O49" s="88">
        <f ca="1">INDIRECT("Condiciones!"&amp;ADDRESS(VLOOKUP(O$2,Saltos,2,FALSE)+8*QUOTIENT((ROW()-3),13),MOD(ROW()-3,13)+COLUMN(Condiciones!$F$1)))</f>
        <v>0</v>
      </c>
      <c r="P49" s="90">
        <f t="shared" ca="1" si="67"/>
        <v>0</v>
      </c>
      <c r="Q49" s="91">
        <f>IF(ISERROR(INDEX(PAGADO!$F$2:$R$321,MATCH(CONCATENATE($B$43,"Centralizada"),PAGADO!$E$2:$E$321,0),MATCH($D49,PAGADO!$F$1:$Q$1,0))),0,INDEX(PAGADO!$F$2:$R$321,MATCH(CONCATENATE($B$43,"Centralizada"),PAGADO!$E$2:$E$321,0),MATCH($D49,PAGADO!$F$1:$Q$1,0)))</f>
        <v>0</v>
      </c>
      <c r="R49" s="90">
        <f t="shared" ca="1" si="68"/>
        <v>0</v>
      </c>
      <c r="S49" s="88">
        <f ca="1">INDIRECT("Condiciones!"&amp;ADDRESS(VLOOKUP(S$2,Saltos,2,FALSE)+8*QUOTIENT((ROW()-3),13),MOD(ROW()-3,13)+COLUMN(Condiciones!$F$1)))</f>
        <v>0</v>
      </c>
      <c r="T49" s="90">
        <f>'Base Calculo'!I22+'Base Calculo'!I23</f>
        <v>3521644.32</v>
      </c>
      <c r="U49" s="90">
        <f>IF(ISERROR(INDEX(PAGADO!$F$2:$R$321,MATCH(CONCATENATE($B$43,"Escala Crecimiento"),PAGADO!$E$2:$E$321,0),MATCH($D49,PAGADO!$F$1:$Q$1,0))),0,INDEX(PAGADO!$F$2:$R$321,MATCH(CONCATENATE($B$43,"Escala Crecimiento"),PAGADO!$E$2:$E$321,0),MATCH($D49,PAGADO!$F$1:$Q$1,0)))</f>
        <v>0</v>
      </c>
      <c r="V49" s="90">
        <f t="shared" si="69"/>
        <v>1593454.6400000001</v>
      </c>
      <c r="W49" s="88">
        <f ca="1">INDIRECT("Condiciones!"&amp;ADDRESS(VLOOKUP(W$2,Saltos,2,FALSE)+8*QUOTIENT((ROW()-3),13),MOD(ROW()-3,13)+COLUMN(Condiciones!$F$1)))</f>
        <v>0</v>
      </c>
      <c r="X49" s="90">
        <f t="shared" ca="1" si="70"/>
        <v>0</v>
      </c>
      <c r="Y49" s="90">
        <f>IF(ISERROR(INDEX(PAGADO!$F$2:$R$321,MATCH(CONCATENATE($B$43,"Escala Fija"),PAGADO!$E$2:$E$321,0),MATCH($D49,PAGADO!$F$1:$Q$1,0))),0,INDEX(PAGADO!$F$2:$R$321,MATCH(CONCATENATE($B$43,"Escala Fija"),PAGADO!$E$2:$E$321,0),MATCH($D49,PAGADO!$F$1:$Q$1,0)))</f>
        <v>0</v>
      </c>
      <c r="Z49" s="90">
        <f t="shared" ca="1" si="71"/>
        <v>0</v>
      </c>
      <c r="AA49" s="88">
        <f ca="1">INDIRECT("Condiciones!"&amp;ADDRESS(VLOOKUP(AA$2,Saltos,2,FALSE)+8*QUOTIENT((ROW()-3),13),MOD(ROW()-3,13)+COLUMN(Condiciones!$F$1)))</f>
        <v>0</v>
      </c>
      <c r="AB49" s="90">
        <f t="shared" ca="1" si="72"/>
        <v>0</v>
      </c>
      <c r="AC49" s="90">
        <f>IF(ISERROR(INDEX(PAGADO!$F$2:$R$321,MATCH(CONCATENATE($B$43,"Devoluciones"),PAGADO!$E$2:$E$321,0),MATCH($D49,PAGADO!$F$1:$Q$1,0))),0,INDEX(PAGADO!$F$2:$R$321,MATCH(CONCATENATE($B$43,"Devoluciones"),PAGADO!$E$2:$E$321,0),MATCH($D49,PAGADO!$F$1:$Q$1,0)))</f>
        <v>0</v>
      </c>
      <c r="AD49" s="90">
        <f t="shared" ca="1" si="73"/>
        <v>0</v>
      </c>
      <c r="AE49" s="88">
        <f ca="1">INDIRECT("Condiciones!"&amp;ADDRESS(VLOOKUP(AE$2,Saltos,2,FALSE)+8*QUOTIENT((ROW()-3),13),MOD(ROW()-3,13)+COLUMN(Condiciones!$F$1)))</f>
        <v>1.5E-3</v>
      </c>
      <c r="AF49" s="90">
        <f t="shared" ca="1" si="74"/>
        <v>124285.662</v>
      </c>
      <c r="AG49" s="90">
        <f>IF(ISERROR(INDEX(PAGADO!$F$2:$R$321,MATCH(CONCATENATE($B$43,"Otros"),PAGADO!$E$2:$E$321,0),MATCH($D49,PAGADO!$F$1:$Q$1,0))),0,INDEX(PAGADO!$F$2:$R$321,MATCH(CONCATENATE($B$43,"Otros"),PAGADO!$E$2:$E$321,0),MATCH($D49,PAGADO!$F$1:$Q$1,0)))</f>
        <v>-109256</v>
      </c>
      <c r="AH49" s="90">
        <f t="shared" ca="1" si="75"/>
        <v>15029.661999999997</v>
      </c>
      <c r="AI49" s="88">
        <f ca="1">INDIRECT("Condiciones!"&amp;ADDRESS(VLOOKUP(AI$2,Saltos,2,FALSE)+8*QUOTIENT((ROW()-3),13),MOD(ROW()-3,13)+COLUMN(Condiciones!$F$1)))</f>
        <v>0</v>
      </c>
      <c r="AJ49" s="90">
        <f t="shared" ca="1" si="76"/>
        <v>0</v>
      </c>
      <c r="AK49" s="90">
        <f>IF(ISERROR(INDEX(PAGADO!$F$2:$R$321,MATCH(CONCATENATE($B$43,"Aportes Manuales"),PAGADO!$E$2:$E$321,0),MATCH($D49,PAGADO!$F$1:$Q$1,0))),0,INDEX(PAGADO!$F$2:$R$321,MATCH(CONCATENATE($B$43,"Aportes Manuales"),PAGADO!$E$2:$E$321,0),MATCH($D49,PAGADO!$F$1:$Q$1,0)))</f>
        <v>-93042</v>
      </c>
      <c r="AL49" s="90">
        <f t="shared" ca="1" si="77"/>
        <v>-93042</v>
      </c>
      <c r="AM49" s="71"/>
      <c r="AN49" s="90">
        <f t="shared" ca="1" si="59"/>
        <v>1717740.3020000001</v>
      </c>
      <c r="AO49" s="90">
        <f t="shared" si="60"/>
        <v>-1366587</v>
      </c>
      <c r="AP49" s="90">
        <f t="shared" ca="1" si="61"/>
        <v>351153.30200000014</v>
      </c>
    </row>
    <row r="50" spans="2:42">
      <c r="B50" s="118"/>
      <c r="C50" s="85">
        <f>DATE($B$2,8,1)</f>
        <v>45870</v>
      </c>
      <c r="D50" s="86" t="str">
        <f t="shared" si="62"/>
        <v>202508</v>
      </c>
      <c r="E50" s="87">
        <f ca="1">IF(ISERROR(INDEX(IV_Compras_Totales_Base!$E$2:$P$300,MATCH(INDIRECT(ADDRESS(4+13*QUOTIENT(ROW()-3,13),2,1,1)),IV_Compras_Totales_Base!$C$2:$C$300,0),MATCH($D50,IV_Compras_Totales_Base!$E$1:$P$1,0))),0,INDEX(IV_Compras_Totales_Base!$E$2:$P$300,MATCH(INDIRECT(ADDRESS(4+13*QUOTIENT(ROW()-3,13),2,1,1)),IV_Compras_Totales_Base!$C$2:$C$300,0),MATCH($D50,IV_Compras_Totales_Base!$E$1:$P$1,0)))</f>
        <v>65410325</v>
      </c>
      <c r="F50" s="87">
        <f ca="1">IF(ISERROR(INDEX(V_Compras_Logistica_Base!$E$2:$P$300,MATCH(INDIRECT(ADDRESS(4+13*QUOTIENT(ROW()-3,13),2,1,1)),V_Compras_Logistica_Base!$C$2:$C$300,0),MATCH($D50,V_Compras_Logistica_Base!$E$1:$P$1,0))),0,INDEX(V_Compras_Logistica_Base!$E$2:$P$300,MATCH(INDIRECT(ADDRESS(4+13*QUOTIENT(ROW()-3,13),2,1,1)),V_Compras_Logistica_Base!$C$2:$C$300,0),MATCH($D50,V_Compras_Logistica_Base!$E$1:$P$1,0)))</f>
        <v>42667119</v>
      </c>
      <c r="G50" s="88">
        <f ca="1">INDIRECT("Condiciones!"&amp;ADDRESS(VLOOKUP(G$2,Saltos,2,FALSE)+8*QUOTIENT((ROW()-3),13),MOD(ROW()-3,13)+COLUMN(Condiciones!$F$1)))</f>
        <v>0</v>
      </c>
      <c r="H50" s="89">
        <f t="shared" ca="1" si="63"/>
        <v>0</v>
      </c>
      <c r="I50" s="90">
        <f>IF(ISERROR(INDEX(PAGADO!$F$2:$R$321,MATCH(CONCATENATE($B$43,"Publicidad"),PAGADO!$E$2:$E$321,0),MATCH($D50,PAGADO!$F$1:$Q$1,0))),0,INDEX(PAGADO!$F$2:$R$321,MATCH(CONCATENATE($B$43,"Publicidad"),PAGADO!$E$2:$E$321,0),MATCH($D50,PAGADO!$F$1:$Q$1,0)))</f>
        <v>0</v>
      </c>
      <c r="J50" s="90">
        <f t="shared" ca="1" si="64"/>
        <v>0</v>
      </c>
      <c r="K50" s="88">
        <f ca="1">INDIRECT("Condiciones!"&amp;ADDRESS(VLOOKUP(K$2,Saltos,2,FALSE)+8*QUOTIENT((ROW()-3),13),MOD(ROW()-3,13)+COLUMN(Condiciones!$F$1)))</f>
        <v>0</v>
      </c>
      <c r="L50" s="91">
        <f t="shared" ca="1" si="65"/>
        <v>0</v>
      </c>
      <c r="M50" s="90">
        <f>IF(ISERROR(INDEX(PAGADO!$F$2:$R$321,MATCH(CONCATENATE($B$43,"Logistica"),PAGADO!$E$2:$E$321,0),MATCH($D50,PAGADO!$F$1:$Q$1,0))),0,INDEX(PAGADO!$F$2:$R$321,MATCH(CONCATENATE($B$43,"Logistica"),PAGADO!$E$2:$E$321,0),MATCH($D50,PAGADO!$F$1:$Q$1,0)))</f>
        <v>-1706685</v>
      </c>
      <c r="N50" s="90">
        <f t="shared" ca="1" si="66"/>
        <v>-1706685</v>
      </c>
      <c r="O50" s="88">
        <f ca="1">INDIRECT("Condiciones!"&amp;ADDRESS(VLOOKUP(O$2,Saltos,2,FALSE)+8*QUOTIENT((ROW()-3),13),MOD(ROW()-3,13)+COLUMN(Condiciones!$F$1)))</f>
        <v>0</v>
      </c>
      <c r="P50" s="90">
        <f t="shared" ca="1" si="67"/>
        <v>0</v>
      </c>
      <c r="Q50" s="91">
        <f>IF(ISERROR(INDEX(PAGADO!$F$2:$R$321,MATCH(CONCATENATE($B$43,"Centralizada"),PAGADO!$E$2:$E$321,0),MATCH($D50,PAGADO!$F$1:$Q$1,0))),0,INDEX(PAGADO!$F$2:$R$321,MATCH(CONCATENATE($B$43,"Centralizada"),PAGADO!$E$2:$E$321,0),MATCH($D50,PAGADO!$F$1:$Q$1,0)))</f>
        <v>0</v>
      </c>
      <c r="R50" s="90">
        <f t="shared" ca="1" si="68"/>
        <v>0</v>
      </c>
      <c r="S50" s="88">
        <f ca="1">INDIRECT("Condiciones!"&amp;ADDRESS(VLOOKUP(S$2,Saltos,2,FALSE)+8*QUOTIENT((ROW()-3),13),MOD(ROW()-3,13)+COLUMN(Condiciones!$F$1)))</f>
        <v>0</v>
      </c>
      <c r="T50" s="90">
        <f>'Base Calculo'!J22+'Base Calculo'!J23</f>
        <v>2774061.4</v>
      </c>
      <c r="U50" s="90">
        <f>IF(ISERROR(INDEX(PAGADO!$F$2:$R$321,MATCH(CONCATENATE($B$43,"Escala Crecimiento"),PAGADO!$E$2:$E$321,0),MATCH($D50,PAGADO!$F$1:$Q$1,0))),0,INDEX(PAGADO!$F$2:$R$321,MATCH(CONCATENATE($B$43,"Escala Crecimiento"),PAGADO!$E$2:$E$321,0),MATCH($D50,PAGADO!$F$1:$Q$1,0)))</f>
        <v>0</v>
      </c>
      <c r="V50" s="90">
        <f t="shared" si="69"/>
        <v>1862204.76</v>
      </c>
      <c r="W50" s="88">
        <f ca="1">INDIRECT("Condiciones!"&amp;ADDRESS(VLOOKUP(W$2,Saltos,2,FALSE)+8*QUOTIENT((ROW()-3),13),MOD(ROW()-3,13)+COLUMN(Condiciones!$F$1)))</f>
        <v>0</v>
      </c>
      <c r="X50" s="90">
        <f t="shared" ca="1" si="70"/>
        <v>0</v>
      </c>
      <c r="Y50" s="90">
        <f>IF(ISERROR(INDEX(PAGADO!$F$2:$R$321,MATCH(CONCATENATE($B$43,"Escala Fija"),PAGADO!$E$2:$E$321,0),MATCH($D50,PAGADO!$F$1:$Q$1,0))),0,INDEX(PAGADO!$F$2:$R$321,MATCH(CONCATENATE($B$43,"Escala Fija"),PAGADO!$E$2:$E$321,0),MATCH($D50,PAGADO!$F$1:$Q$1,0)))</f>
        <v>0</v>
      </c>
      <c r="Z50" s="90">
        <f t="shared" ca="1" si="71"/>
        <v>0</v>
      </c>
      <c r="AA50" s="88">
        <f ca="1">INDIRECT("Condiciones!"&amp;ADDRESS(VLOOKUP(AA$2,Saltos,2,FALSE)+8*QUOTIENT((ROW()-3),13),MOD(ROW()-3,13)+COLUMN(Condiciones!$F$1)))</f>
        <v>0</v>
      </c>
      <c r="AB50" s="90">
        <f t="shared" ca="1" si="72"/>
        <v>0</v>
      </c>
      <c r="AC50" s="90">
        <f>IF(ISERROR(INDEX(PAGADO!$F$2:$R$321,MATCH(CONCATENATE($B$43,"Devoluciones"),PAGADO!$E$2:$E$321,0),MATCH($D50,PAGADO!$F$1:$Q$1,0))),0,INDEX(PAGADO!$F$2:$R$321,MATCH(CONCATENATE($B$43,"Devoluciones"),PAGADO!$E$2:$E$321,0),MATCH($D50,PAGADO!$F$1:$Q$1,0)))</f>
        <v>0</v>
      </c>
      <c r="AD50" s="90">
        <f t="shared" ca="1" si="73"/>
        <v>0</v>
      </c>
      <c r="AE50" s="88">
        <f ca="1">INDIRECT("Condiciones!"&amp;ADDRESS(VLOOKUP(AE$2,Saltos,2,FALSE)+8*QUOTIENT((ROW()-3),13),MOD(ROW()-3,13)+COLUMN(Condiciones!$F$1)))</f>
        <v>1.5E-3</v>
      </c>
      <c r="AF50" s="90">
        <f t="shared" ca="1" si="74"/>
        <v>98115.487500000003</v>
      </c>
      <c r="AG50" s="90">
        <f>IF(ISERROR(INDEX(PAGADO!$F$2:$R$321,MATCH(CONCATENATE($B$43,"Otros"),PAGADO!$E$2:$E$321,0),MATCH($D50,PAGADO!$F$1:$Q$1,0))),0,INDEX(PAGADO!$F$2:$R$321,MATCH(CONCATENATE($B$43,"Otros"),PAGADO!$E$2:$E$321,0),MATCH($D50,PAGADO!$F$1:$Q$1,0)))</f>
        <v>-107188</v>
      </c>
      <c r="AH50" s="90">
        <f t="shared" ca="1" si="75"/>
        <v>-9072.5124999999971</v>
      </c>
      <c r="AI50" s="88">
        <f ca="1">INDIRECT("Condiciones!"&amp;ADDRESS(VLOOKUP(AI$2,Saltos,2,FALSE)+8*QUOTIENT((ROW()-3),13),MOD(ROW()-3,13)+COLUMN(Condiciones!$F$1)))</f>
        <v>0</v>
      </c>
      <c r="AJ50" s="90">
        <f t="shared" ca="1" si="76"/>
        <v>0</v>
      </c>
      <c r="AK50" s="90">
        <f>IF(ISERROR(INDEX(PAGADO!$F$2:$R$321,MATCH(CONCATENATE($B$43,"Aportes Manuales"),PAGADO!$E$2:$E$321,0),MATCH($D50,PAGADO!$F$1:$Q$1,0))),0,INDEX(PAGADO!$F$2:$R$321,MATCH(CONCATENATE($B$43,"Aportes Manuales"),PAGADO!$E$2:$E$321,0),MATCH($D50,PAGADO!$F$1:$Q$1,0)))</f>
        <v>-341638</v>
      </c>
      <c r="AL50" s="90">
        <f t="shared" ca="1" si="77"/>
        <v>-341638</v>
      </c>
      <c r="AM50" s="71"/>
      <c r="AN50" s="90">
        <f t="shared" ca="1" si="59"/>
        <v>1960320.2475000001</v>
      </c>
      <c r="AO50" s="90">
        <f t="shared" si="60"/>
        <v>-2155511</v>
      </c>
      <c r="AP50" s="90">
        <f t="shared" ca="1" si="61"/>
        <v>-195190.75249999994</v>
      </c>
    </row>
    <row r="51" spans="2:42">
      <c r="B51" s="118"/>
      <c r="C51" s="85">
        <f>DATE($B$2,9,1)</f>
        <v>45901</v>
      </c>
      <c r="D51" s="86" t="str">
        <f t="shared" si="62"/>
        <v>202509</v>
      </c>
      <c r="E51" s="87">
        <f ca="1">IF(ISERROR(INDEX(IV_Compras_Totales_Base!$E$2:$P$300,MATCH(INDIRECT(ADDRESS(4+13*QUOTIENT(ROW()-3,13),2,1,1)),IV_Compras_Totales_Base!$C$2:$C$300,0),MATCH($D51,IV_Compras_Totales_Base!$E$1:$P$1,0))),0,INDEX(IV_Compras_Totales_Base!$E$2:$P$300,MATCH(INDIRECT(ADDRESS(4+13*QUOTIENT(ROW()-3,13),2,1,1)),IV_Compras_Totales_Base!$C$2:$C$300,0),MATCH($D51,IV_Compras_Totales_Base!$E$1:$P$1,0)))</f>
        <v>76376374</v>
      </c>
      <c r="F51" s="87">
        <f ca="1">IF(ISERROR(INDEX(V_Compras_Logistica_Base!$E$2:$P$300,MATCH(INDIRECT(ADDRESS(4+13*QUOTIENT(ROW()-3,13),2,1,1)),V_Compras_Logistica_Base!$C$2:$C$300,0),MATCH($D51,V_Compras_Logistica_Base!$E$1:$P$1,0))),0,INDEX(V_Compras_Logistica_Base!$E$2:$P$300,MATCH(INDIRECT(ADDRESS(4+13*QUOTIENT(ROW()-3,13),2,1,1)),V_Compras_Logistica_Base!$C$2:$C$300,0),MATCH($D51,V_Compras_Logistica_Base!$E$1:$P$1,0)))</f>
        <v>23598938</v>
      </c>
      <c r="G51" s="88">
        <f ca="1">INDIRECT("Condiciones!"&amp;ADDRESS(VLOOKUP(G$2,Saltos,2,FALSE)+8*QUOTIENT((ROW()-3),13),MOD(ROW()-3,13)+COLUMN(Condiciones!$F$1)))</f>
        <v>0</v>
      </c>
      <c r="H51" s="89">
        <f t="shared" ca="1" si="63"/>
        <v>0</v>
      </c>
      <c r="I51" s="90">
        <f>IF(ISERROR(INDEX(PAGADO!$F$2:$R$321,MATCH(CONCATENATE($B$43,"Publicidad"),PAGADO!$E$2:$E$321,0),MATCH($D51,PAGADO!$F$1:$Q$1,0))),0,INDEX(PAGADO!$F$2:$R$321,MATCH(CONCATENATE($B$43,"Publicidad"),PAGADO!$E$2:$E$321,0),MATCH($D51,PAGADO!$F$1:$Q$1,0)))</f>
        <v>0</v>
      </c>
      <c r="J51" s="90">
        <f t="shared" ca="1" si="64"/>
        <v>0</v>
      </c>
      <c r="K51" s="88">
        <f ca="1">INDIRECT("Condiciones!"&amp;ADDRESS(VLOOKUP(K$2,Saltos,2,FALSE)+8*QUOTIENT((ROW()-3),13),MOD(ROW()-3,13)+COLUMN(Condiciones!$F$1)))</f>
        <v>0</v>
      </c>
      <c r="L51" s="91">
        <f t="shared" ca="1" si="65"/>
        <v>0</v>
      </c>
      <c r="M51" s="90">
        <f>IF(ISERROR(INDEX(PAGADO!$F$2:$R$321,MATCH(CONCATENATE($B$43,"Logistica"),PAGADO!$E$2:$E$321,0),MATCH($D51,PAGADO!$F$1:$Q$1,0))),0,INDEX(PAGADO!$F$2:$R$321,MATCH(CONCATENATE($B$43,"Logistica"),PAGADO!$E$2:$E$321,0),MATCH($D51,PAGADO!$F$1:$Q$1,0)))</f>
        <v>-943958</v>
      </c>
      <c r="N51" s="90">
        <f t="shared" ca="1" si="66"/>
        <v>-943958</v>
      </c>
      <c r="O51" s="88">
        <f ca="1">INDIRECT("Condiciones!"&amp;ADDRESS(VLOOKUP(O$2,Saltos,2,FALSE)+8*QUOTIENT((ROW()-3),13),MOD(ROW()-3,13)+COLUMN(Condiciones!$F$1)))</f>
        <v>0</v>
      </c>
      <c r="P51" s="90">
        <f t="shared" ca="1" si="67"/>
        <v>0</v>
      </c>
      <c r="Q51" s="91">
        <f>IF(ISERROR(INDEX(PAGADO!$F$2:$R$321,MATCH(CONCATENATE($B$43,"Centralizada"),PAGADO!$E$2:$E$321,0),MATCH($D51,PAGADO!$F$1:$Q$1,0))),0,INDEX(PAGADO!$F$2:$R$321,MATCH(CONCATENATE($B$43,"Centralizada"),PAGADO!$E$2:$E$321,0),MATCH($D51,PAGADO!$F$1:$Q$1,0)))</f>
        <v>0</v>
      </c>
      <c r="R51" s="90">
        <f t="shared" ca="1" si="68"/>
        <v>0</v>
      </c>
      <c r="S51" s="88">
        <f ca="1">INDIRECT("Condiciones!"&amp;ADDRESS(VLOOKUP(S$2,Saltos,2,FALSE)+8*QUOTIENT((ROW()-3),13),MOD(ROW()-3,13)+COLUMN(Condiciones!$F$1)))</f>
        <v>0</v>
      </c>
      <c r="T51" s="90">
        <f>'Base Calculo'!K22+'Base Calculo'!K23</f>
        <v>3215998.96</v>
      </c>
      <c r="U51" s="90">
        <f>IF(ISERROR(INDEX(PAGADO!$F$2:$R$321,MATCH(CONCATENATE($B$43,"Escala Crecimiento"),PAGADO!$E$2:$E$321,0),MATCH($D51,PAGADO!$F$1:$Q$1,0))),0,INDEX(PAGADO!$F$2:$R$321,MATCH(CONCATENATE($B$43,"Escala Crecimiento"),PAGADO!$E$2:$E$321,0),MATCH($D51,PAGADO!$F$1:$Q$1,0)))</f>
        <v>0</v>
      </c>
      <c r="V51" s="90">
        <f t="shared" si="69"/>
        <v>1086517.52</v>
      </c>
      <c r="W51" s="88">
        <f ca="1">INDIRECT("Condiciones!"&amp;ADDRESS(VLOOKUP(W$2,Saltos,2,FALSE)+8*QUOTIENT((ROW()-3),13),MOD(ROW()-3,13)+COLUMN(Condiciones!$F$1)))</f>
        <v>0</v>
      </c>
      <c r="X51" s="90">
        <f t="shared" ca="1" si="70"/>
        <v>0</v>
      </c>
      <c r="Y51" s="90">
        <f>IF(ISERROR(INDEX(PAGADO!$F$2:$R$321,MATCH(CONCATENATE($B$43,"Escala Fija"),PAGADO!$E$2:$E$321,0),MATCH($D51,PAGADO!$F$1:$Q$1,0))),0,INDEX(PAGADO!$F$2:$R$321,MATCH(CONCATENATE($B$43,"Escala Fija"),PAGADO!$E$2:$E$321,0),MATCH($D51,PAGADO!$F$1:$Q$1,0)))</f>
        <v>0</v>
      </c>
      <c r="Z51" s="90">
        <f t="shared" ca="1" si="71"/>
        <v>0</v>
      </c>
      <c r="AA51" s="88">
        <f ca="1">INDIRECT("Condiciones!"&amp;ADDRESS(VLOOKUP(AA$2,Saltos,2,FALSE)+8*QUOTIENT((ROW()-3),13),MOD(ROW()-3,13)+COLUMN(Condiciones!$F$1)))</f>
        <v>0</v>
      </c>
      <c r="AB51" s="90">
        <f t="shared" ca="1" si="72"/>
        <v>0</v>
      </c>
      <c r="AC51" s="90">
        <f>IF(ISERROR(INDEX(PAGADO!$F$2:$R$321,MATCH(CONCATENATE($B$43,"Devoluciones"),PAGADO!$E$2:$E$321,0),MATCH($D51,PAGADO!$F$1:$Q$1,0))),0,INDEX(PAGADO!$F$2:$R$321,MATCH(CONCATENATE($B$43,"Devoluciones"),PAGADO!$E$2:$E$321,0),MATCH($D51,PAGADO!$F$1:$Q$1,0)))</f>
        <v>0</v>
      </c>
      <c r="AD51" s="90">
        <f t="shared" ca="1" si="73"/>
        <v>0</v>
      </c>
      <c r="AE51" s="88">
        <f ca="1">INDIRECT("Condiciones!"&amp;ADDRESS(VLOOKUP(AE$2,Saltos,2,FALSE)+8*QUOTIENT((ROW()-3),13),MOD(ROW()-3,13)+COLUMN(Condiciones!$F$1)))</f>
        <v>1.5E-3</v>
      </c>
      <c r="AF51" s="90">
        <f t="shared" ca="1" si="74"/>
        <v>114564.561</v>
      </c>
      <c r="AG51" s="90">
        <f>IF(ISERROR(INDEX(PAGADO!$F$2:$R$321,MATCH(CONCATENATE($B$43,"Otros"),PAGADO!$E$2:$E$321,0),MATCH($D51,PAGADO!$F$1:$Q$1,0))),0,INDEX(PAGADO!$F$2:$R$321,MATCH(CONCATENATE($B$43,"Otros"),PAGADO!$E$2:$E$321,0),MATCH($D51,PAGADO!$F$1:$Q$1,0)))</f>
        <v>-72917</v>
      </c>
      <c r="AH51" s="90">
        <f t="shared" ca="1" si="75"/>
        <v>41647.561000000002</v>
      </c>
      <c r="AI51" s="88">
        <f ca="1">INDIRECT("Condiciones!"&amp;ADDRESS(VLOOKUP(AI$2,Saltos,2,FALSE)+8*QUOTIENT((ROW()-3),13),MOD(ROW()-3,13)+COLUMN(Condiciones!$F$1)))</f>
        <v>0</v>
      </c>
      <c r="AJ51" s="90">
        <f t="shared" ca="1" si="76"/>
        <v>0</v>
      </c>
      <c r="AK51" s="90">
        <f>IF(ISERROR(INDEX(PAGADO!$F$2:$R$321,MATCH(CONCATENATE($B$43,"Aportes Manuales"),PAGADO!$E$2:$E$321,0),MATCH($D51,PAGADO!$F$1:$Q$1,0))),0,INDEX(PAGADO!$F$2:$R$321,MATCH(CONCATENATE($B$43,"Aportes Manuales"),PAGADO!$E$2:$E$321,0),MATCH($D51,PAGADO!$F$1:$Q$1,0)))</f>
        <v>0</v>
      </c>
      <c r="AL51" s="90">
        <f t="shared" ca="1" si="77"/>
        <v>0</v>
      </c>
      <c r="AM51" s="71"/>
      <c r="AN51" s="90">
        <f t="shared" ca="1" si="59"/>
        <v>1201082.081</v>
      </c>
      <c r="AO51" s="90">
        <f t="shared" si="60"/>
        <v>-1016875</v>
      </c>
      <c r="AP51" s="90">
        <f t="shared" ca="1" si="61"/>
        <v>184207.08100000001</v>
      </c>
    </row>
    <row r="52" spans="2:42">
      <c r="B52" s="118"/>
      <c r="C52" s="85">
        <f>DATE($B$2,10,1)</f>
        <v>45931</v>
      </c>
      <c r="D52" s="86" t="str">
        <f t="shared" si="62"/>
        <v>202510</v>
      </c>
      <c r="E52" s="87">
        <f ca="1">IF(ISERROR(INDEX(IV_Compras_Totales_Base!$E$2:$P$300,MATCH(INDIRECT(ADDRESS(4+13*QUOTIENT(ROW()-3,13),2,1,1)),IV_Compras_Totales_Base!$C$2:$C$300,0),MATCH($D52,IV_Compras_Totales_Base!$E$1:$P$1,0))),0,INDEX(IV_Compras_Totales_Base!$E$2:$P$300,MATCH(INDIRECT(ADDRESS(4+13*QUOTIENT(ROW()-3,13),2,1,1)),IV_Compras_Totales_Base!$C$2:$C$300,0),MATCH($D52,IV_Compras_Totales_Base!$E$1:$P$1,0)))</f>
        <v>59655429</v>
      </c>
      <c r="F52" s="87">
        <f ca="1">IF(ISERROR(INDEX(V_Compras_Logistica_Base!$E$2:$P$300,MATCH(INDIRECT(ADDRESS(4+13*QUOTIENT(ROW()-3,13),2,1,1)),V_Compras_Logistica_Base!$C$2:$C$300,0),MATCH($D52,V_Compras_Logistica_Base!$E$1:$P$1,0))),0,INDEX(V_Compras_Logistica_Base!$E$2:$P$300,MATCH(INDIRECT(ADDRESS(4+13*QUOTIENT(ROW()-3,13),2,1,1)),V_Compras_Logistica_Base!$C$2:$C$300,0),MATCH($D52,V_Compras_Logistica_Base!$E$1:$P$1,0)))</f>
        <v>28543235</v>
      </c>
      <c r="G52" s="88">
        <f ca="1">INDIRECT("Condiciones!"&amp;ADDRESS(VLOOKUP(G$2,Saltos,2,FALSE)+8*QUOTIENT((ROW()-3),13),MOD(ROW()-3,13)+COLUMN(Condiciones!$F$1)))</f>
        <v>0</v>
      </c>
      <c r="H52" s="89">
        <f t="shared" ca="1" si="63"/>
        <v>0</v>
      </c>
      <c r="I52" s="90">
        <f>IF(ISERROR(INDEX(PAGADO!$F$2:$R$321,MATCH(CONCATENATE($B$43,"Publicidad"),PAGADO!$E$2:$E$321,0),MATCH($D52,PAGADO!$F$1:$Q$1,0))),0,INDEX(PAGADO!$F$2:$R$321,MATCH(CONCATENATE($B$43,"Publicidad"),PAGADO!$E$2:$E$321,0),MATCH($D52,PAGADO!$F$1:$Q$1,0)))</f>
        <v>0</v>
      </c>
      <c r="J52" s="90">
        <f t="shared" ca="1" si="64"/>
        <v>0</v>
      </c>
      <c r="K52" s="88">
        <f ca="1">INDIRECT("Condiciones!"&amp;ADDRESS(VLOOKUP(K$2,Saltos,2,FALSE)+8*QUOTIENT((ROW()-3),13),MOD(ROW()-3,13)+COLUMN(Condiciones!$F$1)))</f>
        <v>0</v>
      </c>
      <c r="L52" s="91">
        <f t="shared" ca="1" si="65"/>
        <v>0</v>
      </c>
      <c r="M52" s="90">
        <f>IF(ISERROR(INDEX(PAGADO!$F$2:$R$321,MATCH(CONCATENATE($B$43,"Logistica"),PAGADO!$E$2:$E$321,0),MATCH($D52,PAGADO!$F$1:$Q$1,0))),0,INDEX(PAGADO!$F$2:$R$321,MATCH(CONCATENATE($B$43,"Logistica"),PAGADO!$E$2:$E$321,0),MATCH($D52,PAGADO!$F$1:$Q$1,0)))</f>
        <v>-1571994</v>
      </c>
      <c r="N52" s="90">
        <f t="shared" ca="1" si="66"/>
        <v>-1571994</v>
      </c>
      <c r="O52" s="88">
        <f ca="1">INDIRECT("Condiciones!"&amp;ADDRESS(VLOOKUP(O$2,Saltos,2,FALSE)+8*QUOTIENT((ROW()-3),13),MOD(ROW()-3,13)+COLUMN(Condiciones!$F$1)))</f>
        <v>0</v>
      </c>
      <c r="P52" s="90">
        <f t="shared" ca="1" si="67"/>
        <v>0</v>
      </c>
      <c r="Q52" s="91">
        <f>IF(ISERROR(INDEX(PAGADO!$F$2:$R$321,MATCH(CONCATENATE($B$43,"Centralizada"),PAGADO!$E$2:$E$321,0),MATCH($D52,PAGADO!$F$1:$Q$1,0))),0,INDEX(PAGADO!$F$2:$R$321,MATCH(CONCATENATE($B$43,"Centralizada"),PAGADO!$E$2:$E$321,0),MATCH($D52,PAGADO!$F$1:$Q$1,0)))</f>
        <v>0</v>
      </c>
      <c r="R52" s="90">
        <f t="shared" ca="1" si="68"/>
        <v>0</v>
      </c>
      <c r="S52" s="88">
        <f ca="1">INDIRECT("Condiciones!"&amp;ADDRESS(VLOOKUP(S$2,Saltos,2,FALSE)+8*QUOTIENT((ROW()-3),13),MOD(ROW()-3,13)+COLUMN(Condiciones!$F$1)))</f>
        <v>0</v>
      </c>
      <c r="T52" s="90">
        <f>'Base Calculo'!L22+'Base Calculo'!L23</f>
        <v>2984681.16</v>
      </c>
      <c r="U52" s="90">
        <f>IF(ISERROR(INDEX(PAGADO!$F$2:$R$321,MATCH(CONCATENATE($B$43,"Escala Crecimiento"),PAGADO!$E$2:$E$321,0),MATCH($D52,PAGADO!$F$1:$Q$1,0))),0,INDEX(PAGADO!$F$2:$R$321,MATCH(CONCATENATE($B$43,"Escala Crecimiento"),PAGADO!$E$2:$E$321,0),MATCH($D52,PAGADO!$F$1:$Q$1,0)))</f>
        <v>0</v>
      </c>
      <c r="V52" s="90">
        <f t="shared" si="69"/>
        <v>1380193.4000000001</v>
      </c>
      <c r="W52" s="88">
        <f ca="1">INDIRECT("Condiciones!"&amp;ADDRESS(VLOOKUP(W$2,Saltos,2,FALSE)+8*QUOTIENT((ROW()-3),13),MOD(ROW()-3,13)+COLUMN(Condiciones!$F$1)))</f>
        <v>0</v>
      </c>
      <c r="X52" s="90">
        <f t="shared" ca="1" si="70"/>
        <v>0</v>
      </c>
      <c r="Y52" s="90">
        <f>IF(ISERROR(INDEX(PAGADO!$F$2:$R$321,MATCH(CONCATENATE($B$43,"Escala Fija"),PAGADO!$E$2:$E$321,0),MATCH($D52,PAGADO!$F$1:$Q$1,0))),0,INDEX(PAGADO!$F$2:$R$321,MATCH(CONCATENATE($B$43,"Escala Fija"),PAGADO!$E$2:$E$321,0),MATCH($D52,PAGADO!$F$1:$Q$1,0)))</f>
        <v>0</v>
      </c>
      <c r="Z52" s="90">
        <f t="shared" ca="1" si="71"/>
        <v>0</v>
      </c>
      <c r="AA52" s="88">
        <f ca="1">INDIRECT("Condiciones!"&amp;ADDRESS(VLOOKUP(AA$2,Saltos,2,FALSE)+8*QUOTIENT((ROW()-3),13),MOD(ROW()-3,13)+COLUMN(Condiciones!$F$1)))</f>
        <v>0</v>
      </c>
      <c r="AB52" s="90">
        <f t="shared" ca="1" si="72"/>
        <v>0</v>
      </c>
      <c r="AC52" s="90">
        <f>IF(ISERROR(INDEX(PAGADO!$F$2:$R$321,MATCH(CONCATENATE($B$43,"Devoluciones"),PAGADO!$E$2:$E$321,0),MATCH($D52,PAGADO!$F$1:$Q$1,0))),0,INDEX(PAGADO!$F$2:$R$321,MATCH(CONCATENATE($B$43,"Devoluciones"),PAGADO!$E$2:$E$321,0),MATCH($D52,PAGADO!$F$1:$Q$1,0)))</f>
        <v>0</v>
      </c>
      <c r="AD52" s="90">
        <f t="shared" ca="1" si="73"/>
        <v>0</v>
      </c>
      <c r="AE52" s="88">
        <f ca="1">INDIRECT("Condiciones!"&amp;ADDRESS(VLOOKUP(AE$2,Saltos,2,FALSE)+8*QUOTIENT((ROW()-3),13),MOD(ROW()-3,13)+COLUMN(Condiciones!$F$1)))</f>
        <v>1.5E-3</v>
      </c>
      <c r="AF52" s="90">
        <f t="shared" ca="1" si="74"/>
        <v>89483.143500000006</v>
      </c>
      <c r="AG52" s="90">
        <f>IF(ISERROR(INDEX(PAGADO!$F$2:$R$321,MATCH(CONCATENATE($B$43,"Otros"),PAGADO!$E$2:$E$321,0),MATCH($D52,PAGADO!$F$1:$Q$1,0))),0,INDEX(PAGADO!$F$2:$R$321,MATCH(CONCATENATE($B$43,"Otros"),PAGADO!$E$2:$E$321,0),MATCH($D52,PAGADO!$F$1:$Q$1,0)))</f>
        <v>-156867</v>
      </c>
      <c r="AH52" s="90">
        <f t="shared" ca="1" si="75"/>
        <v>-67383.856499999994</v>
      </c>
      <c r="AI52" s="88">
        <f ca="1">INDIRECT("Condiciones!"&amp;ADDRESS(VLOOKUP(AI$2,Saltos,2,FALSE)+8*QUOTIENT((ROW()-3),13),MOD(ROW()-3,13)+COLUMN(Condiciones!$F$1)))</f>
        <v>0</v>
      </c>
      <c r="AJ52" s="90">
        <f t="shared" ca="1" si="76"/>
        <v>0</v>
      </c>
      <c r="AK52" s="90">
        <f>IF(ISERROR(INDEX(PAGADO!$F$2:$R$321,MATCH(CONCATENATE($B$43,"Aportes Manuales"),PAGADO!$E$2:$E$321,0),MATCH($D52,PAGADO!$F$1:$Q$1,0))),0,INDEX(PAGADO!$F$2:$R$321,MATCH(CONCATENATE($B$43,"Aportes Manuales"),PAGADO!$E$2:$E$321,0),MATCH($D52,PAGADO!$F$1:$Q$1,0)))</f>
        <v>-687443</v>
      </c>
      <c r="AL52" s="90">
        <f t="shared" ca="1" si="77"/>
        <v>-687443</v>
      </c>
      <c r="AM52" s="71"/>
      <c r="AN52" s="90">
        <f t="shared" ca="1" si="59"/>
        <v>1469676.5435000001</v>
      </c>
      <c r="AO52" s="90">
        <f t="shared" si="60"/>
        <v>-2416304</v>
      </c>
      <c r="AP52" s="90">
        <f t="shared" ca="1" si="61"/>
        <v>-946627.45649999985</v>
      </c>
    </row>
    <row r="53" spans="2:42">
      <c r="B53" s="118"/>
      <c r="C53" s="85">
        <f>DATE($B$2,11,1)</f>
        <v>45962</v>
      </c>
      <c r="D53" s="86" t="str">
        <f t="shared" si="62"/>
        <v>202511</v>
      </c>
      <c r="E53" s="87">
        <f ca="1">IF(ISERROR(INDEX(IV_Compras_Totales_Base!$E$2:$P$300,MATCH(INDIRECT(ADDRESS(4+13*QUOTIENT(ROW()-3,13),2,1,1)),IV_Compras_Totales_Base!$C$2:$C$300,0),MATCH($D53,IV_Compras_Totales_Base!$E$1:$P$1,0))),0,INDEX(IV_Compras_Totales_Base!$E$2:$P$300,MATCH(INDIRECT(ADDRESS(4+13*QUOTIENT(ROW()-3,13),2,1,1)),IV_Compras_Totales_Base!$C$2:$C$300,0),MATCH($D53,IV_Compras_Totales_Base!$E$1:$P$1,0)))</f>
        <v>56945700</v>
      </c>
      <c r="F53" s="87">
        <f ca="1">IF(ISERROR(INDEX(V_Compras_Logistica_Base!$E$2:$P$300,MATCH(INDIRECT(ADDRESS(4+13*QUOTIENT(ROW()-3,13),2,1,1)),V_Compras_Logistica_Base!$C$2:$C$300,0),MATCH($D53,V_Compras_Logistica_Base!$E$1:$P$1,0))),0,INDEX(V_Compras_Logistica_Base!$E$2:$P$300,MATCH(INDIRECT(ADDRESS(4+13*QUOTIENT(ROW()-3,13),2,1,1)),V_Compras_Logistica_Base!$C$2:$C$300,0),MATCH($D53,V_Compras_Logistica_Base!$E$1:$P$1,0)))</f>
        <v>34913384</v>
      </c>
      <c r="G53" s="88">
        <f ca="1">INDIRECT("Condiciones!"&amp;ADDRESS(VLOOKUP(G$2,Saltos,2,FALSE)+8*QUOTIENT((ROW()-3),13),MOD(ROW()-3,13)+COLUMN(Condiciones!$F$1)))</f>
        <v>0</v>
      </c>
      <c r="H53" s="89">
        <f t="shared" ca="1" si="63"/>
        <v>0</v>
      </c>
      <c r="I53" s="90">
        <f>IF(ISERROR(INDEX(PAGADO!$F$2:$R$321,MATCH(CONCATENATE($B$43,"Publicidad"),PAGADO!$E$2:$E$321,0),MATCH($D53,PAGADO!$F$1:$Q$1,0))),0,INDEX(PAGADO!$F$2:$R$321,MATCH(CONCATENATE($B$43,"Publicidad"),PAGADO!$E$2:$E$321,0),MATCH($D53,PAGADO!$F$1:$Q$1,0)))</f>
        <v>0</v>
      </c>
      <c r="J53" s="90">
        <f t="shared" ca="1" si="64"/>
        <v>0</v>
      </c>
      <c r="K53" s="88">
        <f ca="1">INDIRECT("Condiciones!"&amp;ADDRESS(VLOOKUP(K$2,Saltos,2,FALSE)+8*QUOTIENT((ROW()-3),13),MOD(ROW()-3,13)+COLUMN(Condiciones!$F$1)))</f>
        <v>0</v>
      </c>
      <c r="L53" s="91">
        <f t="shared" ca="1" si="65"/>
        <v>0</v>
      </c>
      <c r="M53" s="90">
        <f>IF(ISERROR(INDEX(PAGADO!$F$2:$R$321,MATCH(CONCATENATE($B$43,"Logistica"),PAGADO!$E$2:$E$321,0),MATCH($D53,PAGADO!$F$1:$Q$1,0))),0,INDEX(PAGADO!$F$2:$R$321,MATCH(CONCATENATE($B$43,"Logistica"),PAGADO!$E$2:$E$321,0),MATCH($D53,PAGADO!$F$1:$Q$1,0)))</f>
        <v>-966271</v>
      </c>
      <c r="N53" s="90">
        <f t="shared" ca="1" si="66"/>
        <v>-966271</v>
      </c>
      <c r="O53" s="88">
        <f ca="1">INDIRECT("Condiciones!"&amp;ADDRESS(VLOOKUP(O$2,Saltos,2,FALSE)+8*QUOTIENT((ROW()-3),13),MOD(ROW()-3,13)+COLUMN(Condiciones!$F$1)))</f>
        <v>0</v>
      </c>
      <c r="P53" s="90">
        <f t="shared" ca="1" si="67"/>
        <v>0</v>
      </c>
      <c r="Q53" s="91">
        <f>IF(ISERROR(INDEX(PAGADO!$F$2:$R$321,MATCH(CONCATENATE($B$43,"Centralizada"),PAGADO!$E$2:$E$321,0),MATCH($D53,PAGADO!$F$1:$Q$1,0))),0,INDEX(PAGADO!$F$2:$R$321,MATCH(CONCATENATE($B$43,"Centralizada"),PAGADO!$E$2:$E$321,0),MATCH($D53,PAGADO!$F$1:$Q$1,0)))</f>
        <v>0</v>
      </c>
      <c r="R53" s="90">
        <f t="shared" ca="1" si="68"/>
        <v>0</v>
      </c>
      <c r="S53" s="88">
        <f ca="1">INDIRECT("Condiciones!"&amp;ADDRESS(VLOOKUP(S$2,Saltos,2,FALSE)+8*QUOTIENT((ROW()-3),13),MOD(ROW()-3,13)+COLUMN(Condiciones!$F$1)))</f>
        <v>0</v>
      </c>
      <c r="T53" s="90">
        <f>'Base Calculo'!M22+'Base Calculo'!M23</f>
        <v>2526660.0</v>
      </c>
      <c r="U53" s="90">
        <f>IF(ISERROR(INDEX(PAGADO!$F$2:$R$321,MATCH(CONCATENATE($B$43,"Escala Crecimiento"),PAGADO!$E$2:$E$321,0),MATCH($D53,PAGADO!$F$1:$Q$1,0))),0,INDEX(PAGADO!$F$2:$R$321,MATCH(CONCATENATE($B$43,"Escala Crecimiento"),PAGADO!$E$2:$E$321,0),MATCH($D53,PAGADO!$F$1:$Q$1,0)))</f>
        <v>0</v>
      </c>
      <c r="V53" s="90">
        <f t="shared" si="69"/>
        <v>1645367.36</v>
      </c>
      <c r="W53" s="88">
        <f ca="1">INDIRECT("Condiciones!"&amp;ADDRESS(VLOOKUP(W$2,Saltos,2,FALSE)+8*QUOTIENT((ROW()-3),13),MOD(ROW()-3,13)+COLUMN(Condiciones!$F$1)))</f>
        <v>0</v>
      </c>
      <c r="X53" s="90">
        <f t="shared" ca="1" si="70"/>
        <v>0</v>
      </c>
      <c r="Y53" s="90">
        <f>IF(ISERROR(INDEX(PAGADO!$F$2:$R$321,MATCH(CONCATENATE($B$43,"Escala Fija"),PAGADO!$E$2:$E$321,0),MATCH($D53,PAGADO!$F$1:$Q$1,0))),0,INDEX(PAGADO!$F$2:$R$321,MATCH(CONCATENATE($B$43,"Escala Fija"),PAGADO!$E$2:$E$321,0),MATCH($D53,PAGADO!$F$1:$Q$1,0)))</f>
        <v>0</v>
      </c>
      <c r="Z53" s="90">
        <f t="shared" ca="1" si="71"/>
        <v>0</v>
      </c>
      <c r="AA53" s="88">
        <f ca="1">INDIRECT("Condiciones!"&amp;ADDRESS(VLOOKUP(AA$2,Saltos,2,FALSE)+8*QUOTIENT((ROW()-3),13),MOD(ROW()-3,13)+COLUMN(Condiciones!$F$1)))</f>
        <v>0</v>
      </c>
      <c r="AB53" s="90">
        <f t="shared" ca="1" si="72"/>
        <v>0</v>
      </c>
      <c r="AC53" s="90">
        <f>IF(ISERROR(INDEX(PAGADO!$F$2:$R$321,MATCH(CONCATENATE($B$43,"Devoluciones"),PAGADO!$E$2:$E$321,0),MATCH($D53,PAGADO!$F$1:$Q$1,0))),0,INDEX(PAGADO!$F$2:$R$321,MATCH(CONCATENATE($B$43,"Devoluciones"),PAGADO!$E$2:$E$321,0),MATCH($D53,PAGADO!$F$1:$Q$1,0)))</f>
        <v>0</v>
      </c>
      <c r="AD53" s="90">
        <f t="shared" ca="1" si="73"/>
        <v>0</v>
      </c>
      <c r="AE53" s="88">
        <f ca="1">INDIRECT("Condiciones!"&amp;ADDRESS(VLOOKUP(AE$2,Saltos,2,FALSE)+8*QUOTIENT((ROW()-3),13),MOD(ROW()-3,13)+COLUMN(Condiciones!$F$1)))</f>
        <v>1.5E-3</v>
      </c>
      <c r="AF53" s="90">
        <f t="shared" ca="1" si="74"/>
        <v>85418.55</v>
      </c>
      <c r="AG53" s="90">
        <f>IF(ISERROR(INDEX(PAGADO!$F$2:$R$321,MATCH(CONCATENATE($B$43,"Otros"),PAGADO!$E$2:$E$321,0),MATCH($D53,PAGADO!$F$1:$Q$1,0))),0,INDEX(PAGADO!$F$2:$R$321,MATCH(CONCATENATE($B$43,"Otros"),PAGADO!$E$2:$E$321,0),MATCH($D53,PAGADO!$F$1:$Q$1,0)))</f>
        <v>-58183</v>
      </c>
      <c r="AH53" s="90">
        <f t="shared" ca="1" si="75"/>
        <v>27235.550000000003</v>
      </c>
      <c r="AI53" s="88">
        <f ca="1">INDIRECT("Condiciones!"&amp;ADDRESS(VLOOKUP(AI$2,Saltos,2,FALSE)+8*QUOTIENT((ROW()-3),13),MOD(ROW()-3,13)+COLUMN(Condiciones!$F$1)))</f>
        <v>0</v>
      </c>
      <c r="AJ53" s="90">
        <f t="shared" ca="1" si="76"/>
        <v>0</v>
      </c>
      <c r="AK53" s="90">
        <f>IF(ISERROR(INDEX(PAGADO!$F$2:$R$321,MATCH(CONCATENATE($B$43,"Aportes Manuales"),PAGADO!$E$2:$E$321,0),MATCH($D53,PAGADO!$F$1:$Q$1,0))),0,INDEX(PAGADO!$F$2:$R$321,MATCH(CONCATENATE($B$43,"Aportes Manuales"),PAGADO!$E$2:$E$321,0),MATCH($D53,PAGADO!$F$1:$Q$1,0)))</f>
        <v>-1081899</v>
      </c>
      <c r="AL53" s="90">
        <f t="shared" ca="1" si="77"/>
        <v>-1081899</v>
      </c>
      <c r="AM53" s="71"/>
      <c r="AN53" s="90">
        <f t="shared" ca="1" si="59"/>
        <v>1730785.9100000001</v>
      </c>
      <c r="AO53" s="90">
        <f t="shared" si="60"/>
        <v>-2106353</v>
      </c>
      <c r="AP53" s="90">
        <f t="shared" ca="1" si="61"/>
        <v>-375567.08999999985</v>
      </c>
    </row>
    <row r="54" spans="2:42">
      <c r="B54" s="119"/>
      <c r="C54" s="85">
        <f>DATE($B$2,12,1)</f>
        <v>45992</v>
      </c>
      <c r="D54" s="86" t="str">
        <f t="shared" si="62"/>
        <v>202512</v>
      </c>
      <c r="E54" s="87">
        <f ca="1">IF(ISERROR(INDEX(IV_Compras_Totales_Base!$E$2:$P$300,MATCH(INDIRECT(ADDRESS(4+13*QUOTIENT(ROW()-3,13),2,1,1)),IV_Compras_Totales_Base!$C$2:$C$300,0),MATCH($D54,IV_Compras_Totales_Base!$E$1:$P$1,0))),0,INDEX(IV_Compras_Totales_Base!$E$2:$P$300,MATCH(INDIRECT(ADDRESS(4+13*QUOTIENT(ROW()-3,13),2,1,1)),IV_Compras_Totales_Base!$C$2:$C$300,0),MATCH($D54,IV_Compras_Totales_Base!$E$1:$P$1,0)))</f>
        <v>108223635</v>
      </c>
      <c r="F54" s="87">
        <f ca="1">IF(ISERROR(INDEX(V_Compras_Logistica_Base!$E$2:$P$300,MATCH(INDIRECT(ADDRESS(4+13*QUOTIENT(ROW()-3,13),2,1,1)),V_Compras_Logistica_Base!$C$2:$C$300,0),MATCH($D54,V_Compras_Logistica_Base!$E$1:$P$1,0))),0,INDEX(V_Compras_Logistica_Base!$E$2:$P$300,MATCH(INDIRECT(ADDRESS(4+13*QUOTIENT(ROW()-3,13),2,1,1)),V_Compras_Logistica_Base!$C$2:$C$300,0),MATCH($D54,V_Compras_Logistica_Base!$E$1:$P$1,0)))</f>
        <v>47066093</v>
      </c>
      <c r="G54" s="88">
        <f ca="1">INDIRECT("Condiciones!"&amp;ADDRESS(VLOOKUP(G$2,Saltos,2,FALSE)+8*QUOTIENT((ROW()-3),13),MOD(ROW()-3,13)+COLUMN(Condiciones!$F$1)))</f>
        <v>0</v>
      </c>
      <c r="H54" s="89">
        <f t="shared" ca="1" si="63"/>
        <v>0</v>
      </c>
      <c r="I54" s="90">
        <f>IF(ISERROR(INDEX(PAGADO!$F$2:$R$321,MATCH(CONCATENATE($B$43,"Publicidad"),PAGADO!$E$2:$E$321,0),MATCH($D54,PAGADO!$F$1:$Q$1,0))),0,INDEX(PAGADO!$F$2:$R$321,MATCH(CONCATENATE($B$43,"Publicidad"),PAGADO!$E$2:$E$321,0),MATCH($D54,PAGADO!$F$1:$Q$1,0)))</f>
        <v>0</v>
      </c>
      <c r="J54" s="90">
        <f t="shared" ca="1" si="64"/>
        <v>0</v>
      </c>
      <c r="K54" s="88">
        <f ca="1">INDIRECT("Condiciones!"&amp;ADDRESS(VLOOKUP(K$2,Saltos,2,FALSE)+8*QUOTIENT((ROW()-3),13),MOD(ROW()-3,13)+COLUMN(Condiciones!$F$1)))</f>
        <v>0</v>
      </c>
      <c r="L54" s="91">
        <f t="shared" ca="1" si="65"/>
        <v>0</v>
      </c>
      <c r="M54" s="90">
        <f>IF(ISERROR(INDEX(PAGADO!$F$2:$R$321,MATCH(CONCATENATE($B$43,"Logistica"),PAGADO!$E$2:$E$321,0),MATCH($D54,PAGADO!$F$1:$Q$1,0))),0,INDEX(PAGADO!$F$2:$R$321,MATCH(CONCATENATE($B$43,"Logistica"),PAGADO!$E$2:$E$321,0),MATCH($D54,PAGADO!$F$1:$Q$1,0)))</f>
        <v>-1882644</v>
      </c>
      <c r="N54" s="90">
        <f t="shared" ca="1" si="66"/>
        <v>-1882644</v>
      </c>
      <c r="O54" s="88">
        <f ca="1">INDIRECT("Condiciones!"&amp;ADDRESS(VLOOKUP(O$2,Saltos,2,FALSE)+8*QUOTIENT((ROW()-3),13),MOD(ROW()-3,13)+COLUMN(Condiciones!$F$1)))</f>
        <v>0</v>
      </c>
      <c r="P54" s="90">
        <f t="shared" ca="1" si="67"/>
        <v>0</v>
      </c>
      <c r="Q54" s="91">
        <f>IF(ISERROR(INDEX(PAGADO!$F$2:$R$321,MATCH(CONCATENATE($B$43,"Centralizada"),PAGADO!$E$2:$E$321,0),MATCH($D54,PAGADO!$F$1:$Q$1,0))),0,INDEX(PAGADO!$F$2:$R$321,MATCH(CONCATENATE($B$43,"Centralizada"),PAGADO!$E$2:$E$321,0),MATCH($D54,PAGADO!$F$1:$Q$1,0)))</f>
        <v>0</v>
      </c>
      <c r="R54" s="90">
        <f t="shared" ca="1" si="68"/>
        <v>0</v>
      </c>
      <c r="S54" s="88">
        <f ca="1">INDIRECT("Condiciones!"&amp;ADDRESS(VLOOKUP(S$2,Saltos,2,FALSE)+8*QUOTIENT((ROW()-3),13),MOD(ROW()-3,13)+COLUMN(Condiciones!$F$1)))</f>
        <v>0</v>
      </c>
      <c r="T54" s="90">
        <f>'Base Calculo'!N22+'Base Calculo'!N23</f>
        <v>6302140.2</v>
      </c>
      <c r="U54" s="90">
        <f>IF(ISERROR(INDEX(PAGADO!$F$2:$R$321,MATCH(CONCATENATE($B$43,"Escala Crecimiento"),PAGADO!$E$2:$E$321,0),MATCH($D54,PAGADO!$F$1:$Q$1,0))),0,INDEX(PAGADO!$F$2:$R$321,MATCH(CONCATENATE($B$43,"Escala Crecimiento"),PAGADO!$E$2:$E$321,0),MATCH($D54,PAGADO!$F$1:$Q$1,0)))</f>
        <v>-15197335</v>
      </c>
      <c r="V54" s="90">
        <f t="shared" si="69"/>
        <v>-12884419.279999999</v>
      </c>
      <c r="W54" s="88">
        <f ca="1">INDIRECT("Condiciones!"&amp;ADDRESS(VLOOKUP(W$2,Saltos,2,FALSE)+8*QUOTIENT((ROW()-3),13),MOD(ROW()-3,13)+COLUMN(Condiciones!$F$1)))</f>
        <v>0</v>
      </c>
      <c r="X54" s="90">
        <f t="shared" ca="1" si="70"/>
        <v>0</v>
      </c>
      <c r="Y54" s="90">
        <f>IF(ISERROR(INDEX(PAGADO!$F$2:$R$321,MATCH(CONCATENATE($B$43,"Escala Fija"),PAGADO!$E$2:$E$321,0),MATCH($D54,PAGADO!$F$1:$Q$1,0))),0,INDEX(PAGADO!$F$2:$R$321,MATCH(CONCATENATE($B$43,"Escala Fija"),PAGADO!$E$2:$E$321,0),MATCH($D54,PAGADO!$F$1:$Q$1,0)))</f>
        <v>0</v>
      </c>
      <c r="Z54" s="90">
        <f t="shared" ca="1" si="71"/>
        <v>0</v>
      </c>
      <c r="AA54" s="88">
        <f ca="1">INDIRECT("Condiciones!"&amp;ADDRESS(VLOOKUP(AA$2,Saltos,2,FALSE)+8*QUOTIENT((ROW()-3),13),MOD(ROW()-3,13)+COLUMN(Condiciones!$F$1)))</f>
        <v>0</v>
      </c>
      <c r="AB54" s="90">
        <f t="shared" ca="1" si="72"/>
        <v>0</v>
      </c>
      <c r="AC54" s="90">
        <f>IF(ISERROR(INDEX(PAGADO!$F$2:$R$321,MATCH(CONCATENATE($B$43,"Devoluciones"),PAGADO!$E$2:$E$321,0),MATCH($D54,PAGADO!$F$1:$Q$1,0))),0,INDEX(PAGADO!$F$2:$R$321,MATCH(CONCATENATE($B$43,"Devoluciones"),PAGADO!$E$2:$E$321,0),MATCH($D54,PAGADO!$F$1:$Q$1,0)))</f>
        <v>0</v>
      </c>
      <c r="AD54" s="90">
        <f t="shared" ca="1" si="73"/>
        <v>0</v>
      </c>
      <c r="AE54" s="88">
        <f ca="1">INDIRECT("Condiciones!"&amp;ADDRESS(VLOOKUP(AE$2,Saltos,2,FALSE)+8*QUOTIENT((ROW()-3),13),MOD(ROW()-3,13)+COLUMN(Condiciones!$F$1)))</f>
        <v>1.5E-3</v>
      </c>
      <c r="AF54" s="90">
        <f t="shared" ca="1" si="74"/>
        <v>162335.45250000001</v>
      </c>
      <c r="AG54" s="90">
        <f>IF(ISERROR(INDEX(PAGADO!$F$2:$R$321,MATCH(CONCATENATE($B$43,"Otros"),PAGADO!$E$2:$E$321,0),MATCH($D54,PAGADO!$F$1:$Q$1,0))),0,INDEX(PAGADO!$F$2:$R$321,MATCH(CONCATENATE($B$43,"Otros"),PAGADO!$E$2:$E$321,0),MATCH($D54,PAGADO!$F$1:$Q$1,0)))</f>
        <v>-165059</v>
      </c>
      <c r="AH54" s="90">
        <f t="shared" ca="1" si="75"/>
        <v>-2723.547499999986</v>
      </c>
      <c r="AI54" s="88">
        <f ca="1">INDIRECT("Condiciones!"&amp;ADDRESS(VLOOKUP(AI$2,Saltos,2,FALSE)+8*QUOTIENT((ROW()-3),13),MOD(ROW()-3,13)+COLUMN(Condiciones!$F$1)))</f>
        <v>0</v>
      </c>
      <c r="AJ54" s="90">
        <f t="shared" ca="1" si="76"/>
        <v>0</v>
      </c>
      <c r="AK54" s="90">
        <f>IF(ISERROR(INDEX(PAGADO!$F$2:$R$321,MATCH(CONCATENATE($B$43,"Aportes Manuales"),PAGADO!$E$2:$E$321,0),MATCH($D54,PAGADO!$F$1:$Q$1,0))),0,INDEX(PAGADO!$F$2:$R$321,MATCH(CONCATENATE($B$43,"Aportes Manuales"),PAGADO!$E$2:$E$321,0),MATCH($D54,PAGADO!$F$1:$Q$1,0)))</f>
        <v>0</v>
      </c>
      <c r="AL54" s="90">
        <f t="shared" ca="1" si="77"/>
        <v>0</v>
      </c>
      <c r="AM54" s="71"/>
      <c r="AN54" s="90">
        <f t="shared" ca="1" si="59"/>
        <v>2475251.1725000003</v>
      </c>
      <c r="AO54" s="90">
        <f t="shared" si="60"/>
        <v>-17245038</v>
      </c>
      <c r="AP54" s="90">
        <f t="shared" ca="1" si="61"/>
        <v>-14769786.827500001</v>
      </c>
    </row>
    <row r="55" spans="2:42">
      <c r="B55" s="92"/>
      <c r="C55" s="93"/>
      <c r="D55" s="94"/>
      <c r="E55" s="95">
        <f ca="1">SUM(E43:E54)</f>
        <v>736221305</v>
      </c>
      <c r="F55" s="95">
        <f ca="1">SUM(F43:F54)</f>
        <v>424711735</v>
      </c>
      <c r="G55" s="96"/>
      <c r="H55" s="97">
        <f ca="1">SUM(H43:H54)</f>
        <v>0</v>
      </c>
      <c r="I55" s="98">
        <f>SUM(I43:I54)</f>
        <v>0</v>
      </c>
      <c r="J55" s="98">
        <f ca="1">SUM(J43:J54)</f>
        <v>0</v>
      </c>
      <c r="K55" s="96"/>
      <c r="L55" s="98">
        <f ca="1">SUM(L43:L54)</f>
        <v>0</v>
      </c>
      <c r="M55" s="98">
        <f>SUM(M43:M54)</f>
        <v>-16988470</v>
      </c>
      <c r="N55" s="98">
        <f ca="1">SUM(N43:N54)</f>
        <v>-16988470</v>
      </c>
      <c r="O55" s="96"/>
      <c r="P55" s="98">
        <f ca="1">SUM(P43:P54)</f>
        <v>0</v>
      </c>
      <c r="Q55" s="99">
        <f>SUM(Q43:Q54)</f>
        <v>0</v>
      </c>
      <c r="R55" s="98">
        <f ca="1">SUM(R43:R54)</f>
        <v>0</v>
      </c>
      <c r="S55" s="96"/>
      <c r="T55" s="98">
        <f>SUM(T43:T54)</f>
        <v>20192181.399999999</v>
      </c>
      <c r="U55" s="98">
        <f>SUM(U43:U54)</f>
        <v>-18804668</v>
      </c>
      <c r="V55" s="98">
        <f>SUM(V43:V54)</f>
        <v>1387513.4000000004</v>
      </c>
      <c r="W55" s="96"/>
      <c r="X55" s="98">
        <f ca="1">SUM(X43:X54)</f>
        <v>0</v>
      </c>
      <c r="Y55" s="98">
        <f>SUM(Y43:Y54)</f>
        <v>0</v>
      </c>
      <c r="Z55" s="98">
        <f ca="1">SUM(Z43:Z54)</f>
        <v>0</v>
      </c>
      <c r="AA55" s="96"/>
      <c r="AB55" s="98">
        <f ca="1">SUM(AB43:AB54)</f>
        <v>0</v>
      </c>
      <c r="AC55" s="98">
        <f>SUM(AC43:AC54)</f>
        <v>0</v>
      </c>
      <c r="AD55" s="98">
        <f ca="1">SUM(AD43:AD54)</f>
        <v>0</v>
      </c>
      <c r="AE55" s="96"/>
      <c r="AF55" s="98">
        <f ca="1">SUM(AF43:AF54)</f>
        <v>1104331.9575</v>
      </c>
      <c r="AG55" s="98">
        <f>SUM(AG43:AG54)</f>
        <v>-1088345</v>
      </c>
      <c r="AH55" s="98">
        <f ca="1">SUM(AH43:AH54)</f>
        <v>15986.957500000026</v>
      </c>
      <c r="AI55" s="96"/>
      <c r="AJ55" s="98">
        <f ca="1">SUM(AJ43:AJ54)</f>
        <v>0</v>
      </c>
      <c r="AK55" s="98">
        <f>SUM(AK43:AK54)</f>
        <v>-28038599</v>
      </c>
      <c r="AL55" s="98">
        <f ca="1">SUM(AL43:AL54)</f>
        <v>-28038599</v>
      </c>
      <c r="AM55" s="71"/>
      <c r="AN55" s="98">
        <f ca="1">SUM(AN43:AN54)</f>
        <v>21296513.357500002</v>
      </c>
      <c r="AO55" s="98">
        <f>SUM(AO43:AO54)</f>
        <v>-64920082</v>
      </c>
      <c r="AP55" s="98">
        <f ca="1">SUM(AP43:AP54)</f>
        <v>-43623568.642499998</v>
      </c>
    </row>
    <row r="57" spans="2:42">
      <c r="B57" s="122" t="s">
        <v>585</v>
      </c>
      <c r="C57" s="122"/>
      <c r="D57" s="122"/>
      <c r="E57" s="122"/>
      <c r="F57" s="122"/>
      <c r="G57" s="100"/>
      <c r="H57" s="120" t="s">
        <v>570</v>
      </c>
      <c r="I57" s="120"/>
      <c r="J57" s="120"/>
      <c r="L57" s="120" t="s">
        <v>571</v>
      </c>
      <c r="M57" s="120"/>
      <c r="N57" s="120"/>
      <c r="P57" s="120" t="s">
        <v>572</v>
      </c>
      <c r="Q57" s="120"/>
      <c r="R57" s="120"/>
      <c r="T57" s="120" t="s">
        <v>573</v>
      </c>
      <c r="U57" s="120"/>
      <c r="V57" s="120"/>
      <c r="X57" s="120" t="s">
        <v>574</v>
      </c>
      <c r="Y57" s="120"/>
      <c r="Z57" s="120"/>
      <c r="AB57" s="120" t="s">
        <v>575</v>
      </c>
      <c r="AC57" s="120"/>
      <c r="AD57" s="120"/>
      <c r="AF57" s="120" t="s">
        <v>576</v>
      </c>
      <c r="AG57" s="120"/>
      <c r="AH57" s="120"/>
      <c r="AJ57" s="120" t="s">
        <v>577</v>
      </c>
      <c r="AK57" s="120"/>
      <c r="AL57" s="120"/>
      <c r="AM57" s="101"/>
      <c r="AN57" s="120" t="s">
        <v>3</v>
      </c>
      <c r="AO57" s="120"/>
      <c r="AP57" s="120"/>
    </row>
    <row r="58" spans="2:42">
      <c r="B58" s="122"/>
      <c r="C58" s="122"/>
      <c r="D58" s="122"/>
      <c r="E58" s="122"/>
      <c r="F58" s="122"/>
      <c r="G58" s="100"/>
      <c r="H58" s="102" t="s">
        <v>582</v>
      </c>
      <c r="I58" s="103" t="s">
        <v>583</v>
      </c>
      <c r="J58" s="104" t="s">
        <v>584</v>
      </c>
      <c r="L58" s="104" t="s">
        <v>582</v>
      </c>
      <c r="M58" s="103" t="s">
        <v>583</v>
      </c>
      <c r="N58" s="104" t="s">
        <v>584</v>
      </c>
      <c r="P58" s="104" t="s">
        <v>582</v>
      </c>
      <c r="Q58" s="105" t="s">
        <v>583</v>
      </c>
      <c r="R58" s="104" t="s">
        <v>584</v>
      </c>
      <c r="T58" s="104" t="s">
        <v>582</v>
      </c>
      <c r="U58" s="103" t="s">
        <v>583</v>
      </c>
      <c r="V58" s="104" t="s">
        <v>584</v>
      </c>
      <c r="X58" s="104" t="s">
        <v>582</v>
      </c>
      <c r="Y58" s="103" t="s">
        <v>583</v>
      </c>
      <c r="Z58" s="104" t="s">
        <v>584</v>
      </c>
      <c r="AB58" s="104" t="s">
        <v>582</v>
      </c>
      <c r="AC58" s="103" t="s">
        <v>583</v>
      </c>
      <c r="AD58" s="104" t="s">
        <v>584</v>
      </c>
      <c r="AF58" s="104" t="s">
        <v>582</v>
      </c>
      <c r="AG58" s="103" t="s">
        <v>583</v>
      </c>
      <c r="AH58" s="104" t="s">
        <v>584</v>
      </c>
      <c r="AJ58" s="104" t="s">
        <v>582</v>
      </c>
      <c r="AK58" s="103" t="s">
        <v>583</v>
      </c>
      <c r="AL58" s="104" t="s">
        <v>584</v>
      </c>
      <c r="AM58" s="106"/>
      <c r="AN58" s="104" t="s">
        <v>582</v>
      </c>
      <c r="AO58" s="104" t="s">
        <v>583</v>
      </c>
      <c r="AP58" s="104" t="s">
        <v>584</v>
      </c>
    </row>
    <row r="59" spans="2:42">
      <c r="B59" s="122"/>
      <c r="C59" s="122"/>
      <c r="D59" s="122"/>
      <c r="E59" s="122"/>
      <c r="F59" s="122"/>
      <c r="G59" s="100"/>
      <c r="H59" s="90">
        <f ca="1">SUMIFS(H4:H55,G4:G55,"=")</f>
        <v>0</v>
      </c>
      <c r="I59" s="90">
        <f ca="1">SUMIFS(I4:I55,G4:G55,"=")</f>
        <v>0</v>
      </c>
      <c r="J59" s="90">
        <f ca="1">SUMIFS(J4:J55,$G4:$G55,"=")</f>
        <v>0</v>
      </c>
      <c r="L59" s="90">
        <f ca="1">SUMIFS(L4:L55,$G4:$G55,"=")</f>
        <v>20192181.399999999</v>
      </c>
      <c r="M59" s="90">
        <f ca="1">SUMIFS(M4:M55,$G4:$G55,"=")</f>
        <v>-20023702</v>
      </c>
      <c r="N59" s="90">
        <f ca="1">SUMIFS(N4:N55,$G4:$G55,"=")</f>
        <v>168479.39999999851</v>
      </c>
      <c r="P59" s="90">
        <f ca="1">SUMIFS(P4:P55,$G4:$G55,"=")</f>
        <v>0</v>
      </c>
      <c r="Q59" s="91">
        <f ca="1">SUMIFS(Q4:Q55,$G4:$G55,"=")</f>
        <v>0</v>
      </c>
      <c r="R59" s="90">
        <f ca="1">SUMIFS(R4:R55,$G4:$G55,"=")</f>
        <v>0</v>
      </c>
      <c r="T59" s="90">
        <f ca="1">SUMIFS(T4:T55,$G4:$G55,"=")</f>
        <v>20192181.399999999</v>
      </c>
      <c r="U59" s="90">
        <f ca="1">SUMIFS(U4:U55,$G4:$G55,"=")</f>
        <v>-19489451</v>
      </c>
      <c r="V59" s="90">
        <f ca="1">SUMIFS(V4:V55,$G4:$G55,"=")</f>
        <v>702730.40000000037</v>
      </c>
      <c r="X59" s="90">
        <f ca="1">SUMIFS(X4:X55,$G4:$G55,"=")</f>
        <v>0</v>
      </c>
      <c r="Y59" s="90">
        <f ca="1">SUMIFS(Y4:Y55,$G4:$G55,"=")</f>
        <v>0</v>
      </c>
      <c r="Z59" s="90">
        <f ca="1">SUMIFS(Z4:Z55,$G4:$G55,"=")</f>
        <v>0</v>
      </c>
      <c r="AB59" s="90">
        <f ca="1">SUMIFS(AB4:AB55,$G4:$G55,"=")</f>
        <v>0</v>
      </c>
      <c r="AC59" s="90">
        <f ca="1">SUMIFS(AC4:AC55,$G4:$G55,"=")</f>
        <v>0</v>
      </c>
      <c r="AD59" s="90">
        <f ca="1">SUMIFS(AD4:AD55,$G4:$G55,"=")</f>
        <v>0</v>
      </c>
      <c r="AF59" s="90">
        <f ca="1">SUMIFS(AF4:AF55,$G4:$G55,"=")</f>
        <v>1302242.9775</v>
      </c>
      <c r="AG59" s="90">
        <f ca="1">SUMIFS(AG4:AG55,$G4:$G55,"=")</f>
        <v>-1239145</v>
      </c>
      <c r="AH59" s="90">
        <f ca="1">SUMIFS(AH4:AH55,$G4:$G55,"=")</f>
        <v>63097.977500000023</v>
      </c>
      <c r="AJ59" s="90">
        <f ca="1">SUMIFS(AJ4:AJ55,$G4:$G55,"=")</f>
        <v>0</v>
      </c>
      <c r="AK59" s="90">
        <f ca="1">SUMIFS(AK4:AK55,$G4:$G55,"=")</f>
        <v>-28573693</v>
      </c>
      <c r="AL59" s="90">
        <f ca="1">SUMIFS(AL4:AL55,$G4:$G55,"=")</f>
        <v>-28573693</v>
      </c>
      <c r="AN59" s="90">
        <f ca="1">SUMIFS(AN4:AN55,$G4:$G55,"=")</f>
        <v>41686605.777500004</v>
      </c>
      <c r="AO59" s="90">
        <f ca="1">SUMIFS(AO4:AO55,$G4:$G55,"=")</f>
        <v>-69325991</v>
      </c>
      <c r="AP59" s="90">
        <f ca="1">SUMIFS(AP4:AP55,$G4:$G55,"=")</f>
        <v>-27639385.222499996</v>
      </c>
    </row>
  </sheetData>
  <mergeCells count="23">
    <mergeCell ref="AF57:AH57"/>
    <mergeCell ref="AJ57:AL57"/>
    <mergeCell ref="AN57:AP57"/>
    <mergeCell ref="AE2:AH2"/>
    <mergeCell ref="AI2:AL2"/>
    <mergeCell ref="AN2:AP2"/>
    <mergeCell ref="AB57:AD57"/>
    <mergeCell ref="G2:J2"/>
    <mergeCell ref="K2:N2"/>
    <mergeCell ref="O2:R2"/>
    <mergeCell ref="S2:V2"/>
    <mergeCell ref="W2:Z2"/>
    <mergeCell ref="AA2:AD2"/>
    <mergeCell ref="H57:J57"/>
    <mergeCell ref="L57:N57"/>
    <mergeCell ref="P57:R57"/>
    <mergeCell ref="T57:V57"/>
    <mergeCell ref="B4:B15"/>
    <mergeCell ref="B17:B28"/>
    <mergeCell ref="B30:B41"/>
    <mergeCell ref="B43:B54"/>
    <mergeCell ref="X57:Z57"/>
    <mergeCell ref="B57:F59"/>
  </mergeCells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F87D6-CD33-46CB-8E75-448DC1476478}">
  <dimension ref="A1:F10"/>
  <sheetViews>
    <sheetView workbookViewId="0">
      <selection activeCell="C32" sqref="C32"/>
    </sheetView>
  </sheetViews>
  <sheetFormatPr baseColWidth="10" defaultRowHeight="14.4"/>
  <cols>
    <col min="1" max="1" width="44.88671875" bestFit="1" customWidth="1"/>
    <col min="2" max="2" width="22.33203125" bestFit="1" customWidth="1"/>
    <col min="3" max="3" width="8.88671875" bestFit="1" customWidth="1"/>
    <col min="4" max="4" width="10.44140625" bestFit="1" customWidth="1"/>
    <col min="5" max="5" width="11.44140625" bestFit="1" customWidth="1"/>
    <col min="6" max="6" width="12.21875" bestFit="1" customWidth="1"/>
    <col min="7" max="7" width="7.6640625" bestFit="1" customWidth="1"/>
    <col min="8" max="8" width="6.6640625" bestFit="1" customWidth="1"/>
    <col min="9" max="9" width="7.6640625" bestFit="1" customWidth="1"/>
    <col min="10" max="10" width="9.6640625" bestFit="1" customWidth="1"/>
    <col min="11" max="11" width="12.21875" bestFit="1" customWidth="1"/>
    <col min="12" max="13" width="8.6640625" bestFit="1" customWidth="1"/>
    <col min="14" max="14" width="9.6640625" bestFit="1" customWidth="1"/>
    <col min="15" max="15" width="12.21875" bestFit="1" customWidth="1"/>
    <col min="16" max="519" width="21.77734375" bestFit="1" customWidth="1"/>
    <col min="520" max="520" width="12.21875" bestFit="1" customWidth="1"/>
  </cols>
  <sheetData>
    <row r="1" spans="1:6">
      <c r="A1" s="132" t="s">
        <v>1610</v>
      </c>
      <c r="B1" t="s">
        <v>1621</v>
      </c>
    </row>
    <row r="2" spans="1:6">
      <c r="A2" s="132" t="s">
        <v>644</v>
      </c>
      <c r="B2" t="s">
        <v>1685</v>
      </c>
    </row>
    <row r="4" spans="1:6">
      <c r="A4" s="132" t="s">
        <v>1684</v>
      </c>
      <c r="B4" s="132" t="s">
        <v>1191</v>
      </c>
    </row>
    <row r="5" spans="1:6">
      <c r="A5" s="132" t="s">
        <v>1189</v>
      </c>
      <c r="B5">
        <v>3</v>
      </c>
      <c r="C5">
        <v>4</v>
      </c>
      <c r="D5">
        <v>5</v>
      </c>
      <c r="F5" t="s">
        <v>1175</v>
      </c>
    </row>
    <row r="6" spans="1:6">
      <c r="A6" s="116" t="s">
        <v>1637</v>
      </c>
      <c r="B6" s="143"/>
      <c r="C6" s="143">
        <v>-663876</v>
      </c>
      <c r="D6" s="143"/>
      <c r="E6" s="143"/>
      <c r="F6" s="143">
        <v>-663876</v>
      </c>
    </row>
    <row r="7" spans="1:6">
      <c r="A7" s="116" t="s">
        <v>1634</v>
      </c>
      <c r="B7" s="143">
        <v>-2546784</v>
      </c>
      <c r="C7" s="143"/>
      <c r="D7" s="143"/>
      <c r="E7" s="143"/>
      <c r="F7" s="143">
        <v>-2546784</v>
      </c>
    </row>
    <row r="8" spans="1:6">
      <c r="A8" s="116" t="s">
        <v>1644</v>
      </c>
      <c r="B8" s="143"/>
      <c r="C8" s="143"/>
      <c r="D8" s="143">
        <v>-1081456</v>
      </c>
      <c r="E8" s="143"/>
      <c r="F8" s="143">
        <v>-1081456</v>
      </c>
    </row>
    <row r="9" spans="1:6">
      <c r="A9" s="116" t="s">
        <v>1671</v>
      </c>
      <c r="B9" s="127"/>
      <c r="C9" s="127"/>
      <c r="D9" s="143"/>
      <c r="E9" s="143">
        <v>-15500301</v>
      </c>
      <c r="F9" s="143">
        <v>-15500301</v>
      </c>
    </row>
    <row r="10" spans="1:6">
      <c r="A10" s="116" t="s">
        <v>1175</v>
      </c>
      <c r="B10" s="143">
        <v>-2546784</v>
      </c>
      <c r="C10" s="143">
        <v>-663876</v>
      </c>
      <c r="D10" s="143">
        <v>-1081456</v>
      </c>
      <c r="E10" s="143">
        <v>-15500301</v>
      </c>
      <c r="F10" s="143">
        <v>-19792417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3197D-1E6C-4AD0-8324-901862A29456}">
  <sheetPr filterMode="1"/>
  <dimension ref="A1:N6569"/>
  <sheetViews>
    <sheetView workbookViewId="0">
      <selection activeCell="D4782" sqref="D4782"/>
    </sheetView>
  </sheetViews>
  <sheetFormatPr baseColWidth="10" defaultRowHeight="14.4"/>
  <cols>
    <col min="10" max="10" width="44.88671875" bestFit="1" customWidth="1"/>
  </cols>
  <sheetData>
    <row r="1" spans="1:14">
      <c r="A1" t="s">
        <v>2548</v>
      </c>
      <c r="B1" t="s">
        <v>1099</v>
      </c>
      <c r="C1" t="s">
        <v>1100</v>
      </c>
      <c r="D1" t="s">
        <v>1101</v>
      </c>
      <c r="E1" t="s">
        <v>2549</v>
      </c>
      <c r="F1" t="s">
        <v>2550</v>
      </c>
      <c r="G1" t="s">
        <v>2551</v>
      </c>
      <c r="H1" t="s">
        <v>1105</v>
      </c>
      <c r="I1" t="s">
        <v>1690</v>
      </c>
      <c r="J1" t="s">
        <v>2552</v>
      </c>
      <c r="K1" t="s">
        <v>2553</v>
      </c>
      <c r="L1" t="s">
        <v>1209</v>
      </c>
      <c r="M1" t="s">
        <v>2554</v>
      </c>
      <c r="N1" t="s">
        <v>1209</v>
      </c>
    </row>
    <row r="2" spans="1:14" hidden="1">
      <c r="A2">
        <v>19</v>
      </c>
      <c r="B2">
        <v>41</v>
      </c>
      <c r="C2" t="s">
        <v>2555</v>
      </c>
      <c r="D2" t="s">
        <v>2556</v>
      </c>
      <c r="E2">
        <v>1000730</v>
      </c>
      <c r="F2" t="s">
        <v>47</v>
      </c>
      <c r="G2" t="s">
        <v>54</v>
      </c>
      <c r="H2" t="s">
        <v>2557</v>
      </c>
      <c r="I2">
        <v>34012848</v>
      </c>
      <c r="J2" t="s">
        <v>2558</v>
      </c>
      <c r="K2">
        <v>0</v>
      </c>
      <c r="L2" t="s">
        <v>1228</v>
      </c>
      <c r="M2">
        <v>0</v>
      </c>
      <c r="N2" t="s">
        <v>1228</v>
      </c>
    </row>
    <row r="3" spans="1:14" hidden="1">
      <c r="A3">
        <v>19</v>
      </c>
      <c r="B3">
        <v>41</v>
      </c>
      <c r="C3" t="s">
        <v>2555</v>
      </c>
      <c r="D3" t="s">
        <v>2556</v>
      </c>
      <c r="E3">
        <v>1000730</v>
      </c>
      <c r="F3" t="s">
        <v>47</v>
      </c>
      <c r="G3" t="s">
        <v>54</v>
      </c>
      <c r="H3" t="s">
        <v>2557</v>
      </c>
      <c r="I3">
        <v>34012848</v>
      </c>
      <c r="J3" t="s">
        <v>2558</v>
      </c>
      <c r="K3">
        <v>0</v>
      </c>
      <c r="L3" t="s">
        <v>1228</v>
      </c>
      <c r="M3">
        <v>0</v>
      </c>
      <c r="N3" t="s">
        <v>1228</v>
      </c>
    </row>
    <row r="4" spans="1:14" hidden="1">
      <c r="A4">
        <v>19</v>
      </c>
      <c r="B4">
        <v>41</v>
      </c>
      <c r="C4" t="s">
        <v>2555</v>
      </c>
      <c r="D4" t="s">
        <v>2556</v>
      </c>
      <c r="E4">
        <v>1000730</v>
      </c>
      <c r="F4" t="s">
        <v>47</v>
      </c>
      <c r="G4" t="s">
        <v>54</v>
      </c>
      <c r="H4" t="s">
        <v>2557</v>
      </c>
      <c r="I4">
        <v>34012848</v>
      </c>
      <c r="J4" t="s">
        <v>2558</v>
      </c>
      <c r="K4">
        <v>0</v>
      </c>
      <c r="L4" t="s">
        <v>1228</v>
      </c>
      <c r="M4">
        <v>0</v>
      </c>
      <c r="N4" t="s">
        <v>1228</v>
      </c>
    </row>
    <row r="5" spans="1:14" hidden="1">
      <c r="A5">
        <v>19</v>
      </c>
      <c r="B5">
        <v>41</v>
      </c>
      <c r="C5" t="s">
        <v>2555</v>
      </c>
      <c r="D5" t="s">
        <v>2556</v>
      </c>
      <c r="E5">
        <v>1000730</v>
      </c>
      <c r="F5" t="s">
        <v>47</v>
      </c>
      <c r="G5" t="s">
        <v>54</v>
      </c>
      <c r="H5" t="s">
        <v>2557</v>
      </c>
      <c r="I5">
        <v>34012848</v>
      </c>
      <c r="J5" t="s">
        <v>2558</v>
      </c>
      <c r="K5">
        <v>0</v>
      </c>
      <c r="L5" t="s">
        <v>1228</v>
      </c>
      <c r="M5">
        <v>0</v>
      </c>
      <c r="N5" t="s">
        <v>1228</v>
      </c>
    </row>
    <row r="6" spans="1:14" hidden="1">
      <c r="A6">
        <v>19</v>
      </c>
      <c r="B6">
        <v>41</v>
      </c>
      <c r="C6" t="s">
        <v>2555</v>
      </c>
      <c r="D6" t="s">
        <v>2556</v>
      </c>
      <c r="E6">
        <v>1000730</v>
      </c>
      <c r="F6" t="s">
        <v>47</v>
      </c>
      <c r="G6" t="s">
        <v>54</v>
      </c>
      <c r="H6" t="s">
        <v>2557</v>
      </c>
      <c r="I6">
        <v>34012848</v>
      </c>
      <c r="J6" t="s">
        <v>2558</v>
      </c>
      <c r="K6">
        <v>0</v>
      </c>
      <c r="L6" t="s">
        <v>1228</v>
      </c>
      <c r="M6">
        <v>0</v>
      </c>
      <c r="N6" t="s">
        <v>1228</v>
      </c>
    </row>
    <row r="7" spans="1:14" hidden="1">
      <c r="A7">
        <v>19</v>
      </c>
      <c r="B7">
        <v>41</v>
      </c>
      <c r="C7" t="s">
        <v>2555</v>
      </c>
      <c r="D7" t="s">
        <v>2556</v>
      </c>
      <c r="E7">
        <v>1000730</v>
      </c>
      <c r="F7" t="s">
        <v>47</v>
      </c>
      <c r="G7" t="s">
        <v>54</v>
      </c>
      <c r="H7" t="s">
        <v>2557</v>
      </c>
      <c r="I7">
        <v>34012848</v>
      </c>
      <c r="J7" t="s">
        <v>2558</v>
      </c>
      <c r="K7">
        <v>0</v>
      </c>
      <c r="L7" t="s">
        <v>1228</v>
      </c>
      <c r="M7">
        <v>0</v>
      </c>
      <c r="N7" t="s">
        <v>1228</v>
      </c>
    </row>
    <row r="8" spans="1:14" hidden="1">
      <c r="A8">
        <v>19</v>
      </c>
      <c r="B8">
        <v>41</v>
      </c>
      <c r="C8" t="s">
        <v>2555</v>
      </c>
      <c r="D8" t="s">
        <v>2556</v>
      </c>
      <c r="E8">
        <v>1000730</v>
      </c>
      <c r="F8" t="s">
        <v>47</v>
      </c>
      <c r="G8" t="s">
        <v>54</v>
      </c>
      <c r="H8" t="s">
        <v>2557</v>
      </c>
      <c r="I8">
        <v>34012848</v>
      </c>
      <c r="J8" t="s">
        <v>2558</v>
      </c>
      <c r="K8">
        <v>0</v>
      </c>
      <c r="L8" t="s">
        <v>1228</v>
      </c>
      <c r="M8">
        <v>0</v>
      </c>
      <c r="N8" t="s">
        <v>1228</v>
      </c>
    </row>
    <row r="9" spans="1:14" hidden="1">
      <c r="A9">
        <v>19</v>
      </c>
      <c r="B9">
        <v>41</v>
      </c>
      <c r="C9" t="s">
        <v>2555</v>
      </c>
      <c r="D9" t="s">
        <v>2556</v>
      </c>
      <c r="E9">
        <v>1000730</v>
      </c>
      <c r="F9" t="s">
        <v>47</v>
      </c>
      <c r="G9" t="s">
        <v>54</v>
      </c>
      <c r="H9" t="s">
        <v>2557</v>
      </c>
      <c r="I9">
        <v>34012848</v>
      </c>
      <c r="J9" t="s">
        <v>2558</v>
      </c>
      <c r="K9">
        <v>0</v>
      </c>
      <c r="L9" t="s">
        <v>1228</v>
      </c>
      <c r="M9">
        <v>0</v>
      </c>
      <c r="N9" t="s">
        <v>1228</v>
      </c>
    </row>
    <row r="10" spans="1:14" hidden="1">
      <c r="A10">
        <v>19</v>
      </c>
      <c r="B10">
        <v>41</v>
      </c>
      <c r="C10" t="s">
        <v>2555</v>
      </c>
      <c r="D10" t="s">
        <v>2556</v>
      </c>
      <c r="E10">
        <v>1000730</v>
      </c>
      <c r="F10" t="s">
        <v>47</v>
      </c>
      <c r="G10" t="s">
        <v>54</v>
      </c>
      <c r="H10" t="s">
        <v>2557</v>
      </c>
      <c r="I10">
        <v>34012848</v>
      </c>
      <c r="J10" t="s">
        <v>2558</v>
      </c>
      <c r="K10">
        <v>0</v>
      </c>
      <c r="L10" t="s">
        <v>1228</v>
      </c>
      <c r="M10">
        <v>0</v>
      </c>
      <c r="N10" t="s">
        <v>1228</v>
      </c>
    </row>
    <row r="11" spans="1:14" hidden="1">
      <c r="A11">
        <v>19</v>
      </c>
      <c r="B11">
        <v>41</v>
      </c>
      <c r="C11" t="s">
        <v>2555</v>
      </c>
      <c r="D11" t="s">
        <v>2556</v>
      </c>
      <c r="E11">
        <v>1000730</v>
      </c>
      <c r="F11" t="s">
        <v>47</v>
      </c>
      <c r="G11" t="s">
        <v>54</v>
      </c>
      <c r="H11" t="s">
        <v>2557</v>
      </c>
      <c r="I11">
        <v>34012848</v>
      </c>
      <c r="J11" t="s">
        <v>2558</v>
      </c>
      <c r="K11">
        <v>0</v>
      </c>
      <c r="L11" t="s">
        <v>1228</v>
      </c>
      <c r="M11">
        <v>0</v>
      </c>
      <c r="N11" t="s">
        <v>1228</v>
      </c>
    </row>
    <row r="12" spans="1:14" hidden="1">
      <c r="A12">
        <v>19</v>
      </c>
      <c r="B12">
        <v>41</v>
      </c>
      <c r="C12" t="s">
        <v>2555</v>
      </c>
      <c r="D12" t="s">
        <v>2556</v>
      </c>
      <c r="E12">
        <v>1000730</v>
      </c>
      <c r="F12" t="s">
        <v>47</v>
      </c>
      <c r="G12" t="s">
        <v>54</v>
      </c>
      <c r="H12" t="s">
        <v>2557</v>
      </c>
      <c r="I12">
        <v>34012848</v>
      </c>
      <c r="J12" t="s">
        <v>2558</v>
      </c>
      <c r="K12">
        <v>0</v>
      </c>
      <c r="L12" t="s">
        <v>1228</v>
      </c>
      <c r="M12">
        <v>0</v>
      </c>
      <c r="N12" t="s">
        <v>1228</v>
      </c>
    </row>
    <row r="13" spans="1:14" hidden="1">
      <c r="A13">
        <v>19</v>
      </c>
      <c r="B13">
        <v>41</v>
      </c>
      <c r="C13" t="s">
        <v>2555</v>
      </c>
      <c r="D13" t="s">
        <v>2556</v>
      </c>
      <c r="E13">
        <v>1000730</v>
      </c>
      <c r="F13" t="s">
        <v>47</v>
      </c>
      <c r="G13" t="s">
        <v>54</v>
      </c>
      <c r="H13" t="s">
        <v>2557</v>
      </c>
      <c r="I13">
        <v>34012848</v>
      </c>
      <c r="J13" t="s">
        <v>2558</v>
      </c>
      <c r="K13">
        <v>0</v>
      </c>
      <c r="L13" t="s">
        <v>1228</v>
      </c>
      <c r="M13">
        <v>0</v>
      </c>
      <c r="N13" t="s">
        <v>1228</v>
      </c>
    </row>
    <row r="14" spans="1:14" hidden="1">
      <c r="A14">
        <v>19</v>
      </c>
      <c r="B14">
        <v>41</v>
      </c>
      <c r="C14" t="s">
        <v>2555</v>
      </c>
      <c r="D14" t="s">
        <v>2556</v>
      </c>
      <c r="E14">
        <v>1000730</v>
      </c>
      <c r="F14" t="s">
        <v>47</v>
      </c>
      <c r="G14" t="s">
        <v>54</v>
      </c>
      <c r="H14" t="s">
        <v>2557</v>
      </c>
      <c r="I14">
        <v>34012848</v>
      </c>
      <c r="J14" t="s">
        <v>2558</v>
      </c>
      <c r="K14" s="45">
        <v>10239</v>
      </c>
      <c r="L14" t="s">
        <v>1228</v>
      </c>
      <c r="M14" s="45">
        <v>1945</v>
      </c>
      <c r="N14" t="s">
        <v>1228</v>
      </c>
    </row>
    <row r="15" spans="1:14" hidden="1">
      <c r="A15">
        <v>19</v>
      </c>
      <c r="B15">
        <v>41</v>
      </c>
      <c r="C15" t="s">
        <v>2555</v>
      </c>
      <c r="D15" t="s">
        <v>2556</v>
      </c>
      <c r="E15">
        <v>1000730</v>
      </c>
      <c r="F15" t="s">
        <v>47</v>
      </c>
      <c r="G15" t="s">
        <v>54</v>
      </c>
      <c r="H15" t="s">
        <v>2557</v>
      </c>
      <c r="I15">
        <v>34012848</v>
      </c>
      <c r="J15" t="s">
        <v>2558</v>
      </c>
      <c r="K15">
        <v>0</v>
      </c>
      <c r="L15" t="s">
        <v>1228</v>
      </c>
      <c r="M15">
        <v>0</v>
      </c>
      <c r="N15" t="s">
        <v>1228</v>
      </c>
    </row>
    <row r="16" spans="1:14" hidden="1">
      <c r="A16">
        <v>19</v>
      </c>
      <c r="B16">
        <v>41</v>
      </c>
      <c r="C16" t="s">
        <v>2555</v>
      </c>
      <c r="D16" t="s">
        <v>2556</v>
      </c>
      <c r="E16">
        <v>1000730</v>
      </c>
      <c r="F16" t="s">
        <v>47</v>
      </c>
      <c r="G16" t="s">
        <v>54</v>
      </c>
      <c r="H16" t="s">
        <v>2557</v>
      </c>
      <c r="I16">
        <v>34012848</v>
      </c>
      <c r="J16" t="s">
        <v>2558</v>
      </c>
      <c r="K16">
        <v>0</v>
      </c>
      <c r="L16" t="s">
        <v>1228</v>
      </c>
      <c r="M16">
        <v>0</v>
      </c>
      <c r="N16" t="s">
        <v>1228</v>
      </c>
    </row>
    <row r="17" spans="1:14" hidden="1">
      <c r="A17">
        <v>19</v>
      </c>
      <c r="B17">
        <v>41</v>
      </c>
      <c r="C17" t="s">
        <v>2555</v>
      </c>
      <c r="D17" t="s">
        <v>2556</v>
      </c>
      <c r="E17">
        <v>1000730</v>
      </c>
      <c r="F17" t="s">
        <v>47</v>
      </c>
      <c r="G17" t="s">
        <v>54</v>
      </c>
      <c r="H17" t="s">
        <v>2557</v>
      </c>
      <c r="I17">
        <v>34012848</v>
      </c>
      <c r="J17" t="s">
        <v>2558</v>
      </c>
      <c r="K17">
        <v>0</v>
      </c>
      <c r="L17" t="s">
        <v>1228</v>
      </c>
      <c r="M17">
        <v>0</v>
      </c>
      <c r="N17" t="s">
        <v>1228</v>
      </c>
    </row>
    <row r="18" spans="1:14" hidden="1">
      <c r="A18">
        <v>19</v>
      </c>
      <c r="B18">
        <v>41</v>
      </c>
      <c r="C18" t="s">
        <v>2555</v>
      </c>
      <c r="D18" t="s">
        <v>2556</v>
      </c>
      <c r="E18">
        <v>1000730</v>
      </c>
      <c r="F18" t="s">
        <v>47</v>
      </c>
      <c r="G18" t="s">
        <v>54</v>
      </c>
      <c r="H18" t="s">
        <v>2557</v>
      </c>
      <c r="I18">
        <v>34012848</v>
      </c>
      <c r="J18" t="s">
        <v>2558</v>
      </c>
      <c r="K18">
        <v>0</v>
      </c>
      <c r="L18" t="s">
        <v>1228</v>
      </c>
      <c r="M18">
        <v>0</v>
      </c>
      <c r="N18" t="s">
        <v>1228</v>
      </c>
    </row>
    <row r="19" spans="1:14" hidden="1">
      <c r="A19">
        <v>19</v>
      </c>
      <c r="B19">
        <v>41</v>
      </c>
      <c r="C19" t="s">
        <v>2555</v>
      </c>
      <c r="D19" t="s">
        <v>2556</v>
      </c>
      <c r="E19">
        <v>1000730</v>
      </c>
      <c r="F19" t="s">
        <v>47</v>
      </c>
      <c r="G19" t="s">
        <v>54</v>
      </c>
      <c r="H19" t="s">
        <v>2557</v>
      </c>
      <c r="I19">
        <v>34012848</v>
      </c>
      <c r="J19" t="s">
        <v>2558</v>
      </c>
      <c r="K19">
        <v>0</v>
      </c>
      <c r="L19" t="s">
        <v>1228</v>
      </c>
      <c r="M19">
        <v>0</v>
      </c>
      <c r="N19" t="s">
        <v>1228</v>
      </c>
    </row>
    <row r="20" spans="1:14" hidden="1">
      <c r="A20">
        <v>19</v>
      </c>
      <c r="B20">
        <v>41</v>
      </c>
      <c r="C20" t="s">
        <v>2555</v>
      </c>
      <c r="D20" t="s">
        <v>2556</v>
      </c>
      <c r="E20">
        <v>1000730</v>
      </c>
      <c r="F20" t="s">
        <v>47</v>
      </c>
      <c r="G20" t="s">
        <v>54</v>
      </c>
      <c r="H20" t="s">
        <v>2557</v>
      </c>
      <c r="I20">
        <v>34012848</v>
      </c>
      <c r="J20" t="s">
        <v>2558</v>
      </c>
      <c r="K20">
        <v>0</v>
      </c>
      <c r="L20" t="s">
        <v>1228</v>
      </c>
      <c r="M20">
        <v>0</v>
      </c>
      <c r="N20" t="s">
        <v>1228</v>
      </c>
    </row>
    <row r="21" spans="1:14" hidden="1">
      <c r="A21">
        <v>19</v>
      </c>
      <c r="B21">
        <v>41</v>
      </c>
      <c r="C21" t="s">
        <v>2555</v>
      </c>
      <c r="D21" t="s">
        <v>2556</v>
      </c>
      <c r="E21">
        <v>1000730</v>
      </c>
      <c r="F21" t="s">
        <v>47</v>
      </c>
      <c r="G21" t="s">
        <v>54</v>
      </c>
      <c r="H21" t="s">
        <v>2557</v>
      </c>
      <c r="I21">
        <v>34012848</v>
      </c>
      <c r="J21" t="s">
        <v>2558</v>
      </c>
      <c r="K21">
        <v>0</v>
      </c>
      <c r="L21" t="s">
        <v>1228</v>
      </c>
      <c r="M21">
        <v>0</v>
      </c>
      <c r="N21" t="s">
        <v>1228</v>
      </c>
    </row>
    <row r="22" spans="1:14" hidden="1">
      <c r="A22">
        <v>19</v>
      </c>
      <c r="B22">
        <v>41</v>
      </c>
      <c r="C22" t="s">
        <v>2555</v>
      </c>
      <c r="D22" t="s">
        <v>2556</v>
      </c>
      <c r="E22">
        <v>1000730</v>
      </c>
      <c r="F22" t="s">
        <v>47</v>
      </c>
      <c r="G22" t="s">
        <v>54</v>
      </c>
      <c r="H22" t="s">
        <v>2557</v>
      </c>
      <c r="I22">
        <v>34012848</v>
      </c>
      <c r="J22" t="s">
        <v>2558</v>
      </c>
      <c r="K22">
        <v>0</v>
      </c>
      <c r="L22" t="s">
        <v>1228</v>
      </c>
      <c r="M22">
        <v>0</v>
      </c>
      <c r="N22" t="s">
        <v>1228</v>
      </c>
    </row>
    <row r="23" spans="1:14" hidden="1">
      <c r="A23">
        <v>19</v>
      </c>
      <c r="B23">
        <v>41</v>
      </c>
      <c r="C23" t="s">
        <v>2555</v>
      </c>
      <c r="D23" t="s">
        <v>2556</v>
      </c>
      <c r="E23">
        <v>1000730</v>
      </c>
      <c r="F23" t="s">
        <v>47</v>
      </c>
      <c r="G23" t="s">
        <v>54</v>
      </c>
      <c r="H23" t="s">
        <v>2557</v>
      </c>
      <c r="I23">
        <v>34012848</v>
      </c>
      <c r="J23" t="s">
        <v>2558</v>
      </c>
      <c r="K23">
        <v>0</v>
      </c>
      <c r="L23" t="s">
        <v>1228</v>
      </c>
      <c r="M23">
        <v>0</v>
      </c>
      <c r="N23" t="s">
        <v>1228</v>
      </c>
    </row>
    <row r="24" spans="1:14" hidden="1">
      <c r="A24">
        <v>19</v>
      </c>
      <c r="B24">
        <v>41</v>
      </c>
      <c r="C24" t="s">
        <v>2555</v>
      </c>
      <c r="D24" t="s">
        <v>2556</v>
      </c>
      <c r="E24">
        <v>1000730</v>
      </c>
      <c r="F24" t="s">
        <v>47</v>
      </c>
      <c r="G24" t="s">
        <v>54</v>
      </c>
      <c r="H24" t="s">
        <v>2557</v>
      </c>
      <c r="I24">
        <v>34012848</v>
      </c>
      <c r="J24" t="s">
        <v>2558</v>
      </c>
      <c r="K24">
        <v>0</v>
      </c>
      <c r="L24" t="s">
        <v>1228</v>
      </c>
      <c r="M24">
        <v>0</v>
      </c>
      <c r="N24" t="s">
        <v>1228</v>
      </c>
    </row>
    <row r="25" spans="1:14" hidden="1">
      <c r="A25">
        <v>19</v>
      </c>
      <c r="B25">
        <v>41</v>
      </c>
      <c r="C25" t="s">
        <v>2555</v>
      </c>
      <c r="D25" t="s">
        <v>2556</v>
      </c>
      <c r="E25">
        <v>1000730</v>
      </c>
      <c r="F25" t="s">
        <v>47</v>
      </c>
      <c r="G25" t="s">
        <v>54</v>
      </c>
      <c r="H25" t="s">
        <v>2557</v>
      </c>
      <c r="I25">
        <v>34012848</v>
      </c>
      <c r="J25" t="s">
        <v>2558</v>
      </c>
      <c r="K25">
        <v>0</v>
      </c>
      <c r="L25" t="s">
        <v>1228</v>
      </c>
      <c r="M25">
        <v>0</v>
      </c>
      <c r="N25" t="s">
        <v>1228</v>
      </c>
    </row>
    <row r="26" spans="1:14" hidden="1">
      <c r="A26">
        <v>10</v>
      </c>
      <c r="B26">
        <v>41</v>
      </c>
      <c r="C26" t="s">
        <v>2559</v>
      </c>
      <c r="D26" t="s">
        <v>2556</v>
      </c>
      <c r="E26">
        <v>1000730</v>
      </c>
      <c r="F26" t="s">
        <v>47</v>
      </c>
      <c r="G26" t="s">
        <v>1122</v>
      </c>
      <c r="H26" t="s">
        <v>2557</v>
      </c>
      <c r="I26">
        <v>3908927982</v>
      </c>
      <c r="J26" t="s">
        <v>2558</v>
      </c>
      <c r="K26">
        <v>0</v>
      </c>
      <c r="L26" t="s">
        <v>1228</v>
      </c>
      <c r="M26">
        <v>0</v>
      </c>
      <c r="N26" t="s">
        <v>1228</v>
      </c>
    </row>
    <row r="27" spans="1:14" hidden="1">
      <c r="A27">
        <v>10</v>
      </c>
      <c r="B27">
        <v>41</v>
      </c>
      <c r="C27" t="s">
        <v>2559</v>
      </c>
      <c r="D27" t="s">
        <v>2556</v>
      </c>
      <c r="E27">
        <v>1000730</v>
      </c>
      <c r="F27" t="s">
        <v>47</v>
      </c>
      <c r="G27" t="s">
        <v>194</v>
      </c>
      <c r="H27" t="s">
        <v>2557</v>
      </c>
      <c r="I27">
        <v>3908927982</v>
      </c>
      <c r="J27" t="s">
        <v>2558</v>
      </c>
      <c r="K27">
        <v>0</v>
      </c>
      <c r="L27" t="s">
        <v>1228</v>
      </c>
      <c r="M27">
        <v>0</v>
      </c>
      <c r="N27" t="s">
        <v>1228</v>
      </c>
    </row>
    <row r="28" spans="1:14" hidden="1">
      <c r="A28">
        <v>10</v>
      </c>
      <c r="B28">
        <v>41</v>
      </c>
      <c r="C28" t="s">
        <v>2559</v>
      </c>
      <c r="D28" t="s">
        <v>2556</v>
      </c>
      <c r="E28">
        <v>1000730</v>
      </c>
      <c r="F28" t="s">
        <v>47</v>
      </c>
      <c r="G28" t="s">
        <v>409</v>
      </c>
      <c r="H28" t="s">
        <v>2557</v>
      </c>
      <c r="I28">
        <v>3908927982</v>
      </c>
      <c r="J28" t="s">
        <v>2558</v>
      </c>
      <c r="K28">
        <v>0</v>
      </c>
      <c r="L28" t="s">
        <v>1228</v>
      </c>
      <c r="M28">
        <v>0</v>
      </c>
      <c r="N28" t="s">
        <v>1228</v>
      </c>
    </row>
    <row r="29" spans="1:14" hidden="1">
      <c r="A29">
        <v>10</v>
      </c>
      <c r="B29">
        <v>41</v>
      </c>
      <c r="C29" t="s">
        <v>2559</v>
      </c>
      <c r="D29" t="s">
        <v>2556</v>
      </c>
      <c r="E29">
        <v>1000730</v>
      </c>
      <c r="F29" t="s">
        <v>47</v>
      </c>
      <c r="G29" t="s">
        <v>1122</v>
      </c>
      <c r="H29" t="s">
        <v>2557</v>
      </c>
      <c r="I29">
        <v>3908927982</v>
      </c>
      <c r="J29" t="s">
        <v>2558</v>
      </c>
      <c r="K29">
        <v>0</v>
      </c>
      <c r="L29" t="s">
        <v>1228</v>
      </c>
      <c r="M29">
        <v>0</v>
      </c>
      <c r="N29" t="s">
        <v>1228</v>
      </c>
    </row>
    <row r="30" spans="1:14" hidden="1">
      <c r="A30">
        <v>10</v>
      </c>
      <c r="B30">
        <v>41</v>
      </c>
      <c r="C30" t="s">
        <v>2559</v>
      </c>
      <c r="D30" t="s">
        <v>2556</v>
      </c>
      <c r="E30">
        <v>1000730</v>
      </c>
      <c r="F30" t="s">
        <v>47</v>
      </c>
      <c r="G30" t="s">
        <v>194</v>
      </c>
      <c r="H30" t="s">
        <v>2557</v>
      </c>
      <c r="I30">
        <v>3908927982</v>
      </c>
      <c r="J30" t="s">
        <v>2558</v>
      </c>
      <c r="K30">
        <v>0</v>
      </c>
      <c r="L30" t="s">
        <v>1228</v>
      </c>
      <c r="M30">
        <v>0</v>
      </c>
      <c r="N30" t="s">
        <v>1228</v>
      </c>
    </row>
    <row r="31" spans="1:14" hidden="1">
      <c r="A31">
        <v>10</v>
      </c>
      <c r="B31">
        <v>41</v>
      </c>
      <c r="C31" t="s">
        <v>2559</v>
      </c>
      <c r="D31" t="s">
        <v>2556</v>
      </c>
      <c r="E31">
        <v>1000730</v>
      </c>
      <c r="F31" t="s">
        <v>47</v>
      </c>
      <c r="G31" t="s">
        <v>409</v>
      </c>
      <c r="H31" t="s">
        <v>2557</v>
      </c>
      <c r="I31">
        <v>3908927982</v>
      </c>
      <c r="J31" t="s">
        <v>2558</v>
      </c>
      <c r="K31">
        <v>0</v>
      </c>
      <c r="L31" t="s">
        <v>1228</v>
      </c>
      <c r="M31">
        <v>0</v>
      </c>
      <c r="N31" t="s">
        <v>1228</v>
      </c>
    </row>
    <row r="32" spans="1:14" hidden="1">
      <c r="A32">
        <v>10</v>
      </c>
      <c r="B32">
        <v>41</v>
      </c>
      <c r="C32" t="s">
        <v>2560</v>
      </c>
      <c r="D32" t="s">
        <v>2556</v>
      </c>
      <c r="E32">
        <v>1000730</v>
      </c>
      <c r="F32" t="s">
        <v>47</v>
      </c>
      <c r="G32" t="s">
        <v>1122</v>
      </c>
      <c r="H32" t="s">
        <v>2557</v>
      </c>
      <c r="I32">
        <v>3908927982</v>
      </c>
      <c r="J32" t="s">
        <v>2558</v>
      </c>
      <c r="K32">
        <v>0</v>
      </c>
      <c r="L32" t="s">
        <v>1228</v>
      </c>
      <c r="M32">
        <v>0</v>
      </c>
      <c r="N32" t="s">
        <v>1228</v>
      </c>
    </row>
    <row r="33" spans="1:14" hidden="1">
      <c r="A33">
        <v>10</v>
      </c>
      <c r="B33">
        <v>41</v>
      </c>
      <c r="C33" t="s">
        <v>2560</v>
      </c>
      <c r="D33" t="s">
        <v>2556</v>
      </c>
      <c r="E33">
        <v>1000730</v>
      </c>
      <c r="F33" t="s">
        <v>47</v>
      </c>
      <c r="G33" t="s">
        <v>194</v>
      </c>
      <c r="H33" t="s">
        <v>2557</v>
      </c>
      <c r="I33">
        <v>3908927982</v>
      </c>
      <c r="J33" t="s">
        <v>2558</v>
      </c>
      <c r="K33">
        <v>0</v>
      </c>
      <c r="L33" t="s">
        <v>1228</v>
      </c>
      <c r="M33">
        <v>0</v>
      </c>
      <c r="N33" t="s">
        <v>1228</v>
      </c>
    </row>
    <row r="34" spans="1:14" hidden="1">
      <c r="A34">
        <v>10</v>
      </c>
      <c r="B34">
        <v>41</v>
      </c>
      <c r="C34" t="s">
        <v>2560</v>
      </c>
      <c r="D34" t="s">
        <v>2556</v>
      </c>
      <c r="E34">
        <v>1000730</v>
      </c>
      <c r="F34" t="s">
        <v>47</v>
      </c>
      <c r="G34" t="s">
        <v>409</v>
      </c>
      <c r="H34" t="s">
        <v>2557</v>
      </c>
      <c r="I34">
        <v>3908927982</v>
      </c>
      <c r="J34" t="s">
        <v>2558</v>
      </c>
      <c r="K34">
        <v>0</v>
      </c>
      <c r="L34" t="s">
        <v>1228</v>
      </c>
      <c r="M34">
        <v>0</v>
      </c>
      <c r="N34" t="s">
        <v>1228</v>
      </c>
    </row>
    <row r="35" spans="1:14" hidden="1">
      <c r="A35">
        <v>10</v>
      </c>
      <c r="B35">
        <v>41</v>
      </c>
      <c r="C35" t="s">
        <v>2560</v>
      </c>
      <c r="D35" t="s">
        <v>2556</v>
      </c>
      <c r="E35">
        <v>1000730</v>
      </c>
      <c r="F35" t="s">
        <v>47</v>
      </c>
      <c r="G35" t="s">
        <v>1122</v>
      </c>
      <c r="H35" t="s">
        <v>2557</v>
      </c>
      <c r="I35">
        <v>3908927982</v>
      </c>
      <c r="J35" t="s">
        <v>2558</v>
      </c>
      <c r="K35">
        <v>0</v>
      </c>
      <c r="L35" t="s">
        <v>1228</v>
      </c>
      <c r="M35">
        <v>0</v>
      </c>
      <c r="N35" t="s">
        <v>1228</v>
      </c>
    </row>
    <row r="36" spans="1:14" hidden="1">
      <c r="A36">
        <v>10</v>
      </c>
      <c r="B36">
        <v>41</v>
      </c>
      <c r="C36" t="s">
        <v>2560</v>
      </c>
      <c r="D36" t="s">
        <v>2556</v>
      </c>
      <c r="E36">
        <v>1000730</v>
      </c>
      <c r="F36" t="s">
        <v>47</v>
      </c>
      <c r="G36" t="s">
        <v>194</v>
      </c>
      <c r="H36" t="s">
        <v>2557</v>
      </c>
      <c r="I36">
        <v>3908927982</v>
      </c>
      <c r="J36" t="s">
        <v>2558</v>
      </c>
      <c r="K36">
        <v>0</v>
      </c>
      <c r="L36" t="s">
        <v>1228</v>
      </c>
      <c r="M36">
        <v>0</v>
      </c>
      <c r="N36" t="s">
        <v>1228</v>
      </c>
    </row>
    <row r="37" spans="1:14" hidden="1">
      <c r="A37">
        <v>10</v>
      </c>
      <c r="B37">
        <v>41</v>
      </c>
      <c r="C37" t="s">
        <v>2560</v>
      </c>
      <c r="D37" t="s">
        <v>2556</v>
      </c>
      <c r="E37">
        <v>1000730</v>
      </c>
      <c r="F37" t="s">
        <v>47</v>
      </c>
      <c r="G37" t="s">
        <v>409</v>
      </c>
      <c r="H37" t="s">
        <v>2557</v>
      </c>
      <c r="I37">
        <v>3908927982</v>
      </c>
      <c r="J37" t="s">
        <v>2558</v>
      </c>
      <c r="K37">
        <v>0</v>
      </c>
      <c r="L37" t="s">
        <v>1228</v>
      </c>
      <c r="M37">
        <v>0</v>
      </c>
      <c r="N37" t="s">
        <v>1228</v>
      </c>
    </row>
    <row r="38" spans="1:14" hidden="1">
      <c r="A38">
        <v>19</v>
      </c>
      <c r="B38">
        <v>41</v>
      </c>
      <c r="C38" t="s">
        <v>2559</v>
      </c>
      <c r="D38" t="s">
        <v>2561</v>
      </c>
      <c r="E38">
        <v>1000730</v>
      </c>
      <c r="F38" t="s">
        <v>47</v>
      </c>
      <c r="G38" t="s">
        <v>54</v>
      </c>
      <c r="H38" t="s">
        <v>2557</v>
      </c>
      <c r="I38">
        <v>3908979733</v>
      </c>
      <c r="J38" t="s">
        <v>2558</v>
      </c>
      <c r="K38">
        <v>0</v>
      </c>
      <c r="L38" t="s">
        <v>1228</v>
      </c>
      <c r="M38">
        <v>0</v>
      </c>
      <c r="N38" t="s">
        <v>1228</v>
      </c>
    </row>
    <row r="39" spans="1:14" hidden="1">
      <c r="A39">
        <v>19</v>
      </c>
      <c r="B39">
        <v>41</v>
      </c>
      <c r="C39" t="s">
        <v>2559</v>
      </c>
      <c r="D39" t="s">
        <v>2561</v>
      </c>
      <c r="E39">
        <v>1000730</v>
      </c>
      <c r="F39" t="s">
        <v>47</v>
      </c>
      <c r="G39" t="s">
        <v>54</v>
      </c>
      <c r="H39" t="s">
        <v>2557</v>
      </c>
      <c r="I39">
        <v>3908979733</v>
      </c>
      <c r="J39" t="s">
        <v>2558</v>
      </c>
      <c r="K39">
        <v>0</v>
      </c>
      <c r="L39" t="s">
        <v>1228</v>
      </c>
      <c r="M39">
        <v>0</v>
      </c>
      <c r="N39" t="s">
        <v>1228</v>
      </c>
    </row>
    <row r="40" spans="1:14" hidden="1">
      <c r="A40">
        <v>19</v>
      </c>
      <c r="B40">
        <v>41</v>
      </c>
      <c r="C40" t="s">
        <v>2559</v>
      </c>
      <c r="D40" t="s">
        <v>2561</v>
      </c>
      <c r="E40">
        <v>1000730</v>
      </c>
      <c r="F40" t="s">
        <v>47</v>
      </c>
      <c r="G40" t="s">
        <v>54</v>
      </c>
      <c r="H40" t="s">
        <v>2557</v>
      </c>
      <c r="I40">
        <v>3908979733</v>
      </c>
      <c r="J40" t="s">
        <v>2558</v>
      </c>
      <c r="K40">
        <v>0</v>
      </c>
      <c r="L40" t="s">
        <v>1228</v>
      </c>
      <c r="M40">
        <v>0</v>
      </c>
      <c r="N40" t="s">
        <v>1228</v>
      </c>
    </row>
    <row r="41" spans="1:14" hidden="1">
      <c r="A41">
        <v>19</v>
      </c>
      <c r="B41">
        <v>41</v>
      </c>
      <c r="C41" t="s">
        <v>2559</v>
      </c>
      <c r="D41" t="s">
        <v>2561</v>
      </c>
      <c r="E41">
        <v>1000730</v>
      </c>
      <c r="F41" t="s">
        <v>47</v>
      </c>
      <c r="G41" t="s">
        <v>54</v>
      </c>
      <c r="H41" t="s">
        <v>2557</v>
      </c>
      <c r="I41">
        <v>3908979733</v>
      </c>
      <c r="J41" t="s">
        <v>2558</v>
      </c>
      <c r="K41">
        <v>0</v>
      </c>
      <c r="L41" t="s">
        <v>1228</v>
      </c>
      <c r="M41">
        <v>0</v>
      </c>
      <c r="N41" t="s">
        <v>1228</v>
      </c>
    </row>
    <row r="42" spans="1:14" hidden="1">
      <c r="A42">
        <v>19</v>
      </c>
      <c r="B42">
        <v>41</v>
      </c>
      <c r="C42" t="s">
        <v>2559</v>
      </c>
      <c r="D42" t="s">
        <v>2561</v>
      </c>
      <c r="E42">
        <v>1000730</v>
      </c>
      <c r="F42" t="s">
        <v>47</v>
      </c>
      <c r="G42" t="s">
        <v>54</v>
      </c>
      <c r="H42" t="s">
        <v>2557</v>
      </c>
      <c r="I42">
        <v>3908979733</v>
      </c>
      <c r="J42" t="s">
        <v>2558</v>
      </c>
      <c r="K42">
        <v>0</v>
      </c>
      <c r="L42" t="s">
        <v>1228</v>
      </c>
      <c r="M42">
        <v>0</v>
      </c>
      <c r="N42" t="s">
        <v>1228</v>
      </c>
    </row>
    <row r="43" spans="1:14" hidden="1">
      <c r="A43">
        <v>19</v>
      </c>
      <c r="B43">
        <v>41</v>
      </c>
      <c r="C43" t="s">
        <v>2559</v>
      </c>
      <c r="D43" t="s">
        <v>2561</v>
      </c>
      <c r="E43">
        <v>1000730</v>
      </c>
      <c r="F43" t="s">
        <v>47</v>
      </c>
      <c r="G43" t="s">
        <v>54</v>
      </c>
      <c r="H43" t="s">
        <v>2557</v>
      </c>
      <c r="I43">
        <v>3908979733</v>
      </c>
      <c r="J43" t="s">
        <v>2558</v>
      </c>
      <c r="K43">
        <v>0</v>
      </c>
      <c r="L43" t="s">
        <v>1228</v>
      </c>
      <c r="M43">
        <v>0</v>
      </c>
      <c r="N43" t="s">
        <v>1228</v>
      </c>
    </row>
    <row r="44" spans="1:14" hidden="1">
      <c r="A44">
        <v>19</v>
      </c>
      <c r="B44">
        <v>41</v>
      </c>
      <c r="C44" t="s">
        <v>2559</v>
      </c>
      <c r="D44" t="s">
        <v>2561</v>
      </c>
      <c r="E44">
        <v>1000730</v>
      </c>
      <c r="F44" t="s">
        <v>47</v>
      </c>
      <c r="G44" t="s">
        <v>54</v>
      </c>
      <c r="H44" t="s">
        <v>2557</v>
      </c>
      <c r="I44">
        <v>3908979733</v>
      </c>
      <c r="J44" t="s">
        <v>2558</v>
      </c>
      <c r="K44">
        <v>0</v>
      </c>
      <c r="L44" t="s">
        <v>1228</v>
      </c>
      <c r="M44">
        <v>0</v>
      </c>
      <c r="N44" t="s">
        <v>1228</v>
      </c>
    </row>
    <row r="45" spans="1:14" hidden="1">
      <c r="A45">
        <v>19</v>
      </c>
      <c r="B45">
        <v>41</v>
      </c>
      <c r="C45" t="s">
        <v>2559</v>
      </c>
      <c r="D45" t="s">
        <v>2561</v>
      </c>
      <c r="E45">
        <v>1000730</v>
      </c>
      <c r="F45" t="s">
        <v>47</v>
      </c>
      <c r="G45" t="s">
        <v>54</v>
      </c>
      <c r="H45" t="s">
        <v>2557</v>
      </c>
      <c r="I45">
        <v>3908979733</v>
      </c>
      <c r="J45" t="s">
        <v>2558</v>
      </c>
      <c r="K45">
        <v>0</v>
      </c>
      <c r="L45" t="s">
        <v>1228</v>
      </c>
      <c r="M45">
        <v>0</v>
      </c>
      <c r="N45" t="s">
        <v>1228</v>
      </c>
    </row>
    <row r="46" spans="1:14" hidden="1">
      <c r="A46">
        <v>19</v>
      </c>
      <c r="B46">
        <v>41</v>
      </c>
      <c r="C46" t="s">
        <v>2559</v>
      </c>
      <c r="D46" t="s">
        <v>2561</v>
      </c>
      <c r="E46">
        <v>1000730</v>
      </c>
      <c r="F46" t="s">
        <v>47</v>
      </c>
      <c r="G46" t="s">
        <v>54</v>
      </c>
      <c r="H46" t="s">
        <v>2557</v>
      </c>
      <c r="I46">
        <v>3908979733</v>
      </c>
      <c r="J46" t="s">
        <v>2558</v>
      </c>
      <c r="K46">
        <v>0</v>
      </c>
      <c r="L46" t="s">
        <v>1228</v>
      </c>
      <c r="M46">
        <v>0</v>
      </c>
      <c r="N46" t="s">
        <v>1228</v>
      </c>
    </row>
    <row r="47" spans="1:14" hidden="1">
      <c r="A47">
        <v>19</v>
      </c>
      <c r="B47">
        <v>41</v>
      </c>
      <c r="C47" t="s">
        <v>2559</v>
      </c>
      <c r="D47" t="s">
        <v>2561</v>
      </c>
      <c r="E47">
        <v>1000730</v>
      </c>
      <c r="F47" t="s">
        <v>47</v>
      </c>
      <c r="G47" t="s">
        <v>54</v>
      </c>
      <c r="H47" t="s">
        <v>2557</v>
      </c>
      <c r="I47">
        <v>3908979733</v>
      </c>
      <c r="J47" t="s">
        <v>2558</v>
      </c>
      <c r="K47">
        <v>0</v>
      </c>
      <c r="L47" t="s">
        <v>1228</v>
      </c>
      <c r="M47">
        <v>0</v>
      </c>
      <c r="N47" t="s">
        <v>1228</v>
      </c>
    </row>
    <row r="48" spans="1:14" hidden="1">
      <c r="A48">
        <v>19</v>
      </c>
      <c r="B48">
        <v>41</v>
      </c>
      <c r="C48" t="s">
        <v>2559</v>
      </c>
      <c r="D48" t="s">
        <v>2561</v>
      </c>
      <c r="E48">
        <v>1000730</v>
      </c>
      <c r="F48" t="s">
        <v>47</v>
      </c>
      <c r="G48" t="s">
        <v>54</v>
      </c>
      <c r="H48" t="s">
        <v>2557</v>
      </c>
      <c r="I48">
        <v>3908979733</v>
      </c>
      <c r="J48" t="s">
        <v>2558</v>
      </c>
      <c r="K48">
        <v>0</v>
      </c>
      <c r="L48" t="s">
        <v>1228</v>
      </c>
      <c r="M48">
        <v>0</v>
      </c>
      <c r="N48" t="s">
        <v>1228</v>
      </c>
    </row>
    <row r="49" spans="1:14" hidden="1">
      <c r="A49">
        <v>19</v>
      </c>
      <c r="B49">
        <v>41</v>
      </c>
      <c r="C49" t="s">
        <v>2559</v>
      </c>
      <c r="D49" t="s">
        <v>2561</v>
      </c>
      <c r="E49">
        <v>1000730</v>
      </c>
      <c r="F49" t="s">
        <v>47</v>
      </c>
      <c r="G49" t="s">
        <v>54</v>
      </c>
      <c r="H49" t="s">
        <v>2557</v>
      </c>
      <c r="I49">
        <v>3908979733</v>
      </c>
      <c r="J49" t="s">
        <v>2558</v>
      </c>
      <c r="K49">
        <v>0</v>
      </c>
      <c r="L49" t="s">
        <v>1228</v>
      </c>
      <c r="M49">
        <v>0</v>
      </c>
      <c r="N49" t="s">
        <v>1228</v>
      </c>
    </row>
    <row r="50" spans="1:14" hidden="1">
      <c r="A50">
        <v>19</v>
      </c>
      <c r="B50">
        <v>41</v>
      </c>
      <c r="C50" t="s">
        <v>2559</v>
      </c>
      <c r="D50" t="s">
        <v>2561</v>
      </c>
      <c r="E50">
        <v>1000730</v>
      </c>
      <c r="F50" t="s">
        <v>47</v>
      </c>
      <c r="G50" t="s">
        <v>54</v>
      </c>
      <c r="H50" t="s">
        <v>2557</v>
      </c>
      <c r="I50">
        <v>3908979733</v>
      </c>
      <c r="J50" t="s">
        <v>2558</v>
      </c>
      <c r="K50">
        <v>0</v>
      </c>
      <c r="L50" t="s">
        <v>1228</v>
      </c>
      <c r="M50">
        <v>0</v>
      </c>
      <c r="N50" t="s">
        <v>1228</v>
      </c>
    </row>
    <row r="51" spans="1:14" hidden="1">
      <c r="A51">
        <v>19</v>
      </c>
      <c r="B51">
        <v>41</v>
      </c>
      <c r="C51" t="s">
        <v>2559</v>
      </c>
      <c r="D51" t="s">
        <v>2561</v>
      </c>
      <c r="E51">
        <v>1000730</v>
      </c>
      <c r="F51" t="s">
        <v>47</v>
      </c>
      <c r="G51" t="s">
        <v>54</v>
      </c>
      <c r="H51" t="s">
        <v>2557</v>
      </c>
      <c r="I51">
        <v>3908979733</v>
      </c>
      <c r="J51" t="s">
        <v>2558</v>
      </c>
      <c r="K51">
        <v>0</v>
      </c>
      <c r="L51" t="s">
        <v>1228</v>
      </c>
      <c r="M51">
        <v>0</v>
      </c>
      <c r="N51" t="s">
        <v>1228</v>
      </c>
    </row>
    <row r="52" spans="1:14" hidden="1">
      <c r="A52">
        <v>19</v>
      </c>
      <c r="B52">
        <v>41</v>
      </c>
      <c r="C52" t="s">
        <v>2559</v>
      </c>
      <c r="D52" t="s">
        <v>2561</v>
      </c>
      <c r="E52">
        <v>1000730</v>
      </c>
      <c r="F52" t="s">
        <v>47</v>
      </c>
      <c r="G52" t="s">
        <v>54</v>
      </c>
      <c r="H52" t="s">
        <v>2557</v>
      </c>
      <c r="I52">
        <v>3908979733</v>
      </c>
      <c r="J52" t="s">
        <v>2558</v>
      </c>
      <c r="K52">
        <v>0</v>
      </c>
      <c r="L52" t="s">
        <v>1228</v>
      </c>
      <c r="M52">
        <v>0</v>
      </c>
      <c r="N52" t="s">
        <v>1228</v>
      </c>
    </row>
    <row r="53" spans="1:14" hidden="1">
      <c r="A53">
        <v>19</v>
      </c>
      <c r="B53">
        <v>41</v>
      </c>
      <c r="C53" t="s">
        <v>2559</v>
      </c>
      <c r="D53" t="s">
        <v>2561</v>
      </c>
      <c r="E53">
        <v>1000730</v>
      </c>
      <c r="F53" t="s">
        <v>47</v>
      </c>
      <c r="G53" t="s">
        <v>54</v>
      </c>
      <c r="H53" t="s">
        <v>2557</v>
      </c>
      <c r="I53">
        <v>3908979733</v>
      </c>
      <c r="J53" t="s">
        <v>2558</v>
      </c>
      <c r="K53">
        <v>0</v>
      </c>
      <c r="L53" t="s">
        <v>1228</v>
      </c>
      <c r="M53">
        <v>0</v>
      </c>
      <c r="N53" t="s">
        <v>1228</v>
      </c>
    </row>
    <row r="54" spans="1:14" hidden="1">
      <c r="A54">
        <v>19</v>
      </c>
      <c r="B54">
        <v>41</v>
      </c>
      <c r="C54" t="s">
        <v>2559</v>
      </c>
      <c r="D54" t="s">
        <v>2561</v>
      </c>
      <c r="E54">
        <v>1000730</v>
      </c>
      <c r="F54" t="s">
        <v>47</v>
      </c>
      <c r="G54" t="s">
        <v>54</v>
      </c>
      <c r="H54" t="s">
        <v>2557</v>
      </c>
      <c r="I54">
        <v>3908979733</v>
      </c>
      <c r="J54" t="s">
        <v>2558</v>
      </c>
      <c r="K54">
        <v>0</v>
      </c>
      <c r="L54" t="s">
        <v>1228</v>
      </c>
      <c r="M54">
        <v>0</v>
      </c>
      <c r="N54" t="s">
        <v>1228</v>
      </c>
    </row>
    <row r="55" spans="1:14" hidden="1">
      <c r="A55">
        <v>19</v>
      </c>
      <c r="B55">
        <v>41</v>
      </c>
      <c r="C55" t="s">
        <v>2559</v>
      </c>
      <c r="D55" t="s">
        <v>2561</v>
      </c>
      <c r="E55">
        <v>1000730</v>
      </c>
      <c r="F55" t="s">
        <v>47</v>
      </c>
      <c r="G55" t="s">
        <v>54</v>
      </c>
      <c r="H55" t="s">
        <v>2557</v>
      </c>
      <c r="I55">
        <v>3908979733</v>
      </c>
      <c r="J55" t="s">
        <v>2558</v>
      </c>
      <c r="K55">
        <v>0</v>
      </c>
      <c r="L55" t="s">
        <v>1228</v>
      </c>
      <c r="M55">
        <v>0</v>
      </c>
      <c r="N55" t="s">
        <v>1228</v>
      </c>
    </row>
    <row r="56" spans="1:14" hidden="1">
      <c r="A56">
        <v>19</v>
      </c>
      <c r="B56">
        <v>41</v>
      </c>
      <c r="C56" t="s">
        <v>2559</v>
      </c>
      <c r="D56" t="s">
        <v>2561</v>
      </c>
      <c r="E56">
        <v>1000730</v>
      </c>
      <c r="F56" t="s">
        <v>47</v>
      </c>
      <c r="G56" t="s">
        <v>54</v>
      </c>
      <c r="H56" t="s">
        <v>2557</v>
      </c>
      <c r="I56">
        <v>3908979733</v>
      </c>
      <c r="J56" t="s">
        <v>2558</v>
      </c>
      <c r="K56">
        <v>0</v>
      </c>
      <c r="L56" t="s">
        <v>1228</v>
      </c>
      <c r="M56">
        <v>0</v>
      </c>
      <c r="N56" t="s">
        <v>1228</v>
      </c>
    </row>
    <row r="57" spans="1:14" hidden="1">
      <c r="A57">
        <v>19</v>
      </c>
      <c r="B57">
        <v>41</v>
      </c>
      <c r="C57" t="s">
        <v>2559</v>
      </c>
      <c r="D57" t="s">
        <v>2561</v>
      </c>
      <c r="E57">
        <v>1000730</v>
      </c>
      <c r="F57" t="s">
        <v>47</v>
      </c>
      <c r="G57" t="s">
        <v>54</v>
      </c>
      <c r="H57" t="s">
        <v>2557</v>
      </c>
      <c r="I57">
        <v>3908979733</v>
      </c>
      <c r="J57" t="s">
        <v>2558</v>
      </c>
      <c r="K57">
        <v>0</v>
      </c>
      <c r="L57" t="s">
        <v>1228</v>
      </c>
      <c r="M57">
        <v>0</v>
      </c>
      <c r="N57" t="s">
        <v>1228</v>
      </c>
    </row>
    <row r="58" spans="1:14" hidden="1">
      <c r="A58">
        <v>19</v>
      </c>
      <c r="B58">
        <v>41</v>
      </c>
      <c r="C58" t="s">
        <v>2559</v>
      </c>
      <c r="D58" t="s">
        <v>2561</v>
      </c>
      <c r="E58">
        <v>1000730</v>
      </c>
      <c r="F58" t="s">
        <v>47</v>
      </c>
      <c r="G58" t="s">
        <v>54</v>
      </c>
      <c r="H58" t="s">
        <v>2557</v>
      </c>
      <c r="I58">
        <v>3908979733</v>
      </c>
      <c r="J58" t="s">
        <v>2558</v>
      </c>
      <c r="K58">
        <v>0</v>
      </c>
      <c r="L58" t="s">
        <v>1228</v>
      </c>
      <c r="M58">
        <v>0</v>
      </c>
      <c r="N58" t="s">
        <v>1228</v>
      </c>
    </row>
    <row r="59" spans="1:14" hidden="1">
      <c r="A59">
        <v>19</v>
      </c>
      <c r="B59">
        <v>41</v>
      </c>
      <c r="C59" t="s">
        <v>2559</v>
      </c>
      <c r="D59" t="s">
        <v>2561</v>
      </c>
      <c r="E59">
        <v>1000730</v>
      </c>
      <c r="F59" t="s">
        <v>47</v>
      </c>
      <c r="G59" t="s">
        <v>54</v>
      </c>
      <c r="H59" t="s">
        <v>2557</v>
      </c>
      <c r="I59">
        <v>3908979733</v>
      </c>
      <c r="J59" t="s">
        <v>2558</v>
      </c>
      <c r="K59">
        <v>0</v>
      </c>
      <c r="L59" t="s">
        <v>1228</v>
      </c>
      <c r="M59">
        <v>0</v>
      </c>
      <c r="N59" t="s">
        <v>1228</v>
      </c>
    </row>
    <row r="60" spans="1:14" hidden="1">
      <c r="A60">
        <v>19</v>
      </c>
      <c r="B60">
        <v>41</v>
      </c>
      <c r="C60" t="s">
        <v>2559</v>
      </c>
      <c r="D60" t="s">
        <v>2561</v>
      </c>
      <c r="E60">
        <v>1000730</v>
      </c>
      <c r="F60" t="s">
        <v>47</v>
      </c>
      <c r="G60" t="s">
        <v>54</v>
      </c>
      <c r="H60" t="s">
        <v>2557</v>
      </c>
      <c r="I60">
        <v>3908979733</v>
      </c>
      <c r="J60" t="s">
        <v>2558</v>
      </c>
      <c r="K60">
        <v>0</v>
      </c>
      <c r="L60" t="s">
        <v>1228</v>
      </c>
      <c r="M60">
        <v>0</v>
      </c>
      <c r="N60" t="s">
        <v>1228</v>
      </c>
    </row>
    <row r="61" spans="1:14" hidden="1">
      <c r="A61">
        <v>19</v>
      </c>
      <c r="B61">
        <v>41</v>
      </c>
      <c r="C61" t="s">
        <v>2559</v>
      </c>
      <c r="D61" t="s">
        <v>2561</v>
      </c>
      <c r="E61">
        <v>1000730</v>
      </c>
      <c r="F61" t="s">
        <v>47</v>
      </c>
      <c r="G61" t="s">
        <v>54</v>
      </c>
      <c r="H61" t="s">
        <v>2557</v>
      </c>
      <c r="I61">
        <v>3908979733</v>
      </c>
      <c r="J61" t="s">
        <v>2558</v>
      </c>
      <c r="K61">
        <v>0</v>
      </c>
      <c r="L61" t="s">
        <v>1228</v>
      </c>
      <c r="M61">
        <v>0</v>
      </c>
      <c r="N61" t="s">
        <v>1228</v>
      </c>
    </row>
    <row r="62" spans="1:14" hidden="1">
      <c r="A62">
        <v>10</v>
      </c>
      <c r="B62">
        <v>41</v>
      </c>
      <c r="C62" t="s">
        <v>2559</v>
      </c>
      <c r="D62" t="s">
        <v>2561</v>
      </c>
      <c r="E62">
        <v>1000730</v>
      </c>
      <c r="F62" t="s">
        <v>47</v>
      </c>
      <c r="G62" t="s">
        <v>1122</v>
      </c>
      <c r="H62" t="s">
        <v>2557</v>
      </c>
      <c r="I62">
        <v>3908979734</v>
      </c>
      <c r="J62" t="s">
        <v>2558</v>
      </c>
      <c r="K62">
        <v>0</v>
      </c>
      <c r="L62" t="s">
        <v>1228</v>
      </c>
      <c r="M62">
        <v>0</v>
      </c>
      <c r="N62" t="s">
        <v>1228</v>
      </c>
    </row>
    <row r="63" spans="1:14" hidden="1">
      <c r="A63">
        <v>10</v>
      </c>
      <c r="B63">
        <v>41</v>
      </c>
      <c r="C63" t="s">
        <v>2559</v>
      </c>
      <c r="D63" t="s">
        <v>2561</v>
      </c>
      <c r="E63">
        <v>1000730</v>
      </c>
      <c r="F63" t="s">
        <v>47</v>
      </c>
      <c r="G63" t="s">
        <v>194</v>
      </c>
      <c r="H63" t="s">
        <v>2557</v>
      </c>
      <c r="I63">
        <v>3908979734</v>
      </c>
      <c r="J63" t="s">
        <v>2558</v>
      </c>
      <c r="K63">
        <v>0</v>
      </c>
      <c r="L63" t="s">
        <v>1228</v>
      </c>
      <c r="M63">
        <v>0</v>
      </c>
      <c r="N63" t="s">
        <v>1228</v>
      </c>
    </row>
    <row r="64" spans="1:14" hidden="1">
      <c r="A64">
        <v>10</v>
      </c>
      <c r="B64">
        <v>41</v>
      </c>
      <c r="C64" t="s">
        <v>2559</v>
      </c>
      <c r="D64" t="s">
        <v>2561</v>
      </c>
      <c r="E64">
        <v>1000730</v>
      </c>
      <c r="F64" t="s">
        <v>47</v>
      </c>
      <c r="G64" t="s">
        <v>409</v>
      </c>
      <c r="H64" t="s">
        <v>2557</v>
      </c>
      <c r="I64">
        <v>3908979734</v>
      </c>
      <c r="J64" t="s">
        <v>2558</v>
      </c>
      <c r="K64">
        <v>0</v>
      </c>
      <c r="L64" t="s">
        <v>1228</v>
      </c>
      <c r="M64">
        <v>0</v>
      </c>
      <c r="N64" t="s">
        <v>1228</v>
      </c>
    </row>
    <row r="65" spans="1:14" hidden="1">
      <c r="A65">
        <v>10</v>
      </c>
      <c r="B65">
        <v>41</v>
      </c>
      <c r="C65" t="s">
        <v>2559</v>
      </c>
      <c r="D65" t="s">
        <v>2561</v>
      </c>
      <c r="E65">
        <v>1000730</v>
      </c>
      <c r="F65" t="s">
        <v>47</v>
      </c>
      <c r="G65" t="s">
        <v>1122</v>
      </c>
      <c r="H65" t="s">
        <v>2557</v>
      </c>
      <c r="I65">
        <v>3908979734</v>
      </c>
      <c r="J65" t="s">
        <v>2558</v>
      </c>
      <c r="K65">
        <v>0</v>
      </c>
      <c r="L65" t="s">
        <v>1228</v>
      </c>
      <c r="M65">
        <v>0</v>
      </c>
      <c r="N65" t="s">
        <v>1228</v>
      </c>
    </row>
    <row r="66" spans="1:14" hidden="1">
      <c r="A66">
        <v>10</v>
      </c>
      <c r="B66">
        <v>41</v>
      </c>
      <c r="C66" t="s">
        <v>2559</v>
      </c>
      <c r="D66" t="s">
        <v>2561</v>
      </c>
      <c r="E66">
        <v>1000730</v>
      </c>
      <c r="F66" t="s">
        <v>47</v>
      </c>
      <c r="G66" t="s">
        <v>194</v>
      </c>
      <c r="H66" t="s">
        <v>2557</v>
      </c>
      <c r="I66">
        <v>3908979734</v>
      </c>
      <c r="J66" t="s">
        <v>2558</v>
      </c>
      <c r="K66">
        <v>0</v>
      </c>
      <c r="L66" t="s">
        <v>1228</v>
      </c>
      <c r="M66">
        <v>0</v>
      </c>
      <c r="N66" t="s">
        <v>1228</v>
      </c>
    </row>
    <row r="67" spans="1:14" hidden="1">
      <c r="A67">
        <v>10</v>
      </c>
      <c r="B67">
        <v>41</v>
      </c>
      <c r="C67" t="s">
        <v>2559</v>
      </c>
      <c r="D67" t="s">
        <v>2561</v>
      </c>
      <c r="E67">
        <v>1000730</v>
      </c>
      <c r="F67" t="s">
        <v>47</v>
      </c>
      <c r="G67" t="s">
        <v>409</v>
      </c>
      <c r="H67" t="s">
        <v>2557</v>
      </c>
      <c r="I67">
        <v>3908979734</v>
      </c>
      <c r="J67" t="s">
        <v>2558</v>
      </c>
      <c r="K67">
        <v>0</v>
      </c>
      <c r="L67" t="s">
        <v>1228</v>
      </c>
      <c r="M67">
        <v>0</v>
      </c>
      <c r="N67" t="s">
        <v>1228</v>
      </c>
    </row>
    <row r="68" spans="1:14" hidden="1">
      <c r="A68">
        <v>19</v>
      </c>
      <c r="B68">
        <v>41</v>
      </c>
      <c r="C68" t="s">
        <v>2560</v>
      </c>
      <c r="D68" t="s">
        <v>2561</v>
      </c>
      <c r="E68">
        <v>1000730</v>
      </c>
      <c r="F68" t="s">
        <v>47</v>
      </c>
      <c r="G68" t="s">
        <v>54</v>
      </c>
      <c r="H68" t="s">
        <v>2557</v>
      </c>
      <c r="I68">
        <v>3908979733</v>
      </c>
      <c r="J68" t="s">
        <v>2558</v>
      </c>
      <c r="K68">
        <v>0</v>
      </c>
      <c r="L68" t="s">
        <v>1228</v>
      </c>
      <c r="M68">
        <v>0</v>
      </c>
      <c r="N68" t="s">
        <v>1228</v>
      </c>
    </row>
    <row r="69" spans="1:14" hidden="1">
      <c r="A69">
        <v>19</v>
      </c>
      <c r="B69">
        <v>41</v>
      </c>
      <c r="C69" t="s">
        <v>2560</v>
      </c>
      <c r="D69" t="s">
        <v>2561</v>
      </c>
      <c r="E69">
        <v>1000730</v>
      </c>
      <c r="F69" t="s">
        <v>47</v>
      </c>
      <c r="G69" t="s">
        <v>54</v>
      </c>
      <c r="H69" t="s">
        <v>2557</v>
      </c>
      <c r="I69">
        <v>3908979733</v>
      </c>
      <c r="J69" t="s">
        <v>2558</v>
      </c>
      <c r="K69">
        <v>0</v>
      </c>
      <c r="L69" t="s">
        <v>1228</v>
      </c>
      <c r="M69">
        <v>0</v>
      </c>
      <c r="N69" t="s">
        <v>1228</v>
      </c>
    </row>
    <row r="70" spans="1:14" hidden="1">
      <c r="A70">
        <v>19</v>
      </c>
      <c r="B70">
        <v>41</v>
      </c>
      <c r="C70" t="s">
        <v>2560</v>
      </c>
      <c r="D70" t="s">
        <v>2561</v>
      </c>
      <c r="E70">
        <v>1000730</v>
      </c>
      <c r="F70" t="s">
        <v>47</v>
      </c>
      <c r="G70" t="s">
        <v>54</v>
      </c>
      <c r="H70" t="s">
        <v>2557</v>
      </c>
      <c r="I70">
        <v>3908979733</v>
      </c>
      <c r="J70" t="s">
        <v>2558</v>
      </c>
      <c r="K70">
        <v>0</v>
      </c>
      <c r="L70" t="s">
        <v>1228</v>
      </c>
      <c r="M70">
        <v>0</v>
      </c>
      <c r="N70" t="s">
        <v>1228</v>
      </c>
    </row>
    <row r="71" spans="1:14" hidden="1">
      <c r="A71">
        <v>19</v>
      </c>
      <c r="B71">
        <v>41</v>
      </c>
      <c r="C71" t="s">
        <v>2560</v>
      </c>
      <c r="D71" t="s">
        <v>2561</v>
      </c>
      <c r="E71">
        <v>1000730</v>
      </c>
      <c r="F71" t="s">
        <v>47</v>
      </c>
      <c r="G71" t="s">
        <v>54</v>
      </c>
      <c r="H71" t="s">
        <v>2557</v>
      </c>
      <c r="I71">
        <v>3908979733</v>
      </c>
      <c r="J71" t="s">
        <v>2558</v>
      </c>
      <c r="K71">
        <v>0</v>
      </c>
      <c r="L71" t="s">
        <v>1228</v>
      </c>
      <c r="M71">
        <v>0</v>
      </c>
      <c r="N71" t="s">
        <v>1228</v>
      </c>
    </row>
    <row r="72" spans="1:14" hidden="1">
      <c r="A72">
        <v>19</v>
      </c>
      <c r="B72">
        <v>41</v>
      </c>
      <c r="C72" t="s">
        <v>2560</v>
      </c>
      <c r="D72" t="s">
        <v>2561</v>
      </c>
      <c r="E72">
        <v>1000730</v>
      </c>
      <c r="F72" t="s">
        <v>47</v>
      </c>
      <c r="G72" t="s">
        <v>54</v>
      </c>
      <c r="H72" t="s">
        <v>2557</v>
      </c>
      <c r="I72">
        <v>3908979733</v>
      </c>
      <c r="J72" t="s">
        <v>2558</v>
      </c>
      <c r="K72">
        <v>0</v>
      </c>
      <c r="L72" t="s">
        <v>1228</v>
      </c>
      <c r="M72">
        <v>0</v>
      </c>
      <c r="N72" t="s">
        <v>1228</v>
      </c>
    </row>
    <row r="73" spans="1:14" hidden="1">
      <c r="A73">
        <v>19</v>
      </c>
      <c r="B73">
        <v>41</v>
      </c>
      <c r="C73" t="s">
        <v>2560</v>
      </c>
      <c r="D73" t="s">
        <v>2561</v>
      </c>
      <c r="E73">
        <v>1000730</v>
      </c>
      <c r="F73" t="s">
        <v>47</v>
      </c>
      <c r="G73" t="s">
        <v>54</v>
      </c>
      <c r="H73" t="s">
        <v>2557</v>
      </c>
      <c r="I73">
        <v>3908979733</v>
      </c>
      <c r="J73" t="s">
        <v>2558</v>
      </c>
      <c r="K73">
        <v>0</v>
      </c>
      <c r="L73" t="s">
        <v>1228</v>
      </c>
      <c r="M73">
        <v>0</v>
      </c>
      <c r="N73" t="s">
        <v>1228</v>
      </c>
    </row>
    <row r="74" spans="1:14" hidden="1">
      <c r="A74">
        <v>19</v>
      </c>
      <c r="B74">
        <v>41</v>
      </c>
      <c r="C74" t="s">
        <v>2560</v>
      </c>
      <c r="D74" t="s">
        <v>2561</v>
      </c>
      <c r="E74">
        <v>1000730</v>
      </c>
      <c r="F74" t="s">
        <v>47</v>
      </c>
      <c r="G74" t="s">
        <v>54</v>
      </c>
      <c r="H74" t="s">
        <v>2557</v>
      </c>
      <c r="I74">
        <v>3908979733</v>
      </c>
      <c r="J74" t="s">
        <v>2558</v>
      </c>
      <c r="K74">
        <v>0</v>
      </c>
      <c r="L74" t="s">
        <v>1228</v>
      </c>
      <c r="M74">
        <v>0</v>
      </c>
      <c r="N74" t="s">
        <v>1228</v>
      </c>
    </row>
    <row r="75" spans="1:14" hidden="1">
      <c r="A75">
        <v>19</v>
      </c>
      <c r="B75">
        <v>41</v>
      </c>
      <c r="C75" t="s">
        <v>2560</v>
      </c>
      <c r="D75" t="s">
        <v>2561</v>
      </c>
      <c r="E75">
        <v>1000730</v>
      </c>
      <c r="F75" t="s">
        <v>47</v>
      </c>
      <c r="G75" t="s">
        <v>54</v>
      </c>
      <c r="H75" t="s">
        <v>2557</v>
      </c>
      <c r="I75">
        <v>3908979733</v>
      </c>
      <c r="J75" t="s">
        <v>2558</v>
      </c>
      <c r="K75">
        <v>0</v>
      </c>
      <c r="L75" t="s">
        <v>1228</v>
      </c>
      <c r="M75">
        <v>0</v>
      </c>
      <c r="N75" t="s">
        <v>1228</v>
      </c>
    </row>
    <row r="76" spans="1:14" hidden="1">
      <c r="A76">
        <v>19</v>
      </c>
      <c r="B76">
        <v>41</v>
      </c>
      <c r="C76" t="s">
        <v>2560</v>
      </c>
      <c r="D76" t="s">
        <v>2561</v>
      </c>
      <c r="E76">
        <v>1000730</v>
      </c>
      <c r="F76" t="s">
        <v>47</v>
      </c>
      <c r="G76" t="s">
        <v>54</v>
      </c>
      <c r="H76" t="s">
        <v>2557</v>
      </c>
      <c r="I76">
        <v>3908979733</v>
      </c>
      <c r="J76" t="s">
        <v>2558</v>
      </c>
      <c r="K76">
        <v>0</v>
      </c>
      <c r="L76" t="s">
        <v>1228</v>
      </c>
      <c r="M76">
        <v>0</v>
      </c>
      <c r="N76" t="s">
        <v>1228</v>
      </c>
    </row>
    <row r="77" spans="1:14" hidden="1">
      <c r="A77">
        <v>19</v>
      </c>
      <c r="B77">
        <v>41</v>
      </c>
      <c r="C77" t="s">
        <v>2560</v>
      </c>
      <c r="D77" t="s">
        <v>2561</v>
      </c>
      <c r="E77">
        <v>1000730</v>
      </c>
      <c r="F77" t="s">
        <v>47</v>
      </c>
      <c r="G77" t="s">
        <v>54</v>
      </c>
      <c r="H77" t="s">
        <v>2557</v>
      </c>
      <c r="I77">
        <v>3908979733</v>
      </c>
      <c r="J77" t="s">
        <v>2558</v>
      </c>
      <c r="K77">
        <v>0</v>
      </c>
      <c r="L77" t="s">
        <v>1228</v>
      </c>
      <c r="M77">
        <v>0</v>
      </c>
      <c r="N77" t="s">
        <v>1228</v>
      </c>
    </row>
    <row r="78" spans="1:14" hidden="1">
      <c r="A78">
        <v>19</v>
      </c>
      <c r="B78">
        <v>41</v>
      </c>
      <c r="C78" t="s">
        <v>2560</v>
      </c>
      <c r="D78" t="s">
        <v>2561</v>
      </c>
      <c r="E78">
        <v>1000730</v>
      </c>
      <c r="F78" t="s">
        <v>47</v>
      </c>
      <c r="G78" t="s">
        <v>54</v>
      </c>
      <c r="H78" t="s">
        <v>2557</v>
      </c>
      <c r="I78">
        <v>3908979733</v>
      </c>
      <c r="J78" t="s">
        <v>2558</v>
      </c>
      <c r="K78">
        <v>0</v>
      </c>
      <c r="L78" t="s">
        <v>1228</v>
      </c>
      <c r="M78">
        <v>0</v>
      </c>
      <c r="N78" t="s">
        <v>1228</v>
      </c>
    </row>
    <row r="79" spans="1:14" hidden="1">
      <c r="A79">
        <v>19</v>
      </c>
      <c r="B79">
        <v>41</v>
      </c>
      <c r="C79" t="s">
        <v>2560</v>
      </c>
      <c r="D79" t="s">
        <v>2561</v>
      </c>
      <c r="E79">
        <v>1000730</v>
      </c>
      <c r="F79" t="s">
        <v>47</v>
      </c>
      <c r="G79" t="s">
        <v>54</v>
      </c>
      <c r="H79" t="s">
        <v>2557</v>
      </c>
      <c r="I79">
        <v>3908979733</v>
      </c>
      <c r="J79" t="s">
        <v>2558</v>
      </c>
      <c r="K79">
        <v>0</v>
      </c>
      <c r="L79" t="s">
        <v>1228</v>
      </c>
      <c r="M79">
        <v>0</v>
      </c>
      <c r="N79" t="s">
        <v>1228</v>
      </c>
    </row>
    <row r="80" spans="1:14" hidden="1">
      <c r="A80">
        <v>19</v>
      </c>
      <c r="B80">
        <v>41</v>
      </c>
      <c r="C80" t="s">
        <v>2560</v>
      </c>
      <c r="D80" t="s">
        <v>2561</v>
      </c>
      <c r="E80">
        <v>1000730</v>
      </c>
      <c r="F80" t="s">
        <v>47</v>
      </c>
      <c r="G80" t="s">
        <v>54</v>
      </c>
      <c r="H80" t="s">
        <v>2557</v>
      </c>
      <c r="I80">
        <v>3908979733</v>
      </c>
      <c r="J80" t="s">
        <v>2558</v>
      </c>
      <c r="K80">
        <v>0</v>
      </c>
      <c r="L80" t="s">
        <v>1228</v>
      </c>
      <c r="M80">
        <v>0</v>
      </c>
      <c r="N80" t="s">
        <v>1228</v>
      </c>
    </row>
    <row r="81" spans="1:14" hidden="1">
      <c r="A81">
        <v>19</v>
      </c>
      <c r="B81">
        <v>41</v>
      </c>
      <c r="C81" t="s">
        <v>2560</v>
      </c>
      <c r="D81" t="s">
        <v>2561</v>
      </c>
      <c r="E81">
        <v>1000730</v>
      </c>
      <c r="F81" t="s">
        <v>47</v>
      </c>
      <c r="G81" t="s">
        <v>54</v>
      </c>
      <c r="H81" t="s">
        <v>2557</v>
      </c>
      <c r="I81">
        <v>3908979733</v>
      </c>
      <c r="J81" t="s">
        <v>2558</v>
      </c>
      <c r="K81">
        <v>0</v>
      </c>
      <c r="L81" t="s">
        <v>1228</v>
      </c>
      <c r="M81">
        <v>0</v>
      </c>
      <c r="N81" t="s">
        <v>1228</v>
      </c>
    </row>
    <row r="82" spans="1:14" hidden="1">
      <c r="A82">
        <v>19</v>
      </c>
      <c r="B82">
        <v>41</v>
      </c>
      <c r="C82" t="s">
        <v>2560</v>
      </c>
      <c r="D82" t="s">
        <v>2561</v>
      </c>
      <c r="E82">
        <v>1000730</v>
      </c>
      <c r="F82" t="s">
        <v>47</v>
      </c>
      <c r="G82" t="s">
        <v>54</v>
      </c>
      <c r="H82" t="s">
        <v>2557</v>
      </c>
      <c r="I82">
        <v>3908979733</v>
      </c>
      <c r="J82" t="s">
        <v>2558</v>
      </c>
      <c r="K82">
        <v>0</v>
      </c>
      <c r="L82" t="s">
        <v>1228</v>
      </c>
      <c r="M82">
        <v>0</v>
      </c>
      <c r="N82" t="s">
        <v>1228</v>
      </c>
    </row>
    <row r="83" spans="1:14" hidden="1">
      <c r="A83">
        <v>19</v>
      </c>
      <c r="B83">
        <v>41</v>
      </c>
      <c r="C83" t="s">
        <v>2560</v>
      </c>
      <c r="D83" t="s">
        <v>2561</v>
      </c>
      <c r="E83">
        <v>1000730</v>
      </c>
      <c r="F83" t="s">
        <v>47</v>
      </c>
      <c r="G83" t="s">
        <v>54</v>
      </c>
      <c r="H83" t="s">
        <v>2557</v>
      </c>
      <c r="I83">
        <v>3908979733</v>
      </c>
      <c r="J83" t="s">
        <v>2558</v>
      </c>
      <c r="K83">
        <v>0</v>
      </c>
      <c r="L83" t="s">
        <v>1228</v>
      </c>
      <c r="M83">
        <v>0</v>
      </c>
      <c r="N83" t="s">
        <v>1228</v>
      </c>
    </row>
    <row r="84" spans="1:14" hidden="1">
      <c r="A84">
        <v>19</v>
      </c>
      <c r="B84">
        <v>41</v>
      </c>
      <c r="C84" t="s">
        <v>2560</v>
      </c>
      <c r="D84" t="s">
        <v>2561</v>
      </c>
      <c r="E84">
        <v>1000730</v>
      </c>
      <c r="F84" t="s">
        <v>47</v>
      </c>
      <c r="G84" t="s">
        <v>54</v>
      </c>
      <c r="H84" t="s">
        <v>2557</v>
      </c>
      <c r="I84">
        <v>3908979733</v>
      </c>
      <c r="J84" t="s">
        <v>2558</v>
      </c>
      <c r="K84">
        <v>0</v>
      </c>
      <c r="L84" t="s">
        <v>1228</v>
      </c>
      <c r="M84">
        <v>0</v>
      </c>
      <c r="N84" t="s">
        <v>1228</v>
      </c>
    </row>
    <row r="85" spans="1:14" hidden="1">
      <c r="A85">
        <v>19</v>
      </c>
      <c r="B85">
        <v>41</v>
      </c>
      <c r="C85" t="s">
        <v>2560</v>
      </c>
      <c r="D85" t="s">
        <v>2561</v>
      </c>
      <c r="E85">
        <v>1000730</v>
      </c>
      <c r="F85" t="s">
        <v>47</v>
      </c>
      <c r="G85" t="s">
        <v>54</v>
      </c>
      <c r="H85" t="s">
        <v>2557</v>
      </c>
      <c r="I85">
        <v>3908979733</v>
      </c>
      <c r="J85" t="s">
        <v>2558</v>
      </c>
      <c r="K85">
        <v>0</v>
      </c>
      <c r="L85" t="s">
        <v>1228</v>
      </c>
      <c r="M85">
        <v>0</v>
      </c>
      <c r="N85" t="s">
        <v>1228</v>
      </c>
    </row>
    <row r="86" spans="1:14" hidden="1">
      <c r="A86">
        <v>19</v>
      </c>
      <c r="B86">
        <v>41</v>
      </c>
      <c r="C86" t="s">
        <v>2560</v>
      </c>
      <c r="D86" t="s">
        <v>2561</v>
      </c>
      <c r="E86">
        <v>1000730</v>
      </c>
      <c r="F86" t="s">
        <v>47</v>
      </c>
      <c r="G86" t="s">
        <v>54</v>
      </c>
      <c r="H86" t="s">
        <v>2557</v>
      </c>
      <c r="I86">
        <v>3908979733</v>
      </c>
      <c r="J86" t="s">
        <v>2558</v>
      </c>
      <c r="K86">
        <v>0</v>
      </c>
      <c r="L86" t="s">
        <v>1228</v>
      </c>
      <c r="M86">
        <v>0</v>
      </c>
      <c r="N86" t="s">
        <v>1228</v>
      </c>
    </row>
    <row r="87" spans="1:14" hidden="1">
      <c r="A87">
        <v>19</v>
      </c>
      <c r="B87">
        <v>41</v>
      </c>
      <c r="C87" t="s">
        <v>2560</v>
      </c>
      <c r="D87" t="s">
        <v>2561</v>
      </c>
      <c r="E87">
        <v>1000730</v>
      </c>
      <c r="F87" t="s">
        <v>47</v>
      </c>
      <c r="G87" t="s">
        <v>54</v>
      </c>
      <c r="H87" t="s">
        <v>2557</v>
      </c>
      <c r="I87">
        <v>3908979733</v>
      </c>
      <c r="J87" t="s">
        <v>2558</v>
      </c>
      <c r="K87">
        <v>0</v>
      </c>
      <c r="L87" t="s">
        <v>1228</v>
      </c>
      <c r="M87">
        <v>0</v>
      </c>
      <c r="N87" t="s">
        <v>1228</v>
      </c>
    </row>
    <row r="88" spans="1:14" hidden="1">
      <c r="A88">
        <v>19</v>
      </c>
      <c r="B88">
        <v>41</v>
      </c>
      <c r="C88" t="s">
        <v>2560</v>
      </c>
      <c r="D88" t="s">
        <v>2561</v>
      </c>
      <c r="E88">
        <v>1000730</v>
      </c>
      <c r="F88" t="s">
        <v>47</v>
      </c>
      <c r="G88" t="s">
        <v>54</v>
      </c>
      <c r="H88" t="s">
        <v>2557</v>
      </c>
      <c r="I88">
        <v>3908979733</v>
      </c>
      <c r="J88" t="s">
        <v>2558</v>
      </c>
      <c r="K88">
        <v>0</v>
      </c>
      <c r="L88" t="s">
        <v>1228</v>
      </c>
      <c r="M88">
        <v>0</v>
      </c>
      <c r="N88" t="s">
        <v>1228</v>
      </c>
    </row>
    <row r="89" spans="1:14" hidden="1">
      <c r="A89">
        <v>19</v>
      </c>
      <c r="B89">
        <v>41</v>
      </c>
      <c r="C89" t="s">
        <v>2560</v>
      </c>
      <c r="D89" t="s">
        <v>2561</v>
      </c>
      <c r="E89">
        <v>1000730</v>
      </c>
      <c r="F89" t="s">
        <v>47</v>
      </c>
      <c r="G89" t="s">
        <v>54</v>
      </c>
      <c r="H89" t="s">
        <v>2557</v>
      </c>
      <c r="I89">
        <v>3908979733</v>
      </c>
      <c r="J89" t="s">
        <v>2558</v>
      </c>
      <c r="K89">
        <v>0</v>
      </c>
      <c r="L89" t="s">
        <v>1228</v>
      </c>
      <c r="M89">
        <v>0</v>
      </c>
      <c r="N89" t="s">
        <v>1228</v>
      </c>
    </row>
    <row r="90" spans="1:14" hidden="1">
      <c r="A90">
        <v>19</v>
      </c>
      <c r="B90">
        <v>41</v>
      </c>
      <c r="C90" t="s">
        <v>2560</v>
      </c>
      <c r="D90" t="s">
        <v>2561</v>
      </c>
      <c r="E90">
        <v>1000730</v>
      </c>
      <c r="F90" t="s">
        <v>47</v>
      </c>
      <c r="G90" t="s">
        <v>54</v>
      </c>
      <c r="H90" t="s">
        <v>2557</v>
      </c>
      <c r="I90">
        <v>3908979733</v>
      </c>
      <c r="J90" t="s">
        <v>2558</v>
      </c>
      <c r="K90">
        <v>0</v>
      </c>
      <c r="L90" t="s">
        <v>1228</v>
      </c>
      <c r="M90">
        <v>0</v>
      </c>
      <c r="N90" t="s">
        <v>1228</v>
      </c>
    </row>
    <row r="91" spans="1:14" hidden="1">
      <c r="A91">
        <v>19</v>
      </c>
      <c r="B91">
        <v>41</v>
      </c>
      <c r="C91" t="s">
        <v>2560</v>
      </c>
      <c r="D91" t="s">
        <v>2561</v>
      </c>
      <c r="E91">
        <v>1000730</v>
      </c>
      <c r="F91" t="s">
        <v>47</v>
      </c>
      <c r="G91" t="s">
        <v>54</v>
      </c>
      <c r="H91" t="s">
        <v>2557</v>
      </c>
      <c r="I91">
        <v>3908979733</v>
      </c>
      <c r="J91" t="s">
        <v>2558</v>
      </c>
      <c r="K91">
        <v>0</v>
      </c>
      <c r="L91" t="s">
        <v>1228</v>
      </c>
      <c r="M91">
        <v>0</v>
      </c>
      <c r="N91" t="s">
        <v>1228</v>
      </c>
    </row>
    <row r="92" spans="1:14" hidden="1">
      <c r="A92">
        <v>10</v>
      </c>
      <c r="B92">
        <v>41</v>
      </c>
      <c r="C92" t="s">
        <v>2560</v>
      </c>
      <c r="D92" t="s">
        <v>2561</v>
      </c>
      <c r="E92">
        <v>1000730</v>
      </c>
      <c r="F92" t="s">
        <v>47</v>
      </c>
      <c r="G92" t="s">
        <v>1122</v>
      </c>
      <c r="H92" t="s">
        <v>2557</v>
      </c>
      <c r="I92">
        <v>3908979734</v>
      </c>
      <c r="J92" t="s">
        <v>2558</v>
      </c>
      <c r="K92">
        <v>0</v>
      </c>
      <c r="L92" t="s">
        <v>1228</v>
      </c>
      <c r="M92">
        <v>0</v>
      </c>
      <c r="N92" t="s">
        <v>1228</v>
      </c>
    </row>
    <row r="93" spans="1:14" hidden="1">
      <c r="A93">
        <v>10</v>
      </c>
      <c r="B93">
        <v>41</v>
      </c>
      <c r="C93" t="s">
        <v>2560</v>
      </c>
      <c r="D93" t="s">
        <v>2561</v>
      </c>
      <c r="E93">
        <v>1000730</v>
      </c>
      <c r="F93" t="s">
        <v>47</v>
      </c>
      <c r="G93" t="s">
        <v>194</v>
      </c>
      <c r="H93" t="s">
        <v>2557</v>
      </c>
      <c r="I93">
        <v>3908979734</v>
      </c>
      <c r="J93" t="s">
        <v>2558</v>
      </c>
      <c r="K93">
        <v>0</v>
      </c>
      <c r="L93" t="s">
        <v>1228</v>
      </c>
      <c r="M93">
        <v>0</v>
      </c>
      <c r="N93" t="s">
        <v>1228</v>
      </c>
    </row>
    <row r="94" spans="1:14" hidden="1">
      <c r="A94">
        <v>10</v>
      </c>
      <c r="B94">
        <v>41</v>
      </c>
      <c r="C94" t="s">
        <v>2560</v>
      </c>
      <c r="D94" t="s">
        <v>2561</v>
      </c>
      <c r="E94">
        <v>1000730</v>
      </c>
      <c r="F94" t="s">
        <v>47</v>
      </c>
      <c r="G94" t="s">
        <v>409</v>
      </c>
      <c r="H94" t="s">
        <v>2557</v>
      </c>
      <c r="I94">
        <v>3908979734</v>
      </c>
      <c r="J94" t="s">
        <v>2558</v>
      </c>
      <c r="K94">
        <v>0</v>
      </c>
      <c r="L94" t="s">
        <v>1228</v>
      </c>
      <c r="M94">
        <v>0</v>
      </c>
      <c r="N94" t="s">
        <v>1228</v>
      </c>
    </row>
    <row r="95" spans="1:14" hidden="1">
      <c r="A95">
        <v>10</v>
      </c>
      <c r="B95">
        <v>41</v>
      </c>
      <c r="C95" t="s">
        <v>2560</v>
      </c>
      <c r="D95" t="s">
        <v>2561</v>
      </c>
      <c r="E95">
        <v>1000730</v>
      </c>
      <c r="F95" t="s">
        <v>47</v>
      </c>
      <c r="G95" t="s">
        <v>1122</v>
      </c>
      <c r="H95" t="s">
        <v>2557</v>
      </c>
      <c r="I95">
        <v>3908979734</v>
      </c>
      <c r="J95" t="s">
        <v>2558</v>
      </c>
      <c r="K95">
        <v>0</v>
      </c>
      <c r="L95" t="s">
        <v>1228</v>
      </c>
      <c r="M95">
        <v>0</v>
      </c>
      <c r="N95" t="s">
        <v>1228</v>
      </c>
    </row>
    <row r="96" spans="1:14" hidden="1">
      <c r="A96">
        <v>10</v>
      </c>
      <c r="B96">
        <v>41</v>
      </c>
      <c r="C96" t="s">
        <v>2560</v>
      </c>
      <c r="D96" t="s">
        <v>2561</v>
      </c>
      <c r="E96">
        <v>1000730</v>
      </c>
      <c r="F96" t="s">
        <v>47</v>
      </c>
      <c r="G96" t="s">
        <v>194</v>
      </c>
      <c r="H96" t="s">
        <v>2557</v>
      </c>
      <c r="I96">
        <v>3908979734</v>
      </c>
      <c r="J96" t="s">
        <v>2558</v>
      </c>
      <c r="K96">
        <v>0</v>
      </c>
      <c r="L96" t="s">
        <v>1228</v>
      </c>
      <c r="M96">
        <v>0</v>
      </c>
      <c r="N96" t="s">
        <v>1228</v>
      </c>
    </row>
    <row r="97" spans="1:14" hidden="1">
      <c r="A97">
        <v>10</v>
      </c>
      <c r="B97">
        <v>41</v>
      </c>
      <c r="C97" t="s">
        <v>2560</v>
      </c>
      <c r="D97" t="s">
        <v>2561</v>
      </c>
      <c r="E97">
        <v>1000730</v>
      </c>
      <c r="F97" t="s">
        <v>47</v>
      </c>
      <c r="G97" t="s">
        <v>409</v>
      </c>
      <c r="H97" t="s">
        <v>2557</v>
      </c>
      <c r="I97">
        <v>3908979734</v>
      </c>
      <c r="J97" t="s">
        <v>2558</v>
      </c>
      <c r="K97">
        <v>0</v>
      </c>
      <c r="L97" t="s">
        <v>1228</v>
      </c>
      <c r="M97">
        <v>0</v>
      </c>
      <c r="N97" t="s">
        <v>1228</v>
      </c>
    </row>
    <row r="98" spans="1:14" hidden="1">
      <c r="A98">
        <v>19</v>
      </c>
      <c r="B98">
        <v>41</v>
      </c>
      <c r="C98" t="s">
        <v>2559</v>
      </c>
      <c r="D98" t="s">
        <v>2562</v>
      </c>
      <c r="E98">
        <v>1000730</v>
      </c>
      <c r="F98" t="s">
        <v>47</v>
      </c>
      <c r="G98" t="s">
        <v>54</v>
      </c>
      <c r="H98" t="s">
        <v>2557</v>
      </c>
      <c r="I98">
        <v>3909032814</v>
      </c>
      <c r="J98" t="s">
        <v>2558</v>
      </c>
      <c r="K98">
        <v>0</v>
      </c>
      <c r="L98" t="s">
        <v>1228</v>
      </c>
      <c r="M98">
        <v>0</v>
      </c>
      <c r="N98" t="s">
        <v>1228</v>
      </c>
    </row>
    <row r="99" spans="1:14" hidden="1">
      <c r="A99">
        <v>19</v>
      </c>
      <c r="B99">
        <v>41</v>
      </c>
      <c r="C99" t="s">
        <v>2559</v>
      </c>
      <c r="D99" t="s">
        <v>2562</v>
      </c>
      <c r="E99">
        <v>1000730</v>
      </c>
      <c r="F99" t="s">
        <v>47</v>
      </c>
      <c r="G99" t="s">
        <v>54</v>
      </c>
      <c r="H99" t="s">
        <v>2557</v>
      </c>
      <c r="I99">
        <v>3909032814</v>
      </c>
      <c r="J99" t="s">
        <v>2558</v>
      </c>
      <c r="K99">
        <v>0</v>
      </c>
      <c r="L99" t="s">
        <v>1228</v>
      </c>
      <c r="M99">
        <v>0</v>
      </c>
      <c r="N99" t="s">
        <v>1228</v>
      </c>
    </row>
    <row r="100" spans="1:14" hidden="1">
      <c r="A100">
        <v>19</v>
      </c>
      <c r="B100">
        <v>41</v>
      </c>
      <c r="C100" t="s">
        <v>2559</v>
      </c>
      <c r="D100" t="s">
        <v>2562</v>
      </c>
      <c r="E100">
        <v>1000730</v>
      </c>
      <c r="F100" t="s">
        <v>47</v>
      </c>
      <c r="G100" t="s">
        <v>54</v>
      </c>
      <c r="H100" t="s">
        <v>2557</v>
      </c>
      <c r="I100">
        <v>3909032814</v>
      </c>
      <c r="J100" t="s">
        <v>2558</v>
      </c>
      <c r="K100">
        <v>0</v>
      </c>
      <c r="L100" t="s">
        <v>1228</v>
      </c>
      <c r="M100">
        <v>0</v>
      </c>
      <c r="N100" t="s">
        <v>1228</v>
      </c>
    </row>
    <row r="101" spans="1:14" hidden="1">
      <c r="A101">
        <v>19</v>
      </c>
      <c r="B101">
        <v>41</v>
      </c>
      <c r="C101" t="s">
        <v>2559</v>
      </c>
      <c r="D101" t="s">
        <v>2562</v>
      </c>
      <c r="E101">
        <v>1000730</v>
      </c>
      <c r="F101" t="s">
        <v>47</v>
      </c>
      <c r="G101" t="s">
        <v>54</v>
      </c>
      <c r="H101" t="s">
        <v>2557</v>
      </c>
      <c r="I101">
        <v>3909032814</v>
      </c>
      <c r="J101" t="s">
        <v>2558</v>
      </c>
      <c r="K101">
        <v>0</v>
      </c>
      <c r="L101" t="s">
        <v>1228</v>
      </c>
      <c r="M101">
        <v>0</v>
      </c>
      <c r="N101" t="s">
        <v>1228</v>
      </c>
    </row>
    <row r="102" spans="1:14" hidden="1">
      <c r="A102">
        <v>19</v>
      </c>
      <c r="B102">
        <v>41</v>
      </c>
      <c r="C102" t="s">
        <v>2559</v>
      </c>
      <c r="D102" t="s">
        <v>2562</v>
      </c>
      <c r="E102">
        <v>1000730</v>
      </c>
      <c r="F102" t="s">
        <v>47</v>
      </c>
      <c r="G102" t="s">
        <v>54</v>
      </c>
      <c r="H102" t="s">
        <v>2557</v>
      </c>
      <c r="I102">
        <v>3909032814</v>
      </c>
      <c r="J102" t="s">
        <v>2558</v>
      </c>
      <c r="K102">
        <v>0</v>
      </c>
      <c r="L102" t="s">
        <v>1228</v>
      </c>
      <c r="M102">
        <v>0</v>
      </c>
      <c r="N102" t="s">
        <v>1228</v>
      </c>
    </row>
    <row r="103" spans="1:14" hidden="1">
      <c r="A103">
        <v>19</v>
      </c>
      <c r="B103">
        <v>41</v>
      </c>
      <c r="C103" t="s">
        <v>2559</v>
      </c>
      <c r="D103" t="s">
        <v>2562</v>
      </c>
      <c r="E103">
        <v>1000730</v>
      </c>
      <c r="F103" t="s">
        <v>47</v>
      </c>
      <c r="G103" t="s">
        <v>54</v>
      </c>
      <c r="H103" t="s">
        <v>2557</v>
      </c>
      <c r="I103">
        <v>3909032814</v>
      </c>
      <c r="J103" t="s">
        <v>2558</v>
      </c>
      <c r="K103">
        <v>0</v>
      </c>
      <c r="L103" t="s">
        <v>1228</v>
      </c>
      <c r="M103">
        <v>0</v>
      </c>
      <c r="N103" t="s">
        <v>1228</v>
      </c>
    </row>
    <row r="104" spans="1:14" hidden="1">
      <c r="A104">
        <v>19</v>
      </c>
      <c r="B104">
        <v>41</v>
      </c>
      <c r="C104" t="s">
        <v>2559</v>
      </c>
      <c r="D104" t="s">
        <v>2562</v>
      </c>
      <c r="E104">
        <v>1000730</v>
      </c>
      <c r="F104" t="s">
        <v>47</v>
      </c>
      <c r="G104" t="s">
        <v>54</v>
      </c>
      <c r="H104" t="s">
        <v>2557</v>
      </c>
      <c r="I104">
        <v>3909032814</v>
      </c>
      <c r="J104" t="s">
        <v>2558</v>
      </c>
      <c r="K104">
        <v>0</v>
      </c>
      <c r="L104" t="s">
        <v>1228</v>
      </c>
      <c r="M104">
        <v>0</v>
      </c>
      <c r="N104" t="s">
        <v>1228</v>
      </c>
    </row>
    <row r="105" spans="1:14" hidden="1">
      <c r="A105">
        <v>19</v>
      </c>
      <c r="B105">
        <v>41</v>
      </c>
      <c r="C105" t="s">
        <v>2559</v>
      </c>
      <c r="D105" t="s">
        <v>2562</v>
      </c>
      <c r="E105">
        <v>1000730</v>
      </c>
      <c r="F105" t="s">
        <v>47</v>
      </c>
      <c r="G105" t="s">
        <v>54</v>
      </c>
      <c r="H105" t="s">
        <v>2557</v>
      </c>
      <c r="I105">
        <v>3909032814</v>
      </c>
      <c r="J105" t="s">
        <v>2558</v>
      </c>
      <c r="K105">
        <v>0</v>
      </c>
      <c r="L105" t="s">
        <v>1228</v>
      </c>
      <c r="M105">
        <v>0</v>
      </c>
      <c r="N105" t="s">
        <v>1228</v>
      </c>
    </row>
    <row r="106" spans="1:14" hidden="1">
      <c r="A106">
        <v>19</v>
      </c>
      <c r="B106">
        <v>41</v>
      </c>
      <c r="C106" t="s">
        <v>2559</v>
      </c>
      <c r="D106" t="s">
        <v>2562</v>
      </c>
      <c r="E106">
        <v>1000730</v>
      </c>
      <c r="F106" t="s">
        <v>47</v>
      </c>
      <c r="G106" t="s">
        <v>54</v>
      </c>
      <c r="H106" t="s">
        <v>2557</v>
      </c>
      <c r="I106">
        <v>3909032814</v>
      </c>
      <c r="J106" t="s">
        <v>2558</v>
      </c>
      <c r="K106">
        <v>0</v>
      </c>
      <c r="L106" t="s">
        <v>1228</v>
      </c>
      <c r="M106">
        <v>0</v>
      </c>
      <c r="N106" t="s">
        <v>1228</v>
      </c>
    </row>
    <row r="107" spans="1:14" hidden="1">
      <c r="A107">
        <v>19</v>
      </c>
      <c r="B107">
        <v>41</v>
      </c>
      <c r="C107" t="s">
        <v>2559</v>
      </c>
      <c r="D107" t="s">
        <v>2562</v>
      </c>
      <c r="E107">
        <v>1000730</v>
      </c>
      <c r="F107" t="s">
        <v>47</v>
      </c>
      <c r="G107" t="s">
        <v>54</v>
      </c>
      <c r="H107" t="s">
        <v>2557</v>
      </c>
      <c r="I107">
        <v>3909032814</v>
      </c>
      <c r="J107" t="s">
        <v>2558</v>
      </c>
      <c r="K107">
        <v>0</v>
      </c>
      <c r="L107" t="s">
        <v>1228</v>
      </c>
      <c r="M107">
        <v>0</v>
      </c>
      <c r="N107" t="s">
        <v>1228</v>
      </c>
    </row>
    <row r="108" spans="1:14" hidden="1">
      <c r="A108">
        <v>19</v>
      </c>
      <c r="B108">
        <v>41</v>
      </c>
      <c r="C108" t="s">
        <v>2559</v>
      </c>
      <c r="D108" t="s">
        <v>2562</v>
      </c>
      <c r="E108">
        <v>1000730</v>
      </c>
      <c r="F108" t="s">
        <v>47</v>
      </c>
      <c r="G108" t="s">
        <v>54</v>
      </c>
      <c r="H108" t="s">
        <v>2557</v>
      </c>
      <c r="I108">
        <v>3909032814</v>
      </c>
      <c r="J108" t="s">
        <v>2558</v>
      </c>
      <c r="K108">
        <v>0</v>
      </c>
      <c r="L108" t="s">
        <v>1228</v>
      </c>
      <c r="M108">
        <v>0</v>
      </c>
      <c r="N108" t="s">
        <v>1228</v>
      </c>
    </row>
    <row r="109" spans="1:14" hidden="1">
      <c r="A109">
        <v>19</v>
      </c>
      <c r="B109">
        <v>41</v>
      </c>
      <c r="C109" t="s">
        <v>2559</v>
      </c>
      <c r="D109" t="s">
        <v>2562</v>
      </c>
      <c r="E109">
        <v>1000730</v>
      </c>
      <c r="F109" t="s">
        <v>47</v>
      </c>
      <c r="G109" t="s">
        <v>54</v>
      </c>
      <c r="H109" t="s">
        <v>2557</v>
      </c>
      <c r="I109">
        <v>3909032814</v>
      </c>
      <c r="J109" t="s">
        <v>2558</v>
      </c>
      <c r="K109">
        <v>0</v>
      </c>
      <c r="L109" t="s">
        <v>1228</v>
      </c>
      <c r="M109">
        <v>0</v>
      </c>
      <c r="N109" t="s">
        <v>1228</v>
      </c>
    </row>
    <row r="110" spans="1:14" hidden="1">
      <c r="A110">
        <v>19</v>
      </c>
      <c r="B110">
        <v>41</v>
      </c>
      <c r="C110" t="s">
        <v>2559</v>
      </c>
      <c r="D110" t="s">
        <v>2562</v>
      </c>
      <c r="E110">
        <v>1000730</v>
      </c>
      <c r="F110" t="s">
        <v>47</v>
      </c>
      <c r="G110" t="s">
        <v>54</v>
      </c>
      <c r="H110" t="s">
        <v>2557</v>
      </c>
      <c r="I110">
        <v>3909032814</v>
      </c>
      <c r="J110" t="s">
        <v>2558</v>
      </c>
      <c r="K110">
        <v>0</v>
      </c>
      <c r="L110" t="s">
        <v>1228</v>
      </c>
      <c r="M110">
        <v>0</v>
      </c>
      <c r="N110" t="s">
        <v>1228</v>
      </c>
    </row>
    <row r="111" spans="1:14" hidden="1">
      <c r="A111">
        <v>19</v>
      </c>
      <c r="B111">
        <v>41</v>
      </c>
      <c r="C111" t="s">
        <v>2559</v>
      </c>
      <c r="D111" t="s">
        <v>2562</v>
      </c>
      <c r="E111">
        <v>1000730</v>
      </c>
      <c r="F111" t="s">
        <v>47</v>
      </c>
      <c r="G111" t="s">
        <v>54</v>
      </c>
      <c r="H111" t="s">
        <v>2557</v>
      </c>
      <c r="I111">
        <v>3909032814</v>
      </c>
      <c r="J111" t="s">
        <v>2558</v>
      </c>
      <c r="K111">
        <v>0</v>
      </c>
      <c r="L111" t="s">
        <v>1228</v>
      </c>
      <c r="M111">
        <v>0</v>
      </c>
      <c r="N111" t="s">
        <v>1228</v>
      </c>
    </row>
    <row r="112" spans="1:14" hidden="1">
      <c r="A112">
        <v>19</v>
      </c>
      <c r="B112">
        <v>41</v>
      </c>
      <c r="C112" t="s">
        <v>2559</v>
      </c>
      <c r="D112" t="s">
        <v>2562</v>
      </c>
      <c r="E112">
        <v>1000730</v>
      </c>
      <c r="F112" t="s">
        <v>47</v>
      </c>
      <c r="G112" t="s">
        <v>54</v>
      </c>
      <c r="H112" t="s">
        <v>2557</v>
      </c>
      <c r="I112">
        <v>3909032814</v>
      </c>
      <c r="J112" t="s">
        <v>2558</v>
      </c>
      <c r="K112">
        <v>0</v>
      </c>
      <c r="L112" t="s">
        <v>1228</v>
      </c>
      <c r="M112">
        <v>0</v>
      </c>
      <c r="N112" t="s">
        <v>1228</v>
      </c>
    </row>
    <row r="113" spans="1:14" hidden="1">
      <c r="A113">
        <v>19</v>
      </c>
      <c r="B113">
        <v>41</v>
      </c>
      <c r="C113" t="s">
        <v>2559</v>
      </c>
      <c r="D113" t="s">
        <v>2562</v>
      </c>
      <c r="E113">
        <v>1000730</v>
      </c>
      <c r="F113" t="s">
        <v>47</v>
      </c>
      <c r="G113" t="s">
        <v>54</v>
      </c>
      <c r="H113" t="s">
        <v>2557</v>
      </c>
      <c r="I113">
        <v>3909032814</v>
      </c>
      <c r="J113" t="s">
        <v>2558</v>
      </c>
      <c r="K113">
        <v>0</v>
      </c>
      <c r="L113" t="s">
        <v>1228</v>
      </c>
      <c r="M113">
        <v>0</v>
      </c>
      <c r="N113" t="s">
        <v>1228</v>
      </c>
    </row>
    <row r="114" spans="1:14" hidden="1">
      <c r="A114">
        <v>19</v>
      </c>
      <c r="B114">
        <v>41</v>
      </c>
      <c r="C114" t="s">
        <v>2559</v>
      </c>
      <c r="D114" t="s">
        <v>2562</v>
      </c>
      <c r="E114">
        <v>1000730</v>
      </c>
      <c r="F114" t="s">
        <v>47</v>
      </c>
      <c r="G114" t="s">
        <v>54</v>
      </c>
      <c r="H114" t="s">
        <v>2557</v>
      </c>
      <c r="I114">
        <v>3909032814</v>
      </c>
      <c r="J114" t="s">
        <v>2558</v>
      </c>
      <c r="K114">
        <v>0</v>
      </c>
      <c r="L114" t="s">
        <v>1228</v>
      </c>
      <c r="M114">
        <v>0</v>
      </c>
      <c r="N114" t="s">
        <v>1228</v>
      </c>
    </row>
    <row r="115" spans="1:14" hidden="1">
      <c r="A115">
        <v>19</v>
      </c>
      <c r="B115">
        <v>41</v>
      </c>
      <c r="C115" t="s">
        <v>2559</v>
      </c>
      <c r="D115" t="s">
        <v>2562</v>
      </c>
      <c r="E115">
        <v>1000730</v>
      </c>
      <c r="F115" t="s">
        <v>47</v>
      </c>
      <c r="G115" t="s">
        <v>54</v>
      </c>
      <c r="H115" t="s">
        <v>2557</v>
      </c>
      <c r="I115">
        <v>3909032814</v>
      </c>
      <c r="J115" t="s">
        <v>2558</v>
      </c>
      <c r="K115">
        <v>0</v>
      </c>
      <c r="L115" t="s">
        <v>1228</v>
      </c>
      <c r="M115">
        <v>0</v>
      </c>
      <c r="N115" t="s">
        <v>1228</v>
      </c>
    </row>
    <row r="116" spans="1:14" hidden="1">
      <c r="A116">
        <v>19</v>
      </c>
      <c r="B116">
        <v>41</v>
      </c>
      <c r="C116" t="s">
        <v>2559</v>
      </c>
      <c r="D116" t="s">
        <v>2562</v>
      </c>
      <c r="E116">
        <v>1000730</v>
      </c>
      <c r="F116" t="s">
        <v>47</v>
      </c>
      <c r="G116" t="s">
        <v>54</v>
      </c>
      <c r="H116" t="s">
        <v>2557</v>
      </c>
      <c r="I116">
        <v>3909032814</v>
      </c>
      <c r="J116" t="s">
        <v>2558</v>
      </c>
      <c r="K116">
        <v>0</v>
      </c>
      <c r="L116" t="s">
        <v>1228</v>
      </c>
      <c r="M116">
        <v>0</v>
      </c>
      <c r="N116" t="s">
        <v>1228</v>
      </c>
    </row>
    <row r="117" spans="1:14" hidden="1">
      <c r="A117">
        <v>19</v>
      </c>
      <c r="B117">
        <v>41</v>
      </c>
      <c r="C117" t="s">
        <v>2559</v>
      </c>
      <c r="D117" t="s">
        <v>2562</v>
      </c>
      <c r="E117">
        <v>1000730</v>
      </c>
      <c r="F117" t="s">
        <v>47</v>
      </c>
      <c r="G117" t="s">
        <v>54</v>
      </c>
      <c r="H117" t="s">
        <v>2557</v>
      </c>
      <c r="I117">
        <v>3909032814</v>
      </c>
      <c r="J117" t="s">
        <v>2558</v>
      </c>
      <c r="K117">
        <v>0</v>
      </c>
      <c r="L117" t="s">
        <v>1228</v>
      </c>
      <c r="M117">
        <v>0</v>
      </c>
      <c r="N117" t="s">
        <v>1228</v>
      </c>
    </row>
    <row r="118" spans="1:14" hidden="1">
      <c r="A118">
        <v>19</v>
      </c>
      <c r="B118">
        <v>41</v>
      </c>
      <c r="C118" t="s">
        <v>2559</v>
      </c>
      <c r="D118" t="s">
        <v>2562</v>
      </c>
      <c r="E118">
        <v>1000730</v>
      </c>
      <c r="F118" t="s">
        <v>47</v>
      </c>
      <c r="G118" t="s">
        <v>54</v>
      </c>
      <c r="H118" t="s">
        <v>2557</v>
      </c>
      <c r="I118">
        <v>3909032814</v>
      </c>
      <c r="J118" t="s">
        <v>2558</v>
      </c>
      <c r="K118">
        <v>0</v>
      </c>
      <c r="L118" t="s">
        <v>1228</v>
      </c>
      <c r="M118">
        <v>0</v>
      </c>
      <c r="N118" t="s">
        <v>1228</v>
      </c>
    </row>
    <row r="119" spans="1:14" hidden="1">
      <c r="A119">
        <v>19</v>
      </c>
      <c r="B119">
        <v>41</v>
      </c>
      <c r="C119" t="s">
        <v>2559</v>
      </c>
      <c r="D119" t="s">
        <v>2562</v>
      </c>
      <c r="E119">
        <v>1000730</v>
      </c>
      <c r="F119" t="s">
        <v>47</v>
      </c>
      <c r="G119" t="s">
        <v>54</v>
      </c>
      <c r="H119" t="s">
        <v>2557</v>
      </c>
      <c r="I119">
        <v>3909032814</v>
      </c>
      <c r="J119" t="s">
        <v>2558</v>
      </c>
      <c r="K119">
        <v>0</v>
      </c>
      <c r="L119" t="s">
        <v>1228</v>
      </c>
      <c r="M119">
        <v>0</v>
      </c>
      <c r="N119" t="s">
        <v>1228</v>
      </c>
    </row>
    <row r="120" spans="1:14" hidden="1">
      <c r="A120">
        <v>19</v>
      </c>
      <c r="B120">
        <v>41</v>
      </c>
      <c r="C120" t="s">
        <v>2559</v>
      </c>
      <c r="D120" t="s">
        <v>2562</v>
      </c>
      <c r="E120">
        <v>1000730</v>
      </c>
      <c r="F120" t="s">
        <v>47</v>
      </c>
      <c r="G120" t="s">
        <v>54</v>
      </c>
      <c r="H120" t="s">
        <v>2557</v>
      </c>
      <c r="I120">
        <v>3909032814</v>
      </c>
      <c r="J120" t="s">
        <v>2558</v>
      </c>
      <c r="K120">
        <v>0</v>
      </c>
      <c r="L120" t="s">
        <v>1228</v>
      </c>
      <c r="M120">
        <v>0</v>
      </c>
      <c r="N120" t="s">
        <v>1228</v>
      </c>
    </row>
    <row r="121" spans="1:14" hidden="1">
      <c r="A121">
        <v>19</v>
      </c>
      <c r="B121">
        <v>41</v>
      </c>
      <c r="C121" t="s">
        <v>2559</v>
      </c>
      <c r="D121" t="s">
        <v>2562</v>
      </c>
      <c r="E121">
        <v>1000730</v>
      </c>
      <c r="F121" t="s">
        <v>47</v>
      </c>
      <c r="G121" t="s">
        <v>54</v>
      </c>
      <c r="H121" t="s">
        <v>2557</v>
      </c>
      <c r="I121">
        <v>3909032814</v>
      </c>
      <c r="J121" t="s">
        <v>2558</v>
      </c>
      <c r="K121">
        <v>0</v>
      </c>
      <c r="L121" t="s">
        <v>1228</v>
      </c>
      <c r="M121">
        <v>0</v>
      </c>
      <c r="N121" t="s">
        <v>1228</v>
      </c>
    </row>
    <row r="122" spans="1:14" hidden="1">
      <c r="A122">
        <v>10</v>
      </c>
      <c r="B122">
        <v>41</v>
      </c>
      <c r="C122" t="s">
        <v>2559</v>
      </c>
      <c r="D122" t="s">
        <v>2562</v>
      </c>
      <c r="E122">
        <v>1000730</v>
      </c>
      <c r="F122" t="s">
        <v>47</v>
      </c>
      <c r="G122" t="s">
        <v>1122</v>
      </c>
      <c r="H122" t="s">
        <v>2557</v>
      </c>
      <c r="I122">
        <v>3909032815</v>
      </c>
      <c r="J122" t="s">
        <v>2558</v>
      </c>
      <c r="K122">
        <v>0</v>
      </c>
      <c r="L122" t="s">
        <v>1228</v>
      </c>
      <c r="M122">
        <v>0</v>
      </c>
      <c r="N122" t="s">
        <v>1228</v>
      </c>
    </row>
    <row r="123" spans="1:14" hidden="1">
      <c r="A123">
        <v>10</v>
      </c>
      <c r="B123">
        <v>41</v>
      </c>
      <c r="C123" t="s">
        <v>2559</v>
      </c>
      <c r="D123" t="s">
        <v>2562</v>
      </c>
      <c r="E123">
        <v>1000730</v>
      </c>
      <c r="F123" t="s">
        <v>47</v>
      </c>
      <c r="G123" t="s">
        <v>194</v>
      </c>
      <c r="H123" t="s">
        <v>2557</v>
      </c>
      <c r="I123">
        <v>3909032815</v>
      </c>
      <c r="J123" t="s">
        <v>2558</v>
      </c>
      <c r="K123">
        <v>0</v>
      </c>
      <c r="L123" t="s">
        <v>1228</v>
      </c>
      <c r="M123">
        <v>0</v>
      </c>
      <c r="N123" t="s">
        <v>1228</v>
      </c>
    </row>
    <row r="124" spans="1:14" hidden="1">
      <c r="A124">
        <v>10</v>
      </c>
      <c r="B124">
        <v>41</v>
      </c>
      <c r="C124" t="s">
        <v>2559</v>
      </c>
      <c r="D124" t="s">
        <v>2562</v>
      </c>
      <c r="E124">
        <v>1000730</v>
      </c>
      <c r="F124" t="s">
        <v>47</v>
      </c>
      <c r="G124" t="s">
        <v>409</v>
      </c>
      <c r="H124" t="s">
        <v>2557</v>
      </c>
      <c r="I124">
        <v>3909032815</v>
      </c>
      <c r="J124" t="s">
        <v>2558</v>
      </c>
      <c r="K124">
        <v>0</v>
      </c>
      <c r="L124" t="s">
        <v>1228</v>
      </c>
      <c r="M124">
        <v>0</v>
      </c>
      <c r="N124" t="s">
        <v>1228</v>
      </c>
    </row>
    <row r="125" spans="1:14" hidden="1">
      <c r="A125">
        <v>10</v>
      </c>
      <c r="B125">
        <v>41</v>
      </c>
      <c r="C125" t="s">
        <v>2559</v>
      </c>
      <c r="D125" t="s">
        <v>2562</v>
      </c>
      <c r="E125">
        <v>1000730</v>
      </c>
      <c r="F125" t="s">
        <v>47</v>
      </c>
      <c r="G125" t="s">
        <v>1122</v>
      </c>
      <c r="H125" t="s">
        <v>2557</v>
      </c>
      <c r="I125">
        <v>3909032815</v>
      </c>
      <c r="J125" t="s">
        <v>2558</v>
      </c>
      <c r="K125">
        <v>0</v>
      </c>
      <c r="L125" t="s">
        <v>1228</v>
      </c>
      <c r="M125">
        <v>0</v>
      </c>
      <c r="N125" t="s">
        <v>1228</v>
      </c>
    </row>
    <row r="126" spans="1:14" hidden="1">
      <c r="A126">
        <v>10</v>
      </c>
      <c r="B126">
        <v>41</v>
      </c>
      <c r="C126" t="s">
        <v>2559</v>
      </c>
      <c r="D126" t="s">
        <v>2562</v>
      </c>
      <c r="E126">
        <v>1000730</v>
      </c>
      <c r="F126" t="s">
        <v>47</v>
      </c>
      <c r="G126" t="s">
        <v>194</v>
      </c>
      <c r="H126" t="s">
        <v>2557</v>
      </c>
      <c r="I126">
        <v>3909032815</v>
      </c>
      <c r="J126" t="s">
        <v>2558</v>
      </c>
      <c r="K126">
        <v>0</v>
      </c>
      <c r="L126" t="s">
        <v>1228</v>
      </c>
      <c r="M126">
        <v>0</v>
      </c>
      <c r="N126" t="s">
        <v>1228</v>
      </c>
    </row>
    <row r="127" spans="1:14" hidden="1">
      <c r="A127">
        <v>10</v>
      </c>
      <c r="B127">
        <v>41</v>
      </c>
      <c r="C127" t="s">
        <v>2559</v>
      </c>
      <c r="D127" t="s">
        <v>2562</v>
      </c>
      <c r="E127">
        <v>1000730</v>
      </c>
      <c r="F127" t="s">
        <v>47</v>
      </c>
      <c r="G127" t="s">
        <v>409</v>
      </c>
      <c r="H127" t="s">
        <v>2557</v>
      </c>
      <c r="I127">
        <v>3909032815</v>
      </c>
      <c r="J127" t="s">
        <v>2558</v>
      </c>
      <c r="K127">
        <v>0</v>
      </c>
      <c r="L127" t="s">
        <v>1228</v>
      </c>
      <c r="M127">
        <v>0</v>
      </c>
      <c r="N127" t="s">
        <v>1228</v>
      </c>
    </row>
    <row r="128" spans="1:14" hidden="1">
      <c r="A128">
        <v>19</v>
      </c>
      <c r="B128">
        <v>41</v>
      </c>
      <c r="C128" t="s">
        <v>2560</v>
      </c>
      <c r="D128" t="s">
        <v>2562</v>
      </c>
      <c r="E128">
        <v>1000730</v>
      </c>
      <c r="F128" t="s">
        <v>47</v>
      </c>
      <c r="G128" t="s">
        <v>54</v>
      </c>
      <c r="H128" t="s">
        <v>2557</v>
      </c>
      <c r="I128">
        <v>3909032814</v>
      </c>
      <c r="J128" t="s">
        <v>2558</v>
      </c>
      <c r="K128">
        <v>0</v>
      </c>
      <c r="L128" t="s">
        <v>1228</v>
      </c>
      <c r="M128">
        <v>0</v>
      </c>
      <c r="N128" t="s">
        <v>1228</v>
      </c>
    </row>
    <row r="129" spans="1:14" hidden="1">
      <c r="A129">
        <v>19</v>
      </c>
      <c r="B129">
        <v>41</v>
      </c>
      <c r="C129" t="s">
        <v>2560</v>
      </c>
      <c r="D129" t="s">
        <v>2562</v>
      </c>
      <c r="E129">
        <v>1000730</v>
      </c>
      <c r="F129" t="s">
        <v>47</v>
      </c>
      <c r="G129" t="s">
        <v>54</v>
      </c>
      <c r="H129" t="s">
        <v>2557</v>
      </c>
      <c r="I129">
        <v>3909032814</v>
      </c>
      <c r="J129" t="s">
        <v>2558</v>
      </c>
      <c r="K129">
        <v>0</v>
      </c>
      <c r="L129" t="s">
        <v>1228</v>
      </c>
      <c r="M129">
        <v>0</v>
      </c>
      <c r="N129" t="s">
        <v>1228</v>
      </c>
    </row>
    <row r="130" spans="1:14" hidden="1">
      <c r="A130">
        <v>19</v>
      </c>
      <c r="B130">
        <v>41</v>
      </c>
      <c r="C130" t="s">
        <v>2560</v>
      </c>
      <c r="D130" t="s">
        <v>2562</v>
      </c>
      <c r="E130">
        <v>1000730</v>
      </c>
      <c r="F130" t="s">
        <v>47</v>
      </c>
      <c r="G130" t="s">
        <v>54</v>
      </c>
      <c r="H130" t="s">
        <v>2557</v>
      </c>
      <c r="I130">
        <v>3909032814</v>
      </c>
      <c r="J130" t="s">
        <v>2558</v>
      </c>
      <c r="K130">
        <v>0</v>
      </c>
      <c r="L130" t="s">
        <v>1228</v>
      </c>
      <c r="M130">
        <v>0</v>
      </c>
      <c r="N130" t="s">
        <v>1228</v>
      </c>
    </row>
    <row r="131" spans="1:14" hidden="1">
      <c r="A131">
        <v>19</v>
      </c>
      <c r="B131">
        <v>41</v>
      </c>
      <c r="C131" t="s">
        <v>2560</v>
      </c>
      <c r="D131" t="s">
        <v>2562</v>
      </c>
      <c r="E131">
        <v>1000730</v>
      </c>
      <c r="F131" t="s">
        <v>47</v>
      </c>
      <c r="G131" t="s">
        <v>54</v>
      </c>
      <c r="H131" t="s">
        <v>2557</v>
      </c>
      <c r="I131">
        <v>3909032814</v>
      </c>
      <c r="J131" t="s">
        <v>2558</v>
      </c>
      <c r="K131">
        <v>0</v>
      </c>
      <c r="L131" t="s">
        <v>1228</v>
      </c>
      <c r="M131">
        <v>0</v>
      </c>
      <c r="N131" t="s">
        <v>1228</v>
      </c>
    </row>
    <row r="132" spans="1:14" hidden="1">
      <c r="A132">
        <v>19</v>
      </c>
      <c r="B132">
        <v>41</v>
      </c>
      <c r="C132" t="s">
        <v>2560</v>
      </c>
      <c r="D132" t="s">
        <v>2562</v>
      </c>
      <c r="E132">
        <v>1000730</v>
      </c>
      <c r="F132" t="s">
        <v>47</v>
      </c>
      <c r="G132" t="s">
        <v>54</v>
      </c>
      <c r="H132" t="s">
        <v>2557</v>
      </c>
      <c r="I132">
        <v>3909032814</v>
      </c>
      <c r="J132" t="s">
        <v>2558</v>
      </c>
      <c r="K132">
        <v>0</v>
      </c>
      <c r="L132" t="s">
        <v>1228</v>
      </c>
      <c r="M132">
        <v>0</v>
      </c>
      <c r="N132" t="s">
        <v>1228</v>
      </c>
    </row>
    <row r="133" spans="1:14" hidden="1">
      <c r="A133">
        <v>19</v>
      </c>
      <c r="B133">
        <v>41</v>
      </c>
      <c r="C133" t="s">
        <v>2560</v>
      </c>
      <c r="D133" t="s">
        <v>2562</v>
      </c>
      <c r="E133">
        <v>1000730</v>
      </c>
      <c r="F133" t="s">
        <v>47</v>
      </c>
      <c r="G133" t="s">
        <v>54</v>
      </c>
      <c r="H133" t="s">
        <v>2557</v>
      </c>
      <c r="I133">
        <v>3909032814</v>
      </c>
      <c r="J133" t="s">
        <v>2558</v>
      </c>
      <c r="K133">
        <v>0</v>
      </c>
      <c r="L133" t="s">
        <v>1228</v>
      </c>
      <c r="M133">
        <v>0</v>
      </c>
      <c r="N133" t="s">
        <v>1228</v>
      </c>
    </row>
    <row r="134" spans="1:14" hidden="1">
      <c r="A134">
        <v>19</v>
      </c>
      <c r="B134">
        <v>41</v>
      </c>
      <c r="C134" t="s">
        <v>2560</v>
      </c>
      <c r="D134" t="s">
        <v>2562</v>
      </c>
      <c r="E134">
        <v>1000730</v>
      </c>
      <c r="F134" t="s">
        <v>47</v>
      </c>
      <c r="G134" t="s">
        <v>54</v>
      </c>
      <c r="H134" t="s">
        <v>2557</v>
      </c>
      <c r="I134">
        <v>3909032814</v>
      </c>
      <c r="J134" t="s">
        <v>2558</v>
      </c>
      <c r="K134">
        <v>0</v>
      </c>
      <c r="L134" t="s">
        <v>1228</v>
      </c>
      <c r="M134">
        <v>0</v>
      </c>
      <c r="N134" t="s">
        <v>1228</v>
      </c>
    </row>
    <row r="135" spans="1:14" hidden="1">
      <c r="A135">
        <v>19</v>
      </c>
      <c r="B135">
        <v>41</v>
      </c>
      <c r="C135" t="s">
        <v>2560</v>
      </c>
      <c r="D135" t="s">
        <v>2562</v>
      </c>
      <c r="E135">
        <v>1000730</v>
      </c>
      <c r="F135" t="s">
        <v>47</v>
      </c>
      <c r="G135" t="s">
        <v>54</v>
      </c>
      <c r="H135" t="s">
        <v>2557</v>
      </c>
      <c r="I135">
        <v>3909032814</v>
      </c>
      <c r="J135" t="s">
        <v>2558</v>
      </c>
      <c r="K135">
        <v>0</v>
      </c>
      <c r="L135" t="s">
        <v>1228</v>
      </c>
      <c r="M135">
        <v>0</v>
      </c>
      <c r="N135" t="s">
        <v>1228</v>
      </c>
    </row>
    <row r="136" spans="1:14" hidden="1">
      <c r="A136">
        <v>19</v>
      </c>
      <c r="B136">
        <v>41</v>
      </c>
      <c r="C136" t="s">
        <v>2560</v>
      </c>
      <c r="D136" t="s">
        <v>2562</v>
      </c>
      <c r="E136">
        <v>1000730</v>
      </c>
      <c r="F136" t="s">
        <v>47</v>
      </c>
      <c r="G136" t="s">
        <v>54</v>
      </c>
      <c r="H136" t="s">
        <v>2557</v>
      </c>
      <c r="I136">
        <v>3909032814</v>
      </c>
      <c r="J136" t="s">
        <v>2558</v>
      </c>
      <c r="K136">
        <v>0</v>
      </c>
      <c r="L136" t="s">
        <v>1228</v>
      </c>
      <c r="M136">
        <v>0</v>
      </c>
      <c r="N136" t="s">
        <v>1228</v>
      </c>
    </row>
    <row r="137" spans="1:14" hidden="1">
      <c r="A137">
        <v>19</v>
      </c>
      <c r="B137">
        <v>41</v>
      </c>
      <c r="C137" t="s">
        <v>2560</v>
      </c>
      <c r="D137" t="s">
        <v>2562</v>
      </c>
      <c r="E137">
        <v>1000730</v>
      </c>
      <c r="F137" t="s">
        <v>47</v>
      </c>
      <c r="G137" t="s">
        <v>54</v>
      </c>
      <c r="H137" t="s">
        <v>2557</v>
      </c>
      <c r="I137">
        <v>3909032814</v>
      </c>
      <c r="J137" t="s">
        <v>2558</v>
      </c>
      <c r="K137">
        <v>0</v>
      </c>
      <c r="L137" t="s">
        <v>1228</v>
      </c>
      <c r="M137">
        <v>0</v>
      </c>
      <c r="N137" t="s">
        <v>1228</v>
      </c>
    </row>
    <row r="138" spans="1:14" hidden="1">
      <c r="A138">
        <v>19</v>
      </c>
      <c r="B138">
        <v>41</v>
      </c>
      <c r="C138" t="s">
        <v>2560</v>
      </c>
      <c r="D138" t="s">
        <v>2562</v>
      </c>
      <c r="E138">
        <v>1000730</v>
      </c>
      <c r="F138" t="s">
        <v>47</v>
      </c>
      <c r="G138" t="s">
        <v>54</v>
      </c>
      <c r="H138" t="s">
        <v>2557</v>
      </c>
      <c r="I138">
        <v>3909032814</v>
      </c>
      <c r="J138" t="s">
        <v>2558</v>
      </c>
      <c r="K138">
        <v>0</v>
      </c>
      <c r="L138" t="s">
        <v>1228</v>
      </c>
      <c r="M138">
        <v>0</v>
      </c>
      <c r="N138" t="s">
        <v>1228</v>
      </c>
    </row>
    <row r="139" spans="1:14" hidden="1">
      <c r="A139">
        <v>19</v>
      </c>
      <c r="B139">
        <v>41</v>
      </c>
      <c r="C139" t="s">
        <v>2560</v>
      </c>
      <c r="D139" t="s">
        <v>2562</v>
      </c>
      <c r="E139">
        <v>1000730</v>
      </c>
      <c r="F139" t="s">
        <v>47</v>
      </c>
      <c r="G139" t="s">
        <v>54</v>
      </c>
      <c r="H139" t="s">
        <v>2557</v>
      </c>
      <c r="I139">
        <v>3909032814</v>
      </c>
      <c r="J139" t="s">
        <v>2558</v>
      </c>
      <c r="K139">
        <v>0</v>
      </c>
      <c r="L139" t="s">
        <v>1228</v>
      </c>
      <c r="M139">
        <v>0</v>
      </c>
      <c r="N139" t="s">
        <v>1228</v>
      </c>
    </row>
    <row r="140" spans="1:14" hidden="1">
      <c r="A140">
        <v>19</v>
      </c>
      <c r="B140">
        <v>41</v>
      </c>
      <c r="C140" t="s">
        <v>2560</v>
      </c>
      <c r="D140" t="s">
        <v>2562</v>
      </c>
      <c r="E140">
        <v>1000730</v>
      </c>
      <c r="F140" t="s">
        <v>47</v>
      </c>
      <c r="G140" t="s">
        <v>54</v>
      </c>
      <c r="H140" t="s">
        <v>2557</v>
      </c>
      <c r="I140">
        <v>3909032814</v>
      </c>
      <c r="J140" t="s">
        <v>2558</v>
      </c>
      <c r="K140">
        <v>0</v>
      </c>
      <c r="L140" t="s">
        <v>1228</v>
      </c>
      <c r="M140">
        <v>0</v>
      </c>
      <c r="N140" t="s">
        <v>1228</v>
      </c>
    </row>
    <row r="141" spans="1:14" hidden="1">
      <c r="A141">
        <v>19</v>
      </c>
      <c r="B141">
        <v>41</v>
      </c>
      <c r="C141" t="s">
        <v>2560</v>
      </c>
      <c r="D141" t="s">
        <v>2562</v>
      </c>
      <c r="E141">
        <v>1000730</v>
      </c>
      <c r="F141" t="s">
        <v>47</v>
      </c>
      <c r="G141" t="s">
        <v>54</v>
      </c>
      <c r="H141" t="s">
        <v>2557</v>
      </c>
      <c r="I141">
        <v>3909032814</v>
      </c>
      <c r="J141" t="s">
        <v>2558</v>
      </c>
      <c r="K141">
        <v>0</v>
      </c>
      <c r="L141" t="s">
        <v>1228</v>
      </c>
      <c r="M141">
        <v>0</v>
      </c>
      <c r="N141" t="s">
        <v>1228</v>
      </c>
    </row>
    <row r="142" spans="1:14" hidden="1">
      <c r="A142">
        <v>19</v>
      </c>
      <c r="B142">
        <v>41</v>
      </c>
      <c r="C142" t="s">
        <v>2560</v>
      </c>
      <c r="D142" t="s">
        <v>2562</v>
      </c>
      <c r="E142">
        <v>1000730</v>
      </c>
      <c r="F142" t="s">
        <v>47</v>
      </c>
      <c r="G142" t="s">
        <v>54</v>
      </c>
      <c r="H142" t="s">
        <v>2557</v>
      </c>
      <c r="I142">
        <v>3909032814</v>
      </c>
      <c r="J142" t="s">
        <v>2558</v>
      </c>
      <c r="K142">
        <v>0</v>
      </c>
      <c r="L142" t="s">
        <v>1228</v>
      </c>
      <c r="M142">
        <v>0</v>
      </c>
      <c r="N142" t="s">
        <v>1228</v>
      </c>
    </row>
    <row r="143" spans="1:14" hidden="1">
      <c r="A143">
        <v>19</v>
      </c>
      <c r="B143">
        <v>41</v>
      </c>
      <c r="C143" t="s">
        <v>2560</v>
      </c>
      <c r="D143" t="s">
        <v>2562</v>
      </c>
      <c r="E143">
        <v>1000730</v>
      </c>
      <c r="F143" t="s">
        <v>47</v>
      </c>
      <c r="G143" t="s">
        <v>54</v>
      </c>
      <c r="H143" t="s">
        <v>2557</v>
      </c>
      <c r="I143">
        <v>3909032814</v>
      </c>
      <c r="J143" t="s">
        <v>2558</v>
      </c>
      <c r="K143">
        <v>0</v>
      </c>
      <c r="L143" t="s">
        <v>1228</v>
      </c>
      <c r="M143">
        <v>0</v>
      </c>
      <c r="N143" t="s">
        <v>1228</v>
      </c>
    </row>
    <row r="144" spans="1:14" hidden="1">
      <c r="A144">
        <v>19</v>
      </c>
      <c r="B144">
        <v>41</v>
      </c>
      <c r="C144" t="s">
        <v>2560</v>
      </c>
      <c r="D144" t="s">
        <v>2562</v>
      </c>
      <c r="E144">
        <v>1000730</v>
      </c>
      <c r="F144" t="s">
        <v>47</v>
      </c>
      <c r="G144" t="s">
        <v>54</v>
      </c>
      <c r="H144" t="s">
        <v>2557</v>
      </c>
      <c r="I144">
        <v>3909032814</v>
      </c>
      <c r="J144" t="s">
        <v>2558</v>
      </c>
      <c r="K144">
        <v>0</v>
      </c>
      <c r="L144" t="s">
        <v>1228</v>
      </c>
      <c r="M144">
        <v>0</v>
      </c>
      <c r="N144" t="s">
        <v>1228</v>
      </c>
    </row>
    <row r="145" spans="1:14" hidden="1">
      <c r="A145">
        <v>19</v>
      </c>
      <c r="B145">
        <v>41</v>
      </c>
      <c r="C145" t="s">
        <v>2560</v>
      </c>
      <c r="D145" t="s">
        <v>2562</v>
      </c>
      <c r="E145">
        <v>1000730</v>
      </c>
      <c r="F145" t="s">
        <v>47</v>
      </c>
      <c r="G145" t="s">
        <v>54</v>
      </c>
      <c r="H145" t="s">
        <v>2557</v>
      </c>
      <c r="I145">
        <v>3909032814</v>
      </c>
      <c r="J145" t="s">
        <v>2558</v>
      </c>
      <c r="K145">
        <v>0</v>
      </c>
      <c r="L145" t="s">
        <v>1228</v>
      </c>
      <c r="M145">
        <v>0</v>
      </c>
      <c r="N145" t="s">
        <v>1228</v>
      </c>
    </row>
    <row r="146" spans="1:14" hidden="1">
      <c r="A146">
        <v>19</v>
      </c>
      <c r="B146">
        <v>41</v>
      </c>
      <c r="C146" t="s">
        <v>2560</v>
      </c>
      <c r="D146" t="s">
        <v>2562</v>
      </c>
      <c r="E146">
        <v>1000730</v>
      </c>
      <c r="F146" t="s">
        <v>47</v>
      </c>
      <c r="G146" t="s">
        <v>54</v>
      </c>
      <c r="H146" t="s">
        <v>2557</v>
      </c>
      <c r="I146">
        <v>3909032814</v>
      </c>
      <c r="J146" t="s">
        <v>2558</v>
      </c>
      <c r="K146">
        <v>0</v>
      </c>
      <c r="L146" t="s">
        <v>1228</v>
      </c>
      <c r="M146">
        <v>0</v>
      </c>
      <c r="N146" t="s">
        <v>1228</v>
      </c>
    </row>
    <row r="147" spans="1:14" hidden="1">
      <c r="A147">
        <v>19</v>
      </c>
      <c r="B147">
        <v>41</v>
      </c>
      <c r="C147" t="s">
        <v>2560</v>
      </c>
      <c r="D147" t="s">
        <v>2562</v>
      </c>
      <c r="E147">
        <v>1000730</v>
      </c>
      <c r="F147" t="s">
        <v>47</v>
      </c>
      <c r="G147" t="s">
        <v>54</v>
      </c>
      <c r="H147" t="s">
        <v>2557</v>
      </c>
      <c r="I147">
        <v>3909032814</v>
      </c>
      <c r="J147" t="s">
        <v>2558</v>
      </c>
      <c r="K147">
        <v>0</v>
      </c>
      <c r="L147" t="s">
        <v>1228</v>
      </c>
      <c r="M147">
        <v>0</v>
      </c>
      <c r="N147" t="s">
        <v>1228</v>
      </c>
    </row>
    <row r="148" spans="1:14" hidden="1">
      <c r="A148">
        <v>19</v>
      </c>
      <c r="B148">
        <v>41</v>
      </c>
      <c r="C148" t="s">
        <v>2560</v>
      </c>
      <c r="D148" t="s">
        <v>2562</v>
      </c>
      <c r="E148">
        <v>1000730</v>
      </c>
      <c r="F148" t="s">
        <v>47</v>
      </c>
      <c r="G148" t="s">
        <v>54</v>
      </c>
      <c r="H148" t="s">
        <v>2557</v>
      </c>
      <c r="I148">
        <v>3909032814</v>
      </c>
      <c r="J148" t="s">
        <v>2558</v>
      </c>
      <c r="K148">
        <v>0</v>
      </c>
      <c r="L148" t="s">
        <v>1228</v>
      </c>
      <c r="M148">
        <v>0</v>
      </c>
      <c r="N148" t="s">
        <v>1228</v>
      </c>
    </row>
    <row r="149" spans="1:14" hidden="1">
      <c r="A149">
        <v>19</v>
      </c>
      <c r="B149">
        <v>41</v>
      </c>
      <c r="C149" t="s">
        <v>2560</v>
      </c>
      <c r="D149" t="s">
        <v>2562</v>
      </c>
      <c r="E149">
        <v>1000730</v>
      </c>
      <c r="F149" t="s">
        <v>47</v>
      </c>
      <c r="G149" t="s">
        <v>54</v>
      </c>
      <c r="H149" t="s">
        <v>2557</v>
      </c>
      <c r="I149">
        <v>3909032814</v>
      </c>
      <c r="J149" t="s">
        <v>2558</v>
      </c>
      <c r="K149">
        <v>0</v>
      </c>
      <c r="L149" t="s">
        <v>1228</v>
      </c>
      <c r="M149">
        <v>0</v>
      </c>
      <c r="N149" t="s">
        <v>1228</v>
      </c>
    </row>
    <row r="150" spans="1:14" hidden="1">
      <c r="A150">
        <v>19</v>
      </c>
      <c r="B150">
        <v>41</v>
      </c>
      <c r="C150" t="s">
        <v>2560</v>
      </c>
      <c r="D150" t="s">
        <v>2562</v>
      </c>
      <c r="E150">
        <v>1000730</v>
      </c>
      <c r="F150" t="s">
        <v>47</v>
      </c>
      <c r="G150" t="s">
        <v>54</v>
      </c>
      <c r="H150" t="s">
        <v>2557</v>
      </c>
      <c r="I150">
        <v>3909032814</v>
      </c>
      <c r="J150" t="s">
        <v>2558</v>
      </c>
      <c r="K150">
        <v>0</v>
      </c>
      <c r="L150" t="s">
        <v>1228</v>
      </c>
      <c r="M150">
        <v>0</v>
      </c>
      <c r="N150" t="s">
        <v>1228</v>
      </c>
    </row>
    <row r="151" spans="1:14" hidden="1">
      <c r="A151">
        <v>19</v>
      </c>
      <c r="B151">
        <v>41</v>
      </c>
      <c r="C151" t="s">
        <v>2560</v>
      </c>
      <c r="D151" t="s">
        <v>2562</v>
      </c>
      <c r="E151">
        <v>1000730</v>
      </c>
      <c r="F151" t="s">
        <v>47</v>
      </c>
      <c r="G151" t="s">
        <v>54</v>
      </c>
      <c r="H151" t="s">
        <v>2557</v>
      </c>
      <c r="I151">
        <v>3909032814</v>
      </c>
      <c r="J151" t="s">
        <v>2558</v>
      </c>
      <c r="K151">
        <v>0</v>
      </c>
      <c r="L151" t="s">
        <v>1228</v>
      </c>
      <c r="M151">
        <v>0</v>
      </c>
      <c r="N151" t="s">
        <v>1228</v>
      </c>
    </row>
    <row r="152" spans="1:14" hidden="1">
      <c r="A152">
        <v>10</v>
      </c>
      <c r="B152">
        <v>41</v>
      </c>
      <c r="C152" t="s">
        <v>2560</v>
      </c>
      <c r="D152" t="s">
        <v>2562</v>
      </c>
      <c r="E152">
        <v>1000730</v>
      </c>
      <c r="F152" t="s">
        <v>47</v>
      </c>
      <c r="G152" t="s">
        <v>1122</v>
      </c>
      <c r="H152" t="s">
        <v>2557</v>
      </c>
      <c r="I152">
        <v>3909032815</v>
      </c>
      <c r="J152" t="s">
        <v>2558</v>
      </c>
      <c r="K152">
        <v>0</v>
      </c>
      <c r="L152" t="s">
        <v>1228</v>
      </c>
      <c r="M152">
        <v>0</v>
      </c>
      <c r="N152" t="s">
        <v>1228</v>
      </c>
    </row>
    <row r="153" spans="1:14" hidden="1">
      <c r="A153">
        <v>10</v>
      </c>
      <c r="B153">
        <v>41</v>
      </c>
      <c r="C153" t="s">
        <v>2560</v>
      </c>
      <c r="D153" t="s">
        <v>2562</v>
      </c>
      <c r="E153">
        <v>1000730</v>
      </c>
      <c r="F153" t="s">
        <v>47</v>
      </c>
      <c r="G153" t="s">
        <v>194</v>
      </c>
      <c r="H153" t="s">
        <v>2557</v>
      </c>
      <c r="I153">
        <v>3909032815</v>
      </c>
      <c r="J153" t="s">
        <v>2558</v>
      </c>
      <c r="K153">
        <v>0</v>
      </c>
      <c r="L153" t="s">
        <v>1228</v>
      </c>
      <c r="M153">
        <v>0</v>
      </c>
      <c r="N153" t="s">
        <v>1228</v>
      </c>
    </row>
    <row r="154" spans="1:14" hidden="1">
      <c r="A154">
        <v>10</v>
      </c>
      <c r="B154">
        <v>41</v>
      </c>
      <c r="C154" t="s">
        <v>2560</v>
      </c>
      <c r="D154" t="s">
        <v>2562</v>
      </c>
      <c r="E154">
        <v>1000730</v>
      </c>
      <c r="F154" t="s">
        <v>47</v>
      </c>
      <c r="G154" t="s">
        <v>409</v>
      </c>
      <c r="H154" t="s">
        <v>2557</v>
      </c>
      <c r="I154">
        <v>3909032815</v>
      </c>
      <c r="J154" t="s">
        <v>2558</v>
      </c>
      <c r="K154">
        <v>0</v>
      </c>
      <c r="L154" t="s">
        <v>1228</v>
      </c>
      <c r="M154">
        <v>0</v>
      </c>
      <c r="N154" t="s">
        <v>1228</v>
      </c>
    </row>
    <row r="155" spans="1:14" hidden="1">
      <c r="A155">
        <v>10</v>
      </c>
      <c r="B155">
        <v>41</v>
      </c>
      <c r="C155" t="s">
        <v>2560</v>
      </c>
      <c r="D155" t="s">
        <v>2562</v>
      </c>
      <c r="E155">
        <v>1000730</v>
      </c>
      <c r="F155" t="s">
        <v>47</v>
      </c>
      <c r="G155" t="s">
        <v>1122</v>
      </c>
      <c r="H155" t="s">
        <v>2557</v>
      </c>
      <c r="I155">
        <v>3909032815</v>
      </c>
      <c r="J155" t="s">
        <v>2558</v>
      </c>
      <c r="K155">
        <v>0</v>
      </c>
      <c r="L155" t="s">
        <v>1228</v>
      </c>
      <c r="M155">
        <v>0</v>
      </c>
      <c r="N155" t="s">
        <v>1228</v>
      </c>
    </row>
    <row r="156" spans="1:14" hidden="1">
      <c r="A156">
        <v>10</v>
      </c>
      <c r="B156">
        <v>41</v>
      </c>
      <c r="C156" t="s">
        <v>2560</v>
      </c>
      <c r="D156" t="s">
        <v>2562</v>
      </c>
      <c r="E156">
        <v>1000730</v>
      </c>
      <c r="F156" t="s">
        <v>47</v>
      </c>
      <c r="G156" t="s">
        <v>194</v>
      </c>
      <c r="H156" t="s">
        <v>2557</v>
      </c>
      <c r="I156">
        <v>3909032815</v>
      </c>
      <c r="J156" t="s">
        <v>2558</v>
      </c>
      <c r="K156">
        <v>0</v>
      </c>
      <c r="L156" t="s">
        <v>1228</v>
      </c>
      <c r="M156">
        <v>0</v>
      </c>
      <c r="N156" t="s">
        <v>1228</v>
      </c>
    </row>
    <row r="157" spans="1:14" hidden="1">
      <c r="A157">
        <v>10</v>
      </c>
      <c r="B157">
        <v>41</v>
      </c>
      <c r="C157" t="s">
        <v>2560</v>
      </c>
      <c r="D157" t="s">
        <v>2562</v>
      </c>
      <c r="E157">
        <v>1000730</v>
      </c>
      <c r="F157" t="s">
        <v>47</v>
      </c>
      <c r="G157" t="s">
        <v>409</v>
      </c>
      <c r="H157" t="s">
        <v>2557</v>
      </c>
      <c r="I157">
        <v>3909032815</v>
      </c>
      <c r="J157" t="s">
        <v>2558</v>
      </c>
      <c r="K157">
        <v>0</v>
      </c>
      <c r="L157" t="s">
        <v>1228</v>
      </c>
      <c r="M157">
        <v>0</v>
      </c>
      <c r="N157" t="s">
        <v>1228</v>
      </c>
    </row>
    <row r="158" spans="1:14" hidden="1">
      <c r="A158">
        <v>10</v>
      </c>
      <c r="B158">
        <v>57</v>
      </c>
      <c r="C158" t="s">
        <v>2563</v>
      </c>
      <c r="D158" t="s">
        <v>2564</v>
      </c>
      <c r="E158">
        <v>1000730</v>
      </c>
      <c r="F158" t="s">
        <v>47</v>
      </c>
      <c r="G158" t="s">
        <v>54</v>
      </c>
      <c r="H158">
        <v>7505</v>
      </c>
      <c r="I158">
        <v>34358620</v>
      </c>
      <c r="J158" t="s">
        <v>2565</v>
      </c>
      <c r="K158" s="45">
        <v>2969936</v>
      </c>
      <c r="L158" t="s">
        <v>1228</v>
      </c>
      <c r="M158" s="45">
        <v>564288</v>
      </c>
      <c r="N158" t="s">
        <v>1228</v>
      </c>
    </row>
    <row r="159" spans="1:14" hidden="1">
      <c r="A159">
        <v>19</v>
      </c>
      <c r="B159">
        <v>57</v>
      </c>
      <c r="C159" t="s">
        <v>2555</v>
      </c>
      <c r="D159" t="s">
        <v>2564</v>
      </c>
      <c r="E159">
        <v>1000730</v>
      </c>
      <c r="F159" t="s">
        <v>47</v>
      </c>
      <c r="G159" t="s">
        <v>54</v>
      </c>
      <c r="H159" t="s">
        <v>2557</v>
      </c>
      <c r="I159">
        <v>34359055</v>
      </c>
      <c r="J159" t="s">
        <v>2558</v>
      </c>
      <c r="K159">
        <v>0</v>
      </c>
      <c r="L159" t="s">
        <v>1228</v>
      </c>
      <c r="M159">
        <v>0</v>
      </c>
      <c r="N159" t="s">
        <v>1228</v>
      </c>
    </row>
    <row r="160" spans="1:14" hidden="1">
      <c r="A160">
        <v>19</v>
      </c>
      <c r="B160">
        <v>57</v>
      </c>
      <c r="C160" t="s">
        <v>2555</v>
      </c>
      <c r="D160" t="s">
        <v>2564</v>
      </c>
      <c r="E160">
        <v>1000730</v>
      </c>
      <c r="F160" t="s">
        <v>47</v>
      </c>
      <c r="G160" t="s">
        <v>54</v>
      </c>
      <c r="H160" t="s">
        <v>2557</v>
      </c>
      <c r="I160">
        <v>34359055</v>
      </c>
      <c r="J160" t="s">
        <v>2558</v>
      </c>
      <c r="K160">
        <v>0</v>
      </c>
      <c r="L160" t="s">
        <v>1228</v>
      </c>
      <c r="M160">
        <v>0</v>
      </c>
      <c r="N160" t="s">
        <v>1228</v>
      </c>
    </row>
    <row r="161" spans="1:14" hidden="1">
      <c r="A161">
        <v>19</v>
      </c>
      <c r="B161">
        <v>57</v>
      </c>
      <c r="C161" t="s">
        <v>2555</v>
      </c>
      <c r="D161" t="s">
        <v>2564</v>
      </c>
      <c r="E161">
        <v>1000730</v>
      </c>
      <c r="F161" t="s">
        <v>47</v>
      </c>
      <c r="G161" t="s">
        <v>54</v>
      </c>
      <c r="H161" t="s">
        <v>2557</v>
      </c>
      <c r="I161">
        <v>34359055</v>
      </c>
      <c r="J161" t="s">
        <v>2558</v>
      </c>
      <c r="K161">
        <v>0</v>
      </c>
      <c r="L161" t="s">
        <v>1228</v>
      </c>
      <c r="M161">
        <v>0</v>
      </c>
      <c r="N161" t="s">
        <v>1228</v>
      </c>
    </row>
    <row r="162" spans="1:14" hidden="1">
      <c r="A162">
        <v>19</v>
      </c>
      <c r="B162">
        <v>57</v>
      </c>
      <c r="C162" t="s">
        <v>2555</v>
      </c>
      <c r="D162" t="s">
        <v>2564</v>
      </c>
      <c r="E162">
        <v>1000730</v>
      </c>
      <c r="F162" t="s">
        <v>47</v>
      </c>
      <c r="G162" t="s">
        <v>54</v>
      </c>
      <c r="H162" t="s">
        <v>2557</v>
      </c>
      <c r="I162">
        <v>34359055</v>
      </c>
      <c r="J162" t="s">
        <v>2558</v>
      </c>
      <c r="K162">
        <v>0</v>
      </c>
      <c r="L162" t="s">
        <v>1228</v>
      </c>
      <c r="M162">
        <v>0</v>
      </c>
      <c r="N162" t="s">
        <v>1228</v>
      </c>
    </row>
    <row r="163" spans="1:14" hidden="1">
      <c r="A163">
        <v>19</v>
      </c>
      <c r="B163">
        <v>57</v>
      </c>
      <c r="C163" t="s">
        <v>2555</v>
      </c>
      <c r="D163" t="s">
        <v>2564</v>
      </c>
      <c r="E163">
        <v>1000730</v>
      </c>
      <c r="F163" t="s">
        <v>47</v>
      </c>
      <c r="G163" t="s">
        <v>54</v>
      </c>
      <c r="H163" t="s">
        <v>2557</v>
      </c>
      <c r="I163">
        <v>34359055</v>
      </c>
      <c r="J163" t="s">
        <v>2558</v>
      </c>
      <c r="K163">
        <v>0</v>
      </c>
      <c r="L163" t="s">
        <v>1228</v>
      </c>
      <c r="M163">
        <v>0</v>
      </c>
      <c r="N163" t="s">
        <v>1228</v>
      </c>
    </row>
    <row r="164" spans="1:14" hidden="1">
      <c r="A164">
        <v>19</v>
      </c>
      <c r="B164">
        <v>57</v>
      </c>
      <c r="C164" t="s">
        <v>2555</v>
      </c>
      <c r="D164" t="s">
        <v>2564</v>
      </c>
      <c r="E164">
        <v>1000730</v>
      </c>
      <c r="F164" t="s">
        <v>47</v>
      </c>
      <c r="G164" t="s">
        <v>54</v>
      </c>
      <c r="H164" t="s">
        <v>2557</v>
      </c>
      <c r="I164">
        <v>34359055</v>
      </c>
      <c r="J164" t="s">
        <v>2558</v>
      </c>
      <c r="K164">
        <v>0</v>
      </c>
      <c r="L164" t="s">
        <v>1228</v>
      </c>
      <c r="M164">
        <v>0</v>
      </c>
      <c r="N164" t="s">
        <v>1228</v>
      </c>
    </row>
    <row r="165" spans="1:14" hidden="1">
      <c r="A165">
        <v>19</v>
      </c>
      <c r="B165">
        <v>57</v>
      </c>
      <c r="C165" t="s">
        <v>2555</v>
      </c>
      <c r="D165" t="s">
        <v>2564</v>
      </c>
      <c r="E165">
        <v>1000730</v>
      </c>
      <c r="F165" t="s">
        <v>47</v>
      </c>
      <c r="G165" t="s">
        <v>54</v>
      </c>
      <c r="H165" t="s">
        <v>2557</v>
      </c>
      <c r="I165">
        <v>34359055</v>
      </c>
      <c r="J165" t="s">
        <v>2558</v>
      </c>
      <c r="K165">
        <v>0</v>
      </c>
      <c r="L165" t="s">
        <v>1228</v>
      </c>
      <c r="M165">
        <v>0</v>
      </c>
      <c r="N165" t="s">
        <v>1228</v>
      </c>
    </row>
    <row r="166" spans="1:14" hidden="1">
      <c r="A166">
        <v>19</v>
      </c>
      <c r="B166">
        <v>57</v>
      </c>
      <c r="C166" t="s">
        <v>2555</v>
      </c>
      <c r="D166" t="s">
        <v>2564</v>
      </c>
      <c r="E166">
        <v>1000730</v>
      </c>
      <c r="F166" t="s">
        <v>47</v>
      </c>
      <c r="G166" t="s">
        <v>54</v>
      </c>
      <c r="H166" t="s">
        <v>2557</v>
      </c>
      <c r="I166">
        <v>34359055</v>
      </c>
      <c r="J166" t="s">
        <v>2558</v>
      </c>
      <c r="K166">
        <v>0</v>
      </c>
      <c r="L166" t="s">
        <v>1228</v>
      </c>
      <c r="M166">
        <v>0</v>
      </c>
      <c r="N166" t="s">
        <v>1228</v>
      </c>
    </row>
    <row r="167" spans="1:14" hidden="1">
      <c r="A167">
        <v>19</v>
      </c>
      <c r="B167">
        <v>57</v>
      </c>
      <c r="C167" t="s">
        <v>2555</v>
      </c>
      <c r="D167" t="s">
        <v>2564</v>
      </c>
      <c r="E167">
        <v>1000730</v>
      </c>
      <c r="F167" t="s">
        <v>47</v>
      </c>
      <c r="G167" t="s">
        <v>54</v>
      </c>
      <c r="H167" t="s">
        <v>2557</v>
      </c>
      <c r="I167">
        <v>34359055</v>
      </c>
      <c r="J167" t="s">
        <v>2558</v>
      </c>
      <c r="K167">
        <v>0</v>
      </c>
      <c r="L167" t="s">
        <v>1228</v>
      </c>
      <c r="M167">
        <v>0</v>
      </c>
      <c r="N167" t="s">
        <v>1228</v>
      </c>
    </row>
    <row r="168" spans="1:14" hidden="1">
      <c r="A168">
        <v>19</v>
      </c>
      <c r="B168">
        <v>57</v>
      </c>
      <c r="C168" t="s">
        <v>2555</v>
      </c>
      <c r="D168" t="s">
        <v>2564</v>
      </c>
      <c r="E168">
        <v>1000730</v>
      </c>
      <c r="F168" t="s">
        <v>47</v>
      </c>
      <c r="G168" t="s">
        <v>54</v>
      </c>
      <c r="H168" t="s">
        <v>2557</v>
      </c>
      <c r="I168">
        <v>34359055</v>
      </c>
      <c r="J168" t="s">
        <v>2558</v>
      </c>
      <c r="K168">
        <v>0</v>
      </c>
      <c r="L168" t="s">
        <v>1228</v>
      </c>
      <c r="M168">
        <v>0</v>
      </c>
      <c r="N168" t="s">
        <v>1228</v>
      </c>
    </row>
    <row r="169" spans="1:14" hidden="1">
      <c r="A169">
        <v>19</v>
      </c>
      <c r="B169">
        <v>57</v>
      </c>
      <c r="C169" t="s">
        <v>2555</v>
      </c>
      <c r="D169" t="s">
        <v>2564</v>
      </c>
      <c r="E169">
        <v>1000730</v>
      </c>
      <c r="F169" t="s">
        <v>47</v>
      </c>
      <c r="G169" t="s">
        <v>54</v>
      </c>
      <c r="H169" t="s">
        <v>2557</v>
      </c>
      <c r="I169">
        <v>34359055</v>
      </c>
      <c r="J169" t="s">
        <v>2558</v>
      </c>
      <c r="K169">
        <v>0</v>
      </c>
      <c r="L169" t="s">
        <v>1228</v>
      </c>
      <c r="M169">
        <v>0</v>
      </c>
      <c r="N169" t="s">
        <v>1228</v>
      </c>
    </row>
    <row r="170" spans="1:14" hidden="1">
      <c r="A170">
        <v>19</v>
      </c>
      <c r="B170">
        <v>57</v>
      </c>
      <c r="C170" t="s">
        <v>2555</v>
      </c>
      <c r="D170" t="s">
        <v>2564</v>
      </c>
      <c r="E170">
        <v>1000730</v>
      </c>
      <c r="F170" t="s">
        <v>47</v>
      </c>
      <c r="G170" t="s">
        <v>54</v>
      </c>
      <c r="H170" t="s">
        <v>2557</v>
      </c>
      <c r="I170">
        <v>34359055</v>
      </c>
      <c r="J170" t="s">
        <v>2558</v>
      </c>
      <c r="K170" s="45">
        <v>2929404</v>
      </c>
      <c r="L170" t="s">
        <v>1228</v>
      </c>
      <c r="M170" s="45">
        <v>556587</v>
      </c>
      <c r="N170" t="s">
        <v>1228</v>
      </c>
    </row>
    <row r="171" spans="1:14" hidden="1">
      <c r="A171">
        <v>19</v>
      </c>
      <c r="B171">
        <v>41</v>
      </c>
      <c r="C171" t="s">
        <v>2559</v>
      </c>
      <c r="D171" t="s">
        <v>2566</v>
      </c>
      <c r="E171">
        <v>1000730</v>
      </c>
      <c r="F171" t="s">
        <v>47</v>
      </c>
      <c r="G171" t="s">
        <v>54</v>
      </c>
      <c r="H171" t="s">
        <v>2557</v>
      </c>
      <c r="I171">
        <v>3909080548</v>
      </c>
      <c r="J171" t="s">
        <v>2558</v>
      </c>
      <c r="K171">
        <v>0</v>
      </c>
      <c r="L171" t="s">
        <v>1228</v>
      </c>
      <c r="M171">
        <v>0</v>
      </c>
      <c r="N171" t="s">
        <v>1228</v>
      </c>
    </row>
    <row r="172" spans="1:14" hidden="1">
      <c r="A172">
        <v>19</v>
      </c>
      <c r="B172">
        <v>41</v>
      </c>
      <c r="C172" t="s">
        <v>2559</v>
      </c>
      <c r="D172" t="s">
        <v>2566</v>
      </c>
      <c r="E172">
        <v>1000730</v>
      </c>
      <c r="F172" t="s">
        <v>47</v>
      </c>
      <c r="G172" t="s">
        <v>54</v>
      </c>
      <c r="H172" t="s">
        <v>2557</v>
      </c>
      <c r="I172">
        <v>3909080548</v>
      </c>
      <c r="J172" t="s">
        <v>2558</v>
      </c>
      <c r="K172">
        <v>0</v>
      </c>
      <c r="L172" t="s">
        <v>1228</v>
      </c>
      <c r="M172">
        <v>0</v>
      </c>
      <c r="N172" t="s">
        <v>1228</v>
      </c>
    </row>
    <row r="173" spans="1:14" hidden="1">
      <c r="A173">
        <v>19</v>
      </c>
      <c r="B173">
        <v>41</v>
      </c>
      <c r="C173" t="s">
        <v>2559</v>
      </c>
      <c r="D173" t="s">
        <v>2566</v>
      </c>
      <c r="E173">
        <v>1000730</v>
      </c>
      <c r="F173" t="s">
        <v>47</v>
      </c>
      <c r="G173" t="s">
        <v>54</v>
      </c>
      <c r="H173" t="s">
        <v>2557</v>
      </c>
      <c r="I173">
        <v>3909080548</v>
      </c>
      <c r="J173" t="s">
        <v>2558</v>
      </c>
      <c r="K173">
        <v>0</v>
      </c>
      <c r="L173" t="s">
        <v>1228</v>
      </c>
      <c r="M173">
        <v>0</v>
      </c>
      <c r="N173" t="s">
        <v>1228</v>
      </c>
    </row>
    <row r="174" spans="1:14" hidden="1">
      <c r="A174">
        <v>19</v>
      </c>
      <c r="B174">
        <v>41</v>
      </c>
      <c r="C174" t="s">
        <v>2559</v>
      </c>
      <c r="D174" t="s">
        <v>2566</v>
      </c>
      <c r="E174">
        <v>1000730</v>
      </c>
      <c r="F174" t="s">
        <v>47</v>
      </c>
      <c r="G174" t="s">
        <v>54</v>
      </c>
      <c r="H174" t="s">
        <v>2557</v>
      </c>
      <c r="I174">
        <v>3909080548</v>
      </c>
      <c r="J174" t="s">
        <v>2558</v>
      </c>
      <c r="K174">
        <v>0</v>
      </c>
      <c r="L174" t="s">
        <v>1228</v>
      </c>
      <c r="M174">
        <v>0</v>
      </c>
      <c r="N174" t="s">
        <v>1228</v>
      </c>
    </row>
    <row r="175" spans="1:14" hidden="1">
      <c r="A175">
        <v>19</v>
      </c>
      <c r="B175">
        <v>41</v>
      </c>
      <c r="C175" t="s">
        <v>2559</v>
      </c>
      <c r="D175" t="s">
        <v>2566</v>
      </c>
      <c r="E175">
        <v>1000730</v>
      </c>
      <c r="F175" t="s">
        <v>47</v>
      </c>
      <c r="G175" t="s">
        <v>54</v>
      </c>
      <c r="H175" t="s">
        <v>2557</v>
      </c>
      <c r="I175">
        <v>3909080548</v>
      </c>
      <c r="J175" t="s">
        <v>2558</v>
      </c>
      <c r="K175">
        <v>0</v>
      </c>
      <c r="L175" t="s">
        <v>1228</v>
      </c>
      <c r="M175">
        <v>0</v>
      </c>
      <c r="N175" t="s">
        <v>1228</v>
      </c>
    </row>
    <row r="176" spans="1:14" hidden="1">
      <c r="A176">
        <v>19</v>
      </c>
      <c r="B176">
        <v>41</v>
      </c>
      <c r="C176" t="s">
        <v>2559</v>
      </c>
      <c r="D176" t="s">
        <v>2566</v>
      </c>
      <c r="E176">
        <v>1000730</v>
      </c>
      <c r="F176" t="s">
        <v>47</v>
      </c>
      <c r="G176" t="s">
        <v>54</v>
      </c>
      <c r="H176" t="s">
        <v>2557</v>
      </c>
      <c r="I176">
        <v>3909080548</v>
      </c>
      <c r="J176" t="s">
        <v>2558</v>
      </c>
      <c r="K176">
        <v>0</v>
      </c>
      <c r="L176" t="s">
        <v>1228</v>
      </c>
      <c r="M176">
        <v>0</v>
      </c>
      <c r="N176" t="s">
        <v>1228</v>
      </c>
    </row>
    <row r="177" spans="1:14" hidden="1">
      <c r="A177">
        <v>19</v>
      </c>
      <c r="B177">
        <v>41</v>
      </c>
      <c r="C177" t="s">
        <v>2559</v>
      </c>
      <c r="D177" t="s">
        <v>2566</v>
      </c>
      <c r="E177">
        <v>1000730</v>
      </c>
      <c r="F177" t="s">
        <v>47</v>
      </c>
      <c r="G177" t="s">
        <v>54</v>
      </c>
      <c r="H177" t="s">
        <v>2557</v>
      </c>
      <c r="I177">
        <v>3909080548</v>
      </c>
      <c r="J177" t="s">
        <v>2558</v>
      </c>
      <c r="K177">
        <v>0</v>
      </c>
      <c r="L177" t="s">
        <v>1228</v>
      </c>
      <c r="M177">
        <v>0</v>
      </c>
      <c r="N177" t="s">
        <v>1228</v>
      </c>
    </row>
    <row r="178" spans="1:14" hidden="1">
      <c r="A178">
        <v>19</v>
      </c>
      <c r="B178">
        <v>41</v>
      </c>
      <c r="C178" t="s">
        <v>2559</v>
      </c>
      <c r="D178" t="s">
        <v>2566</v>
      </c>
      <c r="E178">
        <v>1000730</v>
      </c>
      <c r="F178" t="s">
        <v>47</v>
      </c>
      <c r="G178" t="s">
        <v>54</v>
      </c>
      <c r="H178" t="s">
        <v>2557</v>
      </c>
      <c r="I178">
        <v>3909080548</v>
      </c>
      <c r="J178" t="s">
        <v>2558</v>
      </c>
      <c r="K178">
        <v>0</v>
      </c>
      <c r="L178" t="s">
        <v>1228</v>
      </c>
      <c r="M178">
        <v>0</v>
      </c>
      <c r="N178" t="s">
        <v>1228</v>
      </c>
    </row>
    <row r="179" spans="1:14" hidden="1">
      <c r="A179">
        <v>19</v>
      </c>
      <c r="B179">
        <v>41</v>
      </c>
      <c r="C179" t="s">
        <v>2559</v>
      </c>
      <c r="D179" t="s">
        <v>2566</v>
      </c>
      <c r="E179">
        <v>1000730</v>
      </c>
      <c r="F179" t="s">
        <v>47</v>
      </c>
      <c r="G179" t="s">
        <v>54</v>
      </c>
      <c r="H179" t="s">
        <v>2557</v>
      </c>
      <c r="I179">
        <v>3909080548</v>
      </c>
      <c r="J179" t="s">
        <v>2558</v>
      </c>
      <c r="K179">
        <v>0</v>
      </c>
      <c r="L179" t="s">
        <v>1228</v>
      </c>
      <c r="M179">
        <v>0</v>
      </c>
      <c r="N179" t="s">
        <v>1228</v>
      </c>
    </row>
    <row r="180" spans="1:14" hidden="1">
      <c r="A180">
        <v>19</v>
      </c>
      <c r="B180">
        <v>41</v>
      </c>
      <c r="C180" t="s">
        <v>2559</v>
      </c>
      <c r="D180" t="s">
        <v>2566</v>
      </c>
      <c r="E180">
        <v>1000730</v>
      </c>
      <c r="F180" t="s">
        <v>47</v>
      </c>
      <c r="G180" t="s">
        <v>54</v>
      </c>
      <c r="H180" t="s">
        <v>2557</v>
      </c>
      <c r="I180">
        <v>3909080548</v>
      </c>
      <c r="J180" t="s">
        <v>2558</v>
      </c>
      <c r="K180">
        <v>0</v>
      </c>
      <c r="L180" t="s">
        <v>1228</v>
      </c>
      <c r="M180">
        <v>0</v>
      </c>
      <c r="N180" t="s">
        <v>1228</v>
      </c>
    </row>
    <row r="181" spans="1:14" hidden="1">
      <c r="A181">
        <v>19</v>
      </c>
      <c r="B181">
        <v>41</v>
      </c>
      <c r="C181" t="s">
        <v>2559</v>
      </c>
      <c r="D181" t="s">
        <v>2566</v>
      </c>
      <c r="E181">
        <v>1000730</v>
      </c>
      <c r="F181" t="s">
        <v>47</v>
      </c>
      <c r="G181" t="s">
        <v>54</v>
      </c>
      <c r="H181" t="s">
        <v>2557</v>
      </c>
      <c r="I181">
        <v>3909080548</v>
      </c>
      <c r="J181" t="s">
        <v>2558</v>
      </c>
      <c r="K181">
        <v>0</v>
      </c>
      <c r="L181" t="s">
        <v>1228</v>
      </c>
      <c r="M181">
        <v>0</v>
      </c>
      <c r="N181" t="s">
        <v>1228</v>
      </c>
    </row>
    <row r="182" spans="1:14" hidden="1">
      <c r="A182">
        <v>19</v>
      </c>
      <c r="B182">
        <v>41</v>
      </c>
      <c r="C182" t="s">
        <v>2559</v>
      </c>
      <c r="D182" t="s">
        <v>2566</v>
      </c>
      <c r="E182">
        <v>1000730</v>
      </c>
      <c r="F182" t="s">
        <v>47</v>
      </c>
      <c r="G182" t="s">
        <v>54</v>
      </c>
      <c r="H182" t="s">
        <v>2557</v>
      </c>
      <c r="I182">
        <v>3909080548</v>
      </c>
      <c r="J182" t="s">
        <v>2558</v>
      </c>
      <c r="K182">
        <v>0</v>
      </c>
      <c r="L182" t="s">
        <v>1228</v>
      </c>
      <c r="M182">
        <v>0</v>
      </c>
      <c r="N182" t="s">
        <v>1228</v>
      </c>
    </row>
    <row r="183" spans="1:14" hidden="1">
      <c r="A183">
        <v>19</v>
      </c>
      <c r="B183">
        <v>41</v>
      </c>
      <c r="C183" t="s">
        <v>2559</v>
      </c>
      <c r="D183" t="s">
        <v>2566</v>
      </c>
      <c r="E183">
        <v>1000730</v>
      </c>
      <c r="F183" t="s">
        <v>47</v>
      </c>
      <c r="G183" t="s">
        <v>54</v>
      </c>
      <c r="H183" t="s">
        <v>2557</v>
      </c>
      <c r="I183">
        <v>3909080548</v>
      </c>
      <c r="J183" t="s">
        <v>2558</v>
      </c>
      <c r="K183">
        <v>0</v>
      </c>
      <c r="L183" t="s">
        <v>1228</v>
      </c>
      <c r="M183">
        <v>0</v>
      </c>
      <c r="N183" t="s">
        <v>1228</v>
      </c>
    </row>
    <row r="184" spans="1:14" hidden="1">
      <c r="A184">
        <v>19</v>
      </c>
      <c r="B184">
        <v>41</v>
      </c>
      <c r="C184" t="s">
        <v>2559</v>
      </c>
      <c r="D184" t="s">
        <v>2566</v>
      </c>
      <c r="E184">
        <v>1000730</v>
      </c>
      <c r="F184" t="s">
        <v>47</v>
      </c>
      <c r="G184" t="s">
        <v>54</v>
      </c>
      <c r="H184" t="s">
        <v>2557</v>
      </c>
      <c r="I184">
        <v>3909080548</v>
      </c>
      <c r="J184" t="s">
        <v>2558</v>
      </c>
      <c r="K184">
        <v>0</v>
      </c>
      <c r="L184" t="s">
        <v>1228</v>
      </c>
      <c r="M184">
        <v>0</v>
      </c>
      <c r="N184" t="s">
        <v>1228</v>
      </c>
    </row>
    <row r="185" spans="1:14" hidden="1">
      <c r="A185">
        <v>19</v>
      </c>
      <c r="B185">
        <v>41</v>
      </c>
      <c r="C185" t="s">
        <v>2559</v>
      </c>
      <c r="D185" t="s">
        <v>2566</v>
      </c>
      <c r="E185">
        <v>1000730</v>
      </c>
      <c r="F185" t="s">
        <v>47</v>
      </c>
      <c r="G185" t="s">
        <v>54</v>
      </c>
      <c r="H185" t="s">
        <v>2557</v>
      </c>
      <c r="I185">
        <v>3909080548</v>
      </c>
      <c r="J185" t="s">
        <v>2558</v>
      </c>
      <c r="K185">
        <v>0</v>
      </c>
      <c r="L185" t="s">
        <v>1228</v>
      </c>
      <c r="M185">
        <v>0</v>
      </c>
      <c r="N185" t="s">
        <v>1228</v>
      </c>
    </row>
    <row r="186" spans="1:14" hidden="1">
      <c r="A186">
        <v>19</v>
      </c>
      <c r="B186">
        <v>41</v>
      </c>
      <c r="C186" t="s">
        <v>2559</v>
      </c>
      <c r="D186" t="s">
        <v>2566</v>
      </c>
      <c r="E186">
        <v>1000730</v>
      </c>
      <c r="F186" t="s">
        <v>47</v>
      </c>
      <c r="G186" t="s">
        <v>54</v>
      </c>
      <c r="H186" t="s">
        <v>2557</v>
      </c>
      <c r="I186">
        <v>3909080548</v>
      </c>
      <c r="J186" t="s">
        <v>2558</v>
      </c>
      <c r="K186">
        <v>0</v>
      </c>
      <c r="L186" t="s">
        <v>1228</v>
      </c>
      <c r="M186">
        <v>0</v>
      </c>
      <c r="N186" t="s">
        <v>1228</v>
      </c>
    </row>
    <row r="187" spans="1:14" hidden="1">
      <c r="A187">
        <v>19</v>
      </c>
      <c r="B187">
        <v>41</v>
      </c>
      <c r="C187" t="s">
        <v>2559</v>
      </c>
      <c r="D187" t="s">
        <v>2566</v>
      </c>
      <c r="E187">
        <v>1000730</v>
      </c>
      <c r="F187" t="s">
        <v>47</v>
      </c>
      <c r="G187" t="s">
        <v>54</v>
      </c>
      <c r="H187" t="s">
        <v>2557</v>
      </c>
      <c r="I187">
        <v>3909080548</v>
      </c>
      <c r="J187" t="s">
        <v>2558</v>
      </c>
      <c r="K187">
        <v>0</v>
      </c>
      <c r="L187" t="s">
        <v>1228</v>
      </c>
      <c r="M187">
        <v>0</v>
      </c>
      <c r="N187" t="s">
        <v>1228</v>
      </c>
    </row>
    <row r="188" spans="1:14" hidden="1">
      <c r="A188">
        <v>19</v>
      </c>
      <c r="B188">
        <v>41</v>
      </c>
      <c r="C188" t="s">
        <v>2559</v>
      </c>
      <c r="D188" t="s">
        <v>2566</v>
      </c>
      <c r="E188">
        <v>1000730</v>
      </c>
      <c r="F188" t="s">
        <v>47</v>
      </c>
      <c r="G188" t="s">
        <v>54</v>
      </c>
      <c r="H188" t="s">
        <v>2557</v>
      </c>
      <c r="I188">
        <v>3909080548</v>
      </c>
      <c r="J188" t="s">
        <v>2558</v>
      </c>
      <c r="K188">
        <v>0</v>
      </c>
      <c r="L188" t="s">
        <v>1228</v>
      </c>
      <c r="M188">
        <v>0</v>
      </c>
      <c r="N188" t="s">
        <v>1228</v>
      </c>
    </row>
    <row r="189" spans="1:14" hidden="1">
      <c r="A189">
        <v>19</v>
      </c>
      <c r="B189">
        <v>41</v>
      </c>
      <c r="C189" t="s">
        <v>2559</v>
      </c>
      <c r="D189" t="s">
        <v>2566</v>
      </c>
      <c r="E189">
        <v>1000730</v>
      </c>
      <c r="F189" t="s">
        <v>47</v>
      </c>
      <c r="G189" t="s">
        <v>54</v>
      </c>
      <c r="H189" t="s">
        <v>2557</v>
      </c>
      <c r="I189">
        <v>3909080548</v>
      </c>
      <c r="J189" t="s">
        <v>2558</v>
      </c>
      <c r="K189">
        <v>0</v>
      </c>
      <c r="L189" t="s">
        <v>1228</v>
      </c>
      <c r="M189">
        <v>0</v>
      </c>
      <c r="N189" t="s">
        <v>1228</v>
      </c>
    </row>
    <row r="190" spans="1:14" hidden="1">
      <c r="A190">
        <v>19</v>
      </c>
      <c r="B190">
        <v>41</v>
      </c>
      <c r="C190" t="s">
        <v>2559</v>
      </c>
      <c r="D190" t="s">
        <v>2566</v>
      </c>
      <c r="E190">
        <v>1000730</v>
      </c>
      <c r="F190" t="s">
        <v>47</v>
      </c>
      <c r="G190" t="s">
        <v>54</v>
      </c>
      <c r="H190" t="s">
        <v>2557</v>
      </c>
      <c r="I190">
        <v>3909080548</v>
      </c>
      <c r="J190" t="s">
        <v>2558</v>
      </c>
      <c r="K190">
        <v>0</v>
      </c>
      <c r="L190" t="s">
        <v>1228</v>
      </c>
      <c r="M190">
        <v>0</v>
      </c>
      <c r="N190" t="s">
        <v>1228</v>
      </c>
    </row>
    <row r="191" spans="1:14" hidden="1">
      <c r="A191">
        <v>19</v>
      </c>
      <c r="B191">
        <v>41</v>
      </c>
      <c r="C191" t="s">
        <v>2559</v>
      </c>
      <c r="D191" t="s">
        <v>2566</v>
      </c>
      <c r="E191">
        <v>1000730</v>
      </c>
      <c r="F191" t="s">
        <v>47</v>
      </c>
      <c r="G191" t="s">
        <v>54</v>
      </c>
      <c r="H191" t="s">
        <v>2557</v>
      </c>
      <c r="I191">
        <v>3909080548</v>
      </c>
      <c r="J191" t="s">
        <v>2558</v>
      </c>
      <c r="K191">
        <v>0</v>
      </c>
      <c r="L191" t="s">
        <v>1228</v>
      </c>
      <c r="M191">
        <v>0</v>
      </c>
      <c r="N191" t="s">
        <v>1228</v>
      </c>
    </row>
    <row r="192" spans="1:14" hidden="1">
      <c r="A192">
        <v>19</v>
      </c>
      <c r="B192">
        <v>41</v>
      </c>
      <c r="C192" t="s">
        <v>2559</v>
      </c>
      <c r="D192" t="s">
        <v>2566</v>
      </c>
      <c r="E192">
        <v>1000730</v>
      </c>
      <c r="F192" t="s">
        <v>47</v>
      </c>
      <c r="G192" t="s">
        <v>54</v>
      </c>
      <c r="H192" t="s">
        <v>2557</v>
      </c>
      <c r="I192">
        <v>3909080548</v>
      </c>
      <c r="J192" t="s">
        <v>2558</v>
      </c>
      <c r="K192">
        <v>0</v>
      </c>
      <c r="L192" t="s">
        <v>1228</v>
      </c>
      <c r="M192">
        <v>0</v>
      </c>
      <c r="N192" t="s">
        <v>1228</v>
      </c>
    </row>
    <row r="193" spans="1:14" hidden="1">
      <c r="A193">
        <v>19</v>
      </c>
      <c r="B193">
        <v>41</v>
      </c>
      <c r="C193" t="s">
        <v>2559</v>
      </c>
      <c r="D193" t="s">
        <v>2566</v>
      </c>
      <c r="E193">
        <v>1000730</v>
      </c>
      <c r="F193" t="s">
        <v>47</v>
      </c>
      <c r="G193" t="s">
        <v>54</v>
      </c>
      <c r="H193" t="s">
        <v>2557</v>
      </c>
      <c r="I193">
        <v>3909080548</v>
      </c>
      <c r="J193" t="s">
        <v>2558</v>
      </c>
      <c r="K193">
        <v>0</v>
      </c>
      <c r="L193" t="s">
        <v>1228</v>
      </c>
      <c r="M193">
        <v>0</v>
      </c>
      <c r="N193" t="s">
        <v>1228</v>
      </c>
    </row>
    <row r="194" spans="1:14" hidden="1">
      <c r="A194">
        <v>19</v>
      </c>
      <c r="B194">
        <v>41</v>
      </c>
      <c r="C194" t="s">
        <v>2559</v>
      </c>
      <c r="D194" t="s">
        <v>2566</v>
      </c>
      <c r="E194">
        <v>1000730</v>
      </c>
      <c r="F194" t="s">
        <v>47</v>
      </c>
      <c r="G194" t="s">
        <v>54</v>
      </c>
      <c r="H194" t="s">
        <v>2557</v>
      </c>
      <c r="I194">
        <v>3909080548</v>
      </c>
      <c r="J194" t="s">
        <v>2558</v>
      </c>
      <c r="K194">
        <v>0</v>
      </c>
      <c r="L194" t="s">
        <v>1228</v>
      </c>
      <c r="M194">
        <v>0</v>
      </c>
      <c r="N194" t="s">
        <v>1228</v>
      </c>
    </row>
    <row r="195" spans="1:14" hidden="1">
      <c r="A195">
        <v>10</v>
      </c>
      <c r="B195">
        <v>41</v>
      </c>
      <c r="C195" t="s">
        <v>2559</v>
      </c>
      <c r="D195" t="s">
        <v>2566</v>
      </c>
      <c r="E195">
        <v>1000730</v>
      </c>
      <c r="F195" t="s">
        <v>47</v>
      </c>
      <c r="G195" t="s">
        <v>1122</v>
      </c>
      <c r="H195" t="s">
        <v>2557</v>
      </c>
      <c r="I195">
        <v>3909080549</v>
      </c>
      <c r="J195" t="s">
        <v>2558</v>
      </c>
      <c r="K195">
        <v>0</v>
      </c>
      <c r="L195" t="s">
        <v>1228</v>
      </c>
      <c r="M195">
        <v>0</v>
      </c>
      <c r="N195" t="s">
        <v>1228</v>
      </c>
    </row>
    <row r="196" spans="1:14" hidden="1">
      <c r="A196">
        <v>10</v>
      </c>
      <c r="B196">
        <v>41</v>
      </c>
      <c r="C196" t="s">
        <v>2559</v>
      </c>
      <c r="D196" t="s">
        <v>2566</v>
      </c>
      <c r="E196">
        <v>1000730</v>
      </c>
      <c r="F196" t="s">
        <v>47</v>
      </c>
      <c r="G196" t="s">
        <v>194</v>
      </c>
      <c r="H196" t="s">
        <v>2557</v>
      </c>
      <c r="I196">
        <v>3909080549</v>
      </c>
      <c r="J196" t="s">
        <v>2558</v>
      </c>
      <c r="K196">
        <v>0</v>
      </c>
      <c r="L196" t="s">
        <v>1228</v>
      </c>
      <c r="M196">
        <v>0</v>
      </c>
      <c r="N196" t="s">
        <v>1228</v>
      </c>
    </row>
    <row r="197" spans="1:14" hidden="1">
      <c r="A197">
        <v>10</v>
      </c>
      <c r="B197">
        <v>41</v>
      </c>
      <c r="C197" t="s">
        <v>2559</v>
      </c>
      <c r="D197" t="s">
        <v>2566</v>
      </c>
      <c r="E197">
        <v>1000730</v>
      </c>
      <c r="F197" t="s">
        <v>47</v>
      </c>
      <c r="G197" t="s">
        <v>409</v>
      </c>
      <c r="H197" t="s">
        <v>2557</v>
      </c>
      <c r="I197">
        <v>3909080549</v>
      </c>
      <c r="J197" t="s">
        <v>2558</v>
      </c>
      <c r="K197">
        <v>0</v>
      </c>
      <c r="L197" t="s">
        <v>1228</v>
      </c>
      <c r="M197">
        <v>0</v>
      </c>
      <c r="N197" t="s">
        <v>1228</v>
      </c>
    </row>
    <row r="198" spans="1:14" hidden="1">
      <c r="A198">
        <v>10</v>
      </c>
      <c r="B198">
        <v>41</v>
      </c>
      <c r="C198" t="s">
        <v>2559</v>
      </c>
      <c r="D198" t="s">
        <v>2566</v>
      </c>
      <c r="E198">
        <v>1000730</v>
      </c>
      <c r="F198" t="s">
        <v>47</v>
      </c>
      <c r="G198" t="s">
        <v>1122</v>
      </c>
      <c r="H198" t="s">
        <v>2557</v>
      </c>
      <c r="I198">
        <v>3909080549</v>
      </c>
      <c r="J198" t="s">
        <v>2558</v>
      </c>
      <c r="K198">
        <v>0</v>
      </c>
      <c r="L198" t="s">
        <v>1228</v>
      </c>
      <c r="M198">
        <v>0</v>
      </c>
      <c r="N198" t="s">
        <v>1228</v>
      </c>
    </row>
    <row r="199" spans="1:14" hidden="1">
      <c r="A199">
        <v>10</v>
      </c>
      <c r="B199">
        <v>41</v>
      </c>
      <c r="C199" t="s">
        <v>2559</v>
      </c>
      <c r="D199" t="s">
        <v>2566</v>
      </c>
      <c r="E199">
        <v>1000730</v>
      </c>
      <c r="F199" t="s">
        <v>47</v>
      </c>
      <c r="G199" t="s">
        <v>194</v>
      </c>
      <c r="H199" t="s">
        <v>2557</v>
      </c>
      <c r="I199">
        <v>3909080549</v>
      </c>
      <c r="J199" t="s">
        <v>2558</v>
      </c>
      <c r="K199">
        <v>0</v>
      </c>
      <c r="L199" t="s">
        <v>1228</v>
      </c>
      <c r="M199">
        <v>0</v>
      </c>
      <c r="N199" t="s">
        <v>1228</v>
      </c>
    </row>
    <row r="200" spans="1:14" hidden="1">
      <c r="A200">
        <v>10</v>
      </c>
      <c r="B200">
        <v>41</v>
      </c>
      <c r="C200" t="s">
        <v>2559</v>
      </c>
      <c r="D200" t="s">
        <v>2566</v>
      </c>
      <c r="E200">
        <v>1000730</v>
      </c>
      <c r="F200" t="s">
        <v>47</v>
      </c>
      <c r="G200" t="s">
        <v>409</v>
      </c>
      <c r="H200" t="s">
        <v>2557</v>
      </c>
      <c r="I200">
        <v>3909080549</v>
      </c>
      <c r="J200" t="s">
        <v>2558</v>
      </c>
      <c r="K200">
        <v>0</v>
      </c>
      <c r="L200" t="s">
        <v>1228</v>
      </c>
      <c r="M200">
        <v>0</v>
      </c>
      <c r="N200" t="s">
        <v>1228</v>
      </c>
    </row>
    <row r="201" spans="1:14" hidden="1">
      <c r="A201">
        <v>19</v>
      </c>
      <c r="B201">
        <v>41</v>
      </c>
      <c r="C201" t="s">
        <v>2559</v>
      </c>
      <c r="D201" t="s">
        <v>2566</v>
      </c>
      <c r="E201">
        <v>1000730</v>
      </c>
      <c r="F201" t="s">
        <v>47</v>
      </c>
      <c r="G201" t="s">
        <v>54</v>
      </c>
      <c r="H201" t="s">
        <v>2557</v>
      </c>
      <c r="I201">
        <v>3909080908</v>
      </c>
      <c r="J201" t="s">
        <v>2558</v>
      </c>
      <c r="K201">
        <v>0</v>
      </c>
      <c r="L201" t="s">
        <v>1228</v>
      </c>
      <c r="M201">
        <v>0</v>
      </c>
      <c r="N201" t="s">
        <v>1228</v>
      </c>
    </row>
    <row r="202" spans="1:14" hidden="1">
      <c r="A202">
        <v>19</v>
      </c>
      <c r="B202">
        <v>41</v>
      </c>
      <c r="C202" t="s">
        <v>2559</v>
      </c>
      <c r="D202" t="s">
        <v>2566</v>
      </c>
      <c r="E202">
        <v>1000730</v>
      </c>
      <c r="F202" t="s">
        <v>47</v>
      </c>
      <c r="G202" t="s">
        <v>54</v>
      </c>
      <c r="H202" t="s">
        <v>2557</v>
      </c>
      <c r="I202">
        <v>3909080908</v>
      </c>
      <c r="J202" t="s">
        <v>2558</v>
      </c>
      <c r="K202">
        <v>0</v>
      </c>
      <c r="L202" t="s">
        <v>1228</v>
      </c>
      <c r="M202">
        <v>0</v>
      </c>
      <c r="N202" t="s">
        <v>1228</v>
      </c>
    </row>
    <row r="203" spans="1:14" hidden="1">
      <c r="A203">
        <v>10</v>
      </c>
      <c r="B203">
        <v>41</v>
      </c>
      <c r="C203" t="s">
        <v>2559</v>
      </c>
      <c r="D203" t="s">
        <v>2566</v>
      </c>
      <c r="E203">
        <v>1000730</v>
      </c>
      <c r="F203" t="s">
        <v>47</v>
      </c>
      <c r="G203" t="s">
        <v>117</v>
      </c>
      <c r="H203" t="s">
        <v>2557</v>
      </c>
      <c r="I203">
        <v>3909080909</v>
      </c>
      <c r="J203" t="s">
        <v>2558</v>
      </c>
      <c r="K203">
        <v>0</v>
      </c>
      <c r="L203" t="s">
        <v>1228</v>
      </c>
      <c r="M203">
        <v>0</v>
      </c>
      <c r="N203" t="s">
        <v>1228</v>
      </c>
    </row>
    <row r="204" spans="1:14" hidden="1">
      <c r="A204">
        <v>10</v>
      </c>
      <c r="B204">
        <v>41</v>
      </c>
      <c r="C204" t="s">
        <v>2559</v>
      </c>
      <c r="D204" t="s">
        <v>2566</v>
      </c>
      <c r="E204">
        <v>1000730</v>
      </c>
      <c r="F204" t="s">
        <v>47</v>
      </c>
      <c r="G204" t="s">
        <v>117</v>
      </c>
      <c r="H204" t="s">
        <v>2557</v>
      </c>
      <c r="I204">
        <v>3909080909</v>
      </c>
      <c r="J204" t="s">
        <v>2558</v>
      </c>
      <c r="K204">
        <v>0</v>
      </c>
      <c r="L204" t="s">
        <v>1228</v>
      </c>
      <c r="M204">
        <v>0</v>
      </c>
      <c r="N204" t="s">
        <v>1228</v>
      </c>
    </row>
    <row r="205" spans="1:14" hidden="1">
      <c r="A205">
        <v>10</v>
      </c>
      <c r="B205">
        <v>43</v>
      </c>
      <c r="C205" t="s">
        <v>2559</v>
      </c>
      <c r="D205" t="s">
        <v>2566</v>
      </c>
      <c r="E205">
        <v>1000730</v>
      </c>
      <c r="F205" t="s">
        <v>47</v>
      </c>
      <c r="G205" t="s">
        <v>194</v>
      </c>
      <c r="H205" t="s">
        <v>2557</v>
      </c>
      <c r="I205">
        <v>3909088266</v>
      </c>
      <c r="J205" t="s">
        <v>2558</v>
      </c>
      <c r="K205">
        <v>0</v>
      </c>
      <c r="L205" t="s">
        <v>1228</v>
      </c>
      <c r="M205">
        <v>0</v>
      </c>
      <c r="N205" t="s">
        <v>1228</v>
      </c>
    </row>
    <row r="206" spans="1:14" hidden="1">
      <c r="A206">
        <v>10</v>
      </c>
      <c r="B206">
        <v>43</v>
      </c>
      <c r="C206" t="s">
        <v>2559</v>
      </c>
      <c r="D206" t="s">
        <v>2566</v>
      </c>
      <c r="E206">
        <v>1000730</v>
      </c>
      <c r="F206" t="s">
        <v>47</v>
      </c>
      <c r="G206" t="s">
        <v>409</v>
      </c>
      <c r="H206" t="s">
        <v>2557</v>
      </c>
      <c r="I206">
        <v>3909088266</v>
      </c>
      <c r="J206" t="s">
        <v>2558</v>
      </c>
      <c r="K206">
        <v>0</v>
      </c>
      <c r="L206" t="s">
        <v>1228</v>
      </c>
      <c r="M206">
        <v>0</v>
      </c>
      <c r="N206" t="s">
        <v>1228</v>
      </c>
    </row>
    <row r="207" spans="1:14" hidden="1">
      <c r="A207">
        <v>10</v>
      </c>
      <c r="B207">
        <v>43</v>
      </c>
      <c r="C207" t="s">
        <v>2559</v>
      </c>
      <c r="D207" t="s">
        <v>2566</v>
      </c>
      <c r="E207">
        <v>1000730</v>
      </c>
      <c r="F207" t="s">
        <v>47</v>
      </c>
      <c r="G207" t="s">
        <v>1122</v>
      </c>
      <c r="H207" t="s">
        <v>2557</v>
      </c>
      <c r="I207">
        <v>3909088266</v>
      </c>
      <c r="J207" t="s">
        <v>2558</v>
      </c>
      <c r="K207">
        <v>0</v>
      </c>
      <c r="L207" t="s">
        <v>1228</v>
      </c>
      <c r="M207">
        <v>0</v>
      </c>
      <c r="N207" t="s">
        <v>1228</v>
      </c>
    </row>
    <row r="208" spans="1:14" hidden="1">
      <c r="A208">
        <v>19</v>
      </c>
      <c r="B208">
        <v>43</v>
      </c>
      <c r="C208" t="s">
        <v>2555</v>
      </c>
      <c r="D208" t="s">
        <v>2566</v>
      </c>
      <c r="E208">
        <v>1000730</v>
      </c>
      <c r="F208" t="s">
        <v>47</v>
      </c>
      <c r="G208" t="s">
        <v>54</v>
      </c>
      <c r="H208" t="s">
        <v>2557</v>
      </c>
      <c r="I208">
        <v>34360393</v>
      </c>
      <c r="J208" t="s">
        <v>2558</v>
      </c>
      <c r="K208" s="45">
        <v>273024</v>
      </c>
      <c r="L208" t="s">
        <v>1228</v>
      </c>
      <c r="M208" s="45">
        <v>51875</v>
      </c>
      <c r="N208" t="s">
        <v>1228</v>
      </c>
    </row>
    <row r="209" spans="1:14" hidden="1">
      <c r="A209">
        <v>10</v>
      </c>
      <c r="B209">
        <v>56</v>
      </c>
      <c r="C209" t="s">
        <v>2555</v>
      </c>
      <c r="D209" t="s">
        <v>2566</v>
      </c>
      <c r="E209">
        <v>1000730</v>
      </c>
      <c r="F209" t="s">
        <v>47</v>
      </c>
      <c r="G209" t="s">
        <v>1121</v>
      </c>
      <c r="H209" t="s">
        <v>2557</v>
      </c>
      <c r="I209">
        <v>34385435</v>
      </c>
      <c r="J209" t="s">
        <v>2558</v>
      </c>
      <c r="K209">
        <v>0</v>
      </c>
      <c r="L209" t="s">
        <v>1228</v>
      </c>
      <c r="M209">
        <v>0</v>
      </c>
      <c r="N209" t="s">
        <v>1228</v>
      </c>
    </row>
    <row r="210" spans="1:14" hidden="1">
      <c r="A210">
        <v>10</v>
      </c>
      <c r="B210">
        <v>56</v>
      </c>
      <c r="C210" t="s">
        <v>2555</v>
      </c>
      <c r="D210" t="s">
        <v>2566</v>
      </c>
      <c r="E210">
        <v>1000730</v>
      </c>
      <c r="F210" t="s">
        <v>47</v>
      </c>
      <c r="G210" t="s">
        <v>194</v>
      </c>
      <c r="H210" t="s">
        <v>2557</v>
      </c>
      <c r="I210">
        <v>34385435</v>
      </c>
      <c r="J210" t="s">
        <v>2558</v>
      </c>
      <c r="K210">
        <v>0</v>
      </c>
      <c r="L210" t="s">
        <v>1228</v>
      </c>
      <c r="M210">
        <v>0</v>
      </c>
      <c r="N210" t="s">
        <v>1228</v>
      </c>
    </row>
    <row r="211" spans="1:14" hidden="1">
      <c r="A211">
        <v>10</v>
      </c>
      <c r="B211">
        <v>56</v>
      </c>
      <c r="C211" t="s">
        <v>2555</v>
      </c>
      <c r="D211" t="s">
        <v>2566</v>
      </c>
      <c r="E211">
        <v>1000730</v>
      </c>
      <c r="F211" t="s">
        <v>47</v>
      </c>
      <c r="G211" t="s">
        <v>150</v>
      </c>
      <c r="H211" t="s">
        <v>2557</v>
      </c>
      <c r="I211">
        <v>34385435</v>
      </c>
      <c r="J211" t="s">
        <v>2558</v>
      </c>
      <c r="K211">
        <v>0</v>
      </c>
      <c r="L211" t="s">
        <v>1228</v>
      </c>
      <c r="M211">
        <v>0</v>
      </c>
      <c r="N211" t="s">
        <v>1228</v>
      </c>
    </row>
    <row r="212" spans="1:14" hidden="1">
      <c r="A212">
        <v>10</v>
      </c>
      <c r="B212">
        <v>56</v>
      </c>
      <c r="C212" t="s">
        <v>2555</v>
      </c>
      <c r="D212" t="s">
        <v>2566</v>
      </c>
      <c r="E212">
        <v>1000730</v>
      </c>
      <c r="F212" t="s">
        <v>47</v>
      </c>
      <c r="G212" t="s">
        <v>135</v>
      </c>
      <c r="H212" t="s">
        <v>2557</v>
      </c>
      <c r="I212">
        <v>34385435</v>
      </c>
      <c r="J212" t="s">
        <v>2558</v>
      </c>
      <c r="K212" s="45">
        <v>11523</v>
      </c>
      <c r="L212" t="s">
        <v>1228</v>
      </c>
      <c r="M212" s="45">
        <v>2189</v>
      </c>
      <c r="N212" t="s">
        <v>1228</v>
      </c>
    </row>
    <row r="213" spans="1:14" hidden="1">
      <c r="A213">
        <v>10</v>
      </c>
      <c r="B213">
        <v>56</v>
      </c>
      <c r="C213" t="s">
        <v>2555</v>
      </c>
      <c r="D213" t="s">
        <v>2566</v>
      </c>
      <c r="E213">
        <v>1000730</v>
      </c>
      <c r="F213" t="s">
        <v>47</v>
      </c>
      <c r="G213" t="s">
        <v>155</v>
      </c>
      <c r="H213" t="s">
        <v>2557</v>
      </c>
      <c r="I213">
        <v>34385435</v>
      </c>
      <c r="J213" t="s">
        <v>2558</v>
      </c>
      <c r="K213">
        <v>0</v>
      </c>
      <c r="L213" t="s">
        <v>1228</v>
      </c>
      <c r="M213">
        <v>0</v>
      </c>
      <c r="N213" t="s">
        <v>1228</v>
      </c>
    </row>
    <row r="214" spans="1:14" hidden="1">
      <c r="A214">
        <v>10</v>
      </c>
      <c r="B214">
        <v>56</v>
      </c>
      <c r="C214" t="s">
        <v>2555</v>
      </c>
      <c r="D214" t="s">
        <v>2566</v>
      </c>
      <c r="E214">
        <v>1000730</v>
      </c>
      <c r="F214" t="s">
        <v>47</v>
      </c>
      <c r="G214" t="s">
        <v>1124</v>
      </c>
      <c r="H214" t="s">
        <v>2557</v>
      </c>
      <c r="I214">
        <v>34385435</v>
      </c>
      <c r="J214" t="s">
        <v>2558</v>
      </c>
      <c r="K214">
        <v>0</v>
      </c>
      <c r="L214" t="s">
        <v>1228</v>
      </c>
      <c r="M214">
        <v>0</v>
      </c>
      <c r="N214" t="s">
        <v>1228</v>
      </c>
    </row>
    <row r="215" spans="1:14" hidden="1">
      <c r="A215">
        <v>10</v>
      </c>
      <c r="B215">
        <v>56</v>
      </c>
      <c r="C215" t="s">
        <v>2555</v>
      </c>
      <c r="D215" t="s">
        <v>2566</v>
      </c>
      <c r="E215">
        <v>1000730</v>
      </c>
      <c r="F215" t="s">
        <v>47</v>
      </c>
      <c r="G215" t="s">
        <v>409</v>
      </c>
      <c r="H215" t="s">
        <v>2557</v>
      </c>
      <c r="I215">
        <v>34385435</v>
      </c>
      <c r="J215" t="s">
        <v>2558</v>
      </c>
      <c r="K215">
        <v>0</v>
      </c>
      <c r="L215" t="s">
        <v>1228</v>
      </c>
      <c r="M215">
        <v>0</v>
      </c>
      <c r="N215" t="s">
        <v>1228</v>
      </c>
    </row>
    <row r="216" spans="1:14" hidden="1">
      <c r="A216">
        <v>10</v>
      </c>
      <c r="B216">
        <v>56</v>
      </c>
      <c r="C216" t="s">
        <v>2555</v>
      </c>
      <c r="D216" t="s">
        <v>2566</v>
      </c>
      <c r="E216">
        <v>1000730</v>
      </c>
      <c r="F216" t="s">
        <v>47</v>
      </c>
      <c r="G216" t="s">
        <v>317</v>
      </c>
      <c r="H216" t="s">
        <v>2557</v>
      </c>
      <c r="I216">
        <v>34385435</v>
      </c>
      <c r="J216" t="s">
        <v>2558</v>
      </c>
      <c r="K216" s="45">
        <v>13083</v>
      </c>
      <c r="L216" t="s">
        <v>1228</v>
      </c>
      <c r="M216" s="45">
        <v>2486</v>
      </c>
      <c r="N216" t="s">
        <v>1228</v>
      </c>
    </row>
    <row r="217" spans="1:14" hidden="1">
      <c r="A217">
        <v>10</v>
      </c>
      <c r="B217">
        <v>56</v>
      </c>
      <c r="C217" t="s">
        <v>2555</v>
      </c>
      <c r="D217" t="s">
        <v>2566</v>
      </c>
      <c r="E217">
        <v>1000730</v>
      </c>
      <c r="F217" t="s">
        <v>47</v>
      </c>
      <c r="G217" t="s">
        <v>80</v>
      </c>
      <c r="H217" t="s">
        <v>2557</v>
      </c>
      <c r="I217">
        <v>34385435</v>
      </c>
      <c r="J217" t="s">
        <v>2558</v>
      </c>
      <c r="K217">
        <v>0</v>
      </c>
      <c r="L217" t="s">
        <v>1228</v>
      </c>
      <c r="M217">
        <v>0</v>
      </c>
      <c r="N217" t="s">
        <v>1228</v>
      </c>
    </row>
    <row r="218" spans="1:14" hidden="1">
      <c r="A218">
        <v>10</v>
      </c>
      <c r="B218">
        <v>56</v>
      </c>
      <c r="C218" t="s">
        <v>2555</v>
      </c>
      <c r="D218" t="s">
        <v>2566</v>
      </c>
      <c r="E218">
        <v>1000730</v>
      </c>
      <c r="F218" t="s">
        <v>47</v>
      </c>
      <c r="G218" t="s">
        <v>250</v>
      </c>
      <c r="H218" t="s">
        <v>2557</v>
      </c>
      <c r="I218">
        <v>34385435</v>
      </c>
      <c r="J218" t="s">
        <v>2558</v>
      </c>
      <c r="K218">
        <v>0</v>
      </c>
      <c r="L218" t="s">
        <v>1228</v>
      </c>
      <c r="M218">
        <v>0</v>
      </c>
      <c r="N218" t="s">
        <v>1228</v>
      </c>
    </row>
    <row r="219" spans="1:14" hidden="1">
      <c r="A219">
        <v>10</v>
      </c>
      <c r="B219">
        <v>56</v>
      </c>
      <c r="C219" t="s">
        <v>2555</v>
      </c>
      <c r="D219" t="s">
        <v>2566</v>
      </c>
      <c r="E219">
        <v>1000730</v>
      </c>
      <c r="F219" t="s">
        <v>47</v>
      </c>
      <c r="G219" t="s">
        <v>252</v>
      </c>
      <c r="H219" t="s">
        <v>2557</v>
      </c>
      <c r="I219">
        <v>34385435</v>
      </c>
      <c r="J219" t="s">
        <v>2558</v>
      </c>
      <c r="K219">
        <v>0</v>
      </c>
      <c r="L219" t="s">
        <v>1228</v>
      </c>
      <c r="M219">
        <v>0</v>
      </c>
      <c r="N219" t="s">
        <v>1228</v>
      </c>
    </row>
    <row r="220" spans="1:14" hidden="1">
      <c r="A220">
        <v>10</v>
      </c>
      <c r="B220">
        <v>56</v>
      </c>
      <c r="C220" t="s">
        <v>2555</v>
      </c>
      <c r="D220" t="s">
        <v>2566</v>
      </c>
      <c r="E220">
        <v>1000730</v>
      </c>
      <c r="F220" t="s">
        <v>47</v>
      </c>
      <c r="G220" t="s">
        <v>137</v>
      </c>
      <c r="H220" t="s">
        <v>2557</v>
      </c>
      <c r="I220">
        <v>34385435</v>
      </c>
      <c r="J220" t="s">
        <v>2558</v>
      </c>
      <c r="K220">
        <v>0</v>
      </c>
      <c r="L220" t="s">
        <v>1228</v>
      </c>
      <c r="M220">
        <v>0</v>
      </c>
      <c r="N220" t="s">
        <v>1228</v>
      </c>
    </row>
    <row r="221" spans="1:14" hidden="1">
      <c r="A221">
        <v>10</v>
      </c>
      <c r="B221">
        <v>56</v>
      </c>
      <c r="C221" t="s">
        <v>2555</v>
      </c>
      <c r="D221" t="s">
        <v>2566</v>
      </c>
      <c r="E221">
        <v>1000730</v>
      </c>
      <c r="F221" t="s">
        <v>47</v>
      </c>
      <c r="G221" t="s">
        <v>245</v>
      </c>
      <c r="H221" t="s">
        <v>2557</v>
      </c>
      <c r="I221">
        <v>34385435</v>
      </c>
      <c r="J221" t="s">
        <v>2558</v>
      </c>
      <c r="K221">
        <v>0</v>
      </c>
      <c r="L221" t="s">
        <v>1228</v>
      </c>
      <c r="M221">
        <v>0</v>
      </c>
      <c r="N221" t="s">
        <v>1228</v>
      </c>
    </row>
    <row r="222" spans="1:14" hidden="1">
      <c r="A222">
        <v>10</v>
      </c>
      <c r="B222">
        <v>56</v>
      </c>
      <c r="C222" t="s">
        <v>2555</v>
      </c>
      <c r="D222" t="s">
        <v>2566</v>
      </c>
      <c r="E222">
        <v>1000730</v>
      </c>
      <c r="F222" t="s">
        <v>47</v>
      </c>
      <c r="G222" t="s">
        <v>530</v>
      </c>
      <c r="H222" t="s">
        <v>2557</v>
      </c>
      <c r="I222">
        <v>34385435</v>
      </c>
      <c r="J222" t="s">
        <v>2558</v>
      </c>
      <c r="K222">
        <v>0</v>
      </c>
      <c r="L222" t="s">
        <v>1228</v>
      </c>
      <c r="M222">
        <v>0</v>
      </c>
      <c r="N222" t="s">
        <v>1228</v>
      </c>
    </row>
    <row r="223" spans="1:14" hidden="1">
      <c r="A223">
        <v>10</v>
      </c>
      <c r="B223">
        <v>56</v>
      </c>
      <c r="C223" t="s">
        <v>2555</v>
      </c>
      <c r="D223" t="s">
        <v>2566</v>
      </c>
      <c r="E223">
        <v>1000730</v>
      </c>
      <c r="F223" t="s">
        <v>47</v>
      </c>
      <c r="G223" t="s">
        <v>1128</v>
      </c>
      <c r="H223" t="s">
        <v>2557</v>
      </c>
      <c r="I223">
        <v>34385435</v>
      </c>
      <c r="J223" t="s">
        <v>2558</v>
      </c>
      <c r="K223">
        <v>0</v>
      </c>
      <c r="L223" t="s">
        <v>1228</v>
      </c>
      <c r="M223">
        <v>0</v>
      </c>
      <c r="N223" t="s">
        <v>1228</v>
      </c>
    </row>
    <row r="224" spans="1:14" hidden="1">
      <c r="A224">
        <v>10</v>
      </c>
      <c r="B224">
        <v>56</v>
      </c>
      <c r="C224" t="s">
        <v>2555</v>
      </c>
      <c r="D224" t="s">
        <v>2566</v>
      </c>
      <c r="E224">
        <v>1000730</v>
      </c>
      <c r="F224" t="s">
        <v>47</v>
      </c>
      <c r="G224" t="s">
        <v>117</v>
      </c>
      <c r="H224" t="s">
        <v>2557</v>
      </c>
      <c r="I224">
        <v>34385435</v>
      </c>
      <c r="J224" t="s">
        <v>2558</v>
      </c>
      <c r="K224" s="45">
        <v>257263</v>
      </c>
      <c r="L224" t="s">
        <v>1228</v>
      </c>
      <c r="M224" s="45">
        <v>48880</v>
      </c>
      <c r="N224" t="s">
        <v>1228</v>
      </c>
    </row>
    <row r="225" spans="1:14" hidden="1">
      <c r="A225">
        <v>10</v>
      </c>
      <c r="B225">
        <v>56</v>
      </c>
      <c r="C225" t="s">
        <v>2555</v>
      </c>
      <c r="D225" t="s">
        <v>2566</v>
      </c>
      <c r="E225">
        <v>1000730</v>
      </c>
      <c r="F225" t="s">
        <v>47</v>
      </c>
      <c r="G225" t="s">
        <v>320</v>
      </c>
      <c r="H225" t="s">
        <v>2557</v>
      </c>
      <c r="I225">
        <v>34385435</v>
      </c>
      <c r="J225" t="s">
        <v>2558</v>
      </c>
      <c r="K225">
        <v>0</v>
      </c>
      <c r="L225" t="s">
        <v>1228</v>
      </c>
      <c r="M225">
        <v>0</v>
      </c>
      <c r="N225" t="s">
        <v>1228</v>
      </c>
    </row>
    <row r="226" spans="1:14" hidden="1">
      <c r="A226">
        <v>10</v>
      </c>
      <c r="B226">
        <v>56</v>
      </c>
      <c r="C226" t="s">
        <v>2555</v>
      </c>
      <c r="D226" t="s">
        <v>2566</v>
      </c>
      <c r="E226">
        <v>1000730</v>
      </c>
      <c r="F226" t="s">
        <v>47</v>
      </c>
      <c r="G226" t="s">
        <v>182</v>
      </c>
      <c r="H226" t="s">
        <v>2557</v>
      </c>
      <c r="I226">
        <v>34385435</v>
      </c>
      <c r="J226" t="s">
        <v>2558</v>
      </c>
      <c r="K226">
        <v>0</v>
      </c>
      <c r="L226" t="s">
        <v>1228</v>
      </c>
      <c r="M226">
        <v>0</v>
      </c>
      <c r="N226" t="s">
        <v>1228</v>
      </c>
    </row>
    <row r="227" spans="1:14" hidden="1">
      <c r="A227">
        <v>10</v>
      </c>
      <c r="B227">
        <v>56</v>
      </c>
      <c r="C227" t="s">
        <v>2555</v>
      </c>
      <c r="D227" t="s">
        <v>2566</v>
      </c>
      <c r="E227">
        <v>1000730</v>
      </c>
      <c r="F227" t="s">
        <v>47</v>
      </c>
      <c r="G227" t="s">
        <v>481</v>
      </c>
      <c r="H227" t="s">
        <v>2557</v>
      </c>
      <c r="I227">
        <v>34385435</v>
      </c>
      <c r="J227" t="s">
        <v>2558</v>
      </c>
      <c r="K227">
        <v>1</v>
      </c>
      <c r="L227" t="s">
        <v>1228</v>
      </c>
      <c r="M227">
        <v>0</v>
      </c>
      <c r="N227" t="s">
        <v>1228</v>
      </c>
    </row>
    <row r="228" spans="1:14" hidden="1">
      <c r="A228">
        <v>19</v>
      </c>
      <c r="B228">
        <v>41</v>
      </c>
      <c r="C228" t="s">
        <v>2560</v>
      </c>
      <c r="D228" t="s">
        <v>2566</v>
      </c>
      <c r="E228">
        <v>1000730</v>
      </c>
      <c r="F228" t="s">
        <v>47</v>
      </c>
      <c r="G228" t="s">
        <v>54</v>
      </c>
      <c r="H228" t="s">
        <v>2557</v>
      </c>
      <c r="I228">
        <v>3909080548</v>
      </c>
      <c r="J228" t="s">
        <v>2558</v>
      </c>
      <c r="K228">
        <v>0</v>
      </c>
      <c r="L228" t="s">
        <v>1228</v>
      </c>
      <c r="M228">
        <v>0</v>
      </c>
      <c r="N228" t="s">
        <v>1228</v>
      </c>
    </row>
    <row r="229" spans="1:14" hidden="1">
      <c r="A229">
        <v>19</v>
      </c>
      <c r="B229">
        <v>41</v>
      </c>
      <c r="C229" t="s">
        <v>2560</v>
      </c>
      <c r="D229" t="s">
        <v>2566</v>
      </c>
      <c r="E229">
        <v>1000730</v>
      </c>
      <c r="F229" t="s">
        <v>47</v>
      </c>
      <c r="G229" t="s">
        <v>54</v>
      </c>
      <c r="H229" t="s">
        <v>2557</v>
      </c>
      <c r="I229">
        <v>3909080548</v>
      </c>
      <c r="J229" t="s">
        <v>2558</v>
      </c>
      <c r="K229">
        <v>0</v>
      </c>
      <c r="L229" t="s">
        <v>1228</v>
      </c>
      <c r="M229">
        <v>0</v>
      </c>
      <c r="N229" t="s">
        <v>1228</v>
      </c>
    </row>
    <row r="230" spans="1:14" hidden="1">
      <c r="A230">
        <v>19</v>
      </c>
      <c r="B230">
        <v>41</v>
      </c>
      <c r="C230" t="s">
        <v>2560</v>
      </c>
      <c r="D230" t="s">
        <v>2566</v>
      </c>
      <c r="E230">
        <v>1000730</v>
      </c>
      <c r="F230" t="s">
        <v>47</v>
      </c>
      <c r="G230" t="s">
        <v>54</v>
      </c>
      <c r="H230" t="s">
        <v>2557</v>
      </c>
      <c r="I230">
        <v>3909080548</v>
      </c>
      <c r="J230" t="s">
        <v>2558</v>
      </c>
      <c r="K230">
        <v>0</v>
      </c>
      <c r="L230" t="s">
        <v>1228</v>
      </c>
      <c r="M230">
        <v>0</v>
      </c>
      <c r="N230" t="s">
        <v>1228</v>
      </c>
    </row>
    <row r="231" spans="1:14" hidden="1">
      <c r="A231">
        <v>19</v>
      </c>
      <c r="B231">
        <v>41</v>
      </c>
      <c r="C231" t="s">
        <v>2560</v>
      </c>
      <c r="D231" t="s">
        <v>2566</v>
      </c>
      <c r="E231">
        <v>1000730</v>
      </c>
      <c r="F231" t="s">
        <v>47</v>
      </c>
      <c r="G231" t="s">
        <v>54</v>
      </c>
      <c r="H231" t="s">
        <v>2557</v>
      </c>
      <c r="I231">
        <v>3909080548</v>
      </c>
      <c r="J231" t="s">
        <v>2558</v>
      </c>
      <c r="K231">
        <v>0</v>
      </c>
      <c r="L231" t="s">
        <v>1228</v>
      </c>
      <c r="M231">
        <v>0</v>
      </c>
      <c r="N231" t="s">
        <v>1228</v>
      </c>
    </row>
    <row r="232" spans="1:14" hidden="1">
      <c r="A232">
        <v>19</v>
      </c>
      <c r="B232">
        <v>41</v>
      </c>
      <c r="C232" t="s">
        <v>2560</v>
      </c>
      <c r="D232" t="s">
        <v>2566</v>
      </c>
      <c r="E232">
        <v>1000730</v>
      </c>
      <c r="F232" t="s">
        <v>47</v>
      </c>
      <c r="G232" t="s">
        <v>54</v>
      </c>
      <c r="H232" t="s">
        <v>2557</v>
      </c>
      <c r="I232">
        <v>3909080548</v>
      </c>
      <c r="J232" t="s">
        <v>2558</v>
      </c>
      <c r="K232">
        <v>0</v>
      </c>
      <c r="L232" t="s">
        <v>1228</v>
      </c>
      <c r="M232">
        <v>0</v>
      </c>
      <c r="N232" t="s">
        <v>1228</v>
      </c>
    </row>
    <row r="233" spans="1:14" hidden="1">
      <c r="A233">
        <v>19</v>
      </c>
      <c r="B233">
        <v>41</v>
      </c>
      <c r="C233" t="s">
        <v>2560</v>
      </c>
      <c r="D233" t="s">
        <v>2566</v>
      </c>
      <c r="E233">
        <v>1000730</v>
      </c>
      <c r="F233" t="s">
        <v>47</v>
      </c>
      <c r="G233" t="s">
        <v>54</v>
      </c>
      <c r="H233" t="s">
        <v>2557</v>
      </c>
      <c r="I233">
        <v>3909080548</v>
      </c>
      <c r="J233" t="s">
        <v>2558</v>
      </c>
      <c r="K233">
        <v>0</v>
      </c>
      <c r="L233" t="s">
        <v>1228</v>
      </c>
      <c r="M233">
        <v>0</v>
      </c>
      <c r="N233" t="s">
        <v>1228</v>
      </c>
    </row>
    <row r="234" spans="1:14" hidden="1">
      <c r="A234">
        <v>19</v>
      </c>
      <c r="B234">
        <v>41</v>
      </c>
      <c r="C234" t="s">
        <v>2560</v>
      </c>
      <c r="D234" t="s">
        <v>2566</v>
      </c>
      <c r="E234">
        <v>1000730</v>
      </c>
      <c r="F234" t="s">
        <v>47</v>
      </c>
      <c r="G234" t="s">
        <v>54</v>
      </c>
      <c r="H234" t="s">
        <v>2557</v>
      </c>
      <c r="I234">
        <v>3909080548</v>
      </c>
      <c r="J234" t="s">
        <v>2558</v>
      </c>
      <c r="K234">
        <v>0</v>
      </c>
      <c r="L234" t="s">
        <v>1228</v>
      </c>
      <c r="M234">
        <v>0</v>
      </c>
      <c r="N234" t="s">
        <v>1228</v>
      </c>
    </row>
    <row r="235" spans="1:14" hidden="1">
      <c r="A235">
        <v>19</v>
      </c>
      <c r="B235">
        <v>41</v>
      </c>
      <c r="C235" t="s">
        <v>2560</v>
      </c>
      <c r="D235" t="s">
        <v>2566</v>
      </c>
      <c r="E235">
        <v>1000730</v>
      </c>
      <c r="F235" t="s">
        <v>47</v>
      </c>
      <c r="G235" t="s">
        <v>54</v>
      </c>
      <c r="H235" t="s">
        <v>2557</v>
      </c>
      <c r="I235">
        <v>3909080548</v>
      </c>
      <c r="J235" t="s">
        <v>2558</v>
      </c>
      <c r="K235">
        <v>0</v>
      </c>
      <c r="L235" t="s">
        <v>1228</v>
      </c>
      <c r="M235">
        <v>0</v>
      </c>
      <c r="N235" t="s">
        <v>1228</v>
      </c>
    </row>
    <row r="236" spans="1:14" hidden="1">
      <c r="A236">
        <v>19</v>
      </c>
      <c r="B236">
        <v>41</v>
      </c>
      <c r="C236" t="s">
        <v>2560</v>
      </c>
      <c r="D236" t="s">
        <v>2566</v>
      </c>
      <c r="E236">
        <v>1000730</v>
      </c>
      <c r="F236" t="s">
        <v>47</v>
      </c>
      <c r="G236" t="s">
        <v>54</v>
      </c>
      <c r="H236" t="s">
        <v>2557</v>
      </c>
      <c r="I236">
        <v>3909080548</v>
      </c>
      <c r="J236" t="s">
        <v>2558</v>
      </c>
      <c r="K236">
        <v>0</v>
      </c>
      <c r="L236" t="s">
        <v>1228</v>
      </c>
      <c r="M236">
        <v>0</v>
      </c>
      <c r="N236" t="s">
        <v>1228</v>
      </c>
    </row>
    <row r="237" spans="1:14" hidden="1">
      <c r="A237">
        <v>19</v>
      </c>
      <c r="B237">
        <v>41</v>
      </c>
      <c r="C237" t="s">
        <v>2560</v>
      </c>
      <c r="D237" t="s">
        <v>2566</v>
      </c>
      <c r="E237">
        <v>1000730</v>
      </c>
      <c r="F237" t="s">
        <v>47</v>
      </c>
      <c r="G237" t="s">
        <v>54</v>
      </c>
      <c r="H237" t="s">
        <v>2557</v>
      </c>
      <c r="I237">
        <v>3909080548</v>
      </c>
      <c r="J237" t="s">
        <v>2558</v>
      </c>
      <c r="K237">
        <v>0</v>
      </c>
      <c r="L237" t="s">
        <v>1228</v>
      </c>
      <c r="M237">
        <v>0</v>
      </c>
      <c r="N237" t="s">
        <v>1228</v>
      </c>
    </row>
    <row r="238" spans="1:14" hidden="1">
      <c r="A238">
        <v>19</v>
      </c>
      <c r="B238">
        <v>41</v>
      </c>
      <c r="C238" t="s">
        <v>2560</v>
      </c>
      <c r="D238" t="s">
        <v>2566</v>
      </c>
      <c r="E238">
        <v>1000730</v>
      </c>
      <c r="F238" t="s">
        <v>47</v>
      </c>
      <c r="G238" t="s">
        <v>54</v>
      </c>
      <c r="H238" t="s">
        <v>2557</v>
      </c>
      <c r="I238">
        <v>3909080548</v>
      </c>
      <c r="J238" t="s">
        <v>2558</v>
      </c>
      <c r="K238">
        <v>0</v>
      </c>
      <c r="L238" t="s">
        <v>1228</v>
      </c>
      <c r="M238">
        <v>0</v>
      </c>
      <c r="N238" t="s">
        <v>1228</v>
      </c>
    </row>
    <row r="239" spans="1:14" hidden="1">
      <c r="A239">
        <v>19</v>
      </c>
      <c r="B239">
        <v>41</v>
      </c>
      <c r="C239" t="s">
        <v>2560</v>
      </c>
      <c r="D239" t="s">
        <v>2566</v>
      </c>
      <c r="E239">
        <v>1000730</v>
      </c>
      <c r="F239" t="s">
        <v>47</v>
      </c>
      <c r="G239" t="s">
        <v>54</v>
      </c>
      <c r="H239" t="s">
        <v>2557</v>
      </c>
      <c r="I239">
        <v>3909080548</v>
      </c>
      <c r="J239" t="s">
        <v>2558</v>
      </c>
      <c r="K239">
        <v>0</v>
      </c>
      <c r="L239" t="s">
        <v>1228</v>
      </c>
      <c r="M239">
        <v>0</v>
      </c>
      <c r="N239" t="s">
        <v>1228</v>
      </c>
    </row>
    <row r="240" spans="1:14" hidden="1">
      <c r="A240">
        <v>19</v>
      </c>
      <c r="B240">
        <v>41</v>
      </c>
      <c r="C240" t="s">
        <v>2560</v>
      </c>
      <c r="D240" t="s">
        <v>2566</v>
      </c>
      <c r="E240">
        <v>1000730</v>
      </c>
      <c r="F240" t="s">
        <v>47</v>
      </c>
      <c r="G240" t="s">
        <v>54</v>
      </c>
      <c r="H240" t="s">
        <v>2557</v>
      </c>
      <c r="I240">
        <v>3909080548</v>
      </c>
      <c r="J240" t="s">
        <v>2558</v>
      </c>
      <c r="K240">
        <v>0</v>
      </c>
      <c r="L240" t="s">
        <v>1228</v>
      </c>
      <c r="M240">
        <v>0</v>
      </c>
      <c r="N240" t="s">
        <v>1228</v>
      </c>
    </row>
    <row r="241" spans="1:14" hidden="1">
      <c r="A241">
        <v>19</v>
      </c>
      <c r="B241">
        <v>41</v>
      </c>
      <c r="C241" t="s">
        <v>2560</v>
      </c>
      <c r="D241" t="s">
        <v>2566</v>
      </c>
      <c r="E241">
        <v>1000730</v>
      </c>
      <c r="F241" t="s">
        <v>47</v>
      </c>
      <c r="G241" t="s">
        <v>54</v>
      </c>
      <c r="H241" t="s">
        <v>2557</v>
      </c>
      <c r="I241">
        <v>3909080548</v>
      </c>
      <c r="J241" t="s">
        <v>2558</v>
      </c>
      <c r="K241">
        <v>0</v>
      </c>
      <c r="L241" t="s">
        <v>1228</v>
      </c>
      <c r="M241">
        <v>0</v>
      </c>
      <c r="N241" t="s">
        <v>1228</v>
      </c>
    </row>
    <row r="242" spans="1:14" hidden="1">
      <c r="A242">
        <v>19</v>
      </c>
      <c r="B242">
        <v>41</v>
      </c>
      <c r="C242" t="s">
        <v>2560</v>
      </c>
      <c r="D242" t="s">
        <v>2566</v>
      </c>
      <c r="E242">
        <v>1000730</v>
      </c>
      <c r="F242" t="s">
        <v>47</v>
      </c>
      <c r="G242" t="s">
        <v>54</v>
      </c>
      <c r="H242" t="s">
        <v>2557</v>
      </c>
      <c r="I242">
        <v>3909080548</v>
      </c>
      <c r="J242" t="s">
        <v>2558</v>
      </c>
      <c r="K242">
        <v>0</v>
      </c>
      <c r="L242" t="s">
        <v>1228</v>
      </c>
      <c r="M242">
        <v>0</v>
      </c>
      <c r="N242" t="s">
        <v>1228</v>
      </c>
    </row>
    <row r="243" spans="1:14" hidden="1">
      <c r="A243">
        <v>19</v>
      </c>
      <c r="B243">
        <v>41</v>
      </c>
      <c r="C243" t="s">
        <v>2560</v>
      </c>
      <c r="D243" t="s">
        <v>2566</v>
      </c>
      <c r="E243">
        <v>1000730</v>
      </c>
      <c r="F243" t="s">
        <v>47</v>
      </c>
      <c r="G243" t="s">
        <v>54</v>
      </c>
      <c r="H243" t="s">
        <v>2557</v>
      </c>
      <c r="I243">
        <v>3909080548</v>
      </c>
      <c r="J243" t="s">
        <v>2558</v>
      </c>
      <c r="K243">
        <v>0</v>
      </c>
      <c r="L243" t="s">
        <v>1228</v>
      </c>
      <c r="M243">
        <v>0</v>
      </c>
      <c r="N243" t="s">
        <v>1228</v>
      </c>
    </row>
    <row r="244" spans="1:14" hidden="1">
      <c r="A244">
        <v>19</v>
      </c>
      <c r="B244">
        <v>41</v>
      </c>
      <c r="C244" t="s">
        <v>2560</v>
      </c>
      <c r="D244" t="s">
        <v>2566</v>
      </c>
      <c r="E244">
        <v>1000730</v>
      </c>
      <c r="F244" t="s">
        <v>47</v>
      </c>
      <c r="G244" t="s">
        <v>54</v>
      </c>
      <c r="H244" t="s">
        <v>2557</v>
      </c>
      <c r="I244">
        <v>3909080548</v>
      </c>
      <c r="J244" t="s">
        <v>2558</v>
      </c>
      <c r="K244">
        <v>0</v>
      </c>
      <c r="L244" t="s">
        <v>1228</v>
      </c>
      <c r="M244">
        <v>0</v>
      </c>
      <c r="N244" t="s">
        <v>1228</v>
      </c>
    </row>
    <row r="245" spans="1:14" hidden="1">
      <c r="A245">
        <v>19</v>
      </c>
      <c r="B245">
        <v>41</v>
      </c>
      <c r="C245" t="s">
        <v>2560</v>
      </c>
      <c r="D245" t="s">
        <v>2566</v>
      </c>
      <c r="E245">
        <v>1000730</v>
      </c>
      <c r="F245" t="s">
        <v>47</v>
      </c>
      <c r="G245" t="s">
        <v>54</v>
      </c>
      <c r="H245" t="s">
        <v>2557</v>
      </c>
      <c r="I245">
        <v>3909080548</v>
      </c>
      <c r="J245" t="s">
        <v>2558</v>
      </c>
      <c r="K245">
        <v>0</v>
      </c>
      <c r="L245" t="s">
        <v>1228</v>
      </c>
      <c r="M245">
        <v>0</v>
      </c>
      <c r="N245" t="s">
        <v>1228</v>
      </c>
    </row>
    <row r="246" spans="1:14" hidden="1">
      <c r="A246">
        <v>19</v>
      </c>
      <c r="B246">
        <v>41</v>
      </c>
      <c r="C246" t="s">
        <v>2560</v>
      </c>
      <c r="D246" t="s">
        <v>2566</v>
      </c>
      <c r="E246">
        <v>1000730</v>
      </c>
      <c r="F246" t="s">
        <v>47</v>
      </c>
      <c r="G246" t="s">
        <v>54</v>
      </c>
      <c r="H246" t="s">
        <v>2557</v>
      </c>
      <c r="I246">
        <v>3909080548</v>
      </c>
      <c r="J246" t="s">
        <v>2558</v>
      </c>
      <c r="K246">
        <v>0</v>
      </c>
      <c r="L246" t="s">
        <v>1228</v>
      </c>
      <c r="M246">
        <v>0</v>
      </c>
      <c r="N246" t="s">
        <v>1228</v>
      </c>
    </row>
    <row r="247" spans="1:14" hidden="1">
      <c r="A247">
        <v>19</v>
      </c>
      <c r="B247">
        <v>41</v>
      </c>
      <c r="C247" t="s">
        <v>2560</v>
      </c>
      <c r="D247" t="s">
        <v>2566</v>
      </c>
      <c r="E247">
        <v>1000730</v>
      </c>
      <c r="F247" t="s">
        <v>47</v>
      </c>
      <c r="G247" t="s">
        <v>54</v>
      </c>
      <c r="H247" t="s">
        <v>2557</v>
      </c>
      <c r="I247">
        <v>3909080548</v>
      </c>
      <c r="J247" t="s">
        <v>2558</v>
      </c>
      <c r="K247">
        <v>0</v>
      </c>
      <c r="L247" t="s">
        <v>1228</v>
      </c>
      <c r="M247">
        <v>0</v>
      </c>
      <c r="N247" t="s">
        <v>1228</v>
      </c>
    </row>
    <row r="248" spans="1:14" hidden="1">
      <c r="A248">
        <v>19</v>
      </c>
      <c r="B248">
        <v>41</v>
      </c>
      <c r="C248" t="s">
        <v>2560</v>
      </c>
      <c r="D248" t="s">
        <v>2566</v>
      </c>
      <c r="E248">
        <v>1000730</v>
      </c>
      <c r="F248" t="s">
        <v>47</v>
      </c>
      <c r="G248" t="s">
        <v>54</v>
      </c>
      <c r="H248" t="s">
        <v>2557</v>
      </c>
      <c r="I248">
        <v>3909080548</v>
      </c>
      <c r="J248" t="s">
        <v>2558</v>
      </c>
      <c r="K248">
        <v>0</v>
      </c>
      <c r="L248" t="s">
        <v>1228</v>
      </c>
      <c r="M248">
        <v>0</v>
      </c>
      <c r="N248" t="s">
        <v>1228</v>
      </c>
    </row>
    <row r="249" spans="1:14" hidden="1">
      <c r="A249">
        <v>19</v>
      </c>
      <c r="B249">
        <v>41</v>
      </c>
      <c r="C249" t="s">
        <v>2560</v>
      </c>
      <c r="D249" t="s">
        <v>2566</v>
      </c>
      <c r="E249">
        <v>1000730</v>
      </c>
      <c r="F249" t="s">
        <v>47</v>
      </c>
      <c r="G249" t="s">
        <v>54</v>
      </c>
      <c r="H249" t="s">
        <v>2557</v>
      </c>
      <c r="I249">
        <v>3909080548</v>
      </c>
      <c r="J249" t="s">
        <v>2558</v>
      </c>
      <c r="K249">
        <v>0</v>
      </c>
      <c r="L249" t="s">
        <v>1228</v>
      </c>
      <c r="M249">
        <v>0</v>
      </c>
      <c r="N249" t="s">
        <v>1228</v>
      </c>
    </row>
    <row r="250" spans="1:14" hidden="1">
      <c r="A250">
        <v>19</v>
      </c>
      <c r="B250">
        <v>41</v>
      </c>
      <c r="C250" t="s">
        <v>2560</v>
      </c>
      <c r="D250" t="s">
        <v>2566</v>
      </c>
      <c r="E250">
        <v>1000730</v>
      </c>
      <c r="F250" t="s">
        <v>47</v>
      </c>
      <c r="G250" t="s">
        <v>54</v>
      </c>
      <c r="H250" t="s">
        <v>2557</v>
      </c>
      <c r="I250">
        <v>3909080548</v>
      </c>
      <c r="J250" t="s">
        <v>2558</v>
      </c>
      <c r="K250">
        <v>0</v>
      </c>
      <c r="L250" t="s">
        <v>1228</v>
      </c>
      <c r="M250">
        <v>0</v>
      </c>
      <c r="N250" t="s">
        <v>1228</v>
      </c>
    </row>
    <row r="251" spans="1:14" hidden="1">
      <c r="A251">
        <v>19</v>
      </c>
      <c r="B251">
        <v>41</v>
      </c>
      <c r="C251" t="s">
        <v>2560</v>
      </c>
      <c r="D251" t="s">
        <v>2566</v>
      </c>
      <c r="E251">
        <v>1000730</v>
      </c>
      <c r="F251" t="s">
        <v>47</v>
      </c>
      <c r="G251" t="s">
        <v>54</v>
      </c>
      <c r="H251" t="s">
        <v>2557</v>
      </c>
      <c r="I251">
        <v>3909080548</v>
      </c>
      <c r="J251" t="s">
        <v>2558</v>
      </c>
      <c r="K251">
        <v>0</v>
      </c>
      <c r="L251" t="s">
        <v>1228</v>
      </c>
      <c r="M251">
        <v>0</v>
      </c>
      <c r="N251" t="s">
        <v>1228</v>
      </c>
    </row>
    <row r="252" spans="1:14" hidden="1">
      <c r="A252">
        <v>10</v>
      </c>
      <c r="B252">
        <v>41</v>
      </c>
      <c r="C252" t="s">
        <v>2560</v>
      </c>
      <c r="D252" t="s">
        <v>2566</v>
      </c>
      <c r="E252">
        <v>1000730</v>
      </c>
      <c r="F252" t="s">
        <v>47</v>
      </c>
      <c r="G252" t="s">
        <v>1122</v>
      </c>
      <c r="H252" t="s">
        <v>2557</v>
      </c>
      <c r="I252">
        <v>3909080549</v>
      </c>
      <c r="J252" t="s">
        <v>2558</v>
      </c>
      <c r="K252">
        <v>0</v>
      </c>
      <c r="L252" t="s">
        <v>1228</v>
      </c>
      <c r="M252">
        <v>0</v>
      </c>
      <c r="N252" t="s">
        <v>1228</v>
      </c>
    </row>
    <row r="253" spans="1:14" hidden="1">
      <c r="A253">
        <v>10</v>
      </c>
      <c r="B253">
        <v>41</v>
      </c>
      <c r="C253" t="s">
        <v>2560</v>
      </c>
      <c r="D253" t="s">
        <v>2566</v>
      </c>
      <c r="E253">
        <v>1000730</v>
      </c>
      <c r="F253" t="s">
        <v>47</v>
      </c>
      <c r="G253" t="s">
        <v>1122</v>
      </c>
      <c r="H253" t="s">
        <v>2557</v>
      </c>
      <c r="I253">
        <v>3909080549</v>
      </c>
      <c r="J253" t="s">
        <v>2558</v>
      </c>
      <c r="K253">
        <v>0</v>
      </c>
      <c r="L253" t="s">
        <v>1228</v>
      </c>
      <c r="M253">
        <v>0</v>
      </c>
      <c r="N253" t="s">
        <v>1228</v>
      </c>
    </row>
    <row r="254" spans="1:14" hidden="1">
      <c r="A254">
        <v>10</v>
      </c>
      <c r="B254">
        <v>41</v>
      </c>
      <c r="C254" t="s">
        <v>2560</v>
      </c>
      <c r="D254" t="s">
        <v>2566</v>
      </c>
      <c r="E254">
        <v>1000730</v>
      </c>
      <c r="F254" t="s">
        <v>47</v>
      </c>
      <c r="G254" t="s">
        <v>194</v>
      </c>
      <c r="H254" t="s">
        <v>2557</v>
      </c>
      <c r="I254">
        <v>3909080549</v>
      </c>
      <c r="J254" t="s">
        <v>2558</v>
      </c>
      <c r="K254">
        <v>0</v>
      </c>
      <c r="L254" t="s">
        <v>1228</v>
      </c>
      <c r="M254">
        <v>0</v>
      </c>
      <c r="N254" t="s">
        <v>1228</v>
      </c>
    </row>
    <row r="255" spans="1:14" hidden="1">
      <c r="A255">
        <v>10</v>
      </c>
      <c r="B255">
        <v>41</v>
      </c>
      <c r="C255" t="s">
        <v>2560</v>
      </c>
      <c r="D255" t="s">
        <v>2566</v>
      </c>
      <c r="E255">
        <v>1000730</v>
      </c>
      <c r="F255" t="s">
        <v>47</v>
      </c>
      <c r="G255" t="s">
        <v>409</v>
      </c>
      <c r="H255" t="s">
        <v>2557</v>
      </c>
      <c r="I255">
        <v>3909080549</v>
      </c>
      <c r="J255" t="s">
        <v>2558</v>
      </c>
      <c r="K255">
        <v>0</v>
      </c>
      <c r="L255" t="s">
        <v>1228</v>
      </c>
      <c r="M255">
        <v>0</v>
      </c>
      <c r="N255" t="s">
        <v>1228</v>
      </c>
    </row>
    <row r="256" spans="1:14" hidden="1">
      <c r="A256">
        <v>10</v>
      </c>
      <c r="B256">
        <v>41</v>
      </c>
      <c r="C256" t="s">
        <v>2560</v>
      </c>
      <c r="D256" t="s">
        <v>2566</v>
      </c>
      <c r="E256">
        <v>1000730</v>
      </c>
      <c r="F256" t="s">
        <v>47</v>
      </c>
      <c r="G256" t="s">
        <v>194</v>
      </c>
      <c r="H256" t="s">
        <v>2557</v>
      </c>
      <c r="I256">
        <v>3909080549</v>
      </c>
      <c r="J256" t="s">
        <v>2558</v>
      </c>
      <c r="K256">
        <v>0</v>
      </c>
      <c r="L256" t="s">
        <v>1228</v>
      </c>
      <c r="M256">
        <v>0</v>
      </c>
      <c r="N256" t="s">
        <v>1228</v>
      </c>
    </row>
    <row r="257" spans="1:14" hidden="1">
      <c r="A257">
        <v>10</v>
      </c>
      <c r="B257">
        <v>41</v>
      </c>
      <c r="C257" t="s">
        <v>2560</v>
      </c>
      <c r="D257" t="s">
        <v>2566</v>
      </c>
      <c r="E257">
        <v>1000730</v>
      </c>
      <c r="F257" t="s">
        <v>47</v>
      </c>
      <c r="G257" t="s">
        <v>409</v>
      </c>
      <c r="H257" t="s">
        <v>2557</v>
      </c>
      <c r="I257">
        <v>3909080549</v>
      </c>
      <c r="J257" t="s">
        <v>2558</v>
      </c>
      <c r="K257">
        <v>0</v>
      </c>
      <c r="L257" t="s">
        <v>1228</v>
      </c>
      <c r="M257">
        <v>0</v>
      </c>
      <c r="N257" t="s">
        <v>1228</v>
      </c>
    </row>
    <row r="258" spans="1:14" hidden="1">
      <c r="A258">
        <v>19</v>
      </c>
      <c r="B258">
        <v>41</v>
      </c>
      <c r="C258" t="s">
        <v>2560</v>
      </c>
      <c r="D258" t="s">
        <v>2566</v>
      </c>
      <c r="E258">
        <v>1000730</v>
      </c>
      <c r="F258" t="s">
        <v>47</v>
      </c>
      <c r="G258" t="s">
        <v>54</v>
      </c>
      <c r="H258" t="s">
        <v>2557</v>
      </c>
      <c r="I258">
        <v>3909080908</v>
      </c>
      <c r="J258" t="s">
        <v>2558</v>
      </c>
      <c r="K258">
        <v>0</v>
      </c>
      <c r="L258" t="s">
        <v>1228</v>
      </c>
      <c r="M258">
        <v>0</v>
      </c>
      <c r="N258" t="s">
        <v>1228</v>
      </c>
    </row>
    <row r="259" spans="1:14" hidden="1">
      <c r="A259">
        <v>19</v>
      </c>
      <c r="B259">
        <v>41</v>
      </c>
      <c r="C259" t="s">
        <v>2560</v>
      </c>
      <c r="D259" t="s">
        <v>2566</v>
      </c>
      <c r="E259">
        <v>1000730</v>
      </c>
      <c r="F259" t="s">
        <v>47</v>
      </c>
      <c r="G259" t="s">
        <v>54</v>
      </c>
      <c r="H259" t="s">
        <v>2557</v>
      </c>
      <c r="I259">
        <v>3909080908</v>
      </c>
      <c r="J259" t="s">
        <v>2558</v>
      </c>
      <c r="K259">
        <v>0</v>
      </c>
      <c r="L259" t="s">
        <v>1228</v>
      </c>
      <c r="M259">
        <v>0</v>
      </c>
      <c r="N259" t="s">
        <v>1228</v>
      </c>
    </row>
    <row r="260" spans="1:14" hidden="1">
      <c r="A260">
        <v>10</v>
      </c>
      <c r="B260">
        <v>41</v>
      </c>
      <c r="C260" t="s">
        <v>2560</v>
      </c>
      <c r="D260" t="s">
        <v>2566</v>
      </c>
      <c r="E260">
        <v>1000730</v>
      </c>
      <c r="F260" t="s">
        <v>47</v>
      </c>
      <c r="G260" t="s">
        <v>117</v>
      </c>
      <c r="H260" t="s">
        <v>2557</v>
      </c>
      <c r="I260">
        <v>3909080909</v>
      </c>
      <c r="J260" t="s">
        <v>2558</v>
      </c>
      <c r="K260">
        <v>0</v>
      </c>
      <c r="L260" t="s">
        <v>1228</v>
      </c>
      <c r="M260">
        <v>0</v>
      </c>
      <c r="N260" t="s">
        <v>1228</v>
      </c>
    </row>
    <row r="261" spans="1:14" hidden="1">
      <c r="A261">
        <v>10</v>
      </c>
      <c r="B261">
        <v>41</v>
      </c>
      <c r="C261" t="s">
        <v>2560</v>
      </c>
      <c r="D261" t="s">
        <v>2566</v>
      </c>
      <c r="E261">
        <v>1000730</v>
      </c>
      <c r="F261" t="s">
        <v>47</v>
      </c>
      <c r="G261" t="s">
        <v>117</v>
      </c>
      <c r="H261" t="s">
        <v>2557</v>
      </c>
      <c r="I261">
        <v>3909080909</v>
      </c>
      <c r="J261" t="s">
        <v>2558</v>
      </c>
      <c r="K261">
        <v>0</v>
      </c>
      <c r="L261" t="s">
        <v>1228</v>
      </c>
      <c r="M261">
        <v>0</v>
      </c>
      <c r="N261" t="s">
        <v>1228</v>
      </c>
    </row>
    <row r="262" spans="1:14" hidden="1">
      <c r="A262">
        <v>10</v>
      </c>
      <c r="B262">
        <v>43</v>
      </c>
      <c r="C262" t="s">
        <v>2560</v>
      </c>
      <c r="D262" t="s">
        <v>2566</v>
      </c>
      <c r="E262">
        <v>1000730</v>
      </c>
      <c r="F262" t="s">
        <v>47</v>
      </c>
      <c r="G262" t="s">
        <v>194</v>
      </c>
      <c r="H262" t="s">
        <v>2557</v>
      </c>
      <c r="I262">
        <v>3909088266</v>
      </c>
      <c r="J262" t="s">
        <v>2558</v>
      </c>
      <c r="K262">
        <v>0</v>
      </c>
      <c r="L262" t="s">
        <v>1228</v>
      </c>
      <c r="M262">
        <v>0</v>
      </c>
      <c r="N262" t="s">
        <v>1228</v>
      </c>
    </row>
    <row r="263" spans="1:14" hidden="1">
      <c r="A263">
        <v>10</v>
      </c>
      <c r="B263">
        <v>43</v>
      </c>
      <c r="C263" t="s">
        <v>2560</v>
      </c>
      <c r="D263" t="s">
        <v>2566</v>
      </c>
      <c r="E263">
        <v>1000730</v>
      </c>
      <c r="F263" t="s">
        <v>47</v>
      </c>
      <c r="G263" t="s">
        <v>409</v>
      </c>
      <c r="H263" t="s">
        <v>2557</v>
      </c>
      <c r="I263">
        <v>3909088266</v>
      </c>
      <c r="J263" t="s">
        <v>2558</v>
      </c>
      <c r="K263">
        <v>0</v>
      </c>
      <c r="L263" t="s">
        <v>1228</v>
      </c>
      <c r="M263">
        <v>0</v>
      </c>
      <c r="N263" t="s">
        <v>1228</v>
      </c>
    </row>
    <row r="264" spans="1:14" hidden="1">
      <c r="A264">
        <v>10</v>
      </c>
      <c r="B264">
        <v>43</v>
      </c>
      <c r="C264" t="s">
        <v>2560</v>
      </c>
      <c r="D264" t="s">
        <v>2566</v>
      </c>
      <c r="E264">
        <v>1000730</v>
      </c>
      <c r="F264" t="s">
        <v>47</v>
      </c>
      <c r="G264" t="s">
        <v>1122</v>
      </c>
      <c r="H264" t="s">
        <v>2557</v>
      </c>
      <c r="I264">
        <v>3909088266</v>
      </c>
      <c r="J264" t="s">
        <v>2558</v>
      </c>
      <c r="K264">
        <v>0</v>
      </c>
      <c r="L264" t="s">
        <v>1228</v>
      </c>
      <c r="M264">
        <v>0</v>
      </c>
      <c r="N264" t="s">
        <v>1228</v>
      </c>
    </row>
    <row r="265" spans="1:14" hidden="1">
      <c r="A265">
        <v>19</v>
      </c>
      <c r="B265">
        <v>41</v>
      </c>
      <c r="C265" t="s">
        <v>2559</v>
      </c>
      <c r="D265" t="s">
        <v>2567</v>
      </c>
      <c r="E265">
        <v>1000730</v>
      </c>
      <c r="F265" t="s">
        <v>47</v>
      </c>
      <c r="G265" t="s">
        <v>54</v>
      </c>
      <c r="H265" t="s">
        <v>2557</v>
      </c>
      <c r="I265">
        <v>3909154834</v>
      </c>
      <c r="J265" t="s">
        <v>2558</v>
      </c>
      <c r="K265">
        <v>0</v>
      </c>
      <c r="L265" t="s">
        <v>1228</v>
      </c>
      <c r="M265">
        <v>0</v>
      </c>
      <c r="N265" t="s">
        <v>1228</v>
      </c>
    </row>
    <row r="266" spans="1:14" hidden="1">
      <c r="A266">
        <v>19</v>
      </c>
      <c r="B266">
        <v>41</v>
      </c>
      <c r="C266" t="s">
        <v>2559</v>
      </c>
      <c r="D266" t="s">
        <v>2567</v>
      </c>
      <c r="E266">
        <v>1000730</v>
      </c>
      <c r="F266" t="s">
        <v>47</v>
      </c>
      <c r="G266" t="s">
        <v>54</v>
      </c>
      <c r="H266" t="s">
        <v>2557</v>
      </c>
      <c r="I266">
        <v>3909154834</v>
      </c>
      <c r="J266" t="s">
        <v>2558</v>
      </c>
      <c r="K266">
        <v>0</v>
      </c>
      <c r="L266" t="s">
        <v>1228</v>
      </c>
      <c r="M266">
        <v>0</v>
      </c>
      <c r="N266" t="s">
        <v>1228</v>
      </c>
    </row>
    <row r="267" spans="1:14" hidden="1">
      <c r="A267">
        <v>19</v>
      </c>
      <c r="B267">
        <v>41</v>
      </c>
      <c r="C267" t="s">
        <v>2559</v>
      </c>
      <c r="D267" t="s">
        <v>2567</v>
      </c>
      <c r="E267">
        <v>1000730</v>
      </c>
      <c r="F267" t="s">
        <v>47</v>
      </c>
      <c r="G267" t="s">
        <v>54</v>
      </c>
      <c r="H267" t="s">
        <v>2557</v>
      </c>
      <c r="I267">
        <v>3909154834</v>
      </c>
      <c r="J267" t="s">
        <v>2558</v>
      </c>
      <c r="K267">
        <v>0</v>
      </c>
      <c r="L267" t="s">
        <v>1228</v>
      </c>
      <c r="M267">
        <v>0</v>
      </c>
      <c r="N267" t="s">
        <v>1228</v>
      </c>
    </row>
    <row r="268" spans="1:14" hidden="1">
      <c r="A268">
        <v>19</v>
      </c>
      <c r="B268">
        <v>41</v>
      </c>
      <c r="C268" t="s">
        <v>2559</v>
      </c>
      <c r="D268" t="s">
        <v>2567</v>
      </c>
      <c r="E268">
        <v>1000730</v>
      </c>
      <c r="F268" t="s">
        <v>47</v>
      </c>
      <c r="G268" t="s">
        <v>54</v>
      </c>
      <c r="H268" t="s">
        <v>2557</v>
      </c>
      <c r="I268">
        <v>3909154834</v>
      </c>
      <c r="J268" t="s">
        <v>2558</v>
      </c>
      <c r="K268">
        <v>0</v>
      </c>
      <c r="L268" t="s">
        <v>1228</v>
      </c>
      <c r="M268">
        <v>0</v>
      </c>
      <c r="N268" t="s">
        <v>1228</v>
      </c>
    </row>
    <row r="269" spans="1:14" hidden="1">
      <c r="A269">
        <v>19</v>
      </c>
      <c r="B269">
        <v>41</v>
      </c>
      <c r="C269" t="s">
        <v>2559</v>
      </c>
      <c r="D269" t="s">
        <v>2567</v>
      </c>
      <c r="E269">
        <v>1000730</v>
      </c>
      <c r="F269" t="s">
        <v>47</v>
      </c>
      <c r="G269" t="s">
        <v>54</v>
      </c>
      <c r="H269" t="s">
        <v>2557</v>
      </c>
      <c r="I269">
        <v>3909154834</v>
      </c>
      <c r="J269" t="s">
        <v>2558</v>
      </c>
      <c r="K269">
        <v>0</v>
      </c>
      <c r="L269" t="s">
        <v>1228</v>
      </c>
      <c r="M269">
        <v>0</v>
      </c>
      <c r="N269" t="s">
        <v>1228</v>
      </c>
    </row>
    <row r="270" spans="1:14" hidden="1">
      <c r="A270">
        <v>19</v>
      </c>
      <c r="B270">
        <v>41</v>
      </c>
      <c r="C270" t="s">
        <v>2559</v>
      </c>
      <c r="D270" t="s">
        <v>2567</v>
      </c>
      <c r="E270">
        <v>1000730</v>
      </c>
      <c r="F270" t="s">
        <v>47</v>
      </c>
      <c r="G270" t="s">
        <v>54</v>
      </c>
      <c r="H270" t="s">
        <v>2557</v>
      </c>
      <c r="I270">
        <v>3909154834</v>
      </c>
      <c r="J270" t="s">
        <v>2558</v>
      </c>
      <c r="K270">
        <v>0</v>
      </c>
      <c r="L270" t="s">
        <v>1228</v>
      </c>
      <c r="M270">
        <v>0</v>
      </c>
      <c r="N270" t="s">
        <v>1228</v>
      </c>
    </row>
    <row r="271" spans="1:14" hidden="1">
      <c r="A271">
        <v>19</v>
      </c>
      <c r="B271">
        <v>41</v>
      </c>
      <c r="C271" t="s">
        <v>2559</v>
      </c>
      <c r="D271" t="s">
        <v>2567</v>
      </c>
      <c r="E271">
        <v>1000730</v>
      </c>
      <c r="F271" t="s">
        <v>47</v>
      </c>
      <c r="G271" t="s">
        <v>54</v>
      </c>
      <c r="H271" t="s">
        <v>2557</v>
      </c>
      <c r="I271">
        <v>3909154834</v>
      </c>
      <c r="J271" t="s">
        <v>2558</v>
      </c>
      <c r="K271">
        <v>0</v>
      </c>
      <c r="L271" t="s">
        <v>1228</v>
      </c>
      <c r="M271">
        <v>0</v>
      </c>
      <c r="N271" t="s">
        <v>1228</v>
      </c>
    </row>
    <row r="272" spans="1:14" hidden="1">
      <c r="A272">
        <v>19</v>
      </c>
      <c r="B272">
        <v>41</v>
      </c>
      <c r="C272" t="s">
        <v>2559</v>
      </c>
      <c r="D272" t="s">
        <v>2567</v>
      </c>
      <c r="E272">
        <v>1000730</v>
      </c>
      <c r="F272" t="s">
        <v>47</v>
      </c>
      <c r="G272" t="s">
        <v>54</v>
      </c>
      <c r="H272" t="s">
        <v>2557</v>
      </c>
      <c r="I272">
        <v>3909154834</v>
      </c>
      <c r="J272" t="s">
        <v>2558</v>
      </c>
      <c r="K272">
        <v>0</v>
      </c>
      <c r="L272" t="s">
        <v>1228</v>
      </c>
      <c r="M272">
        <v>0</v>
      </c>
      <c r="N272" t="s">
        <v>1228</v>
      </c>
    </row>
    <row r="273" spans="1:14" hidden="1">
      <c r="A273">
        <v>19</v>
      </c>
      <c r="B273">
        <v>41</v>
      </c>
      <c r="C273" t="s">
        <v>2559</v>
      </c>
      <c r="D273" t="s">
        <v>2567</v>
      </c>
      <c r="E273">
        <v>1000730</v>
      </c>
      <c r="F273" t="s">
        <v>47</v>
      </c>
      <c r="G273" t="s">
        <v>54</v>
      </c>
      <c r="H273" t="s">
        <v>2557</v>
      </c>
      <c r="I273">
        <v>3909154834</v>
      </c>
      <c r="J273" t="s">
        <v>2558</v>
      </c>
      <c r="K273">
        <v>0</v>
      </c>
      <c r="L273" t="s">
        <v>1228</v>
      </c>
      <c r="M273">
        <v>0</v>
      </c>
      <c r="N273" t="s">
        <v>1228</v>
      </c>
    </row>
    <row r="274" spans="1:14" hidden="1">
      <c r="A274">
        <v>19</v>
      </c>
      <c r="B274">
        <v>41</v>
      </c>
      <c r="C274" t="s">
        <v>2559</v>
      </c>
      <c r="D274" t="s">
        <v>2567</v>
      </c>
      <c r="E274">
        <v>1000730</v>
      </c>
      <c r="F274" t="s">
        <v>47</v>
      </c>
      <c r="G274" t="s">
        <v>54</v>
      </c>
      <c r="H274" t="s">
        <v>2557</v>
      </c>
      <c r="I274">
        <v>3909154834</v>
      </c>
      <c r="J274" t="s">
        <v>2558</v>
      </c>
      <c r="K274">
        <v>0</v>
      </c>
      <c r="L274" t="s">
        <v>1228</v>
      </c>
      <c r="M274">
        <v>0</v>
      </c>
      <c r="N274" t="s">
        <v>1228</v>
      </c>
    </row>
    <row r="275" spans="1:14" hidden="1">
      <c r="A275">
        <v>19</v>
      </c>
      <c r="B275">
        <v>41</v>
      </c>
      <c r="C275" t="s">
        <v>2559</v>
      </c>
      <c r="D275" t="s">
        <v>2567</v>
      </c>
      <c r="E275">
        <v>1000730</v>
      </c>
      <c r="F275" t="s">
        <v>47</v>
      </c>
      <c r="G275" t="s">
        <v>54</v>
      </c>
      <c r="H275" t="s">
        <v>2557</v>
      </c>
      <c r="I275">
        <v>3909154834</v>
      </c>
      <c r="J275" t="s">
        <v>2558</v>
      </c>
      <c r="K275">
        <v>0</v>
      </c>
      <c r="L275" t="s">
        <v>1228</v>
      </c>
      <c r="M275">
        <v>0</v>
      </c>
      <c r="N275" t="s">
        <v>1228</v>
      </c>
    </row>
    <row r="276" spans="1:14" hidden="1">
      <c r="A276">
        <v>19</v>
      </c>
      <c r="B276">
        <v>41</v>
      </c>
      <c r="C276" t="s">
        <v>2559</v>
      </c>
      <c r="D276" t="s">
        <v>2567</v>
      </c>
      <c r="E276">
        <v>1000730</v>
      </c>
      <c r="F276" t="s">
        <v>47</v>
      </c>
      <c r="G276" t="s">
        <v>54</v>
      </c>
      <c r="H276" t="s">
        <v>2557</v>
      </c>
      <c r="I276">
        <v>3909154834</v>
      </c>
      <c r="J276" t="s">
        <v>2558</v>
      </c>
      <c r="K276">
        <v>0</v>
      </c>
      <c r="L276" t="s">
        <v>1228</v>
      </c>
      <c r="M276">
        <v>0</v>
      </c>
      <c r="N276" t="s">
        <v>1228</v>
      </c>
    </row>
    <row r="277" spans="1:14" hidden="1">
      <c r="A277">
        <v>19</v>
      </c>
      <c r="B277">
        <v>41</v>
      </c>
      <c r="C277" t="s">
        <v>2559</v>
      </c>
      <c r="D277" t="s">
        <v>2567</v>
      </c>
      <c r="E277">
        <v>1000730</v>
      </c>
      <c r="F277" t="s">
        <v>47</v>
      </c>
      <c r="G277" t="s">
        <v>54</v>
      </c>
      <c r="H277" t="s">
        <v>2557</v>
      </c>
      <c r="I277">
        <v>3909154834</v>
      </c>
      <c r="J277" t="s">
        <v>2558</v>
      </c>
      <c r="K277">
        <v>0</v>
      </c>
      <c r="L277" t="s">
        <v>1228</v>
      </c>
      <c r="M277">
        <v>0</v>
      </c>
      <c r="N277" t="s">
        <v>1228</v>
      </c>
    </row>
    <row r="278" spans="1:14" hidden="1">
      <c r="A278">
        <v>19</v>
      </c>
      <c r="B278">
        <v>41</v>
      </c>
      <c r="C278" t="s">
        <v>2559</v>
      </c>
      <c r="D278" t="s">
        <v>2567</v>
      </c>
      <c r="E278">
        <v>1000730</v>
      </c>
      <c r="F278" t="s">
        <v>47</v>
      </c>
      <c r="G278" t="s">
        <v>54</v>
      </c>
      <c r="H278" t="s">
        <v>2557</v>
      </c>
      <c r="I278">
        <v>3909154834</v>
      </c>
      <c r="J278" t="s">
        <v>2558</v>
      </c>
      <c r="K278">
        <v>0</v>
      </c>
      <c r="L278" t="s">
        <v>1228</v>
      </c>
      <c r="M278">
        <v>0</v>
      </c>
      <c r="N278" t="s">
        <v>1228</v>
      </c>
    </row>
    <row r="279" spans="1:14" hidden="1">
      <c r="A279">
        <v>19</v>
      </c>
      <c r="B279">
        <v>41</v>
      </c>
      <c r="C279" t="s">
        <v>2559</v>
      </c>
      <c r="D279" t="s">
        <v>2567</v>
      </c>
      <c r="E279">
        <v>1000730</v>
      </c>
      <c r="F279" t="s">
        <v>47</v>
      </c>
      <c r="G279" t="s">
        <v>54</v>
      </c>
      <c r="H279" t="s">
        <v>2557</v>
      </c>
      <c r="I279">
        <v>3909154834</v>
      </c>
      <c r="J279" t="s">
        <v>2558</v>
      </c>
      <c r="K279">
        <v>0</v>
      </c>
      <c r="L279" t="s">
        <v>1228</v>
      </c>
      <c r="M279">
        <v>0</v>
      </c>
      <c r="N279" t="s">
        <v>1228</v>
      </c>
    </row>
    <row r="280" spans="1:14" hidden="1">
      <c r="A280">
        <v>19</v>
      </c>
      <c r="B280">
        <v>41</v>
      </c>
      <c r="C280" t="s">
        <v>2559</v>
      </c>
      <c r="D280" t="s">
        <v>2567</v>
      </c>
      <c r="E280">
        <v>1000730</v>
      </c>
      <c r="F280" t="s">
        <v>47</v>
      </c>
      <c r="G280" t="s">
        <v>54</v>
      </c>
      <c r="H280" t="s">
        <v>2557</v>
      </c>
      <c r="I280">
        <v>3909154834</v>
      </c>
      <c r="J280" t="s">
        <v>2558</v>
      </c>
      <c r="K280">
        <v>0</v>
      </c>
      <c r="L280" t="s">
        <v>1228</v>
      </c>
      <c r="M280">
        <v>0</v>
      </c>
      <c r="N280" t="s">
        <v>1228</v>
      </c>
    </row>
    <row r="281" spans="1:14" hidden="1">
      <c r="A281">
        <v>19</v>
      </c>
      <c r="B281">
        <v>41</v>
      </c>
      <c r="C281" t="s">
        <v>2559</v>
      </c>
      <c r="D281" t="s">
        <v>2567</v>
      </c>
      <c r="E281">
        <v>1000730</v>
      </c>
      <c r="F281" t="s">
        <v>47</v>
      </c>
      <c r="G281" t="s">
        <v>54</v>
      </c>
      <c r="H281" t="s">
        <v>2557</v>
      </c>
      <c r="I281">
        <v>3909154834</v>
      </c>
      <c r="J281" t="s">
        <v>2558</v>
      </c>
      <c r="K281">
        <v>0</v>
      </c>
      <c r="L281" t="s">
        <v>1228</v>
      </c>
      <c r="M281">
        <v>0</v>
      </c>
      <c r="N281" t="s">
        <v>1228</v>
      </c>
    </row>
    <row r="282" spans="1:14" hidden="1">
      <c r="A282">
        <v>19</v>
      </c>
      <c r="B282">
        <v>41</v>
      </c>
      <c r="C282" t="s">
        <v>2559</v>
      </c>
      <c r="D282" t="s">
        <v>2567</v>
      </c>
      <c r="E282">
        <v>1000730</v>
      </c>
      <c r="F282" t="s">
        <v>47</v>
      </c>
      <c r="G282" t="s">
        <v>54</v>
      </c>
      <c r="H282" t="s">
        <v>2557</v>
      </c>
      <c r="I282">
        <v>3909154834</v>
      </c>
      <c r="J282" t="s">
        <v>2558</v>
      </c>
      <c r="K282">
        <v>0</v>
      </c>
      <c r="L282" t="s">
        <v>1228</v>
      </c>
      <c r="M282">
        <v>0</v>
      </c>
      <c r="N282" t="s">
        <v>1228</v>
      </c>
    </row>
    <row r="283" spans="1:14" hidden="1">
      <c r="A283">
        <v>19</v>
      </c>
      <c r="B283">
        <v>41</v>
      </c>
      <c r="C283" t="s">
        <v>2559</v>
      </c>
      <c r="D283" t="s">
        <v>2567</v>
      </c>
      <c r="E283">
        <v>1000730</v>
      </c>
      <c r="F283" t="s">
        <v>47</v>
      </c>
      <c r="G283" t="s">
        <v>54</v>
      </c>
      <c r="H283" t="s">
        <v>2557</v>
      </c>
      <c r="I283">
        <v>3909154834</v>
      </c>
      <c r="J283" t="s">
        <v>2558</v>
      </c>
      <c r="K283">
        <v>0</v>
      </c>
      <c r="L283" t="s">
        <v>1228</v>
      </c>
      <c r="M283">
        <v>0</v>
      </c>
      <c r="N283" t="s">
        <v>1228</v>
      </c>
    </row>
    <row r="284" spans="1:14" hidden="1">
      <c r="A284">
        <v>19</v>
      </c>
      <c r="B284">
        <v>41</v>
      </c>
      <c r="C284" t="s">
        <v>2559</v>
      </c>
      <c r="D284" t="s">
        <v>2567</v>
      </c>
      <c r="E284">
        <v>1000730</v>
      </c>
      <c r="F284" t="s">
        <v>47</v>
      </c>
      <c r="G284" t="s">
        <v>54</v>
      </c>
      <c r="H284" t="s">
        <v>2557</v>
      </c>
      <c r="I284">
        <v>3909154834</v>
      </c>
      <c r="J284" t="s">
        <v>2558</v>
      </c>
      <c r="K284">
        <v>0</v>
      </c>
      <c r="L284" t="s">
        <v>1228</v>
      </c>
      <c r="M284">
        <v>0</v>
      </c>
      <c r="N284" t="s">
        <v>1228</v>
      </c>
    </row>
    <row r="285" spans="1:14" hidden="1">
      <c r="A285">
        <v>19</v>
      </c>
      <c r="B285">
        <v>41</v>
      </c>
      <c r="C285" t="s">
        <v>2559</v>
      </c>
      <c r="D285" t="s">
        <v>2567</v>
      </c>
      <c r="E285">
        <v>1000730</v>
      </c>
      <c r="F285" t="s">
        <v>47</v>
      </c>
      <c r="G285" t="s">
        <v>54</v>
      </c>
      <c r="H285" t="s">
        <v>2557</v>
      </c>
      <c r="I285">
        <v>3909154834</v>
      </c>
      <c r="J285" t="s">
        <v>2558</v>
      </c>
      <c r="K285">
        <v>0</v>
      </c>
      <c r="L285" t="s">
        <v>1228</v>
      </c>
      <c r="M285">
        <v>0</v>
      </c>
      <c r="N285" t="s">
        <v>1228</v>
      </c>
    </row>
    <row r="286" spans="1:14" hidden="1">
      <c r="A286">
        <v>19</v>
      </c>
      <c r="B286">
        <v>41</v>
      </c>
      <c r="C286" t="s">
        <v>2559</v>
      </c>
      <c r="D286" t="s">
        <v>2567</v>
      </c>
      <c r="E286">
        <v>1000730</v>
      </c>
      <c r="F286" t="s">
        <v>47</v>
      </c>
      <c r="G286" t="s">
        <v>54</v>
      </c>
      <c r="H286" t="s">
        <v>2557</v>
      </c>
      <c r="I286">
        <v>3909154834</v>
      </c>
      <c r="J286" t="s">
        <v>2558</v>
      </c>
      <c r="K286">
        <v>0</v>
      </c>
      <c r="L286" t="s">
        <v>1228</v>
      </c>
      <c r="M286">
        <v>0</v>
      </c>
      <c r="N286" t="s">
        <v>1228</v>
      </c>
    </row>
    <row r="287" spans="1:14" hidden="1">
      <c r="A287">
        <v>19</v>
      </c>
      <c r="B287">
        <v>41</v>
      </c>
      <c r="C287" t="s">
        <v>2559</v>
      </c>
      <c r="D287" t="s">
        <v>2567</v>
      </c>
      <c r="E287">
        <v>1000730</v>
      </c>
      <c r="F287" t="s">
        <v>47</v>
      </c>
      <c r="G287" t="s">
        <v>54</v>
      </c>
      <c r="H287" t="s">
        <v>2557</v>
      </c>
      <c r="I287">
        <v>3909154834</v>
      </c>
      <c r="J287" t="s">
        <v>2558</v>
      </c>
      <c r="K287">
        <v>0</v>
      </c>
      <c r="L287" t="s">
        <v>1228</v>
      </c>
      <c r="M287">
        <v>0</v>
      </c>
      <c r="N287" t="s">
        <v>1228</v>
      </c>
    </row>
    <row r="288" spans="1:14" hidden="1">
      <c r="A288">
        <v>19</v>
      </c>
      <c r="B288">
        <v>41</v>
      </c>
      <c r="C288" t="s">
        <v>2559</v>
      </c>
      <c r="D288" t="s">
        <v>2567</v>
      </c>
      <c r="E288">
        <v>1000730</v>
      </c>
      <c r="F288" t="s">
        <v>47</v>
      </c>
      <c r="G288" t="s">
        <v>54</v>
      </c>
      <c r="H288" t="s">
        <v>2557</v>
      </c>
      <c r="I288">
        <v>3909154834</v>
      </c>
      <c r="J288" t="s">
        <v>2558</v>
      </c>
      <c r="K288">
        <v>0</v>
      </c>
      <c r="L288" t="s">
        <v>1228</v>
      </c>
      <c r="M288">
        <v>0</v>
      </c>
      <c r="N288" t="s">
        <v>1228</v>
      </c>
    </row>
    <row r="289" spans="1:14" hidden="1">
      <c r="A289">
        <v>10</v>
      </c>
      <c r="B289">
        <v>41</v>
      </c>
      <c r="C289" t="s">
        <v>2559</v>
      </c>
      <c r="D289" t="s">
        <v>2567</v>
      </c>
      <c r="E289">
        <v>1000730</v>
      </c>
      <c r="F289" t="s">
        <v>47</v>
      </c>
      <c r="G289" t="s">
        <v>1122</v>
      </c>
      <c r="H289" t="s">
        <v>2557</v>
      </c>
      <c r="I289">
        <v>3909154835</v>
      </c>
      <c r="J289" t="s">
        <v>2558</v>
      </c>
      <c r="K289">
        <v>0</v>
      </c>
      <c r="L289" t="s">
        <v>1228</v>
      </c>
      <c r="M289">
        <v>0</v>
      </c>
      <c r="N289" t="s">
        <v>1228</v>
      </c>
    </row>
    <row r="290" spans="1:14" hidden="1">
      <c r="A290">
        <v>10</v>
      </c>
      <c r="B290">
        <v>41</v>
      </c>
      <c r="C290" t="s">
        <v>2559</v>
      </c>
      <c r="D290" t="s">
        <v>2567</v>
      </c>
      <c r="E290">
        <v>1000730</v>
      </c>
      <c r="F290" t="s">
        <v>47</v>
      </c>
      <c r="G290" t="s">
        <v>194</v>
      </c>
      <c r="H290" t="s">
        <v>2557</v>
      </c>
      <c r="I290">
        <v>3909154835</v>
      </c>
      <c r="J290" t="s">
        <v>2558</v>
      </c>
      <c r="K290">
        <v>0</v>
      </c>
      <c r="L290" t="s">
        <v>1228</v>
      </c>
      <c r="M290">
        <v>0</v>
      </c>
      <c r="N290" t="s">
        <v>1228</v>
      </c>
    </row>
    <row r="291" spans="1:14" hidden="1">
      <c r="A291">
        <v>10</v>
      </c>
      <c r="B291">
        <v>41</v>
      </c>
      <c r="C291" t="s">
        <v>2559</v>
      </c>
      <c r="D291" t="s">
        <v>2567</v>
      </c>
      <c r="E291">
        <v>1000730</v>
      </c>
      <c r="F291" t="s">
        <v>47</v>
      </c>
      <c r="G291" t="s">
        <v>409</v>
      </c>
      <c r="H291" t="s">
        <v>2557</v>
      </c>
      <c r="I291">
        <v>3909154835</v>
      </c>
      <c r="J291" t="s">
        <v>2558</v>
      </c>
      <c r="K291">
        <v>0</v>
      </c>
      <c r="L291" t="s">
        <v>1228</v>
      </c>
      <c r="M291">
        <v>0</v>
      </c>
      <c r="N291" t="s">
        <v>1228</v>
      </c>
    </row>
    <row r="292" spans="1:14" hidden="1">
      <c r="A292">
        <v>10</v>
      </c>
      <c r="B292">
        <v>41</v>
      </c>
      <c r="C292" t="s">
        <v>2559</v>
      </c>
      <c r="D292" t="s">
        <v>2567</v>
      </c>
      <c r="E292">
        <v>1000730</v>
      </c>
      <c r="F292" t="s">
        <v>47</v>
      </c>
      <c r="G292" t="s">
        <v>1122</v>
      </c>
      <c r="H292" t="s">
        <v>2557</v>
      </c>
      <c r="I292">
        <v>3909154835</v>
      </c>
      <c r="J292" t="s">
        <v>2558</v>
      </c>
      <c r="K292">
        <v>0</v>
      </c>
      <c r="L292" t="s">
        <v>1228</v>
      </c>
      <c r="M292">
        <v>0</v>
      </c>
      <c r="N292" t="s">
        <v>1228</v>
      </c>
    </row>
    <row r="293" spans="1:14" hidden="1">
      <c r="A293">
        <v>10</v>
      </c>
      <c r="B293">
        <v>41</v>
      </c>
      <c r="C293" t="s">
        <v>2559</v>
      </c>
      <c r="D293" t="s">
        <v>2567</v>
      </c>
      <c r="E293">
        <v>1000730</v>
      </c>
      <c r="F293" t="s">
        <v>47</v>
      </c>
      <c r="G293" t="s">
        <v>194</v>
      </c>
      <c r="H293" t="s">
        <v>2557</v>
      </c>
      <c r="I293">
        <v>3909154835</v>
      </c>
      <c r="J293" t="s">
        <v>2558</v>
      </c>
      <c r="K293">
        <v>0</v>
      </c>
      <c r="L293" t="s">
        <v>1228</v>
      </c>
      <c r="M293">
        <v>0</v>
      </c>
      <c r="N293" t="s">
        <v>1228</v>
      </c>
    </row>
    <row r="294" spans="1:14" hidden="1">
      <c r="A294">
        <v>10</v>
      </c>
      <c r="B294">
        <v>41</v>
      </c>
      <c r="C294" t="s">
        <v>2559</v>
      </c>
      <c r="D294" t="s">
        <v>2567</v>
      </c>
      <c r="E294">
        <v>1000730</v>
      </c>
      <c r="F294" t="s">
        <v>47</v>
      </c>
      <c r="G294" t="s">
        <v>409</v>
      </c>
      <c r="H294" t="s">
        <v>2557</v>
      </c>
      <c r="I294">
        <v>3909154835</v>
      </c>
      <c r="J294" t="s">
        <v>2558</v>
      </c>
      <c r="K294">
        <v>0</v>
      </c>
      <c r="L294" t="s">
        <v>1228</v>
      </c>
      <c r="M294">
        <v>0</v>
      </c>
      <c r="N294" t="s">
        <v>1228</v>
      </c>
    </row>
    <row r="295" spans="1:14" hidden="1">
      <c r="A295">
        <v>19</v>
      </c>
      <c r="B295">
        <v>41</v>
      </c>
      <c r="C295" t="s">
        <v>2560</v>
      </c>
      <c r="D295" t="s">
        <v>2567</v>
      </c>
      <c r="E295">
        <v>1000730</v>
      </c>
      <c r="F295" t="s">
        <v>47</v>
      </c>
      <c r="G295" t="s">
        <v>54</v>
      </c>
      <c r="H295" t="s">
        <v>2557</v>
      </c>
      <c r="I295">
        <v>3909154834</v>
      </c>
      <c r="J295" t="s">
        <v>2558</v>
      </c>
      <c r="K295">
        <v>0</v>
      </c>
      <c r="L295" t="s">
        <v>1228</v>
      </c>
      <c r="M295">
        <v>0</v>
      </c>
      <c r="N295" t="s">
        <v>1228</v>
      </c>
    </row>
    <row r="296" spans="1:14" hidden="1">
      <c r="A296">
        <v>19</v>
      </c>
      <c r="B296">
        <v>41</v>
      </c>
      <c r="C296" t="s">
        <v>2560</v>
      </c>
      <c r="D296" t="s">
        <v>2567</v>
      </c>
      <c r="E296">
        <v>1000730</v>
      </c>
      <c r="F296" t="s">
        <v>47</v>
      </c>
      <c r="G296" t="s">
        <v>54</v>
      </c>
      <c r="H296" t="s">
        <v>2557</v>
      </c>
      <c r="I296">
        <v>3909154834</v>
      </c>
      <c r="J296" t="s">
        <v>2558</v>
      </c>
      <c r="K296">
        <v>0</v>
      </c>
      <c r="L296" t="s">
        <v>1228</v>
      </c>
      <c r="M296">
        <v>0</v>
      </c>
      <c r="N296" t="s">
        <v>1228</v>
      </c>
    </row>
    <row r="297" spans="1:14" hidden="1">
      <c r="A297">
        <v>19</v>
      </c>
      <c r="B297">
        <v>41</v>
      </c>
      <c r="C297" t="s">
        <v>2560</v>
      </c>
      <c r="D297" t="s">
        <v>2567</v>
      </c>
      <c r="E297">
        <v>1000730</v>
      </c>
      <c r="F297" t="s">
        <v>47</v>
      </c>
      <c r="G297" t="s">
        <v>54</v>
      </c>
      <c r="H297" t="s">
        <v>2557</v>
      </c>
      <c r="I297">
        <v>3909154834</v>
      </c>
      <c r="J297" t="s">
        <v>2558</v>
      </c>
      <c r="K297">
        <v>0</v>
      </c>
      <c r="L297" t="s">
        <v>1228</v>
      </c>
      <c r="M297">
        <v>0</v>
      </c>
      <c r="N297" t="s">
        <v>1228</v>
      </c>
    </row>
    <row r="298" spans="1:14" hidden="1">
      <c r="A298">
        <v>19</v>
      </c>
      <c r="B298">
        <v>41</v>
      </c>
      <c r="C298" t="s">
        <v>2560</v>
      </c>
      <c r="D298" t="s">
        <v>2567</v>
      </c>
      <c r="E298">
        <v>1000730</v>
      </c>
      <c r="F298" t="s">
        <v>47</v>
      </c>
      <c r="G298" t="s">
        <v>54</v>
      </c>
      <c r="H298" t="s">
        <v>2557</v>
      </c>
      <c r="I298">
        <v>3909154834</v>
      </c>
      <c r="J298" t="s">
        <v>2558</v>
      </c>
      <c r="K298">
        <v>0</v>
      </c>
      <c r="L298" t="s">
        <v>1228</v>
      </c>
      <c r="M298">
        <v>0</v>
      </c>
      <c r="N298" t="s">
        <v>1228</v>
      </c>
    </row>
    <row r="299" spans="1:14" hidden="1">
      <c r="A299">
        <v>19</v>
      </c>
      <c r="B299">
        <v>41</v>
      </c>
      <c r="C299" t="s">
        <v>2560</v>
      </c>
      <c r="D299" t="s">
        <v>2567</v>
      </c>
      <c r="E299">
        <v>1000730</v>
      </c>
      <c r="F299" t="s">
        <v>47</v>
      </c>
      <c r="G299" t="s">
        <v>54</v>
      </c>
      <c r="H299" t="s">
        <v>2557</v>
      </c>
      <c r="I299">
        <v>3909154834</v>
      </c>
      <c r="J299" t="s">
        <v>2558</v>
      </c>
      <c r="K299">
        <v>0</v>
      </c>
      <c r="L299" t="s">
        <v>1228</v>
      </c>
      <c r="M299">
        <v>0</v>
      </c>
      <c r="N299" t="s">
        <v>1228</v>
      </c>
    </row>
    <row r="300" spans="1:14" hidden="1">
      <c r="A300">
        <v>19</v>
      </c>
      <c r="B300">
        <v>41</v>
      </c>
      <c r="C300" t="s">
        <v>2560</v>
      </c>
      <c r="D300" t="s">
        <v>2567</v>
      </c>
      <c r="E300">
        <v>1000730</v>
      </c>
      <c r="F300" t="s">
        <v>47</v>
      </c>
      <c r="G300" t="s">
        <v>54</v>
      </c>
      <c r="H300" t="s">
        <v>2557</v>
      </c>
      <c r="I300">
        <v>3909154834</v>
      </c>
      <c r="J300" t="s">
        <v>2558</v>
      </c>
      <c r="K300">
        <v>0</v>
      </c>
      <c r="L300" t="s">
        <v>1228</v>
      </c>
      <c r="M300">
        <v>0</v>
      </c>
      <c r="N300" t="s">
        <v>1228</v>
      </c>
    </row>
    <row r="301" spans="1:14" hidden="1">
      <c r="A301">
        <v>19</v>
      </c>
      <c r="B301">
        <v>41</v>
      </c>
      <c r="C301" t="s">
        <v>2560</v>
      </c>
      <c r="D301" t="s">
        <v>2567</v>
      </c>
      <c r="E301">
        <v>1000730</v>
      </c>
      <c r="F301" t="s">
        <v>47</v>
      </c>
      <c r="G301" t="s">
        <v>54</v>
      </c>
      <c r="H301" t="s">
        <v>2557</v>
      </c>
      <c r="I301">
        <v>3909154834</v>
      </c>
      <c r="J301" t="s">
        <v>2558</v>
      </c>
      <c r="K301">
        <v>0</v>
      </c>
      <c r="L301" t="s">
        <v>1228</v>
      </c>
      <c r="M301">
        <v>0</v>
      </c>
      <c r="N301" t="s">
        <v>1228</v>
      </c>
    </row>
    <row r="302" spans="1:14" hidden="1">
      <c r="A302">
        <v>19</v>
      </c>
      <c r="B302">
        <v>41</v>
      </c>
      <c r="C302" t="s">
        <v>2560</v>
      </c>
      <c r="D302" t="s">
        <v>2567</v>
      </c>
      <c r="E302">
        <v>1000730</v>
      </c>
      <c r="F302" t="s">
        <v>47</v>
      </c>
      <c r="G302" t="s">
        <v>54</v>
      </c>
      <c r="H302" t="s">
        <v>2557</v>
      </c>
      <c r="I302">
        <v>3909154834</v>
      </c>
      <c r="J302" t="s">
        <v>2558</v>
      </c>
      <c r="K302">
        <v>0</v>
      </c>
      <c r="L302" t="s">
        <v>1228</v>
      </c>
      <c r="M302">
        <v>0</v>
      </c>
      <c r="N302" t="s">
        <v>1228</v>
      </c>
    </row>
    <row r="303" spans="1:14" hidden="1">
      <c r="A303">
        <v>19</v>
      </c>
      <c r="B303">
        <v>41</v>
      </c>
      <c r="C303" t="s">
        <v>2560</v>
      </c>
      <c r="D303" t="s">
        <v>2567</v>
      </c>
      <c r="E303">
        <v>1000730</v>
      </c>
      <c r="F303" t="s">
        <v>47</v>
      </c>
      <c r="G303" t="s">
        <v>54</v>
      </c>
      <c r="H303" t="s">
        <v>2557</v>
      </c>
      <c r="I303">
        <v>3909154834</v>
      </c>
      <c r="J303" t="s">
        <v>2558</v>
      </c>
      <c r="K303">
        <v>0</v>
      </c>
      <c r="L303" t="s">
        <v>1228</v>
      </c>
      <c r="M303">
        <v>0</v>
      </c>
      <c r="N303" t="s">
        <v>1228</v>
      </c>
    </row>
    <row r="304" spans="1:14" hidden="1">
      <c r="A304">
        <v>19</v>
      </c>
      <c r="B304">
        <v>41</v>
      </c>
      <c r="C304" t="s">
        <v>2560</v>
      </c>
      <c r="D304" t="s">
        <v>2567</v>
      </c>
      <c r="E304">
        <v>1000730</v>
      </c>
      <c r="F304" t="s">
        <v>47</v>
      </c>
      <c r="G304" t="s">
        <v>54</v>
      </c>
      <c r="H304" t="s">
        <v>2557</v>
      </c>
      <c r="I304">
        <v>3909154834</v>
      </c>
      <c r="J304" t="s">
        <v>2558</v>
      </c>
      <c r="K304">
        <v>0</v>
      </c>
      <c r="L304" t="s">
        <v>1228</v>
      </c>
      <c r="M304">
        <v>0</v>
      </c>
      <c r="N304" t="s">
        <v>1228</v>
      </c>
    </row>
    <row r="305" spans="1:14" hidden="1">
      <c r="A305">
        <v>19</v>
      </c>
      <c r="B305">
        <v>41</v>
      </c>
      <c r="C305" t="s">
        <v>2560</v>
      </c>
      <c r="D305" t="s">
        <v>2567</v>
      </c>
      <c r="E305">
        <v>1000730</v>
      </c>
      <c r="F305" t="s">
        <v>47</v>
      </c>
      <c r="G305" t="s">
        <v>54</v>
      </c>
      <c r="H305" t="s">
        <v>2557</v>
      </c>
      <c r="I305">
        <v>3909154834</v>
      </c>
      <c r="J305" t="s">
        <v>2558</v>
      </c>
      <c r="K305">
        <v>0</v>
      </c>
      <c r="L305" t="s">
        <v>1228</v>
      </c>
      <c r="M305">
        <v>0</v>
      </c>
      <c r="N305" t="s">
        <v>1228</v>
      </c>
    </row>
    <row r="306" spans="1:14" hidden="1">
      <c r="A306">
        <v>19</v>
      </c>
      <c r="B306">
        <v>41</v>
      </c>
      <c r="C306" t="s">
        <v>2560</v>
      </c>
      <c r="D306" t="s">
        <v>2567</v>
      </c>
      <c r="E306">
        <v>1000730</v>
      </c>
      <c r="F306" t="s">
        <v>47</v>
      </c>
      <c r="G306" t="s">
        <v>54</v>
      </c>
      <c r="H306" t="s">
        <v>2557</v>
      </c>
      <c r="I306">
        <v>3909154834</v>
      </c>
      <c r="J306" t="s">
        <v>2558</v>
      </c>
      <c r="K306">
        <v>0</v>
      </c>
      <c r="L306" t="s">
        <v>1228</v>
      </c>
      <c r="M306">
        <v>0</v>
      </c>
      <c r="N306" t="s">
        <v>1228</v>
      </c>
    </row>
    <row r="307" spans="1:14" hidden="1">
      <c r="A307">
        <v>19</v>
      </c>
      <c r="B307">
        <v>41</v>
      </c>
      <c r="C307" t="s">
        <v>2560</v>
      </c>
      <c r="D307" t="s">
        <v>2567</v>
      </c>
      <c r="E307">
        <v>1000730</v>
      </c>
      <c r="F307" t="s">
        <v>47</v>
      </c>
      <c r="G307" t="s">
        <v>54</v>
      </c>
      <c r="H307" t="s">
        <v>2557</v>
      </c>
      <c r="I307">
        <v>3909154834</v>
      </c>
      <c r="J307" t="s">
        <v>2558</v>
      </c>
      <c r="K307">
        <v>0</v>
      </c>
      <c r="L307" t="s">
        <v>1228</v>
      </c>
      <c r="M307">
        <v>0</v>
      </c>
      <c r="N307" t="s">
        <v>1228</v>
      </c>
    </row>
    <row r="308" spans="1:14" hidden="1">
      <c r="A308">
        <v>19</v>
      </c>
      <c r="B308">
        <v>41</v>
      </c>
      <c r="C308" t="s">
        <v>2560</v>
      </c>
      <c r="D308" t="s">
        <v>2567</v>
      </c>
      <c r="E308">
        <v>1000730</v>
      </c>
      <c r="F308" t="s">
        <v>47</v>
      </c>
      <c r="G308" t="s">
        <v>54</v>
      </c>
      <c r="H308" t="s">
        <v>2557</v>
      </c>
      <c r="I308">
        <v>3909154834</v>
      </c>
      <c r="J308" t="s">
        <v>2558</v>
      </c>
      <c r="K308">
        <v>0</v>
      </c>
      <c r="L308" t="s">
        <v>1228</v>
      </c>
      <c r="M308">
        <v>0</v>
      </c>
      <c r="N308" t="s">
        <v>1228</v>
      </c>
    </row>
    <row r="309" spans="1:14" hidden="1">
      <c r="A309">
        <v>19</v>
      </c>
      <c r="B309">
        <v>41</v>
      </c>
      <c r="C309" t="s">
        <v>2560</v>
      </c>
      <c r="D309" t="s">
        <v>2567</v>
      </c>
      <c r="E309">
        <v>1000730</v>
      </c>
      <c r="F309" t="s">
        <v>47</v>
      </c>
      <c r="G309" t="s">
        <v>54</v>
      </c>
      <c r="H309" t="s">
        <v>2557</v>
      </c>
      <c r="I309">
        <v>3909154834</v>
      </c>
      <c r="J309" t="s">
        <v>2558</v>
      </c>
      <c r="K309">
        <v>0</v>
      </c>
      <c r="L309" t="s">
        <v>1228</v>
      </c>
      <c r="M309">
        <v>0</v>
      </c>
      <c r="N309" t="s">
        <v>1228</v>
      </c>
    </row>
    <row r="310" spans="1:14" hidden="1">
      <c r="A310">
        <v>19</v>
      </c>
      <c r="B310">
        <v>41</v>
      </c>
      <c r="C310" t="s">
        <v>2560</v>
      </c>
      <c r="D310" t="s">
        <v>2567</v>
      </c>
      <c r="E310">
        <v>1000730</v>
      </c>
      <c r="F310" t="s">
        <v>47</v>
      </c>
      <c r="G310" t="s">
        <v>54</v>
      </c>
      <c r="H310" t="s">
        <v>2557</v>
      </c>
      <c r="I310">
        <v>3909154834</v>
      </c>
      <c r="J310" t="s">
        <v>2558</v>
      </c>
      <c r="K310">
        <v>0</v>
      </c>
      <c r="L310" t="s">
        <v>1228</v>
      </c>
      <c r="M310">
        <v>0</v>
      </c>
      <c r="N310" t="s">
        <v>1228</v>
      </c>
    </row>
    <row r="311" spans="1:14" hidden="1">
      <c r="A311">
        <v>19</v>
      </c>
      <c r="B311">
        <v>41</v>
      </c>
      <c r="C311" t="s">
        <v>2560</v>
      </c>
      <c r="D311" t="s">
        <v>2567</v>
      </c>
      <c r="E311">
        <v>1000730</v>
      </c>
      <c r="F311" t="s">
        <v>47</v>
      </c>
      <c r="G311" t="s">
        <v>54</v>
      </c>
      <c r="H311" t="s">
        <v>2557</v>
      </c>
      <c r="I311">
        <v>3909154834</v>
      </c>
      <c r="J311" t="s">
        <v>2558</v>
      </c>
      <c r="K311">
        <v>0</v>
      </c>
      <c r="L311" t="s">
        <v>1228</v>
      </c>
      <c r="M311">
        <v>0</v>
      </c>
      <c r="N311" t="s">
        <v>1228</v>
      </c>
    </row>
    <row r="312" spans="1:14" hidden="1">
      <c r="A312">
        <v>19</v>
      </c>
      <c r="B312">
        <v>41</v>
      </c>
      <c r="C312" t="s">
        <v>2560</v>
      </c>
      <c r="D312" t="s">
        <v>2567</v>
      </c>
      <c r="E312">
        <v>1000730</v>
      </c>
      <c r="F312" t="s">
        <v>47</v>
      </c>
      <c r="G312" t="s">
        <v>54</v>
      </c>
      <c r="H312" t="s">
        <v>2557</v>
      </c>
      <c r="I312">
        <v>3909154834</v>
      </c>
      <c r="J312" t="s">
        <v>2558</v>
      </c>
      <c r="K312">
        <v>0</v>
      </c>
      <c r="L312" t="s">
        <v>1228</v>
      </c>
      <c r="M312">
        <v>0</v>
      </c>
      <c r="N312" t="s">
        <v>1228</v>
      </c>
    </row>
    <row r="313" spans="1:14" hidden="1">
      <c r="A313">
        <v>19</v>
      </c>
      <c r="B313">
        <v>41</v>
      </c>
      <c r="C313" t="s">
        <v>2560</v>
      </c>
      <c r="D313" t="s">
        <v>2567</v>
      </c>
      <c r="E313">
        <v>1000730</v>
      </c>
      <c r="F313" t="s">
        <v>47</v>
      </c>
      <c r="G313" t="s">
        <v>54</v>
      </c>
      <c r="H313" t="s">
        <v>2557</v>
      </c>
      <c r="I313">
        <v>3909154834</v>
      </c>
      <c r="J313" t="s">
        <v>2558</v>
      </c>
      <c r="K313">
        <v>0</v>
      </c>
      <c r="L313" t="s">
        <v>1228</v>
      </c>
      <c r="M313">
        <v>0</v>
      </c>
      <c r="N313" t="s">
        <v>1228</v>
      </c>
    </row>
    <row r="314" spans="1:14" hidden="1">
      <c r="A314">
        <v>19</v>
      </c>
      <c r="B314">
        <v>41</v>
      </c>
      <c r="C314" t="s">
        <v>2560</v>
      </c>
      <c r="D314" t="s">
        <v>2567</v>
      </c>
      <c r="E314">
        <v>1000730</v>
      </c>
      <c r="F314" t="s">
        <v>47</v>
      </c>
      <c r="G314" t="s">
        <v>54</v>
      </c>
      <c r="H314" t="s">
        <v>2557</v>
      </c>
      <c r="I314">
        <v>3909154834</v>
      </c>
      <c r="J314" t="s">
        <v>2558</v>
      </c>
      <c r="K314">
        <v>0</v>
      </c>
      <c r="L314" t="s">
        <v>1228</v>
      </c>
      <c r="M314">
        <v>0</v>
      </c>
      <c r="N314" t="s">
        <v>1228</v>
      </c>
    </row>
    <row r="315" spans="1:14" hidden="1">
      <c r="A315">
        <v>19</v>
      </c>
      <c r="B315">
        <v>41</v>
      </c>
      <c r="C315" t="s">
        <v>2560</v>
      </c>
      <c r="D315" t="s">
        <v>2567</v>
      </c>
      <c r="E315">
        <v>1000730</v>
      </c>
      <c r="F315" t="s">
        <v>47</v>
      </c>
      <c r="G315" t="s">
        <v>54</v>
      </c>
      <c r="H315" t="s">
        <v>2557</v>
      </c>
      <c r="I315">
        <v>3909154834</v>
      </c>
      <c r="J315" t="s">
        <v>2558</v>
      </c>
      <c r="K315">
        <v>0</v>
      </c>
      <c r="L315" t="s">
        <v>1228</v>
      </c>
      <c r="M315">
        <v>0</v>
      </c>
      <c r="N315" t="s">
        <v>1228</v>
      </c>
    </row>
    <row r="316" spans="1:14" hidden="1">
      <c r="A316">
        <v>19</v>
      </c>
      <c r="B316">
        <v>41</v>
      </c>
      <c r="C316" t="s">
        <v>2560</v>
      </c>
      <c r="D316" t="s">
        <v>2567</v>
      </c>
      <c r="E316">
        <v>1000730</v>
      </c>
      <c r="F316" t="s">
        <v>47</v>
      </c>
      <c r="G316" t="s">
        <v>54</v>
      </c>
      <c r="H316" t="s">
        <v>2557</v>
      </c>
      <c r="I316">
        <v>3909154834</v>
      </c>
      <c r="J316" t="s">
        <v>2558</v>
      </c>
      <c r="K316">
        <v>0</v>
      </c>
      <c r="L316" t="s">
        <v>1228</v>
      </c>
      <c r="M316">
        <v>0</v>
      </c>
      <c r="N316" t="s">
        <v>1228</v>
      </c>
    </row>
    <row r="317" spans="1:14" hidden="1">
      <c r="A317">
        <v>19</v>
      </c>
      <c r="B317">
        <v>41</v>
      </c>
      <c r="C317" t="s">
        <v>2560</v>
      </c>
      <c r="D317" t="s">
        <v>2567</v>
      </c>
      <c r="E317">
        <v>1000730</v>
      </c>
      <c r="F317" t="s">
        <v>47</v>
      </c>
      <c r="G317" t="s">
        <v>54</v>
      </c>
      <c r="H317" t="s">
        <v>2557</v>
      </c>
      <c r="I317">
        <v>3909154834</v>
      </c>
      <c r="J317" t="s">
        <v>2558</v>
      </c>
      <c r="K317">
        <v>0</v>
      </c>
      <c r="L317" t="s">
        <v>1228</v>
      </c>
      <c r="M317">
        <v>0</v>
      </c>
      <c r="N317" t="s">
        <v>1228</v>
      </c>
    </row>
    <row r="318" spans="1:14" hidden="1">
      <c r="A318">
        <v>19</v>
      </c>
      <c r="B318">
        <v>41</v>
      </c>
      <c r="C318" t="s">
        <v>2560</v>
      </c>
      <c r="D318" t="s">
        <v>2567</v>
      </c>
      <c r="E318">
        <v>1000730</v>
      </c>
      <c r="F318" t="s">
        <v>47</v>
      </c>
      <c r="G318" t="s">
        <v>54</v>
      </c>
      <c r="H318" t="s">
        <v>2557</v>
      </c>
      <c r="I318">
        <v>3909154834</v>
      </c>
      <c r="J318" t="s">
        <v>2558</v>
      </c>
      <c r="K318">
        <v>0</v>
      </c>
      <c r="L318" t="s">
        <v>1228</v>
      </c>
      <c r="M318">
        <v>0</v>
      </c>
      <c r="N318" t="s">
        <v>1228</v>
      </c>
    </row>
    <row r="319" spans="1:14" hidden="1">
      <c r="A319">
        <v>10</v>
      </c>
      <c r="B319">
        <v>41</v>
      </c>
      <c r="C319" t="s">
        <v>2560</v>
      </c>
      <c r="D319" t="s">
        <v>2567</v>
      </c>
      <c r="E319">
        <v>1000730</v>
      </c>
      <c r="F319" t="s">
        <v>47</v>
      </c>
      <c r="G319" t="s">
        <v>1122</v>
      </c>
      <c r="H319" t="s">
        <v>2557</v>
      </c>
      <c r="I319">
        <v>3909154835</v>
      </c>
      <c r="J319" t="s">
        <v>2558</v>
      </c>
      <c r="K319">
        <v>0</v>
      </c>
      <c r="L319" t="s">
        <v>1228</v>
      </c>
      <c r="M319">
        <v>0</v>
      </c>
      <c r="N319" t="s">
        <v>1228</v>
      </c>
    </row>
    <row r="320" spans="1:14" hidden="1">
      <c r="A320">
        <v>10</v>
      </c>
      <c r="B320">
        <v>41</v>
      </c>
      <c r="C320" t="s">
        <v>2560</v>
      </c>
      <c r="D320" t="s">
        <v>2567</v>
      </c>
      <c r="E320">
        <v>1000730</v>
      </c>
      <c r="F320" t="s">
        <v>47</v>
      </c>
      <c r="G320" t="s">
        <v>194</v>
      </c>
      <c r="H320" t="s">
        <v>2557</v>
      </c>
      <c r="I320">
        <v>3909154835</v>
      </c>
      <c r="J320" t="s">
        <v>2558</v>
      </c>
      <c r="K320">
        <v>0</v>
      </c>
      <c r="L320" t="s">
        <v>1228</v>
      </c>
      <c r="M320">
        <v>0</v>
      </c>
      <c r="N320" t="s">
        <v>1228</v>
      </c>
    </row>
    <row r="321" spans="1:14" hidden="1">
      <c r="A321">
        <v>10</v>
      </c>
      <c r="B321">
        <v>41</v>
      </c>
      <c r="C321" t="s">
        <v>2560</v>
      </c>
      <c r="D321" t="s">
        <v>2567</v>
      </c>
      <c r="E321">
        <v>1000730</v>
      </c>
      <c r="F321" t="s">
        <v>47</v>
      </c>
      <c r="G321" t="s">
        <v>409</v>
      </c>
      <c r="H321" t="s">
        <v>2557</v>
      </c>
      <c r="I321">
        <v>3909154835</v>
      </c>
      <c r="J321" t="s">
        <v>2558</v>
      </c>
      <c r="K321">
        <v>0</v>
      </c>
      <c r="L321" t="s">
        <v>1228</v>
      </c>
      <c r="M321">
        <v>0</v>
      </c>
      <c r="N321" t="s">
        <v>1228</v>
      </c>
    </row>
    <row r="322" spans="1:14" hidden="1">
      <c r="A322">
        <v>10</v>
      </c>
      <c r="B322">
        <v>41</v>
      </c>
      <c r="C322" t="s">
        <v>2560</v>
      </c>
      <c r="D322" t="s">
        <v>2567</v>
      </c>
      <c r="E322">
        <v>1000730</v>
      </c>
      <c r="F322" t="s">
        <v>47</v>
      </c>
      <c r="G322" t="s">
        <v>1122</v>
      </c>
      <c r="H322" t="s">
        <v>2557</v>
      </c>
      <c r="I322">
        <v>3909154835</v>
      </c>
      <c r="J322" t="s">
        <v>2558</v>
      </c>
      <c r="K322">
        <v>0</v>
      </c>
      <c r="L322" t="s">
        <v>1228</v>
      </c>
      <c r="M322">
        <v>0</v>
      </c>
      <c r="N322" t="s">
        <v>1228</v>
      </c>
    </row>
    <row r="323" spans="1:14" hidden="1">
      <c r="A323">
        <v>10</v>
      </c>
      <c r="B323">
        <v>41</v>
      </c>
      <c r="C323" t="s">
        <v>2560</v>
      </c>
      <c r="D323" t="s">
        <v>2567</v>
      </c>
      <c r="E323">
        <v>1000730</v>
      </c>
      <c r="F323" t="s">
        <v>47</v>
      </c>
      <c r="G323" t="s">
        <v>194</v>
      </c>
      <c r="H323" t="s">
        <v>2557</v>
      </c>
      <c r="I323">
        <v>3909154835</v>
      </c>
      <c r="J323" t="s">
        <v>2558</v>
      </c>
      <c r="K323">
        <v>0</v>
      </c>
      <c r="L323" t="s">
        <v>1228</v>
      </c>
      <c r="M323">
        <v>0</v>
      </c>
      <c r="N323" t="s">
        <v>1228</v>
      </c>
    </row>
    <row r="324" spans="1:14" hidden="1">
      <c r="A324">
        <v>10</v>
      </c>
      <c r="B324">
        <v>41</v>
      </c>
      <c r="C324" t="s">
        <v>2560</v>
      </c>
      <c r="D324" t="s">
        <v>2567</v>
      </c>
      <c r="E324">
        <v>1000730</v>
      </c>
      <c r="F324" t="s">
        <v>47</v>
      </c>
      <c r="G324" t="s">
        <v>409</v>
      </c>
      <c r="H324" t="s">
        <v>2557</v>
      </c>
      <c r="I324">
        <v>3909154835</v>
      </c>
      <c r="J324" t="s">
        <v>2558</v>
      </c>
      <c r="K324">
        <v>0</v>
      </c>
      <c r="L324" t="s">
        <v>1228</v>
      </c>
      <c r="M324">
        <v>0</v>
      </c>
      <c r="N324" t="s">
        <v>1228</v>
      </c>
    </row>
    <row r="325" spans="1:14" hidden="1">
      <c r="A325">
        <v>10</v>
      </c>
      <c r="B325">
        <v>57</v>
      </c>
      <c r="C325" t="s">
        <v>2563</v>
      </c>
      <c r="D325" t="s">
        <v>2568</v>
      </c>
      <c r="E325">
        <v>1000730</v>
      </c>
      <c r="F325" t="s">
        <v>47</v>
      </c>
      <c r="G325" t="s">
        <v>54</v>
      </c>
      <c r="H325">
        <v>7505</v>
      </c>
      <c r="I325">
        <v>34388058</v>
      </c>
      <c r="J325" t="s">
        <v>2569</v>
      </c>
      <c r="K325" s="45">
        <v>2969936</v>
      </c>
      <c r="L325" t="s">
        <v>1228</v>
      </c>
      <c r="M325" s="45">
        <v>564288</v>
      </c>
      <c r="N325" t="s">
        <v>1228</v>
      </c>
    </row>
    <row r="326" spans="1:14" hidden="1">
      <c r="A326">
        <v>10</v>
      </c>
      <c r="B326">
        <v>57</v>
      </c>
      <c r="C326" t="s">
        <v>2563</v>
      </c>
      <c r="D326" t="s">
        <v>2570</v>
      </c>
      <c r="E326">
        <v>1000730</v>
      </c>
      <c r="F326" t="s">
        <v>47</v>
      </c>
      <c r="G326" t="s">
        <v>54</v>
      </c>
      <c r="H326">
        <v>8085</v>
      </c>
      <c r="I326">
        <v>34388815</v>
      </c>
      <c r="J326" t="s">
        <v>2571</v>
      </c>
      <c r="K326" s="45">
        <v>119722</v>
      </c>
      <c r="L326" t="s">
        <v>1228</v>
      </c>
      <c r="M326" s="45">
        <v>22747</v>
      </c>
      <c r="N326" t="s">
        <v>1228</v>
      </c>
    </row>
    <row r="327" spans="1:14" hidden="1">
      <c r="A327">
        <v>19</v>
      </c>
      <c r="B327">
        <v>41</v>
      </c>
      <c r="C327" t="s">
        <v>2559</v>
      </c>
      <c r="D327" t="s">
        <v>2572</v>
      </c>
      <c r="E327">
        <v>1000730</v>
      </c>
      <c r="F327" t="s">
        <v>47</v>
      </c>
      <c r="G327" t="s">
        <v>54</v>
      </c>
      <c r="H327" t="s">
        <v>2557</v>
      </c>
      <c r="I327">
        <v>3909208312</v>
      </c>
      <c r="J327" t="s">
        <v>2558</v>
      </c>
      <c r="K327">
        <v>0</v>
      </c>
      <c r="L327" t="s">
        <v>1228</v>
      </c>
      <c r="M327">
        <v>0</v>
      </c>
      <c r="N327" t="s">
        <v>1228</v>
      </c>
    </row>
    <row r="328" spans="1:14" hidden="1">
      <c r="A328">
        <v>19</v>
      </c>
      <c r="B328">
        <v>41</v>
      </c>
      <c r="C328" t="s">
        <v>2559</v>
      </c>
      <c r="D328" t="s">
        <v>2572</v>
      </c>
      <c r="E328">
        <v>1000730</v>
      </c>
      <c r="F328" t="s">
        <v>47</v>
      </c>
      <c r="G328" t="s">
        <v>54</v>
      </c>
      <c r="H328" t="s">
        <v>2557</v>
      </c>
      <c r="I328">
        <v>3909208312</v>
      </c>
      <c r="J328" t="s">
        <v>2558</v>
      </c>
      <c r="K328">
        <v>0</v>
      </c>
      <c r="L328" t="s">
        <v>1228</v>
      </c>
      <c r="M328">
        <v>0</v>
      </c>
      <c r="N328" t="s">
        <v>1228</v>
      </c>
    </row>
    <row r="329" spans="1:14" hidden="1">
      <c r="A329">
        <v>19</v>
      </c>
      <c r="B329">
        <v>41</v>
      </c>
      <c r="C329" t="s">
        <v>2559</v>
      </c>
      <c r="D329" t="s">
        <v>2572</v>
      </c>
      <c r="E329">
        <v>1000730</v>
      </c>
      <c r="F329" t="s">
        <v>47</v>
      </c>
      <c r="G329" t="s">
        <v>54</v>
      </c>
      <c r="H329" t="s">
        <v>2557</v>
      </c>
      <c r="I329">
        <v>3909208312</v>
      </c>
      <c r="J329" t="s">
        <v>2558</v>
      </c>
      <c r="K329">
        <v>0</v>
      </c>
      <c r="L329" t="s">
        <v>1228</v>
      </c>
      <c r="M329">
        <v>0</v>
      </c>
      <c r="N329" t="s">
        <v>1228</v>
      </c>
    </row>
    <row r="330" spans="1:14" hidden="1">
      <c r="A330">
        <v>19</v>
      </c>
      <c r="B330">
        <v>41</v>
      </c>
      <c r="C330" t="s">
        <v>2559</v>
      </c>
      <c r="D330" t="s">
        <v>2572</v>
      </c>
      <c r="E330">
        <v>1000730</v>
      </c>
      <c r="F330" t="s">
        <v>47</v>
      </c>
      <c r="G330" t="s">
        <v>54</v>
      </c>
      <c r="H330" t="s">
        <v>2557</v>
      </c>
      <c r="I330">
        <v>3909208312</v>
      </c>
      <c r="J330" t="s">
        <v>2558</v>
      </c>
      <c r="K330">
        <v>0</v>
      </c>
      <c r="L330" t="s">
        <v>1228</v>
      </c>
      <c r="M330">
        <v>0</v>
      </c>
      <c r="N330" t="s">
        <v>1228</v>
      </c>
    </row>
    <row r="331" spans="1:14" hidden="1">
      <c r="A331">
        <v>19</v>
      </c>
      <c r="B331">
        <v>41</v>
      </c>
      <c r="C331" t="s">
        <v>2559</v>
      </c>
      <c r="D331" t="s">
        <v>2572</v>
      </c>
      <c r="E331">
        <v>1000730</v>
      </c>
      <c r="F331" t="s">
        <v>47</v>
      </c>
      <c r="G331" t="s">
        <v>54</v>
      </c>
      <c r="H331" t="s">
        <v>2557</v>
      </c>
      <c r="I331">
        <v>3909208312</v>
      </c>
      <c r="J331" t="s">
        <v>2558</v>
      </c>
      <c r="K331">
        <v>0</v>
      </c>
      <c r="L331" t="s">
        <v>1228</v>
      </c>
      <c r="M331">
        <v>0</v>
      </c>
      <c r="N331" t="s">
        <v>1228</v>
      </c>
    </row>
    <row r="332" spans="1:14" hidden="1">
      <c r="A332">
        <v>19</v>
      </c>
      <c r="B332">
        <v>41</v>
      </c>
      <c r="C332" t="s">
        <v>2559</v>
      </c>
      <c r="D332" t="s">
        <v>2572</v>
      </c>
      <c r="E332">
        <v>1000730</v>
      </c>
      <c r="F332" t="s">
        <v>47</v>
      </c>
      <c r="G332" t="s">
        <v>54</v>
      </c>
      <c r="H332" t="s">
        <v>2557</v>
      </c>
      <c r="I332">
        <v>3909208312</v>
      </c>
      <c r="J332" t="s">
        <v>2558</v>
      </c>
      <c r="K332">
        <v>0</v>
      </c>
      <c r="L332" t="s">
        <v>1228</v>
      </c>
      <c r="M332">
        <v>0</v>
      </c>
      <c r="N332" t="s">
        <v>1228</v>
      </c>
    </row>
    <row r="333" spans="1:14" hidden="1">
      <c r="A333">
        <v>19</v>
      </c>
      <c r="B333">
        <v>41</v>
      </c>
      <c r="C333" t="s">
        <v>2559</v>
      </c>
      <c r="D333" t="s">
        <v>2572</v>
      </c>
      <c r="E333">
        <v>1000730</v>
      </c>
      <c r="F333" t="s">
        <v>47</v>
      </c>
      <c r="G333" t="s">
        <v>54</v>
      </c>
      <c r="H333" t="s">
        <v>2557</v>
      </c>
      <c r="I333">
        <v>3909208312</v>
      </c>
      <c r="J333" t="s">
        <v>2558</v>
      </c>
      <c r="K333">
        <v>0</v>
      </c>
      <c r="L333" t="s">
        <v>1228</v>
      </c>
      <c r="M333">
        <v>0</v>
      </c>
      <c r="N333" t="s">
        <v>1228</v>
      </c>
    </row>
    <row r="334" spans="1:14" hidden="1">
      <c r="A334">
        <v>19</v>
      </c>
      <c r="B334">
        <v>41</v>
      </c>
      <c r="C334" t="s">
        <v>2559</v>
      </c>
      <c r="D334" t="s">
        <v>2572</v>
      </c>
      <c r="E334">
        <v>1000730</v>
      </c>
      <c r="F334" t="s">
        <v>47</v>
      </c>
      <c r="G334" t="s">
        <v>54</v>
      </c>
      <c r="H334" t="s">
        <v>2557</v>
      </c>
      <c r="I334">
        <v>3909208312</v>
      </c>
      <c r="J334" t="s">
        <v>2558</v>
      </c>
      <c r="K334">
        <v>0</v>
      </c>
      <c r="L334" t="s">
        <v>1228</v>
      </c>
      <c r="M334">
        <v>0</v>
      </c>
      <c r="N334" t="s">
        <v>1228</v>
      </c>
    </row>
    <row r="335" spans="1:14" hidden="1">
      <c r="A335">
        <v>19</v>
      </c>
      <c r="B335">
        <v>41</v>
      </c>
      <c r="C335" t="s">
        <v>2559</v>
      </c>
      <c r="D335" t="s">
        <v>2572</v>
      </c>
      <c r="E335">
        <v>1000730</v>
      </c>
      <c r="F335" t="s">
        <v>47</v>
      </c>
      <c r="G335" t="s">
        <v>54</v>
      </c>
      <c r="H335" t="s">
        <v>2557</v>
      </c>
      <c r="I335">
        <v>3909208312</v>
      </c>
      <c r="J335" t="s">
        <v>2558</v>
      </c>
      <c r="K335">
        <v>0</v>
      </c>
      <c r="L335" t="s">
        <v>1228</v>
      </c>
      <c r="M335">
        <v>0</v>
      </c>
      <c r="N335" t="s">
        <v>1228</v>
      </c>
    </row>
    <row r="336" spans="1:14" hidden="1">
      <c r="A336">
        <v>19</v>
      </c>
      <c r="B336">
        <v>41</v>
      </c>
      <c r="C336" t="s">
        <v>2559</v>
      </c>
      <c r="D336" t="s">
        <v>2572</v>
      </c>
      <c r="E336">
        <v>1000730</v>
      </c>
      <c r="F336" t="s">
        <v>47</v>
      </c>
      <c r="G336" t="s">
        <v>54</v>
      </c>
      <c r="H336" t="s">
        <v>2557</v>
      </c>
      <c r="I336">
        <v>3909208312</v>
      </c>
      <c r="J336" t="s">
        <v>2558</v>
      </c>
      <c r="K336">
        <v>0</v>
      </c>
      <c r="L336" t="s">
        <v>1228</v>
      </c>
      <c r="M336">
        <v>0</v>
      </c>
      <c r="N336" t="s">
        <v>1228</v>
      </c>
    </row>
    <row r="337" spans="1:14" hidden="1">
      <c r="A337">
        <v>19</v>
      </c>
      <c r="B337">
        <v>41</v>
      </c>
      <c r="C337" t="s">
        <v>2559</v>
      </c>
      <c r="D337" t="s">
        <v>2572</v>
      </c>
      <c r="E337">
        <v>1000730</v>
      </c>
      <c r="F337" t="s">
        <v>47</v>
      </c>
      <c r="G337" t="s">
        <v>54</v>
      </c>
      <c r="H337" t="s">
        <v>2557</v>
      </c>
      <c r="I337">
        <v>3909208312</v>
      </c>
      <c r="J337" t="s">
        <v>2558</v>
      </c>
      <c r="K337">
        <v>0</v>
      </c>
      <c r="L337" t="s">
        <v>1228</v>
      </c>
      <c r="M337">
        <v>0</v>
      </c>
      <c r="N337" t="s">
        <v>1228</v>
      </c>
    </row>
    <row r="338" spans="1:14" hidden="1">
      <c r="A338">
        <v>19</v>
      </c>
      <c r="B338">
        <v>41</v>
      </c>
      <c r="C338" t="s">
        <v>2559</v>
      </c>
      <c r="D338" t="s">
        <v>2572</v>
      </c>
      <c r="E338">
        <v>1000730</v>
      </c>
      <c r="F338" t="s">
        <v>47</v>
      </c>
      <c r="G338" t="s">
        <v>54</v>
      </c>
      <c r="H338" t="s">
        <v>2557</v>
      </c>
      <c r="I338">
        <v>3909208312</v>
      </c>
      <c r="J338" t="s">
        <v>2558</v>
      </c>
      <c r="K338">
        <v>0</v>
      </c>
      <c r="L338" t="s">
        <v>1228</v>
      </c>
      <c r="M338">
        <v>0</v>
      </c>
      <c r="N338" t="s">
        <v>1228</v>
      </c>
    </row>
    <row r="339" spans="1:14" hidden="1">
      <c r="A339">
        <v>19</v>
      </c>
      <c r="B339">
        <v>41</v>
      </c>
      <c r="C339" t="s">
        <v>2559</v>
      </c>
      <c r="D339" t="s">
        <v>2572</v>
      </c>
      <c r="E339">
        <v>1000730</v>
      </c>
      <c r="F339" t="s">
        <v>47</v>
      </c>
      <c r="G339" t="s">
        <v>54</v>
      </c>
      <c r="H339" t="s">
        <v>2557</v>
      </c>
      <c r="I339">
        <v>3909208312</v>
      </c>
      <c r="J339" t="s">
        <v>2558</v>
      </c>
      <c r="K339">
        <v>0</v>
      </c>
      <c r="L339" t="s">
        <v>1228</v>
      </c>
      <c r="M339">
        <v>0</v>
      </c>
      <c r="N339" t="s">
        <v>1228</v>
      </c>
    </row>
    <row r="340" spans="1:14" hidden="1">
      <c r="A340">
        <v>19</v>
      </c>
      <c r="B340">
        <v>41</v>
      </c>
      <c r="C340" t="s">
        <v>2559</v>
      </c>
      <c r="D340" t="s">
        <v>2572</v>
      </c>
      <c r="E340">
        <v>1000730</v>
      </c>
      <c r="F340" t="s">
        <v>47</v>
      </c>
      <c r="G340" t="s">
        <v>54</v>
      </c>
      <c r="H340" t="s">
        <v>2557</v>
      </c>
      <c r="I340">
        <v>3909208312</v>
      </c>
      <c r="J340" t="s">
        <v>2558</v>
      </c>
      <c r="K340">
        <v>0</v>
      </c>
      <c r="L340" t="s">
        <v>1228</v>
      </c>
      <c r="M340">
        <v>0</v>
      </c>
      <c r="N340" t="s">
        <v>1228</v>
      </c>
    </row>
    <row r="341" spans="1:14" hidden="1">
      <c r="A341">
        <v>19</v>
      </c>
      <c r="B341">
        <v>41</v>
      </c>
      <c r="C341" t="s">
        <v>2559</v>
      </c>
      <c r="D341" t="s">
        <v>2572</v>
      </c>
      <c r="E341">
        <v>1000730</v>
      </c>
      <c r="F341" t="s">
        <v>47</v>
      </c>
      <c r="G341" t="s">
        <v>54</v>
      </c>
      <c r="H341" t="s">
        <v>2557</v>
      </c>
      <c r="I341">
        <v>3909208312</v>
      </c>
      <c r="J341" t="s">
        <v>2558</v>
      </c>
      <c r="K341">
        <v>0</v>
      </c>
      <c r="L341" t="s">
        <v>1228</v>
      </c>
      <c r="M341">
        <v>0</v>
      </c>
      <c r="N341" t="s">
        <v>1228</v>
      </c>
    </row>
    <row r="342" spans="1:14" hidden="1">
      <c r="A342">
        <v>19</v>
      </c>
      <c r="B342">
        <v>41</v>
      </c>
      <c r="C342" t="s">
        <v>2559</v>
      </c>
      <c r="D342" t="s">
        <v>2572</v>
      </c>
      <c r="E342">
        <v>1000730</v>
      </c>
      <c r="F342" t="s">
        <v>47</v>
      </c>
      <c r="G342" t="s">
        <v>54</v>
      </c>
      <c r="H342" t="s">
        <v>2557</v>
      </c>
      <c r="I342">
        <v>3909208312</v>
      </c>
      <c r="J342" t="s">
        <v>2558</v>
      </c>
      <c r="K342">
        <v>0</v>
      </c>
      <c r="L342" t="s">
        <v>1228</v>
      </c>
      <c r="M342">
        <v>0</v>
      </c>
      <c r="N342" t="s">
        <v>1228</v>
      </c>
    </row>
    <row r="343" spans="1:14" hidden="1">
      <c r="A343">
        <v>19</v>
      </c>
      <c r="B343">
        <v>41</v>
      </c>
      <c r="C343" t="s">
        <v>2559</v>
      </c>
      <c r="D343" t="s">
        <v>2572</v>
      </c>
      <c r="E343">
        <v>1000730</v>
      </c>
      <c r="F343" t="s">
        <v>47</v>
      </c>
      <c r="G343" t="s">
        <v>54</v>
      </c>
      <c r="H343" t="s">
        <v>2557</v>
      </c>
      <c r="I343">
        <v>3909208312</v>
      </c>
      <c r="J343" t="s">
        <v>2558</v>
      </c>
      <c r="K343">
        <v>0</v>
      </c>
      <c r="L343" t="s">
        <v>1228</v>
      </c>
      <c r="M343">
        <v>0</v>
      </c>
      <c r="N343" t="s">
        <v>1228</v>
      </c>
    </row>
    <row r="344" spans="1:14" hidden="1">
      <c r="A344">
        <v>19</v>
      </c>
      <c r="B344">
        <v>41</v>
      </c>
      <c r="C344" t="s">
        <v>2559</v>
      </c>
      <c r="D344" t="s">
        <v>2572</v>
      </c>
      <c r="E344">
        <v>1000730</v>
      </c>
      <c r="F344" t="s">
        <v>47</v>
      </c>
      <c r="G344" t="s">
        <v>54</v>
      </c>
      <c r="H344" t="s">
        <v>2557</v>
      </c>
      <c r="I344">
        <v>3909208312</v>
      </c>
      <c r="J344" t="s">
        <v>2558</v>
      </c>
      <c r="K344">
        <v>0</v>
      </c>
      <c r="L344" t="s">
        <v>1228</v>
      </c>
      <c r="M344">
        <v>0</v>
      </c>
      <c r="N344" t="s">
        <v>1228</v>
      </c>
    </row>
    <row r="345" spans="1:14" hidden="1">
      <c r="A345">
        <v>19</v>
      </c>
      <c r="B345">
        <v>41</v>
      </c>
      <c r="C345" t="s">
        <v>2559</v>
      </c>
      <c r="D345" t="s">
        <v>2572</v>
      </c>
      <c r="E345">
        <v>1000730</v>
      </c>
      <c r="F345" t="s">
        <v>47</v>
      </c>
      <c r="G345" t="s">
        <v>54</v>
      </c>
      <c r="H345" t="s">
        <v>2557</v>
      </c>
      <c r="I345">
        <v>3909208312</v>
      </c>
      <c r="J345" t="s">
        <v>2558</v>
      </c>
      <c r="K345">
        <v>0</v>
      </c>
      <c r="L345" t="s">
        <v>1228</v>
      </c>
      <c r="M345">
        <v>0</v>
      </c>
      <c r="N345" t="s">
        <v>1228</v>
      </c>
    </row>
    <row r="346" spans="1:14" hidden="1">
      <c r="A346">
        <v>19</v>
      </c>
      <c r="B346">
        <v>41</v>
      </c>
      <c r="C346" t="s">
        <v>2559</v>
      </c>
      <c r="D346" t="s">
        <v>2572</v>
      </c>
      <c r="E346">
        <v>1000730</v>
      </c>
      <c r="F346" t="s">
        <v>47</v>
      </c>
      <c r="G346" t="s">
        <v>54</v>
      </c>
      <c r="H346" t="s">
        <v>2557</v>
      </c>
      <c r="I346">
        <v>3909208312</v>
      </c>
      <c r="J346" t="s">
        <v>2558</v>
      </c>
      <c r="K346">
        <v>0</v>
      </c>
      <c r="L346" t="s">
        <v>1228</v>
      </c>
      <c r="M346">
        <v>0</v>
      </c>
      <c r="N346" t="s">
        <v>1228</v>
      </c>
    </row>
    <row r="347" spans="1:14" hidden="1">
      <c r="A347">
        <v>19</v>
      </c>
      <c r="B347">
        <v>41</v>
      </c>
      <c r="C347" t="s">
        <v>2559</v>
      </c>
      <c r="D347" t="s">
        <v>2572</v>
      </c>
      <c r="E347">
        <v>1000730</v>
      </c>
      <c r="F347" t="s">
        <v>47</v>
      </c>
      <c r="G347" t="s">
        <v>54</v>
      </c>
      <c r="H347" t="s">
        <v>2557</v>
      </c>
      <c r="I347">
        <v>3909208312</v>
      </c>
      <c r="J347" t="s">
        <v>2558</v>
      </c>
      <c r="K347">
        <v>0</v>
      </c>
      <c r="L347" t="s">
        <v>1228</v>
      </c>
      <c r="M347">
        <v>0</v>
      </c>
      <c r="N347" t="s">
        <v>1228</v>
      </c>
    </row>
    <row r="348" spans="1:14" hidden="1">
      <c r="A348">
        <v>19</v>
      </c>
      <c r="B348">
        <v>41</v>
      </c>
      <c r="C348" t="s">
        <v>2559</v>
      </c>
      <c r="D348" t="s">
        <v>2572</v>
      </c>
      <c r="E348">
        <v>1000730</v>
      </c>
      <c r="F348" t="s">
        <v>47</v>
      </c>
      <c r="G348" t="s">
        <v>54</v>
      </c>
      <c r="H348" t="s">
        <v>2557</v>
      </c>
      <c r="I348">
        <v>3909208312</v>
      </c>
      <c r="J348" t="s">
        <v>2558</v>
      </c>
      <c r="K348">
        <v>0</v>
      </c>
      <c r="L348" t="s">
        <v>1228</v>
      </c>
      <c r="M348">
        <v>0</v>
      </c>
      <c r="N348" t="s">
        <v>1228</v>
      </c>
    </row>
    <row r="349" spans="1:14" hidden="1">
      <c r="A349">
        <v>19</v>
      </c>
      <c r="B349">
        <v>41</v>
      </c>
      <c r="C349" t="s">
        <v>2559</v>
      </c>
      <c r="D349" t="s">
        <v>2572</v>
      </c>
      <c r="E349">
        <v>1000730</v>
      </c>
      <c r="F349" t="s">
        <v>47</v>
      </c>
      <c r="G349" t="s">
        <v>54</v>
      </c>
      <c r="H349" t="s">
        <v>2557</v>
      </c>
      <c r="I349">
        <v>3909208312</v>
      </c>
      <c r="J349" t="s">
        <v>2558</v>
      </c>
      <c r="K349">
        <v>0</v>
      </c>
      <c r="L349" t="s">
        <v>1228</v>
      </c>
      <c r="M349">
        <v>0</v>
      </c>
      <c r="N349" t="s">
        <v>1228</v>
      </c>
    </row>
    <row r="350" spans="1:14" hidden="1">
      <c r="A350">
        <v>19</v>
      </c>
      <c r="B350">
        <v>41</v>
      </c>
      <c r="C350" t="s">
        <v>2559</v>
      </c>
      <c r="D350" t="s">
        <v>2572</v>
      </c>
      <c r="E350">
        <v>1000730</v>
      </c>
      <c r="F350" t="s">
        <v>47</v>
      </c>
      <c r="G350" t="s">
        <v>54</v>
      </c>
      <c r="H350" t="s">
        <v>2557</v>
      </c>
      <c r="I350">
        <v>3909208312</v>
      </c>
      <c r="J350" t="s">
        <v>2558</v>
      </c>
      <c r="K350">
        <v>0</v>
      </c>
      <c r="L350" t="s">
        <v>1228</v>
      </c>
      <c r="M350">
        <v>0</v>
      </c>
      <c r="N350" t="s">
        <v>1228</v>
      </c>
    </row>
    <row r="351" spans="1:14" hidden="1">
      <c r="A351">
        <v>10</v>
      </c>
      <c r="B351">
        <v>41</v>
      </c>
      <c r="C351" t="s">
        <v>2559</v>
      </c>
      <c r="D351" t="s">
        <v>2572</v>
      </c>
      <c r="E351">
        <v>1000730</v>
      </c>
      <c r="F351" t="s">
        <v>47</v>
      </c>
      <c r="G351" t="s">
        <v>409</v>
      </c>
      <c r="H351" t="s">
        <v>2557</v>
      </c>
      <c r="I351">
        <v>3909208313</v>
      </c>
      <c r="J351" t="s">
        <v>2558</v>
      </c>
      <c r="K351">
        <v>0</v>
      </c>
      <c r="L351" t="s">
        <v>1228</v>
      </c>
      <c r="M351">
        <v>0</v>
      </c>
      <c r="N351" t="s">
        <v>1228</v>
      </c>
    </row>
    <row r="352" spans="1:14" hidden="1">
      <c r="A352">
        <v>10</v>
      </c>
      <c r="B352">
        <v>41</v>
      </c>
      <c r="C352" t="s">
        <v>2559</v>
      </c>
      <c r="D352" t="s">
        <v>2572</v>
      </c>
      <c r="E352">
        <v>1000730</v>
      </c>
      <c r="F352" t="s">
        <v>47</v>
      </c>
      <c r="G352" t="s">
        <v>1122</v>
      </c>
      <c r="H352" t="s">
        <v>2557</v>
      </c>
      <c r="I352">
        <v>3909208313</v>
      </c>
      <c r="J352" t="s">
        <v>2558</v>
      </c>
      <c r="K352">
        <v>0</v>
      </c>
      <c r="L352" t="s">
        <v>1228</v>
      </c>
      <c r="M352">
        <v>0</v>
      </c>
      <c r="N352" t="s">
        <v>1228</v>
      </c>
    </row>
    <row r="353" spans="1:14" hidden="1">
      <c r="A353">
        <v>10</v>
      </c>
      <c r="B353">
        <v>41</v>
      </c>
      <c r="C353" t="s">
        <v>2559</v>
      </c>
      <c r="D353" t="s">
        <v>2572</v>
      </c>
      <c r="E353">
        <v>1000730</v>
      </c>
      <c r="F353" t="s">
        <v>47</v>
      </c>
      <c r="G353" t="s">
        <v>194</v>
      </c>
      <c r="H353" t="s">
        <v>2557</v>
      </c>
      <c r="I353">
        <v>3909208313</v>
      </c>
      <c r="J353" t="s">
        <v>2558</v>
      </c>
      <c r="K353">
        <v>0</v>
      </c>
      <c r="L353" t="s">
        <v>1228</v>
      </c>
      <c r="M353">
        <v>0</v>
      </c>
      <c r="N353" t="s">
        <v>1228</v>
      </c>
    </row>
    <row r="354" spans="1:14" hidden="1">
      <c r="A354">
        <v>10</v>
      </c>
      <c r="B354">
        <v>41</v>
      </c>
      <c r="C354" t="s">
        <v>2559</v>
      </c>
      <c r="D354" t="s">
        <v>2572</v>
      </c>
      <c r="E354">
        <v>1000730</v>
      </c>
      <c r="F354" t="s">
        <v>47</v>
      </c>
      <c r="G354" t="s">
        <v>409</v>
      </c>
      <c r="H354" t="s">
        <v>2557</v>
      </c>
      <c r="I354">
        <v>3909208313</v>
      </c>
      <c r="J354" t="s">
        <v>2558</v>
      </c>
      <c r="K354">
        <v>0</v>
      </c>
      <c r="L354" t="s">
        <v>1228</v>
      </c>
      <c r="M354">
        <v>0</v>
      </c>
      <c r="N354" t="s">
        <v>1228</v>
      </c>
    </row>
    <row r="355" spans="1:14" hidden="1">
      <c r="A355">
        <v>10</v>
      </c>
      <c r="B355">
        <v>41</v>
      </c>
      <c r="C355" t="s">
        <v>2559</v>
      </c>
      <c r="D355" t="s">
        <v>2572</v>
      </c>
      <c r="E355">
        <v>1000730</v>
      </c>
      <c r="F355" t="s">
        <v>47</v>
      </c>
      <c r="G355" t="s">
        <v>1122</v>
      </c>
      <c r="H355" t="s">
        <v>2557</v>
      </c>
      <c r="I355">
        <v>3909208313</v>
      </c>
      <c r="J355" t="s">
        <v>2558</v>
      </c>
      <c r="K355">
        <v>0</v>
      </c>
      <c r="L355" t="s">
        <v>1228</v>
      </c>
      <c r="M355">
        <v>0</v>
      </c>
      <c r="N355" t="s">
        <v>1228</v>
      </c>
    </row>
    <row r="356" spans="1:14" hidden="1">
      <c r="A356">
        <v>10</v>
      </c>
      <c r="B356">
        <v>41</v>
      </c>
      <c r="C356" t="s">
        <v>2559</v>
      </c>
      <c r="D356" t="s">
        <v>2572</v>
      </c>
      <c r="E356">
        <v>1000730</v>
      </c>
      <c r="F356" t="s">
        <v>47</v>
      </c>
      <c r="G356" t="s">
        <v>194</v>
      </c>
      <c r="H356" t="s">
        <v>2557</v>
      </c>
      <c r="I356">
        <v>3909208313</v>
      </c>
      <c r="J356" t="s">
        <v>2558</v>
      </c>
      <c r="K356">
        <v>0</v>
      </c>
      <c r="L356" t="s">
        <v>1228</v>
      </c>
      <c r="M356">
        <v>0</v>
      </c>
      <c r="N356" t="s">
        <v>1228</v>
      </c>
    </row>
    <row r="357" spans="1:14" hidden="1">
      <c r="A357">
        <v>19</v>
      </c>
      <c r="B357">
        <v>41</v>
      </c>
      <c r="C357" t="s">
        <v>2560</v>
      </c>
      <c r="D357" t="s">
        <v>2572</v>
      </c>
      <c r="E357">
        <v>1000730</v>
      </c>
      <c r="F357" t="s">
        <v>47</v>
      </c>
      <c r="G357" t="s">
        <v>54</v>
      </c>
      <c r="H357" t="s">
        <v>2557</v>
      </c>
      <c r="I357">
        <v>3909208312</v>
      </c>
      <c r="J357" t="s">
        <v>2558</v>
      </c>
      <c r="K357">
        <v>0</v>
      </c>
      <c r="L357" t="s">
        <v>1228</v>
      </c>
      <c r="M357">
        <v>0</v>
      </c>
      <c r="N357" t="s">
        <v>1228</v>
      </c>
    </row>
    <row r="358" spans="1:14" hidden="1">
      <c r="A358">
        <v>19</v>
      </c>
      <c r="B358">
        <v>41</v>
      </c>
      <c r="C358" t="s">
        <v>2560</v>
      </c>
      <c r="D358" t="s">
        <v>2572</v>
      </c>
      <c r="E358">
        <v>1000730</v>
      </c>
      <c r="F358" t="s">
        <v>47</v>
      </c>
      <c r="G358" t="s">
        <v>54</v>
      </c>
      <c r="H358" t="s">
        <v>2557</v>
      </c>
      <c r="I358">
        <v>3909208312</v>
      </c>
      <c r="J358" t="s">
        <v>2558</v>
      </c>
      <c r="K358">
        <v>0</v>
      </c>
      <c r="L358" t="s">
        <v>1228</v>
      </c>
      <c r="M358">
        <v>0</v>
      </c>
      <c r="N358" t="s">
        <v>1228</v>
      </c>
    </row>
    <row r="359" spans="1:14" hidden="1">
      <c r="A359">
        <v>19</v>
      </c>
      <c r="B359">
        <v>41</v>
      </c>
      <c r="C359" t="s">
        <v>2560</v>
      </c>
      <c r="D359" t="s">
        <v>2572</v>
      </c>
      <c r="E359">
        <v>1000730</v>
      </c>
      <c r="F359" t="s">
        <v>47</v>
      </c>
      <c r="G359" t="s">
        <v>54</v>
      </c>
      <c r="H359" t="s">
        <v>2557</v>
      </c>
      <c r="I359">
        <v>3909208312</v>
      </c>
      <c r="J359" t="s">
        <v>2558</v>
      </c>
      <c r="K359">
        <v>0</v>
      </c>
      <c r="L359" t="s">
        <v>1228</v>
      </c>
      <c r="M359">
        <v>0</v>
      </c>
      <c r="N359" t="s">
        <v>1228</v>
      </c>
    </row>
    <row r="360" spans="1:14" hidden="1">
      <c r="A360">
        <v>19</v>
      </c>
      <c r="B360">
        <v>41</v>
      </c>
      <c r="C360" t="s">
        <v>2560</v>
      </c>
      <c r="D360" t="s">
        <v>2572</v>
      </c>
      <c r="E360">
        <v>1000730</v>
      </c>
      <c r="F360" t="s">
        <v>47</v>
      </c>
      <c r="G360" t="s">
        <v>54</v>
      </c>
      <c r="H360" t="s">
        <v>2557</v>
      </c>
      <c r="I360">
        <v>3909208312</v>
      </c>
      <c r="J360" t="s">
        <v>2558</v>
      </c>
      <c r="K360">
        <v>0</v>
      </c>
      <c r="L360" t="s">
        <v>1228</v>
      </c>
      <c r="M360">
        <v>0</v>
      </c>
      <c r="N360" t="s">
        <v>1228</v>
      </c>
    </row>
    <row r="361" spans="1:14" hidden="1">
      <c r="A361">
        <v>19</v>
      </c>
      <c r="B361">
        <v>41</v>
      </c>
      <c r="C361" t="s">
        <v>2560</v>
      </c>
      <c r="D361" t="s">
        <v>2572</v>
      </c>
      <c r="E361">
        <v>1000730</v>
      </c>
      <c r="F361" t="s">
        <v>47</v>
      </c>
      <c r="G361" t="s">
        <v>54</v>
      </c>
      <c r="H361" t="s">
        <v>2557</v>
      </c>
      <c r="I361">
        <v>3909208312</v>
      </c>
      <c r="J361" t="s">
        <v>2558</v>
      </c>
      <c r="K361">
        <v>0</v>
      </c>
      <c r="L361" t="s">
        <v>1228</v>
      </c>
      <c r="M361">
        <v>0</v>
      </c>
      <c r="N361" t="s">
        <v>1228</v>
      </c>
    </row>
    <row r="362" spans="1:14" hidden="1">
      <c r="A362">
        <v>19</v>
      </c>
      <c r="B362">
        <v>41</v>
      </c>
      <c r="C362" t="s">
        <v>2560</v>
      </c>
      <c r="D362" t="s">
        <v>2572</v>
      </c>
      <c r="E362">
        <v>1000730</v>
      </c>
      <c r="F362" t="s">
        <v>47</v>
      </c>
      <c r="G362" t="s">
        <v>54</v>
      </c>
      <c r="H362" t="s">
        <v>2557</v>
      </c>
      <c r="I362">
        <v>3909208312</v>
      </c>
      <c r="J362" t="s">
        <v>2558</v>
      </c>
      <c r="K362">
        <v>0</v>
      </c>
      <c r="L362" t="s">
        <v>1228</v>
      </c>
      <c r="M362">
        <v>0</v>
      </c>
      <c r="N362" t="s">
        <v>1228</v>
      </c>
    </row>
    <row r="363" spans="1:14" hidden="1">
      <c r="A363">
        <v>19</v>
      </c>
      <c r="B363">
        <v>41</v>
      </c>
      <c r="C363" t="s">
        <v>2560</v>
      </c>
      <c r="D363" t="s">
        <v>2572</v>
      </c>
      <c r="E363">
        <v>1000730</v>
      </c>
      <c r="F363" t="s">
        <v>47</v>
      </c>
      <c r="G363" t="s">
        <v>54</v>
      </c>
      <c r="H363" t="s">
        <v>2557</v>
      </c>
      <c r="I363">
        <v>3909208312</v>
      </c>
      <c r="J363" t="s">
        <v>2558</v>
      </c>
      <c r="K363">
        <v>0</v>
      </c>
      <c r="L363" t="s">
        <v>1228</v>
      </c>
      <c r="M363">
        <v>0</v>
      </c>
      <c r="N363" t="s">
        <v>1228</v>
      </c>
    </row>
    <row r="364" spans="1:14" hidden="1">
      <c r="A364">
        <v>19</v>
      </c>
      <c r="B364">
        <v>41</v>
      </c>
      <c r="C364" t="s">
        <v>2560</v>
      </c>
      <c r="D364" t="s">
        <v>2572</v>
      </c>
      <c r="E364">
        <v>1000730</v>
      </c>
      <c r="F364" t="s">
        <v>47</v>
      </c>
      <c r="G364" t="s">
        <v>54</v>
      </c>
      <c r="H364" t="s">
        <v>2557</v>
      </c>
      <c r="I364">
        <v>3909208312</v>
      </c>
      <c r="J364" t="s">
        <v>2558</v>
      </c>
      <c r="K364">
        <v>0</v>
      </c>
      <c r="L364" t="s">
        <v>1228</v>
      </c>
      <c r="M364">
        <v>0</v>
      </c>
      <c r="N364" t="s">
        <v>1228</v>
      </c>
    </row>
    <row r="365" spans="1:14" hidden="1">
      <c r="A365">
        <v>19</v>
      </c>
      <c r="B365">
        <v>41</v>
      </c>
      <c r="C365" t="s">
        <v>2560</v>
      </c>
      <c r="D365" t="s">
        <v>2572</v>
      </c>
      <c r="E365">
        <v>1000730</v>
      </c>
      <c r="F365" t="s">
        <v>47</v>
      </c>
      <c r="G365" t="s">
        <v>54</v>
      </c>
      <c r="H365" t="s">
        <v>2557</v>
      </c>
      <c r="I365">
        <v>3909208312</v>
      </c>
      <c r="J365" t="s">
        <v>2558</v>
      </c>
      <c r="K365">
        <v>0</v>
      </c>
      <c r="L365" t="s">
        <v>1228</v>
      </c>
      <c r="M365">
        <v>0</v>
      </c>
      <c r="N365" t="s">
        <v>1228</v>
      </c>
    </row>
    <row r="366" spans="1:14" hidden="1">
      <c r="A366">
        <v>19</v>
      </c>
      <c r="B366">
        <v>41</v>
      </c>
      <c r="C366" t="s">
        <v>2560</v>
      </c>
      <c r="D366" t="s">
        <v>2572</v>
      </c>
      <c r="E366">
        <v>1000730</v>
      </c>
      <c r="F366" t="s">
        <v>47</v>
      </c>
      <c r="G366" t="s">
        <v>54</v>
      </c>
      <c r="H366" t="s">
        <v>2557</v>
      </c>
      <c r="I366">
        <v>3909208312</v>
      </c>
      <c r="J366" t="s">
        <v>2558</v>
      </c>
      <c r="K366">
        <v>0</v>
      </c>
      <c r="L366" t="s">
        <v>1228</v>
      </c>
      <c r="M366">
        <v>0</v>
      </c>
      <c r="N366" t="s">
        <v>1228</v>
      </c>
    </row>
    <row r="367" spans="1:14" hidden="1">
      <c r="A367">
        <v>19</v>
      </c>
      <c r="B367">
        <v>41</v>
      </c>
      <c r="C367" t="s">
        <v>2560</v>
      </c>
      <c r="D367" t="s">
        <v>2572</v>
      </c>
      <c r="E367">
        <v>1000730</v>
      </c>
      <c r="F367" t="s">
        <v>47</v>
      </c>
      <c r="G367" t="s">
        <v>54</v>
      </c>
      <c r="H367" t="s">
        <v>2557</v>
      </c>
      <c r="I367">
        <v>3909208312</v>
      </c>
      <c r="J367" t="s">
        <v>2558</v>
      </c>
      <c r="K367">
        <v>0</v>
      </c>
      <c r="L367" t="s">
        <v>1228</v>
      </c>
      <c r="M367">
        <v>0</v>
      </c>
      <c r="N367" t="s">
        <v>1228</v>
      </c>
    </row>
    <row r="368" spans="1:14" hidden="1">
      <c r="A368">
        <v>19</v>
      </c>
      <c r="B368">
        <v>41</v>
      </c>
      <c r="C368" t="s">
        <v>2560</v>
      </c>
      <c r="D368" t="s">
        <v>2572</v>
      </c>
      <c r="E368">
        <v>1000730</v>
      </c>
      <c r="F368" t="s">
        <v>47</v>
      </c>
      <c r="G368" t="s">
        <v>54</v>
      </c>
      <c r="H368" t="s">
        <v>2557</v>
      </c>
      <c r="I368">
        <v>3909208312</v>
      </c>
      <c r="J368" t="s">
        <v>2558</v>
      </c>
      <c r="K368">
        <v>0</v>
      </c>
      <c r="L368" t="s">
        <v>1228</v>
      </c>
      <c r="M368">
        <v>0</v>
      </c>
      <c r="N368" t="s">
        <v>1228</v>
      </c>
    </row>
    <row r="369" spans="1:14" hidden="1">
      <c r="A369">
        <v>19</v>
      </c>
      <c r="B369">
        <v>41</v>
      </c>
      <c r="C369" t="s">
        <v>2560</v>
      </c>
      <c r="D369" t="s">
        <v>2572</v>
      </c>
      <c r="E369">
        <v>1000730</v>
      </c>
      <c r="F369" t="s">
        <v>47</v>
      </c>
      <c r="G369" t="s">
        <v>54</v>
      </c>
      <c r="H369" t="s">
        <v>2557</v>
      </c>
      <c r="I369">
        <v>3909208312</v>
      </c>
      <c r="J369" t="s">
        <v>2558</v>
      </c>
      <c r="K369">
        <v>0</v>
      </c>
      <c r="L369" t="s">
        <v>1228</v>
      </c>
      <c r="M369">
        <v>0</v>
      </c>
      <c r="N369" t="s">
        <v>1228</v>
      </c>
    </row>
    <row r="370" spans="1:14" hidden="1">
      <c r="A370">
        <v>19</v>
      </c>
      <c r="B370">
        <v>41</v>
      </c>
      <c r="C370" t="s">
        <v>2560</v>
      </c>
      <c r="D370" t="s">
        <v>2572</v>
      </c>
      <c r="E370">
        <v>1000730</v>
      </c>
      <c r="F370" t="s">
        <v>47</v>
      </c>
      <c r="G370" t="s">
        <v>54</v>
      </c>
      <c r="H370" t="s">
        <v>2557</v>
      </c>
      <c r="I370">
        <v>3909208312</v>
      </c>
      <c r="J370" t="s">
        <v>2558</v>
      </c>
      <c r="K370">
        <v>0</v>
      </c>
      <c r="L370" t="s">
        <v>1228</v>
      </c>
      <c r="M370">
        <v>0</v>
      </c>
      <c r="N370" t="s">
        <v>1228</v>
      </c>
    </row>
    <row r="371" spans="1:14" hidden="1">
      <c r="A371">
        <v>19</v>
      </c>
      <c r="B371">
        <v>41</v>
      </c>
      <c r="C371" t="s">
        <v>2560</v>
      </c>
      <c r="D371" t="s">
        <v>2572</v>
      </c>
      <c r="E371">
        <v>1000730</v>
      </c>
      <c r="F371" t="s">
        <v>47</v>
      </c>
      <c r="G371" t="s">
        <v>54</v>
      </c>
      <c r="H371" t="s">
        <v>2557</v>
      </c>
      <c r="I371">
        <v>3909208312</v>
      </c>
      <c r="J371" t="s">
        <v>2558</v>
      </c>
      <c r="K371">
        <v>0</v>
      </c>
      <c r="L371" t="s">
        <v>1228</v>
      </c>
      <c r="M371">
        <v>0</v>
      </c>
      <c r="N371" t="s">
        <v>1228</v>
      </c>
    </row>
    <row r="372" spans="1:14" hidden="1">
      <c r="A372">
        <v>19</v>
      </c>
      <c r="B372">
        <v>41</v>
      </c>
      <c r="C372" t="s">
        <v>2560</v>
      </c>
      <c r="D372" t="s">
        <v>2572</v>
      </c>
      <c r="E372">
        <v>1000730</v>
      </c>
      <c r="F372" t="s">
        <v>47</v>
      </c>
      <c r="G372" t="s">
        <v>54</v>
      </c>
      <c r="H372" t="s">
        <v>2557</v>
      </c>
      <c r="I372">
        <v>3909208312</v>
      </c>
      <c r="J372" t="s">
        <v>2558</v>
      </c>
      <c r="K372">
        <v>0</v>
      </c>
      <c r="L372" t="s">
        <v>1228</v>
      </c>
      <c r="M372">
        <v>0</v>
      </c>
      <c r="N372" t="s">
        <v>1228</v>
      </c>
    </row>
    <row r="373" spans="1:14" hidden="1">
      <c r="A373">
        <v>19</v>
      </c>
      <c r="B373">
        <v>41</v>
      </c>
      <c r="C373" t="s">
        <v>2560</v>
      </c>
      <c r="D373" t="s">
        <v>2572</v>
      </c>
      <c r="E373">
        <v>1000730</v>
      </c>
      <c r="F373" t="s">
        <v>47</v>
      </c>
      <c r="G373" t="s">
        <v>54</v>
      </c>
      <c r="H373" t="s">
        <v>2557</v>
      </c>
      <c r="I373">
        <v>3909208312</v>
      </c>
      <c r="J373" t="s">
        <v>2558</v>
      </c>
      <c r="K373">
        <v>0</v>
      </c>
      <c r="L373" t="s">
        <v>1228</v>
      </c>
      <c r="M373">
        <v>0</v>
      </c>
      <c r="N373" t="s">
        <v>1228</v>
      </c>
    </row>
    <row r="374" spans="1:14" hidden="1">
      <c r="A374">
        <v>19</v>
      </c>
      <c r="B374">
        <v>41</v>
      </c>
      <c r="C374" t="s">
        <v>2560</v>
      </c>
      <c r="D374" t="s">
        <v>2572</v>
      </c>
      <c r="E374">
        <v>1000730</v>
      </c>
      <c r="F374" t="s">
        <v>47</v>
      </c>
      <c r="G374" t="s">
        <v>54</v>
      </c>
      <c r="H374" t="s">
        <v>2557</v>
      </c>
      <c r="I374">
        <v>3909208312</v>
      </c>
      <c r="J374" t="s">
        <v>2558</v>
      </c>
      <c r="K374">
        <v>0</v>
      </c>
      <c r="L374" t="s">
        <v>1228</v>
      </c>
      <c r="M374">
        <v>0</v>
      </c>
      <c r="N374" t="s">
        <v>1228</v>
      </c>
    </row>
    <row r="375" spans="1:14" hidden="1">
      <c r="A375">
        <v>19</v>
      </c>
      <c r="B375">
        <v>41</v>
      </c>
      <c r="C375" t="s">
        <v>2560</v>
      </c>
      <c r="D375" t="s">
        <v>2572</v>
      </c>
      <c r="E375">
        <v>1000730</v>
      </c>
      <c r="F375" t="s">
        <v>47</v>
      </c>
      <c r="G375" t="s">
        <v>54</v>
      </c>
      <c r="H375" t="s">
        <v>2557</v>
      </c>
      <c r="I375">
        <v>3909208312</v>
      </c>
      <c r="J375" t="s">
        <v>2558</v>
      </c>
      <c r="K375">
        <v>0</v>
      </c>
      <c r="L375" t="s">
        <v>1228</v>
      </c>
      <c r="M375">
        <v>0</v>
      </c>
      <c r="N375" t="s">
        <v>1228</v>
      </c>
    </row>
    <row r="376" spans="1:14" hidden="1">
      <c r="A376">
        <v>19</v>
      </c>
      <c r="B376">
        <v>41</v>
      </c>
      <c r="C376" t="s">
        <v>2560</v>
      </c>
      <c r="D376" t="s">
        <v>2572</v>
      </c>
      <c r="E376">
        <v>1000730</v>
      </c>
      <c r="F376" t="s">
        <v>47</v>
      </c>
      <c r="G376" t="s">
        <v>54</v>
      </c>
      <c r="H376" t="s">
        <v>2557</v>
      </c>
      <c r="I376">
        <v>3909208312</v>
      </c>
      <c r="J376" t="s">
        <v>2558</v>
      </c>
      <c r="K376">
        <v>0</v>
      </c>
      <c r="L376" t="s">
        <v>1228</v>
      </c>
      <c r="M376">
        <v>0</v>
      </c>
      <c r="N376" t="s">
        <v>1228</v>
      </c>
    </row>
    <row r="377" spans="1:14" hidden="1">
      <c r="A377">
        <v>19</v>
      </c>
      <c r="B377">
        <v>41</v>
      </c>
      <c r="C377" t="s">
        <v>2560</v>
      </c>
      <c r="D377" t="s">
        <v>2572</v>
      </c>
      <c r="E377">
        <v>1000730</v>
      </c>
      <c r="F377" t="s">
        <v>47</v>
      </c>
      <c r="G377" t="s">
        <v>54</v>
      </c>
      <c r="H377" t="s">
        <v>2557</v>
      </c>
      <c r="I377">
        <v>3909208312</v>
      </c>
      <c r="J377" t="s">
        <v>2558</v>
      </c>
      <c r="K377">
        <v>0</v>
      </c>
      <c r="L377" t="s">
        <v>1228</v>
      </c>
      <c r="M377">
        <v>0</v>
      </c>
      <c r="N377" t="s">
        <v>1228</v>
      </c>
    </row>
    <row r="378" spans="1:14" hidden="1">
      <c r="A378">
        <v>19</v>
      </c>
      <c r="B378">
        <v>41</v>
      </c>
      <c r="C378" t="s">
        <v>2560</v>
      </c>
      <c r="D378" t="s">
        <v>2572</v>
      </c>
      <c r="E378">
        <v>1000730</v>
      </c>
      <c r="F378" t="s">
        <v>47</v>
      </c>
      <c r="G378" t="s">
        <v>54</v>
      </c>
      <c r="H378" t="s">
        <v>2557</v>
      </c>
      <c r="I378">
        <v>3909208312</v>
      </c>
      <c r="J378" t="s">
        <v>2558</v>
      </c>
      <c r="K378">
        <v>0</v>
      </c>
      <c r="L378" t="s">
        <v>1228</v>
      </c>
      <c r="M378">
        <v>0</v>
      </c>
      <c r="N378" t="s">
        <v>1228</v>
      </c>
    </row>
    <row r="379" spans="1:14" hidden="1">
      <c r="A379">
        <v>19</v>
      </c>
      <c r="B379">
        <v>41</v>
      </c>
      <c r="C379" t="s">
        <v>2560</v>
      </c>
      <c r="D379" t="s">
        <v>2572</v>
      </c>
      <c r="E379">
        <v>1000730</v>
      </c>
      <c r="F379" t="s">
        <v>47</v>
      </c>
      <c r="G379" t="s">
        <v>54</v>
      </c>
      <c r="H379" t="s">
        <v>2557</v>
      </c>
      <c r="I379">
        <v>3909208312</v>
      </c>
      <c r="J379" t="s">
        <v>2558</v>
      </c>
      <c r="K379">
        <v>0</v>
      </c>
      <c r="L379" t="s">
        <v>1228</v>
      </c>
      <c r="M379">
        <v>0</v>
      </c>
      <c r="N379" t="s">
        <v>1228</v>
      </c>
    </row>
    <row r="380" spans="1:14" hidden="1">
      <c r="A380">
        <v>19</v>
      </c>
      <c r="B380">
        <v>41</v>
      </c>
      <c r="C380" t="s">
        <v>2560</v>
      </c>
      <c r="D380" t="s">
        <v>2572</v>
      </c>
      <c r="E380">
        <v>1000730</v>
      </c>
      <c r="F380" t="s">
        <v>47</v>
      </c>
      <c r="G380" t="s">
        <v>54</v>
      </c>
      <c r="H380" t="s">
        <v>2557</v>
      </c>
      <c r="I380">
        <v>3909208312</v>
      </c>
      <c r="J380" t="s">
        <v>2558</v>
      </c>
      <c r="K380">
        <v>0</v>
      </c>
      <c r="L380" t="s">
        <v>1228</v>
      </c>
      <c r="M380">
        <v>0</v>
      </c>
      <c r="N380" t="s">
        <v>1228</v>
      </c>
    </row>
    <row r="381" spans="1:14" hidden="1">
      <c r="A381">
        <v>10</v>
      </c>
      <c r="B381">
        <v>41</v>
      </c>
      <c r="C381" t="s">
        <v>2560</v>
      </c>
      <c r="D381" t="s">
        <v>2572</v>
      </c>
      <c r="E381">
        <v>1000730</v>
      </c>
      <c r="F381" t="s">
        <v>47</v>
      </c>
      <c r="G381" t="s">
        <v>1122</v>
      </c>
      <c r="H381" t="s">
        <v>2557</v>
      </c>
      <c r="I381">
        <v>3909208313</v>
      </c>
      <c r="J381" t="s">
        <v>2558</v>
      </c>
      <c r="K381">
        <v>0</v>
      </c>
      <c r="L381" t="s">
        <v>1228</v>
      </c>
      <c r="M381">
        <v>0</v>
      </c>
      <c r="N381" t="s">
        <v>1228</v>
      </c>
    </row>
    <row r="382" spans="1:14" hidden="1">
      <c r="A382">
        <v>10</v>
      </c>
      <c r="B382">
        <v>41</v>
      </c>
      <c r="C382" t="s">
        <v>2560</v>
      </c>
      <c r="D382" t="s">
        <v>2572</v>
      </c>
      <c r="E382">
        <v>1000730</v>
      </c>
      <c r="F382" t="s">
        <v>47</v>
      </c>
      <c r="G382" t="s">
        <v>194</v>
      </c>
      <c r="H382" t="s">
        <v>2557</v>
      </c>
      <c r="I382">
        <v>3909208313</v>
      </c>
      <c r="J382" t="s">
        <v>2558</v>
      </c>
      <c r="K382">
        <v>0</v>
      </c>
      <c r="L382" t="s">
        <v>1228</v>
      </c>
      <c r="M382">
        <v>0</v>
      </c>
      <c r="N382" t="s">
        <v>1228</v>
      </c>
    </row>
    <row r="383" spans="1:14" hidden="1">
      <c r="A383">
        <v>10</v>
      </c>
      <c r="B383">
        <v>41</v>
      </c>
      <c r="C383" t="s">
        <v>2560</v>
      </c>
      <c r="D383" t="s">
        <v>2572</v>
      </c>
      <c r="E383">
        <v>1000730</v>
      </c>
      <c r="F383" t="s">
        <v>47</v>
      </c>
      <c r="G383" t="s">
        <v>409</v>
      </c>
      <c r="H383" t="s">
        <v>2557</v>
      </c>
      <c r="I383">
        <v>3909208313</v>
      </c>
      <c r="J383" t="s">
        <v>2558</v>
      </c>
      <c r="K383">
        <v>0</v>
      </c>
      <c r="L383" t="s">
        <v>1228</v>
      </c>
      <c r="M383">
        <v>0</v>
      </c>
      <c r="N383" t="s">
        <v>1228</v>
      </c>
    </row>
    <row r="384" spans="1:14" hidden="1">
      <c r="A384">
        <v>10</v>
      </c>
      <c r="B384">
        <v>41</v>
      </c>
      <c r="C384" t="s">
        <v>2560</v>
      </c>
      <c r="D384" t="s">
        <v>2572</v>
      </c>
      <c r="E384">
        <v>1000730</v>
      </c>
      <c r="F384" t="s">
        <v>47</v>
      </c>
      <c r="G384" t="s">
        <v>1122</v>
      </c>
      <c r="H384" t="s">
        <v>2557</v>
      </c>
      <c r="I384">
        <v>3909208313</v>
      </c>
      <c r="J384" t="s">
        <v>2558</v>
      </c>
      <c r="K384">
        <v>0</v>
      </c>
      <c r="L384" t="s">
        <v>1228</v>
      </c>
      <c r="M384">
        <v>0</v>
      </c>
      <c r="N384" t="s">
        <v>1228</v>
      </c>
    </row>
    <row r="385" spans="1:14" hidden="1">
      <c r="A385">
        <v>10</v>
      </c>
      <c r="B385">
        <v>41</v>
      </c>
      <c r="C385" t="s">
        <v>2560</v>
      </c>
      <c r="D385" t="s">
        <v>2572</v>
      </c>
      <c r="E385">
        <v>1000730</v>
      </c>
      <c r="F385" t="s">
        <v>47</v>
      </c>
      <c r="G385" t="s">
        <v>194</v>
      </c>
      <c r="H385" t="s">
        <v>2557</v>
      </c>
      <c r="I385">
        <v>3909208313</v>
      </c>
      <c r="J385" t="s">
        <v>2558</v>
      </c>
      <c r="K385">
        <v>0</v>
      </c>
      <c r="L385" t="s">
        <v>1228</v>
      </c>
      <c r="M385">
        <v>0</v>
      </c>
      <c r="N385" t="s">
        <v>1228</v>
      </c>
    </row>
    <row r="386" spans="1:14" hidden="1">
      <c r="A386">
        <v>10</v>
      </c>
      <c r="B386">
        <v>41</v>
      </c>
      <c r="C386" t="s">
        <v>2560</v>
      </c>
      <c r="D386" t="s">
        <v>2572</v>
      </c>
      <c r="E386">
        <v>1000730</v>
      </c>
      <c r="F386" t="s">
        <v>47</v>
      </c>
      <c r="G386" t="s">
        <v>409</v>
      </c>
      <c r="H386" t="s">
        <v>2557</v>
      </c>
      <c r="I386">
        <v>3909208313</v>
      </c>
      <c r="J386" t="s">
        <v>2558</v>
      </c>
      <c r="K386">
        <v>0</v>
      </c>
      <c r="L386" t="s">
        <v>1228</v>
      </c>
      <c r="M386">
        <v>0</v>
      </c>
      <c r="N386" t="s">
        <v>1228</v>
      </c>
    </row>
    <row r="387" spans="1:14" hidden="1">
      <c r="A387">
        <v>19</v>
      </c>
      <c r="B387">
        <v>41</v>
      </c>
      <c r="C387" t="s">
        <v>2559</v>
      </c>
      <c r="D387" t="s">
        <v>2573</v>
      </c>
      <c r="E387">
        <v>1000730</v>
      </c>
      <c r="F387" t="s">
        <v>47</v>
      </c>
      <c r="G387" t="s">
        <v>54</v>
      </c>
      <c r="H387" t="s">
        <v>2557</v>
      </c>
      <c r="I387">
        <v>3909259448</v>
      </c>
      <c r="J387" t="s">
        <v>2558</v>
      </c>
      <c r="K387">
        <v>0</v>
      </c>
      <c r="L387" t="s">
        <v>1228</v>
      </c>
      <c r="M387">
        <v>0</v>
      </c>
      <c r="N387" t="s">
        <v>1228</v>
      </c>
    </row>
    <row r="388" spans="1:14" hidden="1">
      <c r="A388">
        <v>19</v>
      </c>
      <c r="B388">
        <v>41</v>
      </c>
      <c r="C388" t="s">
        <v>2559</v>
      </c>
      <c r="D388" t="s">
        <v>2573</v>
      </c>
      <c r="E388">
        <v>1000730</v>
      </c>
      <c r="F388" t="s">
        <v>47</v>
      </c>
      <c r="G388" t="s">
        <v>54</v>
      </c>
      <c r="H388" t="s">
        <v>2557</v>
      </c>
      <c r="I388">
        <v>3909259448</v>
      </c>
      <c r="J388" t="s">
        <v>2558</v>
      </c>
      <c r="K388">
        <v>0</v>
      </c>
      <c r="L388" t="s">
        <v>1228</v>
      </c>
      <c r="M388">
        <v>0</v>
      </c>
      <c r="N388" t="s">
        <v>1228</v>
      </c>
    </row>
    <row r="389" spans="1:14" hidden="1">
      <c r="A389">
        <v>19</v>
      </c>
      <c r="B389">
        <v>41</v>
      </c>
      <c r="C389" t="s">
        <v>2559</v>
      </c>
      <c r="D389" t="s">
        <v>2573</v>
      </c>
      <c r="E389">
        <v>1000730</v>
      </c>
      <c r="F389" t="s">
        <v>47</v>
      </c>
      <c r="G389" t="s">
        <v>54</v>
      </c>
      <c r="H389" t="s">
        <v>2557</v>
      </c>
      <c r="I389">
        <v>3909259448</v>
      </c>
      <c r="J389" t="s">
        <v>2558</v>
      </c>
      <c r="K389">
        <v>0</v>
      </c>
      <c r="L389" t="s">
        <v>1228</v>
      </c>
      <c r="M389">
        <v>0</v>
      </c>
      <c r="N389" t="s">
        <v>1228</v>
      </c>
    </row>
    <row r="390" spans="1:14" hidden="1">
      <c r="A390">
        <v>19</v>
      </c>
      <c r="B390">
        <v>41</v>
      </c>
      <c r="C390" t="s">
        <v>2559</v>
      </c>
      <c r="D390" t="s">
        <v>2573</v>
      </c>
      <c r="E390">
        <v>1000730</v>
      </c>
      <c r="F390" t="s">
        <v>47</v>
      </c>
      <c r="G390" t="s">
        <v>54</v>
      </c>
      <c r="H390" t="s">
        <v>2557</v>
      </c>
      <c r="I390">
        <v>3909259448</v>
      </c>
      <c r="J390" t="s">
        <v>2558</v>
      </c>
      <c r="K390">
        <v>0</v>
      </c>
      <c r="L390" t="s">
        <v>1228</v>
      </c>
      <c r="M390">
        <v>0</v>
      </c>
      <c r="N390" t="s">
        <v>1228</v>
      </c>
    </row>
    <row r="391" spans="1:14" hidden="1">
      <c r="A391">
        <v>19</v>
      </c>
      <c r="B391">
        <v>41</v>
      </c>
      <c r="C391" t="s">
        <v>2559</v>
      </c>
      <c r="D391" t="s">
        <v>2573</v>
      </c>
      <c r="E391">
        <v>1000730</v>
      </c>
      <c r="F391" t="s">
        <v>47</v>
      </c>
      <c r="G391" t="s">
        <v>54</v>
      </c>
      <c r="H391" t="s">
        <v>2557</v>
      </c>
      <c r="I391">
        <v>3909259448</v>
      </c>
      <c r="J391" t="s">
        <v>2558</v>
      </c>
      <c r="K391">
        <v>0</v>
      </c>
      <c r="L391" t="s">
        <v>1228</v>
      </c>
      <c r="M391">
        <v>0</v>
      </c>
      <c r="N391" t="s">
        <v>1228</v>
      </c>
    </row>
    <row r="392" spans="1:14" hidden="1">
      <c r="A392">
        <v>19</v>
      </c>
      <c r="B392">
        <v>41</v>
      </c>
      <c r="C392" t="s">
        <v>2559</v>
      </c>
      <c r="D392" t="s">
        <v>2573</v>
      </c>
      <c r="E392">
        <v>1000730</v>
      </c>
      <c r="F392" t="s">
        <v>47</v>
      </c>
      <c r="G392" t="s">
        <v>54</v>
      </c>
      <c r="H392" t="s">
        <v>2557</v>
      </c>
      <c r="I392">
        <v>3909259448</v>
      </c>
      <c r="J392" t="s">
        <v>2558</v>
      </c>
      <c r="K392">
        <v>0</v>
      </c>
      <c r="L392" t="s">
        <v>1228</v>
      </c>
      <c r="M392">
        <v>0</v>
      </c>
      <c r="N392" t="s">
        <v>1228</v>
      </c>
    </row>
    <row r="393" spans="1:14" hidden="1">
      <c r="A393">
        <v>19</v>
      </c>
      <c r="B393">
        <v>41</v>
      </c>
      <c r="C393" t="s">
        <v>2559</v>
      </c>
      <c r="D393" t="s">
        <v>2573</v>
      </c>
      <c r="E393">
        <v>1000730</v>
      </c>
      <c r="F393" t="s">
        <v>47</v>
      </c>
      <c r="G393" t="s">
        <v>54</v>
      </c>
      <c r="H393" t="s">
        <v>2557</v>
      </c>
      <c r="I393">
        <v>3909259448</v>
      </c>
      <c r="J393" t="s">
        <v>2558</v>
      </c>
      <c r="K393">
        <v>0</v>
      </c>
      <c r="L393" t="s">
        <v>1228</v>
      </c>
      <c r="M393">
        <v>0</v>
      </c>
      <c r="N393" t="s">
        <v>1228</v>
      </c>
    </row>
    <row r="394" spans="1:14" hidden="1">
      <c r="A394">
        <v>19</v>
      </c>
      <c r="B394">
        <v>41</v>
      </c>
      <c r="C394" t="s">
        <v>2559</v>
      </c>
      <c r="D394" t="s">
        <v>2573</v>
      </c>
      <c r="E394">
        <v>1000730</v>
      </c>
      <c r="F394" t="s">
        <v>47</v>
      </c>
      <c r="G394" t="s">
        <v>54</v>
      </c>
      <c r="H394" t="s">
        <v>2557</v>
      </c>
      <c r="I394">
        <v>3909259448</v>
      </c>
      <c r="J394" t="s">
        <v>2558</v>
      </c>
      <c r="K394">
        <v>0</v>
      </c>
      <c r="L394" t="s">
        <v>1228</v>
      </c>
      <c r="M394">
        <v>0</v>
      </c>
      <c r="N394" t="s">
        <v>1228</v>
      </c>
    </row>
    <row r="395" spans="1:14" hidden="1">
      <c r="A395">
        <v>19</v>
      </c>
      <c r="B395">
        <v>41</v>
      </c>
      <c r="C395" t="s">
        <v>2559</v>
      </c>
      <c r="D395" t="s">
        <v>2573</v>
      </c>
      <c r="E395">
        <v>1000730</v>
      </c>
      <c r="F395" t="s">
        <v>47</v>
      </c>
      <c r="G395" t="s">
        <v>54</v>
      </c>
      <c r="H395" t="s">
        <v>2557</v>
      </c>
      <c r="I395">
        <v>3909259448</v>
      </c>
      <c r="J395" t="s">
        <v>2558</v>
      </c>
      <c r="K395">
        <v>0</v>
      </c>
      <c r="L395" t="s">
        <v>1228</v>
      </c>
      <c r="M395">
        <v>0</v>
      </c>
      <c r="N395" t="s">
        <v>1228</v>
      </c>
    </row>
    <row r="396" spans="1:14" hidden="1">
      <c r="A396">
        <v>19</v>
      </c>
      <c r="B396">
        <v>41</v>
      </c>
      <c r="C396" t="s">
        <v>2559</v>
      </c>
      <c r="D396" t="s">
        <v>2573</v>
      </c>
      <c r="E396">
        <v>1000730</v>
      </c>
      <c r="F396" t="s">
        <v>47</v>
      </c>
      <c r="G396" t="s">
        <v>54</v>
      </c>
      <c r="H396" t="s">
        <v>2557</v>
      </c>
      <c r="I396">
        <v>3909259448</v>
      </c>
      <c r="J396" t="s">
        <v>2558</v>
      </c>
      <c r="K396">
        <v>0</v>
      </c>
      <c r="L396" t="s">
        <v>1228</v>
      </c>
      <c r="M396">
        <v>0</v>
      </c>
      <c r="N396" t="s">
        <v>1228</v>
      </c>
    </row>
    <row r="397" spans="1:14" hidden="1">
      <c r="A397">
        <v>19</v>
      </c>
      <c r="B397">
        <v>41</v>
      </c>
      <c r="C397" t="s">
        <v>2559</v>
      </c>
      <c r="D397" t="s">
        <v>2573</v>
      </c>
      <c r="E397">
        <v>1000730</v>
      </c>
      <c r="F397" t="s">
        <v>47</v>
      </c>
      <c r="G397" t="s">
        <v>54</v>
      </c>
      <c r="H397" t="s">
        <v>2557</v>
      </c>
      <c r="I397">
        <v>3909259448</v>
      </c>
      <c r="J397" t="s">
        <v>2558</v>
      </c>
      <c r="K397">
        <v>0</v>
      </c>
      <c r="L397" t="s">
        <v>1228</v>
      </c>
      <c r="M397">
        <v>0</v>
      </c>
      <c r="N397" t="s">
        <v>1228</v>
      </c>
    </row>
    <row r="398" spans="1:14" hidden="1">
      <c r="A398">
        <v>19</v>
      </c>
      <c r="B398">
        <v>41</v>
      </c>
      <c r="C398" t="s">
        <v>2559</v>
      </c>
      <c r="D398" t="s">
        <v>2573</v>
      </c>
      <c r="E398">
        <v>1000730</v>
      </c>
      <c r="F398" t="s">
        <v>47</v>
      </c>
      <c r="G398" t="s">
        <v>54</v>
      </c>
      <c r="H398" t="s">
        <v>2557</v>
      </c>
      <c r="I398">
        <v>3909259448</v>
      </c>
      <c r="J398" t="s">
        <v>2558</v>
      </c>
      <c r="K398">
        <v>0</v>
      </c>
      <c r="L398" t="s">
        <v>1228</v>
      </c>
      <c r="M398">
        <v>0</v>
      </c>
      <c r="N398" t="s">
        <v>1228</v>
      </c>
    </row>
    <row r="399" spans="1:14" hidden="1">
      <c r="A399">
        <v>19</v>
      </c>
      <c r="B399">
        <v>41</v>
      </c>
      <c r="C399" t="s">
        <v>2559</v>
      </c>
      <c r="D399" t="s">
        <v>2573</v>
      </c>
      <c r="E399">
        <v>1000730</v>
      </c>
      <c r="F399" t="s">
        <v>47</v>
      </c>
      <c r="G399" t="s">
        <v>54</v>
      </c>
      <c r="H399" t="s">
        <v>2557</v>
      </c>
      <c r="I399">
        <v>3909259448</v>
      </c>
      <c r="J399" t="s">
        <v>2558</v>
      </c>
      <c r="K399">
        <v>0</v>
      </c>
      <c r="L399" t="s">
        <v>1228</v>
      </c>
      <c r="M399">
        <v>0</v>
      </c>
      <c r="N399" t="s">
        <v>1228</v>
      </c>
    </row>
    <row r="400" spans="1:14" hidden="1">
      <c r="A400">
        <v>19</v>
      </c>
      <c r="B400">
        <v>41</v>
      </c>
      <c r="C400" t="s">
        <v>2559</v>
      </c>
      <c r="D400" t="s">
        <v>2573</v>
      </c>
      <c r="E400">
        <v>1000730</v>
      </c>
      <c r="F400" t="s">
        <v>47</v>
      </c>
      <c r="G400" t="s">
        <v>54</v>
      </c>
      <c r="H400" t="s">
        <v>2557</v>
      </c>
      <c r="I400">
        <v>3909259448</v>
      </c>
      <c r="J400" t="s">
        <v>2558</v>
      </c>
      <c r="K400">
        <v>0</v>
      </c>
      <c r="L400" t="s">
        <v>1228</v>
      </c>
      <c r="M400">
        <v>0</v>
      </c>
      <c r="N400" t="s">
        <v>1228</v>
      </c>
    </row>
    <row r="401" spans="1:14" hidden="1">
      <c r="A401">
        <v>19</v>
      </c>
      <c r="B401">
        <v>41</v>
      </c>
      <c r="C401" t="s">
        <v>2559</v>
      </c>
      <c r="D401" t="s">
        <v>2573</v>
      </c>
      <c r="E401">
        <v>1000730</v>
      </c>
      <c r="F401" t="s">
        <v>47</v>
      </c>
      <c r="G401" t="s">
        <v>54</v>
      </c>
      <c r="H401" t="s">
        <v>2557</v>
      </c>
      <c r="I401">
        <v>3909259448</v>
      </c>
      <c r="J401" t="s">
        <v>2558</v>
      </c>
      <c r="K401">
        <v>0</v>
      </c>
      <c r="L401" t="s">
        <v>1228</v>
      </c>
      <c r="M401">
        <v>0</v>
      </c>
      <c r="N401" t="s">
        <v>1228</v>
      </c>
    </row>
    <row r="402" spans="1:14" hidden="1">
      <c r="A402">
        <v>19</v>
      </c>
      <c r="B402">
        <v>41</v>
      </c>
      <c r="C402" t="s">
        <v>2559</v>
      </c>
      <c r="D402" t="s">
        <v>2573</v>
      </c>
      <c r="E402">
        <v>1000730</v>
      </c>
      <c r="F402" t="s">
        <v>47</v>
      </c>
      <c r="G402" t="s">
        <v>54</v>
      </c>
      <c r="H402" t="s">
        <v>2557</v>
      </c>
      <c r="I402">
        <v>3909259448</v>
      </c>
      <c r="J402" t="s">
        <v>2558</v>
      </c>
      <c r="K402">
        <v>0</v>
      </c>
      <c r="L402" t="s">
        <v>1228</v>
      </c>
      <c r="M402">
        <v>0</v>
      </c>
      <c r="N402" t="s">
        <v>1228</v>
      </c>
    </row>
    <row r="403" spans="1:14" hidden="1">
      <c r="A403">
        <v>19</v>
      </c>
      <c r="B403">
        <v>41</v>
      </c>
      <c r="C403" t="s">
        <v>2559</v>
      </c>
      <c r="D403" t="s">
        <v>2573</v>
      </c>
      <c r="E403">
        <v>1000730</v>
      </c>
      <c r="F403" t="s">
        <v>47</v>
      </c>
      <c r="G403" t="s">
        <v>54</v>
      </c>
      <c r="H403" t="s">
        <v>2557</v>
      </c>
      <c r="I403">
        <v>3909259448</v>
      </c>
      <c r="J403" t="s">
        <v>2558</v>
      </c>
      <c r="K403">
        <v>0</v>
      </c>
      <c r="L403" t="s">
        <v>1228</v>
      </c>
      <c r="M403">
        <v>0</v>
      </c>
      <c r="N403" t="s">
        <v>1228</v>
      </c>
    </row>
    <row r="404" spans="1:14" hidden="1">
      <c r="A404">
        <v>19</v>
      </c>
      <c r="B404">
        <v>41</v>
      </c>
      <c r="C404" t="s">
        <v>2559</v>
      </c>
      <c r="D404" t="s">
        <v>2573</v>
      </c>
      <c r="E404">
        <v>1000730</v>
      </c>
      <c r="F404" t="s">
        <v>47</v>
      </c>
      <c r="G404" t="s">
        <v>54</v>
      </c>
      <c r="H404" t="s">
        <v>2557</v>
      </c>
      <c r="I404">
        <v>3909259448</v>
      </c>
      <c r="J404" t="s">
        <v>2558</v>
      </c>
      <c r="K404">
        <v>0</v>
      </c>
      <c r="L404" t="s">
        <v>1228</v>
      </c>
      <c r="M404">
        <v>0</v>
      </c>
      <c r="N404" t="s">
        <v>1228</v>
      </c>
    </row>
    <row r="405" spans="1:14" hidden="1">
      <c r="A405">
        <v>19</v>
      </c>
      <c r="B405">
        <v>41</v>
      </c>
      <c r="C405" t="s">
        <v>2559</v>
      </c>
      <c r="D405" t="s">
        <v>2573</v>
      </c>
      <c r="E405">
        <v>1000730</v>
      </c>
      <c r="F405" t="s">
        <v>47</v>
      </c>
      <c r="G405" t="s">
        <v>54</v>
      </c>
      <c r="H405" t="s">
        <v>2557</v>
      </c>
      <c r="I405">
        <v>3909259448</v>
      </c>
      <c r="J405" t="s">
        <v>2558</v>
      </c>
      <c r="K405">
        <v>0</v>
      </c>
      <c r="L405" t="s">
        <v>1228</v>
      </c>
      <c r="M405">
        <v>0</v>
      </c>
      <c r="N405" t="s">
        <v>1228</v>
      </c>
    </row>
    <row r="406" spans="1:14" hidden="1">
      <c r="A406">
        <v>19</v>
      </c>
      <c r="B406">
        <v>41</v>
      </c>
      <c r="C406" t="s">
        <v>2559</v>
      </c>
      <c r="D406" t="s">
        <v>2573</v>
      </c>
      <c r="E406">
        <v>1000730</v>
      </c>
      <c r="F406" t="s">
        <v>47</v>
      </c>
      <c r="G406" t="s">
        <v>54</v>
      </c>
      <c r="H406" t="s">
        <v>2557</v>
      </c>
      <c r="I406">
        <v>3909259448</v>
      </c>
      <c r="J406" t="s">
        <v>2558</v>
      </c>
      <c r="K406">
        <v>0</v>
      </c>
      <c r="L406" t="s">
        <v>1228</v>
      </c>
      <c r="M406">
        <v>0</v>
      </c>
      <c r="N406" t="s">
        <v>1228</v>
      </c>
    </row>
    <row r="407" spans="1:14" hidden="1">
      <c r="A407">
        <v>19</v>
      </c>
      <c r="B407">
        <v>41</v>
      </c>
      <c r="C407" t="s">
        <v>2559</v>
      </c>
      <c r="D407" t="s">
        <v>2573</v>
      </c>
      <c r="E407">
        <v>1000730</v>
      </c>
      <c r="F407" t="s">
        <v>47</v>
      </c>
      <c r="G407" t="s">
        <v>54</v>
      </c>
      <c r="H407" t="s">
        <v>2557</v>
      </c>
      <c r="I407">
        <v>3909259448</v>
      </c>
      <c r="J407" t="s">
        <v>2558</v>
      </c>
      <c r="K407">
        <v>0</v>
      </c>
      <c r="L407" t="s">
        <v>1228</v>
      </c>
      <c r="M407">
        <v>0</v>
      </c>
      <c r="N407" t="s">
        <v>1228</v>
      </c>
    </row>
    <row r="408" spans="1:14" hidden="1">
      <c r="A408">
        <v>19</v>
      </c>
      <c r="B408">
        <v>41</v>
      </c>
      <c r="C408" t="s">
        <v>2559</v>
      </c>
      <c r="D408" t="s">
        <v>2573</v>
      </c>
      <c r="E408">
        <v>1000730</v>
      </c>
      <c r="F408" t="s">
        <v>47</v>
      </c>
      <c r="G408" t="s">
        <v>54</v>
      </c>
      <c r="H408" t="s">
        <v>2557</v>
      </c>
      <c r="I408">
        <v>3909259448</v>
      </c>
      <c r="J408" t="s">
        <v>2558</v>
      </c>
      <c r="K408">
        <v>0</v>
      </c>
      <c r="L408" t="s">
        <v>1228</v>
      </c>
      <c r="M408">
        <v>0</v>
      </c>
      <c r="N408" t="s">
        <v>1228</v>
      </c>
    </row>
    <row r="409" spans="1:14" hidden="1">
      <c r="A409">
        <v>19</v>
      </c>
      <c r="B409">
        <v>41</v>
      </c>
      <c r="C409" t="s">
        <v>2559</v>
      </c>
      <c r="D409" t="s">
        <v>2573</v>
      </c>
      <c r="E409">
        <v>1000730</v>
      </c>
      <c r="F409" t="s">
        <v>47</v>
      </c>
      <c r="G409" t="s">
        <v>54</v>
      </c>
      <c r="H409" t="s">
        <v>2557</v>
      </c>
      <c r="I409">
        <v>3909259448</v>
      </c>
      <c r="J409" t="s">
        <v>2558</v>
      </c>
      <c r="K409">
        <v>0</v>
      </c>
      <c r="L409" t="s">
        <v>1228</v>
      </c>
      <c r="M409">
        <v>0</v>
      </c>
      <c r="N409" t="s">
        <v>1228</v>
      </c>
    </row>
    <row r="410" spans="1:14" hidden="1">
      <c r="A410">
        <v>19</v>
      </c>
      <c r="B410">
        <v>41</v>
      </c>
      <c r="C410" t="s">
        <v>2559</v>
      </c>
      <c r="D410" t="s">
        <v>2573</v>
      </c>
      <c r="E410">
        <v>1000730</v>
      </c>
      <c r="F410" t="s">
        <v>47</v>
      </c>
      <c r="G410" t="s">
        <v>54</v>
      </c>
      <c r="H410" t="s">
        <v>2557</v>
      </c>
      <c r="I410">
        <v>3909259448</v>
      </c>
      <c r="J410" t="s">
        <v>2558</v>
      </c>
      <c r="K410">
        <v>0</v>
      </c>
      <c r="L410" t="s">
        <v>1228</v>
      </c>
      <c r="M410">
        <v>0</v>
      </c>
      <c r="N410" t="s">
        <v>1228</v>
      </c>
    </row>
    <row r="411" spans="1:14" hidden="1">
      <c r="A411">
        <v>10</v>
      </c>
      <c r="B411">
        <v>41</v>
      </c>
      <c r="C411" t="s">
        <v>2559</v>
      </c>
      <c r="D411" t="s">
        <v>2573</v>
      </c>
      <c r="E411">
        <v>1000730</v>
      </c>
      <c r="F411" t="s">
        <v>47</v>
      </c>
      <c r="G411" t="s">
        <v>1122</v>
      </c>
      <c r="H411" t="s">
        <v>2557</v>
      </c>
      <c r="I411">
        <v>3909259449</v>
      </c>
      <c r="J411" t="s">
        <v>2558</v>
      </c>
      <c r="K411">
        <v>0</v>
      </c>
      <c r="L411" t="s">
        <v>1228</v>
      </c>
      <c r="M411">
        <v>0</v>
      </c>
      <c r="N411" t="s">
        <v>1228</v>
      </c>
    </row>
    <row r="412" spans="1:14" hidden="1">
      <c r="A412">
        <v>10</v>
      </c>
      <c r="B412">
        <v>41</v>
      </c>
      <c r="C412" t="s">
        <v>2559</v>
      </c>
      <c r="D412" t="s">
        <v>2573</v>
      </c>
      <c r="E412">
        <v>1000730</v>
      </c>
      <c r="F412" t="s">
        <v>47</v>
      </c>
      <c r="G412" t="s">
        <v>1122</v>
      </c>
      <c r="H412" t="s">
        <v>2557</v>
      </c>
      <c r="I412">
        <v>3909259449</v>
      </c>
      <c r="J412" t="s">
        <v>2558</v>
      </c>
      <c r="K412">
        <v>0</v>
      </c>
      <c r="L412" t="s">
        <v>1228</v>
      </c>
      <c r="M412">
        <v>0</v>
      </c>
      <c r="N412" t="s">
        <v>1228</v>
      </c>
    </row>
    <row r="413" spans="1:14" hidden="1">
      <c r="A413">
        <v>10</v>
      </c>
      <c r="B413">
        <v>41</v>
      </c>
      <c r="C413" t="s">
        <v>2559</v>
      </c>
      <c r="D413" t="s">
        <v>2573</v>
      </c>
      <c r="E413">
        <v>1000730</v>
      </c>
      <c r="F413" t="s">
        <v>47</v>
      </c>
      <c r="G413" t="s">
        <v>194</v>
      </c>
      <c r="H413" t="s">
        <v>2557</v>
      </c>
      <c r="I413">
        <v>3909259449</v>
      </c>
      <c r="J413" t="s">
        <v>2558</v>
      </c>
      <c r="K413">
        <v>0</v>
      </c>
      <c r="L413" t="s">
        <v>1228</v>
      </c>
      <c r="M413">
        <v>0</v>
      </c>
      <c r="N413" t="s">
        <v>1228</v>
      </c>
    </row>
    <row r="414" spans="1:14" hidden="1">
      <c r="A414">
        <v>10</v>
      </c>
      <c r="B414">
        <v>41</v>
      </c>
      <c r="C414" t="s">
        <v>2559</v>
      </c>
      <c r="D414" t="s">
        <v>2573</v>
      </c>
      <c r="E414">
        <v>1000730</v>
      </c>
      <c r="F414" t="s">
        <v>47</v>
      </c>
      <c r="G414" t="s">
        <v>409</v>
      </c>
      <c r="H414" t="s">
        <v>2557</v>
      </c>
      <c r="I414">
        <v>3909259449</v>
      </c>
      <c r="J414" t="s">
        <v>2558</v>
      </c>
      <c r="K414">
        <v>0</v>
      </c>
      <c r="L414" t="s">
        <v>1228</v>
      </c>
      <c r="M414">
        <v>0</v>
      </c>
      <c r="N414" t="s">
        <v>1228</v>
      </c>
    </row>
    <row r="415" spans="1:14" hidden="1">
      <c r="A415">
        <v>10</v>
      </c>
      <c r="B415">
        <v>41</v>
      </c>
      <c r="C415" t="s">
        <v>2559</v>
      </c>
      <c r="D415" t="s">
        <v>2573</v>
      </c>
      <c r="E415">
        <v>1000730</v>
      </c>
      <c r="F415" t="s">
        <v>47</v>
      </c>
      <c r="G415" t="s">
        <v>194</v>
      </c>
      <c r="H415" t="s">
        <v>2557</v>
      </c>
      <c r="I415">
        <v>3909259449</v>
      </c>
      <c r="J415" t="s">
        <v>2558</v>
      </c>
      <c r="K415">
        <v>0</v>
      </c>
      <c r="L415" t="s">
        <v>1228</v>
      </c>
      <c r="M415">
        <v>0</v>
      </c>
      <c r="N415" t="s">
        <v>1228</v>
      </c>
    </row>
    <row r="416" spans="1:14" hidden="1">
      <c r="A416">
        <v>10</v>
      </c>
      <c r="B416">
        <v>41</v>
      </c>
      <c r="C416" t="s">
        <v>2559</v>
      </c>
      <c r="D416" t="s">
        <v>2573</v>
      </c>
      <c r="E416">
        <v>1000730</v>
      </c>
      <c r="F416" t="s">
        <v>47</v>
      </c>
      <c r="G416" t="s">
        <v>409</v>
      </c>
      <c r="H416" t="s">
        <v>2557</v>
      </c>
      <c r="I416">
        <v>3909259449</v>
      </c>
      <c r="J416" t="s">
        <v>2558</v>
      </c>
      <c r="K416">
        <v>0</v>
      </c>
      <c r="L416" t="s">
        <v>1228</v>
      </c>
      <c r="M416">
        <v>0</v>
      </c>
      <c r="N416" t="s">
        <v>1228</v>
      </c>
    </row>
    <row r="417" spans="1:14" hidden="1">
      <c r="A417">
        <v>19</v>
      </c>
      <c r="B417">
        <v>41</v>
      </c>
      <c r="C417" t="s">
        <v>2560</v>
      </c>
      <c r="D417" t="s">
        <v>2573</v>
      </c>
      <c r="E417">
        <v>1000730</v>
      </c>
      <c r="F417" t="s">
        <v>47</v>
      </c>
      <c r="G417" t="s">
        <v>54</v>
      </c>
      <c r="H417" t="s">
        <v>2557</v>
      </c>
      <c r="I417">
        <v>3909259448</v>
      </c>
      <c r="J417" t="s">
        <v>2558</v>
      </c>
      <c r="K417">
        <v>0</v>
      </c>
      <c r="L417" t="s">
        <v>1228</v>
      </c>
      <c r="M417">
        <v>0</v>
      </c>
      <c r="N417" t="s">
        <v>1228</v>
      </c>
    </row>
    <row r="418" spans="1:14" hidden="1">
      <c r="A418">
        <v>19</v>
      </c>
      <c r="B418">
        <v>41</v>
      </c>
      <c r="C418" t="s">
        <v>2560</v>
      </c>
      <c r="D418" t="s">
        <v>2573</v>
      </c>
      <c r="E418">
        <v>1000730</v>
      </c>
      <c r="F418" t="s">
        <v>47</v>
      </c>
      <c r="G418" t="s">
        <v>54</v>
      </c>
      <c r="H418" t="s">
        <v>2557</v>
      </c>
      <c r="I418">
        <v>3909259448</v>
      </c>
      <c r="J418" t="s">
        <v>2558</v>
      </c>
      <c r="K418">
        <v>0</v>
      </c>
      <c r="L418" t="s">
        <v>1228</v>
      </c>
      <c r="M418">
        <v>0</v>
      </c>
      <c r="N418" t="s">
        <v>1228</v>
      </c>
    </row>
    <row r="419" spans="1:14" hidden="1">
      <c r="A419">
        <v>19</v>
      </c>
      <c r="B419">
        <v>41</v>
      </c>
      <c r="C419" t="s">
        <v>2560</v>
      </c>
      <c r="D419" t="s">
        <v>2573</v>
      </c>
      <c r="E419">
        <v>1000730</v>
      </c>
      <c r="F419" t="s">
        <v>47</v>
      </c>
      <c r="G419" t="s">
        <v>54</v>
      </c>
      <c r="H419" t="s">
        <v>2557</v>
      </c>
      <c r="I419">
        <v>3909259448</v>
      </c>
      <c r="J419" t="s">
        <v>2558</v>
      </c>
      <c r="K419">
        <v>0</v>
      </c>
      <c r="L419" t="s">
        <v>1228</v>
      </c>
      <c r="M419">
        <v>0</v>
      </c>
      <c r="N419" t="s">
        <v>1228</v>
      </c>
    </row>
    <row r="420" spans="1:14" hidden="1">
      <c r="A420">
        <v>19</v>
      </c>
      <c r="B420">
        <v>41</v>
      </c>
      <c r="C420" t="s">
        <v>2560</v>
      </c>
      <c r="D420" t="s">
        <v>2573</v>
      </c>
      <c r="E420">
        <v>1000730</v>
      </c>
      <c r="F420" t="s">
        <v>47</v>
      </c>
      <c r="G420" t="s">
        <v>54</v>
      </c>
      <c r="H420" t="s">
        <v>2557</v>
      </c>
      <c r="I420">
        <v>3909259448</v>
      </c>
      <c r="J420" t="s">
        <v>2558</v>
      </c>
      <c r="K420">
        <v>0</v>
      </c>
      <c r="L420" t="s">
        <v>1228</v>
      </c>
      <c r="M420">
        <v>0</v>
      </c>
      <c r="N420" t="s">
        <v>1228</v>
      </c>
    </row>
    <row r="421" spans="1:14" hidden="1">
      <c r="A421">
        <v>19</v>
      </c>
      <c r="B421">
        <v>41</v>
      </c>
      <c r="C421" t="s">
        <v>2560</v>
      </c>
      <c r="D421" t="s">
        <v>2573</v>
      </c>
      <c r="E421">
        <v>1000730</v>
      </c>
      <c r="F421" t="s">
        <v>47</v>
      </c>
      <c r="G421" t="s">
        <v>54</v>
      </c>
      <c r="H421" t="s">
        <v>2557</v>
      </c>
      <c r="I421">
        <v>3909259448</v>
      </c>
      <c r="J421" t="s">
        <v>2558</v>
      </c>
      <c r="K421">
        <v>0</v>
      </c>
      <c r="L421" t="s">
        <v>1228</v>
      </c>
      <c r="M421">
        <v>0</v>
      </c>
      <c r="N421" t="s">
        <v>1228</v>
      </c>
    </row>
    <row r="422" spans="1:14" hidden="1">
      <c r="A422">
        <v>19</v>
      </c>
      <c r="B422">
        <v>41</v>
      </c>
      <c r="C422" t="s">
        <v>2560</v>
      </c>
      <c r="D422" t="s">
        <v>2573</v>
      </c>
      <c r="E422">
        <v>1000730</v>
      </c>
      <c r="F422" t="s">
        <v>47</v>
      </c>
      <c r="G422" t="s">
        <v>54</v>
      </c>
      <c r="H422" t="s">
        <v>2557</v>
      </c>
      <c r="I422">
        <v>3909259448</v>
      </c>
      <c r="J422" t="s">
        <v>2558</v>
      </c>
      <c r="K422">
        <v>0</v>
      </c>
      <c r="L422" t="s">
        <v>1228</v>
      </c>
      <c r="M422">
        <v>0</v>
      </c>
      <c r="N422" t="s">
        <v>1228</v>
      </c>
    </row>
    <row r="423" spans="1:14" hidden="1">
      <c r="A423">
        <v>19</v>
      </c>
      <c r="B423">
        <v>41</v>
      </c>
      <c r="C423" t="s">
        <v>2560</v>
      </c>
      <c r="D423" t="s">
        <v>2573</v>
      </c>
      <c r="E423">
        <v>1000730</v>
      </c>
      <c r="F423" t="s">
        <v>47</v>
      </c>
      <c r="G423" t="s">
        <v>54</v>
      </c>
      <c r="H423" t="s">
        <v>2557</v>
      </c>
      <c r="I423">
        <v>3909259448</v>
      </c>
      <c r="J423" t="s">
        <v>2558</v>
      </c>
      <c r="K423">
        <v>0</v>
      </c>
      <c r="L423" t="s">
        <v>1228</v>
      </c>
      <c r="M423">
        <v>0</v>
      </c>
      <c r="N423" t="s">
        <v>1228</v>
      </c>
    </row>
    <row r="424" spans="1:14" hidden="1">
      <c r="A424">
        <v>19</v>
      </c>
      <c r="B424">
        <v>41</v>
      </c>
      <c r="C424" t="s">
        <v>2560</v>
      </c>
      <c r="D424" t="s">
        <v>2573</v>
      </c>
      <c r="E424">
        <v>1000730</v>
      </c>
      <c r="F424" t="s">
        <v>47</v>
      </c>
      <c r="G424" t="s">
        <v>54</v>
      </c>
      <c r="H424" t="s">
        <v>2557</v>
      </c>
      <c r="I424">
        <v>3909259448</v>
      </c>
      <c r="J424" t="s">
        <v>2558</v>
      </c>
      <c r="K424">
        <v>0</v>
      </c>
      <c r="L424" t="s">
        <v>1228</v>
      </c>
      <c r="M424">
        <v>0</v>
      </c>
      <c r="N424" t="s">
        <v>1228</v>
      </c>
    </row>
    <row r="425" spans="1:14" hidden="1">
      <c r="A425">
        <v>19</v>
      </c>
      <c r="B425">
        <v>41</v>
      </c>
      <c r="C425" t="s">
        <v>2560</v>
      </c>
      <c r="D425" t="s">
        <v>2573</v>
      </c>
      <c r="E425">
        <v>1000730</v>
      </c>
      <c r="F425" t="s">
        <v>47</v>
      </c>
      <c r="G425" t="s">
        <v>54</v>
      </c>
      <c r="H425" t="s">
        <v>2557</v>
      </c>
      <c r="I425">
        <v>3909259448</v>
      </c>
      <c r="J425" t="s">
        <v>2558</v>
      </c>
      <c r="K425">
        <v>0</v>
      </c>
      <c r="L425" t="s">
        <v>1228</v>
      </c>
      <c r="M425">
        <v>0</v>
      </c>
      <c r="N425" t="s">
        <v>1228</v>
      </c>
    </row>
    <row r="426" spans="1:14" hidden="1">
      <c r="A426">
        <v>19</v>
      </c>
      <c r="B426">
        <v>41</v>
      </c>
      <c r="C426" t="s">
        <v>2560</v>
      </c>
      <c r="D426" t="s">
        <v>2573</v>
      </c>
      <c r="E426">
        <v>1000730</v>
      </c>
      <c r="F426" t="s">
        <v>47</v>
      </c>
      <c r="G426" t="s">
        <v>54</v>
      </c>
      <c r="H426" t="s">
        <v>2557</v>
      </c>
      <c r="I426">
        <v>3909259448</v>
      </c>
      <c r="J426" t="s">
        <v>2558</v>
      </c>
      <c r="K426">
        <v>0</v>
      </c>
      <c r="L426" t="s">
        <v>1228</v>
      </c>
      <c r="M426">
        <v>0</v>
      </c>
      <c r="N426" t="s">
        <v>1228</v>
      </c>
    </row>
    <row r="427" spans="1:14" hidden="1">
      <c r="A427">
        <v>19</v>
      </c>
      <c r="B427">
        <v>41</v>
      </c>
      <c r="C427" t="s">
        <v>2560</v>
      </c>
      <c r="D427" t="s">
        <v>2573</v>
      </c>
      <c r="E427">
        <v>1000730</v>
      </c>
      <c r="F427" t="s">
        <v>47</v>
      </c>
      <c r="G427" t="s">
        <v>54</v>
      </c>
      <c r="H427" t="s">
        <v>2557</v>
      </c>
      <c r="I427">
        <v>3909259448</v>
      </c>
      <c r="J427" t="s">
        <v>2558</v>
      </c>
      <c r="K427">
        <v>0</v>
      </c>
      <c r="L427" t="s">
        <v>1228</v>
      </c>
      <c r="M427">
        <v>0</v>
      </c>
      <c r="N427" t="s">
        <v>1228</v>
      </c>
    </row>
    <row r="428" spans="1:14" hidden="1">
      <c r="A428">
        <v>19</v>
      </c>
      <c r="B428">
        <v>41</v>
      </c>
      <c r="C428" t="s">
        <v>2560</v>
      </c>
      <c r="D428" t="s">
        <v>2573</v>
      </c>
      <c r="E428">
        <v>1000730</v>
      </c>
      <c r="F428" t="s">
        <v>47</v>
      </c>
      <c r="G428" t="s">
        <v>54</v>
      </c>
      <c r="H428" t="s">
        <v>2557</v>
      </c>
      <c r="I428">
        <v>3909259448</v>
      </c>
      <c r="J428" t="s">
        <v>2558</v>
      </c>
      <c r="K428">
        <v>0</v>
      </c>
      <c r="L428" t="s">
        <v>1228</v>
      </c>
      <c r="M428">
        <v>0</v>
      </c>
      <c r="N428" t="s">
        <v>1228</v>
      </c>
    </row>
    <row r="429" spans="1:14" hidden="1">
      <c r="A429">
        <v>19</v>
      </c>
      <c r="B429">
        <v>41</v>
      </c>
      <c r="C429" t="s">
        <v>2560</v>
      </c>
      <c r="D429" t="s">
        <v>2573</v>
      </c>
      <c r="E429">
        <v>1000730</v>
      </c>
      <c r="F429" t="s">
        <v>47</v>
      </c>
      <c r="G429" t="s">
        <v>54</v>
      </c>
      <c r="H429" t="s">
        <v>2557</v>
      </c>
      <c r="I429">
        <v>3909259448</v>
      </c>
      <c r="J429" t="s">
        <v>2558</v>
      </c>
      <c r="K429">
        <v>0</v>
      </c>
      <c r="L429" t="s">
        <v>1228</v>
      </c>
      <c r="M429">
        <v>0</v>
      </c>
      <c r="N429" t="s">
        <v>1228</v>
      </c>
    </row>
    <row r="430" spans="1:14" hidden="1">
      <c r="A430">
        <v>19</v>
      </c>
      <c r="B430">
        <v>41</v>
      </c>
      <c r="C430" t="s">
        <v>2560</v>
      </c>
      <c r="D430" t="s">
        <v>2573</v>
      </c>
      <c r="E430">
        <v>1000730</v>
      </c>
      <c r="F430" t="s">
        <v>47</v>
      </c>
      <c r="G430" t="s">
        <v>54</v>
      </c>
      <c r="H430" t="s">
        <v>2557</v>
      </c>
      <c r="I430">
        <v>3909259448</v>
      </c>
      <c r="J430" t="s">
        <v>2558</v>
      </c>
      <c r="K430">
        <v>0</v>
      </c>
      <c r="L430" t="s">
        <v>1228</v>
      </c>
      <c r="M430">
        <v>0</v>
      </c>
      <c r="N430" t="s">
        <v>1228</v>
      </c>
    </row>
    <row r="431" spans="1:14" hidden="1">
      <c r="A431">
        <v>19</v>
      </c>
      <c r="B431">
        <v>41</v>
      </c>
      <c r="C431" t="s">
        <v>2560</v>
      </c>
      <c r="D431" t="s">
        <v>2573</v>
      </c>
      <c r="E431">
        <v>1000730</v>
      </c>
      <c r="F431" t="s">
        <v>47</v>
      </c>
      <c r="G431" t="s">
        <v>54</v>
      </c>
      <c r="H431" t="s">
        <v>2557</v>
      </c>
      <c r="I431">
        <v>3909259448</v>
      </c>
      <c r="J431" t="s">
        <v>2558</v>
      </c>
      <c r="K431">
        <v>0</v>
      </c>
      <c r="L431" t="s">
        <v>1228</v>
      </c>
      <c r="M431">
        <v>0</v>
      </c>
      <c r="N431" t="s">
        <v>1228</v>
      </c>
    </row>
    <row r="432" spans="1:14" hidden="1">
      <c r="A432">
        <v>19</v>
      </c>
      <c r="B432">
        <v>41</v>
      </c>
      <c r="C432" t="s">
        <v>2560</v>
      </c>
      <c r="D432" t="s">
        <v>2573</v>
      </c>
      <c r="E432">
        <v>1000730</v>
      </c>
      <c r="F432" t="s">
        <v>47</v>
      </c>
      <c r="G432" t="s">
        <v>54</v>
      </c>
      <c r="H432" t="s">
        <v>2557</v>
      </c>
      <c r="I432">
        <v>3909259448</v>
      </c>
      <c r="J432" t="s">
        <v>2558</v>
      </c>
      <c r="K432">
        <v>0</v>
      </c>
      <c r="L432" t="s">
        <v>1228</v>
      </c>
      <c r="M432">
        <v>0</v>
      </c>
      <c r="N432" t="s">
        <v>1228</v>
      </c>
    </row>
    <row r="433" spans="1:14" hidden="1">
      <c r="A433">
        <v>19</v>
      </c>
      <c r="B433">
        <v>41</v>
      </c>
      <c r="C433" t="s">
        <v>2560</v>
      </c>
      <c r="D433" t="s">
        <v>2573</v>
      </c>
      <c r="E433">
        <v>1000730</v>
      </c>
      <c r="F433" t="s">
        <v>47</v>
      </c>
      <c r="G433" t="s">
        <v>54</v>
      </c>
      <c r="H433" t="s">
        <v>2557</v>
      </c>
      <c r="I433">
        <v>3909259448</v>
      </c>
      <c r="J433" t="s">
        <v>2558</v>
      </c>
      <c r="K433">
        <v>0</v>
      </c>
      <c r="L433" t="s">
        <v>1228</v>
      </c>
      <c r="M433">
        <v>0</v>
      </c>
      <c r="N433" t="s">
        <v>1228</v>
      </c>
    </row>
    <row r="434" spans="1:14" hidden="1">
      <c r="A434">
        <v>19</v>
      </c>
      <c r="B434">
        <v>41</v>
      </c>
      <c r="C434" t="s">
        <v>2560</v>
      </c>
      <c r="D434" t="s">
        <v>2573</v>
      </c>
      <c r="E434">
        <v>1000730</v>
      </c>
      <c r="F434" t="s">
        <v>47</v>
      </c>
      <c r="G434" t="s">
        <v>54</v>
      </c>
      <c r="H434" t="s">
        <v>2557</v>
      </c>
      <c r="I434">
        <v>3909259448</v>
      </c>
      <c r="J434" t="s">
        <v>2558</v>
      </c>
      <c r="K434">
        <v>0</v>
      </c>
      <c r="L434" t="s">
        <v>1228</v>
      </c>
      <c r="M434">
        <v>0</v>
      </c>
      <c r="N434" t="s">
        <v>1228</v>
      </c>
    </row>
    <row r="435" spans="1:14" hidden="1">
      <c r="A435">
        <v>19</v>
      </c>
      <c r="B435">
        <v>41</v>
      </c>
      <c r="C435" t="s">
        <v>2560</v>
      </c>
      <c r="D435" t="s">
        <v>2573</v>
      </c>
      <c r="E435">
        <v>1000730</v>
      </c>
      <c r="F435" t="s">
        <v>47</v>
      </c>
      <c r="G435" t="s">
        <v>54</v>
      </c>
      <c r="H435" t="s">
        <v>2557</v>
      </c>
      <c r="I435">
        <v>3909259448</v>
      </c>
      <c r="J435" t="s">
        <v>2558</v>
      </c>
      <c r="K435">
        <v>0</v>
      </c>
      <c r="L435" t="s">
        <v>1228</v>
      </c>
      <c r="M435">
        <v>0</v>
      </c>
      <c r="N435" t="s">
        <v>1228</v>
      </c>
    </row>
    <row r="436" spans="1:14" hidden="1">
      <c r="A436">
        <v>19</v>
      </c>
      <c r="B436">
        <v>41</v>
      </c>
      <c r="C436" t="s">
        <v>2560</v>
      </c>
      <c r="D436" t="s">
        <v>2573</v>
      </c>
      <c r="E436">
        <v>1000730</v>
      </c>
      <c r="F436" t="s">
        <v>47</v>
      </c>
      <c r="G436" t="s">
        <v>54</v>
      </c>
      <c r="H436" t="s">
        <v>2557</v>
      </c>
      <c r="I436">
        <v>3909259448</v>
      </c>
      <c r="J436" t="s">
        <v>2558</v>
      </c>
      <c r="K436">
        <v>0</v>
      </c>
      <c r="L436" t="s">
        <v>1228</v>
      </c>
      <c r="M436">
        <v>0</v>
      </c>
      <c r="N436" t="s">
        <v>1228</v>
      </c>
    </row>
    <row r="437" spans="1:14" hidden="1">
      <c r="A437">
        <v>19</v>
      </c>
      <c r="B437">
        <v>41</v>
      </c>
      <c r="C437" t="s">
        <v>2560</v>
      </c>
      <c r="D437" t="s">
        <v>2573</v>
      </c>
      <c r="E437">
        <v>1000730</v>
      </c>
      <c r="F437" t="s">
        <v>47</v>
      </c>
      <c r="G437" t="s">
        <v>54</v>
      </c>
      <c r="H437" t="s">
        <v>2557</v>
      </c>
      <c r="I437">
        <v>3909259448</v>
      </c>
      <c r="J437" t="s">
        <v>2558</v>
      </c>
      <c r="K437">
        <v>0</v>
      </c>
      <c r="L437" t="s">
        <v>1228</v>
      </c>
      <c r="M437">
        <v>0</v>
      </c>
      <c r="N437" t="s">
        <v>1228</v>
      </c>
    </row>
    <row r="438" spans="1:14" hidden="1">
      <c r="A438">
        <v>19</v>
      </c>
      <c r="B438">
        <v>41</v>
      </c>
      <c r="C438" t="s">
        <v>2560</v>
      </c>
      <c r="D438" t="s">
        <v>2573</v>
      </c>
      <c r="E438">
        <v>1000730</v>
      </c>
      <c r="F438" t="s">
        <v>47</v>
      </c>
      <c r="G438" t="s">
        <v>54</v>
      </c>
      <c r="H438" t="s">
        <v>2557</v>
      </c>
      <c r="I438">
        <v>3909259448</v>
      </c>
      <c r="J438" t="s">
        <v>2558</v>
      </c>
      <c r="K438">
        <v>0</v>
      </c>
      <c r="L438" t="s">
        <v>1228</v>
      </c>
      <c r="M438">
        <v>0</v>
      </c>
      <c r="N438" t="s">
        <v>1228</v>
      </c>
    </row>
    <row r="439" spans="1:14" hidden="1">
      <c r="A439">
        <v>19</v>
      </c>
      <c r="B439">
        <v>41</v>
      </c>
      <c r="C439" t="s">
        <v>2560</v>
      </c>
      <c r="D439" t="s">
        <v>2573</v>
      </c>
      <c r="E439">
        <v>1000730</v>
      </c>
      <c r="F439" t="s">
        <v>47</v>
      </c>
      <c r="G439" t="s">
        <v>54</v>
      </c>
      <c r="H439" t="s">
        <v>2557</v>
      </c>
      <c r="I439">
        <v>3909259448</v>
      </c>
      <c r="J439" t="s">
        <v>2558</v>
      </c>
      <c r="K439">
        <v>0</v>
      </c>
      <c r="L439" t="s">
        <v>1228</v>
      </c>
      <c r="M439">
        <v>0</v>
      </c>
      <c r="N439" t="s">
        <v>1228</v>
      </c>
    </row>
    <row r="440" spans="1:14" hidden="1">
      <c r="A440">
        <v>19</v>
      </c>
      <c r="B440">
        <v>41</v>
      </c>
      <c r="C440" t="s">
        <v>2560</v>
      </c>
      <c r="D440" t="s">
        <v>2573</v>
      </c>
      <c r="E440">
        <v>1000730</v>
      </c>
      <c r="F440" t="s">
        <v>47</v>
      </c>
      <c r="G440" t="s">
        <v>54</v>
      </c>
      <c r="H440" t="s">
        <v>2557</v>
      </c>
      <c r="I440">
        <v>3909259448</v>
      </c>
      <c r="J440" t="s">
        <v>2558</v>
      </c>
      <c r="K440">
        <v>0</v>
      </c>
      <c r="L440" t="s">
        <v>1228</v>
      </c>
      <c r="M440">
        <v>0</v>
      </c>
      <c r="N440" t="s">
        <v>1228</v>
      </c>
    </row>
    <row r="441" spans="1:14" hidden="1">
      <c r="A441">
        <v>10</v>
      </c>
      <c r="B441">
        <v>41</v>
      </c>
      <c r="C441" t="s">
        <v>2560</v>
      </c>
      <c r="D441" t="s">
        <v>2573</v>
      </c>
      <c r="E441">
        <v>1000730</v>
      </c>
      <c r="F441" t="s">
        <v>47</v>
      </c>
      <c r="G441" t="s">
        <v>409</v>
      </c>
      <c r="H441" t="s">
        <v>2557</v>
      </c>
      <c r="I441">
        <v>3909259449</v>
      </c>
      <c r="J441" t="s">
        <v>2558</v>
      </c>
      <c r="K441">
        <v>0</v>
      </c>
      <c r="L441" t="s">
        <v>1228</v>
      </c>
      <c r="M441">
        <v>0</v>
      </c>
      <c r="N441" t="s">
        <v>1228</v>
      </c>
    </row>
    <row r="442" spans="1:14" hidden="1">
      <c r="A442">
        <v>10</v>
      </c>
      <c r="B442">
        <v>41</v>
      </c>
      <c r="C442" t="s">
        <v>2560</v>
      </c>
      <c r="D442" t="s">
        <v>2573</v>
      </c>
      <c r="E442">
        <v>1000730</v>
      </c>
      <c r="F442" t="s">
        <v>47</v>
      </c>
      <c r="G442" t="s">
        <v>1122</v>
      </c>
      <c r="H442" t="s">
        <v>2557</v>
      </c>
      <c r="I442">
        <v>3909259449</v>
      </c>
      <c r="J442" t="s">
        <v>2558</v>
      </c>
      <c r="K442">
        <v>0</v>
      </c>
      <c r="L442" t="s">
        <v>1228</v>
      </c>
      <c r="M442">
        <v>0</v>
      </c>
      <c r="N442" t="s">
        <v>1228</v>
      </c>
    </row>
    <row r="443" spans="1:14" hidden="1">
      <c r="A443">
        <v>10</v>
      </c>
      <c r="B443">
        <v>41</v>
      </c>
      <c r="C443" t="s">
        <v>2560</v>
      </c>
      <c r="D443" t="s">
        <v>2573</v>
      </c>
      <c r="E443">
        <v>1000730</v>
      </c>
      <c r="F443" t="s">
        <v>47</v>
      </c>
      <c r="G443" t="s">
        <v>194</v>
      </c>
      <c r="H443" t="s">
        <v>2557</v>
      </c>
      <c r="I443">
        <v>3909259449</v>
      </c>
      <c r="J443" t="s">
        <v>2558</v>
      </c>
      <c r="K443">
        <v>0</v>
      </c>
      <c r="L443" t="s">
        <v>1228</v>
      </c>
      <c r="M443">
        <v>0</v>
      </c>
      <c r="N443" t="s">
        <v>1228</v>
      </c>
    </row>
    <row r="444" spans="1:14" hidden="1">
      <c r="A444">
        <v>10</v>
      </c>
      <c r="B444">
        <v>41</v>
      </c>
      <c r="C444" t="s">
        <v>2560</v>
      </c>
      <c r="D444" t="s">
        <v>2573</v>
      </c>
      <c r="E444">
        <v>1000730</v>
      </c>
      <c r="F444" t="s">
        <v>47</v>
      </c>
      <c r="G444" t="s">
        <v>409</v>
      </c>
      <c r="H444" t="s">
        <v>2557</v>
      </c>
      <c r="I444">
        <v>3909259449</v>
      </c>
      <c r="J444" t="s">
        <v>2558</v>
      </c>
      <c r="K444">
        <v>0</v>
      </c>
      <c r="L444" t="s">
        <v>1228</v>
      </c>
      <c r="M444">
        <v>0</v>
      </c>
      <c r="N444" t="s">
        <v>1228</v>
      </c>
    </row>
    <row r="445" spans="1:14" hidden="1">
      <c r="A445">
        <v>10</v>
      </c>
      <c r="B445">
        <v>41</v>
      </c>
      <c r="C445" t="s">
        <v>2560</v>
      </c>
      <c r="D445" t="s">
        <v>2573</v>
      </c>
      <c r="E445">
        <v>1000730</v>
      </c>
      <c r="F445" t="s">
        <v>47</v>
      </c>
      <c r="G445" t="s">
        <v>1122</v>
      </c>
      <c r="H445" t="s">
        <v>2557</v>
      </c>
      <c r="I445">
        <v>3909259449</v>
      </c>
      <c r="J445" t="s">
        <v>2558</v>
      </c>
      <c r="K445">
        <v>0</v>
      </c>
      <c r="L445" t="s">
        <v>1228</v>
      </c>
      <c r="M445">
        <v>0</v>
      </c>
      <c r="N445" t="s">
        <v>1228</v>
      </c>
    </row>
    <row r="446" spans="1:14" hidden="1">
      <c r="A446">
        <v>10</v>
      </c>
      <c r="B446">
        <v>41</v>
      </c>
      <c r="C446" t="s">
        <v>2560</v>
      </c>
      <c r="D446" t="s">
        <v>2573</v>
      </c>
      <c r="E446">
        <v>1000730</v>
      </c>
      <c r="F446" t="s">
        <v>47</v>
      </c>
      <c r="G446" t="s">
        <v>194</v>
      </c>
      <c r="H446" t="s">
        <v>2557</v>
      </c>
      <c r="I446">
        <v>3909259449</v>
      </c>
      <c r="J446" t="s">
        <v>2558</v>
      </c>
      <c r="K446">
        <v>0</v>
      </c>
      <c r="L446" t="s">
        <v>1228</v>
      </c>
      <c r="M446">
        <v>0</v>
      </c>
      <c r="N446" t="s">
        <v>1228</v>
      </c>
    </row>
    <row r="447" spans="1:14" hidden="1">
      <c r="A447">
        <v>19</v>
      </c>
      <c r="B447">
        <v>57</v>
      </c>
      <c r="C447" t="s">
        <v>2555</v>
      </c>
      <c r="D447" t="s">
        <v>2574</v>
      </c>
      <c r="E447">
        <v>1000730</v>
      </c>
      <c r="F447" t="s">
        <v>47</v>
      </c>
      <c r="G447" t="s">
        <v>54</v>
      </c>
      <c r="H447" t="s">
        <v>2557</v>
      </c>
      <c r="I447">
        <v>34392387</v>
      </c>
      <c r="J447" t="s">
        <v>2558</v>
      </c>
      <c r="K447" s="45">
        <v>961542</v>
      </c>
      <c r="L447" t="s">
        <v>1228</v>
      </c>
      <c r="M447" s="45">
        <v>182693</v>
      </c>
      <c r="N447" t="s">
        <v>1228</v>
      </c>
    </row>
    <row r="448" spans="1:14" hidden="1">
      <c r="A448">
        <v>19</v>
      </c>
      <c r="B448">
        <v>57</v>
      </c>
      <c r="C448" t="s">
        <v>2559</v>
      </c>
      <c r="D448" t="s">
        <v>2575</v>
      </c>
      <c r="E448">
        <v>1000730</v>
      </c>
      <c r="F448" t="s">
        <v>47</v>
      </c>
      <c r="G448" t="s">
        <v>54</v>
      </c>
      <c r="H448" t="s">
        <v>2557</v>
      </c>
      <c r="I448">
        <v>3909291120</v>
      </c>
      <c r="J448" t="s">
        <v>2558</v>
      </c>
      <c r="K448">
        <v>0</v>
      </c>
      <c r="L448" t="s">
        <v>1228</v>
      </c>
      <c r="M448">
        <v>0</v>
      </c>
      <c r="N448" t="s">
        <v>1228</v>
      </c>
    </row>
    <row r="449" spans="1:14" hidden="1">
      <c r="A449">
        <v>19</v>
      </c>
      <c r="B449">
        <v>57</v>
      </c>
      <c r="C449" t="s">
        <v>2559</v>
      </c>
      <c r="D449" t="s">
        <v>2575</v>
      </c>
      <c r="E449">
        <v>1000730</v>
      </c>
      <c r="F449" t="s">
        <v>47</v>
      </c>
      <c r="G449" t="s">
        <v>54</v>
      </c>
      <c r="H449" t="s">
        <v>2557</v>
      </c>
      <c r="I449">
        <v>3909291120</v>
      </c>
      <c r="J449" t="s">
        <v>2558</v>
      </c>
      <c r="K449">
        <v>0</v>
      </c>
      <c r="L449" t="s">
        <v>1228</v>
      </c>
      <c r="M449">
        <v>0</v>
      </c>
      <c r="N449" t="s">
        <v>1228</v>
      </c>
    </row>
    <row r="450" spans="1:14" hidden="1">
      <c r="A450">
        <v>19</v>
      </c>
      <c r="B450">
        <v>57</v>
      </c>
      <c r="C450" t="s">
        <v>2559</v>
      </c>
      <c r="D450" t="s">
        <v>2575</v>
      </c>
      <c r="E450">
        <v>1000730</v>
      </c>
      <c r="F450" t="s">
        <v>47</v>
      </c>
      <c r="G450" t="s">
        <v>54</v>
      </c>
      <c r="H450" t="s">
        <v>2557</v>
      </c>
      <c r="I450">
        <v>3909291120</v>
      </c>
      <c r="J450" t="s">
        <v>2558</v>
      </c>
      <c r="K450">
        <v>0</v>
      </c>
      <c r="L450" t="s">
        <v>1228</v>
      </c>
      <c r="M450">
        <v>0</v>
      </c>
      <c r="N450" t="s">
        <v>1228</v>
      </c>
    </row>
    <row r="451" spans="1:14" hidden="1">
      <c r="A451">
        <v>19</v>
      </c>
      <c r="B451">
        <v>57</v>
      </c>
      <c r="C451" t="s">
        <v>2559</v>
      </c>
      <c r="D451" t="s">
        <v>2575</v>
      </c>
      <c r="E451">
        <v>1000730</v>
      </c>
      <c r="F451" t="s">
        <v>47</v>
      </c>
      <c r="G451" t="s">
        <v>54</v>
      </c>
      <c r="H451" t="s">
        <v>2557</v>
      </c>
      <c r="I451">
        <v>3909291120</v>
      </c>
      <c r="J451" t="s">
        <v>2558</v>
      </c>
      <c r="K451">
        <v>0</v>
      </c>
      <c r="L451" t="s">
        <v>1228</v>
      </c>
      <c r="M451">
        <v>0</v>
      </c>
      <c r="N451" t="s">
        <v>1228</v>
      </c>
    </row>
    <row r="452" spans="1:14" hidden="1">
      <c r="A452">
        <v>19</v>
      </c>
      <c r="B452">
        <v>57</v>
      </c>
      <c r="C452" t="s">
        <v>2559</v>
      </c>
      <c r="D452" t="s">
        <v>2575</v>
      </c>
      <c r="E452">
        <v>1000730</v>
      </c>
      <c r="F452" t="s">
        <v>47</v>
      </c>
      <c r="G452" t="s">
        <v>54</v>
      </c>
      <c r="H452" t="s">
        <v>2557</v>
      </c>
      <c r="I452">
        <v>3909291120</v>
      </c>
      <c r="J452" t="s">
        <v>2558</v>
      </c>
      <c r="K452">
        <v>0</v>
      </c>
      <c r="L452" t="s">
        <v>1228</v>
      </c>
      <c r="M452">
        <v>0</v>
      </c>
      <c r="N452" t="s">
        <v>1228</v>
      </c>
    </row>
    <row r="453" spans="1:14" hidden="1">
      <c r="A453">
        <v>19</v>
      </c>
      <c r="B453">
        <v>57</v>
      </c>
      <c r="C453" t="s">
        <v>2559</v>
      </c>
      <c r="D453" t="s">
        <v>2575</v>
      </c>
      <c r="E453">
        <v>1000730</v>
      </c>
      <c r="F453" t="s">
        <v>47</v>
      </c>
      <c r="G453" t="s">
        <v>54</v>
      </c>
      <c r="H453" t="s">
        <v>2557</v>
      </c>
      <c r="I453">
        <v>3909291120</v>
      </c>
      <c r="J453" t="s">
        <v>2558</v>
      </c>
      <c r="K453">
        <v>0</v>
      </c>
      <c r="L453" t="s">
        <v>1228</v>
      </c>
      <c r="M453">
        <v>0</v>
      </c>
      <c r="N453" t="s">
        <v>1228</v>
      </c>
    </row>
    <row r="454" spans="1:14" hidden="1">
      <c r="A454">
        <v>19</v>
      </c>
      <c r="B454">
        <v>57</v>
      </c>
      <c r="C454" t="s">
        <v>2559</v>
      </c>
      <c r="D454" t="s">
        <v>2575</v>
      </c>
      <c r="E454">
        <v>1000730</v>
      </c>
      <c r="F454" t="s">
        <v>47</v>
      </c>
      <c r="G454" t="s">
        <v>54</v>
      </c>
      <c r="H454" t="s">
        <v>2557</v>
      </c>
      <c r="I454">
        <v>3909291120</v>
      </c>
      <c r="J454" t="s">
        <v>2558</v>
      </c>
      <c r="K454">
        <v>0</v>
      </c>
      <c r="L454" t="s">
        <v>1228</v>
      </c>
      <c r="M454">
        <v>0</v>
      </c>
      <c r="N454" t="s">
        <v>1228</v>
      </c>
    </row>
    <row r="455" spans="1:14" hidden="1">
      <c r="A455">
        <v>19</v>
      </c>
      <c r="B455">
        <v>57</v>
      </c>
      <c r="C455" t="s">
        <v>2559</v>
      </c>
      <c r="D455" t="s">
        <v>2575</v>
      </c>
      <c r="E455">
        <v>1000730</v>
      </c>
      <c r="F455" t="s">
        <v>47</v>
      </c>
      <c r="G455" t="s">
        <v>54</v>
      </c>
      <c r="H455" t="s">
        <v>2557</v>
      </c>
      <c r="I455">
        <v>3909291120</v>
      </c>
      <c r="J455" t="s">
        <v>2558</v>
      </c>
      <c r="K455">
        <v>0</v>
      </c>
      <c r="L455" t="s">
        <v>1228</v>
      </c>
      <c r="M455">
        <v>0</v>
      </c>
      <c r="N455" t="s">
        <v>1228</v>
      </c>
    </row>
    <row r="456" spans="1:14" hidden="1">
      <c r="A456">
        <v>19</v>
      </c>
      <c r="B456">
        <v>57</v>
      </c>
      <c r="C456" t="s">
        <v>2559</v>
      </c>
      <c r="D456" t="s">
        <v>2575</v>
      </c>
      <c r="E456">
        <v>1000730</v>
      </c>
      <c r="F456" t="s">
        <v>47</v>
      </c>
      <c r="G456" t="s">
        <v>54</v>
      </c>
      <c r="H456" t="s">
        <v>2557</v>
      </c>
      <c r="I456">
        <v>3909291120</v>
      </c>
      <c r="J456" t="s">
        <v>2558</v>
      </c>
      <c r="K456">
        <v>0</v>
      </c>
      <c r="L456" t="s">
        <v>1228</v>
      </c>
      <c r="M456">
        <v>0</v>
      </c>
      <c r="N456" t="s">
        <v>1228</v>
      </c>
    </row>
    <row r="457" spans="1:14" hidden="1">
      <c r="A457">
        <v>19</v>
      </c>
      <c r="B457">
        <v>57</v>
      </c>
      <c r="C457" t="s">
        <v>2559</v>
      </c>
      <c r="D457" t="s">
        <v>2575</v>
      </c>
      <c r="E457">
        <v>1000730</v>
      </c>
      <c r="F457" t="s">
        <v>47</v>
      </c>
      <c r="G457" t="s">
        <v>54</v>
      </c>
      <c r="H457" t="s">
        <v>2557</v>
      </c>
      <c r="I457">
        <v>3909291120</v>
      </c>
      <c r="J457" t="s">
        <v>2558</v>
      </c>
      <c r="K457">
        <v>0</v>
      </c>
      <c r="L457" t="s">
        <v>1228</v>
      </c>
      <c r="M457">
        <v>0</v>
      </c>
      <c r="N457" t="s">
        <v>1228</v>
      </c>
    </row>
    <row r="458" spans="1:14" hidden="1">
      <c r="A458">
        <v>19</v>
      </c>
      <c r="B458">
        <v>57</v>
      </c>
      <c r="C458" t="s">
        <v>2559</v>
      </c>
      <c r="D458" t="s">
        <v>2575</v>
      </c>
      <c r="E458">
        <v>1000730</v>
      </c>
      <c r="F458" t="s">
        <v>47</v>
      </c>
      <c r="G458" t="s">
        <v>54</v>
      </c>
      <c r="H458" t="s">
        <v>2557</v>
      </c>
      <c r="I458">
        <v>3909291120</v>
      </c>
      <c r="J458" t="s">
        <v>2558</v>
      </c>
      <c r="K458">
        <v>0</v>
      </c>
      <c r="L458" t="s">
        <v>1228</v>
      </c>
      <c r="M458">
        <v>0</v>
      </c>
      <c r="N458" t="s">
        <v>1228</v>
      </c>
    </row>
    <row r="459" spans="1:14" hidden="1">
      <c r="A459">
        <v>19</v>
      </c>
      <c r="B459">
        <v>57</v>
      </c>
      <c r="C459" t="s">
        <v>2559</v>
      </c>
      <c r="D459" t="s">
        <v>2575</v>
      </c>
      <c r="E459">
        <v>1000730</v>
      </c>
      <c r="F459" t="s">
        <v>47</v>
      </c>
      <c r="G459" t="s">
        <v>54</v>
      </c>
      <c r="H459" t="s">
        <v>2557</v>
      </c>
      <c r="I459">
        <v>3909291120</v>
      </c>
      <c r="J459" t="s">
        <v>2558</v>
      </c>
      <c r="K459">
        <v>0</v>
      </c>
      <c r="L459" t="s">
        <v>1228</v>
      </c>
      <c r="M459">
        <v>0</v>
      </c>
      <c r="N459" t="s">
        <v>1228</v>
      </c>
    </row>
    <row r="460" spans="1:14" hidden="1">
      <c r="A460">
        <v>10</v>
      </c>
      <c r="B460">
        <v>57</v>
      </c>
      <c r="C460" t="s">
        <v>2563</v>
      </c>
      <c r="D460" t="s">
        <v>2575</v>
      </c>
      <c r="E460">
        <v>1000730</v>
      </c>
      <c r="F460" t="s">
        <v>47</v>
      </c>
      <c r="G460" t="s">
        <v>1119</v>
      </c>
      <c r="H460">
        <v>8070</v>
      </c>
      <c r="I460">
        <v>34392982</v>
      </c>
      <c r="J460" t="s">
        <v>2576</v>
      </c>
      <c r="K460" s="45">
        <v>46708</v>
      </c>
      <c r="L460" t="s">
        <v>1228</v>
      </c>
      <c r="M460" s="45">
        <v>8875</v>
      </c>
      <c r="N460" t="s">
        <v>1228</v>
      </c>
    </row>
    <row r="461" spans="1:14" hidden="1">
      <c r="A461">
        <v>10</v>
      </c>
      <c r="B461">
        <v>57</v>
      </c>
      <c r="C461" t="s">
        <v>2563</v>
      </c>
      <c r="D461" t="s">
        <v>2575</v>
      </c>
      <c r="E461">
        <v>1000730</v>
      </c>
      <c r="F461" t="s">
        <v>47</v>
      </c>
      <c r="G461" t="s">
        <v>1117</v>
      </c>
      <c r="H461">
        <v>8070</v>
      </c>
      <c r="I461">
        <v>34392982</v>
      </c>
      <c r="J461" t="s">
        <v>2576</v>
      </c>
      <c r="K461" s="45">
        <v>12118</v>
      </c>
      <c r="L461" t="s">
        <v>1228</v>
      </c>
      <c r="M461" s="45">
        <v>2302</v>
      </c>
      <c r="N461" t="s">
        <v>1228</v>
      </c>
    </row>
    <row r="462" spans="1:14" hidden="1">
      <c r="A462">
        <v>10</v>
      </c>
      <c r="B462">
        <v>57</v>
      </c>
      <c r="C462" t="s">
        <v>2563</v>
      </c>
      <c r="D462" t="s">
        <v>2575</v>
      </c>
      <c r="E462">
        <v>1000730</v>
      </c>
      <c r="F462" t="s">
        <v>47</v>
      </c>
      <c r="G462" t="s">
        <v>194</v>
      </c>
      <c r="H462">
        <v>8070</v>
      </c>
      <c r="I462">
        <v>34392982</v>
      </c>
      <c r="J462" t="s">
        <v>2576</v>
      </c>
      <c r="K462" s="45">
        <v>85533</v>
      </c>
      <c r="L462" t="s">
        <v>1228</v>
      </c>
      <c r="M462" s="45">
        <v>16251</v>
      </c>
      <c r="N462" t="s">
        <v>1228</v>
      </c>
    </row>
    <row r="463" spans="1:14" hidden="1">
      <c r="A463">
        <v>10</v>
      </c>
      <c r="B463">
        <v>57</v>
      </c>
      <c r="C463" t="s">
        <v>2563</v>
      </c>
      <c r="D463" t="s">
        <v>2575</v>
      </c>
      <c r="E463">
        <v>1000730</v>
      </c>
      <c r="F463" t="s">
        <v>47</v>
      </c>
      <c r="G463" t="s">
        <v>150</v>
      </c>
      <c r="H463">
        <v>8070</v>
      </c>
      <c r="I463">
        <v>34392982</v>
      </c>
      <c r="J463" t="s">
        <v>2576</v>
      </c>
      <c r="K463" s="45">
        <v>155702</v>
      </c>
      <c r="L463" t="s">
        <v>1228</v>
      </c>
      <c r="M463" s="45">
        <v>29583</v>
      </c>
      <c r="N463" t="s">
        <v>1228</v>
      </c>
    </row>
    <row r="464" spans="1:14" hidden="1">
      <c r="A464">
        <v>10</v>
      </c>
      <c r="B464">
        <v>57</v>
      </c>
      <c r="C464" t="s">
        <v>2563</v>
      </c>
      <c r="D464" t="s">
        <v>2575</v>
      </c>
      <c r="E464">
        <v>1000730</v>
      </c>
      <c r="F464" t="s">
        <v>47</v>
      </c>
      <c r="G464" t="s">
        <v>1118</v>
      </c>
      <c r="H464">
        <v>8070</v>
      </c>
      <c r="I464">
        <v>34392982</v>
      </c>
      <c r="J464" t="s">
        <v>2576</v>
      </c>
      <c r="K464" s="45">
        <v>2179</v>
      </c>
      <c r="L464" t="s">
        <v>1228</v>
      </c>
      <c r="M464">
        <v>414</v>
      </c>
      <c r="N464" t="s">
        <v>1228</v>
      </c>
    </row>
    <row r="465" spans="1:14" hidden="1">
      <c r="A465">
        <v>10</v>
      </c>
      <c r="B465">
        <v>57</v>
      </c>
      <c r="C465" t="s">
        <v>2563</v>
      </c>
      <c r="D465" t="s">
        <v>2575</v>
      </c>
      <c r="E465">
        <v>1000730</v>
      </c>
      <c r="F465" t="s">
        <v>47</v>
      </c>
      <c r="G465" t="s">
        <v>135</v>
      </c>
      <c r="H465">
        <v>8070</v>
      </c>
      <c r="I465">
        <v>34392982</v>
      </c>
      <c r="J465" t="s">
        <v>2576</v>
      </c>
      <c r="K465" s="45">
        <v>67595</v>
      </c>
      <c r="L465" t="s">
        <v>1228</v>
      </c>
      <c r="M465" s="45">
        <v>12843</v>
      </c>
      <c r="N465" t="s">
        <v>1228</v>
      </c>
    </row>
    <row r="466" spans="1:14" hidden="1">
      <c r="A466">
        <v>10</v>
      </c>
      <c r="B466">
        <v>57</v>
      </c>
      <c r="C466" t="s">
        <v>2563</v>
      </c>
      <c r="D466" t="s">
        <v>2575</v>
      </c>
      <c r="E466">
        <v>1000730</v>
      </c>
      <c r="F466" t="s">
        <v>47</v>
      </c>
      <c r="G466" t="s">
        <v>155</v>
      </c>
      <c r="H466">
        <v>8070</v>
      </c>
      <c r="I466">
        <v>34392982</v>
      </c>
      <c r="J466" t="s">
        <v>2576</v>
      </c>
      <c r="K466" s="45">
        <v>70330</v>
      </c>
      <c r="L466" t="s">
        <v>1228</v>
      </c>
      <c r="M466" s="45">
        <v>13363</v>
      </c>
      <c r="N466" t="s">
        <v>1228</v>
      </c>
    </row>
    <row r="467" spans="1:14" hidden="1">
      <c r="A467">
        <v>10</v>
      </c>
      <c r="B467">
        <v>57</v>
      </c>
      <c r="C467" t="s">
        <v>2563</v>
      </c>
      <c r="D467" t="s">
        <v>2575</v>
      </c>
      <c r="E467">
        <v>1000730</v>
      </c>
      <c r="F467" t="s">
        <v>47</v>
      </c>
      <c r="G467" t="s">
        <v>1120</v>
      </c>
      <c r="H467">
        <v>8070</v>
      </c>
      <c r="I467">
        <v>34392982</v>
      </c>
      <c r="J467" t="s">
        <v>2576</v>
      </c>
      <c r="K467" s="45">
        <v>29137</v>
      </c>
      <c r="L467" t="s">
        <v>1228</v>
      </c>
      <c r="M467" s="45">
        <v>5536</v>
      </c>
      <c r="N467" t="s">
        <v>1228</v>
      </c>
    </row>
    <row r="468" spans="1:14" hidden="1">
      <c r="A468">
        <v>10</v>
      </c>
      <c r="B468">
        <v>57</v>
      </c>
      <c r="C468" t="s">
        <v>2563</v>
      </c>
      <c r="D468" t="s">
        <v>2575</v>
      </c>
      <c r="E468">
        <v>1000730</v>
      </c>
      <c r="F468" t="s">
        <v>47</v>
      </c>
      <c r="G468" t="s">
        <v>279</v>
      </c>
      <c r="H468">
        <v>8070</v>
      </c>
      <c r="I468">
        <v>34392982</v>
      </c>
      <c r="J468" t="s">
        <v>2576</v>
      </c>
      <c r="K468" s="45">
        <v>40694</v>
      </c>
      <c r="L468" t="s">
        <v>1228</v>
      </c>
      <c r="M468" s="45">
        <v>7732</v>
      </c>
      <c r="N468" t="s">
        <v>1228</v>
      </c>
    </row>
    <row r="469" spans="1:14" hidden="1">
      <c r="A469">
        <v>10</v>
      </c>
      <c r="B469">
        <v>57</v>
      </c>
      <c r="C469" t="s">
        <v>2563</v>
      </c>
      <c r="D469" t="s">
        <v>2575</v>
      </c>
      <c r="E469">
        <v>1000730</v>
      </c>
      <c r="F469" t="s">
        <v>47</v>
      </c>
      <c r="G469" t="s">
        <v>1121</v>
      </c>
      <c r="H469">
        <v>8070</v>
      </c>
      <c r="I469">
        <v>34392982</v>
      </c>
      <c r="J469" t="s">
        <v>2576</v>
      </c>
      <c r="K469" s="45">
        <v>53527</v>
      </c>
      <c r="L469" t="s">
        <v>1228</v>
      </c>
      <c r="M469" s="45">
        <v>10170</v>
      </c>
      <c r="N469" t="s">
        <v>1228</v>
      </c>
    </row>
    <row r="470" spans="1:14" hidden="1">
      <c r="A470">
        <v>10</v>
      </c>
      <c r="B470">
        <v>57</v>
      </c>
      <c r="C470" t="s">
        <v>2563</v>
      </c>
      <c r="D470" t="s">
        <v>2575</v>
      </c>
      <c r="E470">
        <v>1000730</v>
      </c>
      <c r="F470" t="s">
        <v>47</v>
      </c>
      <c r="G470" t="s">
        <v>1123</v>
      </c>
      <c r="H470">
        <v>8070</v>
      </c>
      <c r="I470">
        <v>34392982</v>
      </c>
      <c r="J470" t="s">
        <v>2576</v>
      </c>
      <c r="K470" s="45">
        <v>9688</v>
      </c>
      <c r="L470" t="s">
        <v>1228</v>
      </c>
      <c r="M470" s="45">
        <v>1841</v>
      </c>
      <c r="N470" t="s">
        <v>1228</v>
      </c>
    </row>
    <row r="471" spans="1:14" hidden="1">
      <c r="A471">
        <v>10</v>
      </c>
      <c r="B471">
        <v>57</v>
      </c>
      <c r="C471" t="s">
        <v>2563</v>
      </c>
      <c r="D471" t="s">
        <v>2575</v>
      </c>
      <c r="E471">
        <v>1000730</v>
      </c>
      <c r="F471" t="s">
        <v>47</v>
      </c>
      <c r="G471" t="s">
        <v>409</v>
      </c>
      <c r="H471">
        <v>8070</v>
      </c>
      <c r="I471">
        <v>34392982</v>
      </c>
      <c r="J471" t="s">
        <v>2576</v>
      </c>
      <c r="K471" s="45">
        <v>58182</v>
      </c>
      <c r="L471" t="s">
        <v>1228</v>
      </c>
      <c r="M471" s="45">
        <v>11055</v>
      </c>
      <c r="N471" t="s">
        <v>1228</v>
      </c>
    </row>
    <row r="472" spans="1:14" hidden="1">
      <c r="A472">
        <v>10</v>
      </c>
      <c r="B472">
        <v>57</v>
      </c>
      <c r="C472" t="s">
        <v>2563</v>
      </c>
      <c r="D472" t="s">
        <v>2575</v>
      </c>
      <c r="E472">
        <v>1000730</v>
      </c>
      <c r="F472" t="s">
        <v>47</v>
      </c>
      <c r="G472" t="s">
        <v>317</v>
      </c>
      <c r="H472">
        <v>8070</v>
      </c>
      <c r="I472">
        <v>34392982</v>
      </c>
      <c r="J472" t="s">
        <v>2576</v>
      </c>
      <c r="K472" s="45">
        <v>109107</v>
      </c>
      <c r="L472" t="s">
        <v>1228</v>
      </c>
      <c r="M472" s="45">
        <v>20730</v>
      </c>
      <c r="N472" t="s">
        <v>1228</v>
      </c>
    </row>
    <row r="473" spans="1:14" hidden="1">
      <c r="A473">
        <v>10</v>
      </c>
      <c r="B473">
        <v>57</v>
      </c>
      <c r="C473" t="s">
        <v>2563</v>
      </c>
      <c r="D473" t="s">
        <v>2575</v>
      </c>
      <c r="E473">
        <v>1000730</v>
      </c>
      <c r="F473" t="s">
        <v>47</v>
      </c>
      <c r="G473" t="s">
        <v>1122</v>
      </c>
      <c r="H473">
        <v>8070</v>
      </c>
      <c r="I473">
        <v>34392982</v>
      </c>
      <c r="J473" t="s">
        <v>2576</v>
      </c>
      <c r="K473" s="45">
        <v>49484</v>
      </c>
      <c r="L473" t="s">
        <v>1228</v>
      </c>
      <c r="M473" s="45">
        <v>9402</v>
      </c>
      <c r="N473" t="s">
        <v>1228</v>
      </c>
    </row>
    <row r="474" spans="1:14" hidden="1">
      <c r="A474">
        <v>10</v>
      </c>
      <c r="B474">
        <v>57</v>
      </c>
      <c r="C474" t="s">
        <v>2563</v>
      </c>
      <c r="D474" t="s">
        <v>2575</v>
      </c>
      <c r="E474">
        <v>1000730</v>
      </c>
      <c r="F474" t="s">
        <v>47</v>
      </c>
      <c r="G474" t="s">
        <v>80</v>
      </c>
      <c r="H474">
        <v>8070</v>
      </c>
      <c r="I474">
        <v>34392982</v>
      </c>
      <c r="J474" t="s">
        <v>2576</v>
      </c>
      <c r="K474" s="45">
        <v>59263</v>
      </c>
      <c r="L474" t="s">
        <v>1228</v>
      </c>
      <c r="M474" s="45">
        <v>11260</v>
      </c>
      <c r="N474" t="s">
        <v>1228</v>
      </c>
    </row>
    <row r="475" spans="1:14" hidden="1">
      <c r="A475">
        <v>10</v>
      </c>
      <c r="B475">
        <v>57</v>
      </c>
      <c r="C475" t="s">
        <v>2563</v>
      </c>
      <c r="D475" t="s">
        <v>2575</v>
      </c>
      <c r="E475">
        <v>1000730</v>
      </c>
      <c r="F475" t="s">
        <v>47</v>
      </c>
      <c r="G475" t="s">
        <v>250</v>
      </c>
      <c r="H475">
        <v>8070</v>
      </c>
      <c r="I475">
        <v>34392982</v>
      </c>
      <c r="J475" t="s">
        <v>2576</v>
      </c>
      <c r="K475" s="45">
        <v>128467</v>
      </c>
      <c r="L475" t="s">
        <v>1228</v>
      </c>
      <c r="M475" s="45">
        <v>24409</v>
      </c>
      <c r="N475" t="s">
        <v>1228</v>
      </c>
    </row>
    <row r="476" spans="1:14" hidden="1">
      <c r="A476">
        <v>10</v>
      </c>
      <c r="B476">
        <v>57</v>
      </c>
      <c r="C476" t="s">
        <v>2563</v>
      </c>
      <c r="D476" t="s">
        <v>2575</v>
      </c>
      <c r="E476">
        <v>1000730</v>
      </c>
      <c r="F476" t="s">
        <v>47</v>
      </c>
      <c r="G476" t="s">
        <v>211</v>
      </c>
      <c r="H476">
        <v>8070</v>
      </c>
      <c r="I476">
        <v>34392982</v>
      </c>
      <c r="J476" t="s">
        <v>2576</v>
      </c>
      <c r="K476" s="45">
        <v>49878</v>
      </c>
      <c r="L476" t="s">
        <v>1228</v>
      </c>
      <c r="M476" s="45">
        <v>9477</v>
      </c>
      <c r="N476" t="s">
        <v>1228</v>
      </c>
    </row>
    <row r="477" spans="1:14" hidden="1">
      <c r="A477">
        <v>10</v>
      </c>
      <c r="B477">
        <v>57</v>
      </c>
      <c r="C477" t="s">
        <v>2563</v>
      </c>
      <c r="D477" t="s">
        <v>2575</v>
      </c>
      <c r="E477">
        <v>1000730</v>
      </c>
      <c r="F477" t="s">
        <v>47</v>
      </c>
      <c r="G477" t="s">
        <v>1125</v>
      </c>
      <c r="H477">
        <v>8070</v>
      </c>
      <c r="I477">
        <v>34392982</v>
      </c>
      <c r="J477" t="s">
        <v>2576</v>
      </c>
      <c r="K477" s="45">
        <v>52973</v>
      </c>
      <c r="L477" t="s">
        <v>1228</v>
      </c>
      <c r="M477" s="45">
        <v>10065</v>
      </c>
      <c r="N477" t="s">
        <v>1228</v>
      </c>
    </row>
    <row r="478" spans="1:14" hidden="1">
      <c r="A478">
        <v>10</v>
      </c>
      <c r="B478">
        <v>57</v>
      </c>
      <c r="C478" t="s">
        <v>2563</v>
      </c>
      <c r="D478" t="s">
        <v>2575</v>
      </c>
      <c r="E478">
        <v>1000730</v>
      </c>
      <c r="F478" t="s">
        <v>47</v>
      </c>
      <c r="G478" t="s">
        <v>252</v>
      </c>
      <c r="H478">
        <v>8070</v>
      </c>
      <c r="I478">
        <v>34392982</v>
      </c>
      <c r="J478" t="s">
        <v>2576</v>
      </c>
      <c r="K478" s="45">
        <v>129215</v>
      </c>
      <c r="L478" t="s">
        <v>1228</v>
      </c>
      <c r="M478" s="45">
        <v>24551</v>
      </c>
      <c r="N478" t="s">
        <v>1228</v>
      </c>
    </row>
    <row r="479" spans="1:14" hidden="1">
      <c r="A479">
        <v>10</v>
      </c>
      <c r="B479">
        <v>57</v>
      </c>
      <c r="C479" t="s">
        <v>2563</v>
      </c>
      <c r="D479" t="s">
        <v>2575</v>
      </c>
      <c r="E479">
        <v>1000730</v>
      </c>
      <c r="F479" t="s">
        <v>47</v>
      </c>
      <c r="G479" t="s">
        <v>1124</v>
      </c>
      <c r="H479">
        <v>8070</v>
      </c>
      <c r="I479">
        <v>34392982</v>
      </c>
      <c r="J479" t="s">
        <v>2576</v>
      </c>
      <c r="K479" s="45">
        <v>64352</v>
      </c>
      <c r="L479" t="s">
        <v>1228</v>
      </c>
      <c r="M479" s="45">
        <v>12227</v>
      </c>
      <c r="N479" t="s">
        <v>1228</v>
      </c>
    </row>
    <row r="480" spans="1:14" hidden="1">
      <c r="A480">
        <v>10</v>
      </c>
      <c r="B480">
        <v>57</v>
      </c>
      <c r="C480" t="s">
        <v>2563</v>
      </c>
      <c r="D480" t="s">
        <v>2575</v>
      </c>
      <c r="E480">
        <v>1000730</v>
      </c>
      <c r="F480" t="s">
        <v>47</v>
      </c>
      <c r="G480" t="s">
        <v>137</v>
      </c>
      <c r="H480">
        <v>8070</v>
      </c>
      <c r="I480">
        <v>34392982</v>
      </c>
      <c r="J480" t="s">
        <v>2576</v>
      </c>
      <c r="K480" s="45">
        <v>38665</v>
      </c>
      <c r="L480" t="s">
        <v>1228</v>
      </c>
      <c r="M480" s="45">
        <v>7346</v>
      </c>
      <c r="N480" t="s">
        <v>1228</v>
      </c>
    </row>
    <row r="481" spans="1:14" hidden="1">
      <c r="A481">
        <v>10</v>
      </c>
      <c r="B481">
        <v>57</v>
      </c>
      <c r="C481" t="s">
        <v>2563</v>
      </c>
      <c r="D481" t="s">
        <v>2575</v>
      </c>
      <c r="E481">
        <v>1000730</v>
      </c>
      <c r="F481" t="s">
        <v>47</v>
      </c>
      <c r="G481" t="s">
        <v>475</v>
      </c>
      <c r="H481">
        <v>8070</v>
      </c>
      <c r="I481">
        <v>34392982</v>
      </c>
      <c r="J481" t="s">
        <v>2576</v>
      </c>
      <c r="K481" s="45">
        <v>48041</v>
      </c>
      <c r="L481" t="s">
        <v>1228</v>
      </c>
      <c r="M481" s="45">
        <v>9128</v>
      </c>
      <c r="N481" t="s">
        <v>1228</v>
      </c>
    </row>
    <row r="482" spans="1:14" hidden="1">
      <c r="A482">
        <v>10</v>
      </c>
      <c r="B482">
        <v>57</v>
      </c>
      <c r="C482" t="s">
        <v>2563</v>
      </c>
      <c r="D482" t="s">
        <v>2575</v>
      </c>
      <c r="E482">
        <v>1000730</v>
      </c>
      <c r="F482" t="s">
        <v>47</v>
      </c>
      <c r="G482" t="s">
        <v>245</v>
      </c>
      <c r="H482">
        <v>8070</v>
      </c>
      <c r="I482">
        <v>34392982</v>
      </c>
      <c r="J482" t="s">
        <v>2576</v>
      </c>
      <c r="K482" s="45">
        <v>55300</v>
      </c>
      <c r="L482" t="s">
        <v>1228</v>
      </c>
      <c r="M482" s="45">
        <v>10507</v>
      </c>
      <c r="N482" t="s">
        <v>1228</v>
      </c>
    </row>
    <row r="483" spans="1:14" hidden="1">
      <c r="A483">
        <v>10</v>
      </c>
      <c r="B483">
        <v>57</v>
      </c>
      <c r="C483" t="s">
        <v>2563</v>
      </c>
      <c r="D483" t="s">
        <v>2575</v>
      </c>
      <c r="E483">
        <v>1000730</v>
      </c>
      <c r="F483" t="s">
        <v>47</v>
      </c>
      <c r="G483" t="s">
        <v>1126</v>
      </c>
      <c r="H483">
        <v>8070</v>
      </c>
      <c r="I483">
        <v>34392982</v>
      </c>
      <c r="J483" t="s">
        <v>2576</v>
      </c>
      <c r="K483" s="45">
        <v>59158</v>
      </c>
      <c r="L483" t="s">
        <v>1228</v>
      </c>
      <c r="M483" s="45">
        <v>11240</v>
      </c>
      <c r="N483" t="s">
        <v>1228</v>
      </c>
    </row>
    <row r="484" spans="1:14" hidden="1">
      <c r="A484">
        <v>10</v>
      </c>
      <c r="B484">
        <v>57</v>
      </c>
      <c r="C484" t="s">
        <v>2563</v>
      </c>
      <c r="D484" t="s">
        <v>2575</v>
      </c>
      <c r="E484">
        <v>1000730</v>
      </c>
      <c r="F484" t="s">
        <v>47</v>
      </c>
      <c r="G484" t="s">
        <v>414</v>
      </c>
      <c r="H484">
        <v>8070</v>
      </c>
      <c r="I484">
        <v>34392982</v>
      </c>
      <c r="J484" t="s">
        <v>2576</v>
      </c>
      <c r="K484" s="45">
        <v>28244</v>
      </c>
      <c r="L484" t="s">
        <v>1228</v>
      </c>
      <c r="M484" s="45">
        <v>5366</v>
      </c>
      <c r="N484" t="s">
        <v>1228</v>
      </c>
    </row>
    <row r="485" spans="1:14" hidden="1">
      <c r="A485">
        <v>10</v>
      </c>
      <c r="B485">
        <v>57</v>
      </c>
      <c r="C485" t="s">
        <v>2563</v>
      </c>
      <c r="D485" t="s">
        <v>2575</v>
      </c>
      <c r="E485">
        <v>1000730</v>
      </c>
      <c r="F485" t="s">
        <v>47</v>
      </c>
      <c r="G485" t="s">
        <v>1127</v>
      </c>
      <c r="H485">
        <v>8070</v>
      </c>
      <c r="I485">
        <v>34392982</v>
      </c>
      <c r="J485" t="s">
        <v>2576</v>
      </c>
      <c r="K485" s="45">
        <v>302613</v>
      </c>
      <c r="L485" t="s">
        <v>1228</v>
      </c>
      <c r="M485" s="45">
        <v>57495</v>
      </c>
      <c r="N485" t="s">
        <v>1228</v>
      </c>
    </row>
    <row r="486" spans="1:14" hidden="1">
      <c r="A486">
        <v>10</v>
      </c>
      <c r="B486">
        <v>57</v>
      </c>
      <c r="C486" t="s">
        <v>2563</v>
      </c>
      <c r="D486" t="s">
        <v>2575</v>
      </c>
      <c r="E486">
        <v>1000730</v>
      </c>
      <c r="F486" t="s">
        <v>47</v>
      </c>
      <c r="G486" t="s">
        <v>530</v>
      </c>
      <c r="H486">
        <v>8070</v>
      </c>
      <c r="I486">
        <v>34392982</v>
      </c>
      <c r="J486" t="s">
        <v>2576</v>
      </c>
      <c r="K486" s="45">
        <v>74065</v>
      </c>
      <c r="L486" t="s">
        <v>1228</v>
      </c>
      <c r="M486" s="45">
        <v>14072</v>
      </c>
      <c r="N486" t="s">
        <v>1228</v>
      </c>
    </row>
    <row r="487" spans="1:14" hidden="1">
      <c r="A487">
        <v>10</v>
      </c>
      <c r="B487">
        <v>57</v>
      </c>
      <c r="C487" t="s">
        <v>2563</v>
      </c>
      <c r="D487" t="s">
        <v>2575</v>
      </c>
      <c r="E487">
        <v>1000730</v>
      </c>
      <c r="F487" t="s">
        <v>47</v>
      </c>
      <c r="G487" t="s">
        <v>1128</v>
      </c>
      <c r="H487">
        <v>8070</v>
      </c>
      <c r="I487">
        <v>34392982</v>
      </c>
      <c r="J487" t="s">
        <v>2576</v>
      </c>
      <c r="K487" s="45">
        <v>26392</v>
      </c>
      <c r="L487" t="s">
        <v>1228</v>
      </c>
      <c r="M487" s="45">
        <v>5014</v>
      </c>
      <c r="N487" t="s">
        <v>1228</v>
      </c>
    </row>
    <row r="488" spans="1:14" hidden="1">
      <c r="A488">
        <v>10</v>
      </c>
      <c r="B488">
        <v>57</v>
      </c>
      <c r="C488" t="s">
        <v>2563</v>
      </c>
      <c r="D488" t="s">
        <v>2575</v>
      </c>
      <c r="E488">
        <v>1000730</v>
      </c>
      <c r="F488" t="s">
        <v>47</v>
      </c>
      <c r="G488" t="s">
        <v>326</v>
      </c>
      <c r="H488">
        <v>8070</v>
      </c>
      <c r="I488">
        <v>34392982</v>
      </c>
      <c r="J488" t="s">
        <v>2576</v>
      </c>
      <c r="K488" s="45">
        <v>28050</v>
      </c>
      <c r="L488" t="s">
        <v>1228</v>
      </c>
      <c r="M488" s="45">
        <v>5330</v>
      </c>
      <c r="N488" t="s">
        <v>1228</v>
      </c>
    </row>
    <row r="489" spans="1:14" hidden="1">
      <c r="A489">
        <v>10</v>
      </c>
      <c r="B489">
        <v>57</v>
      </c>
      <c r="C489" t="s">
        <v>2563</v>
      </c>
      <c r="D489" t="s">
        <v>2575</v>
      </c>
      <c r="E489">
        <v>1000730</v>
      </c>
      <c r="F489" t="s">
        <v>47</v>
      </c>
      <c r="G489" t="s">
        <v>1129</v>
      </c>
      <c r="H489">
        <v>8070</v>
      </c>
      <c r="I489">
        <v>34392982</v>
      </c>
      <c r="J489" t="s">
        <v>2576</v>
      </c>
      <c r="K489" s="45">
        <v>49561</v>
      </c>
      <c r="L489" t="s">
        <v>1228</v>
      </c>
      <c r="M489" s="45">
        <v>9417</v>
      </c>
      <c r="N489" t="s">
        <v>1228</v>
      </c>
    </row>
    <row r="490" spans="1:14" hidden="1">
      <c r="A490">
        <v>10</v>
      </c>
      <c r="B490">
        <v>57</v>
      </c>
      <c r="C490" t="s">
        <v>2563</v>
      </c>
      <c r="D490" t="s">
        <v>2575</v>
      </c>
      <c r="E490">
        <v>1000730</v>
      </c>
      <c r="F490" t="s">
        <v>47</v>
      </c>
      <c r="G490" t="s">
        <v>1130</v>
      </c>
      <c r="H490">
        <v>8070</v>
      </c>
      <c r="I490">
        <v>34392982</v>
      </c>
      <c r="J490" t="s">
        <v>2576</v>
      </c>
      <c r="K490" s="45">
        <v>45269</v>
      </c>
      <c r="L490" t="s">
        <v>1228</v>
      </c>
      <c r="M490" s="45">
        <v>8601</v>
      </c>
      <c r="N490" t="s">
        <v>1228</v>
      </c>
    </row>
    <row r="491" spans="1:14" hidden="1">
      <c r="A491">
        <v>10</v>
      </c>
      <c r="B491">
        <v>57</v>
      </c>
      <c r="C491" t="s">
        <v>2563</v>
      </c>
      <c r="D491" t="s">
        <v>2575</v>
      </c>
      <c r="E491">
        <v>1000730</v>
      </c>
      <c r="F491" t="s">
        <v>47</v>
      </c>
      <c r="G491" t="s">
        <v>320</v>
      </c>
      <c r="H491">
        <v>8070</v>
      </c>
      <c r="I491">
        <v>34392982</v>
      </c>
      <c r="J491" t="s">
        <v>2576</v>
      </c>
      <c r="K491" s="45">
        <v>1805</v>
      </c>
      <c r="L491" t="s">
        <v>1228</v>
      </c>
      <c r="M491">
        <v>343</v>
      </c>
      <c r="N491" t="s">
        <v>1228</v>
      </c>
    </row>
    <row r="492" spans="1:14" hidden="1">
      <c r="A492">
        <v>10</v>
      </c>
      <c r="B492">
        <v>57</v>
      </c>
      <c r="C492" t="s">
        <v>2563</v>
      </c>
      <c r="D492" t="s">
        <v>2575</v>
      </c>
      <c r="E492">
        <v>1000730</v>
      </c>
      <c r="F492" t="s">
        <v>47</v>
      </c>
      <c r="G492" t="s">
        <v>1134</v>
      </c>
      <c r="H492">
        <v>8070</v>
      </c>
      <c r="I492">
        <v>34392982</v>
      </c>
      <c r="J492" t="s">
        <v>2576</v>
      </c>
      <c r="K492" s="45">
        <v>27073</v>
      </c>
      <c r="L492" t="s">
        <v>1228</v>
      </c>
      <c r="M492" s="45">
        <v>5144</v>
      </c>
      <c r="N492" t="s">
        <v>1228</v>
      </c>
    </row>
    <row r="493" spans="1:14" hidden="1">
      <c r="A493">
        <v>10</v>
      </c>
      <c r="B493">
        <v>57</v>
      </c>
      <c r="C493" t="s">
        <v>2563</v>
      </c>
      <c r="D493" t="s">
        <v>2575</v>
      </c>
      <c r="E493">
        <v>1000730</v>
      </c>
      <c r="F493" t="s">
        <v>47</v>
      </c>
      <c r="G493" t="s">
        <v>1131</v>
      </c>
      <c r="H493">
        <v>8070</v>
      </c>
      <c r="I493">
        <v>34392982</v>
      </c>
      <c r="J493" t="s">
        <v>2576</v>
      </c>
      <c r="K493" s="45">
        <v>40345</v>
      </c>
      <c r="L493" t="s">
        <v>1228</v>
      </c>
      <c r="M493" s="45">
        <v>7666</v>
      </c>
      <c r="N493" t="s">
        <v>1228</v>
      </c>
    </row>
    <row r="494" spans="1:14" hidden="1">
      <c r="A494">
        <v>10</v>
      </c>
      <c r="B494">
        <v>57</v>
      </c>
      <c r="C494" t="s">
        <v>2563</v>
      </c>
      <c r="D494" t="s">
        <v>2575</v>
      </c>
      <c r="E494">
        <v>1000730</v>
      </c>
      <c r="F494" t="s">
        <v>47</v>
      </c>
      <c r="G494" t="s">
        <v>182</v>
      </c>
      <c r="H494">
        <v>8070</v>
      </c>
      <c r="I494">
        <v>34392982</v>
      </c>
      <c r="J494" t="s">
        <v>2576</v>
      </c>
      <c r="K494" s="45">
        <v>5720</v>
      </c>
      <c r="L494" t="s">
        <v>1228</v>
      </c>
      <c r="M494" s="45">
        <v>1087</v>
      </c>
      <c r="N494" t="s">
        <v>1228</v>
      </c>
    </row>
    <row r="495" spans="1:14" hidden="1">
      <c r="A495">
        <v>10</v>
      </c>
      <c r="B495">
        <v>57</v>
      </c>
      <c r="C495" t="s">
        <v>2563</v>
      </c>
      <c r="D495" t="s">
        <v>2575</v>
      </c>
      <c r="E495">
        <v>1000730</v>
      </c>
      <c r="F495" t="s">
        <v>47</v>
      </c>
      <c r="G495" t="s">
        <v>177</v>
      </c>
      <c r="H495">
        <v>8070</v>
      </c>
      <c r="I495">
        <v>34392982</v>
      </c>
      <c r="J495" t="s">
        <v>2576</v>
      </c>
      <c r="K495" s="45">
        <v>58189</v>
      </c>
      <c r="L495" t="s">
        <v>1228</v>
      </c>
      <c r="M495" s="45">
        <v>11056</v>
      </c>
      <c r="N495" t="s">
        <v>1228</v>
      </c>
    </row>
    <row r="496" spans="1:14" hidden="1">
      <c r="A496">
        <v>10</v>
      </c>
      <c r="B496">
        <v>57</v>
      </c>
      <c r="C496" t="s">
        <v>2563</v>
      </c>
      <c r="D496" t="s">
        <v>2575</v>
      </c>
      <c r="E496">
        <v>1000730</v>
      </c>
      <c r="F496" t="s">
        <v>47</v>
      </c>
      <c r="G496" t="s">
        <v>1133</v>
      </c>
      <c r="H496">
        <v>8070</v>
      </c>
      <c r="I496">
        <v>34392982</v>
      </c>
      <c r="J496" t="s">
        <v>2576</v>
      </c>
      <c r="K496" s="45">
        <v>43410</v>
      </c>
      <c r="L496" t="s">
        <v>1228</v>
      </c>
      <c r="M496" s="45">
        <v>8248</v>
      </c>
      <c r="N496" t="s">
        <v>1228</v>
      </c>
    </row>
    <row r="497" spans="1:14" hidden="1">
      <c r="A497">
        <v>10</v>
      </c>
      <c r="B497">
        <v>57</v>
      </c>
      <c r="C497" t="s">
        <v>2563</v>
      </c>
      <c r="D497" t="s">
        <v>2575</v>
      </c>
      <c r="E497">
        <v>1000730</v>
      </c>
      <c r="F497" t="s">
        <v>47</v>
      </c>
      <c r="G497" t="s">
        <v>1132</v>
      </c>
      <c r="H497">
        <v>8070</v>
      </c>
      <c r="I497">
        <v>34392982</v>
      </c>
      <c r="J497" t="s">
        <v>2576</v>
      </c>
      <c r="K497" s="45">
        <v>53066</v>
      </c>
      <c r="L497" t="s">
        <v>1228</v>
      </c>
      <c r="M497" s="45">
        <v>10083</v>
      </c>
      <c r="N497" t="s">
        <v>1228</v>
      </c>
    </row>
    <row r="498" spans="1:14" hidden="1">
      <c r="A498">
        <v>10</v>
      </c>
      <c r="B498">
        <v>57</v>
      </c>
      <c r="C498" t="s">
        <v>2563</v>
      </c>
      <c r="D498" t="s">
        <v>2575</v>
      </c>
      <c r="E498">
        <v>1000730</v>
      </c>
      <c r="F498" t="s">
        <v>47</v>
      </c>
      <c r="G498" t="s">
        <v>481</v>
      </c>
      <c r="H498">
        <v>8070</v>
      </c>
      <c r="I498">
        <v>34392982</v>
      </c>
      <c r="J498" t="s">
        <v>2576</v>
      </c>
      <c r="K498" s="45">
        <v>62358</v>
      </c>
      <c r="L498" t="s">
        <v>1228</v>
      </c>
      <c r="M498" s="45">
        <v>11848</v>
      </c>
      <c r="N498" t="s">
        <v>1228</v>
      </c>
    </row>
    <row r="499" spans="1:14" hidden="1">
      <c r="A499">
        <v>10</v>
      </c>
      <c r="B499">
        <v>57</v>
      </c>
      <c r="C499" t="s">
        <v>2563</v>
      </c>
      <c r="D499" t="s">
        <v>2575</v>
      </c>
      <c r="E499">
        <v>1000730</v>
      </c>
      <c r="F499" t="s">
        <v>47</v>
      </c>
      <c r="G499" t="s">
        <v>1135</v>
      </c>
      <c r="H499">
        <v>8070</v>
      </c>
      <c r="I499">
        <v>34392982</v>
      </c>
      <c r="J499" t="s">
        <v>2576</v>
      </c>
      <c r="K499" s="45">
        <v>36505</v>
      </c>
      <c r="L499" t="s">
        <v>1228</v>
      </c>
      <c r="M499" s="45">
        <v>6936</v>
      </c>
      <c r="N499" t="s">
        <v>1228</v>
      </c>
    </row>
    <row r="500" spans="1:14" hidden="1">
      <c r="A500">
        <v>19</v>
      </c>
      <c r="B500">
        <v>57</v>
      </c>
      <c r="C500" t="s">
        <v>2560</v>
      </c>
      <c r="D500" t="s">
        <v>2575</v>
      </c>
      <c r="E500">
        <v>1000730</v>
      </c>
      <c r="F500" t="s">
        <v>47</v>
      </c>
      <c r="G500" t="s">
        <v>54</v>
      </c>
      <c r="H500" t="s">
        <v>2557</v>
      </c>
      <c r="I500">
        <v>3909291120</v>
      </c>
      <c r="J500" t="s">
        <v>2558</v>
      </c>
      <c r="K500">
        <v>0</v>
      </c>
      <c r="L500" t="s">
        <v>1228</v>
      </c>
      <c r="M500">
        <v>0</v>
      </c>
      <c r="N500" t="s">
        <v>1228</v>
      </c>
    </row>
    <row r="501" spans="1:14" hidden="1">
      <c r="A501">
        <v>19</v>
      </c>
      <c r="B501">
        <v>57</v>
      </c>
      <c r="C501" t="s">
        <v>2560</v>
      </c>
      <c r="D501" t="s">
        <v>2575</v>
      </c>
      <c r="E501">
        <v>1000730</v>
      </c>
      <c r="F501" t="s">
        <v>47</v>
      </c>
      <c r="G501" t="s">
        <v>54</v>
      </c>
      <c r="H501" t="s">
        <v>2557</v>
      </c>
      <c r="I501">
        <v>3909291120</v>
      </c>
      <c r="J501" t="s">
        <v>2558</v>
      </c>
      <c r="K501">
        <v>0</v>
      </c>
      <c r="L501" t="s">
        <v>1228</v>
      </c>
      <c r="M501">
        <v>0</v>
      </c>
      <c r="N501" t="s">
        <v>1228</v>
      </c>
    </row>
    <row r="502" spans="1:14" hidden="1">
      <c r="A502">
        <v>19</v>
      </c>
      <c r="B502">
        <v>57</v>
      </c>
      <c r="C502" t="s">
        <v>2560</v>
      </c>
      <c r="D502" t="s">
        <v>2575</v>
      </c>
      <c r="E502">
        <v>1000730</v>
      </c>
      <c r="F502" t="s">
        <v>47</v>
      </c>
      <c r="G502" t="s">
        <v>54</v>
      </c>
      <c r="H502" t="s">
        <v>2557</v>
      </c>
      <c r="I502">
        <v>3909291120</v>
      </c>
      <c r="J502" t="s">
        <v>2558</v>
      </c>
      <c r="K502">
        <v>0</v>
      </c>
      <c r="L502" t="s">
        <v>1228</v>
      </c>
      <c r="M502">
        <v>0</v>
      </c>
      <c r="N502" t="s">
        <v>1228</v>
      </c>
    </row>
    <row r="503" spans="1:14" hidden="1">
      <c r="A503">
        <v>19</v>
      </c>
      <c r="B503">
        <v>57</v>
      </c>
      <c r="C503" t="s">
        <v>2560</v>
      </c>
      <c r="D503" t="s">
        <v>2575</v>
      </c>
      <c r="E503">
        <v>1000730</v>
      </c>
      <c r="F503" t="s">
        <v>47</v>
      </c>
      <c r="G503" t="s">
        <v>54</v>
      </c>
      <c r="H503" t="s">
        <v>2557</v>
      </c>
      <c r="I503">
        <v>3909291120</v>
      </c>
      <c r="J503" t="s">
        <v>2558</v>
      </c>
      <c r="K503">
        <v>0</v>
      </c>
      <c r="L503" t="s">
        <v>1228</v>
      </c>
      <c r="M503">
        <v>0</v>
      </c>
      <c r="N503" t="s">
        <v>1228</v>
      </c>
    </row>
    <row r="504" spans="1:14" hidden="1">
      <c r="A504">
        <v>19</v>
      </c>
      <c r="B504">
        <v>57</v>
      </c>
      <c r="C504" t="s">
        <v>2560</v>
      </c>
      <c r="D504" t="s">
        <v>2575</v>
      </c>
      <c r="E504">
        <v>1000730</v>
      </c>
      <c r="F504" t="s">
        <v>47</v>
      </c>
      <c r="G504" t="s">
        <v>54</v>
      </c>
      <c r="H504" t="s">
        <v>2557</v>
      </c>
      <c r="I504">
        <v>3909291120</v>
      </c>
      <c r="J504" t="s">
        <v>2558</v>
      </c>
      <c r="K504">
        <v>0</v>
      </c>
      <c r="L504" t="s">
        <v>1228</v>
      </c>
      <c r="M504">
        <v>0</v>
      </c>
      <c r="N504" t="s">
        <v>1228</v>
      </c>
    </row>
    <row r="505" spans="1:14" hidden="1">
      <c r="A505">
        <v>19</v>
      </c>
      <c r="B505">
        <v>57</v>
      </c>
      <c r="C505" t="s">
        <v>2560</v>
      </c>
      <c r="D505" t="s">
        <v>2575</v>
      </c>
      <c r="E505">
        <v>1000730</v>
      </c>
      <c r="F505" t="s">
        <v>47</v>
      </c>
      <c r="G505" t="s">
        <v>54</v>
      </c>
      <c r="H505" t="s">
        <v>2557</v>
      </c>
      <c r="I505">
        <v>3909291120</v>
      </c>
      <c r="J505" t="s">
        <v>2558</v>
      </c>
      <c r="K505">
        <v>0</v>
      </c>
      <c r="L505" t="s">
        <v>1228</v>
      </c>
      <c r="M505">
        <v>0</v>
      </c>
      <c r="N505" t="s">
        <v>1228</v>
      </c>
    </row>
    <row r="506" spans="1:14" hidden="1">
      <c r="A506">
        <v>19</v>
      </c>
      <c r="B506">
        <v>57</v>
      </c>
      <c r="C506" t="s">
        <v>2560</v>
      </c>
      <c r="D506" t="s">
        <v>2575</v>
      </c>
      <c r="E506">
        <v>1000730</v>
      </c>
      <c r="F506" t="s">
        <v>47</v>
      </c>
      <c r="G506" t="s">
        <v>54</v>
      </c>
      <c r="H506" t="s">
        <v>2557</v>
      </c>
      <c r="I506">
        <v>3909291120</v>
      </c>
      <c r="J506" t="s">
        <v>2558</v>
      </c>
      <c r="K506">
        <v>0</v>
      </c>
      <c r="L506" t="s">
        <v>1228</v>
      </c>
      <c r="M506">
        <v>0</v>
      </c>
      <c r="N506" t="s">
        <v>1228</v>
      </c>
    </row>
    <row r="507" spans="1:14" hidden="1">
      <c r="A507">
        <v>19</v>
      </c>
      <c r="B507">
        <v>57</v>
      </c>
      <c r="C507" t="s">
        <v>2560</v>
      </c>
      <c r="D507" t="s">
        <v>2575</v>
      </c>
      <c r="E507">
        <v>1000730</v>
      </c>
      <c r="F507" t="s">
        <v>47</v>
      </c>
      <c r="G507" t="s">
        <v>54</v>
      </c>
      <c r="H507" t="s">
        <v>2557</v>
      </c>
      <c r="I507">
        <v>3909291120</v>
      </c>
      <c r="J507" t="s">
        <v>2558</v>
      </c>
      <c r="K507">
        <v>0</v>
      </c>
      <c r="L507" t="s">
        <v>1228</v>
      </c>
      <c r="M507">
        <v>0</v>
      </c>
      <c r="N507" t="s">
        <v>1228</v>
      </c>
    </row>
    <row r="508" spans="1:14" hidden="1">
      <c r="A508">
        <v>19</v>
      </c>
      <c r="B508">
        <v>57</v>
      </c>
      <c r="C508" t="s">
        <v>2560</v>
      </c>
      <c r="D508" t="s">
        <v>2575</v>
      </c>
      <c r="E508">
        <v>1000730</v>
      </c>
      <c r="F508" t="s">
        <v>47</v>
      </c>
      <c r="G508" t="s">
        <v>54</v>
      </c>
      <c r="H508" t="s">
        <v>2557</v>
      </c>
      <c r="I508">
        <v>3909291120</v>
      </c>
      <c r="J508" t="s">
        <v>2558</v>
      </c>
      <c r="K508">
        <v>0</v>
      </c>
      <c r="L508" t="s">
        <v>1228</v>
      </c>
      <c r="M508">
        <v>0</v>
      </c>
      <c r="N508" t="s">
        <v>1228</v>
      </c>
    </row>
    <row r="509" spans="1:14" hidden="1">
      <c r="A509">
        <v>19</v>
      </c>
      <c r="B509">
        <v>57</v>
      </c>
      <c r="C509" t="s">
        <v>2560</v>
      </c>
      <c r="D509" t="s">
        <v>2575</v>
      </c>
      <c r="E509">
        <v>1000730</v>
      </c>
      <c r="F509" t="s">
        <v>47</v>
      </c>
      <c r="G509" t="s">
        <v>54</v>
      </c>
      <c r="H509" t="s">
        <v>2557</v>
      </c>
      <c r="I509">
        <v>3909291120</v>
      </c>
      <c r="J509" t="s">
        <v>2558</v>
      </c>
      <c r="K509">
        <v>0</v>
      </c>
      <c r="L509" t="s">
        <v>1228</v>
      </c>
      <c r="M509">
        <v>0</v>
      </c>
      <c r="N509" t="s">
        <v>1228</v>
      </c>
    </row>
    <row r="510" spans="1:14" hidden="1">
      <c r="A510">
        <v>19</v>
      </c>
      <c r="B510">
        <v>57</v>
      </c>
      <c r="C510" t="s">
        <v>2560</v>
      </c>
      <c r="D510" t="s">
        <v>2575</v>
      </c>
      <c r="E510">
        <v>1000730</v>
      </c>
      <c r="F510" t="s">
        <v>47</v>
      </c>
      <c r="G510" t="s">
        <v>54</v>
      </c>
      <c r="H510" t="s">
        <v>2557</v>
      </c>
      <c r="I510">
        <v>3909291120</v>
      </c>
      <c r="J510" t="s">
        <v>2558</v>
      </c>
      <c r="K510">
        <v>0</v>
      </c>
      <c r="L510" t="s">
        <v>1228</v>
      </c>
      <c r="M510">
        <v>0</v>
      </c>
      <c r="N510" t="s">
        <v>1228</v>
      </c>
    </row>
    <row r="511" spans="1:14" hidden="1">
      <c r="A511">
        <v>19</v>
      </c>
      <c r="B511">
        <v>57</v>
      </c>
      <c r="C511" t="s">
        <v>2560</v>
      </c>
      <c r="D511" t="s">
        <v>2575</v>
      </c>
      <c r="E511">
        <v>1000730</v>
      </c>
      <c r="F511" t="s">
        <v>47</v>
      </c>
      <c r="G511" t="s">
        <v>54</v>
      </c>
      <c r="H511" t="s">
        <v>2557</v>
      </c>
      <c r="I511">
        <v>3909291120</v>
      </c>
      <c r="J511" t="s">
        <v>2558</v>
      </c>
      <c r="K511">
        <v>0</v>
      </c>
      <c r="L511" t="s">
        <v>1228</v>
      </c>
      <c r="M511">
        <v>0</v>
      </c>
      <c r="N511" t="s">
        <v>1228</v>
      </c>
    </row>
    <row r="512" spans="1:14" hidden="1">
      <c r="A512">
        <v>10</v>
      </c>
      <c r="B512">
        <v>57</v>
      </c>
      <c r="C512" t="s">
        <v>2563</v>
      </c>
      <c r="D512" t="s">
        <v>2575</v>
      </c>
      <c r="E512">
        <v>1000730</v>
      </c>
      <c r="F512" t="s">
        <v>47</v>
      </c>
      <c r="G512" t="s">
        <v>54</v>
      </c>
      <c r="H512">
        <v>8085</v>
      </c>
      <c r="I512">
        <v>34393199</v>
      </c>
      <c r="J512" t="s">
        <v>2577</v>
      </c>
      <c r="K512" s="45">
        <v>92000</v>
      </c>
      <c r="L512" t="s">
        <v>1228</v>
      </c>
      <c r="M512" s="45">
        <v>17480</v>
      </c>
      <c r="N512" t="s">
        <v>1228</v>
      </c>
    </row>
    <row r="513" spans="1:14" hidden="1">
      <c r="A513">
        <v>19</v>
      </c>
      <c r="B513">
        <v>41</v>
      </c>
      <c r="C513" t="s">
        <v>2559</v>
      </c>
      <c r="D513" t="s">
        <v>2578</v>
      </c>
      <c r="E513">
        <v>1000730</v>
      </c>
      <c r="F513" t="s">
        <v>47</v>
      </c>
      <c r="G513" t="s">
        <v>54</v>
      </c>
      <c r="H513" t="s">
        <v>2557</v>
      </c>
      <c r="I513">
        <v>3909302298</v>
      </c>
      <c r="J513" t="s">
        <v>2558</v>
      </c>
      <c r="K513">
        <v>0</v>
      </c>
      <c r="L513" t="s">
        <v>1228</v>
      </c>
      <c r="M513">
        <v>0</v>
      </c>
      <c r="N513" t="s">
        <v>1228</v>
      </c>
    </row>
    <row r="514" spans="1:14" hidden="1">
      <c r="A514">
        <v>19</v>
      </c>
      <c r="B514">
        <v>41</v>
      </c>
      <c r="C514" t="s">
        <v>2559</v>
      </c>
      <c r="D514" t="s">
        <v>2578</v>
      </c>
      <c r="E514">
        <v>1000730</v>
      </c>
      <c r="F514" t="s">
        <v>47</v>
      </c>
      <c r="G514" t="s">
        <v>54</v>
      </c>
      <c r="H514" t="s">
        <v>2557</v>
      </c>
      <c r="I514">
        <v>3909302298</v>
      </c>
      <c r="J514" t="s">
        <v>2558</v>
      </c>
      <c r="K514">
        <v>0</v>
      </c>
      <c r="L514" t="s">
        <v>1228</v>
      </c>
      <c r="M514">
        <v>0</v>
      </c>
      <c r="N514" t="s">
        <v>1228</v>
      </c>
    </row>
    <row r="515" spans="1:14" hidden="1">
      <c r="A515">
        <v>19</v>
      </c>
      <c r="B515">
        <v>41</v>
      </c>
      <c r="C515" t="s">
        <v>2559</v>
      </c>
      <c r="D515" t="s">
        <v>2578</v>
      </c>
      <c r="E515">
        <v>1000730</v>
      </c>
      <c r="F515" t="s">
        <v>47</v>
      </c>
      <c r="G515" t="s">
        <v>54</v>
      </c>
      <c r="H515" t="s">
        <v>2557</v>
      </c>
      <c r="I515">
        <v>3909302298</v>
      </c>
      <c r="J515" t="s">
        <v>2558</v>
      </c>
      <c r="K515">
        <v>0</v>
      </c>
      <c r="L515" t="s">
        <v>1228</v>
      </c>
      <c r="M515">
        <v>0</v>
      </c>
      <c r="N515" t="s">
        <v>1228</v>
      </c>
    </row>
    <row r="516" spans="1:14" hidden="1">
      <c r="A516">
        <v>19</v>
      </c>
      <c r="B516">
        <v>41</v>
      </c>
      <c r="C516" t="s">
        <v>2559</v>
      </c>
      <c r="D516" t="s">
        <v>2578</v>
      </c>
      <c r="E516">
        <v>1000730</v>
      </c>
      <c r="F516" t="s">
        <v>47</v>
      </c>
      <c r="G516" t="s">
        <v>54</v>
      </c>
      <c r="H516" t="s">
        <v>2557</v>
      </c>
      <c r="I516">
        <v>3909302298</v>
      </c>
      <c r="J516" t="s">
        <v>2558</v>
      </c>
      <c r="K516">
        <v>0</v>
      </c>
      <c r="L516" t="s">
        <v>1228</v>
      </c>
      <c r="M516">
        <v>0</v>
      </c>
      <c r="N516" t="s">
        <v>1228</v>
      </c>
    </row>
    <row r="517" spans="1:14" hidden="1">
      <c r="A517">
        <v>19</v>
      </c>
      <c r="B517">
        <v>41</v>
      </c>
      <c r="C517" t="s">
        <v>2559</v>
      </c>
      <c r="D517" t="s">
        <v>2578</v>
      </c>
      <c r="E517">
        <v>1000730</v>
      </c>
      <c r="F517" t="s">
        <v>47</v>
      </c>
      <c r="G517" t="s">
        <v>54</v>
      </c>
      <c r="H517" t="s">
        <v>2557</v>
      </c>
      <c r="I517">
        <v>3909302298</v>
      </c>
      <c r="J517" t="s">
        <v>2558</v>
      </c>
      <c r="K517">
        <v>0</v>
      </c>
      <c r="L517" t="s">
        <v>1228</v>
      </c>
      <c r="M517">
        <v>0</v>
      </c>
      <c r="N517" t="s">
        <v>1228</v>
      </c>
    </row>
    <row r="518" spans="1:14" hidden="1">
      <c r="A518">
        <v>19</v>
      </c>
      <c r="B518">
        <v>41</v>
      </c>
      <c r="C518" t="s">
        <v>2559</v>
      </c>
      <c r="D518" t="s">
        <v>2578</v>
      </c>
      <c r="E518">
        <v>1000730</v>
      </c>
      <c r="F518" t="s">
        <v>47</v>
      </c>
      <c r="G518" t="s">
        <v>54</v>
      </c>
      <c r="H518" t="s">
        <v>2557</v>
      </c>
      <c r="I518">
        <v>3909302298</v>
      </c>
      <c r="J518" t="s">
        <v>2558</v>
      </c>
      <c r="K518">
        <v>0</v>
      </c>
      <c r="L518" t="s">
        <v>1228</v>
      </c>
      <c r="M518">
        <v>0</v>
      </c>
      <c r="N518" t="s">
        <v>1228</v>
      </c>
    </row>
    <row r="519" spans="1:14" hidden="1">
      <c r="A519">
        <v>19</v>
      </c>
      <c r="B519">
        <v>41</v>
      </c>
      <c r="C519" t="s">
        <v>2559</v>
      </c>
      <c r="D519" t="s">
        <v>2578</v>
      </c>
      <c r="E519">
        <v>1000730</v>
      </c>
      <c r="F519" t="s">
        <v>47</v>
      </c>
      <c r="G519" t="s">
        <v>54</v>
      </c>
      <c r="H519" t="s">
        <v>2557</v>
      </c>
      <c r="I519">
        <v>3909302298</v>
      </c>
      <c r="J519" t="s">
        <v>2558</v>
      </c>
      <c r="K519">
        <v>0</v>
      </c>
      <c r="L519" t="s">
        <v>1228</v>
      </c>
      <c r="M519">
        <v>0</v>
      </c>
      <c r="N519" t="s">
        <v>1228</v>
      </c>
    </row>
    <row r="520" spans="1:14" hidden="1">
      <c r="A520">
        <v>19</v>
      </c>
      <c r="B520">
        <v>41</v>
      </c>
      <c r="C520" t="s">
        <v>2559</v>
      </c>
      <c r="D520" t="s">
        <v>2578</v>
      </c>
      <c r="E520">
        <v>1000730</v>
      </c>
      <c r="F520" t="s">
        <v>47</v>
      </c>
      <c r="G520" t="s">
        <v>54</v>
      </c>
      <c r="H520" t="s">
        <v>2557</v>
      </c>
      <c r="I520">
        <v>3909302298</v>
      </c>
      <c r="J520" t="s">
        <v>2558</v>
      </c>
      <c r="K520">
        <v>0</v>
      </c>
      <c r="L520" t="s">
        <v>1228</v>
      </c>
      <c r="M520">
        <v>0</v>
      </c>
      <c r="N520" t="s">
        <v>1228</v>
      </c>
    </row>
    <row r="521" spans="1:14" hidden="1">
      <c r="A521">
        <v>19</v>
      </c>
      <c r="B521">
        <v>41</v>
      </c>
      <c r="C521" t="s">
        <v>2559</v>
      </c>
      <c r="D521" t="s">
        <v>2578</v>
      </c>
      <c r="E521">
        <v>1000730</v>
      </c>
      <c r="F521" t="s">
        <v>47</v>
      </c>
      <c r="G521" t="s">
        <v>54</v>
      </c>
      <c r="H521" t="s">
        <v>2557</v>
      </c>
      <c r="I521">
        <v>3909302298</v>
      </c>
      <c r="J521" t="s">
        <v>2558</v>
      </c>
      <c r="K521">
        <v>0</v>
      </c>
      <c r="L521" t="s">
        <v>1228</v>
      </c>
      <c r="M521">
        <v>0</v>
      </c>
      <c r="N521" t="s">
        <v>1228</v>
      </c>
    </row>
    <row r="522" spans="1:14" hidden="1">
      <c r="A522">
        <v>19</v>
      </c>
      <c r="B522">
        <v>41</v>
      </c>
      <c r="C522" t="s">
        <v>2559</v>
      </c>
      <c r="D522" t="s">
        <v>2578</v>
      </c>
      <c r="E522">
        <v>1000730</v>
      </c>
      <c r="F522" t="s">
        <v>47</v>
      </c>
      <c r="G522" t="s">
        <v>54</v>
      </c>
      <c r="H522" t="s">
        <v>2557</v>
      </c>
      <c r="I522">
        <v>3909302298</v>
      </c>
      <c r="J522" t="s">
        <v>2558</v>
      </c>
      <c r="K522">
        <v>0</v>
      </c>
      <c r="L522" t="s">
        <v>1228</v>
      </c>
      <c r="M522">
        <v>0</v>
      </c>
      <c r="N522" t="s">
        <v>1228</v>
      </c>
    </row>
    <row r="523" spans="1:14" hidden="1">
      <c r="A523">
        <v>19</v>
      </c>
      <c r="B523">
        <v>41</v>
      </c>
      <c r="C523" t="s">
        <v>2559</v>
      </c>
      <c r="D523" t="s">
        <v>2578</v>
      </c>
      <c r="E523">
        <v>1000730</v>
      </c>
      <c r="F523" t="s">
        <v>47</v>
      </c>
      <c r="G523" t="s">
        <v>54</v>
      </c>
      <c r="H523" t="s">
        <v>2557</v>
      </c>
      <c r="I523">
        <v>3909302298</v>
      </c>
      <c r="J523" t="s">
        <v>2558</v>
      </c>
      <c r="K523">
        <v>0</v>
      </c>
      <c r="L523" t="s">
        <v>1228</v>
      </c>
      <c r="M523">
        <v>0</v>
      </c>
      <c r="N523" t="s">
        <v>1228</v>
      </c>
    </row>
    <row r="524" spans="1:14" hidden="1">
      <c r="A524">
        <v>19</v>
      </c>
      <c r="B524">
        <v>41</v>
      </c>
      <c r="C524" t="s">
        <v>2559</v>
      </c>
      <c r="D524" t="s">
        <v>2578</v>
      </c>
      <c r="E524">
        <v>1000730</v>
      </c>
      <c r="F524" t="s">
        <v>47</v>
      </c>
      <c r="G524" t="s">
        <v>54</v>
      </c>
      <c r="H524" t="s">
        <v>2557</v>
      </c>
      <c r="I524">
        <v>3909302298</v>
      </c>
      <c r="J524" t="s">
        <v>2558</v>
      </c>
      <c r="K524">
        <v>0</v>
      </c>
      <c r="L524" t="s">
        <v>1228</v>
      </c>
      <c r="M524">
        <v>0</v>
      </c>
      <c r="N524" t="s">
        <v>1228</v>
      </c>
    </row>
    <row r="525" spans="1:14" hidden="1">
      <c r="A525">
        <v>19</v>
      </c>
      <c r="B525">
        <v>41</v>
      </c>
      <c r="C525" t="s">
        <v>2559</v>
      </c>
      <c r="D525" t="s">
        <v>2578</v>
      </c>
      <c r="E525">
        <v>1000730</v>
      </c>
      <c r="F525" t="s">
        <v>47</v>
      </c>
      <c r="G525" t="s">
        <v>54</v>
      </c>
      <c r="H525" t="s">
        <v>2557</v>
      </c>
      <c r="I525">
        <v>3909302298</v>
      </c>
      <c r="J525" t="s">
        <v>2558</v>
      </c>
      <c r="K525">
        <v>0</v>
      </c>
      <c r="L525" t="s">
        <v>1228</v>
      </c>
      <c r="M525">
        <v>0</v>
      </c>
      <c r="N525" t="s">
        <v>1228</v>
      </c>
    </row>
    <row r="526" spans="1:14" hidden="1">
      <c r="A526">
        <v>19</v>
      </c>
      <c r="B526">
        <v>41</v>
      </c>
      <c r="C526" t="s">
        <v>2559</v>
      </c>
      <c r="D526" t="s">
        <v>2578</v>
      </c>
      <c r="E526">
        <v>1000730</v>
      </c>
      <c r="F526" t="s">
        <v>47</v>
      </c>
      <c r="G526" t="s">
        <v>54</v>
      </c>
      <c r="H526" t="s">
        <v>2557</v>
      </c>
      <c r="I526">
        <v>3909302298</v>
      </c>
      <c r="J526" t="s">
        <v>2558</v>
      </c>
      <c r="K526">
        <v>0</v>
      </c>
      <c r="L526" t="s">
        <v>1228</v>
      </c>
      <c r="M526">
        <v>0</v>
      </c>
      <c r="N526" t="s">
        <v>1228</v>
      </c>
    </row>
    <row r="527" spans="1:14" hidden="1">
      <c r="A527">
        <v>19</v>
      </c>
      <c r="B527">
        <v>41</v>
      </c>
      <c r="C527" t="s">
        <v>2559</v>
      </c>
      <c r="D527" t="s">
        <v>2578</v>
      </c>
      <c r="E527">
        <v>1000730</v>
      </c>
      <c r="F527" t="s">
        <v>47</v>
      </c>
      <c r="G527" t="s">
        <v>54</v>
      </c>
      <c r="H527" t="s">
        <v>2557</v>
      </c>
      <c r="I527">
        <v>3909302298</v>
      </c>
      <c r="J527" t="s">
        <v>2558</v>
      </c>
      <c r="K527">
        <v>0</v>
      </c>
      <c r="L527" t="s">
        <v>1228</v>
      </c>
      <c r="M527">
        <v>0</v>
      </c>
      <c r="N527" t="s">
        <v>1228</v>
      </c>
    </row>
    <row r="528" spans="1:14" hidden="1">
      <c r="A528">
        <v>19</v>
      </c>
      <c r="B528">
        <v>41</v>
      </c>
      <c r="C528" t="s">
        <v>2559</v>
      </c>
      <c r="D528" t="s">
        <v>2578</v>
      </c>
      <c r="E528">
        <v>1000730</v>
      </c>
      <c r="F528" t="s">
        <v>47</v>
      </c>
      <c r="G528" t="s">
        <v>54</v>
      </c>
      <c r="H528" t="s">
        <v>2557</v>
      </c>
      <c r="I528">
        <v>3909302298</v>
      </c>
      <c r="J528" t="s">
        <v>2558</v>
      </c>
      <c r="K528">
        <v>0</v>
      </c>
      <c r="L528" t="s">
        <v>1228</v>
      </c>
      <c r="M528">
        <v>0</v>
      </c>
      <c r="N528" t="s">
        <v>1228</v>
      </c>
    </row>
    <row r="529" spans="1:14" hidden="1">
      <c r="A529">
        <v>19</v>
      </c>
      <c r="B529">
        <v>41</v>
      </c>
      <c r="C529" t="s">
        <v>2559</v>
      </c>
      <c r="D529" t="s">
        <v>2578</v>
      </c>
      <c r="E529">
        <v>1000730</v>
      </c>
      <c r="F529" t="s">
        <v>47</v>
      </c>
      <c r="G529" t="s">
        <v>54</v>
      </c>
      <c r="H529" t="s">
        <v>2557</v>
      </c>
      <c r="I529">
        <v>3909302298</v>
      </c>
      <c r="J529" t="s">
        <v>2558</v>
      </c>
      <c r="K529">
        <v>0</v>
      </c>
      <c r="L529" t="s">
        <v>1228</v>
      </c>
      <c r="M529">
        <v>0</v>
      </c>
      <c r="N529" t="s">
        <v>1228</v>
      </c>
    </row>
    <row r="530" spans="1:14" hidden="1">
      <c r="A530">
        <v>19</v>
      </c>
      <c r="B530">
        <v>41</v>
      </c>
      <c r="C530" t="s">
        <v>2559</v>
      </c>
      <c r="D530" t="s">
        <v>2578</v>
      </c>
      <c r="E530">
        <v>1000730</v>
      </c>
      <c r="F530" t="s">
        <v>47</v>
      </c>
      <c r="G530" t="s">
        <v>54</v>
      </c>
      <c r="H530" t="s">
        <v>2557</v>
      </c>
      <c r="I530">
        <v>3909302298</v>
      </c>
      <c r="J530" t="s">
        <v>2558</v>
      </c>
      <c r="K530">
        <v>0</v>
      </c>
      <c r="L530" t="s">
        <v>1228</v>
      </c>
      <c r="M530">
        <v>0</v>
      </c>
      <c r="N530" t="s">
        <v>1228</v>
      </c>
    </row>
    <row r="531" spans="1:14" hidden="1">
      <c r="A531">
        <v>19</v>
      </c>
      <c r="B531">
        <v>41</v>
      </c>
      <c r="C531" t="s">
        <v>2559</v>
      </c>
      <c r="D531" t="s">
        <v>2578</v>
      </c>
      <c r="E531">
        <v>1000730</v>
      </c>
      <c r="F531" t="s">
        <v>47</v>
      </c>
      <c r="G531" t="s">
        <v>54</v>
      </c>
      <c r="H531" t="s">
        <v>2557</v>
      </c>
      <c r="I531">
        <v>3909302298</v>
      </c>
      <c r="J531" t="s">
        <v>2558</v>
      </c>
      <c r="K531">
        <v>0</v>
      </c>
      <c r="L531" t="s">
        <v>1228</v>
      </c>
      <c r="M531">
        <v>0</v>
      </c>
      <c r="N531" t="s">
        <v>1228</v>
      </c>
    </row>
    <row r="532" spans="1:14" hidden="1">
      <c r="A532">
        <v>19</v>
      </c>
      <c r="B532">
        <v>41</v>
      </c>
      <c r="C532" t="s">
        <v>2559</v>
      </c>
      <c r="D532" t="s">
        <v>2578</v>
      </c>
      <c r="E532">
        <v>1000730</v>
      </c>
      <c r="F532" t="s">
        <v>47</v>
      </c>
      <c r="G532" t="s">
        <v>54</v>
      </c>
      <c r="H532" t="s">
        <v>2557</v>
      </c>
      <c r="I532">
        <v>3909302298</v>
      </c>
      <c r="J532" t="s">
        <v>2558</v>
      </c>
      <c r="K532">
        <v>0</v>
      </c>
      <c r="L532" t="s">
        <v>1228</v>
      </c>
      <c r="M532">
        <v>0</v>
      </c>
      <c r="N532" t="s">
        <v>1228</v>
      </c>
    </row>
    <row r="533" spans="1:14" hidden="1">
      <c r="A533">
        <v>19</v>
      </c>
      <c r="B533">
        <v>41</v>
      </c>
      <c r="C533" t="s">
        <v>2559</v>
      </c>
      <c r="D533" t="s">
        <v>2578</v>
      </c>
      <c r="E533">
        <v>1000730</v>
      </c>
      <c r="F533" t="s">
        <v>47</v>
      </c>
      <c r="G533" t="s">
        <v>54</v>
      </c>
      <c r="H533" t="s">
        <v>2557</v>
      </c>
      <c r="I533">
        <v>3909302298</v>
      </c>
      <c r="J533" t="s">
        <v>2558</v>
      </c>
      <c r="K533">
        <v>0</v>
      </c>
      <c r="L533" t="s">
        <v>1228</v>
      </c>
      <c r="M533">
        <v>0</v>
      </c>
      <c r="N533" t="s">
        <v>1228</v>
      </c>
    </row>
    <row r="534" spans="1:14" hidden="1">
      <c r="A534">
        <v>19</v>
      </c>
      <c r="B534">
        <v>41</v>
      </c>
      <c r="C534" t="s">
        <v>2559</v>
      </c>
      <c r="D534" t="s">
        <v>2578</v>
      </c>
      <c r="E534">
        <v>1000730</v>
      </c>
      <c r="F534" t="s">
        <v>47</v>
      </c>
      <c r="G534" t="s">
        <v>54</v>
      </c>
      <c r="H534" t="s">
        <v>2557</v>
      </c>
      <c r="I534">
        <v>3909302298</v>
      </c>
      <c r="J534" t="s">
        <v>2558</v>
      </c>
      <c r="K534">
        <v>0</v>
      </c>
      <c r="L534" t="s">
        <v>1228</v>
      </c>
      <c r="M534">
        <v>0</v>
      </c>
      <c r="N534" t="s">
        <v>1228</v>
      </c>
    </row>
    <row r="535" spans="1:14" hidden="1">
      <c r="A535">
        <v>19</v>
      </c>
      <c r="B535">
        <v>41</v>
      </c>
      <c r="C535" t="s">
        <v>2559</v>
      </c>
      <c r="D535" t="s">
        <v>2578</v>
      </c>
      <c r="E535">
        <v>1000730</v>
      </c>
      <c r="F535" t="s">
        <v>47</v>
      </c>
      <c r="G535" t="s">
        <v>54</v>
      </c>
      <c r="H535" t="s">
        <v>2557</v>
      </c>
      <c r="I535">
        <v>3909302298</v>
      </c>
      <c r="J535" t="s">
        <v>2558</v>
      </c>
      <c r="K535">
        <v>0</v>
      </c>
      <c r="L535" t="s">
        <v>1228</v>
      </c>
      <c r="M535">
        <v>0</v>
      </c>
      <c r="N535" t="s">
        <v>1228</v>
      </c>
    </row>
    <row r="536" spans="1:14" hidden="1">
      <c r="A536">
        <v>19</v>
      </c>
      <c r="B536">
        <v>41</v>
      </c>
      <c r="C536" t="s">
        <v>2559</v>
      </c>
      <c r="D536" t="s">
        <v>2578</v>
      </c>
      <c r="E536">
        <v>1000730</v>
      </c>
      <c r="F536" t="s">
        <v>47</v>
      </c>
      <c r="G536" t="s">
        <v>54</v>
      </c>
      <c r="H536" t="s">
        <v>2557</v>
      </c>
      <c r="I536">
        <v>3909302298</v>
      </c>
      <c r="J536" t="s">
        <v>2558</v>
      </c>
      <c r="K536">
        <v>0</v>
      </c>
      <c r="L536" t="s">
        <v>1228</v>
      </c>
      <c r="M536">
        <v>0</v>
      </c>
      <c r="N536" t="s">
        <v>1228</v>
      </c>
    </row>
    <row r="537" spans="1:14" hidden="1">
      <c r="A537">
        <v>10</v>
      </c>
      <c r="B537">
        <v>41</v>
      </c>
      <c r="C537" t="s">
        <v>2559</v>
      </c>
      <c r="D537" t="s">
        <v>2578</v>
      </c>
      <c r="E537">
        <v>1000730</v>
      </c>
      <c r="F537" t="s">
        <v>47</v>
      </c>
      <c r="G537" t="s">
        <v>1122</v>
      </c>
      <c r="H537" t="s">
        <v>2557</v>
      </c>
      <c r="I537">
        <v>3909302299</v>
      </c>
      <c r="J537" t="s">
        <v>2558</v>
      </c>
      <c r="K537">
        <v>0</v>
      </c>
      <c r="L537" t="s">
        <v>1228</v>
      </c>
      <c r="M537">
        <v>0</v>
      </c>
      <c r="N537" t="s">
        <v>1228</v>
      </c>
    </row>
    <row r="538" spans="1:14" hidden="1">
      <c r="A538">
        <v>10</v>
      </c>
      <c r="B538">
        <v>41</v>
      </c>
      <c r="C538" t="s">
        <v>2559</v>
      </c>
      <c r="D538" t="s">
        <v>2578</v>
      </c>
      <c r="E538">
        <v>1000730</v>
      </c>
      <c r="F538" t="s">
        <v>47</v>
      </c>
      <c r="G538" t="s">
        <v>194</v>
      </c>
      <c r="H538" t="s">
        <v>2557</v>
      </c>
      <c r="I538">
        <v>3909302299</v>
      </c>
      <c r="J538" t="s">
        <v>2558</v>
      </c>
      <c r="K538">
        <v>0</v>
      </c>
      <c r="L538" t="s">
        <v>1228</v>
      </c>
      <c r="M538">
        <v>0</v>
      </c>
      <c r="N538" t="s">
        <v>1228</v>
      </c>
    </row>
    <row r="539" spans="1:14" hidden="1">
      <c r="A539">
        <v>10</v>
      </c>
      <c r="B539">
        <v>41</v>
      </c>
      <c r="C539" t="s">
        <v>2559</v>
      </c>
      <c r="D539" t="s">
        <v>2578</v>
      </c>
      <c r="E539">
        <v>1000730</v>
      </c>
      <c r="F539" t="s">
        <v>47</v>
      </c>
      <c r="G539" t="s">
        <v>409</v>
      </c>
      <c r="H539" t="s">
        <v>2557</v>
      </c>
      <c r="I539">
        <v>3909302299</v>
      </c>
      <c r="J539" t="s">
        <v>2558</v>
      </c>
      <c r="K539">
        <v>0</v>
      </c>
      <c r="L539" t="s">
        <v>1228</v>
      </c>
      <c r="M539">
        <v>0</v>
      </c>
      <c r="N539" t="s">
        <v>1228</v>
      </c>
    </row>
    <row r="540" spans="1:14" hidden="1">
      <c r="A540">
        <v>10</v>
      </c>
      <c r="B540">
        <v>41</v>
      </c>
      <c r="C540" t="s">
        <v>2559</v>
      </c>
      <c r="D540" t="s">
        <v>2578</v>
      </c>
      <c r="E540">
        <v>1000730</v>
      </c>
      <c r="F540" t="s">
        <v>47</v>
      </c>
      <c r="G540" t="s">
        <v>1122</v>
      </c>
      <c r="H540" t="s">
        <v>2557</v>
      </c>
      <c r="I540">
        <v>3909302299</v>
      </c>
      <c r="J540" t="s">
        <v>2558</v>
      </c>
      <c r="K540">
        <v>0</v>
      </c>
      <c r="L540" t="s">
        <v>1228</v>
      </c>
      <c r="M540">
        <v>0</v>
      </c>
      <c r="N540" t="s">
        <v>1228</v>
      </c>
    </row>
    <row r="541" spans="1:14" hidden="1">
      <c r="A541">
        <v>10</v>
      </c>
      <c r="B541">
        <v>41</v>
      </c>
      <c r="C541" t="s">
        <v>2559</v>
      </c>
      <c r="D541" t="s">
        <v>2578</v>
      </c>
      <c r="E541">
        <v>1000730</v>
      </c>
      <c r="F541" t="s">
        <v>47</v>
      </c>
      <c r="G541" t="s">
        <v>194</v>
      </c>
      <c r="H541" t="s">
        <v>2557</v>
      </c>
      <c r="I541">
        <v>3909302299</v>
      </c>
      <c r="J541" t="s">
        <v>2558</v>
      </c>
      <c r="K541">
        <v>0</v>
      </c>
      <c r="L541" t="s">
        <v>1228</v>
      </c>
      <c r="M541">
        <v>0</v>
      </c>
      <c r="N541" t="s">
        <v>1228</v>
      </c>
    </row>
    <row r="542" spans="1:14" hidden="1">
      <c r="A542">
        <v>10</v>
      </c>
      <c r="B542">
        <v>41</v>
      </c>
      <c r="C542" t="s">
        <v>2559</v>
      </c>
      <c r="D542" t="s">
        <v>2578</v>
      </c>
      <c r="E542">
        <v>1000730</v>
      </c>
      <c r="F542" t="s">
        <v>47</v>
      </c>
      <c r="G542" t="s">
        <v>409</v>
      </c>
      <c r="H542" t="s">
        <v>2557</v>
      </c>
      <c r="I542">
        <v>3909302299</v>
      </c>
      <c r="J542" t="s">
        <v>2558</v>
      </c>
      <c r="K542">
        <v>0</v>
      </c>
      <c r="L542" t="s">
        <v>1228</v>
      </c>
      <c r="M542">
        <v>0</v>
      </c>
      <c r="N542" t="s">
        <v>1228</v>
      </c>
    </row>
    <row r="543" spans="1:14" hidden="1">
      <c r="A543">
        <v>19</v>
      </c>
      <c r="B543">
        <v>41</v>
      </c>
      <c r="C543" t="s">
        <v>2555</v>
      </c>
      <c r="D543" t="s">
        <v>2578</v>
      </c>
      <c r="E543">
        <v>1000730</v>
      </c>
      <c r="F543" t="s">
        <v>47</v>
      </c>
      <c r="G543" t="s">
        <v>54</v>
      </c>
      <c r="H543" t="s">
        <v>2557</v>
      </c>
      <c r="I543">
        <v>34593713</v>
      </c>
      <c r="J543" t="s">
        <v>2558</v>
      </c>
      <c r="K543">
        <v>0</v>
      </c>
      <c r="L543" t="s">
        <v>1228</v>
      </c>
      <c r="M543">
        <v>0</v>
      </c>
      <c r="N543" t="s">
        <v>1228</v>
      </c>
    </row>
    <row r="544" spans="1:14" hidden="1">
      <c r="A544">
        <v>19</v>
      </c>
      <c r="B544">
        <v>41</v>
      </c>
      <c r="C544" t="s">
        <v>2555</v>
      </c>
      <c r="D544" t="s">
        <v>2578</v>
      </c>
      <c r="E544">
        <v>1000730</v>
      </c>
      <c r="F544" t="s">
        <v>47</v>
      </c>
      <c r="G544" t="s">
        <v>54</v>
      </c>
      <c r="H544" t="s">
        <v>2557</v>
      </c>
      <c r="I544">
        <v>34593713</v>
      </c>
      <c r="J544" t="s">
        <v>2558</v>
      </c>
      <c r="K544">
        <v>0</v>
      </c>
      <c r="L544" t="s">
        <v>1228</v>
      </c>
      <c r="M544">
        <v>0</v>
      </c>
      <c r="N544" t="s">
        <v>1228</v>
      </c>
    </row>
    <row r="545" spans="1:14" hidden="1">
      <c r="A545">
        <v>19</v>
      </c>
      <c r="B545">
        <v>41</v>
      </c>
      <c r="C545" t="s">
        <v>2555</v>
      </c>
      <c r="D545" t="s">
        <v>2578</v>
      </c>
      <c r="E545">
        <v>1000730</v>
      </c>
      <c r="F545" t="s">
        <v>47</v>
      </c>
      <c r="G545" t="s">
        <v>54</v>
      </c>
      <c r="H545" t="s">
        <v>2557</v>
      </c>
      <c r="I545">
        <v>34593713</v>
      </c>
      <c r="J545" t="s">
        <v>2558</v>
      </c>
      <c r="K545" s="45">
        <v>51487</v>
      </c>
      <c r="L545" t="s">
        <v>1228</v>
      </c>
      <c r="M545" s="45">
        <v>9783</v>
      </c>
      <c r="N545" t="s">
        <v>1228</v>
      </c>
    </row>
    <row r="546" spans="1:14" hidden="1">
      <c r="A546">
        <v>19</v>
      </c>
      <c r="B546">
        <v>41</v>
      </c>
      <c r="C546" t="s">
        <v>2555</v>
      </c>
      <c r="D546" t="s">
        <v>2578</v>
      </c>
      <c r="E546">
        <v>1000730</v>
      </c>
      <c r="F546" t="s">
        <v>47</v>
      </c>
      <c r="G546" t="s">
        <v>54</v>
      </c>
      <c r="H546" t="s">
        <v>2557</v>
      </c>
      <c r="I546">
        <v>34593713</v>
      </c>
      <c r="J546" t="s">
        <v>2558</v>
      </c>
      <c r="K546">
        <v>0</v>
      </c>
      <c r="L546" t="s">
        <v>1228</v>
      </c>
      <c r="M546">
        <v>0</v>
      </c>
      <c r="N546" t="s">
        <v>1228</v>
      </c>
    </row>
    <row r="547" spans="1:14" hidden="1">
      <c r="A547">
        <v>10</v>
      </c>
      <c r="B547">
        <v>41</v>
      </c>
      <c r="C547" t="s">
        <v>2555</v>
      </c>
      <c r="D547" t="s">
        <v>2578</v>
      </c>
      <c r="E547">
        <v>1000730</v>
      </c>
      <c r="F547" t="s">
        <v>47</v>
      </c>
      <c r="G547" t="s">
        <v>155</v>
      </c>
      <c r="H547" t="s">
        <v>2557</v>
      </c>
      <c r="I547">
        <v>34593715</v>
      </c>
      <c r="J547" t="s">
        <v>2558</v>
      </c>
      <c r="K547">
        <v>930</v>
      </c>
      <c r="L547" t="s">
        <v>1228</v>
      </c>
      <c r="M547">
        <v>177</v>
      </c>
      <c r="N547" t="s">
        <v>1228</v>
      </c>
    </row>
    <row r="548" spans="1:14" hidden="1">
      <c r="A548">
        <v>10</v>
      </c>
      <c r="B548">
        <v>41</v>
      </c>
      <c r="C548" t="s">
        <v>2555</v>
      </c>
      <c r="D548" t="s">
        <v>2578</v>
      </c>
      <c r="E548">
        <v>1000730</v>
      </c>
      <c r="F548" t="s">
        <v>47</v>
      </c>
      <c r="G548" t="s">
        <v>117</v>
      </c>
      <c r="H548" t="s">
        <v>2557</v>
      </c>
      <c r="I548">
        <v>34593715</v>
      </c>
      <c r="J548" t="s">
        <v>2558</v>
      </c>
      <c r="K548">
        <v>0</v>
      </c>
      <c r="L548" t="s">
        <v>1228</v>
      </c>
      <c r="M548">
        <v>0</v>
      </c>
      <c r="N548" t="s">
        <v>1228</v>
      </c>
    </row>
    <row r="549" spans="1:14" hidden="1">
      <c r="A549">
        <v>10</v>
      </c>
      <c r="B549">
        <v>41</v>
      </c>
      <c r="C549" t="s">
        <v>2555</v>
      </c>
      <c r="D549" t="s">
        <v>2578</v>
      </c>
      <c r="E549">
        <v>1000730</v>
      </c>
      <c r="F549" t="s">
        <v>47</v>
      </c>
      <c r="G549" t="s">
        <v>150</v>
      </c>
      <c r="H549" t="s">
        <v>2557</v>
      </c>
      <c r="I549">
        <v>34593715</v>
      </c>
      <c r="J549" t="s">
        <v>2558</v>
      </c>
      <c r="K549" s="45">
        <v>1097</v>
      </c>
      <c r="L549" t="s">
        <v>1228</v>
      </c>
      <c r="M549">
        <v>208</v>
      </c>
      <c r="N549" t="s">
        <v>1228</v>
      </c>
    </row>
    <row r="550" spans="1:14" hidden="1">
      <c r="A550">
        <v>10</v>
      </c>
      <c r="B550">
        <v>41</v>
      </c>
      <c r="C550" t="s">
        <v>2555</v>
      </c>
      <c r="D550" t="s">
        <v>2578</v>
      </c>
      <c r="E550">
        <v>1000730</v>
      </c>
      <c r="F550" t="s">
        <v>47</v>
      </c>
      <c r="G550" t="s">
        <v>135</v>
      </c>
      <c r="H550" t="s">
        <v>2557</v>
      </c>
      <c r="I550">
        <v>34593715</v>
      </c>
      <c r="J550" t="s">
        <v>2558</v>
      </c>
      <c r="K550">
        <v>597</v>
      </c>
      <c r="L550" t="s">
        <v>1228</v>
      </c>
      <c r="M550">
        <v>113</v>
      </c>
      <c r="N550" t="s">
        <v>1228</v>
      </c>
    </row>
    <row r="551" spans="1:14" hidden="1">
      <c r="A551">
        <v>10</v>
      </c>
      <c r="B551">
        <v>41</v>
      </c>
      <c r="C551" t="s">
        <v>2555</v>
      </c>
      <c r="D551" t="s">
        <v>2578</v>
      </c>
      <c r="E551">
        <v>1000730</v>
      </c>
      <c r="F551" t="s">
        <v>47</v>
      </c>
      <c r="G551" t="s">
        <v>80</v>
      </c>
      <c r="H551" t="s">
        <v>2557</v>
      </c>
      <c r="I551">
        <v>34593715</v>
      </c>
      <c r="J551" t="s">
        <v>2558</v>
      </c>
      <c r="K551">
        <v>688</v>
      </c>
      <c r="L551" t="s">
        <v>1228</v>
      </c>
      <c r="M551">
        <v>131</v>
      </c>
      <c r="N551" t="s">
        <v>1228</v>
      </c>
    </row>
    <row r="552" spans="1:14" hidden="1">
      <c r="A552">
        <v>10</v>
      </c>
      <c r="B552">
        <v>41</v>
      </c>
      <c r="C552" t="s">
        <v>2555</v>
      </c>
      <c r="D552" t="s">
        <v>2578</v>
      </c>
      <c r="E552">
        <v>1000730</v>
      </c>
      <c r="F552" t="s">
        <v>47</v>
      </c>
      <c r="G552" t="s">
        <v>137</v>
      </c>
      <c r="H552" t="s">
        <v>2557</v>
      </c>
      <c r="I552">
        <v>34593715</v>
      </c>
      <c r="J552" t="s">
        <v>2558</v>
      </c>
      <c r="K552" s="45">
        <v>3356</v>
      </c>
      <c r="L552" t="s">
        <v>1228</v>
      </c>
      <c r="M552">
        <v>638</v>
      </c>
      <c r="N552" t="s">
        <v>1228</v>
      </c>
    </row>
    <row r="553" spans="1:14" hidden="1">
      <c r="A553">
        <v>10</v>
      </c>
      <c r="B553">
        <v>41</v>
      </c>
      <c r="C553" t="s">
        <v>2555</v>
      </c>
      <c r="D553" t="s">
        <v>2578</v>
      </c>
      <c r="E553">
        <v>1000730</v>
      </c>
      <c r="F553" t="s">
        <v>47</v>
      </c>
      <c r="G553" t="s">
        <v>80</v>
      </c>
      <c r="H553" t="s">
        <v>2557</v>
      </c>
      <c r="I553">
        <v>34593715</v>
      </c>
      <c r="J553" t="s">
        <v>2558</v>
      </c>
      <c r="K553">
        <v>0</v>
      </c>
      <c r="L553" t="s">
        <v>1228</v>
      </c>
      <c r="M553">
        <v>0</v>
      </c>
      <c r="N553" t="s">
        <v>1228</v>
      </c>
    </row>
    <row r="554" spans="1:14" hidden="1">
      <c r="A554">
        <v>10</v>
      </c>
      <c r="B554">
        <v>41</v>
      </c>
      <c r="C554" t="s">
        <v>2555</v>
      </c>
      <c r="D554" t="s">
        <v>2578</v>
      </c>
      <c r="E554">
        <v>1000730</v>
      </c>
      <c r="F554" t="s">
        <v>47</v>
      </c>
      <c r="G554" t="s">
        <v>117</v>
      </c>
      <c r="H554" t="s">
        <v>2557</v>
      </c>
      <c r="I554">
        <v>34593715</v>
      </c>
      <c r="J554" t="s">
        <v>2558</v>
      </c>
      <c r="K554" s="45">
        <v>1542</v>
      </c>
      <c r="L554" t="s">
        <v>1228</v>
      </c>
      <c r="M554">
        <v>293</v>
      </c>
      <c r="N554" t="s">
        <v>1228</v>
      </c>
    </row>
    <row r="555" spans="1:14" hidden="1">
      <c r="A555">
        <v>10</v>
      </c>
      <c r="B555">
        <v>41</v>
      </c>
      <c r="C555" t="s">
        <v>2555</v>
      </c>
      <c r="D555" t="s">
        <v>2578</v>
      </c>
      <c r="E555">
        <v>1000730</v>
      </c>
      <c r="F555" t="s">
        <v>47</v>
      </c>
      <c r="G555" t="s">
        <v>117</v>
      </c>
      <c r="H555" t="s">
        <v>2557</v>
      </c>
      <c r="I555">
        <v>34593715</v>
      </c>
      <c r="J555" t="s">
        <v>2558</v>
      </c>
      <c r="K555">
        <v>0</v>
      </c>
      <c r="L555" t="s">
        <v>1228</v>
      </c>
      <c r="M555">
        <v>0</v>
      </c>
      <c r="N555" t="s">
        <v>1228</v>
      </c>
    </row>
    <row r="556" spans="1:14" hidden="1">
      <c r="A556">
        <v>10</v>
      </c>
      <c r="B556">
        <v>41</v>
      </c>
      <c r="C556" t="s">
        <v>2555</v>
      </c>
      <c r="D556" t="s">
        <v>2578</v>
      </c>
      <c r="E556">
        <v>1000730</v>
      </c>
      <c r="F556" t="s">
        <v>47</v>
      </c>
      <c r="G556" t="s">
        <v>150</v>
      </c>
      <c r="H556" t="s">
        <v>2557</v>
      </c>
      <c r="I556">
        <v>34593715</v>
      </c>
      <c r="J556" t="s">
        <v>2558</v>
      </c>
      <c r="K556">
        <v>0</v>
      </c>
      <c r="L556" t="s">
        <v>1228</v>
      </c>
      <c r="M556">
        <v>0</v>
      </c>
      <c r="N556" t="s">
        <v>1228</v>
      </c>
    </row>
    <row r="557" spans="1:14" hidden="1">
      <c r="A557">
        <v>10</v>
      </c>
      <c r="B557">
        <v>41</v>
      </c>
      <c r="C557" t="s">
        <v>2555</v>
      </c>
      <c r="D557" t="s">
        <v>2578</v>
      </c>
      <c r="E557">
        <v>1000730</v>
      </c>
      <c r="F557" t="s">
        <v>47</v>
      </c>
      <c r="G557" t="s">
        <v>135</v>
      </c>
      <c r="H557" t="s">
        <v>2557</v>
      </c>
      <c r="I557">
        <v>34593715</v>
      </c>
      <c r="J557" t="s">
        <v>2558</v>
      </c>
      <c r="K557">
        <v>0</v>
      </c>
      <c r="L557" t="s">
        <v>1228</v>
      </c>
      <c r="M557">
        <v>0</v>
      </c>
      <c r="N557" t="s">
        <v>1228</v>
      </c>
    </row>
    <row r="558" spans="1:14" hidden="1">
      <c r="A558">
        <v>10</v>
      </c>
      <c r="B558">
        <v>41</v>
      </c>
      <c r="C558" t="s">
        <v>2555</v>
      </c>
      <c r="D558" t="s">
        <v>2578</v>
      </c>
      <c r="E558">
        <v>1000730</v>
      </c>
      <c r="F558" t="s">
        <v>47</v>
      </c>
      <c r="G558" t="s">
        <v>155</v>
      </c>
      <c r="H558" t="s">
        <v>2557</v>
      </c>
      <c r="I558">
        <v>34593715</v>
      </c>
      <c r="J558" t="s">
        <v>2558</v>
      </c>
      <c r="K558">
        <v>0</v>
      </c>
      <c r="L558" t="s">
        <v>1228</v>
      </c>
      <c r="M558">
        <v>0</v>
      </c>
      <c r="N558" t="s">
        <v>1228</v>
      </c>
    </row>
    <row r="559" spans="1:14" hidden="1">
      <c r="A559">
        <v>10</v>
      </c>
      <c r="B559">
        <v>41</v>
      </c>
      <c r="C559" t="s">
        <v>2555</v>
      </c>
      <c r="D559" t="s">
        <v>2578</v>
      </c>
      <c r="E559">
        <v>1000730</v>
      </c>
      <c r="F559" t="s">
        <v>47</v>
      </c>
      <c r="G559" t="s">
        <v>137</v>
      </c>
      <c r="H559" t="s">
        <v>2557</v>
      </c>
      <c r="I559">
        <v>34593715</v>
      </c>
      <c r="J559" t="s">
        <v>2558</v>
      </c>
      <c r="K559">
        <v>0</v>
      </c>
      <c r="L559" t="s">
        <v>1228</v>
      </c>
      <c r="M559">
        <v>0</v>
      </c>
      <c r="N559" t="s">
        <v>1228</v>
      </c>
    </row>
    <row r="560" spans="1:14" hidden="1">
      <c r="A560">
        <v>10</v>
      </c>
      <c r="B560">
        <v>41</v>
      </c>
      <c r="C560" t="s">
        <v>2555</v>
      </c>
      <c r="D560" t="s">
        <v>2578</v>
      </c>
      <c r="E560">
        <v>1000730</v>
      </c>
      <c r="F560" t="s">
        <v>47</v>
      </c>
      <c r="G560" t="s">
        <v>117</v>
      </c>
      <c r="H560" t="s">
        <v>2557</v>
      </c>
      <c r="I560">
        <v>34593715</v>
      </c>
      <c r="J560" t="s">
        <v>2558</v>
      </c>
      <c r="K560">
        <v>0</v>
      </c>
      <c r="L560" t="s">
        <v>1228</v>
      </c>
      <c r="M560">
        <v>0</v>
      </c>
      <c r="N560" t="s">
        <v>1228</v>
      </c>
    </row>
    <row r="561" spans="1:14" hidden="1">
      <c r="A561">
        <v>10</v>
      </c>
      <c r="B561">
        <v>43</v>
      </c>
      <c r="C561" t="s">
        <v>2559</v>
      </c>
      <c r="D561" t="s">
        <v>2578</v>
      </c>
      <c r="E561">
        <v>1000730</v>
      </c>
      <c r="F561" t="s">
        <v>47</v>
      </c>
      <c r="G561" t="s">
        <v>194</v>
      </c>
      <c r="H561" t="s">
        <v>2557</v>
      </c>
      <c r="I561">
        <v>3909305472</v>
      </c>
      <c r="J561" t="s">
        <v>2558</v>
      </c>
      <c r="K561">
        <v>0</v>
      </c>
      <c r="L561" t="s">
        <v>1228</v>
      </c>
      <c r="M561">
        <v>0</v>
      </c>
      <c r="N561" t="s">
        <v>1228</v>
      </c>
    </row>
    <row r="562" spans="1:14" hidden="1">
      <c r="A562">
        <v>10</v>
      </c>
      <c r="B562">
        <v>43</v>
      </c>
      <c r="C562" t="s">
        <v>2559</v>
      </c>
      <c r="D562" t="s">
        <v>2578</v>
      </c>
      <c r="E562">
        <v>1000730</v>
      </c>
      <c r="F562" t="s">
        <v>47</v>
      </c>
      <c r="G562" t="s">
        <v>409</v>
      </c>
      <c r="H562" t="s">
        <v>2557</v>
      </c>
      <c r="I562">
        <v>3909305472</v>
      </c>
      <c r="J562" t="s">
        <v>2558</v>
      </c>
      <c r="K562">
        <v>0</v>
      </c>
      <c r="L562" t="s">
        <v>1228</v>
      </c>
      <c r="M562">
        <v>0</v>
      </c>
      <c r="N562" t="s">
        <v>1228</v>
      </c>
    </row>
    <row r="563" spans="1:14" hidden="1">
      <c r="A563">
        <v>10</v>
      </c>
      <c r="B563">
        <v>43</v>
      </c>
      <c r="C563" t="s">
        <v>2559</v>
      </c>
      <c r="D563" t="s">
        <v>2578</v>
      </c>
      <c r="E563">
        <v>1000730</v>
      </c>
      <c r="F563" t="s">
        <v>47</v>
      </c>
      <c r="G563" t="s">
        <v>1122</v>
      </c>
      <c r="H563" t="s">
        <v>2557</v>
      </c>
      <c r="I563">
        <v>3909305472</v>
      </c>
      <c r="J563" t="s">
        <v>2558</v>
      </c>
      <c r="K563">
        <v>0</v>
      </c>
      <c r="L563" t="s">
        <v>1228</v>
      </c>
      <c r="M563">
        <v>0</v>
      </c>
      <c r="N563" t="s">
        <v>1228</v>
      </c>
    </row>
    <row r="564" spans="1:14" hidden="1">
      <c r="A564">
        <v>19</v>
      </c>
      <c r="B564">
        <v>43</v>
      </c>
      <c r="C564" t="s">
        <v>2559</v>
      </c>
      <c r="D564" t="s">
        <v>2578</v>
      </c>
      <c r="E564">
        <v>1000730</v>
      </c>
      <c r="F564" t="s">
        <v>47</v>
      </c>
      <c r="G564" t="s">
        <v>54</v>
      </c>
      <c r="H564" t="s">
        <v>2557</v>
      </c>
      <c r="I564">
        <v>3909305473</v>
      </c>
      <c r="J564" t="s">
        <v>2558</v>
      </c>
      <c r="K564">
        <v>0</v>
      </c>
      <c r="L564" t="s">
        <v>1228</v>
      </c>
      <c r="M564">
        <v>0</v>
      </c>
      <c r="N564" t="s">
        <v>1228</v>
      </c>
    </row>
    <row r="565" spans="1:14" hidden="1">
      <c r="A565">
        <v>10</v>
      </c>
      <c r="B565">
        <v>56</v>
      </c>
      <c r="C565" t="s">
        <v>2555</v>
      </c>
      <c r="D565" t="s">
        <v>2578</v>
      </c>
      <c r="E565">
        <v>1000730</v>
      </c>
      <c r="F565" t="s">
        <v>47</v>
      </c>
      <c r="G565" t="s">
        <v>317</v>
      </c>
      <c r="H565" t="s">
        <v>2557</v>
      </c>
      <c r="I565">
        <v>34594172</v>
      </c>
      <c r="J565" t="s">
        <v>2558</v>
      </c>
      <c r="K565" s="45">
        <v>23672</v>
      </c>
      <c r="L565" t="s">
        <v>1228</v>
      </c>
      <c r="M565" s="45">
        <v>4498</v>
      </c>
      <c r="N565" t="s">
        <v>1228</v>
      </c>
    </row>
    <row r="566" spans="1:14" hidden="1">
      <c r="A566">
        <v>10</v>
      </c>
      <c r="B566">
        <v>56</v>
      </c>
      <c r="C566" t="s">
        <v>2555</v>
      </c>
      <c r="D566" t="s">
        <v>2578</v>
      </c>
      <c r="E566">
        <v>1000730</v>
      </c>
      <c r="F566" t="s">
        <v>47</v>
      </c>
      <c r="G566" t="s">
        <v>150</v>
      </c>
      <c r="H566" t="s">
        <v>2557</v>
      </c>
      <c r="I566">
        <v>34594172</v>
      </c>
      <c r="J566" t="s">
        <v>2558</v>
      </c>
      <c r="K566" s="45">
        <v>69138</v>
      </c>
      <c r="L566" t="s">
        <v>1228</v>
      </c>
      <c r="M566" s="45">
        <v>13136</v>
      </c>
      <c r="N566" t="s">
        <v>1228</v>
      </c>
    </row>
    <row r="567" spans="1:14" hidden="1">
      <c r="A567">
        <v>10</v>
      </c>
      <c r="B567">
        <v>56</v>
      </c>
      <c r="C567" t="s">
        <v>2555</v>
      </c>
      <c r="D567" t="s">
        <v>2578</v>
      </c>
      <c r="E567">
        <v>1000730</v>
      </c>
      <c r="F567" t="s">
        <v>47</v>
      </c>
      <c r="G567" t="s">
        <v>135</v>
      </c>
      <c r="H567" t="s">
        <v>2557</v>
      </c>
      <c r="I567">
        <v>34594172</v>
      </c>
      <c r="J567" t="s">
        <v>2558</v>
      </c>
      <c r="K567">
        <v>0</v>
      </c>
      <c r="L567" t="s">
        <v>1228</v>
      </c>
      <c r="M567">
        <v>0</v>
      </c>
      <c r="N567" t="s">
        <v>1228</v>
      </c>
    </row>
    <row r="568" spans="1:14" hidden="1">
      <c r="A568">
        <v>10</v>
      </c>
      <c r="B568">
        <v>56</v>
      </c>
      <c r="C568" t="s">
        <v>2555</v>
      </c>
      <c r="D568" t="s">
        <v>2578</v>
      </c>
      <c r="E568">
        <v>1000730</v>
      </c>
      <c r="F568" t="s">
        <v>47</v>
      </c>
      <c r="G568" t="s">
        <v>155</v>
      </c>
      <c r="H568" t="s">
        <v>2557</v>
      </c>
      <c r="I568">
        <v>34594172</v>
      </c>
      <c r="J568" t="s">
        <v>2558</v>
      </c>
      <c r="K568">
        <v>0</v>
      </c>
      <c r="L568" t="s">
        <v>1228</v>
      </c>
      <c r="M568">
        <v>0</v>
      </c>
      <c r="N568" t="s">
        <v>1228</v>
      </c>
    </row>
    <row r="569" spans="1:14" hidden="1">
      <c r="A569">
        <v>10</v>
      </c>
      <c r="B569">
        <v>56</v>
      </c>
      <c r="C569" t="s">
        <v>2555</v>
      </c>
      <c r="D569" t="s">
        <v>2578</v>
      </c>
      <c r="E569">
        <v>1000730</v>
      </c>
      <c r="F569" t="s">
        <v>47</v>
      </c>
      <c r="G569" t="s">
        <v>1121</v>
      </c>
      <c r="H569" t="s">
        <v>2557</v>
      </c>
      <c r="I569">
        <v>34594172</v>
      </c>
      <c r="J569" t="s">
        <v>2558</v>
      </c>
      <c r="K569">
        <v>0</v>
      </c>
      <c r="L569" t="s">
        <v>1228</v>
      </c>
      <c r="M569">
        <v>0</v>
      </c>
      <c r="N569" t="s">
        <v>1228</v>
      </c>
    </row>
    <row r="570" spans="1:14" hidden="1">
      <c r="A570">
        <v>10</v>
      </c>
      <c r="B570">
        <v>56</v>
      </c>
      <c r="C570" t="s">
        <v>2555</v>
      </c>
      <c r="D570" t="s">
        <v>2578</v>
      </c>
      <c r="E570">
        <v>1000730</v>
      </c>
      <c r="F570" t="s">
        <v>47</v>
      </c>
      <c r="G570" t="s">
        <v>409</v>
      </c>
      <c r="H570" t="s">
        <v>2557</v>
      </c>
      <c r="I570">
        <v>34594172</v>
      </c>
      <c r="J570" t="s">
        <v>2558</v>
      </c>
      <c r="K570">
        <v>0</v>
      </c>
      <c r="L570" t="s">
        <v>1228</v>
      </c>
      <c r="M570">
        <v>0</v>
      </c>
      <c r="N570" t="s">
        <v>1228</v>
      </c>
    </row>
    <row r="571" spans="1:14" hidden="1">
      <c r="A571">
        <v>10</v>
      </c>
      <c r="B571">
        <v>56</v>
      </c>
      <c r="C571" t="s">
        <v>2555</v>
      </c>
      <c r="D571" t="s">
        <v>2578</v>
      </c>
      <c r="E571">
        <v>1000730</v>
      </c>
      <c r="F571" t="s">
        <v>47</v>
      </c>
      <c r="G571" t="s">
        <v>80</v>
      </c>
      <c r="H571" t="s">
        <v>2557</v>
      </c>
      <c r="I571">
        <v>34594172</v>
      </c>
      <c r="J571" t="s">
        <v>2558</v>
      </c>
      <c r="K571">
        <v>0</v>
      </c>
      <c r="L571" t="s">
        <v>1228</v>
      </c>
      <c r="M571">
        <v>0</v>
      </c>
      <c r="N571" t="s">
        <v>1228</v>
      </c>
    </row>
    <row r="572" spans="1:14" hidden="1">
      <c r="A572">
        <v>10</v>
      </c>
      <c r="B572">
        <v>56</v>
      </c>
      <c r="C572" t="s">
        <v>2555</v>
      </c>
      <c r="D572" t="s">
        <v>2578</v>
      </c>
      <c r="E572">
        <v>1000730</v>
      </c>
      <c r="F572" t="s">
        <v>47</v>
      </c>
      <c r="G572" t="s">
        <v>250</v>
      </c>
      <c r="H572" t="s">
        <v>2557</v>
      </c>
      <c r="I572">
        <v>34594172</v>
      </c>
      <c r="J572" t="s">
        <v>2558</v>
      </c>
      <c r="K572">
        <v>0</v>
      </c>
      <c r="L572" t="s">
        <v>1228</v>
      </c>
      <c r="M572">
        <v>0</v>
      </c>
      <c r="N572" t="s">
        <v>1228</v>
      </c>
    </row>
    <row r="573" spans="1:14" hidden="1">
      <c r="A573">
        <v>10</v>
      </c>
      <c r="B573">
        <v>56</v>
      </c>
      <c r="C573" t="s">
        <v>2555</v>
      </c>
      <c r="D573" t="s">
        <v>2578</v>
      </c>
      <c r="E573">
        <v>1000730</v>
      </c>
      <c r="F573" t="s">
        <v>47</v>
      </c>
      <c r="G573" t="s">
        <v>1128</v>
      </c>
      <c r="H573" t="s">
        <v>2557</v>
      </c>
      <c r="I573">
        <v>34594172</v>
      </c>
      <c r="J573" t="s">
        <v>2558</v>
      </c>
      <c r="K573">
        <v>0</v>
      </c>
      <c r="L573" t="s">
        <v>1228</v>
      </c>
      <c r="M573">
        <v>0</v>
      </c>
      <c r="N573" t="s">
        <v>1228</v>
      </c>
    </row>
    <row r="574" spans="1:14" hidden="1">
      <c r="A574">
        <v>10</v>
      </c>
      <c r="B574">
        <v>56</v>
      </c>
      <c r="C574" t="s">
        <v>2555</v>
      </c>
      <c r="D574" t="s">
        <v>2578</v>
      </c>
      <c r="E574">
        <v>1000730</v>
      </c>
      <c r="F574" t="s">
        <v>47</v>
      </c>
      <c r="G574" t="s">
        <v>252</v>
      </c>
      <c r="H574" t="s">
        <v>2557</v>
      </c>
      <c r="I574">
        <v>34594172</v>
      </c>
      <c r="J574" t="s">
        <v>2558</v>
      </c>
      <c r="K574">
        <v>0</v>
      </c>
      <c r="L574" t="s">
        <v>1228</v>
      </c>
      <c r="M574">
        <v>0</v>
      </c>
      <c r="N574" t="s">
        <v>1228</v>
      </c>
    </row>
    <row r="575" spans="1:14" hidden="1">
      <c r="A575">
        <v>10</v>
      </c>
      <c r="B575">
        <v>56</v>
      </c>
      <c r="C575" t="s">
        <v>2555</v>
      </c>
      <c r="D575" t="s">
        <v>2578</v>
      </c>
      <c r="E575">
        <v>1000730</v>
      </c>
      <c r="F575" t="s">
        <v>47</v>
      </c>
      <c r="G575" t="s">
        <v>1124</v>
      </c>
      <c r="H575" t="s">
        <v>2557</v>
      </c>
      <c r="I575">
        <v>34594172</v>
      </c>
      <c r="J575" t="s">
        <v>2558</v>
      </c>
      <c r="K575">
        <v>0</v>
      </c>
      <c r="L575" t="s">
        <v>1228</v>
      </c>
      <c r="M575">
        <v>0</v>
      </c>
      <c r="N575" t="s">
        <v>1228</v>
      </c>
    </row>
    <row r="576" spans="1:14" hidden="1">
      <c r="A576">
        <v>10</v>
      </c>
      <c r="B576">
        <v>56</v>
      </c>
      <c r="C576" t="s">
        <v>2555</v>
      </c>
      <c r="D576" t="s">
        <v>2578</v>
      </c>
      <c r="E576">
        <v>1000730</v>
      </c>
      <c r="F576" t="s">
        <v>47</v>
      </c>
      <c r="G576" t="s">
        <v>137</v>
      </c>
      <c r="H576" t="s">
        <v>2557</v>
      </c>
      <c r="I576">
        <v>34594172</v>
      </c>
      <c r="J576" t="s">
        <v>2558</v>
      </c>
      <c r="K576">
        <v>0</v>
      </c>
      <c r="L576" t="s">
        <v>1228</v>
      </c>
      <c r="M576">
        <v>0</v>
      </c>
      <c r="N576" t="s">
        <v>1228</v>
      </c>
    </row>
    <row r="577" spans="1:14" hidden="1">
      <c r="A577">
        <v>10</v>
      </c>
      <c r="B577">
        <v>56</v>
      </c>
      <c r="C577" t="s">
        <v>2555</v>
      </c>
      <c r="D577" t="s">
        <v>2578</v>
      </c>
      <c r="E577">
        <v>1000730</v>
      </c>
      <c r="F577" t="s">
        <v>47</v>
      </c>
      <c r="G577" t="s">
        <v>245</v>
      </c>
      <c r="H577" t="s">
        <v>2557</v>
      </c>
      <c r="I577">
        <v>34594172</v>
      </c>
      <c r="J577" t="s">
        <v>2558</v>
      </c>
      <c r="K577">
        <v>0</v>
      </c>
      <c r="L577" t="s">
        <v>1228</v>
      </c>
      <c r="M577">
        <v>0</v>
      </c>
      <c r="N577" t="s">
        <v>1228</v>
      </c>
    </row>
    <row r="578" spans="1:14" hidden="1">
      <c r="A578">
        <v>10</v>
      </c>
      <c r="B578">
        <v>56</v>
      </c>
      <c r="C578" t="s">
        <v>2555</v>
      </c>
      <c r="D578" t="s">
        <v>2578</v>
      </c>
      <c r="E578">
        <v>1000730</v>
      </c>
      <c r="F578" t="s">
        <v>47</v>
      </c>
      <c r="G578" t="s">
        <v>530</v>
      </c>
      <c r="H578" t="s">
        <v>2557</v>
      </c>
      <c r="I578">
        <v>34594172</v>
      </c>
      <c r="J578" t="s">
        <v>2558</v>
      </c>
      <c r="K578">
        <v>0</v>
      </c>
      <c r="L578" t="s">
        <v>1228</v>
      </c>
      <c r="M578">
        <v>0</v>
      </c>
      <c r="N578" t="s">
        <v>1228</v>
      </c>
    </row>
    <row r="579" spans="1:14" hidden="1">
      <c r="A579">
        <v>10</v>
      </c>
      <c r="B579">
        <v>56</v>
      </c>
      <c r="C579" t="s">
        <v>2555</v>
      </c>
      <c r="D579" t="s">
        <v>2578</v>
      </c>
      <c r="E579">
        <v>1000730</v>
      </c>
      <c r="F579" t="s">
        <v>47</v>
      </c>
      <c r="G579" t="s">
        <v>117</v>
      </c>
      <c r="H579" t="s">
        <v>2557</v>
      </c>
      <c r="I579">
        <v>34594172</v>
      </c>
      <c r="J579" t="s">
        <v>2558</v>
      </c>
      <c r="K579" s="45">
        <v>307228</v>
      </c>
      <c r="L579" t="s">
        <v>1228</v>
      </c>
      <c r="M579" s="45">
        <v>58373</v>
      </c>
      <c r="N579" t="s">
        <v>1228</v>
      </c>
    </row>
    <row r="580" spans="1:14" hidden="1">
      <c r="A580">
        <v>10</v>
      </c>
      <c r="B580">
        <v>56</v>
      </c>
      <c r="C580" t="s">
        <v>2555</v>
      </c>
      <c r="D580" t="s">
        <v>2578</v>
      </c>
      <c r="E580">
        <v>1000730</v>
      </c>
      <c r="F580" t="s">
        <v>47</v>
      </c>
      <c r="G580" t="s">
        <v>320</v>
      </c>
      <c r="H580" t="s">
        <v>2557</v>
      </c>
      <c r="I580">
        <v>34594172</v>
      </c>
      <c r="J580" t="s">
        <v>2558</v>
      </c>
      <c r="K580">
        <v>0</v>
      </c>
      <c r="L580" t="s">
        <v>1228</v>
      </c>
      <c r="M580">
        <v>0</v>
      </c>
      <c r="N580" t="s">
        <v>1228</v>
      </c>
    </row>
    <row r="581" spans="1:14" hidden="1">
      <c r="A581">
        <v>10</v>
      </c>
      <c r="B581">
        <v>56</v>
      </c>
      <c r="C581" t="s">
        <v>2555</v>
      </c>
      <c r="D581" t="s">
        <v>2578</v>
      </c>
      <c r="E581">
        <v>1000730</v>
      </c>
      <c r="F581" t="s">
        <v>47</v>
      </c>
      <c r="G581" t="s">
        <v>182</v>
      </c>
      <c r="H581" t="s">
        <v>2557</v>
      </c>
      <c r="I581">
        <v>34594172</v>
      </c>
      <c r="J581" t="s">
        <v>2558</v>
      </c>
      <c r="K581">
        <v>0</v>
      </c>
      <c r="L581" t="s">
        <v>1228</v>
      </c>
      <c r="M581">
        <v>0</v>
      </c>
      <c r="N581" t="s">
        <v>1228</v>
      </c>
    </row>
    <row r="582" spans="1:14" hidden="1">
      <c r="A582">
        <v>10</v>
      </c>
      <c r="B582">
        <v>56</v>
      </c>
      <c r="C582" t="s">
        <v>2555</v>
      </c>
      <c r="D582" t="s">
        <v>2578</v>
      </c>
      <c r="E582">
        <v>1000730</v>
      </c>
      <c r="F582" t="s">
        <v>47</v>
      </c>
      <c r="G582" t="s">
        <v>481</v>
      </c>
      <c r="H582" t="s">
        <v>2557</v>
      </c>
      <c r="I582">
        <v>34594172</v>
      </c>
      <c r="J582" t="s">
        <v>2558</v>
      </c>
      <c r="K582" t="s">
        <v>2579</v>
      </c>
      <c r="L582" t="s">
        <v>1228</v>
      </c>
      <c r="M582">
        <v>0</v>
      </c>
      <c r="N582" t="s">
        <v>1228</v>
      </c>
    </row>
    <row r="583" spans="1:14" hidden="1">
      <c r="A583">
        <v>10</v>
      </c>
      <c r="B583">
        <v>56</v>
      </c>
      <c r="C583" t="s">
        <v>2555</v>
      </c>
      <c r="D583" t="s">
        <v>2578</v>
      </c>
      <c r="E583">
        <v>1000730</v>
      </c>
      <c r="F583" t="s">
        <v>47</v>
      </c>
      <c r="G583" t="s">
        <v>194</v>
      </c>
      <c r="H583" t="s">
        <v>2557</v>
      </c>
      <c r="I583">
        <v>34594172</v>
      </c>
      <c r="J583" t="s">
        <v>2558</v>
      </c>
      <c r="K583">
        <v>0</v>
      </c>
      <c r="L583" t="s">
        <v>1228</v>
      </c>
      <c r="M583">
        <v>0</v>
      </c>
      <c r="N583" t="s">
        <v>1228</v>
      </c>
    </row>
    <row r="584" spans="1:14" hidden="1">
      <c r="A584">
        <v>19</v>
      </c>
      <c r="B584">
        <v>41</v>
      </c>
      <c r="C584" t="s">
        <v>2560</v>
      </c>
      <c r="D584" t="s">
        <v>2578</v>
      </c>
      <c r="E584">
        <v>1000730</v>
      </c>
      <c r="F584" t="s">
        <v>47</v>
      </c>
      <c r="G584" t="s">
        <v>54</v>
      </c>
      <c r="H584" t="s">
        <v>2557</v>
      </c>
      <c r="I584">
        <v>3909302298</v>
      </c>
      <c r="J584" t="s">
        <v>2558</v>
      </c>
      <c r="K584">
        <v>0</v>
      </c>
      <c r="L584" t="s">
        <v>1228</v>
      </c>
      <c r="M584">
        <v>0</v>
      </c>
      <c r="N584" t="s">
        <v>1228</v>
      </c>
    </row>
    <row r="585" spans="1:14" hidden="1">
      <c r="A585">
        <v>19</v>
      </c>
      <c r="B585">
        <v>41</v>
      </c>
      <c r="C585" t="s">
        <v>2560</v>
      </c>
      <c r="D585" t="s">
        <v>2578</v>
      </c>
      <c r="E585">
        <v>1000730</v>
      </c>
      <c r="F585" t="s">
        <v>47</v>
      </c>
      <c r="G585" t="s">
        <v>54</v>
      </c>
      <c r="H585" t="s">
        <v>2557</v>
      </c>
      <c r="I585">
        <v>3909302298</v>
      </c>
      <c r="J585" t="s">
        <v>2558</v>
      </c>
      <c r="K585">
        <v>0</v>
      </c>
      <c r="L585" t="s">
        <v>1228</v>
      </c>
      <c r="M585">
        <v>0</v>
      </c>
      <c r="N585" t="s">
        <v>1228</v>
      </c>
    </row>
    <row r="586" spans="1:14" hidden="1">
      <c r="A586">
        <v>19</v>
      </c>
      <c r="B586">
        <v>41</v>
      </c>
      <c r="C586" t="s">
        <v>2560</v>
      </c>
      <c r="D586" t="s">
        <v>2578</v>
      </c>
      <c r="E586">
        <v>1000730</v>
      </c>
      <c r="F586" t="s">
        <v>47</v>
      </c>
      <c r="G586" t="s">
        <v>54</v>
      </c>
      <c r="H586" t="s">
        <v>2557</v>
      </c>
      <c r="I586">
        <v>3909302298</v>
      </c>
      <c r="J586" t="s">
        <v>2558</v>
      </c>
      <c r="K586">
        <v>0</v>
      </c>
      <c r="L586" t="s">
        <v>1228</v>
      </c>
      <c r="M586">
        <v>0</v>
      </c>
      <c r="N586" t="s">
        <v>1228</v>
      </c>
    </row>
    <row r="587" spans="1:14" hidden="1">
      <c r="A587">
        <v>19</v>
      </c>
      <c r="B587">
        <v>41</v>
      </c>
      <c r="C587" t="s">
        <v>2560</v>
      </c>
      <c r="D587" t="s">
        <v>2578</v>
      </c>
      <c r="E587">
        <v>1000730</v>
      </c>
      <c r="F587" t="s">
        <v>47</v>
      </c>
      <c r="G587" t="s">
        <v>54</v>
      </c>
      <c r="H587" t="s">
        <v>2557</v>
      </c>
      <c r="I587">
        <v>3909302298</v>
      </c>
      <c r="J587" t="s">
        <v>2558</v>
      </c>
      <c r="K587">
        <v>0</v>
      </c>
      <c r="L587" t="s">
        <v>1228</v>
      </c>
      <c r="M587">
        <v>0</v>
      </c>
      <c r="N587" t="s">
        <v>1228</v>
      </c>
    </row>
    <row r="588" spans="1:14" hidden="1">
      <c r="A588">
        <v>19</v>
      </c>
      <c r="B588">
        <v>41</v>
      </c>
      <c r="C588" t="s">
        <v>2560</v>
      </c>
      <c r="D588" t="s">
        <v>2578</v>
      </c>
      <c r="E588">
        <v>1000730</v>
      </c>
      <c r="F588" t="s">
        <v>47</v>
      </c>
      <c r="G588" t="s">
        <v>54</v>
      </c>
      <c r="H588" t="s">
        <v>2557</v>
      </c>
      <c r="I588">
        <v>3909302298</v>
      </c>
      <c r="J588" t="s">
        <v>2558</v>
      </c>
      <c r="K588">
        <v>0</v>
      </c>
      <c r="L588" t="s">
        <v>1228</v>
      </c>
      <c r="M588">
        <v>0</v>
      </c>
      <c r="N588" t="s">
        <v>1228</v>
      </c>
    </row>
    <row r="589" spans="1:14" hidden="1">
      <c r="A589">
        <v>19</v>
      </c>
      <c r="B589">
        <v>41</v>
      </c>
      <c r="C589" t="s">
        <v>2560</v>
      </c>
      <c r="D589" t="s">
        <v>2578</v>
      </c>
      <c r="E589">
        <v>1000730</v>
      </c>
      <c r="F589" t="s">
        <v>47</v>
      </c>
      <c r="G589" t="s">
        <v>54</v>
      </c>
      <c r="H589" t="s">
        <v>2557</v>
      </c>
      <c r="I589">
        <v>3909302298</v>
      </c>
      <c r="J589" t="s">
        <v>2558</v>
      </c>
      <c r="K589">
        <v>0</v>
      </c>
      <c r="L589" t="s">
        <v>1228</v>
      </c>
      <c r="M589">
        <v>0</v>
      </c>
      <c r="N589" t="s">
        <v>1228</v>
      </c>
    </row>
    <row r="590" spans="1:14" hidden="1">
      <c r="A590">
        <v>19</v>
      </c>
      <c r="B590">
        <v>41</v>
      </c>
      <c r="C590" t="s">
        <v>2560</v>
      </c>
      <c r="D590" t="s">
        <v>2578</v>
      </c>
      <c r="E590">
        <v>1000730</v>
      </c>
      <c r="F590" t="s">
        <v>47</v>
      </c>
      <c r="G590" t="s">
        <v>54</v>
      </c>
      <c r="H590" t="s">
        <v>2557</v>
      </c>
      <c r="I590">
        <v>3909302298</v>
      </c>
      <c r="J590" t="s">
        <v>2558</v>
      </c>
      <c r="K590">
        <v>0</v>
      </c>
      <c r="L590" t="s">
        <v>1228</v>
      </c>
      <c r="M590">
        <v>0</v>
      </c>
      <c r="N590" t="s">
        <v>1228</v>
      </c>
    </row>
    <row r="591" spans="1:14" hidden="1">
      <c r="A591">
        <v>19</v>
      </c>
      <c r="B591">
        <v>41</v>
      </c>
      <c r="C591" t="s">
        <v>2560</v>
      </c>
      <c r="D591" t="s">
        <v>2578</v>
      </c>
      <c r="E591">
        <v>1000730</v>
      </c>
      <c r="F591" t="s">
        <v>47</v>
      </c>
      <c r="G591" t="s">
        <v>54</v>
      </c>
      <c r="H591" t="s">
        <v>2557</v>
      </c>
      <c r="I591">
        <v>3909302298</v>
      </c>
      <c r="J591" t="s">
        <v>2558</v>
      </c>
      <c r="K591">
        <v>0</v>
      </c>
      <c r="L591" t="s">
        <v>1228</v>
      </c>
      <c r="M591">
        <v>0</v>
      </c>
      <c r="N591" t="s">
        <v>1228</v>
      </c>
    </row>
    <row r="592" spans="1:14" hidden="1">
      <c r="A592">
        <v>19</v>
      </c>
      <c r="B592">
        <v>41</v>
      </c>
      <c r="C592" t="s">
        <v>2560</v>
      </c>
      <c r="D592" t="s">
        <v>2578</v>
      </c>
      <c r="E592">
        <v>1000730</v>
      </c>
      <c r="F592" t="s">
        <v>47</v>
      </c>
      <c r="G592" t="s">
        <v>54</v>
      </c>
      <c r="H592" t="s">
        <v>2557</v>
      </c>
      <c r="I592">
        <v>3909302298</v>
      </c>
      <c r="J592" t="s">
        <v>2558</v>
      </c>
      <c r="K592">
        <v>0</v>
      </c>
      <c r="L592" t="s">
        <v>1228</v>
      </c>
      <c r="M592">
        <v>0</v>
      </c>
      <c r="N592" t="s">
        <v>1228</v>
      </c>
    </row>
    <row r="593" spans="1:14" hidden="1">
      <c r="A593">
        <v>19</v>
      </c>
      <c r="B593">
        <v>41</v>
      </c>
      <c r="C593" t="s">
        <v>2560</v>
      </c>
      <c r="D593" t="s">
        <v>2578</v>
      </c>
      <c r="E593">
        <v>1000730</v>
      </c>
      <c r="F593" t="s">
        <v>47</v>
      </c>
      <c r="G593" t="s">
        <v>54</v>
      </c>
      <c r="H593" t="s">
        <v>2557</v>
      </c>
      <c r="I593">
        <v>3909302298</v>
      </c>
      <c r="J593" t="s">
        <v>2558</v>
      </c>
      <c r="K593">
        <v>0</v>
      </c>
      <c r="L593" t="s">
        <v>1228</v>
      </c>
      <c r="M593">
        <v>0</v>
      </c>
      <c r="N593" t="s">
        <v>1228</v>
      </c>
    </row>
    <row r="594" spans="1:14" hidden="1">
      <c r="A594">
        <v>19</v>
      </c>
      <c r="B594">
        <v>41</v>
      </c>
      <c r="C594" t="s">
        <v>2560</v>
      </c>
      <c r="D594" t="s">
        <v>2578</v>
      </c>
      <c r="E594">
        <v>1000730</v>
      </c>
      <c r="F594" t="s">
        <v>47</v>
      </c>
      <c r="G594" t="s">
        <v>54</v>
      </c>
      <c r="H594" t="s">
        <v>2557</v>
      </c>
      <c r="I594">
        <v>3909302298</v>
      </c>
      <c r="J594" t="s">
        <v>2558</v>
      </c>
      <c r="K594">
        <v>0</v>
      </c>
      <c r="L594" t="s">
        <v>1228</v>
      </c>
      <c r="M594">
        <v>0</v>
      </c>
      <c r="N594" t="s">
        <v>1228</v>
      </c>
    </row>
    <row r="595" spans="1:14" hidden="1">
      <c r="A595">
        <v>19</v>
      </c>
      <c r="B595">
        <v>41</v>
      </c>
      <c r="C595" t="s">
        <v>2560</v>
      </c>
      <c r="D595" t="s">
        <v>2578</v>
      </c>
      <c r="E595">
        <v>1000730</v>
      </c>
      <c r="F595" t="s">
        <v>47</v>
      </c>
      <c r="G595" t="s">
        <v>54</v>
      </c>
      <c r="H595" t="s">
        <v>2557</v>
      </c>
      <c r="I595">
        <v>3909302298</v>
      </c>
      <c r="J595" t="s">
        <v>2558</v>
      </c>
      <c r="K595">
        <v>0</v>
      </c>
      <c r="L595" t="s">
        <v>1228</v>
      </c>
      <c r="M595">
        <v>0</v>
      </c>
      <c r="N595" t="s">
        <v>1228</v>
      </c>
    </row>
    <row r="596" spans="1:14" hidden="1">
      <c r="A596">
        <v>19</v>
      </c>
      <c r="B596">
        <v>41</v>
      </c>
      <c r="C596" t="s">
        <v>2560</v>
      </c>
      <c r="D596" t="s">
        <v>2578</v>
      </c>
      <c r="E596">
        <v>1000730</v>
      </c>
      <c r="F596" t="s">
        <v>47</v>
      </c>
      <c r="G596" t="s">
        <v>54</v>
      </c>
      <c r="H596" t="s">
        <v>2557</v>
      </c>
      <c r="I596">
        <v>3909302298</v>
      </c>
      <c r="J596" t="s">
        <v>2558</v>
      </c>
      <c r="K596">
        <v>0</v>
      </c>
      <c r="L596" t="s">
        <v>1228</v>
      </c>
      <c r="M596">
        <v>0</v>
      </c>
      <c r="N596" t="s">
        <v>1228</v>
      </c>
    </row>
    <row r="597" spans="1:14" hidden="1">
      <c r="A597">
        <v>19</v>
      </c>
      <c r="B597">
        <v>41</v>
      </c>
      <c r="C597" t="s">
        <v>2560</v>
      </c>
      <c r="D597" t="s">
        <v>2578</v>
      </c>
      <c r="E597">
        <v>1000730</v>
      </c>
      <c r="F597" t="s">
        <v>47</v>
      </c>
      <c r="G597" t="s">
        <v>54</v>
      </c>
      <c r="H597" t="s">
        <v>2557</v>
      </c>
      <c r="I597">
        <v>3909302298</v>
      </c>
      <c r="J597" t="s">
        <v>2558</v>
      </c>
      <c r="K597">
        <v>0</v>
      </c>
      <c r="L597" t="s">
        <v>1228</v>
      </c>
      <c r="M597">
        <v>0</v>
      </c>
      <c r="N597" t="s">
        <v>1228</v>
      </c>
    </row>
    <row r="598" spans="1:14" hidden="1">
      <c r="A598">
        <v>19</v>
      </c>
      <c r="B598">
        <v>41</v>
      </c>
      <c r="C598" t="s">
        <v>2560</v>
      </c>
      <c r="D598" t="s">
        <v>2578</v>
      </c>
      <c r="E598">
        <v>1000730</v>
      </c>
      <c r="F598" t="s">
        <v>47</v>
      </c>
      <c r="G598" t="s">
        <v>54</v>
      </c>
      <c r="H598" t="s">
        <v>2557</v>
      </c>
      <c r="I598">
        <v>3909302298</v>
      </c>
      <c r="J598" t="s">
        <v>2558</v>
      </c>
      <c r="K598">
        <v>0</v>
      </c>
      <c r="L598" t="s">
        <v>1228</v>
      </c>
      <c r="M598">
        <v>0</v>
      </c>
      <c r="N598" t="s">
        <v>1228</v>
      </c>
    </row>
    <row r="599" spans="1:14" hidden="1">
      <c r="A599">
        <v>19</v>
      </c>
      <c r="B599">
        <v>41</v>
      </c>
      <c r="C599" t="s">
        <v>2560</v>
      </c>
      <c r="D599" t="s">
        <v>2578</v>
      </c>
      <c r="E599">
        <v>1000730</v>
      </c>
      <c r="F599" t="s">
        <v>47</v>
      </c>
      <c r="G599" t="s">
        <v>54</v>
      </c>
      <c r="H599" t="s">
        <v>2557</v>
      </c>
      <c r="I599">
        <v>3909302298</v>
      </c>
      <c r="J599" t="s">
        <v>2558</v>
      </c>
      <c r="K599">
        <v>0</v>
      </c>
      <c r="L599" t="s">
        <v>1228</v>
      </c>
      <c r="M599">
        <v>0</v>
      </c>
      <c r="N599" t="s">
        <v>1228</v>
      </c>
    </row>
    <row r="600" spans="1:14" hidden="1">
      <c r="A600">
        <v>19</v>
      </c>
      <c r="B600">
        <v>41</v>
      </c>
      <c r="C600" t="s">
        <v>2560</v>
      </c>
      <c r="D600" t="s">
        <v>2578</v>
      </c>
      <c r="E600">
        <v>1000730</v>
      </c>
      <c r="F600" t="s">
        <v>47</v>
      </c>
      <c r="G600" t="s">
        <v>54</v>
      </c>
      <c r="H600" t="s">
        <v>2557</v>
      </c>
      <c r="I600">
        <v>3909302298</v>
      </c>
      <c r="J600" t="s">
        <v>2558</v>
      </c>
      <c r="K600">
        <v>0</v>
      </c>
      <c r="L600" t="s">
        <v>1228</v>
      </c>
      <c r="M600">
        <v>0</v>
      </c>
      <c r="N600" t="s">
        <v>1228</v>
      </c>
    </row>
    <row r="601" spans="1:14" hidden="1">
      <c r="A601">
        <v>19</v>
      </c>
      <c r="B601">
        <v>41</v>
      </c>
      <c r="C601" t="s">
        <v>2560</v>
      </c>
      <c r="D601" t="s">
        <v>2578</v>
      </c>
      <c r="E601">
        <v>1000730</v>
      </c>
      <c r="F601" t="s">
        <v>47</v>
      </c>
      <c r="G601" t="s">
        <v>54</v>
      </c>
      <c r="H601" t="s">
        <v>2557</v>
      </c>
      <c r="I601">
        <v>3909302298</v>
      </c>
      <c r="J601" t="s">
        <v>2558</v>
      </c>
      <c r="K601">
        <v>0</v>
      </c>
      <c r="L601" t="s">
        <v>1228</v>
      </c>
      <c r="M601">
        <v>0</v>
      </c>
      <c r="N601" t="s">
        <v>1228</v>
      </c>
    </row>
    <row r="602" spans="1:14" hidden="1">
      <c r="A602">
        <v>19</v>
      </c>
      <c r="B602">
        <v>41</v>
      </c>
      <c r="C602" t="s">
        <v>2560</v>
      </c>
      <c r="D602" t="s">
        <v>2578</v>
      </c>
      <c r="E602">
        <v>1000730</v>
      </c>
      <c r="F602" t="s">
        <v>47</v>
      </c>
      <c r="G602" t="s">
        <v>54</v>
      </c>
      <c r="H602" t="s">
        <v>2557</v>
      </c>
      <c r="I602">
        <v>3909302298</v>
      </c>
      <c r="J602" t="s">
        <v>2558</v>
      </c>
      <c r="K602">
        <v>0</v>
      </c>
      <c r="L602" t="s">
        <v>1228</v>
      </c>
      <c r="M602">
        <v>0</v>
      </c>
      <c r="N602" t="s">
        <v>1228</v>
      </c>
    </row>
    <row r="603" spans="1:14" hidden="1">
      <c r="A603">
        <v>19</v>
      </c>
      <c r="B603">
        <v>41</v>
      </c>
      <c r="C603" t="s">
        <v>2560</v>
      </c>
      <c r="D603" t="s">
        <v>2578</v>
      </c>
      <c r="E603">
        <v>1000730</v>
      </c>
      <c r="F603" t="s">
        <v>47</v>
      </c>
      <c r="G603" t="s">
        <v>54</v>
      </c>
      <c r="H603" t="s">
        <v>2557</v>
      </c>
      <c r="I603">
        <v>3909302298</v>
      </c>
      <c r="J603" t="s">
        <v>2558</v>
      </c>
      <c r="K603">
        <v>0</v>
      </c>
      <c r="L603" t="s">
        <v>1228</v>
      </c>
      <c r="M603">
        <v>0</v>
      </c>
      <c r="N603" t="s">
        <v>1228</v>
      </c>
    </row>
    <row r="604" spans="1:14" hidden="1">
      <c r="A604">
        <v>19</v>
      </c>
      <c r="B604">
        <v>41</v>
      </c>
      <c r="C604" t="s">
        <v>2560</v>
      </c>
      <c r="D604" t="s">
        <v>2578</v>
      </c>
      <c r="E604">
        <v>1000730</v>
      </c>
      <c r="F604" t="s">
        <v>47</v>
      </c>
      <c r="G604" t="s">
        <v>54</v>
      </c>
      <c r="H604" t="s">
        <v>2557</v>
      </c>
      <c r="I604">
        <v>3909302298</v>
      </c>
      <c r="J604" t="s">
        <v>2558</v>
      </c>
      <c r="K604">
        <v>0</v>
      </c>
      <c r="L604" t="s">
        <v>1228</v>
      </c>
      <c r="M604">
        <v>0</v>
      </c>
      <c r="N604" t="s">
        <v>1228</v>
      </c>
    </row>
    <row r="605" spans="1:14" hidden="1">
      <c r="A605">
        <v>19</v>
      </c>
      <c r="B605">
        <v>41</v>
      </c>
      <c r="C605" t="s">
        <v>2560</v>
      </c>
      <c r="D605" t="s">
        <v>2578</v>
      </c>
      <c r="E605">
        <v>1000730</v>
      </c>
      <c r="F605" t="s">
        <v>47</v>
      </c>
      <c r="G605" t="s">
        <v>54</v>
      </c>
      <c r="H605" t="s">
        <v>2557</v>
      </c>
      <c r="I605">
        <v>3909302298</v>
      </c>
      <c r="J605" t="s">
        <v>2558</v>
      </c>
      <c r="K605">
        <v>0</v>
      </c>
      <c r="L605" t="s">
        <v>1228</v>
      </c>
      <c r="M605">
        <v>0</v>
      </c>
      <c r="N605" t="s">
        <v>1228</v>
      </c>
    </row>
    <row r="606" spans="1:14" hidden="1">
      <c r="A606">
        <v>19</v>
      </c>
      <c r="B606">
        <v>41</v>
      </c>
      <c r="C606" t="s">
        <v>2560</v>
      </c>
      <c r="D606" t="s">
        <v>2578</v>
      </c>
      <c r="E606">
        <v>1000730</v>
      </c>
      <c r="F606" t="s">
        <v>47</v>
      </c>
      <c r="G606" t="s">
        <v>54</v>
      </c>
      <c r="H606" t="s">
        <v>2557</v>
      </c>
      <c r="I606">
        <v>3909302298</v>
      </c>
      <c r="J606" t="s">
        <v>2558</v>
      </c>
      <c r="K606">
        <v>0</v>
      </c>
      <c r="L606" t="s">
        <v>1228</v>
      </c>
      <c r="M606">
        <v>0</v>
      </c>
      <c r="N606" t="s">
        <v>1228</v>
      </c>
    </row>
    <row r="607" spans="1:14" hidden="1">
      <c r="A607">
        <v>19</v>
      </c>
      <c r="B607">
        <v>41</v>
      </c>
      <c r="C607" t="s">
        <v>2560</v>
      </c>
      <c r="D607" t="s">
        <v>2578</v>
      </c>
      <c r="E607">
        <v>1000730</v>
      </c>
      <c r="F607" t="s">
        <v>47</v>
      </c>
      <c r="G607" t="s">
        <v>54</v>
      </c>
      <c r="H607" t="s">
        <v>2557</v>
      </c>
      <c r="I607">
        <v>3909302298</v>
      </c>
      <c r="J607" t="s">
        <v>2558</v>
      </c>
      <c r="K607">
        <v>0</v>
      </c>
      <c r="L607" t="s">
        <v>1228</v>
      </c>
      <c r="M607">
        <v>0</v>
      </c>
      <c r="N607" t="s">
        <v>1228</v>
      </c>
    </row>
    <row r="608" spans="1:14" hidden="1">
      <c r="A608">
        <v>10</v>
      </c>
      <c r="B608">
        <v>41</v>
      </c>
      <c r="C608" t="s">
        <v>2560</v>
      </c>
      <c r="D608" t="s">
        <v>2578</v>
      </c>
      <c r="E608">
        <v>1000730</v>
      </c>
      <c r="F608" t="s">
        <v>47</v>
      </c>
      <c r="G608" t="s">
        <v>409</v>
      </c>
      <c r="H608" t="s">
        <v>2557</v>
      </c>
      <c r="I608">
        <v>3909302299</v>
      </c>
      <c r="J608" t="s">
        <v>2558</v>
      </c>
      <c r="K608">
        <v>0</v>
      </c>
      <c r="L608" t="s">
        <v>1228</v>
      </c>
      <c r="M608">
        <v>0</v>
      </c>
      <c r="N608" t="s">
        <v>1228</v>
      </c>
    </row>
    <row r="609" spans="1:14" hidden="1">
      <c r="A609">
        <v>10</v>
      </c>
      <c r="B609">
        <v>41</v>
      </c>
      <c r="C609" t="s">
        <v>2560</v>
      </c>
      <c r="D609" t="s">
        <v>2578</v>
      </c>
      <c r="E609">
        <v>1000730</v>
      </c>
      <c r="F609" t="s">
        <v>47</v>
      </c>
      <c r="G609" t="s">
        <v>1122</v>
      </c>
      <c r="H609" t="s">
        <v>2557</v>
      </c>
      <c r="I609">
        <v>3909302299</v>
      </c>
      <c r="J609" t="s">
        <v>2558</v>
      </c>
      <c r="K609">
        <v>0</v>
      </c>
      <c r="L609" t="s">
        <v>1228</v>
      </c>
      <c r="M609">
        <v>0</v>
      </c>
      <c r="N609" t="s">
        <v>1228</v>
      </c>
    </row>
    <row r="610" spans="1:14" hidden="1">
      <c r="A610">
        <v>10</v>
      </c>
      <c r="B610">
        <v>41</v>
      </c>
      <c r="C610" t="s">
        <v>2560</v>
      </c>
      <c r="D610" t="s">
        <v>2578</v>
      </c>
      <c r="E610">
        <v>1000730</v>
      </c>
      <c r="F610" t="s">
        <v>47</v>
      </c>
      <c r="G610" t="s">
        <v>194</v>
      </c>
      <c r="H610" t="s">
        <v>2557</v>
      </c>
      <c r="I610">
        <v>3909302299</v>
      </c>
      <c r="J610" t="s">
        <v>2558</v>
      </c>
      <c r="K610">
        <v>0</v>
      </c>
      <c r="L610" t="s">
        <v>1228</v>
      </c>
      <c r="M610">
        <v>0</v>
      </c>
      <c r="N610" t="s">
        <v>1228</v>
      </c>
    </row>
    <row r="611" spans="1:14" hidden="1">
      <c r="A611">
        <v>10</v>
      </c>
      <c r="B611">
        <v>41</v>
      </c>
      <c r="C611" t="s">
        <v>2560</v>
      </c>
      <c r="D611" t="s">
        <v>2578</v>
      </c>
      <c r="E611">
        <v>1000730</v>
      </c>
      <c r="F611" t="s">
        <v>47</v>
      </c>
      <c r="G611" t="s">
        <v>409</v>
      </c>
      <c r="H611" t="s">
        <v>2557</v>
      </c>
      <c r="I611">
        <v>3909302299</v>
      </c>
      <c r="J611" t="s">
        <v>2558</v>
      </c>
      <c r="K611">
        <v>0</v>
      </c>
      <c r="L611" t="s">
        <v>1228</v>
      </c>
      <c r="M611">
        <v>0</v>
      </c>
      <c r="N611" t="s">
        <v>1228</v>
      </c>
    </row>
    <row r="612" spans="1:14" hidden="1">
      <c r="A612">
        <v>10</v>
      </c>
      <c r="B612">
        <v>41</v>
      </c>
      <c r="C612" t="s">
        <v>2560</v>
      </c>
      <c r="D612" t="s">
        <v>2578</v>
      </c>
      <c r="E612">
        <v>1000730</v>
      </c>
      <c r="F612" t="s">
        <v>47</v>
      </c>
      <c r="G612" t="s">
        <v>1122</v>
      </c>
      <c r="H612" t="s">
        <v>2557</v>
      </c>
      <c r="I612">
        <v>3909302299</v>
      </c>
      <c r="J612" t="s">
        <v>2558</v>
      </c>
      <c r="K612">
        <v>0</v>
      </c>
      <c r="L612" t="s">
        <v>1228</v>
      </c>
      <c r="M612">
        <v>0</v>
      </c>
      <c r="N612" t="s">
        <v>1228</v>
      </c>
    </row>
    <row r="613" spans="1:14" hidden="1">
      <c r="A613">
        <v>10</v>
      </c>
      <c r="B613">
        <v>41</v>
      </c>
      <c r="C613" t="s">
        <v>2560</v>
      </c>
      <c r="D613" t="s">
        <v>2578</v>
      </c>
      <c r="E613">
        <v>1000730</v>
      </c>
      <c r="F613" t="s">
        <v>47</v>
      </c>
      <c r="G613" t="s">
        <v>194</v>
      </c>
      <c r="H613" t="s">
        <v>2557</v>
      </c>
      <c r="I613">
        <v>3909302299</v>
      </c>
      <c r="J613" t="s">
        <v>2558</v>
      </c>
      <c r="K613">
        <v>0</v>
      </c>
      <c r="L613" t="s">
        <v>1228</v>
      </c>
      <c r="M613">
        <v>0</v>
      </c>
      <c r="N613" t="s">
        <v>1228</v>
      </c>
    </row>
    <row r="614" spans="1:14" hidden="1">
      <c r="A614">
        <v>10</v>
      </c>
      <c r="B614">
        <v>43</v>
      </c>
      <c r="C614" t="s">
        <v>2560</v>
      </c>
      <c r="D614" t="s">
        <v>2578</v>
      </c>
      <c r="E614">
        <v>1000730</v>
      </c>
      <c r="F614" t="s">
        <v>47</v>
      </c>
      <c r="G614" t="s">
        <v>194</v>
      </c>
      <c r="H614" t="s">
        <v>2557</v>
      </c>
      <c r="I614">
        <v>3909305472</v>
      </c>
      <c r="J614" t="s">
        <v>2558</v>
      </c>
      <c r="K614">
        <v>0</v>
      </c>
      <c r="L614" t="s">
        <v>1228</v>
      </c>
      <c r="M614">
        <v>0</v>
      </c>
      <c r="N614" t="s">
        <v>1228</v>
      </c>
    </row>
    <row r="615" spans="1:14" hidden="1">
      <c r="A615">
        <v>10</v>
      </c>
      <c r="B615">
        <v>43</v>
      </c>
      <c r="C615" t="s">
        <v>2560</v>
      </c>
      <c r="D615" t="s">
        <v>2578</v>
      </c>
      <c r="E615">
        <v>1000730</v>
      </c>
      <c r="F615" t="s">
        <v>47</v>
      </c>
      <c r="G615" t="s">
        <v>409</v>
      </c>
      <c r="H615" t="s">
        <v>2557</v>
      </c>
      <c r="I615">
        <v>3909305472</v>
      </c>
      <c r="J615" t="s">
        <v>2558</v>
      </c>
      <c r="K615">
        <v>0</v>
      </c>
      <c r="L615" t="s">
        <v>1228</v>
      </c>
      <c r="M615">
        <v>0</v>
      </c>
      <c r="N615" t="s">
        <v>1228</v>
      </c>
    </row>
    <row r="616" spans="1:14" hidden="1">
      <c r="A616">
        <v>10</v>
      </c>
      <c r="B616">
        <v>43</v>
      </c>
      <c r="C616" t="s">
        <v>2560</v>
      </c>
      <c r="D616" t="s">
        <v>2578</v>
      </c>
      <c r="E616">
        <v>1000730</v>
      </c>
      <c r="F616" t="s">
        <v>47</v>
      </c>
      <c r="G616" t="s">
        <v>1122</v>
      </c>
      <c r="H616" t="s">
        <v>2557</v>
      </c>
      <c r="I616">
        <v>3909305472</v>
      </c>
      <c r="J616" t="s">
        <v>2558</v>
      </c>
      <c r="K616">
        <v>0</v>
      </c>
      <c r="L616" t="s">
        <v>1228</v>
      </c>
      <c r="M616">
        <v>0</v>
      </c>
      <c r="N616" t="s">
        <v>1228</v>
      </c>
    </row>
    <row r="617" spans="1:14" hidden="1">
      <c r="A617">
        <v>19</v>
      </c>
      <c r="B617">
        <v>43</v>
      </c>
      <c r="C617" t="s">
        <v>2560</v>
      </c>
      <c r="D617" t="s">
        <v>2578</v>
      </c>
      <c r="E617">
        <v>1000730</v>
      </c>
      <c r="F617" t="s">
        <v>47</v>
      </c>
      <c r="G617" t="s">
        <v>54</v>
      </c>
      <c r="H617" t="s">
        <v>2557</v>
      </c>
      <c r="I617">
        <v>3909305473</v>
      </c>
      <c r="J617" t="s">
        <v>2558</v>
      </c>
      <c r="K617">
        <v>0</v>
      </c>
      <c r="L617" t="s">
        <v>1228</v>
      </c>
      <c r="M617">
        <v>0</v>
      </c>
      <c r="N617" t="s">
        <v>1228</v>
      </c>
    </row>
    <row r="618" spans="1:14" hidden="1">
      <c r="A618">
        <v>19</v>
      </c>
      <c r="B618">
        <v>41</v>
      </c>
      <c r="C618" t="s">
        <v>2559</v>
      </c>
      <c r="D618" t="s">
        <v>2580</v>
      </c>
      <c r="E618">
        <v>1000730</v>
      </c>
      <c r="F618" t="s">
        <v>47</v>
      </c>
      <c r="G618" t="s">
        <v>54</v>
      </c>
      <c r="H618" t="s">
        <v>2557</v>
      </c>
      <c r="I618">
        <v>3909372357</v>
      </c>
      <c r="J618" t="s">
        <v>2558</v>
      </c>
      <c r="K618">
        <v>0</v>
      </c>
      <c r="L618" t="s">
        <v>1228</v>
      </c>
      <c r="M618">
        <v>0</v>
      </c>
      <c r="N618" t="s">
        <v>1228</v>
      </c>
    </row>
    <row r="619" spans="1:14" hidden="1">
      <c r="A619">
        <v>19</v>
      </c>
      <c r="B619">
        <v>41</v>
      </c>
      <c r="C619" t="s">
        <v>2559</v>
      </c>
      <c r="D619" t="s">
        <v>2580</v>
      </c>
      <c r="E619">
        <v>1000730</v>
      </c>
      <c r="F619" t="s">
        <v>47</v>
      </c>
      <c r="G619" t="s">
        <v>54</v>
      </c>
      <c r="H619" t="s">
        <v>2557</v>
      </c>
      <c r="I619">
        <v>3909372357</v>
      </c>
      <c r="J619" t="s">
        <v>2558</v>
      </c>
      <c r="K619">
        <v>0</v>
      </c>
      <c r="L619" t="s">
        <v>1228</v>
      </c>
      <c r="M619">
        <v>0</v>
      </c>
      <c r="N619" t="s">
        <v>1228</v>
      </c>
    </row>
    <row r="620" spans="1:14" hidden="1">
      <c r="A620">
        <v>19</v>
      </c>
      <c r="B620">
        <v>41</v>
      </c>
      <c r="C620" t="s">
        <v>2559</v>
      </c>
      <c r="D620" t="s">
        <v>2580</v>
      </c>
      <c r="E620">
        <v>1000730</v>
      </c>
      <c r="F620" t="s">
        <v>47</v>
      </c>
      <c r="G620" t="s">
        <v>54</v>
      </c>
      <c r="H620" t="s">
        <v>2557</v>
      </c>
      <c r="I620">
        <v>3909372357</v>
      </c>
      <c r="J620" t="s">
        <v>2558</v>
      </c>
      <c r="K620">
        <v>0</v>
      </c>
      <c r="L620" t="s">
        <v>1228</v>
      </c>
      <c r="M620">
        <v>0</v>
      </c>
      <c r="N620" t="s">
        <v>1228</v>
      </c>
    </row>
    <row r="621" spans="1:14" hidden="1">
      <c r="A621">
        <v>19</v>
      </c>
      <c r="B621">
        <v>41</v>
      </c>
      <c r="C621" t="s">
        <v>2559</v>
      </c>
      <c r="D621" t="s">
        <v>2580</v>
      </c>
      <c r="E621">
        <v>1000730</v>
      </c>
      <c r="F621" t="s">
        <v>47</v>
      </c>
      <c r="G621" t="s">
        <v>54</v>
      </c>
      <c r="H621" t="s">
        <v>2557</v>
      </c>
      <c r="I621">
        <v>3909372357</v>
      </c>
      <c r="J621" t="s">
        <v>2558</v>
      </c>
      <c r="K621">
        <v>0</v>
      </c>
      <c r="L621" t="s">
        <v>1228</v>
      </c>
      <c r="M621">
        <v>0</v>
      </c>
      <c r="N621" t="s">
        <v>1228</v>
      </c>
    </row>
    <row r="622" spans="1:14" hidden="1">
      <c r="A622">
        <v>19</v>
      </c>
      <c r="B622">
        <v>41</v>
      </c>
      <c r="C622" t="s">
        <v>2559</v>
      </c>
      <c r="D622" t="s">
        <v>2580</v>
      </c>
      <c r="E622">
        <v>1000730</v>
      </c>
      <c r="F622" t="s">
        <v>47</v>
      </c>
      <c r="G622" t="s">
        <v>54</v>
      </c>
      <c r="H622" t="s">
        <v>2557</v>
      </c>
      <c r="I622">
        <v>3909372357</v>
      </c>
      <c r="J622" t="s">
        <v>2558</v>
      </c>
      <c r="K622">
        <v>0</v>
      </c>
      <c r="L622" t="s">
        <v>1228</v>
      </c>
      <c r="M622">
        <v>0</v>
      </c>
      <c r="N622" t="s">
        <v>1228</v>
      </c>
    </row>
    <row r="623" spans="1:14" hidden="1">
      <c r="A623">
        <v>19</v>
      </c>
      <c r="B623">
        <v>41</v>
      </c>
      <c r="C623" t="s">
        <v>2559</v>
      </c>
      <c r="D623" t="s">
        <v>2580</v>
      </c>
      <c r="E623">
        <v>1000730</v>
      </c>
      <c r="F623" t="s">
        <v>47</v>
      </c>
      <c r="G623" t="s">
        <v>54</v>
      </c>
      <c r="H623" t="s">
        <v>2557</v>
      </c>
      <c r="I623">
        <v>3909372357</v>
      </c>
      <c r="J623" t="s">
        <v>2558</v>
      </c>
      <c r="K623">
        <v>0</v>
      </c>
      <c r="L623" t="s">
        <v>1228</v>
      </c>
      <c r="M623">
        <v>0</v>
      </c>
      <c r="N623" t="s">
        <v>1228</v>
      </c>
    </row>
    <row r="624" spans="1:14" hidden="1">
      <c r="A624">
        <v>19</v>
      </c>
      <c r="B624">
        <v>41</v>
      </c>
      <c r="C624" t="s">
        <v>2559</v>
      </c>
      <c r="D624" t="s">
        <v>2580</v>
      </c>
      <c r="E624">
        <v>1000730</v>
      </c>
      <c r="F624" t="s">
        <v>47</v>
      </c>
      <c r="G624" t="s">
        <v>54</v>
      </c>
      <c r="H624" t="s">
        <v>2557</v>
      </c>
      <c r="I624">
        <v>3909372357</v>
      </c>
      <c r="J624" t="s">
        <v>2558</v>
      </c>
      <c r="K624">
        <v>0</v>
      </c>
      <c r="L624" t="s">
        <v>1228</v>
      </c>
      <c r="M624">
        <v>0</v>
      </c>
      <c r="N624" t="s">
        <v>1228</v>
      </c>
    </row>
    <row r="625" spans="1:14" hidden="1">
      <c r="A625">
        <v>19</v>
      </c>
      <c r="B625">
        <v>41</v>
      </c>
      <c r="C625" t="s">
        <v>2559</v>
      </c>
      <c r="D625" t="s">
        <v>2580</v>
      </c>
      <c r="E625">
        <v>1000730</v>
      </c>
      <c r="F625" t="s">
        <v>47</v>
      </c>
      <c r="G625" t="s">
        <v>54</v>
      </c>
      <c r="H625" t="s">
        <v>2557</v>
      </c>
      <c r="I625">
        <v>3909372357</v>
      </c>
      <c r="J625" t="s">
        <v>2558</v>
      </c>
      <c r="K625">
        <v>0</v>
      </c>
      <c r="L625" t="s">
        <v>1228</v>
      </c>
      <c r="M625">
        <v>0</v>
      </c>
      <c r="N625" t="s">
        <v>1228</v>
      </c>
    </row>
    <row r="626" spans="1:14" hidden="1">
      <c r="A626">
        <v>19</v>
      </c>
      <c r="B626">
        <v>41</v>
      </c>
      <c r="C626" t="s">
        <v>2559</v>
      </c>
      <c r="D626" t="s">
        <v>2580</v>
      </c>
      <c r="E626">
        <v>1000730</v>
      </c>
      <c r="F626" t="s">
        <v>47</v>
      </c>
      <c r="G626" t="s">
        <v>54</v>
      </c>
      <c r="H626" t="s">
        <v>2557</v>
      </c>
      <c r="I626">
        <v>3909372357</v>
      </c>
      <c r="J626" t="s">
        <v>2558</v>
      </c>
      <c r="K626">
        <v>0</v>
      </c>
      <c r="L626" t="s">
        <v>1228</v>
      </c>
      <c r="M626">
        <v>0</v>
      </c>
      <c r="N626" t="s">
        <v>1228</v>
      </c>
    </row>
    <row r="627" spans="1:14" hidden="1">
      <c r="A627">
        <v>19</v>
      </c>
      <c r="B627">
        <v>41</v>
      </c>
      <c r="C627" t="s">
        <v>2559</v>
      </c>
      <c r="D627" t="s">
        <v>2580</v>
      </c>
      <c r="E627">
        <v>1000730</v>
      </c>
      <c r="F627" t="s">
        <v>47</v>
      </c>
      <c r="G627" t="s">
        <v>54</v>
      </c>
      <c r="H627" t="s">
        <v>2557</v>
      </c>
      <c r="I627">
        <v>3909372357</v>
      </c>
      <c r="J627" t="s">
        <v>2558</v>
      </c>
      <c r="K627">
        <v>0</v>
      </c>
      <c r="L627" t="s">
        <v>1228</v>
      </c>
      <c r="M627">
        <v>0</v>
      </c>
      <c r="N627" t="s">
        <v>1228</v>
      </c>
    </row>
    <row r="628" spans="1:14" hidden="1">
      <c r="A628">
        <v>19</v>
      </c>
      <c r="B628">
        <v>41</v>
      </c>
      <c r="C628" t="s">
        <v>2559</v>
      </c>
      <c r="D628" t="s">
        <v>2580</v>
      </c>
      <c r="E628">
        <v>1000730</v>
      </c>
      <c r="F628" t="s">
        <v>47</v>
      </c>
      <c r="G628" t="s">
        <v>54</v>
      </c>
      <c r="H628" t="s">
        <v>2557</v>
      </c>
      <c r="I628">
        <v>3909372357</v>
      </c>
      <c r="J628" t="s">
        <v>2558</v>
      </c>
      <c r="K628">
        <v>0</v>
      </c>
      <c r="L628" t="s">
        <v>1228</v>
      </c>
      <c r="M628">
        <v>0</v>
      </c>
      <c r="N628" t="s">
        <v>1228</v>
      </c>
    </row>
    <row r="629" spans="1:14" hidden="1">
      <c r="A629">
        <v>19</v>
      </c>
      <c r="B629">
        <v>41</v>
      </c>
      <c r="C629" t="s">
        <v>2559</v>
      </c>
      <c r="D629" t="s">
        <v>2580</v>
      </c>
      <c r="E629">
        <v>1000730</v>
      </c>
      <c r="F629" t="s">
        <v>47</v>
      </c>
      <c r="G629" t="s">
        <v>54</v>
      </c>
      <c r="H629" t="s">
        <v>2557</v>
      </c>
      <c r="I629">
        <v>3909372357</v>
      </c>
      <c r="J629" t="s">
        <v>2558</v>
      </c>
      <c r="K629">
        <v>0</v>
      </c>
      <c r="L629" t="s">
        <v>1228</v>
      </c>
      <c r="M629">
        <v>0</v>
      </c>
      <c r="N629" t="s">
        <v>1228</v>
      </c>
    </row>
    <row r="630" spans="1:14" hidden="1">
      <c r="A630">
        <v>19</v>
      </c>
      <c r="B630">
        <v>41</v>
      </c>
      <c r="C630" t="s">
        <v>2559</v>
      </c>
      <c r="D630" t="s">
        <v>2580</v>
      </c>
      <c r="E630">
        <v>1000730</v>
      </c>
      <c r="F630" t="s">
        <v>47</v>
      </c>
      <c r="G630" t="s">
        <v>54</v>
      </c>
      <c r="H630" t="s">
        <v>2557</v>
      </c>
      <c r="I630">
        <v>3909372357</v>
      </c>
      <c r="J630" t="s">
        <v>2558</v>
      </c>
      <c r="K630">
        <v>0</v>
      </c>
      <c r="L630" t="s">
        <v>1228</v>
      </c>
      <c r="M630">
        <v>0</v>
      </c>
      <c r="N630" t="s">
        <v>1228</v>
      </c>
    </row>
    <row r="631" spans="1:14" hidden="1">
      <c r="A631">
        <v>19</v>
      </c>
      <c r="B631">
        <v>41</v>
      </c>
      <c r="C631" t="s">
        <v>2559</v>
      </c>
      <c r="D631" t="s">
        <v>2580</v>
      </c>
      <c r="E631">
        <v>1000730</v>
      </c>
      <c r="F631" t="s">
        <v>47</v>
      </c>
      <c r="G631" t="s">
        <v>54</v>
      </c>
      <c r="H631" t="s">
        <v>2557</v>
      </c>
      <c r="I631">
        <v>3909372357</v>
      </c>
      <c r="J631" t="s">
        <v>2558</v>
      </c>
      <c r="K631">
        <v>0</v>
      </c>
      <c r="L631" t="s">
        <v>1228</v>
      </c>
      <c r="M631">
        <v>0</v>
      </c>
      <c r="N631" t="s">
        <v>1228</v>
      </c>
    </row>
    <row r="632" spans="1:14" hidden="1">
      <c r="A632">
        <v>19</v>
      </c>
      <c r="B632">
        <v>41</v>
      </c>
      <c r="C632" t="s">
        <v>2559</v>
      </c>
      <c r="D632" t="s">
        <v>2580</v>
      </c>
      <c r="E632">
        <v>1000730</v>
      </c>
      <c r="F632" t="s">
        <v>47</v>
      </c>
      <c r="G632" t="s">
        <v>54</v>
      </c>
      <c r="H632" t="s">
        <v>2557</v>
      </c>
      <c r="I632">
        <v>3909372357</v>
      </c>
      <c r="J632" t="s">
        <v>2558</v>
      </c>
      <c r="K632">
        <v>0</v>
      </c>
      <c r="L632" t="s">
        <v>1228</v>
      </c>
      <c r="M632">
        <v>0</v>
      </c>
      <c r="N632" t="s">
        <v>1228</v>
      </c>
    </row>
    <row r="633" spans="1:14" hidden="1">
      <c r="A633">
        <v>19</v>
      </c>
      <c r="B633">
        <v>41</v>
      </c>
      <c r="C633" t="s">
        <v>2559</v>
      </c>
      <c r="D633" t="s">
        <v>2580</v>
      </c>
      <c r="E633">
        <v>1000730</v>
      </c>
      <c r="F633" t="s">
        <v>47</v>
      </c>
      <c r="G633" t="s">
        <v>54</v>
      </c>
      <c r="H633" t="s">
        <v>2557</v>
      </c>
      <c r="I633">
        <v>3909372357</v>
      </c>
      <c r="J633" t="s">
        <v>2558</v>
      </c>
      <c r="K633">
        <v>0</v>
      </c>
      <c r="L633" t="s">
        <v>1228</v>
      </c>
      <c r="M633">
        <v>0</v>
      </c>
      <c r="N633" t="s">
        <v>1228</v>
      </c>
    </row>
    <row r="634" spans="1:14" hidden="1">
      <c r="A634">
        <v>19</v>
      </c>
      <c r="B634">
        <v>41</v>
      </c>
      <c r="C634" t="s">
        <v>2559</v>
      </c>
      <c r="D634" t="s">
        <v>2580</v>
      </c>
      <c r="E634">
        <v>1000730</v>
      </c>
      <c r="F634" t="s">
        <v>47</v>
      </c>
      <c r="G634" t="s">
        <v>54</v>
      </c>
      <c r="H634" t="s">
        <v>2557</v>
      </c>
      <c r="I634">
        <v>3909372357</v>
      </c>
      <c r="J634" t="s">
        <v>2558</v>
      </c>
      <c r="K634">
        <v>0</v>
      </c>
      <c r="L634" t="s">
        <v>1228</v>
      </c>
      <c r="M634">
        <v>0</v>
      </c>
      <c r="N634" t="s">
        <v>1228</v>
      </c>
    </row>
    <row r="635" spans="1:14" hidden="1">
      <c r="A635">
        <v>19</v>
      </c>
      <c r="B635">
        <v>41</v>
      </c>
      <c r="C635" t="s">
        <v>2559</v>
      </c>
      <c r="D635" t="s">
        <v>2580</v>
      </c>
      <c r="E635">
        <v>1000730</v>
      </c>
      <c r="F635" t="s">
        <v>47</v>
      </c>
      <c r="G635" t="s">
        <v>54</v>
      </c>
      <c r="H635" t="s">
        <v>2557</v>
      </c>
      <c r="I635">
        <v>3909372357</v>
      </c>
      <c r="J635" t="s">
        <v>2558</v>
      </c>
      <c r="K635">
        <v>0</v>
      </c>
      <c r="L635" t="s">
        <v>1228</v>
      </c>
      <c r="M635">
        <v>0</v>
      </c>
      <c r="N635" t="s">
        <v>1228</v>
      </c>
    </row>
    <row r="636" spans="1:14" hidden="1">
      <c r="A636">
        <v>19</v>
      </c>
      <c r="B636">
        <v>41</v>
      </c>
      <c r="C636" t="s">
        <v>2559</v>
      </c>
      <c r="D636" t="s">
        <v>2580</v>
      </c>
      <c r="E636">
        <v>1000730</v>
      </c>
      <c r="F636" t="s">
        <v>47</v>
      </c>
      <c r="G636" t="s">
        <v>54</v>
      </c>
      <c r="H636" t="s">
        <v>2557</v>
      </c>
      <c r="I636">
        <v>3909372357</v>
      </c>
      <c r="J636" t="s">
        <v>2558</v>
      </c>
      <c r="K636">
        <v>0</v>
      </c>
      <c r="L636" t="s">
        <v>1228</v>
      </c>
      <c r="M636">
        <v>0</v>
      </c>
      <c r="N636" t="s">
        <v>1228</v>
      </c>
    </row>
    <row r="637" spans="1:14" hidden="1">
      <c r="A637">
        <v>19</v>
      </c>
      <c r="B637">
        <v>41</v>
      </c>
      <c r="C637" t="s">
        <v>2559</v>
      </c>
      <c r="D637" t="s">
        <v>2580</v>
      </c>
      <c r="E637">
        <v>1000730</v>
      </c>
      <c r="F637" t="s">
        <v>47</v>
      </c>
      <c r="G637" t="s">
        <v>54</v>
      </c>
      <c r="H637" t="s">
        <v>2557</v>
      </c>
      <c r="I637">
        <v>3909372357</v>
      </c>
      <c r="J637" t="s">
        <v>2558</v>
      </c>
      <c r="K637">
        <v>0</v>
      </c>
      <c r="L637" t="s">
        <v>1228</v>
      </c>
      <c r="M637">
        <v>0</v>
      </c>
      <c r="N637" t="s">
        <v>1228</v>
      </c>
    </row>
    <row r="638" spans="1:14" hidden="1">
      <c r="A638">
        <v>19</v>
      </c>
      <c r="B638">
        <v>41</v>
      </c>
      <c r="C638" t="s">
        <v>2559</v>
      </c>
      <c r="D638" t="s">
        <v>2580</v>
      </c>
      <c r="E638">
        <v>1000730</v>
      </c>
      <c r="F638" t="s">
        <v>47</v>
      </c>
      <c r="G638" t="s">
        <v>54</v>
      </c>
      <c r="H638" t="s">
        <v>2557</v>
      </c>
      <c r="I638">
        <v>3909372357</v>
      </c>
      <c r="J638" t="s">
        <v>2558</v>
      </c>
      <c r="K638">
        <v>0</v>
      </c>
      <c r="L638" t="s">
        <v>1228</v>
      </c>
      <c r="M638">
        <v>0</v>
      </c>
      <c r="N638" t="s">
        <v>1228</v>
      </c>
    </row>
    <row r="639" spans="1:14" hidden="1">
      <c r="A639">
        <v>19</v>
      </c>
      <c r="B639">
        <v>41</v>
      </c>
      <c r="C639" t="s">
        <v>2559</v>
      </c>
      <c r="D639" t="s">
        <v>2580</v>
      </c>
      <c r="E639">
        <v>1000730</v>
      </c>
      <c r="F639" t="s">
        <v>47</v>
      </c>
      <c r="G639" t="s">
        <v>54</v>
      </c>
      <c r="H639" t="s">
        <v>2557</v>
      </c>
      <c r="I639">
        <v>3909372357</v>
      </c>
      <c r="J639" t="s">
        <v>2558</v>
      </c>
      <c r="K639">
        <v>0</v>
      </c>
      <c r="L639" t="s">
        <v>1228</v>
      </c>
      <c r="M639">
        <v>0</v>
      </c>
      <c r="N639" t="s">
        <v>1228</v>
      </c>
    </row>
    <row r="640" spans="1:14" hidden="1">
      <c r="A640">
        <v>19</v>
      </c>
      <c r="B640">
        <v>41</v>
      </c>
      <c r="C640" t="s">
        <v>2559</v>
      </c>
      <c r="D640" t="s">
        <v>2580</v>
      </c>
      <c r="E640">
        <v>1000730</v>
      </c>
      <c r="F640" t="s">
        <v>47</v>
      </c>
      <c r="G640" t="s">
        <v>54</v>
      </c>
      <c r="H640" t="s">
        <v>2557</v>
      </c>
      <c r="I640">
        <v>3909372357</v>
      </c>
      <c r="J640" t="s">
        <v>2558</v>
      </c>
      <c r="K640">
        <v>0</v>
      </c>
      <c r="L640" t="s">
        <v>1228</v>
      </c>
      <c r="M640">
        <v>0</v>
      </c>
      <c r="N640" t="s">
        <v>1228</v>
      </c>
    </row>
    <row r="641" spans="1:14" hidden="1">
      <c r="A641">
        <v>19</v>
      </c>
      <c r="B641">
        <v>41</v>
      </c>
      <c r="C641" t="s">
        <v>2559</v>
      </c>
      <c r="D641" t="s">
        <v>2580</v>
      </c>
      <c r="E641">
        <v>1000730</v>
      </c>
      <c r="F641" t="s">
        <v>47</v>
      </c>
      <c r="G641" t="s">
        <v>54</v>
      </c>
      <c r="H641" t="s">
        <v>2557</v>
      </c>
      <c r="I641">
        <v>3909372357</v>
      </c>
      <c r="J641" t="s">
        <v>2558</v>
      </c>
      <c r="K641">
        <v>0</v>
      </c>
      <c r="L641" t="s">
        <v>1228</v>
      </c>
      <c r="M641">
        <v>0</v>
      </c>
      <c r="N641" t="s">
        <v>1228</v>
      </c>
    </row>
    <row r="642" spans="1:14" hidden="1">
      <c r="A642">
        <v>10</v>
      </c>
      <c r="B642">
        <v>41</v>
      </c>
      <c r="C642" t="s">
        <v>2559</v>
      </c>
      <c r="D642" t="s">
        <v>2580</v>
      </c>
      <c r="E642">
        <v>1000730</v>
      </c>
      <c r="F642" t="s">
        <v>47</v>
      </c>
      <c r="G642" t="s">
        <v>194</v>
      </c>
      <c r="H642" t="s">
        <v>2557</v>
      </c>
      <c r="I642">
        <v>3909372358</v>
      </c>
      <c r="J642" t="s">
        <v>2558</v>
      </c>
      <c r="K642">
        <v>0</v>
      </c>
      <c r="L642" t="s">
        <v>1228</v>
      </c>
      <c r="M642">
        <v>0</v>
      </c>
      <c r="N642" t="s">
        <v>1228</v>
      </c>
    </row>
    <row r="643" spans="1:14" hidden="1">
      <c r="A643">
        <v>10</v>
      </c>
      <c r="B643">
        <v>41</v>
      </c>
      <c r="C643" t="s">
        <v>2559</v>
      </c>
      <c r="D643" t="s">
        <v>2580</v>
      </c>
      <c r="E643">
        <v>1000730</v>
      </c>
      <c r="F643" t="s">
        <v>47</v>
      </c>
      <c r="G643" t="s">
        <v>1122</v>
      </c>
      <c r="H643" t="s">
        <v>2557</v>
      </c>
      <c r="I643">
        <v>3909372358</v>
      </c>
      <c r="J643" t="s">
        <v>2558</v>
      </c>
      <c r="K643">
        <v>0</v>
      </c>
      <c r="L643" t="s">
        <v>1228</v>
      </c>
      <c r="M643">
        <v>0</v>
      </c>
      <c r="N643" t="s">
        <v>1228</v>
      </c>
    </row>
    <row r="644" spans="1:14" hidden="1">
      <c r="A644">
        <v>10</v>
      </c>
      <c r="B644">
        <v>41</v>
      </c>
      <c r="C644" t="s">
        <v>2559</v>
      </c>
      <c r="D644" t="s">
        <v>2580</v>
      </c>
      <c r="E644">
        <v>1000730</v>
      </c>
      <c r="F644" t="s">
        <v>47</v>
      </c>
      <c r="G644" t="s">
        <v>409</v>
      </c>
      <c r="H644" t="s">
        <v>2557</v>
      </c>
      <c r="I644">
        <v>3909372358</v>
      </c>
      <c r="J644" t="s">
        <v>2558</v>
      </c>
      <c r="K644">
        <v>0</v>
      </c>
      <c r="L644" t="s">
        <v>1228</v>
      </c>
      <c r="M644">
        <v>0</v>
      </c>
      <c r="N644" t="s">
        <v>1228</v>
      </c>
    </row>
    <row r="645" spans="1:14" hidden="1">
      <c r="A645">
        <v>10</v>
      </c>
      <c r="B645">
        <v>41</v>
      </c>
      <c r="C645" t="s">
        <v>2559</v>
      </c>
      <c r="D645" t="s">
        <v>2580</v>
      </c>
      <c r="E645">
        <v>1000730</v>
      </c>
      <c r="F645" t="s">
        <v>47</v>
      </c>
      <c r="G645" t="s">
        <v>409</v>
      </c>
      <c r="H645" t="s">
        <v>2557</v>
      </c>
      <c r="I645">
        <v>3909372358</v>
      </c>
      <c r="J645" t="s">
        <v>2558</v>
      </c>
      <c r="K645">
        <v>0</v>
      </c>
      <c r="L645" t="s">
        <v>1228</v>
      </c>
      <c r="M645">
        <v>0</v>
      </c>
      <c r="N645" t="s">
        <v>1228</v>
      </c>
    </row>
    <row r="646" spans="1:14" hidden="1">
      <c r="A646">
        <v>10</v>
      </c>
      <c r="B646">
        <v>41</v>
      </c>
      <c r="C646" t="s">
        <v>2559</v>
      </c>
      <c r="D646" t="s">
        <v>2580</v>
      </c>
      <c r="E646">
        <v>1000730</v>
      </c>
      <c r="F646" t="s">
        <v>47</v>
      </c>
      <c r="G646" t="s">
        <v>1122</v>
      </c>
      <c r="H646" t="s">
        <v>2557</v>
      </c>
      <c r="I646">
        <v>3909372358</v>
      </c>
      <c r="J646" t="s">
        <v>2558</v>
      </c>
      <c r="K646">
        <v>0</v>
      </c>
      <c r="L646" t="s">
        <v>1228</v>
      </c>
      <c r="M646">
        <v>0</v>
      </c>
      <c r="N646" t="s">
        <v>1228</v>
      </c>
    </row>
    <row r="647" spans="1:14" hidden="1">
      <c r="A647">
        <v>10</v>
      </c>
      <c r="B647">
        <v>41</v>
      </c>
      <c r="C647" t="s">
        <v>2559</v>
      </c>
      <c r="D647" t="s">
        <v>2580</v>
      </c>
      <c r="E647">
        <v>1000730</v>
      </c>
      <c r="F647" t="s">
        <v>47</v>
      </c>
      <c r="G647" t="s">
        <v>194</v>
      </c>
      <c r="H647" t="s">
        <v>2557</v>
      </c>
      <c r="I647">
        <v>3909372358</v>
      </c>
      <c r="J647" t="s">
        <v>2558</v>
      </c>
      <c r="K647">
        <v>0</v>
      </c>
      <c r="L647" t="s">
        <v>1228</v>
      </c>
      <c r="M647">
        <v>0</v>
      </c>
      <c r="N647" t="s">
        <v>1228</v>
      </c>
    </row>
    <row r="648" spans="1:14" hidden="1">
      <c r="A648">
        <v>19</v>
      </c>
      <c r="B648">
        <v>41</v>
      </c>
      <c r="C648" t="s">
        <v>2560</v>
      </c>
      <c r="D648" t="s">
        <v>2580</v>
      </c>
      <c r="E648">
        <v>1000730</v>
      </c>
      <c r="F648" t="s">
        <v>47</v>
      </c>
      <c r="G648" t="s">
        <v>54</v>
      </c>
      <c r="H648" t="s">
        <v>2557</v>
      </c>
      <c r="I648">
        <v>3909372357</v>
      </c>
      <c r="J648" t="s">
        <v>2558</v>
      </c>
      <c r="K648">
        <v>0</v>
      </c>
      <c r="L648" t="s">
        <v>1228</v>
      </c>
      <c r="M648">
        <v>0</v>
      </c>
      <c r="N648" t="s">
        <v>1228</v>
      </c>
    </row>
    <row r="649" spans="1:14" hidden="1">
      <c r="A649">
        <v>19</v>
      </c>
      <c r="B649">
        <v>41</v>
      </c>
      <c r="C649" t="s">
        <v>2560</v>
      </c>
      <c r="D649" t="s">
        <v>2580</v>
      </c>
      <c r="E649">
        <v>1000730</v>
      </c>
      <c r="F649" t="s">
        <v>47</v>
      </c>
      <c r="G649" t="s">
        <v>54</v>
      </c>
      <c r="H649" t="s">
        <v>2557</v>
      </c>
      <c r="I649">
        <v>3909372357</v>
      </c>
      <c r="J649" t="s">
        <v>2558</v>
      </c>
      <c r="K649">
        <v>0</v>
      </c>
      <c r="L649" t="s">
        <v>1228</v>
      </c>
      <c r="M649">
        <v>0</v>
      </c>
      <c r="N649" t="s">
        <v>1228</v>
      </c>
    </row>
    <row r="650" spans="1:14" hidden="1">
      <c r="A650">
        <v>19</v>
      </c>
      <c r="B650">
        <v>41</v>
      </c>
      <c r="C650" t="s">
        <v>2560</v>
      </c>
      <c r="D650" t="s">
        <v>2580</v>
      </c>
      <c r="E650">
        <v>1000730</v>
      </c>
      <c r="F650" t="s">
        <v>47</v>
      </c>
      <c r="G650" t="s">
        <v>54</v>
      </c>
      <c r="H650" t="s">
        <v>2557</v>
      </c>
      <c r="I650">
        <v>3909372357</v>
      </c>
      <c r="J650" t="s">
        <v>2558</v>
      </c>
      <c r="K650">
        <v>0</v>
      </c>
      <c r="L650" t="s">
        <v>1228</v>
      </c>
      <c r="M650">
        <v>0</v>
      </c>
      <c r="N650" t="s">
        <v>1228</v>
      </c>
    </row>
    <row r="651" spans="1:14" hidden="1">
      <c r="A651">
        <v>19</v>
      </c>
      <c r="B651">
        <v>41</v>
      </c>
      <c r="C651" t="s">
        <v>2560</v>
      </c>
      <c r="D651" t="s">
        <v>2580</v>
      </c>
      <c r="E651">
        <v>1000730</v>
      </c>
      <c r="F651" t="s">
        <v>47</v>
      </c>
      <c r="G651" t="s">
        <v>54</v>
      </c>
      <c r="H651" t="s">
        <v>2557</v>
      </c>
      <c r="I651">
        <v>3909372357</v>
      </c>
      <c r="J651" t="s">
        <v>2558</v>
      </c>
      <c r="K651">
        <v>0</v>
      </c>
      <c r="L651" t="s">
        <v>1228</v>
      </c>
      <c r="M651">
        <v>0</v>
      </c>
      <c r="N651" t="s">
        <v>1228</v>
      </c>
    </row>
    <row r="652" spans="1:14" hidden="1">
      <c r="A652">
        <v>19</v>
      </c>
      <c r="B652">
        <v>41</v>
      </c>
      <c r="C652" t="s">
        <v>2560</v>
      </c>
      <c r="D652" t="s">
        <v>2580</v>
      </c>
      <c r="E652">
        <v>1000730</v>
      </c>
      <c r="F652" t="s">
        <v>47</v>
      </c>
      <c r="G652" t="s">
        <v>54</v>
      </c>
      <c r="H652" t="s">
        <v>2557</v>
      </c>
      <c r="I652">
        <v>3909372357</v>
      </c>
      <c r="J652" t="s">
        <v>2558</v>
      </c>
      <c r="K652">
        <v>0</v>
      </c>
      <c r="L652" t="s">
        <v>1228</v>
      </c>
      <c r="M652">
        <v>0</v>
      </c>
      <c r="N652" t="s">
        <v>1228</v>
      </c>
    </row>
    <row r="653" spans="1:14" hidden="1">
      <c r="A653">
        <v>19</v>
      </c>
      <c r="B653">
        <v>41</v>
      </c>
      <c r="C653" t="s">
        <v>2560</v>
      </c>
      <c r="D653" t="s">
        <v>2580</v>
      </c>
      <c r="E653">
        <v>1000730</v>
      </c>
      <c r="F653" t="s">
        <v>47</v>
      </c>
      <c r="G653" t="s">
        <v>54</v>
      </c>
      <c r="H653" t="s">
        <v>2557</v>
      </c>
      <c r="I653">
        <v>3909372357</v>
      </c>
      <c r="J653" t="s">
        <v>2558</v>
      </c>
      <c r="K653">
        <v>0</v>
      </c>
      <c r="L653" t="s">
        <v>1228</v>
      </c>
      <c r="M653">
        <v>0</v>
      </c>
      <c r="N653" t="s">
        <v>1228</v>
      </c>
    </row>
    <row r="654" spans="1:14" hidden="1">
      <c r="A654">
        <v>19</v>
      </c>
      <c r="B654">
        <v>41</v>
      </c>
      <c r="C654" t="s">
        <v>2560</v>
      </c>
      <c r="D654" t="s">
        <v>2580</v>
      </c>
      <c r="E654">
        <v>1000730</v>
      </c>
      <c r="F654" t="s">
        <v>47</v>
      </c>
      <c r="G654" t="s">
        <v>54</v>
      </c>
      <c r="H654" t="s">
        <v>2557</v>
      </c>
      <c r="I654">
        <v>3909372357</v>
      </c>
      <c r="J654" t="s">
        <v>2558</v>
      </c>
      <c r="K654">
        <v>0</v>
      </c>
      <c r="L654" t="s">
        <v>1228</v>
      </c>
      <c r="M654">
        <v>0</v>
      </c>
      <c r="N654" t="s">
        <v>1228</v>
      </c>
    </row>
    <row r="655" spans="1:14" hidden="1">
      <c r="A655">
        <v>19</v>
      </c>
      <c r="B655">
        <v>41</v>
      </c>
      <c r="C655" t="s">
        <v>2560</v>
      </c>
      <c r="D655" t="s">
        <v>2580</v>
      </c>
      <c r="E655">
        <v>1000730</v>
      </c>
      <c r="F655" t="s">
        <v>47</v>
      </c>
      <c r="G655" t="s">
        <v>54</v>
      </c>
      <c r="H655" t="s">
        <v>2557</v>
      </c>
      <c r="I655">
        <v>3909372357</v>
      </c>
      <c r="J655" t="s">
        <v>2558</v>
      </c>
      <c r="K655">
        <v>0</v>
      </c>
      <c r="L655" t="s">
        <v>1228</v>
      </c>
      <c r="M655">
        <v>0</v>
      </c>
      <c r="N655" t="s">
        <v>1228</v>
      </c>
    </row>
    <row r="656" spans="1:14" hidden="1">
      <c r="A656">
        <v>19</v>
      </c>
      <c r="B656">
        <v>41</v>
      </c>
      <c r="C656" t="s">
        <v>2560</v>
      </c>
      <c r="D656" t="s">
        <v>2580</v>
      </c>
      <c r="E656">
        <v>1000730</v>
      </c>
      <c r="F656" t="s">
        <v>47</v>
      </c>
      <c r="G656" t="s">
        <v>54</v>
      </c>
      <c r="H656" t="s">
        <v>2557</v>
      </c>
      <c r="I656">
        <v>3909372357</v>
      </c>
      <c r="J656" t="s">
        <v>2558</v>
      </c>
      <c r="K656">
        <v>0</v>
      </c>
      <c r="L656" t="s">
        <v>1228</v>
      </c>
      <c r="M656">
        <v>0</v>
      </c>
      <c r="N656" t="s">
        <v>1228</v>
      </c>
    </row>
    <row r="657" spans="1:14" hidden="1">
      <c r="A657">
        <v>19</v>
      </c>
      <c r="B657">
        <v>41</v>
      </c>
      <c r="C657" t="s">
        <v>2560</v>
      </c>
      <c r="D657" t="s">
        <v>2580</v>
      </c>
      <c r="E657">
        <v>1000730</v>
      </c>
      <c r="F657" t="s">
        <v>47</v>
      </c>
      <c r="G657" t="s">
        <v>54</v>
      </c>
      <c r="H657" t="s">
        <v>2557</v>
      </c>
      <c r="I657">
        <v>3909372357</v>
      </c>
      <c r="J657" t="s">
        <v>2558</v>
      </c>
      <c r="K657">
        <v>0</v>
      </c>
      <c r="L657" t="s">
        <v>1228</v>
      </c>
      <c r="M657">
        <v>0</v>
      </c>
      <c r="N657" t="s">
        <v>1228</v>
      </c>
    </row>
    <row r="658" spans="1:14" hidden="1">
      <c r="A658">
        <v>19</v>
      </c>
      <c r="B658">
        <v>41</v>
      </c>
      <c r="C658" t="s">
        <v>2560</v>
      </c>
      <c r="D658" t="s">
        <v>2580</v>
      </c>
      <c r="E658">
        <v>1000730</v>
      </c>
      <c r="F658" t="s">
        <v>47</v>
      </c>
      <c r="G658" t="s">
        <v>54</v>
      </c>
      <c r="H658" t="s">
        <v>2557</v>
      </c>
      <c r="I658">
        <v>3909372357</v>
      </c>
      <c r="J658" t="s">
        <v>2558</v>
      </c>
      <c r="K658">
        <v>0</v>
      </c>
      <c r="L658" t="s">
        <v>1228</v>
      </c>
      <c r="M658">
        <v>0</v>
      </c>
      <c r="N658" t="s">
        <v>1228</v>
      </c>
    </row>
    <row r="659" spans="1:14" hidden="1">
      <c r="A659">
        <v>19</v>
      </c>
      <c r="B659">
        <v>41</v>
      </c>
      <c r="C659" t="s">
        <v>2560</v>
      </c>
      <c r="D659" t="s">
        <v>2580</v>
      </c>
      <c r="E659">
        <v>1000730</v>
      </c>
      <c r="F659" t="s">
        <v>47</v>
      </c>
      <c r="G659" t="s">
        <v>54</v>
      </c>
      <c r="H659" t="s">
        <v>2557</v>
      </c>
      <c r="I659">
        <v>3909372357</v>
      </c>
      <c r="J659" t="s">
        <v>2558</v>
      </c>
      <c r="K659">
        <v>0</v>
      </c>
      <c r="L659" t="s">
        <v>1228</v>
      </c>
      <c r="M659">
        <v>0</v>
      </c>
      <c r="N659" t="s">
        <v>1228</v>
      </c>
    </row>
    <row r="660" spans="1:14" hidden="1">
      <c r="A660">
        <v>19</v>
      </c>
      <c r="B660">
        <v>41</v>
      </c>
      <c r="C660" t="s">
        <v>2560</v>
      </c>
      <c r="D660" t="s">
        <v>2580</v>
      </c>
      <c r="E660">
        <v>1000730</v>
      </c>
      <c r="F660" t="s">
        <v>47</v>
      </c>
      <c r="G660" t="s">
        <v>54</v>
      </c>
      <c r="H660" t="s">
        <v>2557</v>
      </c>
      <c r="I660">
        <v>3909372357</v>
      </c>
      <c r="J660" t="s">
        <v>2558</v>
      </c>
      <c r="K660">
        <v>0</v>
      </c>
      <c r="L660" t="s">
        <v>1228</v>
      </c>
      <c r="M660">
        <v>0</v>
      </c>
      <c r="N660" t="s">
        <v>1228</v>
      </c>
    </row>
    <row r="661" spans="1:14" hidden="1">
      <c r="A661">
        <v>19</v>
      </c>
      <c r="B661">
        <v>41</v>
      </c>
      <c r="C661" t="s">
        <v>2560</v>
      </c>
      <c r="D661" t="s">
        <v>2580</v>
      </c>
      <c r="E661">
        <v>1000730</v>
      </c>
      <c r="F661" t="s">
        <v>47</v>
      </c>
      <c r="G661" t="s">
        <v>54</v>
      </c>
      <c r="H661" t="s">
        <v>2557</v>
      </c>
      <c r="I661">
        <v>3909372357</v>
      </c>
      <c r="J661" t="s">
        <v>2558</v>
      </c>
      <c r="K661">
        <v>0</v>
      </c>
      <c r="L661" t="s">
        <v>1228</v>
      </c>
      <c r="M661">
        <v>0</v>
      </c>
      <c r="N661" t="s">
        <v>1228</v>
      </c>
    </row>
    <row r="662" spans="1:14" hidden="1">
      <c r="A662">
        <v>19</v>
      </c>
      <c r="B662">
        <v>41</v>
      </c>
      <c r="C662" t="s">
        <v>2560</v>
      </c>
      <c r="D662" t="s">
        <v>2580</v>
      </c>
      <c r="E662">
        <v>1000730</v>
      </c>
      <c r="F662" t="s">
        <v>47</v>
      </c>
      <c r="G662" t="s">
        <v>54</v>
      </c>
      <c r="H662" t="s">
        <v>2557</v>
      </c>
      <c r="I662">
        <v>3909372357</v>
      </c>
      <c r="J662" t="s">
        <v>2558</v>
      </c>
      <c r="K662">
        <v>0</v>
      </c>
      <c r="L662" t="s">
        <v>1228</v>
      </c>
      <c r="M662">
        <v>0</v>
      </c>
      <c r="N662" t="s">
        <v>1228</v>
      </c>
    </row>
    <row r="663" spans="1:14" hidden="1">
      <c r="A663">
        <v>19</v>
      </c>
      <c r="B663">
        <v>41</v>
      </c>
      <c r="C663" t="s">
        <v>2560</v>
      </c>
      <c r="D663" t="s">
        <v>2580</v>
      </c>
      <c r="E663">
        <v>1000730</v>
      </c>
      <c r="F663" t="s">
        <v>47</v>
      </c>
      <c r="G663" t="s">
        <v>54</v>
      </c>
      <c r="H663" t="s">
        <v>2557</v>
      </c>
      <c r="I663">
        <v>3909372357</v>
      </c>
      <c r="J663" t="s">
        <v>2558</v>
      </c>
      <c r="K663">
        <v>0</v>
      </c>
      <c r="L663" t="s">
        <v>1228</v>
      </c>
      <c r="M663">
        <v>0</v>
      </c>
      <c r="N663" t="s">
        <v>1228</v>
      </c>
    </row>
    <row r="664" spans="1:14" hidden="1">
      <c r="A664">
        <v>19</v>
      </c>
      <c r="B664">
        <v>41</v>
      </c>
      <c r="C664" t="s">
        <v>2560</v>
      </c>
      <c r="D664" t="s">
        <v>2580</v>
      </c>
      <c r="E664">
        <v>1000730</v>
      </c>
      <c r="F664" t="s">
        <v>47</v>
      </c>
      <c r="G664" t="s">
        <v>54</v>
      </c>
      <c r="H664" t="s">
        <v>2557</v>
      </c>
      <c r="I664">
        <v>3909372357</v>
      </c>
      <c r="J664" t="s">
        <v>2558</v>
      </c>
      <c r="K664">
        <v>0</v>
      </c>
      <c r="L664" t="s">
        <v>1228</v>
      </c>
      <c r="M664">
        <v>0</v>
      </c>
      <c r="N664" t="s">
        <v>1228</v>
      </c>
    </row>
    <row r="665" spans="1:14" hidden="1">
      <c r="A665">
        <v>19</v>
      </c>
      <c r="B665">
        <v>41</v>
      </c>
      <c r="C665" t="s">
        <v>2560</v>
      </c>
      <c r="D665" t="s">
        <v>2580</v>
      </c>
      <c r="E665">
        <v>1000730</v>
      </c>
      <c r="F665" t="s">
        <v>47</v>
      </c>
      <c r="G665" t="s">
        <v>54</v>
      </c>
      <c r="H665" t="s">
        <v>2557</v>
      </c>
      <c r="I665">
        <v>3909372357</v>
      </c>
      <c r="J665" t="s">
        <v>2558</v>
      </c>
      <c r="K665">
        <v>0</v>
      </c>
      <c r="L665" t="s">
        <v>1228</v>
      </c>
      <c r="M665">
        <v>0</v>
      </c>
      <c r="N665" t="s">
        <v>1228</v>
      </c>
    </row>
    <row r="666" spans="1:14" hidden="1">
      <c r="A666">
        <v>19</v>
      </c>
      <c r="B666">
        <v>41</v>
      </c>
      <c r="C666" t="s">
        <v>2560</v>
      </c>
      <c r="D666" t="s">
        <v>2580</v>
      </c>
      <c r="E666">
        <v>1000730</v>
      </c>
      <c r="F666" t="s">
        <v>47</v>
      </c>
      <c r="G666" t="s">
        <v>54</v>
      </c>
      <c r="H666" t="s">
        <v>2557</v>
      </c>
      <c r="I666">
        <v>3909372357</v>
      </c>
      <c r="J666" t="s">
        <v>2558</v>
      </c>
      <c r="K666">
        <v>0</v>
      </c>
      <c r="L666" t="s">
        <v>1228</v>
      </c>
      <c r="M666">
        <v>0</v>
      </c>
      <c r="N666" t="s">
        <v>1228</v>
      </c>
    </row>
    <row r="667" spans="1:14" hidden="1">
      <c r="A667">
        <v>19</v>
      </c>
      <c r="B667">
        <v>41</v>
      </c>
      <c r="C667" t="s">
        <v>2560</v>
      </c>
      <c r="D667" t="s">
        <v>2580</v>
      </c>
      <c r="E667">
        <v>1000730</v>
      </c>
      <c r="F667" t="s">
        <v>47</v>
      </c>
      <c r="G667" t="s">
        <v>54</v>
      </c>
      <c r="H667" t="s">
        <v>2557</v>
      </c>
      <c r="I667">
        <v>3909372357</v>
      </c>
      <c r="J667" t="s">
        <v>2558</v>
      </c>
      <c r="K667">
        <v>0</v>
      </c>
      <c r="L667" t="s">
        <v>1228</v>
      </c>
      <c r="M667">
        <v>0</v>
      </c>
      <c r="N667" t="s">
        <v>1228</v>
      </c>
    </row>
    <row r="668" spans="1:14" hidden="1">
      <c r="A668">
        <v>19</v>
      </c>
      <c r="B668">
        <v>41</v>
      </c>
      <c r="C668" t="s">
        <v>2560</v>
      </c>
      <c r="D668" t="s">
        <v>2580</v>
      </c>
      <c r="E668">
        <v>1000730</v>
      </c>
      <c r="F668" t="s">
        <v>47</v>
      </c>
      <c r="G668" t="s">
        <v>54</v>
      </c>
      <c r="H668" t="s">
        <v>2557</v>
      </c>
      <c r="I668">
        <v>3909372357</v>
      </c>
      <c r="J668" t="s">
        <v>2558</v>
      </c>
      <c r="K668">
        <v>0</v>
      </c>
      <c r="L668" t="s">
        <v>1228</v>
      </c>
      <c r="M668">
        <v>0</v>
      </c>
      <c r="N668" t="s">
        <v>1228</v>
      </c>
    </row>
    <row r="669" spans="1:14" hidden="1">
      <c r="A669">
        <v>19</v>
      </c>
      <c r="B669">
        <v>41</v>
      </c>
      <c r="C669" t="s">
        <v>2560</v>
      </c>
      <c r="D669" t="s">
        <v>2580</v>
      </c>
      <c r="E669">
        <v>1000730</v>
      </c>
      <c r="F669" t="s">
        <v>47</v>
      </c>
      <c r="G669" t="s">
        <v>54</v>
      </c>
      <c r="H669" t="s">
        <v>2557</v>
      </c>
      <c r="I669">
        <v>3909372357</v>
      </c>
      <c r="J669" t="s">
        <v>2558</v>
      </c>
      <c r="K669">
        <v>0</v>
      </c>
      <c r="L669" t="s">
        <v>1228</v>
      </c>
      <c r="M669">
        <v>0</v>
      </c>
      <c r="N669" t="s">
        <v>1228</v>
      </c>
    </row>
    <row r="670" spans="1:14" hidden="1">
      <c r="A670">
        <v>19</v>
      </c>
      <c r="B670">
        <v>41</v>
      </c>
      <c r="C670" t="s">
        <v>2560</v>
      </c>
      <c r="D670" t="s">
        <v>2580</v>
      </c>
      <c r="E670">
        <v>1000730</v>
      </c>
      <c r="F670" t="s">
        <v>47</v>
      </c>
      <c r="G670" t="s">
        <v>54</v>
      </c>
      <c r="H670" t="s">
        <v>2557</v>
      </c>
      <c r="I670">
        <v>3909372357</v>
      </c>
      <c r="J670" t="s">
        <v>2558</v>
      </c>
      <c r="K670">
        <v>0</v>
      </c>
      <c r="L670" t="s">
        <v>1228</v>
      </c>
      <c r="M670">
        <v>0</v>
      </c>
      <c r="N670" t="s">
        <v>1228</v>
      </c>
    </row>
    <row r="671" spans="1:14" hidden="1">
      <c r="A671">
        <v>19</v>
      </c>
      <c r="B671">
        <v>41</v>
      </c>
      <c r="C671" t="s">
        <v>2560</v>
      </c>
      <c r="D671" t="s">
        <v>2580</v>
      </c>
      <c r="E671">
        <v>1000730</v>
      </c>
      <c r="F671" t="s">
        <v>47</v>
      </c>
      <c r="G671" t="s">
        <v>54</v>
      </c>
      <c r="H671" t="s">
        <v>2557</v>
      </c>
      <c r="I671">
        <v>3909372357</v>
      </c>
      <c r="J671" t="s">
        <v>2558</v>
      </c>
      <c r="K671">
        <v>0</v>
      </c>
      <c r="L671" t="s">
        <v>1228</v>
      </c>
      <c r="M671">
        <v>0</v>
      </c>
      <c r="N671" t="s">
        <v>1228</v>
      </c>
    </row>
    <row r="672" spans="1:14" hidden="1">
      <c r="A672">
        <v>10</v>
      </c>
      <c r="B672">
        <v>41</v>
      </c>
      <c r="C672" t="s">
        <v>2560</v>
      </c>
      <c r="D672" t="s">
        <v>2580</v>
      </c>
      <c r="E672">
        <v>1000730</v>
      </c>
      <c r="F672" t="s">
        <v>47</v>
      </c>
      <c r="G672" t="s">
        <v>1122</v>
      </c>
      <c r="H672" t="s">
        <v>2557</v>
      </c>
      <c r="I672">
        <v>3909372358</v>
      </c>
      <c r="J672" t="s">
        <v>2558</v>
      </c>
      <c r="K672">
        <v>0</v>
      </c>
      <c r="L672" t="s">
        <v>1228</v>
      </c>
      <c r="M672">
        <v>0</v>
      </c>
      <c r="N672" t="s">
        <v>1228</v>
      </c>
    </row>
    <row r="673" spans="1:14" hidden="1">
      <c r="A673">
        <v>10</v>
      </c>
      <c r="B673">
        <v>41</v>
      </c>
      <c r="C673" t="s">
        <v>2560</v>
      </c>
      <c r="D673" t="s">
        <v>2580</v>
      </c>
      <c r="E673">
        <v>1000730</v>
      </c>
      <c r="F673" t="s">
        <v>47</v>
      </c>
      <c r="G673" t="s">
        <v>194</v>
      </c>
      <c r="H673" t="s">
        <v>2557</v>
      </c>
      <c r="I673">
        <v>3909372358</v>
      </c>
      <c r="J673" t="s">
        <v>2558</v>
      </c>
      <c r="K673">
        <v>0</v>
      </c>
      <c r="L673" t="s">
        <v>1228</v>
      </c>
      <c r="M673">
        <v>0</v>
      </c>
      <c r="N673" t="s">
        <v>1228</v>
      </c>
    </row>
    <row r="674" spans="1:14" hidden="1">
      <c r="A674">
        <v>10</v>
      </c>
      <c r="B674">
        <v>41</v>
      </c>
      <c r="C674" t="s">
        <v>2560</v>
      </c>
      <c r="D674" t="s">
        <v>2580</v>
      </c>
      <c r="E674">
        <v>1000730</v>
      </c>
      <c r="F674" t="s">
        <v>47</v>
      </c>
      <c r="G674" t="s">
        <v>409</v>
      </c>
      <c r="H674" t="s">
        <v>2557</v>
      </c>
      <c r="I674">
        <v>3909372358</v>
      </c>
      <c r="J674" t="s">
        <v>2558</v>
      </c>
      <c r="K674">
        <v>0</v>
      </c>
      <c r="L674" t="s">
        <v>1228</v>
      </c>
      <c r="M674">
        <v>0</v>
      </c>
      <c r="N674" t="s">
        <v>1228</v>
      </c>
    </row>
    <row r="675" spans="1:14" hidden="1">
      <c r="A675">
        <v>10</v>
      </c>
      <c r="B675">
        <v>41</v>
      </c>
      <c r="C675" t="s">
        <v>2560</v>
      </c>
      <c r="D675" t="s">
        <v>2580</v>
      </c>
      <c r="E675">
        <v>1000730</v>
      </c>
      <c r="F675" t="s">
        <v>47</v>
      </c>
      <c r="G675" t="s">
        <v>1122</v>
      </c>
      <c r="H675" t="s">
        <v>2557</v>
      </c>
      <c r="I675">
        <v>3909372358</v>
      </c>
      <c r="J675" t="s">
        <v>2558</v>
      </c>
      <c r="K675">
        <v>0</v>
      </c>
      <c r="L675" t="s">
        <v>1228</v>
      </c>
      <c r="M675">
        <v>0</v>
      </c>
      <c r="N675" t="s">
        <v>1228</v>
      </c>
    </row>
    <row r="676" spans="1:14" hidden="1">
      <c r="A676">
        <v>10</v>
      </c>
      <c r="B676">
        <v>41</v>
      </c>
      <c r="C676" t="s">
        <v>2560</v>
      </c>
      <c r="D676" t="s">
        <v>2580</v>
      </c>
      <c r="E676">
        <v>1000730</v>
      </c>
      <c r="F676" t="s">
        <v>47</v>
      </c>
      <c r="G676" t="s">
        <v>194</v>
      </c>
      <c r="H676" t="s">
        <v>2557</v>
      </c>
      <c r="I676">
        <v>3909372358</v>
      </c>
      <c r="J676" t="s">
        <v>2558</v>
      </c>
      <c r="K676">
        <v>0</v>
      </c>
      <c r="L676" t="s">
        <v>1228</v>
      </c>
      <c r="M676">
        <v>0</v>
      </c>
      <c r="N676" t="s">
        <v>1228</v>
      </c>
    </row>
    <row r="677" spans="1:14" hidden="1">
      <c r="A677">
        <v>10</v>
      </c>
      <c r="B677">
        <v>41</v>
      </c>
      <c r="C677" t="s">
        <v>2560</v>
      </c>
      <c r="D677" t="s">
        <v>2580</v>
      </c>
      <c r="E677">
        <v>1000730</v>
      </c>
      <c r="F677" t="s">
        <v>47</v>
      </c>
      <c r="G677" t="s">
        <v>409</v>
      </c>
      <c r="H677" t="s">
        <v>2557</v>
      </c>
      <c r="I677">
        <v>3909372358</v>
      </c>
      <c r="J677" t="s">
        <v>2558</v>
      </c>
      <c r="K677">
        <v>0</v>
      </c>
      <c r="L677" t="s">
        <v>1228</v>
      </c>
      <c r="M677">
        <v>0</v>
      </c>
      <c r="N677" t="s">
        <v>1228</v>
      </c>
    </row>
    <row r="678" spans="1:14" hidden="1">
      <c r="A678">
        <v>19</v>
      </c>
      <c r="B678">
        <v>41</v>
      </c>
      <c r="C678" t="s">
        <v>2559</v>
      </c>
      <c r="D678" t="s">
        <v>2581</v>
      </c>
      <c r="E678">
        <v>1000730</v>
      </c>
      <c r="F678" t="s">
        <v>47</v>
      </c>
      <c r="G678" t="s">
        <v>54</v>
      </c>
      <c r="H678" t="s">
        <v>2557</v>
      </c>
      <c r="I678">
        <v>3909424360</v>
      </c>
      <c r="J678" t="s">
        <v>2558</v>
      </c>
      <c r="K678">
        <v>0</v>
      </c>
      <c r="L678" t="s">
        <v>1228</v>
      </c>
      <c r="M678">
        <v>0</v>
      </c>
      <c r="N678" t="s">
        <v>1228</v>
      </c>
    </row>
    <row r="679" spans="1:14" hidden="1">
      <c r="A679">
        <v>19</v>
      </c>
      <c r="B679">
        <v>41</v>
      </c>
      <c r="C679" t="s">
        <v>2559</v>
      </c>
      <c r="D679" t="s">
        <v>2581</v>
      </c>
      <c r="E679">
        <v>1000730</v>
      </c>
      <c r="F679" t="s">
        <v>47</v>
      </c>
      <c r="G679" t="s">
        <v>54</v>
      </c>
      <c r="H679" t="s">
        <v>2557</v>
      </c>
      <c r="I679">
        <v>3909424360</v>
      </c>
      <c r="J679" t="s">
        <v>2558</v>
      </c>
      <c r="K679">
        <v>0</v>
      </c>
      <c r="L679" t="s">
        <v>1228</v>
      </c>
      <c r="M679">
        <v>0</v>
      </c>
      <c r="N679" t="s">
        <v>1228</v>
      </c>
    </row>
    <row r="680" spans="1:14" hidden="1">
      <c r="A680">
        <v>19</v>
      </c>
      <c r="B680">
        <v>41</v>
      </c>
      <c r="C680" t="s">
        <v>2559</v>
      </c>
      <c r="D680" t="s">
        <v>2581</v>
      </c>
      <c r="E680">
        <v>1000730</v>
      </c>
      <c r="F680" t="s">
        <v>47</v>
      </c>
      <c r="G680" t="s">
        <v>54</v>
      </c>
      <c r="H680" t="s">
        <v>2557</v>
      </c>
      <c r="I680">
        <v>3909424360</v>
      </c>
      <c r="J680" t="s">
        <v>2558</v>
      </c>
      <c r="K680">
        <v>0</v>
      </c>
      <c r="L680" t="s">
        <v>1228</v>
      </c>
      <c r="M680">
        <v>0</v>
      </c>
      <c r="N680" t="s">
        <v>1228</v>
      </c>
    </row>
    <row r="681" spans="1:14" hidden="1">
      <c r="A681">
        <v>19</v>
      </c>
      <c r="B681">
        <v>41</v>
      </c>
      <c r="C681" t="s">
        <v>2559</v>
      </c>
      <c r="D681" t="s">
        <v>2581</v>
      </c>
      <c r="E681">
        <v>1000730</v>
      </c>
      <c r="F681" t="s">
        <v>47</v>
      </c>
      <c r="G681" t="s">
        <v>54</v>
      </c>
      <c r="H681" t="s">
        <v>2557</v>
      </c>
      <c r="I681">
        <v>3909424360</v>
      </c>
      <c r="J681" t="s">
        <v>2558</v>
      </c>
      <c r="K681">
        <v>0</v>
      </c>
      <c r="L681" t="s">
        <v>1228</v>
      </c>
      <c r="M681">
        <v>0</v>
      </c>
      <c r="N681" t="s">
        <v>1228</v>
      </c>
    </row>
    <row r="682" spans="1:14" hidden="1">
      <c r="A682">
        <v>19</v>
      </c>
      <c r="B682">
        <v>41</v>
      </c>
      <c r="C682" t="s">
        <v>2559</v>
      </c>
      <c r="D682" t="s">
        <v>2581</v>
      </c>
      <c r="E682">
        <v>1000730</v>
      </c>
      <c r="F682" t="s">
        <v>47</v>
      </c>
      <c r="G682" t="s">
        <v>54</v>
      </c>
      <c r="H682" t="s">
        <v>2557</v>
      </c>
      <c r="I682">
        <v>3909424360</v>
      </c>
      <c r="J682" t="s">
        <v>2558</v>
      </c>
      <c r="K682">
        <v>0</v>
      </c>
      <c r="L682" t="s">
        <v>1228</v>
      </c>
      <c r="M682">
        <v>0</v>
      </c>
      <c r="N682" t="s">
        <v>1228</v>
      </c>
    </row>
    <row r="683" spans="1:14" hidden="1">
      <c r="A683">
        <v>19</v>
      </c>
      <c r="B683">
        <v>41</v>
      </c>
      <c r="C683" t="s">
        <v>2559</v>
      </c>
      <c r="D683" t="s">
        <v>2581</v>
      </c>
      <c r="E683">
        <v>1000730</v>
      </c>
      <c r="F683" t="s">
        <v>47</v>
      </c>
      <c r="G683" t="s">
        <v>54</v>
      </c>
      <c r="H683" t="s">
        <v>2557</v>
      </c>
      <c r="I683">
        <v>3909424360</v>
      </c>
      <c r="J683" t="s">
        <v>2558</v>
      </c>
      <c r="K683">
        <v>0</v>
      </c>
      <c r="L683" t="s">
        <v>1228</v>
      </c>
      <c r="M683">
        <v>0</v>
      </c>
      <c r="N683" t="s">
        <v>1228</v>
      </c>
    </row>
    <row r="684" spans="1:14" hidden="1">
      <c r="A684">
        <v>19</v>
      </c>
      <c r="B684">
        <v>41</v>
      </c>
      <c r="C684" t="s">
        <v>2559</v>
      </c>
      <c r="D684" t="s">
        <v>2581</v>
      </c>
      <c r="E684">
        <v>1000730</v>
      </c>
      <c r="F684" t="s">
        <v>47</v>
      </c>
      <c r="G684" t="s">
        <v>54</v>
      </c>
      <c r="H684" t="s">
        <v>2557</v>
      </c>
      <c r="I684">
        <v>3909424360</v>
      </c>
      <c r="J684" t="s">
        <v>2558</v>
      </c>
      <c r="K684">
        <v>0</v>
      </c>
      <c r="L684" t="s">
        <v>1228</v>
      </c>
      <c r="M684">
        <v>0</v>
      </c>
      <c r="N684" t="s">
        <v>1228</v>
      </c>
    </row>
    <row r="685" spans="1:14" hidden="1">
      <c r="A685">
        <v>19</v>
      </c>
      <c r="B685">
        <v>41</v>
      </c>
      <c r="C685" t="s">
        <v>2559</v>
      </c>
      <c r="D685" t="s">
        <v>2581</v>
      </c>
      <c r="E685">
        <v>1000730</v>
      </c>
      <c r="F685" t="s">
        <v>47</v>
      </c>
      <c r="G685" t="s">
        <v>54</v>
      </c>
      <c r="H685" t="s">
        <v>2557</v>
      </c>
      <c r="I685">
        <v>3909424360</v>
      </c>
      <c r="J685" t="s">
        <v>2558</v>
      </c>
      <c r="K685">
        <v>0</v>
      </c>
      <c r="L685" t="s">
        <v>1228</v>
      </c>
      <c r="M685">
        <v>0</v>
      </c>
      <c r="N685" t="s">
        <v>1228</v>
      </c>
    </row>
    <row r="686" spans="1:14" hidden="1">
      <c r="A686">
        <v>19</v>
      </c>
      <c r="B686">
        <v>41</v>
      </c>
      <c r="C686" t="s">
        <v>2559</v>
      </c>
      <c r="D686" t="s">
        <v>2581</v>
      </c>
      <c r="E686">
        <v>1000730</v>
      </c>
      <c r="F686" t="s">
        <v>47</v>
      </c>
      <c r="G686" t="s">
        <v>54</v>
      </c>
      <c r="H686" t="s">
        <v>2557</v>
      </c>
      <c r="I686">
        <v>3909424360</v>
      </c>
      <c r="J686" t="s">
        <v>2558</v>
      </c>
      <c r="K686">
        <v>0</v>
      </c>
      <c r="L686" t="s">
        <v>1228</v>
      </c>
      <c r="M686">
        <v>0</v>
      </c>
      <c r="N686" t="s">
        <v>1228</v>
      </c>
    </row>
    <row r="687" spans="1:14" hidden="1">
      <c r="A687">
        <v>19</v>
      </c>
      <c r="B687">
        <v>41</v>
      </c>
      <c r="C687" t="s">
        <v>2559</v>
      </c>
      <c r="D687" t="s">
        <v>2581</v>
      </c>
      <c r="E687">
        <v>1000730</v>
      </c>
      <c r="F687" t="s">
        <v>47</v>
      </c>
      <c r="G687" t="s">
        <v>54</v>
      </c>
      <c r="H687" t="s">
        <v>2557</v>
      </c>
      <c r="I687">
        <v>3909424360</v>
      </c>
      <c r="J687" t="s">
        <v>2558</v>
      </c>
      <c r="K687">
        <v>0</v>
      </c>
      <c r="L687" t="s">
        <v>1228</v>
      </c>
      <c r="M687">
        <v>0</v>
      </c>
      <c r="N687" t="s">
        <v>1228</v>
      </c>
    </row>
    <row r="688" spans="1:14" hidden="1">
      <c r="A688">
        <v>19</v>
      </c>
      <c r="B688">
        <v>41</v>
      </c>
      <c r="C688" t="s">
        <v>2559</v>
      </c>
      <c r="D688" t="s">
        <v>2581</v>
      </c>
      <c r="E688">
        <v>1000730</v>
      </c>
      <c r="F688" t="s">
        <v>47</v>
      </c>
      <c r="G688" t="s">
        <v>54</v>
      </c>
      <c r="H688" t="s">
        <v>2557</v>
      </c>
      <c r="I688">
        <v>3909424360</v>
      </c>
      <c r="J688" t="s">
        <v>2558</v>
      </c>
      <c r="K688">
        <v>0</v>
      </c>
      <c r="L688" t="s">
        <v>1228</v>
      </c>
      <c r="M688">
        <v>0</v>
      </c>
      <c r="N688" t="s">
        <v>1228</v>
      </c>
    </row>
    <row r="689" spans="1:14" hidden="1">
      <c r="A689">
        <v>19</v>
      </c>
      <c r="B689">
        <v>41</v>
      </c>
      <c r="C689" t="s">
        <v>2559</v>
      </c>
      <c r="D689" t="s">
        <v>2581</v>
      </c>
      <c r="E689">
        <v>1000730</v>
      </c>
      <c r="F689" t="s">
        <v>47</v>
      </c>
      <c r="G689" t="s">
        <v>54</v>
      </c>
      <c r="H689" t="s">
        <v>2557</v>
      </c>
      <c r="I689">
        <v>3909424360</v>
      </c>
      <c r="J689" t="s">
        <v>2558</v>
      </c>
      <c r="K689">
        <v>0</v>
      </c>
      <c r="L689" t="s">
        <v>1228</v>
      </c>
      <c r="M689">
        <v>0</v>
      </c>
      <c r="N689" t="s">
        <v>1228</v>
      </c>
    </row>
    <row r="690" spans="1:14" hidden="1">
      <c r="A690">
        <v>19</v>
      </c>
      <c r="B690">
        <v>41</v>
      </c>
      <c r="C690" t="s">
        <v>2559</v>
      </c>
      <c r="D690" t="s">
        <v>2581</v>
      </c>
      <c r="E690">
        <v>1000730</v>
      </c>
      <c r="F690" t="s">
        <v>47</v>
      </c>
      <c r="G690" t="s">
        <v>54</v>
      </c>
      <c r="H690" t="s">
        <v>2557</v>
      </c>
      <c r="I690">
        <v>3909424360</v>
      </c>
      <c r="J690" t="s">
        <v>2558</v>
      </c>
      <c r="K690">
        <v>0</v>
      </c>
      <c r="L690" t="s">
        <v>1228</v>
      </c>
      <c r="M690">
        <v>0</v>
      </c>
      <c r="N690" t="s">
        <v>1228</v>
      </c>
    </row>
    <row r="691" spans="1:14" hidden="1">
      <c r="A691">
        <v>19</v>
      </c>
      <c r="B691">
        <v>41</v>
      </c>
      <c r="C691" t="s">
        <v>2559</v>
      </c>
      <c r="D691" t="s">
        <v>2581</v>
      </c>
      <c r="E691">
        <v>1000730</v>
      </c>
      <c r="F691" t="s">
        <v>47</v>
      </c>
      <c r="G691" t="s">
        <v>54</v>
      </c>
      <c r="H691" t="s">
        <v>2557</v>
      </c>
      <c r="I691">
        <v>3909424360</v>
      </c>
      <c r="J691" t="s">
        <v>2558</v>
      </c>
      <c r="K691">
        <v>0</v>
      </c>
      <c r="L691" t="s">
        <v>1228</v>
      </c>
      <c r="M691">
        <v>0</v>
      </c>
      <c r="N691" t="s">
        <v>1228</v>
      </c>
    </row>
    <row r="692" spans="1:14" hidden="1">
      <c r="A692">
        <v>19</v>
      </c>
      <c r="B692">
        <v>41</v>
      </c>
      <c r="C692" t="s">
        <v>2559</v>
      </c>
      <c r="D692" t="s">
        <v>2581</v>
      </c>
      <c r="E692">
        <v>1000730</v>
      </c>
      <c r="F692" t="s">
        <v>47</v>
      </c>
      <c r="G692" t="s">
        <v>54</v>
      </c>
      <c r="H692" t="s">
        <v>2557</v>
      </c>
      <c r="I692">
        <v>3909424360</v>
      </c>
      <c r="J692" t="s">
        <v>2558</v>
      </c>
      <c r="K692">
        <v>0</v>
      </c>
      <c r="L692" t="s">
        <v>1228</v>
      </c>
      <c r="M692">
        <v>0</v>
      </c>
      <c r="N692" t="s">
        <v>1228</v>
      </c>
    </row>
    <row r="693" spans="1:14" hidden="1">
      <c r="A693">
        <v>19</v>
      </c>
      <c r="B693">
        <v>41</v>
      </c>
      <c r="C693" t="s">
        <v>2559</v>
      </c>
      <c r="D693" t="s">
        <v>2581</v>
      </c>
      <c r="E693">
        <v>1000730</v>
      </c>
      <c r="F693" t="s">
        <v>47</v>
      </c>
      <c r="G693" t="s">
        <v>54</v>
      </c>
      <c r="H693" t="s">
        <v>2557</v>
      </c>
      <c r="I693">
        <v>3909424360</v>
      </c>
      <c r="J693" t="s">
        <v>2558</v>
      </c>
      <c r="K693">
        <v>0</v>
      </c>
      <c r="L693" t="s">
        <v>1228</v>
      </c>
      <c r="M693">
        <v>0</v>
      </c>
      <c r="N693" t="s">
        <v>1228</v>
      </c>
    </row>
    <row r="694" spans="1:14" hidden="1">
      <c r="A694">
        <v>19</v>
      </c>
      <c r="B694">
        <v>41</v>
      </c>
      <c r="C694" t="s">
        <v>2559</v>
      </c>
      <c r="D694" t="s">
        <v>2581</v>
      </c>
      <c r="E694">
        <v>1000730</v>
      </c>
      <c r="F694" t="s">
        <v>47</v>
      </c>
      <c r="G694" t="s">
        <v>54</v>
      </c>
      <c r="H694" t="s">
        <v>2557</v>
      </c>
      <c r="I694">
        <v>3909424360</v>
      </c>
      <c r="J694" t="s">
        <v>2558</v>
      </c>
      <c r="K694">
        <v>0</v>
      </c>
      <c r="L694" t="s">
        <v>1228</v>
      </c>
      <c r="M694">
        <v>0</v>
      </c>
      <c r="N694" t="s">
        <v>1228</v>
      </c>
    </row>
    <row r="695" spans="1:14" hidden="1">
      <c r="A695">
        <v>19</v>
      </c>
      <c r="B695">
        <v>41</v>
      </c>
      <c r="C695" t="s">
        <v>2559</v>
      </c>
      <c r="D695" t="s">
        <v>2581</v>
      </c>
      <c r="E695">
        <v>1000730</v>
      </c>
      <c r="F695" t="s">
        <v>47</v>
      </c>
      <c r="G695" t="s">
        <v>54</v>
      </c>
      <c r="H695" t="s">
        <v>2557</v>
      </c>
      <c r="I695">
        <v>3909424360</v>
      </c>
      <c r="J695" t="s">
        <v>2558</v>
      </c>
      <c r="K695">
        <v>0</v>
      </c>
      <c r="L695" t="s">
        <v>1228</v>
      </c>
      <c r="M695">
        <v>0</v>
      </c>
      <c r="N695" t="s">
        <v>1228</v>
      </c>
    </row>
    <row r="696" spans="1:14" hidden="1">
      <c r="A696">
        <v>19</v>
      </c>
      <c r="B696">
        <v>41</v>
      </c>
      <c r="C696" t="s">
        <v>2559</v>
      </c>
      <c r="D696" t="s">
        <v>2581</v>
      </c>
      <c r="E696">
        <v>1000730</v>
      </c>
      <c r="F696" t="s">
        <v>47</v>
      </c>
      <c r="G696" t="s">
        <v>54</v>
      </c>
      <c r="H696" t="s">
        <v>2557</v>
      </c>
      <c r="I696">
        <v>3909424360</v>
      </c>
      <c r="J696" t="s">
        <v>2558</v>
      </c>
      <c r="K696">
        <v>0</v>
      </c>
      <c r="L696" t="s">
        <v>1228</v>
      </c>
      <c r="M696">
        <v>0</v>
      </c>
      <c r="N696" t="s">
        <v>1228</v>
      </c>
    </row>
    <row r="697" spans="1:14" hidden="1">
      <c r="A697">
        <v>19</v>
      </c>
      <c r="B697">
        <v>41</v>
      </c>
      <c r="C697" t="s">
        <v>2559</v>
      </c>
      <c r="D697" t="s">
        <v>2581</v>
      </c>
      <c r="E697">
        <v>1000730</v>
      </c>
      <c r="F697" t="s">
        <v>47</v>
      </c>
      <c r="G697" t="s">
        <v>54</v>
      </c>
      <c r="H697" t="s">
        <v>2557</v>
      </c>
      <c r="I697">
        <v>3909424360</v>
      </c>
      <c r="J697" t="s">
        <v>2558</v>
      </c>
      <c r="K697">
        <v>0</v>
      </c>
      <c r="L697" t="s">
        <v>1228</v>
      </c>
      <c r="M697">
        <v>0</v>
      </c>
      <c r="N697" t="s">
        <v>1228</v>
      </c>
    </row>
    <row r="698" spans="1:14" hidden="1">
      <c r="A698">
        <v>19</v>
      </c>
      <c r="B698">
        <v>41</v>
      </c>
      <c r="C698" t="s">
        <v>2559</v>
      </c>
      <c r="D698" t="s">
        <v>2581</v>
      </c>
      <c r="E698">
        <v>1000730</v>
      </c>
      <c r="F698" t="s">
        <v>47</v>
      </c>
      <c r="G698" t="s">
        <v>54</v>
      </c>
      <c r="H698" t="s">
        <v>2557</v>
      </c>
      <c r="I698">
        <v>3909424360</v>
      </c>
      <c r="J698" t="s">
        <v>2558</v>
      </c>
      <c r="K698">
        <v>0</v>
      </c>
      <c r="L698" t="s">
        <v>1228</v>
      </c>
      <c r="M698">
        <v>0</v>
      </c>
      <c r="N698" t="s">
        <v>1228</v>
      </c>
    </row>
    <row r="699" spans="1:14" hidden="1">
      <c r="A699">
        <v>19</v>
      </c>
      <c r="B699">
        <v>41</v>
      </c>
      <c r="C699" t="s">
        <v>2559</v>
      </c>
      <c r="D699" t="s">
        <v>2581</v>
      </c>
      <c r="E699">
        <v>1000730</v>
      </c>
      <c r="F699" t="s">
        <v>47</v>
      </c>
      <c r="G699" t="s">
        <v>54</v>
      </c>
      <c r="H699" t="s">
        <v>2557</v>
      </c>
      <c r="I699">
        <v>3909424360</v>
      </c>
      <c r="J699" t="s">
        <v>2558</v>
      </c>
      <c r="K699">
        <v>0</v>
      </c>
      <c r="L699" t="s">
        <v>1228</v>
      </c>
      <c r="M699">
        <v>0</v>
      </c>
      <c r="N699" t="s">
        <v>1228</v>
      </c>
    </row>
    <row r="700" spans="1:14" hidden="1">
      <c r="A700">
        <v>19</v>
      </c>
      <c r="B700">
        <v>41</v>
      </c>
      <c r="C700" t="s">
        <v>2559</v>
      </c>
      <c r="D700" t="s">
        <v>2581</v>
      </c>
      <c r="E700">
        <v>1000730</v>
      </c>
      <c r="F700" t="s">
        <v>47</v>
      </c>
      <c r="G700" t="s">
        <v>54</v>
      </c>
      <c r="H700" t="s">
        <v>2557</v>
      </c>
      <c r="I700">
        <v>3909424360</v>
      </c>
      <c r="J700" t="s">
        <v>2558</v>
      </c>
      <c r="K700">
        <v>0</v>
      </c>
      <c r="L700" t="s">
        <v>1228</v>
      </c>
      <c r="M700">
        <v>0</v>
      </c>
      <c r="N700" t="s">
        <v>1228</v>
      </c>
    </row>
    <row r="701" spans="1:14" hidden="1">
      <c r="A701">
        <v>19</v>
      </c>
      <c r="B701">
        <v>41</v>
      </c>
      <c r="C701" t="s">
        <v>2559</v>
      </c>
      <c r="D701" t="s">
        <v>2581</v>
      </c>
      <c r="E701">
        <v>1000730</v>
      </c>
      <c r="F701" t="s">
        <v>47</v>
      </c>
      <c r="G701" t="s">
        <v>54</v>
      </c>
      <c r="H701" t="s">
        <v>2557</v>
      </c>
      <c r="I701">
        <v>3909424360</v>
      </c>
      <c r="J701" t="s">
        <v>2558</v>
      </c>
      <c r="K701">
        <v>0</v>
      </c>
      <c r="L701" t="s">
        <v>1228</v>
      </c>
      <c r="M701">
        <v>0</v>
      </c>
      <c r="N701" t="s">
        <v>1228</v>
      </c>
    </row>
    <row r="702" spans="1:14" hidden="1">
      <c r="A702">
        <v>10</v>
      </c>
      <c r="B702">
        <v>41</v>
      </c>
      <c r="C702" t="s">
        <v>2559</v>
      </c>
      <c r="D702" t="s">
        <v>2581</v>
      </c>
      <c r="E702">
        <v>1000730</v>
      </c>
      <c r="F702" t="s">
        <v>47</v>
      </c>
      <c r="G702" t="s">
        <v>194</v>
      </c>
      <c r="H702" t="s">
        <v>2557</v>
      </c>
      <c r="I702">
        <v>3909424361</v>
      </c>
      <c r="J702" t="s">
        <v>2558</v>
      </c>
      <c r="K702">
        <v>0</v>
      </c>
      <c r="L702" t="s">
        <v>1228</v>
      </c>
      <c r="M702">
        <v>0</v>
      </c>
      <c r="N702" t="s">
        <v>1228</v>
      </c>
    </row>
    <row r="703" spans="1:14" hidden="1">
      <c r="A703">
        <v>10</v>
      </c>
      <c r="B703">
        <v>41</v>
      </c>
      <c r="C703" t="s">
        <v>2559</v>
      </c>
      <c r="D703" t="s">
        <v>2581</v>
      </c>
      <c r="E703">
        <v>1000730</v>
      </c>
      <c r="F703" t="s">
        <v>47</v>
      </c>
      <c r="G703" t="s">
        <v>1122</v>
      </c>
      <c r="H703" t="s">
        <v>2557</v>
      </c>
      <c r="I703">
        <v>3909424361</v>
      </c>
      <c r="J703" t="s">
        <v>2558</v>
      </c>
      <c r="K703">
        <v>0</v>
      </c>
      <c r="L703" t="s">
        <v>1228</v>
      </c>
      <c r="M703">
        <v>0</v>
      </c>
      <c r="N703" t="s">
        <v>1228</v>
      </c>
    </row>
    <row r="704" spans="1:14" hidden="1">
      <c r="A704">
        <v>10</v>
      </c>
      <c r="B704">
        <v>41</v>
      </c>
      <c r="C704" t="s">
        <v>2559</v>
      </c>
      <c r="D704" t="s">
        <v>2581</v>
      </c>
      <c r="E704">
        <v>1000730</v>
      </c>
      <c r="F704" t="s">
        <v>47</v>
      </c>
      <c r="G704" t="s">
        <v>194</v>
      </c>
      <c r="H704" t="s">
        <v>2557</v>
      </c>
      <c r="I704">
        <v>3909424361</v>
      </c>
      <c r="J704" t="s">
        <v>2558</v>
      </c>
      <c r="K704">
        <v>0</v>
      </c>
      <c r="L704" t="s">
        <v>1228</v>
      </c>
      <c r="M704">
        <v>0</v>
      </c>
      <c r="N704" t="s">
        <v>1228</v>
      </c>
    </row>
    <row r="705" spans="1:14" hidden="1">
      <c r="A705">
        <v>10</v>
      </c>
      <c r="B705">
        <v>41</v>
      </c>
      <c r="C705" t="s">
        <v>2559</v>
      </c>
      <c r="D705" t="s">
        <v>2581</v>
      </c>
      <c r="E705">
        <v>1000730</v>
      </c>
      <c r="F705" t="s">
        <v>47</v>
      </c>
      <c r="G705" t="s">
        <v>409</v>
      </c>
      <c r="H705" t="s">
        <v>2557</v>
      </c>
      <c r="I705">
        <v>3909424361</v>
      </c>
      <c r="J705" t="s">
        <v>2558</v>
      </c>
      <c r="K705">
        <v>0</v>
      </c>
      <c r="L705" t="s">
        <v>1228</v>
      </c>
      <c r="M705">
        <v>0</v>
      </c>
      <c r="N705" t="s">
        <v>1228</v>
      </c>
    </row>
    <row r="706" spans="1:14" hidden="1">
      <c r="A706">
        <v>10</v>
      </c>
      <c r="B706">
        <v>41</v>
      </c>
      <c r="C706" t="s">
        <v>2559</v>
      </c>
      <c r="D706" t="s">
        <v>2581</v>
      </c>
      <c r="E706">
        <v>1000730</v>
      </c>
      <c r="F706" t="s">
        <v>47</v>
      </c>
      <c r="G706" t="s">
        <v>1122</v>
      </c>
      <c r="H706" t="s">
        <v>2557</v>
      </c>
      <c r="I706">
        <v>3909424361</v>
      </c>
      <c r="J706" t="s">
        <v>2558</v>
      </c>
      <c r="K706">
        <v>0</v>
      </c>
      <c r="L706" t="s">
        <v>1228</v>
      </c>
      <c r="M706">
        <v>0</v>
      </c>
      <c r="N706" t="s">
        <v>1228</v>
      </c>
    </row>
    <row r="707" spans="1:14" hidden="1">
      <c r="A707">
        <v>10</v>
      </c>
      <c r="B707">
        <v>41</v>
      </c>
      <c r="C707" t="s">
        <v>2559</v>
      </c>
      <c r="D707" t="s">
        <v>2581</v>
      </c>
      <c r="E707">
        <v>1000730</v>
      </c>
      <c r="F707" t="s">
        <v>47</v>
      </c>
      <c r="G707" t="s">
        <v>409</v>
      </c>
      <c r="H707" t="s">
        <v>2557</v>
      </c>
      <c r="I707">
        <v>3909424361</v>
      </c>
      <c r="J707" t="s">
        <v>2558</v>
      </c>
      <c r="K707">
        <v>0</v>
      </c>
      <c r="L707" t="s">
        <v>1228</v>
      </c>
      <c r="M707">
        <v>0</v>
      </c>
      <c r="N707" t="s">
        <v>1228</v>
      </c>
    </row>
    <row r="708" spans="1:14" hidden="1">
      <c r="A708">
        <v>19</v>
      </c>
      <c r="B708">
        <v>41</v>
      </c>
      <c r="C708" t="s">
        <v>2560</v>
      </c>
      <c r="D708" t="s">
        <v>2581</v>
      </c>
      <c r="E708">
        <v>1000730</v>
      </c>
      <c r="F708" t="s">
        <v>47</v>
      </c>
      <c r="G708" t="s">
        <v>54</v>
      </c>
      <c r="H708" t="s">
        <v>2557</v>
      </c>
      <c r="I708">
        <v>3909424360</v>
      </c>
      <c r="J708" t="s">
        <v>2558</v>
      </c>
      <c r="K708">
        <v>0</v>
      </c>
      <c r="L708" t="s">
        <v>1228</v>
      </c>
      <c r="M708">
        <v>0</v>
      </c>
      <c r="N708" t="s">
        <v>1228</v>
      </c>
    </row>
    <row r="709" spans="1:14" hidden="1">
      <c r="A709">
        <v>19</v>
      </c>
      <c r="B709">
        <v>41</v>
      </c>
      <c r="C709" t="s">
        <v>2560</v>
      </c>
      <c r="D709" t="s">
        <v>2581</v>
      </c>
      <c r="E709">
        <v>1000730</v>
      </c>
      <c r="F709" t="s">
        <v>47</v>
      </c>
      <c r="G709" t="s">
        <v>54</v>
      </c>
      <c r="H709" t="s">
        <v>2557</v>
      </c>
      <c r="I709">
        <v>3909424360</v>
      </c>
      <c r="J709" t="s">
        <v>2558</v>
      </c>
      <c r="K709">
        <v>0</v>
      </c>
      <c r="L709" t="s">
        <v>1228</v>
      </c>
      <c r="M709">
        <v>0</v>
      </c>
      <c r="N709" t="s">
        <v>1228</v>
      </c>
    </row>
    <row r="710" spans="1:14" hidden="1">
      <c r="A710">
        <v>19</v>
      </c>
      <c r="B710">
        <v>41</v>
      </c>
      <c r="C710" t="s">
        <v>2560</v>
      </c>
      <c r="D710" t="s">
        <v>2581</v>
      </c>
      <c r="E710">
        <v>1000730</v>
      </c>
      <c r="F710" t="s">
        <v>47</v>
      </c>
      <c r="G710" t="s">
        <v>54</v>
      </c>
      <c r="H710" t="s">
        <v>2557</v>
      </c>
      <c r="I710">
        <v>3909424360</v>
      </c>
      <c r="J710" t="s">
        <v>2558</v>
      </c>
      <c r="K710">
        <v>0</v>
      </c>
      <c r="L710" t="s">
        <v>1228</v>
      </c>
      <c r="M710">
        <v>0</v>
      </c>
      <c r="N710" t="s">
        <v>1228</v>
      </c>
    </row>
    <row r="711" spans="1:14" hidden="1">
      <c r="A711">
        <v>19</v>
      </c>
      <c r="B711">
        <v>41</v>
      </c>
      <c r="C711" t="s">
        <v>2560</v>
      </c>
      <c r="D711" t="s">
        <v>2581</v>
      </c>
      <c r="E711">
        <v>1000730</v>
      </c>
      <c r="F711" t="s">
        <v>47</v>
      </c>
      <c r="G711" t="s">
        <v>54</v>
      </c>
      <c r="H711" t="s">
        <v>2557</v>
      </c>
      <c r="I711">
        <v>3909424360</v>
      </c>
      <c r="J711" t="s">
        <v>2558</v>
      </c>
      <c r="K711">
        <v>0</v>
      </c>
      <c r="L711" t="s">
        <v>1228</v>
      </c>
      <c r="M711">
        <v>0</v>
      </c>
      <c r="N711" t="s">
        <v>1228</v>
      </c>
    </row>
    <row r="712" spans="1:14" hidden="1">
      <c r="A712">
        <v>19</v>
      </c>
      <c r="B712">
        <v>41</v>
      </c>
      <c r="C712" t="s">
        <v>2560</v>
      </c>
      <c r="D712" t="s">
        <v>2581</v>
      </c>
      <c r="E712">
        <v>1000730</v>
      </c>
      <c r="F712" t="s">
        <v>47</v>
      </c>
      <c r="G712" t="s">
        <v>54</v>
      </c>
      <c r="H712" t="s">
        <v>2557</v>
      </c>
      <c r="I712">
        <v>3909424360</v>
      </c>
      <c r="J712" t="s">
        <v>2558</v>
      </c>
      <c r="K712">
        <v>0</v>
      </c>
      <c r="L712" t="s">
        <v>1228</v>
      </c>
      <c r="M712">
        <v>0</v>
      </c>
      <c r="N712" t="s">
        <v>1228</v>
      </c>
    </row>
    <row r="713" spans="1:14" hidden="1">
      <c r="A713">
        <v>19</v>
      </c>
      <c r="B713">
        <v>41</v>
      </c>
      <c r="C713" t="s">
        <v>2560</v>
      </c>
      <c r="D713" t="s">
        <v>2581</v>
      </c>
      <c r="E713">
        <v>1000730</v>
      </c>
      <c r="F713" t="s">
        <v>47</v>
      </c>
      <c r="G713" t="s">
        <v>54</v>
      </c>
      <c r="H713" t="s">
        <v>2557</v>
      </c>
      <c r="I713">
        <v>3909424360</v>
      </c>
      <c r="J713" t="s">
        <v>2558</v>
      </c>
      <c r="K713">
        <v>0</v>
      </c>
      <c r="L713" t="s">
        <v>1228</v>
      </c>
      <c r="M713">
        <v>0</v>
      </c>
      <c r="N713" t="s">
        <v>1228</v>
      </c>
    </row>
    <row r="714" spans="1:14" hidden="1">
      <c r="A714">
        <v>19</v>
      </c>
      <c r="B714">
        <v>41</v>
      </c>
      <c r="C714" t="s">
        <v>2560</v>
      </c>
      <c r="D714" t="s">
        <v>2581</v>
      </c>
      <c r="E714">
        <v>1000730</v>
      </c>
      <c r="F714" t="s">
        <v>47</v>
      </c>
      <c r="G714" t="s">
        <v>54</v>
      </c>
      <c r="H714" t="s">
        <v>2557</v>
      </c>
      <c r="I714">
        <v>3909424360</v>
      </c>
      <c r="J714" t="s">
        <v>2558</v>
      </c>
      <c r="K714">
        <v>0</v>
      </c>
      <c r="L714" t="s">
        <v>1228</v>
      </c>
      <c r="M714">
        <v>0</v>
      </c>
      <c r="N714" t="s">
        <v>1228</v>
      </c>
    </row>
    <row r="715" spans="1:14" hidden="1">
      <c r="A715">
        <v>19</v>
      </c>
      <c r="B715">
        <v>41</v>
      </c>
      <c r="C715" t="s">
        <v>2560</v>
      </c>
      <c r="D715" t="s">
        <v>2581</v>
      </c>
      <c r="E715">
        <v>1000730</v>
      </c>
      <c r="F715" t="s">
        <v>47</v>
      </c>
      <c r="G715" t="s">
        <v>54</v>
      </c>
      <c r="H715" t="s">
        <v>2557</v>
      </c>
      <c r="I715">
        <v>3909424360</v>
      </c>
      <c r="J715" t="s">
        <v>2558</v>
      </c>
      <c r="K715">
        <v>0</v>
      </c>
      <c r="L715" t="s">
        <v>1228</v>
      </c>
      <c r="M715">
        <v>0</v>
      </c>
      <c r="N715" t="s">
        <v>1228</v>
      </c>
    </row>
    <row r="716" spans="1:14" hidden="1">
      <c r="A716">
        <v>19</v>
      </c>
      <c r="B716">
        <v>41</v>
      </c>
      <c r="C716" t="s">
        <v>2560</v>
      </c>
      <c r="D716" t="s">
        <v>2581</v>
      </c>
      <c r="E716">
        <v>1000730</v>
      </c>
      <c r="F716" t="s">
        <v>47</v>
      </c>
      <c r="G716" t="s">
        <v>54</v>
      </c>
      <c r="H716" t="s">
        <v>2557</v>
      </c>
      <c r="I716">
        <v>3909424360</v>
      </c>
      <c r="J716" t="s">
        <v>2558</v>
      </c>
      <c r="K716">
        <v>0</v>
      </c>
      <c r="L716" t="s">
        <v>1228</v>
      </c>
      <c r="M716">
        <v>0</v>
      </c>
      <c r="N716" t="s">
        <v>1228</v>
      </c>
    </row>
    <row r="717" spans="1:14" hidden="1">
      <c r="A717">
        <v>19</v>
      </c>
      <c r="B717">
        <v>41</v>
      </c>
      <c r="C717" t="s">
        <v>2560</v>
      </c>
      <c r="D717" t="s">
        <v>2581</v>
      </c>
      <c r="E717">
        <v>1000730</v>
      </c>
      <c r="F717" t="s">
        <v>47</v>
      </c>
      <c r="G717" t="s">
        <v>54</v>
      </c>
      <c r="H717" t="s">
        <v>2557</v>
      </c>
      <c r="I717">
        <v>3909424360</v>
      </c>
      <c r="J717" t="s">
        <v>2558</v>
      </c>
      <c r="K717">
        <v>0</v>
      </c>
      <c r="L717" t="s">
        <v>1228</v>
      </c>
      <c r="M717">
        <v>0</v>
      </c>
      <c r="N717" t="s">
        <v>1228</v>
      </c>
    </row>
    <row r="718" spans="1:14" hidden="1">
      <c r="A718">
        <v>19</v>
      </c>
      <c r="B718">
        <v>41</v>
      </c>
      <c r="C718" t="s">
        <v>2560</v>
      </c>
      <c r="D718" t="s">
        <v>2581</v>
      </c>
      <c r="E718">
        <v>1000730</v>
      </c>
      <c r="F718" t="s">
        <v>47</v>
      </c>
      <c r="G718" t="s">
        <v>54</v>
      </c>
      <c r="H718" t="s">
        <v>2557</v>
      </c>
      <c r="I718">
        <v>3909424360</v>
      </c>
      <c r="J718" t="s">
        <v>2558</v>
      </c>
      <c r="K718">
        <v>0</v>
      </c>
      <c r="L718" t="s">
        <v>1228</v>
      </c>
      <c r="M718">
        <v>0</v>
      </c>
      <c r="N718" t="s">
        <v>1228</v>
      </c>
    </row>
    <row r="719" spans="1:14" hidden="1">
      <c r="A719">
        <v>19</v>
      </c>
      <c r="B719">
        <v>41</v>
      </c>
      <c r="C719" t="s">
        <v>2560</v>
      </c>
      <c r="D719" t="s">
        <v>2581</v>
      </c>
      <c r="E719">
        <v>1000730</v>
      </c>
      <c r="F719" t="s">
        <v>47</v>
      </c>
      <c r="G719" t="s">
        <v>54</v>
      </c>
      <c r="H719" t="s">
        <v>2557</v>
      </c>
      <c r="I719">
        <v>3909424360</v>
      </c>
      <c r="J719" t="s">
        <v>2558</v>
      </c>
      <c r="K719">
        <v>0</v>
      </c>
      <c r="L719" t="s">
        <v>1228</v>
      </c>
      <c r="M719">
        <v>0</v>
      </c>
      <c r="N719" t="s">
        <v>1228</v>
      </c>
    </row>
    <row r="720" spans="1:14" hidden="1">
      <c r="A720">
        <v>19</v>
      </c>
      <c r="B720">
        <v>41</v>
      </c>
      <c r="C720" t="s">
        <v>2560</v>
      </c>
      <c r="D720" t="s">
        <v>2581</v>
      </c>
      <c r="E720">
        <v>1000730</v>
      </c>
      <c r="F720" t="s">
        <v>47</v>
      </c>
      <c r="G720" t="s">
        <v>54</v>
      </c>
      <c r="H720" t="s">
        <v>2557</v>
      </c>
      <c r="I720">
        <v>3909424360</v>
      </c>
      <c r="J720" t="s">
        <v>2558</v>
      </c>
      <c r="K720">
        <v>0</v>
      </c>
      <c r="L720" t="s">
        <v>1228</v>
      </c>
      <c r="M720">
        <v>0</v>
      </c>
      <c r="N720" t="s">
        <v>1228</v>
      </c>
    </row>
    <row r="721" spans="1:14" hidden="1">
      <c r="A721">
        <v>19</v>
      </c>
      <c r="B721">
        <v>41</v>
      </c>
      <c r="C721" t="s">
        <v>2560</v>
      </c>
      <c r="D721" t="s">
        <v>2581</v>
      </c>
      <c r="E721">
        <v>1000730</v>
      </c>
      <c r="F721" t="s">
        <v>47</v>
      </c>
      <c r="G721" t="s">
        <v>54</v>
      </c>
      <c r="H721" t="s">
        <v>2557</v>
      </c>
      <c r="I721">
        <v>3909424360</v>
      </c>
      <c r="J721" t="s">
        <v>2558</v>
      </c>
      <c r="K721">
        <v>0</v>
      </c>
      <c r="L721" t="s">
        <v>1228</v>
      </c>
      <c r="M721">
        <v>0</v>
      </c>
      <c r="N721" t="s">
        <v>1228</v>
      </c>
    </row>
    <row r="722" spans="1:14" hidden="1">
      <c r="A722">
        <v>19</v>
      </c>
      <c r="B722">
        <v>41</v>
      </c>
      <c r="C722" t="s">
        <v>2560</v>
      </c>
      <c r="D722" t="s">
        <v>2581</v>
      </c>
      <c r="E722">
        <v>1000730</v>
      </c>
      <c r="F722" t="s">
        <v>47</v>
      </c>
      <c r="G722" t="s">
        <v>54</v>
      </c>
      <c r="H722" t="s">
        <v>2557</v>
      </c>
      <c r="I722">
        <v>3909424360</v>
      </c>
      <c r="J722" t="s">
        <v>2558</v>
      </c>
      <c r="K722">
        <v>0</v>
      </c>
      <c r="L722" t="s">
        <v>1228</v>
      </c>
      <c r="M722">
        <v>0</v>
      </c>
      <c r="N722" t="s">
        <v>1228</v>
      </c>
    </row>
    <row r="723" spans="1:14" hidden="1">
      <c r="A723">
        <v>19</v>
      </c>
      <c r="B723">
        <v>41</v>
      </c>
      <c r="C723" t="s">
        <v>2560</v>
      </c>
      <c r="D723" t="s">
        <v>2581</v>
      </c>
      <c r="E723">
        <v>1000730</v>
      </c>
      <c r="F723" t="s">
        <v>47</v>
      </c>
      <c r="G723" t="s">
        <v>54</v>
      </c>
      <c r="H723" t="s">
        <v>2557</v>
      </c>
      <c r="I723">
        <v>3909424360</v>
      </c>
      <c r="J723" t="s">
        <v>2558</v>
      </c>
      <c r="K723">
        <v>0</v>
      </c>
      <c r="L723" t="s">
        <v>1228</v>
      </c>
      <c r="M723">
        <v>0</v>
      </c>
      <c r="N723" t="s">
        <v>1228</v>
      </c>
    </row>
    <row r="724" spans="1:14" hidden="1">
      <c r="A724">
        <v>19</v>
      </c>
      <c r="B724">
        <v>41</v>
      </c>
      <c r="C724" t="s">
        <v>2560</v>
      </c>
      <c r="D724" t="s">
        <v>2581</v>
      </c>
      <c r="E724">
        <v>1000730</v>
      </c>
      <c r="F724" t="s">
        <v>47</v>
      </c>
      <c r="G724" t="s">
        <v>54</v>
      </c>
      <c r="H724" t="s">
        <v>2557</v>
      </c>
      <c r="I724">
        <v>3909424360</v>
      </c>
      <c r="J724" t="s">
        <v>2558</v>
      </c>
      <c r="K724">
        <v>0</v>
      </c>
      <c r="L724" t="s">
        <v>1228</v>
      </c>
      <c r="M724">
        <v>0</v>
      </c>
      <c r="N724" t="s">
        <v>1228</v>
      </c>
    </row>
    <row r="725" spans="1:14" hidden="1">
      <c r="A725">
        <v>19</v>
      </c>
      <c r="B725">
        <v>41</v>
      </c>
      <c r="C725" t="s">
        <v>2560</v>
      </c>
      <c r="D725" t="s">
        <v>2581</v>
      </c>
      <c r="E725">
        <v>1000730</v>
      </c>
      <c r="F725" t="s">
        <v>47</v>
      </c>
      <c r="G725" t="s">
        <v>54</v>
      </c>
      <c r="H725" t="s">
        <v>2557</v>
      </c>
      <c r="I725">
        <v>3909424360</v>
      </c>
      <c r="J725" t="s">
        <v>2558</v>
      </c>
      <c r="K725">
        <v>0</v>
      </c>
      <c r="L725" t="s">
        <v>1228</v>
      </c>
      <c r="M725">
        <v>0</v>
      </c>
      <c r="N725" t="s">
        <v>1228</v>
      </c>
    </row>
    <row r="726" spans="1:14" hidden="1">
      <c r="A726">
        <v>19</v>
      </c>
      <c r="B726">
        <v>41</v>
      </c>
      <c r="C726" t="s">
        <v>2560</v>
      </c>
      <c r="D726" t="s">
        <v>2581</v>
      </c>
      <c r="E726">
        <v>1000730</v>
      </c>
      <c r="F726" t="s">
        <v>47</v>
      </c>
      <c r="G726" t="s">
        <v>54</v>
      </c>
      <c r="H726" t="s">
        <v>2557</v>
      </c>
      <c r="I726">
        <v>3909424360</v>
      </c>
      <c r="J726" t="s">
        <v>2558</v>
      </c>
      <c r="K726">
        <v>0</v>
      </c>
      <c r="L726" t="s">
        <v>1228</v>
      </c>
      <c r="M726">
        <v>0</v>
      </c>
      <c r="N726" t="s">
        <v>1228</v>
      </c>
    </row>
    <row r="727" spans="1:14" hidden="1">
      <c r="A727">
        <v>19</v>
      </c>
      <c r="B727">
        <v>41</v>
      </c>
      <c r="C727" t="s">
        <v>2560</v>
      </c>
      <c r="D727" t="s">
        <v>2581</v>
      </c>
      <c r="E727">
        <v>1000730</v>
      </c>
      <c r="F727" t="s">
        <v>47</v>
      </c>
      <c r="G727" t="s">
        <v>54</v>
      </c>
      <c r="H727" t="s">
        <v>2557</v>
      </c>
      <c r="I727">
        <v>3909424360</v>
      </c>
      <c r="J727" t="s">
        <v>2558</v>
      </c>
      <c r="K727">
        <v>0</v>
      </c>
      <c r="L727" t="s">
        <v>1228</v>
      </c>
      <c r="M727">
        <v>0</v>
      </c>
      <c r="N727" t="s">
        <v>1228</v>
      </c>
    </row>
    <row r="728" spans="1:14" hidden="1">
      <c r="A728">
        <v>19</v>
      </c>
      <c r="B728">
        <v>41</v>
      </c>
      <c r="C728" t="s">
        <v>2560</v>
      </c>
      <c r="D728" t="s">
        <v>2581</v>
      </c>
      <c r="E728">
        <v>1000730</v>
      </c>
      <c r="F728" t="s">
        <v>47</v>
      </c>
      <c r="G728" t="s">
        <v>54</v>
      </c>
      <c r="H728" t="s">
        <v>2557</v>
      </c>
      <c r="I728">
        <v>3909424360</v>
      </c>
      <c r="J728" t="s">
        <v>2558</v>
      </c>
      <c r="K728">
        <v>0</v>
      </c>
      <c r="L728" t="s">
        <v>1228</v>
      </c>
      <c r="M728">
        <v>0</v>
      </c>
      <c r="N728" t="s">
        <v>1228</v>
      </c>
    </row>
    <row r="729" spans="1:14" hidden="1">
      <c r="A729">
        <v>19</v>
      </c>
      <c r="B729">
        <v>41</v>
      </c>
      <c r="C729" t="s">
        <v>2560</v>
      </c>
      <c r="D729" t="s">
        <v>2581</v>
      </c>
      <c r="E729">
        <v>1000730</v>
      </c>
      <c r="F729" t="s">
        <v>47</v>
      </c>
      <c r="G729" t="s">
        <v>54</v>
      </c>
      <c r="H729" t="s">
        <v>2557</v>
      </c>
      <c r="I729">
        <v>3909424360</v>
      </c>
      <c r="J729" t="s">
        <v>2558</v>
      </c>
      <c r="K729">
        <v>0</v>
      </c>
      <c r="L729" t="s">
        <v>1228</v>
      </c>
      <c r="M729">
        <v>0</v>
      </c>
      <c r="N729" t="s">
        <v>1228</v>
      </c>
    </row>
    <row r="730" spans="1:14" hidden="1">
      <c r="A730">
        <v>19</v>
      </c>
      <c r="B730">
        <v>41</v>
      </c>
      <c r="C730" t="s">
        <v>2560</v>
      </c>
      <c r="D730" t="s">
        <v>2581</v>
      </c>
      <c r="E730">
        <v>1000730</v>
      </c>
      <c r="F730" t="s">
        <v>47</v>
      </c>
      <c r="G730" t="s">
        <v>54</v>
      </c>
      <c r="H730" t="s">
        <v>2557</v>
      </c>
      <c r="I730">
        <v>3909424360</v>
      </c>
      <c r="J730" t="s">
        <v>2558</v>
      </c>
      <c r="K730">
        <v>0</v>
      </c>
      <c r="L730" t="s">
        <v>1228</v>
      </c>
      <c r="M730">
        <v>0</v>
      </c>
      <c r="N730" t="s">
        <v>1228</v>
      </c>
    </row>
    <row r="731" spans="1:14" hidden="1">
      <c r="A731">
        <v>19</v>
      </c>
      <c r="B731">
        <v>41</v>
      </c>
      <c r="C731" t="s">
        <v>2560</v>
      </c>
      <c r="D731" t="s">
        <v>2581</v>
      </c>
      <c r="E731">
        <v>1000730</v>
      </c>
      <c r="F731" t="s">
        <v>47</v>
      </c>
      <c r="G731" t="s">
        <v>54</v>
      </c>
      <c r="H731" t="s">
        <v>2557</v>
      </c>
      <c r="I731">
        <v>3909424360</v>
      </c>
      <c r="J731" t="s">
        <v>2558</v>
      </c>
      <c r="K731">
        <v>0</v>
      </c>
      <c r="L731" t="s">
        <v>1228</v>
      </c>
      <c r="M731">
        <v>0</v>
      </c>
      <c r="N731" t="s">
        <v>1228</v>
      </c>
    </row>
    <row r="732" spans="1:14" hidden="1">
      <c r="A732">
        <v>10</v>
      </c>
      <c r="B732">
        <v>41</v>
      </c>
      <c r="C732" t="s">
        <v>2560</v>
      </c>
      <c r="D732" t="s">
        <v>2581</v>
      </c>
      <c r="E732">
        <v>1000730</v>
      </c>
      <c r="F732" t="s">
        <v>47</v>
      </c>
      <c r="G732" t="s">
        <v>1122</v>
      </c>
      <c r="H732" t="s">
        <v>2557</v>
      </c>
      <c r="I732">
        <v>3909424361</v>
      </c>
      <c r="J732" t="s">
        <v>2558</v>
      </c>
      <c r="K732">
        <v>0</v>
      </c>
      <c r="L732" t="s">
        <v>1228</v>
      </c>
      <c r="M732">
        <v>0</v>
      </c>
      <c r="N732" t="s">
        <v>1228</v>
      </c>
    </row>
    <row r="733" spans="1:14" hidden="1">
      <c r="A733">
        <v>10</v>
      </c>
      <c r="B733">
        <v>41</v>
      </c>
      <c r="C733" t="s">
        <v>2560</v>
      </c>
      <c r="D733" t="s">
        <v>2581</v>
      </c>
      <c r="E733">
        <v>1000730</v>
      </c>
      <c r="F733" t="s">
        <v>47</v>
      </c>
      <c r="G733" t="s">
        <v>194</v>
      </c>
      <c r="H733" t="s">
        <v>2557</v>
      </c>
      <c r="I733">
        <v>3909424361</v>
      </c>
      <c r="J733" t="s">
        <v>2558</v>
      </c>
      <c r="K733">
        <v>0</v>
      </c>
      <c r="L733" t="s">
        <v>1228</v>
      </c>
      <c r="M733">
        <v>0</v>
      </c>
      <c r="N733" t="s">
        <v>1228</v>
      </c>
    </row>
    <row r="734" spans="1:14" hidden="1">
      <c r="A734">
        <v>10</v>
      </c>
      <c r="B734">
        <v>41</v>
      </c>
      <c r="C734" t="s">
        <v>2560</v>
      </c>
      <c r="D734" t="s">
        <v>2581</v>
      </c>
      <c r="E734">
        <v>1000730</v>
      </c>
      <c r="F734" t="s">
        <v>47</v>
      </c>
      <c r="G734" t="s">
        <v>409</v>
      </c>
      <c r="H734" t="s">
        <v>2557</v>
      </c>
      <c r="I734">
        <v>3909424361</v>
      </c>
      <c r="J734" t="s">
        <v>2558</v>
      </c>
      <c r="K734">
        <v>0</v>
      </c>
      <c r="L734" t="s">
        <v>1228</v>
      </c>
      <c r="M734">
        <v>0</v>
      </c>
      <c r="N734" t="s">
        <v>1228</v>
      </c>
    </row>
    <row r="735" spans="1:14" hidden="1">
      <c r="A735">
        <v>10</v>
      </c>
      <c r="B735">
        <v>41</v>
      </c>
      <c r="C735" t="s">
        <v>2560</v>
      </c>
      <c r="D735" t="s">
        <v>2581</v>
      </c>
      <c r="E735">
        <v>1000730</v>
      </c>
      <c r="F735" t="s">
        <v>47</v>
      </c>
      <c r="G735" t="s">
        <v>1122</v>
      </c>
      <c r="H735" t="s">
        <v>2557</v>
      </c>
      <c r="I735">
        <v>3909424361</v>
      </c>
      <c r="J735" t="s">
        <v>2558</v>
      </c>
      <c r="K735">
        <v>0</v>
      </c>
      <c r="L735" t="s">
        <v>1228</v>
      </c>
      <c r="M735">
        <v>0</v>
      </c>
      <c r="N735" t="s">
        <v>1228</v>
      </c>
    </row>
    <row r="736" spans="1:14" hidden="1">
      <c r="A736">
        <v>10</v>
      </c>
      <c r="B736">
        <v>41</v>
      </c>
      <c r="C736" t="s">
        <v>2560</v>
      </c>
      <c r="D736" t="s">
        <v>2581</v>
      </c>
      <c r="E736">
        <v>1000730</v>
      </c>
      <c r="F736" t="s">
        <v>47</v>
      </c>
      <c r="G736" t="s">
        <v>194</v>
      </c>
      <c r="H736" t="s">
        <v>2557</v>
      </c>
      <c r="I736">
        <v>3909424361</v>
      </c>
      <c r="J736" t="s">
        <v>2558</v>
      </c>
      <c r="K736">
        <v>0</v>
      </c>
      <c r="L736" t="s">
        <v>1228</v>
      </c>
      <c r="M736">
        <v>0</v>
      </c>
      <c r="N736" t="s">
        <v>1228</v>
      </c>
    </row>
    <row r="737" spans="1:14" hidden="1">
      <c r="A737">
        <v>10</v>
      </c>
      <c r="B737">
        <v>41</v>
      </c>
      <c r="C737" t="s">
        <v>2560</v>
      </c>
      <c r="D737" t="s">
        <v>2581</v>
      </c>
      <c r="E737">
        <v>1000730</v>
      </c>
      <c r="F737" t="s">
        <v>47</v>
      </c>
      <c r="G737" t="s">
        <v>409</v>
      </c>
      <c r="H737" t="s">
        <v>2557</v>
      </c>
      <c r="I737">
        <v>3909424361</v>
      </c>
      <c r="J737" t="s">
        <v>2558</v>
      </c>
      <c r="K737">
        <v>0</v>
      </c>
      <c r="L737" t="s">
        <v>1228</v>
      </c>
      <c r="M737">
        <v>0</v>
      </c>
      <c r="N737" t="s">
        <v>1228</v>
      </c>
    </row>
    <row r="738" spans="1:14" hidden="1">
      <c r="A738">
        <v>19</v>
      </c>
      <c r="B738">
        <v>41</v>
      </c>
      <c r="C738" t="s">
        <v>2559</v>
      </c>
      <c r="D738" t="s">
        <v>2582</v>
      </c>
      <c r="E738">
        <v>1000730</v>
      </c>
      <c r="F738" t="s">
        <v>47</v>
      </c>
      <c r="G738" t="s">
        <v>54</v>
      </c>
      <c r="H738" t="s">
        <v>2557</v>
      </c>
      <c r="I738">
        <v>3909489703</v>
      </c>
      <c r="J738" t="s">
        <v>2558</v>
      </c>
      <c r="K738">
        <v>0</v>
      </c>
      <c r="L738" t="s">
        <v>1228</v>
      </c>
      <c r="M738">
        <v>0</v>
      </c>
      <c r="N738" t="s">
        <v>1228</v>
      </c>
    </row>
    <row r="739" spans="1:14" hidden="1">
      <c r="A739">
        <v>19</v>
      </c>
      <c r="B739">
        <v>41</v>
      </c>
      <c r="C739" t="s">
        <v>2559</v>
      </c>
      <c r="D739" t="s">
        <v>2582</v>
      </c>
      <c r="E739">
        <v>1000730</v>
      </c>
      <c r="F739" t="s">
        <v>47</v>
      </c>
      <c r="G739" t="s">
        <v>54</v>
      </c>
      <c r="H739" t="s">
        <v>2557</v>
      </c>
      <c r="I739">
        <v>3909489703</v>
      </c>
      <c r="J739" t="s">
        <v>2558</v>
      </c>
      <c r="K739">
        <v>0</v>
      </c>
      <c r="L739" t="s">
        <v>1228</v>
      </c>
      <c r="M739">
        <v>0</v>
      </c>
      <c r="N739" t="s">
        <v>1228</v>
      </c>
    </row>
    <row r="740" spans="1:14" hidden="1">
      <c r="A740">
        <v>19</v>
      </c>
      <c r="B740">
        <v>41</v>
      </c>
      <c r="C740" t="s">
        <v>2559</v>
      </c>
      <c r="D740" t="s">
        <v>2582</v>
      </c>
      <c r="E740">
        <v>1000730</v>
      </c>
      <c r="F740" t="s">
        <v>47</v>
      </c>
      <c r="G740" t="s">
        <v>54</v>
      </c>
      <c r="H740" t="s">
        <v>2557</v>
      </c>
      <c r="I740">
        <v>3909489703</v>
      </c>
      <c r="J740" t="s">
        <v>2558</v>
      </c>
      <c r="K740">
        <v>0</v>
      </c>
      <c r="L740" t="s">
        <v>1228</v>
      </c>
      <c r="M740">
        <v>0</v>
      </c>
      <c r="N740" t="s">
        <v>1228</v>
      </c>
    </row>
    <row r="741" spans="1:14" hidden="1">
      <c r="A741">
        <v>19</v>
      </c>
      <c r="B741">
        <v>41</v>
      </c>
      <c r="C741" t="s">
        <v>2559</v>
      </c>
      <c r="D741" t="s">
        <v>2582</v>
      </c>
      <c r="E741">
        <v>1000730</v>
      </c>
      <c r="F741" t="s">
        <v>47</v>
      </c>
      <c r="G741" t="s">
        <v>54</v>
      </c>
      <c r="H741" t="s">
        <v>2557</v>
      </c>
      <c r="I741">
        <v>3909489703</v>
      </c>
      <c r="J741" t="s">
        <v>2558</v>
      </c>
      <c r="K741">
        <v>0</v>
      </c>
      <c r="L741" t="s">
        <v>1228</v>
      </c>
      <c r="M741">
        <v>0</v>
      </c>
      <c r="N741" t="s">
        <v>1228</v>
      </c>
    </row>
    <row r="742" spans="1:14" hidden="1">
      <c r="A742">
        <v>19</v>
      </c>
      <c r="B742">
        <v>41</v>
      </c>
      <c r="C742" t="s">
        <v>2559</v>
      </c>
      <c r="D742" t="s">
        <v>2582</v>
      </c>
      <c r="E742">
        <v>1000730</v>
      </c>
      <c r="F742" t="s">
        <v>47</v>
      </c>
      <c r="G742" t="s">
        <v>54</v>
      </c>
      <c r="H742" t="s">
        <v>2557</v>
      </c>
      <c r="I742">
        <v>3909489703</v>
      </c>
      <c r="J742" t="s">
        <v>2558</v>
      </c>
      <c r="K742">
        <v>0</v>
      </c>
      <c r="L742" t="s">
        <v>1228</v>
      </c>
      <c r="M742">
        <v>0</v>
      </c>
      <c r="N742" t="s">
        <v>1228</v>
      </c>
    </row>
    <row r="743" spans="1:14" hidden="1">
      <c r="A743">
        <v>19</v>
      </c>
      <c r="B743">
        <v>41</v>
      </c>
      <c r="C743" t="s">
        <v>2559</v>
      </c>
      <c r="D743" t="s">
        <v>2582</v>
      </c>
      <c r="E743">
        <v>1000730</v>
      </c>
      <c r="F743" t="s">
        <v>47</v>
      </c>
      <c r="G743" t="s">
        <v>54</v>
      </c>
      <c r="H743" t="s">
        <v>2557</v>
      </c>
      <c r="I743">
        <v>3909489703</v>
      </c>
      <c r="J743" t="s">
        <v>2558</v>
      </c>
      <c r="K743">
        <v>0</v>
      </c>
      <c r="L743" t="s">
        <v>1228</v>
      </c>
      <c r="M743">
        <v>0</v>
      </c>
      <c r="N743" t="s">
        <v>1228</v>
      </c>
    </row>
    <row r="744" spans="1:14" hidden="1">
      <c r="A744">
        <v>19</v>
      </c>
      <c r="B744">
        <v>41</v>
      </c>
      <c r="C744" t="s">
        <v>2559</v>
      </c>
      <c r="D744" t="s">
        <v>2582</v>
      </c>
      <c r="E744">
        <v>1000730</v>
      </c>
      <c r="F744" t="s">
        <v>47</v>
      </c>
      <c r="G744" t="s">
        <v>54</v>
      </c>
      <c r="H744" t="s">
        <v>2557</v>
      </c>
      <c r="I744">
        <v>3909489703</v>
      </c>
      <c r="J744" t="s">
        <v>2558</v>
      </c>
      <c r="K744">
        <v>0</v>
      </c>
      <c r="L744" t="s">
        <v>1228</v>
      </c>
      <c r="M744">
        <v>0</v>
      </c>
      <c r="N744" t="s">
        <v>1228</v>
      </c>
    </row>
    <row r="745" spans="1:14" hidden="1">
      <c r="A745">
        <v>19</v>
      </c>
      <c r="B745">
        <v>41</v>
      </c>
      <c r="C745" t="s">
        <v>2559</v>
      </c>
      <c r="D745" t="s">
        <v>2582</v>
      </c>
      <c r="E745">
        <v>1000730</v>
      </c>
      <c r="F745" t="s">
        <v>47</v>
      </c>
      <c r="G745" t="s">
        <v>54</v>
      </c>
      <c r="H745" t="s">
        <v>2557</v>
      </c>
      <c r="I745">
        <v>3909489703</v>
      </c>
      <c r="J745" t="s">
        <v>2558</v>
      </c>
      <c r="K745">
        <v>0</v>
      </c>
      <c r="L745" t="s">
        <v>1228</v>
      </c>
      <c r="M745">
        <v>0</v>
      </c>
      <c r="N745" t="s">
        <v>1228</v>
      </c>
    </row>
    <row r="746" spans="1:14" hidden="1">
      <c r="A746">
        <v>19</v>
      </c>
      <c r="B746">
        <v>41</v>
      </c>
      <c r="C746" t="s">
        <v>2559</v>
      </c>
      <c r="D746" t="s">
        <v>2582</v>
      </c>
      <c r="E746">
        <v>1000730</v>
      </c>
      <c r="F746" t="s">
        <v>47</v>
      </c>
      <c r="G746" t="s">
        <v>54</v>
      </c>
      <c r="H746" t="s">
        <v>2557</v>
      </c>
      <c r="I746">
        <v>3909489703</v>
      </c>
      <c r="J746" t="s">
        <v>2558</v>
      </c>
      <c r="K746">
        <v>0</v>
      </c>
      <c r="L746" t="s">
        <v>1228</v>
      </c>
      <c r="M746">
        <v>0</v>
      </c>
      <c r="N746" t="s">
        <v>1228</v>
      </c>
    </row>
    <row r="747" spans="1:14" hidden="1">
      <c r="A747">
        <v>19</v>
      </c>
      <c r="B747">
        <v>41</v>
      </c>
      <c r="C747" t="s">
        <v>2559</v>
      </c>
      <c r="D747" t="s">
        <v>2582</v>
      </c>
      <c r="E747">
        <v>1000730</v>
      </c>
      <c r="F747" t="s">
        <v>47</v>
      </c>
      <c r="G747" t="s">
        <v>54</v>
      </c>
      <c r="H747" t="s">
        <v>2557</v>
      </c>
      <c r="I747">
        <v>3909489703</v>
      </c>
      <c r="J747" t="s">
        <v>2558</v>
      </c>
      <c r="K747">
        <v>0</v>
      </c>
      <c r="L747" t="s">
        <v>1228</v>
      </c>
      <c r="M747">
        <v>0</v>
      </c>
      <c r="N747" t="s">
        <v>1228</v>
      </c>
    </row>
    <row r="748" spans="1:14" hidden="1">
      <c r="A748">
        <v>19</v>
      </c>
      <c r="B748">
        <v>41</v>
      </c>
      <c r="C748" t="s">
        <v>2559</v>
      </c>
      <c r="D748" t="s">
        <v>2582</v>
      </c>
      <c r="E748">
        <v>1000730</v>
      </c>
      <c r="F748" t="s">
        <v>47</v>
      </c>
      <c r="G748" t="s">
        <v>54</v>
      </c>
      <c r="H748" t="s">
        <v>2557</v>
      </c>
      <c r="I748">
        <v>3909489703</v>
      </c>
      <c r="J748" t="s">
        <v>2558</v>
      </c>
      <c r="K748">
        <v>0</v>
      </c>
      <c r="L748" t="s">
        <v>1228</v>
      </c>
      <c r="M748">
        <v>0</v>
      </c>
      <c r="N748" t="s">
        <v>1228</v>
      </c>
    </row>
    <row r="749" spans="1:14" hidden="1">
      <c r="A749">
        <v>19</v>
      </c>
      <c r="B749">
        <v>41</v>
      </c>
      <c r="C749" t="s">
        <v>2559</v>
      </c>
      <c r="D749" t="s">
        <v>2582</v>
      </c>
      <c r="E749">
        <v>1000730</v>
      </c>
      <c r="F749" t="s">
        <v>47</v>
      </c>
      <c r="G749" t="s">
        <v>54</v>
      </c>
      <c r="H749" t="s">
        <v>2557</v>
      </c>
      <c r="I749">
        <v>3909489703</v>
      </c>
      <c r="J749" t="s">
        <v>2558</v>
      </c>
      <c r="K749">
        <v>0</v>
      </c>
      <c r="L749" t="s">
        <v>1228</v>
      </c>
      <c r="M749">
        <v>0</v>
      </c>
      <c r="N749" t="s">
        <v>1228</v>
      </c>
    </row>
    <row r="750" spans="1:14" hidden="1">
      <c r="A750">
        <v>19</v>
      </c>
      <c r="B750">
        <v>41</v>
      </c>
      <c r="C750" t="s">
        <v>2559</v>
      </c>
      <c r="D750" t="s">
        <v>2582</v>
      </c>
      <c r="E750">
        <v>1000730</v>
      </c>
      <c r="F750" t="s">
        <v>47</v>
      </c>
      <c r="G750" t="s">
        <v>54</v>
      </c>
      <c r="H750" t="s">
        <v>2557</v>
      </c>
      <c r="I750">
        <v>3909489703</v>
      </c>
      <c r="J750" t="s">
        <v>2558</v>
      </c>
      <c r="K750">
        <v>0</v>
      </c>
      <c r="L750" t="s">
        <v>1228</v>
      </c>
      <c r="M750">
        <v>0</v>
      </c>
      <c r="N750" t="s">
        <v>1228</v>
      </c>
    </row>
    <row r="751" spans="1:14" hidden="1">
      <c r="A751">
        <v>19</v>
      </c>
      <c r="B751">
        <v>41</v>
      </c>
      <c r="C751" t="s">
        <v>2559</v>
      </c>
      <c r="D751" t="s">
        <v>2582</v>
      </c>
      <c r="E751">
        <v>1000730</v>
      </c>
      <c r="F751" t="s">
        <v>47</v>
      </c>
      <c r="G751" t="s">
        <v>54</v>
      </c>
      <c r="H751" t="s">
        <v>2557</v>
      </c>
      <c r="I751">
        <v>3909489703</v>
      </c>
      <c r="J751" t="s">
        <v>2558</v>
      </c>
      <c r="K751">
        <v>0</v>
      </c>
      <c r="L751" t="s">
        <v>1228</v>
      </c>
      <c r="M751">
        <v>0</v>
      </c>
      <c r="N751" t="s">
        <v>1228</v>
      </c>
    </row>
    <row r="752" spans="1:14" hidden="1">
      <c r="A752">
        <v>19</v>
      </c>
      <c r="B752">
        <v>41</v>
      </c>
      <c r="C752" t="s">
        <v>2559</v>
      </c>
      <c r="D752" t="s">
        <v>2582</v>
      </c>
      <c r="E752">
        <v>1000730</v>
      </c>
      <c r="F752" t="s">
        <v>47</v>
      </c>
      <c r="G752" t="s">
        <v>54</v>
      </c>
      <c r="H752" t="s">
        <v>2557</v>
      </c>
      <c r="I752">
        <v>3909489703</v>
      </c>
      <c r="J752" t="s">
        <v>2558</v>
      </c>
      <c r="K752">
        <v>0</v>
      </c>
      <c r="L752" t="s">
        <v>1228</v>
      </c>
      <c r="M752">
        <v>0</v>
      </c>
      <c r="N752" t="s">
        <v>1228</v>
      </c>
    </row>
    <row r="753" spans="1:14" hidden="1">
      <c r="A753">
        <v>19</v>
      </c>
      <c r="B753">
        <v>41</v>
      </c>
      <c r="C753" t="s">
        <v>2559</v>
      </c>
      <c r="D753" t="s">
        <v>2582</v>
      </c>
      <c r="E753">
        <v>1000730</v>
      </c>
      <c r="F753" t="s">
        <v>47</v>
      </c>
      <c r="G753" t="s">
        <v>54</v>
      </c>
      <c r="H753" t="s">
        <v>2557</v>
      </c>
      <c r="I753">
        <v>3909489703</v>
      </c>
      <c r="J753" t="s">
        <v>2558</v>
      </c>
      <c r="K753">
        <v>0</v>
      </c>
      <c r="L753" t="s">
        <v>1228</v>
      </c>
      <c r="M753">
        <v>0</v>
      </c>
      <c r="N753" t="s">
        <v>1228</v>
      </c>
    </row>
    <row r="754" spans="1:14" hidden="1">
      <c r="A754">
        <v>19</v>
      </c>
      <c r="B754">
        <v>41</v>
      </c>
      <c r="C754" t="s">
        <v>2559</v>
      </c>
      <c r="D754" t="s">
        <v>2582</v>
      </c>
      <c r="E754">
        <v>1000730</v>
      </c>
      <c r="F754" t="s">
        <v>47</v>
      </c>
      <c r="G754" t="s">
        <v>54</v>
      </c>
      <c r="H754" t="s">
        <v>2557</v>
      </c>
      <c r="I754">
        <v>3909489703</v>
      </c>
      <c r="J754" t="s">
        <v>2558</v>
      </c>
      <c r="K754">
        <v>0</v>
      </c>
      <c r="L754" t="s">
        <v>1228</v>
      </c>
      <c r="M754">
        <v>0</v>
      </c>
      <c r="N754" t="s">
        <v>1228</v>
      </c>
    </row>
    <row r="755" spans="1:14" hidden="1">
      <c r="A755">
        <v>19</v>
      </c>
      <c r="B755">
        <v>41</v>
      </c>
      <c r="C755" t="s">
        <v>2559</v>
      </c>
      <c r="D755" t="s">
        <v>2582</v>
      </c>
      <c r="E755">
        <v>1000730</v>
      </c>
      <c r="F755" t="s">
        <v>47</v>
      </c>
      <c r="G755" t="s">
        <v>54</v>
      </c>
      <c r="H755" t="s">
        <v>2557</v>
      </c>
      <c r="I755">
        <v>3909489703</v>
      </c>
      <c r="J755" t="s">
        <v>2558</v>
      </c>
      <c r="K755">
        <v>0</v>
      </c>
      <c r="L755" t="s">
        <v>1228</v>
      </c>
      <c r="M755">
        <v>0</v>
      </c>
      <c r="N755" t="s">
        <v>1228</v>
      </c>
    </row>
    <row r="756" spans="1:14" hidden="1">
      <c r="A756">
        <v>19</v>
      </c>
      <c r="B756">
        <v>41</v>
      </c>
      <c r="C756" t="s">
        <v>2559</v>
      </c>
      <c r="D756" t="s">
        <v>2582</v>
      </c>
      <c r="E756">
        <v>1000730</v>
      </c>
      <c r="F756" t="s">
        <v>47</v>
      </c>
      <c r="G756" t="s">
        <v>54</v>
      </c>
      <c r="H756" t="s">
        <v>2557</v>
      </c>
      <c r="I756">
        <v>3909489703</v>
      </c>
      <c r="J756" t="s">
        <v>2558</v>
      </c>
      <c r="K756">
        <v>0</v>
      </c>
      <c r="L756" t="s">
        <v>1228</v>
      </c>
      <c r="M756">
        <v>0</v>
      </c>
      <c r="N756" t="s">
        <v>1228</v>
      </c>
    </row>
    <row r="757" spans="1:14" hidden="1">
      <c r="A757">
        <v>19</v>
      </c>
      <c r="B757">
        <v>41</v>
      </c>
      <c r="C757" t="s">
        <v>2559</v>
      </c>
      <c r="D757" t="s">
        <v>2582</v>
      </c>
      <c r="E757">
        <v>1000730</v>
      </c>
      <c r="F757" t="s">
        <v>47</v>
      </c>
      <c r="G757" t="s">
        <v>54</v>
      </c>
      <c r="H757" t="s">
        <v>2557</v>
      </c>
      <c r="I757">
        <v>3909489703</v>
      </c>
      <c r="J757" t="s">
        <v>2558</v>
      </c>
      <c r="K757">
        <v>0</v>
      </c>
      <c r="L757" t="s">
        <v>1228</v>
      </c>
      <c r="M757">
        <v>0</v>
      </c>
      <c r="N757" t="s">
        <v>1228</v>
      </c>
    </row>
    <row r="758" spans="1:14" hidden="1">
      <c r="A758">
        <v>19</v>
      </c>
      <c r="B758">
        <v>41</v>
      </c>
      <c r="C758" t="s">
        <v>2559</v>
      </c>
      <c r="D758" t="s">
        <v>2582</v>
      </c>
      <c r="E758">
        <v>1000730</v>
      </c>
      <c r="F758" t="s">
        <v>47</v>
      </c>
      <c r="G758" t="s">
        <v>54</v>
      </c>
      <c r="H758" t="s">
        <v>2557</v>
      </c>
      <c r="I758">
        <v>3909489703</v>
      </c>
      <c r="J758" t="s">
        <v>2558</v>
      </c>
      <c r="K758">
        <v>0</v>
      </c>
      <c r="L758" t="s">
        <v>1228</v>
      </c>
      <c r="M758">
        <v>0</v>
      </c>
      <c r="N758" t="s">
        <v>1228</v>
      </c>
    </row>
    <row r="759" spans="1:14" hidden="1">
      <c r="A759">
        <v>19</v>
      </c>
      <c r="B759">
        <v>41</v>
      </c>
      <c r="C759" t="s">
        <v>2559</v>
      </c>
      <c r="D759" t="s">
        <v>2582</v>
      </c>
      <c r="E759">
        <v>1000730</v>
      </c>
      <c r="F759" t="s">
        <v>47</v>
      </c>
      <c r="G759" t="s">
        <v>54</v>
      </c>
      <c r="H759" t="s">
        <v>2557</v>
      </c>
      <c r="I759">
        <v>3909489703</v>
      </c>
      <c r="J759" t="s">
        <v>2558</v>
      </c>
      <c r="K759">
        <v>0</v>
      </c>
      <c r="L759" t="s">
        <v>1228</v>
      </c>
      <c r="M759">
        <v>0</v>
      </c>
      <c r="N759" t="s">
        <v>1228</v>
      </c>
    </row>
    <row r="760" spans="1:14" hidden="1">
      <c r="A760">
        <v>19</v>
      </c>
      <c r="B760">
        <v>41</v>
      </c>
      <c r="C760" t="s">
        <v>2559</v>
      </c>
      <c r="D760" t="s">
        <v>2582</v>
      </c>
      <c r="E760">
        <v>1000730</v>
      </c>
      <c r="F760" t="s">
        <v>47</v>
      </c>
      <c r="G760" t="s">
        <v>54</v>
      </c>
      <c r="H760" t="s">
        <v>2557</v>
      </c>
      <c r="I760">
        <v>3909489703</v>
      </c>
      <c r="J760" t="s">
        <v>2558</v>
      </c>
      <c r="K760">
        <v>0</v>
      </c>
      <c r="L760" t="s">
        <v>1228</v>
      </c>
      <c r="M760">
        <v>0</v>
      </c>
      <c r="N760" t="s">
        <v>1228</v>
      </c>
    </row>
    <row r="761" spans="1:14" hidden="1">
      <c r="A761">
        <v>19</v>
      </c>
      <c r="B761">
        <v>41</v>
      </c>
      <c r="C761" t="s">
        <v>2559</v>
      </c>
      <c r="D761" t="s">
        <v>2582</v>
      </c>
      <c r="E761">
        <v>1000730</v>
      </c>
      <c r="F761" t="s">
        <v>47</v>
      </c>
      <c r="G761" t="s">
        <v>54</v>
      </c>
      <c r="H761" t="s">
        <v>2557</v>
      </c>
      <c r="I761">
        <v>3909489703</v>
      </c>
      <c r="J761" t="s">
        <v>2558</v>
      </c>
      <c r="K761">
        <v>0</v>
      </c>
      <c r="L761" t="s">
        <v>1228</v>
      </c>
      <c r="M761">
        <v>0</v>
      </c>
      <c r="N761" t="s">
        <v>1228</v>
      </c>
    </row>
    <row r="762" spans="1:14" hidden="1">
      <c r="A762">
        <v>10</v>
      </c>
      <c r="B762">
        <v>41</v>
      </c>
      <c r="C762" t="s">
        <v>2559</v>
      </c>
      <c r="D762" t="s">
        <v>2582</v>
      </c>
      <c r="E762">
        <v>1000730</v>
      </c>
      <c r="F762" t="s">
        <v>47</v>
      </c>
      <c r="G762" t="s">
        <v>194</v>
      </c>
      <c r="H762" t="s">
        <v>2557</v>
      </c>
      <c r="I762">
        <v>3909489704</v>
      </c>
      <c r="J762" t="s">
        <v>2558</v>
      </c>
      <c r="K762">
        <v>0</v>
      </c>
      <c r="L762" t="s">
        <v>1228</v>
      </c>
      <c r="M762">
        <v>0</v>
      </c>
      <c r="N762" t="s">
        <v>1228</v>
      </c>
    </row>
    <row r="763" spans="1:14" hidden="1">
      <c r="A763">
        <v>10</v>
      </c>
      <c r="B763">
        <v>41</v>
      </c>
      <c r="C763" t="s">
        <v>2559</v>
      </c>
      <c r="D763" t="s">
        <v>2582</v>
      </c>
      <c r="E763">
        <v>1000730</v>
      </c>
      <c r="F763" t="s">
        <v>47</v>
      </c>
      <c r="G763" t="s">
        <v>1122</v>
      </c>
      <c r="H763" t="s">
        <v>2557</v>
      </c>
      <c r="I763">
        <v>3909489704</v>
      </c>
      <c r="J763" t="s">
        <v>2558</v>
      </c>
      <c r="K763">
        <v>0</v>
      </c>
      <c r="L763" t="s">
        <v>1228</v>
      </c>
      <c r="M763">
        <v>0</v>
      </c>
      <c r="N763" t="s">
        <v>1228</v>
      </c>
    </row>
    <row r="764" spans="1:14" hidden="1">
      <c r="A764">
        <v>10</v>
      </c>
      <c r="B764">
        <v>41</v>
      </c>
      <c r="C764" t="s">
        <v>2559</v>
      </c>
      <c r="D764" t="s">
        <v>2582</v>
      </c>
      <c r="E764">
        <v>1000730</v>
      </c>
      <c r="F764" t="s">
        <v>47</v>
      </c>
      <c r="G764" t="s">
        <v>194</v>
      </c>
      <c r="H764" t="s">
        <v>2557</v>
      </c>
      <c r="I764">
        <v>3909489704</v>
      </c>
      <c r="J764" t="s">
        <v>2558</v>
      </c>
      <c r="K764">
        <v>0</v>
      </c>
      <c r="L764" t="s">
        <v>1228</v>
      </c>
      <c r="M764">
        <v>0</v>
      </c>
      <c r="N764" t="s">
        <v>1228</v>
      </c>
    </row>
    <row r="765" spans="1:14" hidden="1">
      <c r="A765">
        <v>10</v>
      </c>
      <c r="B765">
        <v>41</v>
      </c>
      <c r="C765" t="s">
        <v>2559</v>
      </c>
      <c r="D765" t="s">
        <v>2582</v>
      </c>
      <c r="E765">
        <v>1000730</v>
      </c>
      <c r="F765" t="s">
        <v>47</v>
      </c>
      <c r="G765" t="s">
        <v>409</v>
      </c>
      <c r="H765" t="s">
        <v>2557</v>
      </c>
      <c r="I765">
        <v>3909489704</v>
      </c>
      <c r="J765" t="s">
        <v>2558</v>
      </c>
      <c r="K765">
        <v>0</v>
      </c>
      <c r="L765" t="s">
        <v>1228</v>
      </c>
      <c r="M765">
        <v>0</v>
      </c>
      <c r="N765" t="s">
        <v>1228</v>
      </c>
    </row>
    <row r="766" spans="1:14" hidden="1">
      <c r="A766">
        <v>10</v>
      </c>
      <c r="B766">
        <v>41</v>
      </c>
      <c r="C766" t="s">
        <v>2559</v>
      </c>
      <c r="D766" t="s">
        <v>2582</v>
      </c>
      <c r="E766">
        <v>1000730</v>
      </c>
      <c r="F766" t="s">
        <v>47</v>
      </c>
      <c r="G766" t="s">
        <v>1122</v>
      </c>
      <c r="H766" t="s">
        <v>2557</v>
      </c>
      <c r="I766">
        <v>3909489704</v>
      </c>
      <c r="J766" t="s">
        <v>2558</v>
      </c>
      <c r="K766">
        <v>0</v>
      </c>
      <c r="L766" t="s">
        <v>1228</v>
      </c>
      <c r="M766">
        <v>0</v>
      </c>
      <c r="N766" t="s">
        <v>1228</v>
      </c>
    </row>
    <row r="767" spans="1:14" hidden="1">
      <c r="A767">
        <v>10</v>
      </c>
      <c r="B767">
        <v>41</v>
      </c>
      <c r="C767" t="s">
        <v>2559</v>
      </c>
      <c r="D767" t="s">
        <v>2582</v>
      </c>
      <c r="E767">
        <v>1000730</v>
      </c>
      <c r="F767" t="s">
        <v>47</v>
      </c>
      <c r="G767" t="s">
        <v>409</v>
      </c>
      <c r="H767" t="s">
        <v>2557</v>
      </c>
      <c r="I767">
        <v>3909489704</v>
      </c>
      <c r="J767" t="s">
        <v>2558</v>
      </c>
      <c r="K767">
        <v>0</v>
      </c>
      <c r="L767" t="s">
        <v>1228</v>
      </c>
      <c r="M767">
        <v>0</v>
      </c>
      <c r="N767" t="s">
        <v>1228</v>
      </c>
    </row>
    <row r="768" spans="1:14" hidden="1">
      <c r="A768">
        <v>19</v>
      </c>
      <c r="B768">
        <v>41</v>
      </c>
      <c r="C768" t="s">
        <v>2560</v>
      </c>
      <c r="D768" t="s">
        <v>2582</v>
      </c>
      <c r="E768">
        <v>1000730</v>
      </c>
      <c r="F768" t="s">
        <v>47</v>
      </c>
      <c r="G768" t="s">
        <v>54</v>
      </c>
      <c r="H768" t="s">
        <v>2557</v>
      </c>
      <c r="I768">
        <v>3909489703</v>
      </c>
      <c r="J768" t="s">
        <v>2558</v>
      </c>
      <c r="K768">
        <v>0</v>
      </c>
      <c r="L768" t="s">
        <v>1228</v>
      </c>
      <c r="M768">
        <v>0</v>
      </c>
      <c r="N768" t="s">
        <v>1228</v>
      </c>
    </row>
    <row r="769" spans="1:14" hidden="1">
      <c r="A769">
        <v>19</v>
      </c>
      <c r="B769">
        <v>41</v>
      </c>
      <c r="C769" t="s">
        <v>2560</v>
      </c>
      <c r="D769" t="s">
        <v>2582</v>
      </c>
      <c r="E769">
        <v>1000730</v>
      </c>
      <c r="F769" t="s">
        <v>47</v>
      </c>
      <c r="G769" t="s">
        <v>54</v>
      </c>
      <c r="H769" t="s">
        <v>2557</v>
      </c>
      <c r="I769">
        <v>3909489703</v>
      </c>
      <c r="J769" t="s">
        <v>2558</v>
      </c>
      <c r="K769">
        <v>0</v>
      </c>
      <c r="L769" t="s">
        <v>1228</v>
      </c>
      <c r="M769">
        <v>0</v>
      </c>
      <c r="N769" t="s">
        <v>1228</v>
      </c>
    </row>
    <row r="770" spans="1:14" hidden="1">
      <c r="A770">
        <v>19</v>
      </c>
      <c r="B770">
        <v>41</v>
      </c>
      <c r="C770" t="s">
        <v>2560</v>
      </c>
      <c r="D770" t="s">
        <v>2582</v>
      </c>
      <c r="E770">
        <v>1000730</v>
      </c>
      <c r="F770" t="s">
        <v>47</v>
      </c>
      <c r="G770" t="s">
        <v>54</v>
      </c>
      <c r="H770" t="s">
        <v>2557</v>
      </c>
      <c r="I770">
        <v>3909489703</v>
      </c>
      <c r="J770" t="s">
        <v>2558</v>
      </c>
      <c r="K770">
        <v>0</v>
      </c>
      <c r="L770" t="s">
        <v>1228</v>
      </c>
      <c r="M770">
        <v>0</v>
      </c>
      <c r="N770" t="s">
        <v>1228</v>
      </c>
    </row>
    <row r="771" spans="1:14" hidden="1">
      <c r="A771">
        <v>19</v>
      </c>
      <c r="B771">
        <v>41</v>
      </c>
      <c r="C771" t="s">
        <v>2560</v>
      </c>
      <c r="D771" t="s">
        <v>2582</v>
      </c>
      <c r="E771">
        <v>1000730</v>
      </c>
      <c r="F771" t="s">
        <v>47</v>
      </c>
      <c r="G771" t="s">
        <v>54</v>
      </c>
      <c r="H771" t="s">
        <v>2557</v>
      </c>
      <c r="I771">
        <v>3909489703</v>
      </c>
      <c r="J771" t="s">
        <v>2558</v>
      </c>
      <c r="K771">
        <v>0</v>
      </c>
      <c r="L771" t="s">
        <v>1228</v>
      </c>
      <c r="M771">
        <v>0</v>
      </c>
      <c r="N771" t="s">
        <v>1228</v>
      </c>
    </row>
    <row r="772" spans="1:14" hidden="1">
      <c r="A772">
        <v>19</v>
      </c>
      <c r="B772">
        <v>41</v>
      </c>
      <c r="C772" t="s">
        <v>2560</v>
      </c>
      <c r="D772" t="s">
        <v>2582</v>
      </c>
      <c r="E772">
        <v>1000730</v>
      </c>
      <c r="F772" t="s">
        <v>47</v>
      </c>
      <c r="G772" t="s">
        <v>54</v>
      </c>
      <c r="H772" t="s">
        <v>2557</v>
      </c>
      <c r="I772">
        <v>3909489703</v>
      </c>
      <c r="J772" t="s">
        <v>2558</v>
      </c>
      <c r="K772">
        <v>0</v>
      </c>
      <c r="L772" t="s">
        <v>1228</v>
      </c>
      <c r="M772">
        <v>0</v>
      </c>
      <c r="N772" t="s">
        <v>1228</v>
      </c>
    </row>
    <row r="773" spans="1:14" hidden="1">
      <c r="A773">
        <v>19</v>
      </c>
      <c r="B773">
        <v>41</v>
      </c>
      <c r="C773" t="s">
        <v>2560</v>
      </c>
      <c r="D773" t="s">
        <v>2582</v>
      </c>
      <c r="E773">
        <v>1000730</v>
      </c>
      <c r="F773" t="s">
        <v>47</v>
      </c>
      <c r="G773" t="s">
        <v>54</v>
      </c>
      <c r="H773" t="s">
        <v>2557</v>
      </c>
      <c r="I773">
        <v>3909489703</v>
      </c>
      <c r="J773" t="s">
        <v>2558</v>
      </c>
      <c r="K773">
        <v>0</v>
      </c>
      <c r="L773" t="s">
        <v>1228</v>
      </c>
      <c r="M773">
        <v>0</v>
      </c>
      <c r="N773" t="s">
        <v>1228</v>
      </c>
    </row>
    <row r="774" spans="1:14" hidden="1">
      <c r="A774">
        <v>19</v>
      </c>
      <c r="B774">
        <v>41</v>
      </c>
      <c r="C774" t="s">
        <v>2560</v>
      </c>
      <c r="D774" t="s">
        <v>2582</v>
      </c>
      <c r="E774">
        <v>1000730</v>
      </c>
      <c r="F774" t="s">
        <v>47</v>
      </c>
      <c r="G774" t="s">
        <v>54</v>
      </c>
      <c r="H774" t="s">
        <v>2557</v>
      </c>
      <c r="I774">
        <v>3909489703</v>
      </c>
      <c r="J774" t="s">
        <v>2558</v>
      </c>
      <c r="K774">
        <v>0</v>
      </c>
      <c r="L774" t="s">
        <v>1228</v>
      </c>
      <c r="M774">
        <v>0</v>
      </c>
      <c r="N774" t="s">
        <v>1228</v>
      </c>
    </row>
    <row r="775" spans="1:14" hidden="1">
      <c r="A775">
        <v>19</v>
      </c>
      <c r="B775">
        <v>41</v>
      </c>
      <c r="C775" t="s">
        <v>2560</v>
      </c>
      <c r="D775" t="s">
        <v>2582</v>
      </c>
      <c r="E775">
        <v>1000730</v>
      </c>
      <c r="F775" t="s">
        <v>47</v>
      </c>
      <c r="G775" t="s">
        <v>54</v>
      </c>
      <c r="H775" t="s">
        <v>2557</v>
      </c>
      <c r="I775">
        <v>3909489703</v>
      </c>
      <c r="J775" t="s">
        <v>2558</v>
      </c>
      <c r="K775">
        <v>0</v>
      </c>
      <c r="L775" t="s">
        <v>1228</v>
      </c>
      <c r="M775">
        <v>0</v>
      </c>
      <c r="N775" t="s">
        <v>1228</v>
      </c>
    </row>
    <row r="776" spans="1:14" hidden="1">
      <c r="A776">
        <v>19</v>
      </c>
      <c r="B776">
        <v>41</v>
      </c>
      <c r="C776" t="s">
        <v>2560</v>
      </c>
      <c r="D776" t="s">
        <v>2582</v>
      </c>
      <c r="E776">
        <v>1000730</v>
      </c>
      <c r="F776" t="s">
        <v>47</v>
      </c>
      <c r="G776" t="s">
        <v>54</v>
      </c>
      <c r="H776" t="s">
        <v>2557</v>
      </c>
      <c r="I776">
        <v>3909489703</v>
      </c>
      <c r="J776" t="s">
        <v>2558</v>
      </c>
      <c r="K776">
        <v>0</v>
      </c>
      <c r="L776" t="s">
        <v>1228</v>
      </c>
      <c r="M776">
        <v>0</v>
      </c>
      <c r="N776" t="s">
        <v>1228</v>
      </c>
    </row>
    <row r="777" spans="1:14" hidden="1">
      <c r="A777">
        <v>19</v>
      </c>
      <c r="B777">
        <v>41</v>
      </c>
      <c r="C777" t="s">
        <v>2560</v>
      </c>
      <c r="D777" t="s">
        <v>2582</v>
      </c>
      <c r="E777">
        <v>1000730</v>
      </c>
      <c r="F777" t="s">
        <v>47</v>
      </c>
      <c r="G777" t="s">
        <v>54</v>
      </c>
      <c r="H777" t="s">
        <v>2557</v>
      </c>
      <c r="I777">
        <v>3909489703</v>
      </c>
      <c r="J777" t="s">
        <v>2558</v>
      </c>
      <c r="K777">
        <v>0</v>
      </c>
      <c r="L777" t="s">
        <v>1228</v>
      </c>
      <c r="M777">
        <v>0</v>
      </c>
      <c r="N777" t="s">
        <v>1228</v>
      </c>
    </row>
    <row r="778" spans="1:14" hidden="1">
      <c r="A778">
        <v>19</v>
      </c>
      <c r="B778">
        <v>41</v>
      </c>
      <c r="C778" t="s">
        <v>2560</v>
      </c>
      <c r="D778" t="s">
        <v>2582</v>
      </c>
      <c r="E778">
        <v>1000730</v>
      </c>
      <c r="F778" t="s">
        <v>47</v>
      </c>
      <c r="G778" t="s">
        <v>54</v>
      </c>
      <c r="H778" t="s">
        <v>2557</v>
      </c>
      <c r="I778">
        <v>3909489703</v>
      </c>
      <c r="J778" t="s">
        <v>2558</v>
      </c>
      <c r="K778">
        <v>0</v>
      </c>
      <c r="L778" t="s">
        <v>1228</v>
      </c>
      <c r="M778">
        <v>0</v>
      </c>
      <c r="N778" t="s">
        <v>1228</v>
      </c>
    </row>
    <row r="779" spans="1:14" hidden="1">
      <c r="A779">
        <v>19</v>
      </c>
      <c r="B779">
        <v>41</v>
      </c>
      <c r="C779" t="s">
        <v>2560</v>
      </c>
      <c r="D779" t="s">
        <v>2582</v>
      </c>
      <c r="E779">
        <v>1000730</v>
      </c>
      <c r="F779" t="s">
        <v>47</v>
      </c>
      <c r="G779" t="s">
        <v>54</v>
      </c>
      <c r="H779" t="s">
        <v>2557</v>
      </c>
      <c r="I779">
        <v>3909489703</v>
      </c>
      <c r="J779" t="s">
        <v>2558</v>
      </c>
      <c r="K779">
        <v>0</v>
      </c>
      <c r="L779" t="s">
        <v>1228</v>
      </c>
      <c r="M779">
        <v>0</v>
      </c>
      <c r="N779" t="s">
        <v>1228</v>
      </c>
    </row>
    <row r="780" spans="1:14" hidden="1">
      <c r="A780">
        <v>19</v>
      </c>
      <c r="B780">
        <v>41</v>
      </c>
      <c r="C780" t="s">
        <v>2560</v>
      </c>
      <c r="D780" t="s">
        <v>2582</v>
      </c>
      <c r="E780">
        <v>1000730</v>
      </c>
      <c r="F780" t="s">
        <v>47</v>
      </c>
      <c r="G780" t="s">
        <v>54</v>
      </c>
      <c r="H780" t="s">
        <v>2557</v>
      </c>
      <c r="I780">
        <v>3909489703</v>
      </c>
      <c r="J780" t="s">
        <v>2558</v>
      </c>
      <c r="K780">
        <v>0</v>
      </c>
      <c r="L780" t="s">
        <v>1228</v>
      </c>
      <c r="M780">
        <v>0</v>
      </c>
      <c r="N780" t="s">
        <v>1228</v>
      </c>
    </row>
    <row r="781" spans="1:14" hidden="1">
      <c r="A781">
        <v>19</v>
      </c>
      <c r="B781">
        <v>41</v>
      </c>
      <c r="C781" t="s">
        <v>2560</v>
      </c>
      <c r="D781" t="s">
        <v>2582</v>
      </c>
      <c r="E781">
        <v>1000730</v>
      </c>
      <c r="F781" t="s">
        <v>47</v>
      </c>
      <c r="G781" t="s">
        <v>54</v>
      </c>
      <c r="H781" t="s">
        <v>2557</v>
      </c>
      <c r="I781">
        <v>3909489703</v>
      </c>
      <c r="J781" t="s">
        <v>2558</v>
      </c>
      <c r="K781">
        <v>0</v>
      </c>
      <c r="L781" t="s">
        <v>1228</v>
      </c>
      <c r="M781">
        <v>0</v>
      </c>
      <c r="N781" t="s">
        <v>1228</v>
      </c>
    </row>
    <row r="782" spans="1:14" hidden="1">
      <c r="A782">
        <v>19</v>
      </c>
      <c r="B782">
        <v>41</v>
      </c>
      <c r="C782" t="s">
        <v>2560</v>
      </c>
      <c r="D782" t="s">
        <v>2582</v>
      </c>
      <c r="E782">
        <v>1000730</v>
      </c>
      <c r="F782" t="s">
        <v>47</v>
      </c>
      <c r="G782" t="s">
        <v>54</v>
      </c>
      <c r="H782" t="s">
        <v>2557</v>
      </c>
      <c r="I782">
        <v>3909489703</v>
      </c>
      <c r="J782" t="s">
        <v>2558</v>
      </c>
      <c r="K782">
        <v>0</v>
      </c>
      <c r="L782" t="s">
        <v>1228</v>
      </c>
      <c r="M782">
        <v>0</v>
      </c>
      <c r="N782" t="s">
        <v>1228</v>
      </c>
    </row>
    <row r="783" spans="1:14" hidden="1">
      <c r="A783">
        <v>19</v>
      </c>
      <c r="B783">
        <v>41</v>
      </c>
      <c r="C783" t="s">
        <v>2560</v>
      </c>
      <c r="D783" t="s">
        <v>2582</v>
      </c>
      <c r="E783">
        <v>1000730</v>
      </c>
      <c r="F783" t="s">
        <v>47</v>
      </c>
      <c r="G783" t="s">
        <v>54</v>
      </c>
      <c r="H783" t="s">
        <v>2557</v>
      </c>
      <c r="I783">
        <v>3909489703</v>
      </c>
      <c r="J783" t="s">
        <v>2558</v>
      </c>
      <c r="K783">
        <v>0</v>
      </c>
      <c r="L783" t="s">
        <v>1228</v>
      </c>
      <c r="M783">
        <v>0</v>
      </c>
      <c r="N783" t="s">
        <v>1228</v>
      </c>
    </row>
    <row r="784" spans="1:14" hidden="1">
      <c r="A784">
        <v>19</v>
      </c>
      <c r="B784">
        <v>41</v>
      </c>
      <c r="C784" t="s">
        <v>2560</v>
      </c>
      <c r="D784" t="s">
        <v>2582</v>
      </c>
      <c r="E784">
        <v>1000730</v>
      </c>
      <c r="F784" t="s">
        <v>47</v>
      </c>
      <c r="G784" t="s">
        <v>54</v>
      </c>
      <c r="H784" t="s">
        <v>2557</v>
      </c>
      <c r="I784">
        <v>3909489703</v>
      </c>
      <c r="J784" t="s">
        <v>2558</v>
      </c>
      <c r="K784">
        <v>0</v>
      </c>
      <c r="L784" t="s">
        <v>1228</v>
      </c>
      <c r="M784">
        <v>0</v>
      </c>
      <c r="N784" t="s">
        <v>1228</v>
      </c>
    </row>
    <row r="785" spans="1:14" hidden="1">
      <c r="A785">
        <v>19</v>
      </c>
      <c r="B785">
        <v>41</v>
      </c>
      <c r="C785" t="s">
        <v>2560</v>
      </c>
      <c r="D785" t="s">
        <v>2582</v>
      </c>
      <c r="E785">
        <v>1000730</v>
      </c>
      <c r="F785" t="s">
        <v>47</v>
      </c>
      <c r="G785" t="s">
        <v>54</v>
      </c>
      <c r="H785" t="s">
        <v>2557</v>
      </c>
      <c r="I785">
        <v>3909489703</v>
      </c>
      <c r="J785" t="s">
        <v>2558</v>
      </c>
      <c r="K785">
        <v>0</v>
      </c>
      <c r="L785" t="s">
        <v>1228</v>
      </c>
      <c r="M785">
        <v>0</v>
      </c>
      <c r="N785" t="s">
        <v>1228</v>
      </c>
    </row>
    <row r="786" spans="1:14" hidden="1">
      <c r="A786">
        <v>19</v>
      </c>
      <c r="B786">
        <v>41</v>
      </c>
      <c r="C786" t="s">
        <v>2560</v>
      </c>
      <c r="D786" t="s">
        <v>2582</v>
      </c>
      <c r="E786">
        <v>1000730</v>
      </c>
      <c r="F786" t="s">
        <v>47</v>
      </c>
      <c r="G786" t="s">
        <v>54</v>
      </c>
      <c r="H786" t="s">
        <v>2557</v>
      </c>
      <c r="I786">
        <v>3909489703</v>
      </c>
      <c r="J786" t="s">
        <v>2558</v>
      </c>
      <c r="K786">
        <v>0</v>
      </c>
      <c r="L786" t="s">
        <v>1228</v>
      </c>
      <c r="M786">
        <v>0</v>
      </c>
      <c r="N786" t="s">
        <v>1228</v>
      </c>
    </row>
    <row r="787" spans="1:14" hidden="1">
      <c r="A787">
        <v>19</v>
      </c>
      <c r="B787">
        <v>41</v>
      </c>
      <c r="C787" t="s">
        <v>2560</v>
      </c>
      <c r="D787" t="s">
        <v>2582</v>
      </c>
      <c r="E787">
        <v>1000730</v>
      </c>
      <c r="F787" t="s">
        <v>47</v>
      </c>
      <c r="G787" t="s">
        <v>54</v>
      </c>
      <c r="H787" t="s">
        <v>2557</v>
      </c>
      <c r="I787">
        <v>3909489703</v>
      </c>
      <c r="J787" t="s">
        <v>2558</v>
      </c>
      <c r="K787">
        <v>0</v>
      </c>
      <c r="L787" t="s">
        <v>1228</v>
      </c>
      <c r="M787">
        <v>0</v>
      </c>
      <c r="N787" t="s">
        <v>1228</v>
      </c>
    </row>
    <row r="788" spans="1:14" hidden="1">
      <c r="A788">
        <v>19</v>
      </c>
      <c r="B788">
        <v>41</v>
      </c>
      <c r="C788" t="s">
        <v>2560</v>
      </c>
      <c r="D788" t="s">
        <v>2582</v>
      </c>
      <c r="E788">
        <v>1000730</v>
      </c>
      <c r="F788" t="s">
        <v>47</v>
      </c>
      <c r="G788" t="s">
        <v>54</v>
      </c>
      <c r="H788" t="s">
        <v>2557</v>
      </c>
      <c r="I788">
        <v>3909489703</v>
      </c>
      <c r="J788" t="s">
        <v>2558</v>
      </c>
      <c r="K788">
        <v>0</v>
      </c>
      <c r="L788" t="s">
        <v>1228</v>
      </c>
      <c r="M788">
        <v>0</v>
      </c>
      <c r="N788" t="s">
        <v>1228</v>
      </c>
    </row>
    <row r="789" spans="1:14" hidden="1">
      <c r="A789">
        <v>19</v>
      </c>
      <c r="B789">
        <v>41</v>
      </c>
      <c r="C789" t="s">
        <v>2560</v>
      </c>
      <c r="D789" t="s">
        <v>2582</v>
      </c>
      <c r="E789">
        <v>1000730</v>
      </c>
      <c r="F789" t="s">
        <v>47</v>
      </c>
      <c r="G789" t="s">
        <v>54</v>
      </c>
      <c r="H789" t="s">
        <v>2557</v>
      </c>
      <c r="I789">
        <v>3909489703</v>
      </c>
      <c r="J789" t="s">
        <v>2558</v>
      </c>
      <c r="K789">
        <v>0</v>
      </c>
      <c r="L789" t="s">
        <v>1228</v>
      </c>
      <c r="M789">
        <v>0</v>
      </c>
      <c r="N789" t="s">
        <v>1228</v>
      </c>
    </row>
    <row r="790" spans="1:14" hidden="1">
      <c r="A790">
        <v>19</v>
      </c>
      <c r="B790">
        <v>41</v>
      </c>
      <c r="C790" t="s">
        <v>2560</v>
      </c>
      <c r="D790" t="s">
        <v>2582</v>
      </c>
      <c r="E790">
        <v>1000730</v>
      </c>
      <c r="F790" t="s">
        <v>47</v>
      </c>
      <c r="G790" t="s">
        <v>54</v>
      </c>
      <c r="H790" t="s">
        <v>2557</v>
      </c>
      <c r="I790">
        <v>3909489703</v>
      </c>
      <c r="J790" t="s">
        <v>2558</v>
      </c>
      <c r="K790">
        <v>0</v>
      </c>
      <c r="L790" t="s">
        <v>1228</v>
      </c>
      <c r="M790">
        <v>0</v>
      </c>
      <c r="N790" t="s">
        <v>1228</v>
      </c>
    </row>
    <row r="791" spans="1:14" hidden="1">
      <c r="A791">
        <v>19</v>
      </c>
      <c r="B791">
        <v>41</v>
      </c>
      <c r="C791" t="s">
        <v>2560</v>
      </c>
      <c r="D791" t="s">
        <v>2582</v>
      </c>
      <c r="E791">
        <v>1000730</v>
      </c>
      <c r="F791" t="s">
        <v>47</v>
      </c>
      <c r="G791" t="s">
        <v>54</v>
      </c>
      <c r="H791" t="s">
        <v>2557</v>
      </c>
      <c r="I791">
        <v>3909489703</v>
      </c>
      <c r="J791" t="s">
        <v>2558</v>
      </c>
      <c r="K791">
        <v>0</v>
      </c>
      <c r="L791" t="s">
        <v>1228</v>
      </c>
      <c r="M791">
        <v>0</v>
      </c>
      <c r="N791" t="s">
        <v>1228</v>
      </c>
    </row>
    <row r="792" spans="1:14" hidden="1">
      <c r="A792">
        <v>10</v>
      </c>
      <c r="B792">
        <v>41</v>
      </c>
      <c r="C792" t="s">
        <v>2560</v>
      </c>
      <c r="D792" t="s">
        <v>2582</v>
      </c>
      <c r="E792">
        <v>1000730</v>
      </c>
      <c r="F792" t="s">
        <v>47</v>
      </c>
      <c r="G792" t="s">
        <v>194</v>
      </c>
      <c r="H792" t="s">
        <v>2557</v>
      </c>
      <c r="I792">
        <v>3909489704</v>
      </c>
      <c r="J792" t="s">
        <v>2558</v>
      </c>
      <c r="K792">
        <v>0</v>
      </c>
      <c r="L792" t="s">
        <v>1228</v>
      </c>
      <c r="M792">
        <v>0</v>
      </c>
      <c r="N792" t="s">
        <v>1228</v>
      </c>
    </row>
    <row r="793" spans="1:14" hidden="1">
      <c r="A793">
        <v>10</v>
      </c>
      <c r="B793">
        <v>41</v>
      </c>
      <c r="C793" t="s">
        <v>2560</v>
      </c>
      <c r="D793" t="s">
        <v>2582</v>
      </c>
      <c r="E793">
        <v>1000730</v>
      </c>
      <c r="F793" t="s">
        <v>47</v>
      </c>
      <c r="G793" t="s">
        <v>409</v>
      </c>
      <c r="H793" t="s">
        <v>2557</v>
      </c>
      <c r="I793">
        <v>3909489704</v>
      </c>
      <c r="J793" t="s">
        <v>2558</v>
      </c>
      <c r="K793">
        <v>0</v>
      </c>
      <c r="L793" t="s">
        <v>1228</v>
      </c>
      <c r="M793">
        <v>0</v>
      </c>
      <c r="N793" t="s">
        <v>1228</v>
      </c>
    </row>
    <row r="794" spans="1:14" hidden="1">
      <c r="A794">
        <v>10</v>
      </c>
      <c r="B794">
        <v>41</v>
      </c>
      <c r="C794" t="s">
        <v>2560</v>
      </c>
      <c r="D794" t="s">
        <v>2582</v>
      </c>
      <c r="E794">
        <v>1000730</v>
      </c>
      <c r="F794" t="s">
        <v>47</v>
      </c>
      <c r="G794" t="s">
        <v>1122</v>
      </c>
      <c r="H794" t="s">
        <v>2557</v>
      </c>
      <c r="I794">
        <v>3909489704</v>
      </c>
      <c r="J794" t="s">
        <v>2558</v>
      </c>
      <c r="K794">
        <v>0</v>
      </c>
      <c r="L794" t="s">
        <v>1228</v>
      </c>
      <c r="M794">
        <v>0</v>
      </c>
      <c r="N794" t="s">
        <v>1228</v>
      </c>
    </row>
    <row r="795" spans="1:14" hidden="1">
      <c r="A795">
        <v>10</v>
      </c>
      <c r="B795">
        <v>41</v>
      </c>
      <c r="C795" t="s">
        <v>2560</v>
      </c>
      <c r="D795" t="s">
        <v>2582</v>
      </c>
      <c r="E795">
        <v>1000730</v>
      </c>
      <c r="F795" t="s">
        <v>47</v>
      </c>
      <c r="G795" t="s">
        <v>194</v>
      </c>
      <c r="H795" t="s">
        <v>2557</v>
      </c>
      <c r="I795">
        <v>3909489704</v>
      </c>
      <c r="J795" t="s">
        <v>2558</v>
      </c>
      <c r="K795">
        <v>0</v>
      </c>
      <c r="L795" t="s">
        <v>1228</v>
      </c>
      <c r="M795">
        <v>0</v>
      </c>
      <c r="N795" t="s">
        <v>1228</v>
      </c>
    </row>
    <row r="796" spans="1:14" hidden="1">
      <c r="A796">
        <v>10</v>
      </c>
      <c r="B796">
        <v>41</v>
      </c>
      <c r="C796" t="s">
        <v>2560</v>
      </c>
      <c r="D796" t="s">
        <v>2582</v>
      </c>
      <c r="E796">
        <v>1000730</v>
      </c>
      <c r="F796" t="s">
        <v>47</v>
      </c>
      <c r="G796" t="s">
        <v>409</v>
      </c>
      <c r="H796" t="s">
        <v>2557</v>
      </c>
      <c r="I796">
        <v>3909489704</v>
      </c>
      <c r="J796" t="s">
        <v>2558</v>
      </c>
      <c r="K796">
        <v>0</v>
      </c>
      <c r="L796" t="s">
        <v>1228</v>
      </c>
      <c r="M796">
        <v>0</v>
      </c>
      <c r="N796" t="s">
        <v>1228</v>
      </c>
    </row>
    <row r="797" spans="1:14" hidden="1">
      <c r="A797">
        <v>10</v>
      </c>
      <c r="B797">
        <v>41</v>
      </c>
      <c r="C797" t="s">
        <v>2560</v>
      </c>
      <c r="D797" t="s">
        <v>2582</v>
      </c>
      <c r="E797">
        <v>1000730</v>
      </c>
      <c r="F797" t="s">
        <v>47</v>
      </c>
      <c r="G797" t="s">
        <v>1122</v>
      </c>
      <c r="H797" t="s">
        <v>2557</v>
      </c>
      <c r="I797">
        <v>3909489704</v>
      </c>
      <c r="J797" t="s">
        <v>2558</v>
      </c>
      <c r="K797">
        <v>0</v>
      </c>
      <c r="L797" t="s">
        <v>1228</v>
      </c>
      <c r="M797">
        <v>0</v>
      </c>
      <c r="N797" t="s">
        <v>1228</v>
      </c>
    </row>
    <row r="798" spans="1:14" hidden="1">
      <c r="A798">
        <v>10</v>
      </c>
      <c r="B798">
        <v>57</v>
      </c>
      <c r="C798" t="s">
        <v>2563</v>
      </c>
      <c r="D798" t="s">
        <v>2583</v>
      </c>
      <c r="E798">
        <v>1000730</v>
      </c>
      <c r="F798" t="s">
        <v>47</v>
      </c>
      <c r="G798" t="s">
        <v>1121</v>
      </c>
      <c r="H798">
        <v>8070</v>
      </c>
      <c r="I798">
        <v>34602485</v>
      </c>
      <c r="J798" t="s">
        <v>2584</v>
      </c>
      <c r="K798" s="45">
        <v>144099</v>
      </c>
      <c r="L798" t="s">
        <v>1228</v>
      </c>
      <c r="M798" s="45">
        <v>27379</v>
      </c>
      <c r="N798" t="s">
        <v>1228</v>
      </c>
    </row>
    <row r="799" spans="1:14" hidden="1">
      <c r="A799">
        <v>10</v>
      </c>
      <c r="B799">
        <v>57</v>
      </c>
      <c r="C799" t="s">
        <v>2563</v>
      </c>
      <c r="D799" t="s">
        <v>2583</v>
      </c>
      <c r="E799">
        <v>1000730</v>
      </c>
      <c r="F799" t="s">
        <v>47</v>
      </c>
      <c r="G799" t="s">
        <v>1117</v>
      </c>
      <c r="H799">
        <v>8070</v>
      </c>
      <c r="I799">
        <v>34602485</v>
      </c>
      <c r="J799" t="s">
        <v>2584</v>
      </c>
      <c r="K799" s="45">
        <v>32622</v>
      </c>
      <c r="L799" t="s">
        <v>1228</v>
      </c>
      <c r="M799" s="45">
        <v>6198</v>
      </c>
      <c r="N799" t="s">
        <v>1228</v>
      </c>
    </row>
    <row r="800" spans="1:14" hidden="1">
      <c r="A800">
        <v>10</v>
      </c>
      <c r="B800">
        <v>57</v>
      </c>
      <c r="C800" t="s">
        <v>2563</v>
      </c>
      <c r="D800" t="s">
        <v>2583</v>
      </c>
      <c r="E800">
        <v>1000730</v>
      </c>
      <c r="F800" t="s">
        <v>47</v>
      </c>
      <c r="G800" t="s">
        <v>194</v>
      </c>
      <c r="H800">
        <v>8070</v>
      </c>
      <c r="I800">
        <v>34602485</v>
      </c>
      <c r="J800" t="s">
        <v>2584</v>
      </c>
      <c r="K800" s="45">
        <v>230261</v>
      </c>
      <c r="L800" t="s">
        <v>1228</v>
      </c>
      <c r="M800" s="45">
        <v>43750</v>
      </c>
      <c r="N800" t="s">
        <v>1228</v>
      </c>
    </row>
    <row r="801" spans="1:14" hidden="1">
      <c r="A801">
        <v>10</v>
      </c>
      <c r="B801">
        <v>57</v>
      </c>
      <c r="C801" t="s">
        <v>2563</v>
      </c>
      <c r="D801" t="s">
        <v>2583</v>
      </c>
      <c r="E801">
        <v>1000730</v>
      </c>
      <c r="F801" t="s">
        <v>47</v>
      </c>
      <c r="G801" t="s">
        <v>150</v>
      </c>
      <c r="H801">
        <v>8070</v>
      </c>
      <c r="I801">
        <v>34602485</v>
      </c>
      <c r="J801" t="s">
        <v>2584</v>
      </c>
      <c r="K801" s="45">
        <v>419158</v>
      </c>
      <c r="L801" t="s">
        <v>1228</v>
      </c>
      <c r="M801" s="45">
        <v>79640</v>
      </c>
      <c r="N801" t="s">
        <v>1228</v>
      </c>
    </row>
    <row r="802" spans="1:14" hidden="1">
      <c r="A802">
        <v>10</v>
      </c>
      <c r="B802">
        <v>57</v>
      </c>
      <c r="C802" t="s">
        <v>2563</v>
      </c>
      <c r="D802" t="s">
        <v>2583</v>
      </c>
      <c r="E802">
        <v>1000730</v>
      </c>
      <c r="F802" t="s">
        <v>47</v>
      </c>
      <c r="G802" t="s">
        <v>1118</v>
      </c>
      <c r="H802">
        <v>8070</v>
      </c>
      <c r="I802">
        <v>34602485</v>
      </c>
      <c r="J802" t="s">
        <v>2584</v>
      </c>
      <c r="K802" s="45">
        <v>5866</v>
      </c>
      <c r="L802" t="s">
        <v>1228</v>
      </c>
      <c r="M802" s="45">
        <v>1115</v>
      </c>
      <c r="N802" t="s">
        <v>1228</v>
      </c>
    </row>
    <row r="803" spans="1:14" hidden="1">
      <c r="A803">
        <v>10</v>
      </c>
      <c r="B803">
        <v>57</v>
      </c>
      <c r="C803" t="s">
        <v>2563</v>
      </c>
      <c r="D803" t="s">
        <v>2583</v>
      </c>
      <c r="E803">
        <v>1000730</v>
      </c>
      <c r="F803" t="s">
        <v>47</v>
      </c>
      <c r="G803" t="s">
        <v>135</v>
      </c>
      <c r="H803">
        <v>8070</v>
      </c>
      <c r="I803">
        <v>34602485</v>
      </c>
      <c r="J803" t="s">
        <v>2584</v>
      </c>
      <c r="K803" s="45">
        <v>181970</v>
      </c>
      <c r="L803" t="s">
        <v>1228</v>
      </c>
      <c r="M803" s="45">
        <v>34574</v>
      </c>
      <c r="N803" t="s">
        <v>1228</v>
      </c>
    </row>
    <row r="804" spans="1:14" hidden="1">
      <c r="A804">
        <v>10</v>
      </c>
      <c r="B804">
        <v>57</v>
      </c>
      <c r="C804" t="s">
        <v>2563</v>
      </c>
      <c r="D804" t="s">
        <v>2583</v>
      </c>
      <c r="E804">
        <v>1000730</v>
      </c>
      <c r="F804" t="s">
        <v>47</v>
      </c>
      <c r="G804" t="s">
        <v>155</v>
      </c>
      <c r="H804">
        <v>8070</v>
      </c>
      <c r="I804">
        <v>34602485</v>
      </c>
      <c r="J804" t="s">
        <v>2584</v>
      </c>
      <c r="K804" s="45">
        <v>189333</v>
      </c>
      <c r="L804" t="s">
        <v>1228</v>
      </c>
      <c r="M804" s="45">
        <v>35973</v>
      </c>
      <c r="N804" t="s">
        <v>1228</v>
      </c>
    </row>
    <row r="805" spans="1:14" hidden="1">
      <c r="A805">
        <v>10</v>
      </c>
      <c r="B805">
        <v>57</v>
      </c>
      <c r="C805" t="s">
        <v>2563</v>
      </c>
      <c r="D805" t="s">
        <v>2583</v>
      </c>
      <c r="E805">
        <v>1000730</v>
      </c>
      <c r="F805" t="s">
        <v>47</v>
      </c>
      <c r="G805" t="s">
        <v>1119</v>
      </c>
      <c r="H805">
        <v>8070</v>
      </c>
      <c r="I805">
        <v>34602485</v>
      </c>
      <c r="J805" t="s">
        <v>2584</v>
      </c>
      <c r="K805" s="45">
        <v>125742</v>
      </c>
      <c r="L805" t="s">
        <v>1228</v>
      </c>
      <c r="M805" s="45">
        <v>23891</v>
      </c>
      <c r="N805" t="s">
        <v>1228</v>
      </c>
    </row>
    <row r="806" spans="1:14" hidden="1">
      <c r="A806">
        <v>10</v>
      </c>
      <c r="B806">
        <v>57</v>
      </c>
      <c r="C806" t="s">
        <v>2563</v>
      </c>
      <c r="D806" t="s">
        <v>2583</v>
      </c>
      <c r="E806">
        <v>1000730</v>
      </c>
      <c r="F806" t="s">
        <v>47</v>
      </c>
      <c r="G806" t="s">
        <v>1120</v>
      </c>
      <c r="H806">
        <v>8070</v>
      </c>
      <c r="I806">
        <v>34602485</v>
      </c>
      <c r="J806" t="s">
        <v>2584</v>
      </c>
      <c r="K806" s="45">
        <v>78438</v>
      </c>
      <c r="L806" t="s">
        <v>1228</v>
      </c>
      <c r="M806" s="45">
        <v>14903</v>
      </c>
      <c r="N806" t="s">
        <v>1228</v>
      </c>
    </row>
    <row r="807" spans="1:14" hidden="1">
      <c r="A807">
        <v>10</v>
      </c>
      <c r="B807">
        <v>57</v>
      </c>
      <c r="C807" t="s">
        <v>2563</v>
      </c>
      <c r="D807" t="s">
        <v>2583</v>
      </c>
      <c r="E807">
        <v>1000730</v>
      </c>
      <c r="F807" t="s">
        <v>47</v>
      </c>
      <c r="G807" t="s">
        <v>1123</v>
      </c>
      <c r="H807">
        <v>8070</v>
      </c>
      <c r="I807">
        <v>34602485</v>
      </c>
      <c r="J807" t="s">
        <v>2584</v>
      </c>
      <c r="K807" s="45">
        <v>26081</v>
      </c>
      <c r="L807" t="s">
        <v>1228</v>
      </c>
      <c r="M807" s="45">
        <v>4955</v>
      </c>
      <c r="N807" t="s">
        <v>1228</v>
      </c>
    </row>
    <row r="808" spans="1:14" hidden="1">
      <c r="A808">
        <v>10</v>
      </c>
      <c r="B808">
        <v>57</v>
      </c>
      <c r="C808" t="s">
        <v>2563</v>
      </c>
      <c r="D808" t="s">
        <v>2583</v>
      </c>
      <c r="E808">
        <v>1000730</v>
      </c>
      <c r="F808" t="s">
        <v>47</v>
      </c>
      <c r="G808" t="s">
        <v>409</v>
      </c>
      <c r="H808">
        <v>8070</v>
      </c>
      <c r="I808">
        <v>34602485</v>
      </c>
      <c r="J808" t="s">
        <v>2584</v>
      </c>
      <c r="K808" s="45">
        <v>156629</v>
      </c>
      <c r="L808" t="s">
        <v>1228</v>
      </c>
      <c r="M808" s="45">
        <v>29760</v>
      </c>
      <c r="N808" t="s">
        <v>1228</v>
      </c>
    </row>
    <row r="809" spans="1:14" hidden="1">
      <c r="A809">
        <v>10</v>
      </c>
      <c r="B809">
        <v>57</v>
      </c>
      <c r="C809" t="s">
        <v>2563</v>
      </c>
      <c r="D809" t="s">
        <v>2583</v>
      </c>
      <c r="E809">
        <v>1000730</v>
      </c>
      <c r="F809" t="s">
        <v>47</v>
      </c>
      <c r="G809" t="s">
        <v>317</v>
      </c>
      <c r="H809">
        <v>8070</v>
      </c>
      <c r="I809">
        <v>34602485</v>
      </c>
      <c r="J809" t="s">
        <v>2584</v>
      </c>
      <c r="K809" s="45">
        <v>293724</v>
      </c>
      <c r="L809" t="s">
        <v>1228</v>
      </c>
      <c r="M809" s="45">
        <v>55808</v>
      </c>
      <c r="N809" t="s">
        <v>1228</v>
      </c>
    </row>
    <row r="810" spans="1:14" hidden="1">
      <c r="A810">
        <v>10</v>
      </c>
      <c r="B810">
        <v>57</v>
      </c>
      <c r="C810" t="s">
        <v>2563</v>
      </c>
      <c r="D810" t="s">
        <v>2583</v>
      </c>
      <c r="E810">
        <v>1000730</v>
      </c>
      <c r="F810" t="s">
        <v>47</v>
      </c>
      <c r="G810" t="s">
        <v>250</v>
      </c>
      <c r="H810">
        <v>8070</v>
      </c>
      <c r="I810">
        <v>34602485</v>
      </c>
      <c r="J810" t="s">
        <v>2584</v>
      </c>
      <c r="K810" s="45">
        <v>345841</v>
      </c>
      <c r="L810" t="s">
        <v>1228</v>
      </c>
      <c r="M810" s="45">
        <v>65710</v>
      </c>
      <c r="N810" t="s">
        <v>1228</v>
      </c>
    </row>
    <row r="811" spans="1:14" hidden="1">
      <c r="A811">
        <v>10</v>
      </c>
      <c r="B811">
        <v>57</v>
      </c>
      <c r="C811" t="s">
        <v>2563</v>
      </c>
      <c r="D811" t="s">
        <v>2583</v>
      </c>
      <c r="E811">
        <v>1000730</v>
      </c>
      <c r="F811" t="s">
        <v>47</v>
      </c>
      <c r="G811" t="s">
        <v>1122</v>
      </c>
      <c r="H811">
        <v>8070</v>
      </c>
      <c r="I811">
        <v>34602485</v>
      </c>
      <c r="J811" t="s">
        <v>2584</v>
      </c>
      <c r="K811" s="45">
        <v>133214</v>
      </c>
      <c r="L811" t="s">
        <v>1228</v>
      </c>
      <c r="M811" s="45">
        <v>25311</v>
      </c>
      <c r="N811" t="s">
        <v>1228</v>
      </c>
    </row>
    <row r="812" spans="1:14" hidden="1">
      <c r="A812">
        <v>10</v>
      </c>
      <c r="B812">
        <v>57</v>
      </c>
      <c r="C812" t="s">
        <v>2563</v>
      </c>
      <c r="D812" t="s">
        <v>2583</v>
      </c>
      <c r="E812">
        <v>1000730</v>
      </c>
      <c r="F812" t="s">
        <v>47</v>
      </c>
      <c r="G812" t="s">
        <v>279</v>
      </c>
      <c r="H812">
        <v>8070</v>
      </c>
      <c r="I812">
        <v>34602485</v>
      </c>
      <c r="J812" t="s">
        <v>2584</v>
      </c>
      <c r="K812" s="45">
        <v>109550</v>
      </c>
      <c r="L812" t="s">
        <v>1228</v>
      </c>
      <c r="M812" s="45">
        <v>20815</v>
      </c>
      <c r="N812" t="s">
        <v>1228</v>
      </c>
    </row>
    <row r="813" spans="1:14" hidden="1">
      <c r="A813">
        <v>10</v>
      </c>
      <c r="B813">
        <v>57</v>
      </c>
      <c r="C813" t="s">
        <v>2563</v>
      </c>
      <c r="D813" t="s">
        <v>2583</v>
      </c>
      <c r="E813">
        <v>1000730</v>
      </c>
      <c r="F813" t="s">
        <v>47</v>
      </c>
      <c r="G813" t="s">
        <v>80</v>
      </c>
      <c r="H813">
        <v>8070</v>
      </c>
      <c r="I813">
        <v>34602485</v>
      </c>
      <c r="J813" t="s">
        <v>2584</v>
      </c>
      <c r="K813" s="45">
        <v>159538</v>
      </c>
      <c r="L813" t="s">
        <v>1228</v>
      </c>
      <c r="M813" s="45">
        <v>30312</v>
      </c>
      <c r="N813" t="s">
        <v>1228</v>
      </c>
    </row>
    <row r="814" spans="1:14" hidden="1">
      <c r="A814">
        <v>10</v>
      </c>
      <c r="B814">
        <v>57</v>
      </c>
      <c r="C814" t="s">
        <v>2563</v>
      </c>
      <c r="D814" t="s">
        <v>2583</v>
      </c>
      <c r="E814">
        <v>1000730</v>
      </c>
      <c r="F814" t="s">
        <v>47</v>
      </c>
      <c r="G814" t="s">
        <v>211</v>
      </c>
      <c r="H814">
        <v>8070</v>
      </c>
      <c r="I814">
        <v>34602485</v>
      </c>
      <c r="J814" t="s">
        <v>2584</v>
      </c>
      <c r="K814" s="45">
        <v>134273</v>
      </c>
      <c r="L814" t="s">
        <v>1228</v>
      </c>
      <c r="M814" s="45">
        <v>25512</v>
      </c>
      <c r="N814" t="s">
        <v>1228</v>
      </c>
    </row>
    <row r="815" spans="1:14" hidden="1">
      <c r="A815">
        <v>10</v>
      </c>
      <c r="B815">
        <v>57</v>
      </c>
      <c r="C815" t="s">
        <v>2563</v>
      </c>
      <c r="D815" t="s">
        <v>2583</v>
      </c>
      <c r="E815">
        <v>1000730</v>
      </c>
      <c r="F815" t="s">
        <v>47</v>
      </c>
      <c r="G815" t="s">
        <v>252</v>
      </c>
      <c r="H815">
        <v>8070</v>
      </c>
      <c r="I815">
        <v>34602485</v>
      </c>
      <c r="J815" t="s">
        <v>2584</v>
      </c>
      <c r="K815" s="45">
        <v>347854</v>
      </c>
      <c r="L815" t="s">
        <v>1228</v>
      </c>
      <c r="M815" s="45">
        <v>66092</v>
      </c>
      <c r="N815" t="s">
        <v>1228</v>
      </c>
    </row>
    <row r="816" spans="1:14" hidden="1">
      <c r="A816">
        <v>10</v>
      </c>
      <c r="B816">
        <v>57</v>
      </c>
      <c r="C816" t="s">
        <v>2563</v>
      </c>
      <c r="D816" t="s">
        <v>2583</v>
      </c>
      <c r="E816">
        <v>1000730</v>
      </c>
      <c r="F816" t="s">
        <v>47</v>
      </c>
      <c r="G816" t="s">
        <v>1124</v>
      </c>
      <c r="H816">
        <v>8070</v>
      </c>
      <c r="I816">
        <v>34602485</v>
      </c>
      <c r="J816" t="s">
        <v>2584</v>
      </c>
      <c r="K816" s="45">
        <v>173240</v>
      </c>
      <c r="L816" t="s">
        <v>1228</v>
      </c>
      <c r="M816" s="45">
        <v>32916</v>
      </c>
      <c r="N816" t="s">
        <v>1228</v>
      </c>
    </row>
    <row r="817" spans="1:14" hidden="1">
      <c r="A817">
        <v>10</v>
      </c>
      <c r="B817">
        <v>57</v>
      </c>
      <c r="C817" t="s">
        <v>2563</v>
      </c>
      <c r="D817" t="s">
        <v>2583</v>
      </c>
      <c r="E817">
        <v>1000730</v>
      </c>
      <c r="F817" t="s">
        <v>47</v>
      </c>
      <c r="G817" t="s">
        <v>414</v>
      </c>
      <c r="H817">
        <v>8070</v>
      </c>
      <c r="I817">
        <v>34602485</v>
      </c>
      <c r="J817" t="s">
        <v>2584</v>
      </c>
      <c r="K817" s="45">
        <v>76034</v>
      </c>
      <c r="L817" t="s">
        <v>1228</v>
      </c>
      <c r="M817" s="45">
        <v>14446</v>
      </c>
      <c r="N817" t="s">
        <v>1228</v>
      </c>
    </row>
    <row r="818" spans="1:14" hidden="1">
      <c r="A818">
        <v>10</v>
      </c>
      <c r="B818">
        <v>57</v>
      </c>
      <c r="C818" t="s">
        <v>2563</v>
      </c>
      <c r="D818" t="s">
        <v>2583</v>
      </c>
      <c r="E818">
        <v>1000730</v>
      </c>
      <c r="F818" t="s">
        <v>47</v>
      </c>
      <c r="G818" t="s">
        <v>137</v>
      </c>
      <c r="H818">
        <v>8070</v>
      </c>
      <c r="I818">
        <v>34602485</v>
      </c>
      <c r="J818" t="s">
        <v>2584</v>
      </c>
      <c r="K818" s="45">
        <v>104088</v>
      </c>
      <c r="L818" t="s">
        <v>1228</v>
      </c>
      <c r="M818" s="45">
        <v>19777</v>
      </c>
      <c r="N818" t="s">
        <v>1228</v>
      </c>
    </row>
    <row r="819" spans="1:14" hidden="1">
      <c r="A819">
        <v>10</v>
      </c>
      <c r="B819">
        <v>57</v>
      </c>
      <c r="C819" t="s">
        <v>2563</v>
      </c>
      <c r="D819" t="s">
        <v>2583</v>
      </c>
      <c r="E819">
        <v>1000730</v>
      </c>
      <c r="F819" t="s">
        <v>47</v>
      </c>
      <c r="G819" t="s">
        <v>475</v>
      </c>
      <c r="H819">
        <v>8070</v>
      </c>
      <c r="I819">
        <v>34602485</v>
      </c>
      <c r="J819" t="s">
        <v>2584</v>
      </c>
      <c r="K819" s="45">
        <v>129329</v>
      </c>
      <c r="L819" t="s">
        <v>1228</v>
      </c>
      <c r="M819" s="45">
        <v>24573</v>
      </c>
      <c r="N819" t="s">
        <v>1228</v>
      </c>
    </row>
    <row r="820" spans="1:14" hidden="1">
      <c r="A820">
        <v>10</v>
      </c>
      <c r="B820">
        <v>57</v>
      </c>
      <c r="C820" t="s">
        <v>2563</v>
      </c>
      <c r="D820" t="s">
        <v>2583</v>
      </c>
      <c r="E820">
        <v>1000730</v>
      </c>
      <c r="F820" t="s">
        <v>47</v>
      </c>
      <c r="G820" t="s">
        <v>245</v>
      </c>
      <c r="H820">
        <v>8070</v>
      </c>
      <c r="I820">
        <v>34602485</v>
      </c>
      <c r="J820" t="s">
        <v>2584</v>
      </c>
      <c r="K820" s="45">
        <v>148871</v>
      </c>
      <c r="L820" t="s">
        <v>1228</v>
      </c>
      <c r="M820" s="45">
        <v>28285</v>
      </c>
      <c r="N820" t="s">
        <v>1228</v>
      </c>
    </row>
    <row r="821" spans="1:14" hidden="1">
      <c r="A821">
        <v>10</v>
      </c>
      <c r="B821">
        <v>57</v>
      </c>
      <c r="C821" t="s">
        <v>2563</v>
      </c>
      <c r="D821" t="s">
        <v>2583</v>
      </c>
      <c r="E821">
        <v>1000730</v>
      </c>
      <c r="F821" t="s">
        <v>47</v>
      </c>
      <c r="G821" t="s">
        <v>1125</v>
      </c>
      <c r="H821">
        <v>8070</v>
      </c>
      <c r="I821">
        <v>34602485</v>
      </c>
      <c r="J821" t="s">
        <v>2584</v>
      </c>
      <c r="K821" s="45">
        <v>142606</v>
      </c>
      <c r="L821" t="s">
        <v>1228</v>
      </c>
      <c r="M821" s="45">
        <v>27095</v>
      </c>
      <c r="N821" t="s">
        <v>1228</v>
      </c>
    </row>
    <row r="822" spans="1:14" hidden="1">
      <c r="A822">
        <v>10</v>
      </c>
      <c r="B822">
        <v>57</v>
      </c>
      <c r="C822" t="s">
        <v>2563</v>
      </c>
      <c r="D822" t="s">
        <v>2583</v>
      </c>
      <c r="E822">
        <v>1000730</v>
      </c>
      <c r="F822" t="s">
        <v>47</v>
      </c>
      <c r="G822" t="s">
        <v>1126</v>
      </c>
      <c r="H822">
        <v>8070</v>
      </c>
      <c r="I822">
        <v>34602485</v>
      </c>
      <c r="J822" t="s">
        <v>2584</v>
      </c>
      <c r="K822" s="45">
        <v>159256</v>
      </c>
      <c r="L822" t="s">
        <v>1228</v>
      </c>
      <c r="M822" s="45">
        <v>30259</v>
      </c>
      <c r="N822" t="s">
        <v>1228</v>
      </c>
    </row>
    <row r="823" spans="1:14" hidden="1">
      <c r="A823">
        <v>10</v>
      </c>
      <c r="B823">
        <v>57</v>
      </c>
      <c r="C823" t="s">
        <v>2563</v>
      </c>
      <c r="D823" t="s">
        <v>2583</v>
      </c>
      <c r="E823">
        <v>1000730</v>
      </c>
      <c r="F823" t="s">
        <v>47</v>
      </c>
      <c r="G823" t="s">
        <v>530</v>
      </c>
      <c r="H823">
        <v>8070</v>
      </c>
      <c r="I823">
        <v>34602485</v>
      </c>
      <c r="J823" t="s">
        <v>2584</v>
      </c>
      <c r="K823" s="45">
        <v>199387</v>
      </c>
      <c r="L823" t="s">
        <v>1228</v>
      </c>
      <c r="M823" s="45">
        <v>37884</v>
      </c>
      <c r="N823" t="s">
        <v>1228</v>
      </c>
    </row>
    <row r="824" spans="1:14" hidden="1">
      <c r="A824">
        <v>10</v>
      </c>
      <c r="B824">
        <v>57</v>
      </c>
      <c r="C824" t="s">
        <v>2563</v>
      </c>
      <c r="D824" t="s">
        <v>2583</v>
      </c>
      <c r="E824">
        <v>1000730</v>
      </c>
      <c r="F824" t="s">
        <v>47</v>
      </c>
      <c r="G824" t="s">
        <v>320</v>
      </c>
      <c r="H824">
        <v>8070</v>
      </c>
      <c r="I824">
        <v>34602485</v>
      </c>
      <c r="J824" t="s">
        <v>2584</v>
      </c>
      <c r="K824" s="45">
        <v>4859</v>
      </c>
      <c r="L824" t="s">
        <v>1228</v>
      </c>
      <c r="M824">
        <v>923</v>
      </c>
      <c r="N824" t="s">
        <v>1228</v>
      </c>
    </row>
    <row r="825" spans="1:14" hidden="1">
      <c r="A825">
        <v>10</v>
      </c>
      <c r="B825">
        <v>57</v>
      </c>
      <c r="C825" t="s">
        <v>2563</v>
      </c>
      <c r="D825" t="s">
        <v>2583</v>
      </c>
      <c r="E825">
        <v>1000730</v>
      </c>
      <c r="F825" t="s">
        <v>47</v>
      </c>
      <c r="G825" t="s">
        <v>1128</v>
      </c>
      <c r="H825">
        <v>8070</v>
      </c>
      <c r="I825">
        <v>34602485</v>
      </c>
      <c r="J825" t="s">
        <v>2584</v>
      </c>
      <c r="K825" s="45">
        <v>71049</v>
      </c>
      <c r="L825" t="s">
        <v>1228</v>
      </c>
      <c r="M825" s="45">
        <v>13499</v>
      </c>
      <c r="N825" t="s">
        <v>1228</v>
      </c>
    </row>
    <row r="826" spans="1:14" hidden="1">
      <c r="A826">
        <v>10</v>
      </c>
      <c r="B826">
        <v>57</v>
      </c>
      <c r="C826" t="s">
        <v>2563</v>
      </c>
      <c r="D826" t="s">
        <v>2583</v>
      </c>
      <c r="E826">
        <v>1000730</v>
      </c>
      <c r="F826" t="s">
        <v>47</v>
      </c>
      <c r="G826" t="s">
        <v>326</v>
      </c>
      <c r="H826">
        <v>8070</v>
      </c>
      <c r="I826">
        <v>34602485</v>
      </c>
      <c r="J826" t="s">
        <v>2584</v>
      </c>
      <c r="K826" s="45">
        <v>75513</v>
      </c>
      <c r="L826" t="s">
        <v>1228</v>
      </c>
      <c r="M826" s="45">
        <v>14347</v>
      </c>
      <c r="N826" t="s">
        <v>1228</v>
      </c>
    </row>
    <row r="827" spans="1:14" hidden="1">
      <c r="A827">
        <v>10</v>
      </c>
      <c r="B827">
        <v>57</v>
      </c>
      <c r="C827" t="s">
        <v>2563</v>
      </c>
      <c r="D827" t="s">
        <v>2583</v>
      </c>
      <c r="E827">
        <v>1000730</v>
      </c>
      <c r="F827" t="s">
        <v>47</v>
      </c>
      <c r="G827" t="s">
        <v>1127</v>
      </c>
      <c r="H827">
        <v>8070</v>
      </c>
      <c r="I827">
        <v>34602485</v>
      </c>
      <c r="J827" t="s">
        <v>2584</v>
      </c>
      <c r="K827" s="45">
        <v>814652</v>
      </c>
      <c r="L827" t="s">
        <v>1228</v>
      </c>
      <c r="M827" s="45">
        <v>154783</v>
      </c>
      <c r="N827" t="s">
        <v>1228</v>
      </c>
    </row>
    <row r="828" spans="1:14" hidden="1">
      <c r="A828">
        <v>10</v>
      </c>
      <c r="B828">
        <v>57</v>
      </c>
      <c r="C828" t="s">
        <v>2563</v>
      </c>
      <c r="D828" t="s">
        <v>2583</v>
      </c>
      <c r="E828">
        <v>1000730</v>
      </c>
      <c r="F828" t="s">
        <v>47</v>
      </c>
      <c r="G828" t="s">
        <v>1129</v>
      </c>
      <c r="H828">
        <v>8070</v>
      </c>
      <c r="I828">
        <v>34602485</v>
      </c>
      <c r="J828" t="s">
        <v>2584</v>
      </c>
      <c r="K828" s="45">
        <v>133421</v>
      </c>
      <c r="L828" t="s">
        <v>1228</v>
      </c>
      <c r="M828" s="45">
        <v>25350</v>
      </c>
      <c r="N828" t="s">
        <v>1228</v>
      </c>
    </row>
    <row r="829" spans="1:14" hidden="1">
      <c r="A829">
        <v>10</v>
      </c>
      <c r="B829">
        <v>57</v>
      </c>
      <c r="C829" t="s">
        <v>2563</v>
      </c>
      <c r="D829" t="s">
        <v>2583</v>
      </c>
      <c r="E829">
        <v>1000730</v>
      </c>
      <c r="F829" t="s">
        <v>47</v>
      </c>
      <c r="G829" t="s">
        <v>1130</v>
      </c>
      <c r="H829">
        <v>8070</v>
      </c>
      <c r="I829">
        <v>34602485</v>
      </c>
      <c r="J829" t="s">
        <v>2584</v>
      </c>
      <c r="K829" s="45">
        <v>121866</v>
      </c>
      <c r="L829" t="s">
        <v>1228</v>
      </c>
      <c r="M829" s="45">
        <v>23155</v>
      </c>
      <c r="N829" t="s">
        <v>1228</v>
      </c>
    </row>
    <row r="830" spans="1:14" hidden="1">
      <c r="A830">
        <v>10</v>
      </c>
      <c r="B830">
        <v>57</v>
      </c>
      <c r="C830" t="s">
        <v>2563</v>
      </c>
      <c r="D830" t="s">
        <v>2583</v>
      </c>
      <c r="E830">
        <v>1000730</v>
      </c>
      <c r="F830" t="s">
        <v>47</v>
      </c>
      <c r="G830" t="s">
        <v>1131</v>
      </c>
      <c r="H830">
        <v>8070</v>
      </c>
      <c r="I830">
        <v>34602485</v>
      </c>
      <c r="J830" t="s">
        <v>2584</v>
      </c>
      <c r="K830" s="45">
        <v>108612</v>
      </c>
      <c r="L830" t="s">
        <v>1228</v>
      </c>
      <c r="M830" s="45">
        <v>20636</v>
      </c>
      <c r="N830" t="s">
        <v>1228</v>
      </c>
    </row>
    <row r="831" spans="1:14" hidden="1">
      <c r="A831">
        <v>10</v>
      </c>
      <c r="B831">
        <v>57</v>
      </c>
      <c r="C831" t="s">
        <v>2563</v>
      </c>
      <c r="D831" t="s">
        <v>2583</v>
      </c>
      <c r="E831">
        <v>1000730</v>
      </c>
      <c r="F831" t="s">
        <v>47</v>
      </c>
      <c r="G831" t="s">
        <v>182</v>
      </c>
      <c r="H831">
        <v>8070</v>
      </c>
      <c r="I831">
        <v>34602485</v>
      </c>
      <c r="J831" t="s">
        <v>2584</v>
      </c>
      <c r="K831" s="45">
        <v>15400</v>
      </c>
      <c r="L831" t="s">
        <v>1228</v>
      </c>
      <c r="M831" s="45">
        <v>2926</v>
      </c>
      <c r="N831" t="s">
        <v>1228</v>
      </c>
    </row>
    <row r="832" spans="1:14" hidden="1">
      <c r="A832">
        <v>10</v>
      </c>
      <c r="B832">
        <v>57</v>
      </c>
      <c r="C832" t="s">
        <v>2563</v>
      </c>
      <c r="D832" t="s">
        <v>2583</v>
      </c>
      <c r="E832">
        <v>1000730</v>
      </c>
      <c r="F832" t="s">
        <v>47</v>
      </c>
      <c r="G832" t="s">
        <v>177</v>
      </c>
      <c r="H832">
        <v>8070</v>
      </c>
      <c r="I832">
        <v>34602485</v>
      </c>
      <c r="J832" t="s">
        <v>2584</v>
      </c>
      <c r="K832" s="45">
        <v>156647</v>
      </c>
      <c r="L832" t="s">
        <v>1228</v>
      </c>
      <c r="M832" s="45">
        <v>29763</v>
      </c>
      <c r="N832" t="s">
        <v>1228</v>
      </c>
    </row>
    <row r="833" spans="1:14" hidden="1">
      <c r="A833">
        <v>10</v>
      </c>
      <c r="B833">
        <v>57</v>
      </c>
      <c r="C833" t="s">
        <v>2563</v>
      </c>
      <c r="D833" t="s">
        <v>2583</v>
      </c>
      <c r="E833">
        <v>1000730</v>
      </c>
      <c r="F833" t="s">
        <v>47</v>
      </c>
      <c r="G833" t="s">
        <v>1133</v>
      </c>
      <c r="H833">
        <v>8070</v>
      </c>
      <c r="I833">
        <v>34602485</v>
      </c>
      <c r="J833" t="s">
        <v>2584</v>
      </c>
      <c r="K833" s="45">
        <v>116863</v>
      </c>
      <c r="L833" t="s">
        <v>1228</v>
      </c>
      <c r="M833" s="45">
        <v>22204</v>
      </c>
      <c r="N833" t="s">
        <v>1228</v>
      </c>
    </row>
    <row r="834" spans="1:14" hidden="1">
      <c r="A834">
        <v>10</v>
      </c>
      <c r="B834">
        <v>57</v>
      </c>
      <c r="C834" t="s">
        <v>2563</v>
      </c>
      <c r="D834" t="s">
        <v>2583</v>
      </c>
      <c r="E834">
        <v>1000730</v>
      </c>
      <c r="F834" t="s">
        <v>47</v>
      </c>
      <c r="G834" t="s">
        <v>1132</v>
      </c>
      <c r="H834">
        <v>8070</v>
      </c>
      <c r="I834">
        <v>34602485</v>
      </c>
      <c r="J834" t="s">
        <v>2584</v>
      </c>
      <c r="K834" s="45">
        <v>142856</v>
      </c>
      <c r="L834" t="s">
        <v>1228</v>
      </c>
      <c r="M834" s="45">
        <v>27143</v>
      </c>
      <c r="N834" t="s">
        <v>1228</v>
      </c>
    </row>
    <row r="835" spans="1:14" hidden="1">
      <c r="A835">
        <v>10</v>
      </c>
      <c r="B835">
        <v>57</v>
      </c>
      <c r="C835" t="s">
        <v>2563</v>
      </c>
      <c r="D835" t="s">
        <v>2583</v>
      </c>
      <c r="E835">
        <v>1000730</v>
      </c>
      <c r="F835" t="s">
        <v>47</v>
      </c>
      <c r="G835" t="s">
        <v>1134</v>
      </c>
      <c r="H835">
        <v>8070</v>
      </c>
      <c r="I835">
        <v>34602485</v>
      </c>
      <c r="J835" t="s">
        <v>2584</v>
      </c>
      <c r="K835" s="45">
        <v>72881</v>
      </c>
      <c r="L835" t="s">
        <v>1228</v>
      </c>
      <c r="M835" s="45">
        <v>13847</v>
      </c>
      <c r="N835" t="s">
        <v>1228</v>
      </c>
    </row>
    <row r="836" spans="1:14" hidden="1">
      <c r="A836">
        <v>10</v>
      </c>
      <c r="B836">
        <v>57</v>
      </c>
      <c r="C836" t="s">
        <v>2563</v>
      </c>
      <c r="D836" t="s">
        <v>2583</v>
      </c>
      <c r="E836">
        <v>1000730</v>
      </c>
      <c r="F836" t="s">
        <v>47</v>
      </c>
      <c r="G836" t="s">
        <v>481</v>
      </c>
      <c r="H836">
        <v>8070</v>
      </c>
      <c r="I836">
        <v>34602485</v>
      </c>
      <c r="J836" t="s">
        <v>2584</v>
      </c>
      <c r="K836" s="45">
        <v>167871</v>
      </c>
      <c r="L836" t="s">
        <v>1228</v>
      </c>
      <c r="M836" s="45">
        <v>31895</v>
      </c>
      <c r="N836" t="s">
        <v>1228</v>
      </c>
    </row>
    <row r="837" spans="1:14" hidden="1">
      <c r="A837">
        <v>10</v>
      </c>
      <c r="B837">
        <v>57</v>
      </c>
      <c r="C837" t="s">
        <v>2563</v>
      </c>
      <c r="D837" t="s">
        <v>2583</v>
      </c>
      <c r="E837">
        <v>1000730</v>
      </c>
      <c r="F837" t="s">
        <v>47</v>
      </c>
      <c r="G837" t="s">
        <v>1135</v>
      </c>
      <c r="H837">
        <v>8070</v>
      </c>
      <c r="I837">
        <v>34602485</v>
      </c>
      <c r="J837" t="s">
        <v>2584</v>
      </c>
      <c r="K837" s="45">
        <v>98273</v>
      </c>
      <c r="L837" t="s">
        <v>1228</v>
      </c>
      <c r="M837" s="45">
        <v>18672</v>
      </c>
      <c r="N837" t="s">
        <v>1228</v>
      </c>
    </row>
    <row r="838" spans="1:14" hidden="1">
      <c r="A838">
        <v>19</v>
      </c>
      <c r="B838">
        <v>57</v>
      </c>
      <c r="C838" t="s">
        <v>2555</v>
      </c>
      <c r="D838" t="s">
        <v>2585</v>
      </c>
      <c r="E838">
        <v>1000730</v>
      </c>
      <c r="F838" t="s">
        <v>47</v>
      </c>
      <c r="G838" t="s">
        <v>54</v>
      </c>
      <c r="H838" t="s">
        <v>2557</v>
      </c>
      <c r="I838">
        <v>34603068</v>
      </c>
      <c r="J838" t="s">
        <v>2558</v>
      </c>
      <c r="K838">
        <v>0</v>
      </c>
      <c r="L838" t="s">
        <v>1228</v>
      </c>
      <c r="M838">
        <v>0</v>
      </c>
      <c r="N838" t="s">
        <v>1228</v>
      </c>
    </row>
    <row r="839" spans="1:14" hidden="1">
      <c r="A839">
        <v>19</v>
      </c>
      <c r="B839">
        <v>57</v>
      </c>
      <c r="C839" t="s">
        <v>2555</v>
      </c>
      <c r="D839" t="s">
        <v>2585</v>
      </c>
      <c r="E839">
        <v>1000730</v>
      </c>
      <c r="F839" t="s">
        <v>47</v>
      </c>
      <c r="G839" t="s">
        <v>54</v>
      </c>
      <c r="H839" t="s">
        <v>2557</v>
      </c>
      <c r="I839">
        <v>34603068</v>
      </c>
      <c r="J839" t="s">
        <v>2558</v>
      </c>
      <c r="K839" s="45">
        <v>1463710</v>
      </c>
      <c r="L839" t="s">
        <v>1228</v>
      </c>
      <c r="M839" s="45">
        <v>278105</v>
      </c>
      <c r="N839" t="s">
        <v>1228</v>
      </c>
    </row>
    <row r="840" spans="1:14" hidden="1">
      <c r="A840">
        <v>10</v>
      </c>
      <c r="B840">
        <v>57</v>
      </c>
      <c r="C840" t="s">
        <v>2563</v>
      </c>
      <c r="D840" t="s">
        <v>2586</v>
      </c>
      <c r="E840">
        <v>1000730</v>
      </c>
      <c r="F840" t="s">
        <v>47</v>
      </c>
      <c r="G840" t="s">
        <v>54</v>
      </c>
      <c r="H840">
        <v>8085</v>
      </c>
      <c r="I840">
        <v>34603652</v>
      </c>
      <c r="J840" t="s">
        <v>2587</v>
      </c>
      <c r="K840" s="45">
        <v>208051</v>
      </c>
      <c r="L840" t="s">
        <v>1228</v>
      </c>
      <c r="M840" s="45">
        <v>39530</v>
      </c>
      <c r="N840" t="s">
        <v>1228</v>
      </c>
    </row>
    <row r="841" spans="1:14" hidden="1">
      <c r="A841">
        <v>10</v>
      </c>
      <c r="B841">
        <v>43</v>
      </c>
      <c r="C841" t="s">
        <v>2555</v>
      </c>
      <c r="D841" t="s">
        <v>2588</v>
      </c>
      <c r="E841">
        <v>1000730</v>
      </c>
      <c r="F841" t="s">
        <v>47</v>
      </c>
      <c r="G841" t="s">
        <v>194</v>
      </c>
      <c r="H841" t="s">
        <v>2557</v>
      </c>
      <c r="I841">
        <v>34605450</v>
      </c>
      <c r="J841" t="s">
        <v>2558</v>
      </c>
      <c r="K841" s="45">
        <v>6480</v>
      </c>
      <c r="L841" t="s">
        <v>1228</v>
      </c>
      <c r="M841" s="45">
        <v>1231</v>
      </c>
      <c r="N841" t="s">
        <v>1228</v>
      </c>
    </row>
    <row r="842" spans="1:14" hidden="1">
      <c r="A842">
        <v>10</v>
      </c>
      <c r="B842">
        <v>43</v>
      </c>
      <c r="C842" t="s">
        <v>2555</v>
      </c>
      <c r="D842" t="s">
        <v>2588</v>
      </c>
      <c r="E842">
        <v>1000730</v>
      </c>
      <c r="F842" t="s">
        <v>47</v>
      </c>
      <c r="G842" t="s">
        <v>80</v>
      </c>
      <c r="H842" t="s">
        <v>2557</v>
      </c>
      <c r="I842">
        <v>34605450</v>
      </c>
      <c r="J842" t="s">
        <v>2558</v>
      </c>
      <c r="K842">
        <v>0</v>
      </c>
      <c r="L842" t="s">
        <v>1228</v>
      </c>
      <c r="M842">
        <v>0</v>
      </c>
      <c r="N842" t="s">
        <v>1228</v>
      </c>
    </row>
    <row r="843" spans="1:14" hidden="1">
      <c r="A843">
        <v>19</v>
      </c>
      <c r="B843">
        <v>43</v>
      </c>
      <c r="C843" t="s">
        <v>2555</v>
      </c>
      <c r="D843" t="s">
        <v>2588</v>
      </c>
      <c r="E843">
        <v>1000730</v>
      </c>
      <c r="F843" t="s">
        <v>47</v>
      </c>
      <c r="G843" t="s">
        <v>54</v>
      </c>
      <c r="H843" t="s">
        <v>2557</v>
      </c>
      <c r="I843">
        <v>34605451</v>
      </c>
      <c r="J843" t="s">
        <v>2558</v>
      </c>
      <c r="K843" s="45">
        <v>2540304</v>
      </c>
      <c r="L843" t="s">
        <v>1228</v>
      </c>
      <c r="M843" s="45">
        <v>482658</v>
      </c>
      <c r="N843" t="s">
        <v>1228</v>
      </c>
    </row>
    <row r="844" spans="1:14" hidden="1">
      <c r="A844">
        <v>19</v>
      </c>
      <c r="B844">
        <v>41</v>
      </c>
      <c r="C844" t="s">
        <v>2559</v>
      </c>
      <c r="D844" t="s">
        <v>2588</v>
      </c>
      <c r="E844">
        <v>1000730</v>
      </c>
      <c r="F844" t="s">
        <v>47</v>
      </c>
      <c r="G844" t="s">
        <v>54</v>
      </c>
      <c r="H844" t="s">
        <v>2557</v>
      </c>
      <c r="I844">
        <v>3909572162</v>
      </c>
      <c r="J844" t="s">
        <v>2558</v>
      </c>
      <c r="K844">
        <v>0</v>
      </c>
      <c r="L844" t="s">
        <v>1228</v>
      </c>
      <c r="M844">
        <v>0</v>
      </c>
      <c r="N844" t="s">
        <v>1228</v>
      </c>
    </row>
    <row r="845" spans="1:14" hidden="1">
      <c r="A845">
        <v>19</v>
      </c>
      <c r="B845">
        <v>41</v>
      </c>
      <c r="C845" t="s">
        <v>2559</v>
      </c>
      <c r="D845" t="s">
        <v>2588</v>
      </c>
      <c r="E845">
        <v>1000730</v>
      </c>
      <c r="F845" t="s">
        <v>47</v>
      </c>
      <c r="G845" t="s">
        <v>54</v>
      </c>
      <c r="H845" t="s">
        <v>2557</v>
      </c>
      <c r="I845">
        <v>3909572162</v>
      </c>
      <c r="J845" t="s">
        <v>2558</v>
      </c>
      <c r="K845">
        <v>0</v>
      </c>
      <c r="L845" t="s">
        <v>1228</v>
      </c>
      <c r="M845">
        <v>0</v>
      </c>
      <c r="N845" t="s">
        <v>1228</v>
      </c>
    </row>
    <row r="846" spans="1:14" hidden="1">
      <c r="A846">
        <v>19</v>
      </c>
      <c r="B846">
        <v>41</v>
      </c>
      <c r="C846" t="s">
        <v>2559</v>
      </c>
      <c r="D846" t="s">
        <v>2588</v>
      </c>
      <c r="E846">
        <v>1000730</v>
      </c>
      <c r="F846" t="s">
        <v>47</v>
      </c>
      <c r="G846" t="s">
        <v>54</v>
      </c>
      <c r="H846" t="s">
        <v>2557</v>
      </c>
      <c r="I846">
        <v>3909572162</v>
      </c>
      <c r="J846" t="s">
        <v>2558</v>
      </c>
      <c r="K846">
        <v>0</v>
      </c>
      <c r="L846" t="s">
        <v>1228</v>
      </c>
      <c r="M846">
        <v>0</v>
      </c>
      <c r="N846" t="s">
        <v>1228</v>
      </c>
    </row>
    <row r="847" spans="1:14" hidden="1">
      <c r="A847">
        <v>19</v>
      </c>
      <c r="B847">
        <v>41</v>
      </c>
      <c r="C847" t="s">
        <v>2559</v>
      </c>
      <c r="D847" t="s">
        <v>2588</v>
      </c>
      <c r="E847">
        <v>1000730</v>
      </c>
      <c r="F847" t="s">
        <v>47</v>
      </c>
      <c r="G847" t="s">
        <v>54</v>
      </c>
      <c r="H847" t="s">
        <v>2557</v>
      </c>
      <c r="I847">
        <v>3909572162</v>
      </c>
      <c r="J847" t="s">
        <v>2558</v>
      </c>
      <c r="K847">
        <v>0</v>
      </c>
      <c r="L847" t="s">
        <v>1228</v>
      </c>
      <c r="M847">
        <v>0</v>
      </c>
      <c r="N847" t="s">
        <v>1228</v>
      </c>
    </row>
    <row r="848" spans="1:14" hidden="1">
      <c r="A848">
        <v>19</v>
      </c>
      <c r="B848">
        <v>41</v>
      </c>
      <c r="C848" t="s">
        <v>2559</v>
      </c>
      <c r="D848" t="s">
        <v>2588</v>
      </c>
      <c r="E848">
        <v>1000730</v>
      </c>
      <c r="F848" t="s">
        <v>47</v>
      </c>
      <c r="G848" t="s">
        <v>54</v>
      </c>
      <c r="H848" t="s">
        <v>2557</v>
      </c>
      <c r="I848">
        <v>3909572162</v>
      </c>
      <c r="J848" t="s">
        <v>2558</v>
      </c>
      <c r="K848">
        <v>0</v>
      </c>
      <c r="L848" t="s">
        <v>1228</v>
      </c>
      <c r="M848">
        <v>0</v>
      </c>
      <c r="N848" t="s">
        <v>1228</v>
      </c>
    </row>
    <row r="849" spans="1:14" hidden="1">
      <c r="A849">
        <v>19</v>
      </c>
      <c r="B849">
        <v>41</v>
      </c>
      <c r="C849" t="s">
        <v>2559</v>
      </c>
      <c r="D849" t="s">
        <v>2588</v>
      </c>
      <c r="E849">
        <v>1000730</v>
      </c>
      <c r="F849" t="s">
        <v>47</v>
      </c>
      <c r="G849" t="s">
        <v>54</v>
      </c>
      <c r="H849" t="s">
        <v>2557</v>
      </c>
      <c r="I849">
        <v>3909572162</v>
      </c>
      <c r="J849" t="s">
        <v>2558</v>
      </c>
      <c r="K849">
        <v>0</v>
      </c>
      <c r="L849" t="s">
        <v>1228</v>
      </c>
      <c r="M849">
        <v>0</v>
      </c>
      <c r="N849" t="s">
        <v>1228</v>
      </c>
    </row>
    <row r="850" spans="1:14" hidden="1">
      <c r="A850">
        <v>19</v>
      </c>
      <c r="B850">
        <v>41</v>
      </c>
      <c r="C850" t="s">
        <v>2559</v>
      </c>
      <c r="D850" t="s">
        <v>2588</v>
      </c>
      <c r="E850">
        <v>1000730</v>
      </c>
      <c r="F850" t="s">
        <v>47</v>
      </c>
      <c r="G850" t="s">
        <v>54</v>
      </c>
      <c r="H850" t="s">
        <v>2557</v>
      </c>
      <c r="I850">
        <v>3909572162</v>
      </c>
      <c r="J850" t="s">
        <v>2558</v>
      </c>
      <c r="K850">
        <v>0</v>
      </c>
      <c r="L850" t="s">
        <v>1228</v>
      </c>
      <c r="M850">
        <v>0</v>
      </c>
      <c r="N850" t="s">
        <v>1228</v>
      </c>
    </row>
    <row r="851" spans="1:14" hidden="1">
      <c r="A851">
        <v>19</v>
      </c>
      <c r="B851">
        <v>41</v>
      </c>
      <c r="C851" t="s">
        <v>2559</v>
      </c>
      <c r="D851" t="s">
        <v>2588</v>
      </c>
      <c r="E851">
        <v>1000730</v>
      </c>
      <c r="F851" t="s">
        <v>47</v>
      </c>
      <c r="G851" t="s">
        <v>54</v>
      </c>
      <c r="H851" t="s">
        <v>2557</v>
      </c>
      <c r="I851">
        <v>3909572162</v>
      </c>
      <c r="J851" t="s">
        <v>2558</v>
      </c>
      <c r="K851">
        <v>0</v>
      </c>
      <c r="L851" t="s">
        <v>1228</v>
      </c>
      <c r="M851">
        <v>0</v>
      </c>
      <c r="N851" t="s">
        <v>1228</v>
      </c>
    </row>
    <row r="852" spans="1:14" hidden="1">
      <c r="A852">
        <v>19</v>
      </c>
      <c r="B852">
        <v>41</v>
      </c>
      <c r="C852" t="s">
        <v>2559</v>
      </c>
      <c r="D852" t="s">
        <v>2588</v>
      </c>
      <c r="E852">
        <v>1000730</v>
      </c>
      <c r="F852" t="s">
        <v>47</v>
      </c>
      <c r="G852" t="s">
        <v>54</v>
      </c>
      <c r="H852" t="s">
        <v>2557</v>
      </c>
      <c r="I852">
        <v>3909572162</v>
      </c>
      <c r="J852" t="s">
        <v>2558</v>
      </c>
      <c r="K852">
        <v>0</v>
      </c>
      <c r="L852" t="s">
        <v>1228</v>
      </c>
      <c r="M852">
        <v>0</v>
      </c>
      <c r="N852" t="s">
        <v>1228</v>
      </c>
    </row>
    <row r="853" spans="1:14" hidden="1">
      <c r="A853">
        <v>19</v>
      </c>
      <c r="B853">
        <v>41</v>
      </c>
      <c r="C853" t="s">
        <v>2559</v>
      </c>
      <c r="D853" t="s">
        <v>2588</v>
      </c>
      <c r="E853">
        <v>1000730</v>
      </c>
      <c r="F853" t="s">
        <v>47</v>
      </c>
      <c r="G853" t="s">
        <v>54</v>
      </c>
      <c r="H853" t="s">
        <v>2557</v>
      </c>
      <c r="I853">
        <v>3909572162</v>
      </c>
      <c r="J853" t="s">
        <v>2558</v>
      </c>
      <c r="K853">
        <v>0</v>
      </c>
      <c r="L853" t="s">
        <v>1228</v>
      </c>
      <c r="M853">
        <v>0</v>
      </c>
      <c r="N853" t="s">
        <v>1228</v>
      </c>
    </row>
    <row r="854" spans="1:14" hidden="1">
      <c r="A854">
        <v>19</v>
      </c>
      <c r="B854">
        <v>41</v>
      </c>
      <c r="C854" t="s">
        <v>2559</v>
      </c>
      <c r="D854" t="s">
        <v>2588</v>
      </c>
      <c r="E854">
        <v>1000730</v>
      </c>
      <c r="F854" t="s">
        <v>47</v>
      </c>
      <c r="G854" t="s">
        <v>54</v>
      </c>
      <c r="H854" t="s">
        <v>2557</v>
      </c>
      <c r="I854">
        <v>3909572162</v>
      </c>
      <c r="J854" t="s">
        <v>2558</v>
      </c>
      <c r="K854">
        <v>0</v>
      </c>
      <c r="L854" t="s">
        <v>1228</v>
      </c>
      <c r="M854">
        <v>0</v>
      </c>
      <c r="N854" t="s">
        <v>1228</v>
      </c>
    </row>
    <row r="855" spans="1:14" hidden="1">
      <c r="A855">
        <v>19</v>
      </c>
      <c r="B855">
        <v>41</v>
      </c>
      <c r="C855" t="s">
        <v>2559</v>
      </c>
      <c r="D855" t="s">
        <v>2588</v>
      </c>
      <c r="E855">
        <v>1000730</v>
      </c>
      <c r="F855" t="s">
        <v>47</v>
      </c>
      <c r="G855" t="s">
        <v>54</v>
      </c>
      <c r="H855" t="s">
        <v>2557</v>
      </c>
      <c r="I855">
        <v>3909572162</v>
      </c>
      <c r="J855" t="s">
        <v>2558</v>
      </c>
      <c r="K855">
        <v>0</v>
      </c>
      <c r="L855" t="s">
        <v>1228</v>
      </c>
      <c r="M855">
        <v>0</v>
      </c>
      <c r="N855" t="s">
        <v>1228</v>
      </c>
    </row>
    <row r="856" spans="1:14" hidden="1">
      <c r="A856">
        <v>19</v>
      </c>
      <c r="B856">
        <v>41</v>
      </c>
      <c r="C856" t="s">
        <v>2559</v>
      </c>
      <c r="D856" t="s">
        <v>2588</v>
      </c>
      <c r="E856">
        <v>1000730</v>
      </c>
      <c r="F856" t="s">
        <v>47</v>
      </c>
      <c r="G856" t="s">
        <v>54</v>
      </c>
      <c r="H856" t="s">
        <v>2557</v>
      </c>
      <c r="I856">
        <v>3909572162</v>
      </c>
      <c r="J856" t="s">
        <v>2558</v>
      </c>
      <c r="K856">
        <v>0</v>
      </c>
      <c r="L856" t="s">
        <v>1228</v>
      </c>
      <c r="M856">
        <v>0</v>
      </c>
      <c r="N856" t="s">
        <v>1228</v>
      </c>
    </row>
    <row r="857" spans="1:14" hidden="1">
      <c r="A857">
        <v>19</v>
      </c>
      <c r="B857">
        <v>41</v>
      </c>
      <c r="C857" t="s">
        <v>2559</v>
      </c>
      <c r="D857" t="s">
        <v>2588</v>
      </c>
      <c r="E857">
        <v>1000730</v>
      </c>
      <c r="F857" t="s">
        <v>47</v>
      </c>
      <c r="G857" t="s">
        <v>54</v>
      </c>
      <c r="H857" t="s">
        <v>2557</v>
      </c>
      <c r="I857">
        <v>3909572162</v>
      </c>
      <c r="J857" t="s">
        <v>2558</v>
      </c>
      <c r="K857">
        <v>0</v>
      </c>
      <c r="L857" t="s">
        <v>1228</v>
      </c>
      <c r="M857">
        <v>0</v>
      </c>
      <c r="N857" t="s">
        <v>1228</v>
      </c>
    </row>
    <row r="858" spans="1:14" hidden="1">
      <c r="A858">
        <v>19</v>
      </c>
      <c r="B858">
        <v>41</v>
      </c>
      <c r="C858" t="s">
        <v>2559</v>
      </c>
      <c r="D858" t="s">
        <v>2588</v>
      </c>
      <c r="E858">
        <v>1000730</v>
      </c>
      <c r="F858" t="s">
        <v>47</v>
      </c>
      <c r="G858" t="s">
        <v>54</v>
      </c>
      <c r="H858" t="s">
        <v>2557</v>
      </c>
      <c r="I858">
        <v>3909572162</v>
      </c>
      <c r="J858" t="s">
        <v>2558</v>
      </c>
      <c r="K858">
        <v>0</v>
      </c>
      <c r="L858" t="s">
        <v>1228</v>
      </c>
      <c r="M858">
        <v>0</v>
      </c>
      <c r="N858" t="s">
        <v>1228</v>
      </c>
    </row>
    <row r="859" spans="1:14" hidden="1">
      <c r="A859">
        <v>19</v>
      </c>
      <c r="B859">
        <v>41</v>
      </c>
      <c r="C859" t="s">
        <v>2559</v>
      </c>
      <c r="D859" t="s">
        <v>2588</v>
      </c>
      <c r="E859">
        <v>1000730</v>
      </c>
      <c r="F859" t="s">
        <v>47</v>
      </c>
      <c r="G859" t="s">
        <v>54</v>
      </c>
      <c r="H859" t="s">
        <v>2557</v>
      </c>
      <c r="I859">
        <v>3909572162</v>
      </c>
      <c r="J859" t="s">
        <v>2558</v>
      </c>
      <c r="K859">
        <v>0</v>
      </c>
      <c r="L859" t="s">
        <v>1228</v>
      </c>
      <c r="M859">
        <v>0</v>
      </c>
      <c r="N859" t="s">
        <v>1228</v>
      </c>
    </row>
    <row r="860" spans="1:14" hidden="1">
      <c r="A860">
        <v>19</v>
      </c>
      <c r="B860">
        <v>41</v>
      </c>
      <c r="C860" t="s">
        <v>2559</v>
      </c>
      <c r="D860" t="s">
        <v>2588</v>
      </c>
      <c r="E860">
        <v>1000730</v>
      </c>
      <c r="F860" t="s">
        <v>47</v>
      </c>
      <c r="G860" t="s">
        <v>54</v>
      </c>
      <c r="H860" t="s">
        <v>2557</v>
      </c>
      <c r="I860">
        <v>3909572162</v>
      </c>
      <c r="J860" t="s">
        <v>2558</v>
      </c>
      <c r="K860">
        <v>0</v>
      </c>
      <c r="L860" t="s">
        <v>1228</v>
      </c>
      <c r="M860">
        <v>0</v>
      </c>
      <c r="N860" t="s">
        <v>1228</v>
      </c>
    </row>
    <row r="861" spans="1:14" hidden="1">
      <c r="A861">
        <v>19</v>
      </c>
      <c r="B861">
        <v>41</v>
      </c>
      <c r="C861" t="s">
        <v>2559</v>
      </c>
      <c r="D861" t="s">
        <v>2588</v>
      </c>
      <c r="E861">
        <v>1000730</v>
      </c>
      <c r="F861" t="s">
        <v>47</v>
      </c>
      <c r="G861" t="s">
        <v>54</v>
      </c>
      <c r="H861" t="s">
        <v>2557</v>
      </c>
      <c r="I861">
        <v>3909572162</v>
      </c>
      <c r="J861" t="s">
        <v>2558</v>
      </c>
      <c r="K861">
        <v>0</v>
      </c>
      <c r="L861" t="s">
        <v>1228</v>
      </c>
      <c r="M861">
        <v>0</v>
      </c>
      <c r="N861" t="s">
        <v>1228</v>
      </c>
    </row>
    <row r="862" spans="1:14" hidden="1">
      <c r="A862">
        <v>19</v>
      </c>
      <c r="B862">
        <v>41</v>
      </c>
      <c r="C862" t="s">
        <v>2559</v>
      </c>
      <c r="D862" t="s">
        <v>2588</v>
      </c>
      <c r="E862">
        <v>1000730</v>
      </c>
      <c r="F862" t="s">
        <v>47</v>
      </c>
      <c r="G862" t="s">
        <v>54</v>
      </c>
      <c r="H862" t="s">
        <v>2557</v>
      </c>
      <c r="I862">
        <v>3909572162</v>
      </c>
      <c r="J862" t="s">
        <v>2558</v>
      </c>
      <c r="K862">
        <v>0</v>
      </c>
      <c r="L862" t="s">
        <v>1228</v>
      </c>
      <c r="M862">
        <v>0</v>
      </c>
      <c r="N862" t="s">
        <v>1228</v>
      </c>
    </row>
    <row r="863" spans="1:14" hidden="1">
      <c r="A863">
        <v>19</v>
      </c>
      <c r="B863">
        <v>41</v>
      </c>
      <c r="C863" t="s">
        <v>2559</v>
      </c>
      <c r="D863" t="s">
        <v>2588</v>
      </c>
      <c r="E863">
        <v>1000730</v>
      </c>
      <c r="F863" t="s">
        <v>47</v>
      </c>
      <c r="G863" t="s">
        <v>54</v>
      </c>
      <c r="H863" t="s">
        <v>2557</v>
      </c>
      <c r="I863">
        <v>3909572162</v>
      </c>
      <c r="J863" t="s">
        <v>2558</v>
      </c>
      <c r="K863">
        <v>0</v>
      </c>
      <c r="L863" t="s">
        <v>1228</v>
      </c>
      <c r="M863">
        <v>0</v>
      </c>
      <c r="N863" t="s">
        <v>1228</v>
      </c>
    </row>
    <row r="864" spans="1:14" hidden="1">
      <c r="A864">
        <v>19</v>
      </c>
      <c r="B864">
        <v>41</v>
      </c>
      <c r="C864" t="s">
        <v>2559</v>
      </c>
      <c r="D864" t="s">
        <v>2588</v>
      </c>
      <c r="E864">
        <v>1000730</v>
      </c>
      <c r="F864" t="s">
        <v>47</v>
      </c>
      <c r="G864" t="s">
        <v>54</v>
      </c>
      <c r="H864" t="s">
        <v>2557</v>
      </c>
      <c r="I864">
        <v>3909572162</v>
      </c>
      <c r="J864" t="s">
        <v>2558</v>
      </c>
      <c r="K864">
        <v>0</v>
      </c>
      <c r="L864" t="s">
        <v>1228</v>
      </c>
      <c r="M864">
        <v>0</v>
      </c>
      <c r="N864" t="s">
        <v>1228</v>
      </c>
    </row>
    <row r="865" spans="1:14" hidden="1">
      <c r="A865">
        <v>19</v>
      </c>
      <c r="B865">
        <v>41</v>
      </c>
      <c r="C865" t="s">
        <v>2559</v>
      </c>
      <c r="D865" t="s">
        <v>2588</v>
      </c>
      <c r="E865">
        <v>1000730</v>
      </c>
      <c r="F865" t="s">
        <v>47</v>
      </c>
      <c r="G865" t="s">
        <v>54</v>
      </c>
      <c r="H865" t="s">
        <v>2557</v>
      </c>
      <c r="I865">
        <v>3909572162</v>
      </c>
      <c r="J865" t="s">
        <v>2558</v>
      </c>
      <c r="K865">
        <v>0</v>
      </c>
      <c r="L865" t="s">
        <v>1228</v>
      </c>
      <c r="M865">
        <v>0</v>
      </c>
      <c r="N865" t="s">
        <v>1228</v>
      </c>
    </row>
    <row r="866" spans="1:14" hidden="1">
      <c r="A866">
        <v>19</v>
      </c>
      <c r="B866">
        <v>41</v>
      </c>
      <c r="C866" t="s">
        <v>2559</v>
      </c>
      <c r="D866" t="s">
        <v>2588</v>
      </c>
      <c r="E866">
        <v>1000730</v>
      </c>
      <c r="F866" t="s">
        <v>47</v>
      </c>
      <c r="G866" t="s">
        <v>54</v>
      </c>
      <c r="H866" t="s">
        <v>2557</v>
      </c>
      <c r="I866">
        <v>3909572162</v>
      </c>
      <c r="J866" t="s">
        <v>2558</v>
      </c>
      <c r="K866">
        <v>0</v>
      </c>
      <c r="L866" t="s">
        <v>1228</v>
      </c>
      <c r="M866">
        <v>0</v>
      </c>
      <c r="N866" t="s">
        <v>1228</v>
      </c>
    </row>
    <row r="867" spans="1:14" hidden="1">
      <c r="A867">
        <v>19</v>
      </c>
      <c r="B867">
        <v>41</v>
      </c>
      <c r="C867" t="s">
        <v>2559</v>
      </c>
      <c r="D867" t="s">
        <v>2588</v>
      </c>
      <c r="E867">
        <v>1000730</v>
      </c>
      <c r="F867" t="s">
        <v>47</v>
      </c>
      <c r="G867" t="s">
        <v>54</v>
      </c>
      <c r="H867" t="s">
        <v>2557</v>
      </c>
      <c r="I867">
        <v>3909572162</v>
      </c>
      <c r="J867" t="s">
        <v>2558</v>
      </c>
      <c r="K867">
        <v>0</v>
      </c>
      <c r="L867" t="s">
        <v>1228</v>
      </c>
      <c r="M867">
        <v>0</v>
      </c>
      <c r="N867" t="s">
        <v>1228</v>
      </c>
    </row>
    <row r="868" spans="1:14" hidden="1">
      <c r="A868">
        <v>10</v>
      </c>
      <c r="B868">
        <v>41</v>
      </c>
      <c r="C868" t="s">
        <v>2559</v>
      </c>
      <c r="D868" t="s">
        <v>2588</v>
      </c>
      <c r="E868">
        <v>1000730</v>
      </c>
      <c r="F868" t="s">
        <v>47</v>
      </c>
      <c r="G868" t="s">
        <v>194</v>
      </c>
      <c r="H868" t="s">
        <v>2557</v>
      </c>
      <c r="I868">
        <v>3909572163</v>
      </c>
      <c r="J868" t="s">
        <v>2558</v>
      </c>
      <c r="K868">
        <v>0</v>
      </c>
      <c r="L868" t="s">
        <v>1228</v>
      </c>
      <c r="M868">
        <v>0</v>
      </c>
      <c r="N868" t="s">
        <v>1228</v>
      </c>
    </row>
    <row r="869" spans="1:14" hidden="1">
      <c r="A869">
        <v>10</v>
      </c>
      <c r="B869">
        <v>41</v>
      </c>
      <c r="C869" t="s">
        <v>2559</v>
      </c>
      <c r="D869" t="s">
        <v>2588</v>
      </c>
      <c r="E869">
        <v>1000730</v>
      </c>
      <c r="F869" t="s">
        <v>47</v>
      </c>
      <c r="G869" t="s">
        <v>1122</v>
      </c>
      <c r="H869" t="s">
        <v>2557</v>
      </c>
      <c r="I869">
        <v>3909572163</v>
      </c>
      <c r="J869" t="s">
        <v>2558</v>
      </c>
      <c r="K869">
        <v>0</v>
      </c>
      <c r="L869" t="s">
        <v>1228</v>
      </c>
      <c r="M869">
        <v>0</v>
      </c>
      <c r="N869" t="s">
        <v>1228</v>
      </c>
    </row>
    <row r="870" spans="1:14" hidden="1">
      <c r="A870">
        <v>10</v>
      </c>
      <c r="B870">
        <v>41</v>
      </c>
      <c r="C870" t="s">
        <v>2559</v>
      </c>
      <c r="D870" t="s">
        <v>2588</v>
      </c>
      <c r="E870">
        <v>1000730</v>
      </c>
      <c r="F870" t="s">
        <v>47</v>
      </c>
      <c r="G870" t="s">
        <v>194</v>
      </c>
      <c r="H870" t="s">
        <v>2557</v>
      </c>
      <c r="I870">
        <v>3909572163</v>
      </c>
      <c r="J870" t="s">
        <v>2558</v>
      </c>
      <c r="K870">
        <v>0</v>
      </c>
      <c r="L870" t="s">
        <v>1228</v>
      </c>
      <c r="M870">
        <v>0</v>
      </c>
      <c r="N870" t="s">
        <v>1228</v>
      </c>
    </row>
    <row r="871" spans="1:14" hidden="1">
      <c r="A871">
        <v>10</v>
      </c>
      <c r="B871">
        <v>41</v>
      </c>
      <c r="C871" t="s">
        <v>2559</v>
      </c>
      <c r="D871" t="s">
        <v>2588</v>
      </c>
      <c r="E871">
        <v>1000730</v>
      </c>
      <c r="F871" t="s">
        <v>47</v>
      </c>
      <c r="G871" t="s">
        <v>409</v>
      </c>
      <c r="H871" t="s">
        <v>2557</v>
      </c>
      <c r="I871">
        <v>3909572163</v>
      </c>
      <c r="J871" t="s">
        <v>2558</v>
      </c>
      <c r="K871">
        <v>0</v>
      </c>
      <c r="L871" t="s">
        <v>1228</v>
      </c>
      <c r="M871">
        <v>0</v>
      </c>
      <c r="N871" t="s">
        <v>1228</v>
      </c>
    </row>
    <row r="872" spans="1:14" hidden="1">
      <c r="A872">
        <v>10</v>
      </c>
      <c r="B872">
        <v>41</v>
      </c>
      <c r="C872" t="s">
        <v>2559</v>
      </c>
      <c r="D872" t="s">
        <v>2588</v>
      </c>
      <c r="E872">
        <v>1000730</v>
      </c>
      <c r="F872" t="s">
        <v>47</v>
      </c>
      <c r="G872" t="s">
        <v>1122</v>
      </c>
      <c r="H872" t="s">
        <v>2557</v>
      </c>
      <c r="I872">
        <v>3909572163</v>
      </c>
      <c r="J872" t="s">
        <v>2558</v>
      </c>
      <c r="K872">
        <v>0</v>
      </c>
      <c r="L872" t="s">
        <v>1228</v>
      </c>
      <c r="M872">
        <v>0</v>
      </c>
      <c r="N872" t="s">
        <v>1228</v>
      </c>
    </row>
    <row r="873" spans="1:14" hidden="1">
      <c r="A873">
        <v>10</v>
      </c>
      <c r="B873">
        <v>41</v>
      </c>
      <c r="C873" t="s">
        <v>2559</v>
      </c>
      <c r="D873" t="s">
        <v>2588</v>
      </c>
      <c r="E873">
        <v>1000730</v>
      </c>
      <c r="F873" t="s">
        <v>47</v>
      </c>
      <c r="G873" t="s">
        <v>409</v>
      </c>
      <c r="H873" t="s">
        <v>2557</v>
      </c>
      <c r="I873">
        <v>3909572163</v>
      </c>
      <c r="J873" t="s">
        <v>2558</v>
      </c>
      <c r="K873">
        <v>0</v>
      </c>
      <c r="L873" t="s">
        <v>1228</v>
      </c>
      <c r="M873">
        <v>0</v>
      </c>
      <c r="N873" t="s">
        <v>1228</v>
      </c>
    </row>
    <row r="874" spans="1:14" hidden="1">
      <c r="A874">
        <v>19</v>
      </c>
      <c r="B874">
        <v>41</v>
      </c>
      <c r="C874" t="s">
        <v>2555</v>
      </c>
      <c r="D874" t="s">
        <v>2588</v>
      </c>
      <c r="E874">
        <v>1000730</v>
      </c>
      <c r="F874" t="s">
        <v>47</v>
      </c>
      <c r="G874" t="s">
        <v>54</v>
      </c>
      <c r="H874" t="s">
        <v>2557</v>
      </c>
      <c r="I874">
        <v>34605075</v>
      </c>
      <c r="J874" t="s">
        <v>2558</v>
      </c>
      <c r="K874">
        <v>0</v>
      </c>
      <c r="L874" t="s">
        <v>1228</v>
      </c>
      <c r="M874">
        <v>0</v>
      </c>
      <c r="N874" t="s">
        <v>1228</v>
      </c>
    </row>
    <row r="875" spans="1:14" hidden="1">
      <c r="A875">
        <v>19</v>
      </c>
      <c r="B875">
        <v>41</v>
      </c>
      <c r="C875" t="s">
        <v>2555</v>
      </c>
      <c r="D875" t="s">
        <v>2588</v>
      </c>
      <c r="E875">
        <v>1000730</v>
      </c>
      <c r="F875" t="s">
        <v>47</v>
      </c>
      <c r="G875" t="s">
        <v>54</v>
      </c>
      <c r="H875" t="s">
        <v>2557</v>
      </c>
      <c r="I875">
        <v>34605075</v>
      </c>
      <c r="J875" t="s">
        <v>2558</v>
      </c>
      <c r="K875">
        <v>0</v>
      </c>
      <c r="L875" t="s">
        <v>1228</v>
      </c>
      <c r="M875">
        <v>0</v>
      </c>
      <c r="N875" t="s">
        <v>1228</v>
      </c>
    </row>
    <row r="876" spans="1:14" hidden="1">
      <c r="A876">
        <v>19</v>
      </c>
      <c r="B876">
        <v>41</v>
      </c>
      <c r="C876" t="s">
        <v>2555</v>
      </c>
      <c r="D876" t="s">
        <v>2588</v>
      </c>
      <c r="E876">
        <v>1000730</v>
      </c>
      <c r="F876" t="s">
        <v>47</v>
      </c>
      <c r="G876" t="s">
        <v>54</v>
      </c>
      <c r="H876" t="s">
        <v>2557</v>
      </c>
      <c r="I876">
        <v>34605075</v>
      </c>
      <c r="J876" t="s">
        <v>2558</v>
      </c>
      <c r="K876" s="45">
        <v>3402</v>
      </c>
      <c r="L876" t="s">
        <v>1228</v>
      </c>
      <c r="M876">
        <v>646</v>
      </c>
      <c r="N876" t="s">
        <v>1228</v>
      </c>
    </row>
    <row r="877" spans="1:14" hidden="1">
      <c r="A877">
        <v>19</v>
      </c>
      <c r="B877">
        <v>41</v>
      </c>
      <c r="C877" t="s">
        <v>2555</v>
      </c>
      <c r="D877" t="s">
        <v>2588</v>
      </c>
      <c r="E877">
        <v>1000730</v>
      </c>
      <c r="F877" t="s">
        <v>47</v>
      </c>
      <c r="G877" t="s">
        <v>54</v>
      </c>
      <c r="H877" t="s">
        <v>2557</v>
      </c>
      <c r="I877">
        <v>34605075</v>
      </c>
      <c r="J877" t="s">
        <v>2558</v>
      </c>
      <c r="K877" s="45">
        <v>99576</v>
      </c>
      <c r="L877" t="s">
        <v>1228</v>
      </c>
      <c r="M877" s="45">
        <v>18920</v>
      </c>
      <c r="N877" t="s">
        <v>1228</v>
      </c>
    </row>
    <row r="878" spans="1:14" hidden="1">
      <c r="A878">
        <v>19</v>
      </c>
      <c r="B878">
        <v>41</v>
      </c>
      <c r="C878" t="s">
        <v>2555</v>
      </c>
      <c r="D878" t="s">
        <v>2588</v>
      </c>
      <c r="E878">
        <v>1000730</v>
      </c>
      <c r="F878" t="s">
        <v>47</v>
      </c>
      <c r="G878" t="s">
        <v>54</v>
      </c>
      <c r="H878" t="s">
        <v>2557</v>
      </c>
      <c r="I878">
        <v>34605075</v>
      </c>
      <c r="J878" t="s">
        <v>2558</v>
      </c>
      <c r="K878">
        <v>0</v>
      </c>
      <c r="L878" t="s">
        <v>1228</v>
      </c>
      <c r="M878">
        <v>0</v>
      </c>
      <c r="N878" t="s">
        <v>1228</v>
      </c>
    </row>
    <row r="879" spans="1:14" hidden="1">
      <c r="A879">
        <v>19</v>
      </c>
      <c r="B879">
        <v>41</v>
      </c>
      <c r="C879" t="s">
        <v>2555</v>
      </c>
      <c r="D879" t="s">
        <v>2588</v>
      </c>
      <c r="E879">
        <v>1000730</v>
      </c>
      <c r="F879" t="s">
        <v>47</v>
      </c>
      <c r="G879" t="s">
        <v>54</v>
      </c>
      <c r="H879" t="s">
        <v>2557</v>
      </c>
      <c r="I879">
        <v>34605075</v>
      </c>
      <c r="J879" t="s">
        <v>2558</v>
      </c>
      <c r="K879">
        <v>0</v>
      </c>
      <c r="L879" t="s">
        <v>1228</v>
      </c>
      <c r="M879">
        <v>0</v>
      </c>
      <c r="N879" t="s">
        <v>1228</v>
      </c>
    </row>
    <row r="880" spans="1:14" hidden="1">
      <c r="A880">
        <v>10</v>
      </c>
      <c r="B880">
        <v>41</v>
      </c>
      <c r="C880" t="s">
        <v>2555</v>
      </c>
      <c r="D880" t="s">
        <v>2588</v>
      </c>
      <c r="E880">
        <v>1000730</v>
      </c>
      <c r="F880" t="s">
        <v>47</v>
      </c>
      <c r="G880" t="s">
        <v>155</v>
      </c>
      <c r="H880" t="s">
        <v>2557</v>
      </c>
      <c r="I880">
        <v>34605077</v>
      </c>
      <c r="J880" t="s">
        <v>2558</v>
      </c>
      <c r="K880">
        <v>0</v>
      </c>
      <c r="L880" t="s">
        <v>1228</v>
      </c>
      <c r="M880">
        <v>0</v>
      </c>
      <c r="N880" t="s">
        <v>1228</v>
      </c>
    </row>
    <row r="881" spans="1:14" hidden="1">
      <c r="A881">
        <v>10</v>
      </c>
      <c r="B881">
        <v>41</v>
      </c>
      <c r="C881" t="s">
        <v>2555</v>
      </c>
      <c r="D881" t="s">
        <v>2588</v>
      </c>
      <c r="E881">
        <v>1000730</v>
      </c>
      <c r="F881" t="s">
        <v>47</v>
      </c>
      <c r="G881" t="s">
        <v>117</v>
      </c>
      <c r="H881" t="s">
        <v>2557</v>
      </c>
      <c r="I881">
        <v>34605077</v>
      </c>
      <c r="J881" t="s">
        <v>2558</v>
      </c>
      <c r="K881">
        <v>0</v>
      </c>
      <c r="L881" t="s">
        <v>1228</v>
      </c>
      <c r="M881">
        <v>0</v>
      </c>
      <c r="N881" t="s">
        <v>1228</v>
      </c>
    </row>
    <row r="882" spans="1:14" hidden="1">
      <c r="A882">
        <v>10</v>
      </c>
      <c r="B882">
        <v>41</v>
      </c>
      <c r="C882" t="s">
        <v>2555</v>
      </c>
      <c r="D882" t="s">
        <v>2588</v>
      </c>
      <c r="E882">
        <v>1000730</v>
      </c>
      <c r="F882" t="s">
        <v>47</v>
      </c>
      <c r="G882" t="s">
        <v>150</v>
      </c>
      <c r="H882" t="s">
        <v>2557</v>
      </c>
      <c r="I882">
        <v>34605077</v>
      </c>
      <c r="J882" t="s">
        <v>2558</v>
      </c>
      <c r="K882">
        <v>0</v>
      </c>
      <c r="L882" t="s">
        <v>1228</v>
      </c>
      <c r="M882">
        <v>0</v>
      </c>
      <c r="N882" t="s">
        <v>1228</v>
      </c>
    </row>
    <row r="883" spans="1:14" hidden="1">
      <c r="A883">
        <v>10</v>
      </c>
      <c r="B883">
        <v>41</v>
      </c>
      <c r="C883" t="s">
        <v>2555</v>
      </c>
      <c r="D883" t="s">
        <v>2588</v>
      </c>
      <c r="E883">
        <v>1000730</v>
      </c>
      <c r="F883" t="s">
        <v>47</v>
      </c>
      <c r="G883" t="s">
        <v>135</v>
      </c>
      <c r="H883" t="s">
        <v>2557</v>
      </c>
      <c r="I883">
        <v>34605077</v>
      </c>
      <c r="J883" t="s">
        <v>2558</v>
      </c>
      <c r="K883">
        <v>0</v>
      </c>
      <c r="L883" t="s">
        <v>1228</v>
      </c>
      <c r="M883">
        <v>0</v>
      </c>
      <c r="N883" t="s">
        <v>1228</v>
      </c>
    </row>
    <row r="884" spans="1:14" hidden="1">
      <c r="A884">
        <v>10</v>
      </c>
      <c r="B884">
        <v>41</v>
      </c>
      <c r="C884" t="s">
        <v>2555</v>
      </c>
      <c r="D884" t="s">
        <v>2588</v>
      </c>
      <c r="E884">
        <v>1000730</v>
      </c>
      <c r="F884" t="s">
        <v>47</v>
      </c>
      <c r="G884" t="s">
        <v>80</v>
      </c>
      <c r="H884" t="s">
        <v>2557</v>
      </c>
      <c r="I884">
        <v>34605077</v>
      </c>
      <c r="J884" t="s">
        <v>2558</v>
      </c>
      <c r="K884">
        <v>0</v>
      </c>
      <c r="L884" t="s">
        <v>1228</v>
      </c>
      <c r="M884">
        <v>0</v>
      </c>
      <c r="N884" t="s">
        <v>1228</v>
      </c>
    </row>
    <row r="885" spans="1:14" hidden="1">
      <c r="A885">
        <v>10</v>
      </c>
      <c r="B885">
        <v>41</v>
      </c>
      <c r="C885" t="s">
        <v>2555</v>
      </c>
      <c r="D885" t="s">
        <v>2588</v>
      </c>
      <c r="E885">
        <v>1000730</v>
      </c>
      <c r="F885" t="s">
        <v>47</v>
      </c>
      <c r="G885" t="s">
        <v>137</v>
      </c>
      <c r="H885" t="s">
        <v>2557</v>
      </c>
      <c r="I885">
        <v>34605077</v>
      </c>
      <c r="J885" t="s">
        <v>2558</v>
      </c>
      <c r="K885">
        <v>0</v>
      </c>
      <c r="L885" t="s">
        <v>1228</v>
      </c>
      <c r="M885">
        <v>0</v>
      </c>
      <c r="N885" t="s">
        <v>1228</v>
      </c>
    </row>
    <row r="886" spans="1:14" hidden="1">
      <c r="A886">
        <v>10</v>
      </c>
      <c r="B886">
        <v>41</v>
      </c>
      <c r="C886" t="s">
        <v>2555</v>
      </c>
      <c r="D886" t="s">
        <v>2588</v>
      </c>
      <c r="E886">
        <v>1000730</v>
      </c>
      <c r="F886" t="s">
        <v>47</v>
      </c>
      <c r="G886" t="s">
        <v>117</v>
      </c>
      <c r="H886" t="s">
        <v>2557</v>
      </c>
      <c r="I886">
        <v>34605077</v>
      </c>
      <c r="J886" t="s">
        <v>2558</v>
      </c>
      <c r="K886" s="45">
        <v>8109</v>
      </c>
      <c r="L886" t="s">
        <v>1228</v>
      </c>
      <c r="M886" s="45">
        <v>1541</v>
      </c>
      <c r="N886" t="s">
        <v>1228</v>
      </c>
    </row>
    <row r="887" spans="1:14" hidden="1">
      <c r="A887">
        <v>10</v>
      </c>
      <c r="B887">
        <v>41</v>
      </c>
      <c r="C887" t="s">
        <v>2555</v>
      </c>
      <c r="D887" t="s">
        <v>2588</v>
      </c>
      <c r="E887">
        <v>1000730</v>
      </c>
      <c r="F887" t="s">
        <v>47</v>
      </c>
      <c r="G887" t="s">
        <v>117</v>
      </c>
      <c r="H887" t="s">
        <v>2557</v>
      </c>
      <c r="I887">
        <v>34605077</v>
      </c>
      <c r="J887" t="s">
        <v>2558</v>
      </c>
      <c r="K887">
        <v>0</v>
      </c>
      <c r="L887" t="s">
        <v>1228</v>
      </c>
      <c r="M887">
        <v>0</v>
      </c>
      <c r="N887" t="s">
        <v>1228</v>
      </c>
    </row>
    <row r="888" spans="1:14" hidden="1">
      <c r="A888">
        <v>10</v>
      </c>
      <c r="B888">
        <v>41</v>
      </c>
      <c r="C888" t="s">
        <v>2555</v>
      </c>
      <c r="D888" t="s">
        <v>2588</v>
      </c>
      <c r="E888">
        <v>1000730</v>
      </c>
      <c r="F888" t="s">
        <v>47</v>
      </c>
      <c r="G888" t="s">
        <v>182</v>
      </c>
      <c r="H888" t="s">
        <v>2557</v>
      </c>
      <c r="I888">
        <v>34605077</v>
      </c>
      <c r="J888" t="s">
        <v>2558</v>
      </c>
      <c r="K888">
        <v>137</v>
      </c>
      <c r="L888" t="s">
        <v>1228</v>
      </c>
      <c r="M888">
        <v>26</v>
      </c>
      <c r="N888" t="s">
        <v>1228</v>
      </c>
    </row>
    <row r="889" spans="1:14" hidden="1">
      <c r="A889">
        <v>10</v>
      </c>
      <c r="B889">
        <v>41</v>
      </c>
      <c r="C889" t="s">
        <v>2555</v>
      </c>
      <c r="D889" t="s">
        <v>2588</v>
      </c>
      <c r="E889">
        <v>1000730</v>
      </c>
      <c r="F889" t="s">
        <v>47</v>
      </c>
      <c r="G889" t="s">
        <v>194</v>
      </c>
      <c r="H889" t="s">
        <v>2557</v>
      </c>
      <c r="I889">
        <v>34605077</v>
      </c>
      <c r="J889" t="s">
        <v>2558</v>
      </c>
      <c r="K889">
        <v>486</v>
      </c>
      <c r="L889" t="s">
        <v>1228</v>
      </c>
      <c r="M889">
        <v>92</v>
      </c>
      <c r="N889" t="s">
        <v>1228</v>
      </c>
    </row>
    <row r="890" spans="1:14" hidden="1">
      <c r="A890">
        <v>10</v>
      </c>
      <c r="B890">
        <v>41</v>
      </c>
      <c r="C890" t="s">
        <v>2555</v>
      </c>
      <c r="D890" t="s">
        <v>2588</v>
      </c>
      <c r="E890">
        <v>1000730</v>
      </c>
      <c r="F890" t="s">
        <v>47</v>
      </c>
      <c r="G890" t="s">
        <v>155</v>
      </c>
      <c r="H890" t="s">
        <v>2557</v>
      </c>
      <c r="I890">
        <v>34605077</v>
      </c>
      <c r="J890" t="s">
        <v>2558</v>
      </c>
      <c r="K890">
        <v>547</v>
      </c>
      <c r="L890" t="s">
        <v>1228</v>
      </c>
      <c r="M890">
        <v>104</v>
      </c>
      <c r="N890" t="s">
        <v>1228</v>
      </c>
    </row>
    <row r="891" spans="1:14" hidden="1">
      <c r="A891">
        <v>10</v>
      </c>
      <c r="B891">
        <v>41</v>
      </c>
      <c r="C891" t="s">
        <v>2555</v>
      </c>
      <c r="D891" t="s">
        <v>2588</v>
      </c>
      <c r="E891">
        <v>1000730</v>
      </c>
      <c r="F891" t="s">
        <v>47</v>
      </c>
      <c r="G891" t="s">
        <v>137</v>
      </c>
      <c r="H891" t="s">
        <v>2557</v>
      </c>
      <c r="I891">
        <v>34605077</v>
      </c>
      <c r="J891" t="s">
        <v>2558</v>
      </c>
      <c r="K891" s="45">
        <v>3242</v>
      </c>
      <c r="L891" t="s">
        <v>1228</v>
      </c>
      <c r="M891">
        <v>616</v>
      </c>
      <c r="N891" t="s">
        <v>1228</v>
      </c>
    </row>
    <row r="892" spans="1:14" hidden="1">
      <c r="A892">
        <v>10</v>
      </c>
      <c r="B892">
        <v>41</v>
      </c>
      <c r="C892" t="s">
        <v>2555</v>
      </c>
      <c r="D892" t="s">
        <v>2588</v>
      </c>
      <c r="E892">
        <v>1000730</v>
      </c>
      <c r="F892" t="s">
        <v>47</v>
      </c>
      <c r="G892" t="s">
        <v>182</v>
      </c>
      <c r="H892" t="s">
        <v>2557</v>
      </c>
      <c r="I892">
        <v>34605077</v>
      </c>
      <c r="J892" t="s">
        <v>2558</v>
      </c>
      <c r="K892">
        <v>136</v>
      </c>
      <c r="L892" t="s">
        <v>1228</v>
      </c>
      <c r="M892">
        <v>26</v>
      </c>
      <c r="N892" t="s">
        <v>1228</v>
      </c>
    </row>
    <row r="893" spans="1:14" hidden="1">
      <c r="A893">
        <v>10</v>
      </c>
      <c r="B893">
        <v>41</v>
      </c>
      <c r="C893" t="s">
        <v>2555</v>
      </c>
      <c r="D893" t="s">
        <v>2588</v>
      </c>
      <c r="E893">
        <v>1000730</v>
      </c>
      <c r="F893" t="s">
        <v>47</v>
      </c>
      <c r="G893" t="s">
        <v>117</v>
      </c>
      <c r="H893" t="s">
        <v>2557</v>
      </c>
      <c r="I893">
        <v>34605077</v>
      </c>
      <c r="J893" t="s">
        <v>2558</v>
      </c>
      <c r="K893">
        <v>0</v>
      </c>
      <c r="L893" t="s">
        <v>1228</v>
      </c>
      <c r="M893">
        <v>0</v>
      </c>
      <c r="N893" t="s">
        <v>1228</v>
      </c>
    </row>
    <row r="894" spans="1:14" hidden="1">
      <c r="A894">
        <v>10</v>
      </c>
      <c r="B894">
        <v>41</v>
      </c>
      <c r="C894" t="s">
        <v>2555</v>
      </c>
      <c r="D894" t="s">
        <v>2588</v>
      </c>
      <c r="E894">
        <v>1000730</v>
      </c>
      <c r="F894" t="s">
        <v>47</v>
      </c>
      <c r="G894" t="s">
        <v>117</v>
      </c>
      <c r="H894" t="s">
        <v>2557</v>
      </c>
      <c r="I894">
        <v>34605077</v>
      </c>
      <c r="J894" t="s">
        <v>2558</v>
      </c>
      <c r="K894">
        <v>0</v>
      </c>
      <c r="L894" t="s">
        <v>1228</v>
      </c>
      <c r="M894">
        <v>0</v>
      </c>
      <c r="N894" t="s">
        <v>1228</v>
      </c>
    </row>
    <row r="895" spans="1:14" hidden="1">
      <c r="A895">
        <v>10</v>
      </c>
      <c r="B895">
        <v>41</v>
      </c>
      <c r="C895" t="s">
        <v>2555</v>
      </c>
      <c r="D895" t="s">
        <v>2588</v>
      </c>
      <c r="E895">
        <v>1000730</v>
      </c>
      <c r="F895" t="s">
        <v>47</v>
      </c>
      <c r="G895" t="s">
        <v>150</v>
      </c>
      <c r="H895" t="s">
        <v>2557</v>
      </c>
      <c r="I895">
        <v>34605077</v>
      </c>
      <c r="J895" t="s">
        <v>2558</v>
      </c>
      <c r="K895">
        <v>0</v>
      </c>
      <c r="L895" t="s">
        <v>1228</v>
      </c>
      <c r="M895">
        <v>0</v>
      </c>
      <c r="N895" t="s">
        <v>1228</v>
      </c>
    </row>
    <row r="896" spans="1:14" hidden="1">
      <c r="A896">
        <v>10</v>
      </c>
      <c r="B896">
        <v>41</v>
      </c>
      <c r="C896" t="s">
        <v>2555</v>
      </c>
      <c r="D896" t="s">
        <v>2588</v>
      </c>
      <c r="E896">
        <v>1000730</v>
      </c>
      <c r="F896" t="s">
        <v>47</v>
      </c>
      <c r="G896" t="s">
        <v>135</v>
      </c>
      <c r="H896" t="s">
        <v>2557</v>
      </c>
      <c r="I896">
        <v>34605077</v>
      </c>
      <c r="J896" t="s">
        <v>2558</v>
      </c>
      <c r="K896">
        <v>0</v>
      </c>
      <c r="L896" t="s">
        <v>1228</v>
      </c>
      <c r="M896">
        <v>0</v>
      </c>
      <c r="N896" t="s">
        <v>1228</v>
      </c>
    </row>
    <row r="897" spans="1:14" hidden="1">
      <c r="A897">
        <v>10</v>
      </c>
      <c r="B897">
        <v>41</v>
      </c>
      <c r="C897" t="s">
        <v>2555</v>
      </c>
      <c r="D897" t="s">
        <v>2588</v>
      </c>
      <c r="E897">
        <v>1000730</v>
      </c>
      <c r="F897" t="s">
        <v>47</v>
      </c>
      <c r="G897" t="s">
        <v>155</v>
      </c>
      <c r="H897" t="s">
        <v>2557</v>
      </c>
      <c r="I897">
        <v>34605077</v>
      </c>
      <c r="J897" t="s">
        <v>2558</v>
      </c>
      <c r="K897">
        <v>0</v>
      </c>
      <c r="L897" t="s">
        <v>1228</v>
      </c>
      <c r="M897">
        <v>0</v>
      </c>
      <c r="N897" t="s">
        <v>1228</v>
      </c>
    </row>
    <row r="898" spans="1:14" hidden="1">
      <c r="A898">
        <v>10</v>
      </c>
      <c r="B898">
        <v>41</v>
      </c>
      <c r="C898" t="s">
        <v>2555</v>
      </c>
      <c r="D898" t="s">
        <v>2588</v>
      </c>
      <c r="E898">
        <v>1000730</v>
      </c>
      <c r="F898" t="s">
        <v>47</v>
      </c>
      <c r="G898" t="s">
        <v>80</v>
      </c>
      <c r="H898" t="s">
        <v>2557</v>
      </c>
      <c r="I898">
        <v>34605077</v>
      </c>
      <c r="J898" t="s">
        <v>2558</v>
      </c>
      <c r="K898">
        <v>0</v>
      </c>
      <c r="L898" t="s">
        <v>1228</v>
      </c>
      <c r="M898">
        <v>0</v>
      </c>
      <c r="N898" t="s">
        <v>1228</v>
      </c>
    </row>
    <row r="899" spans="1:14" hidden="1">
      <c r="A899">
        <v>10</v>
      </c>
      <c r="B899">
        <v>41</v>
      </c>
      <c r="C899" t="s">
        <v>2555</v>
      </c>
      <c r="D899" t="s">
        <v>2588</v>
      </c>
      <c r="E899">
        <v>1000730</v>
      </c>
      <c r="F899" t="s">
        <v>47</v>
      </c>
      <c r="G899" t="s">
        <v>137</v>
      </c>
      <c r="H899" t="s">
        <v>2557</v>
      </c>
      <c r="I899">
        <v>34605077</v>
      </c>
      <c r="J899" t="s">
        <v>2558</v>
      </c>
      <c r="K899">
        <v>0</v>
      </c>
      <c r="L899" t="s">
        <v>1228</v>
      </c>
      <c r="M899">
        <v>0</v>
      </c>
      <c r="N899" t="s">
        <v>1228</v>
      </c>
    </row>
    <row r="900" spans="1:14" hidden="1">
      <c r="A900">
        <v>10</v>
      </c>
      <c r="B900">
        <v>41</v>
      </c>
      <c r="C900" t="s">
        <v>2555</v>
      </c>
      <c r="D900" t="s">
        <v>2588</v>
      </c>
      <c r="E900">
        <v>1000730</v>
      </c>
      <c r="F900" t="s">
        <v>47</v>
      </c>
      <c r="G900" t="s">
        <v>182</v>
      </c>
      <c r="H900" t="s">
        <v>2557</v>
      </c>
      <c r="I900">
        <v>34605077</v>
      </c>
      <c r="J900" t="s">
        <v>2558</v>
      </c>
      <c r="K900">
        <v>0</v>
      </c>
      <c r="L900" t="s">
        <v>1228</v>
      </c>
      <c r="M900">
        <v>0</v>
      </c>
      <c r="N900" t="s">
        <v>1228</v>
      </c>
    </row>
    <row r="901" spans="1:14" hidden="1">
      <c r="A901">
        <v>10</v>
      </c>
      <c r="B901">
        <v>41</v>
      </c>
      <c r="C901" t="s">
        <v>2555</v>
      </c>
      <c r="D901" t="s">
        <v>2588</v>
      </c>
      <c r="E901">
        <v>1000730</v>
      </c>
      <c r="F901" t="s">
        <v>47</v>
      </c>
      <c r="G901" t="s">
        <v>194</v>
      </c>
      <c r="H901" t="s">
        <v>2557</v>
      </c>
      <c r="I901">
        <v>34605077</v>
      </c>
      <c r="J901" t="s">
        <v>2558</v>
      </c>
      <c r="K901">
        <v>0</v>
      </c>
      <c r="L901" t="s">
        <v>1228</v>
      </c>
      <c r="M901">
        <v>0</v>
      </c>
      <c r="N901" t="s">
        <v>1228</v>
      </c>
    </row>
    <row r="902" spans="1:14" hidden="1">
      <c r="A902">
        <v>10</v>
      </c>
      <c r="B902">
        <v>41</v>
      </c>
      <c r="C902" t="s">
        <v>2555</v>
      </c>
      <c r="D902" t="s">
        <v>2588</v>
      </c>
      <c r="E902">
        <v>1000730</v>
      </c>
      <c r="F902" t="s">
        <v>47</v>
      </c>
      <c r="G902" t="s">
        <v>155</v>
      </c>
      <c r="H902" t="s">
        <v>2557</v>
      </c>
      <c r="I902">
        <v>34605077</v>
      </c>
      <c r="J902" t="s">
        <v>2558</v>
      </c>
      <c r="K902">
        <v>0</v>
      </c>
      <c r="L902" t="s">
        <v>1228</v>
      </c>
      <c r="M902">
        <v>0</v>
      </c>
      <c r="N902" t="s">
        <v>1228</v>
      </c>
    </row>
    <row r="903" spans="1:14" hidden="1">
      <c r="A903">
        <v>10</v>
      </c>
      <c r="B903">
        <v>41</v>
      </c>
      <c r="C903" t="s">
        <v>2555</v>
      </c>
      <c r="D903" t="s">
        <v>2588</v>
      </c>
      <c r="E903">
        <v>1000730</v>
      </c>
      <c r="F903" t="s">
        <v>47</v>
      </c>
      <c r="G903" t="s">
        <v>137</v>
      </c>
      <c r="H903" t="s">
        <v>2557</v>
      </c>
      <c r="I903">
        <v>34605077</v>
      </c>
      <c r="J903" t="s">
        <v>2558</v>
      </c>
      <c r="K903">
        <v>0</v>
      </c>
      <c r="L903" t="s">
        <v>1228</v>
      </c>
      <c r="M903">
        <v>0</v>
      </c>
      <c r="N903" t="s">
        <v>1228</v>
      </c>
    </row>
    <row r="904" spans="1:14" hidden="1">
      <c r="A904">
        <v>10</v>
      </c>
      <c r="B904">
        <v>41</v>
      </c>
      <c r="C904" t="s">
        <v>2555</v>
      </c>
      <c r="D904" t="s">
        <v>2588</v>
      </c>
      <c r="E904">
        <v>1000730</v>
      </c>
      <c r="F904" t="s">
        <v>47</v>
      </c>
      <c r="G904" t="s">
        <v>117</v>
      </c>
      <c r="H904" t="s">
        <v>2557</v>
      </c>
      <c r="I904">
        <v>34605077</v>
      </c>
      <c r="J904" t="s">
        <v>2558</v>
      </c>
      <c r="K904">
        <v>0</v>
      </c>
      <c r="L904" t="s">
        <v>1228</v>
      </c>
      <c r="M904">
        <v>0</v>
      </c>
      <c r="N904" t="s">
        <v>1228</v>
      </c>
    </row>
    <row r="905" spans="1:14" hidden="1">
      <c r="A905">
        <v>10</v>
      </c>
      <c r="B905">
        <v>41</v>
      </c>
      <c r="C905" t="s">
        <v>2555</v>
      </c>
      <c r="D905" t="s">
        <v>2588</v>
      </c>
      <c r="E905">
        <v>1000730</v>
      </c>
      <c r="F905" t="s">
        <v>47</v>
      </c>
      <c r="G905" t="s">
        <v>182</v>
      </c>
      <c r="H905" t="s">
        <v>2557</v>
      </c>
      <c r="I905">
        <v>34605077</v>
      </c>
      <c r="J905" t="s">
        <v>2558</v>
      </c>
      <c r="K905">
        <v>0</v>
      </c>
      <c r="L905" t="s">
        <v>1228</v>
      </c>
      <c r="M905">
        <v>0</v>
      </c>
      <c r="N905" t="s">
        <v>1228</v>
      </c>
    </row>
    <row r="906" spans="1:14" hidden="1">
      <c r="A906">
        <v>10</v>
      </c>
      <c r="B906">
        <v>43</v>
      </c>
      <c r="C906" t="s">
        <v>2559</v>
      </c>
      <c r="D906" t="s">
        <v>2588</v>
      </c>
      <c r="E906">
        <v>1000730</v>
      </c>
      <c r="F906" t="s">
        <v>47</v>
      </c>
      <c r="G906" t="s">
        <v>194</v>
      </c>
      <c r="H906" t="s">
        <v>2557</v>
      </c>
      <c r="I906">
        <v>3909575667</v>
      </c>
      <c r="J906" t="s">
        <v>2558</v>
      </c>
      <c r="K906">
        <v>0</v>
      </c>
      <c r="L906" t="s">
        <v>1228</v>
      </c>
      <c r="M906">
        <v>0</v>
      </c>
      <c r="N906" t="s">
        <v>1228</v>
      </c>
    </row>
    <row r="907" spans="1:14" hidden="1">
      <c r="A907">
        <v>10</v>
      </c>
      <c r="B907">
        <v>43</v>
      </c>
      <c r="C907" t="s">
        <v>2559</v>
      </c>
      <c r="D907" t="s">
        <v>2588</v>
      </c>
      <c r="E907">
        <v>1000730</v>
      </c>
      <c r="F907" t="s">
        <v>47</v>
      </c>
      <c r="G907" t="s">
        <v>409</v>
      </c>
      <c r="H907" t="s">
        <v>2557</v>
      </c>
      <c r="I907">
        <v>3909575667</v>
      </c>
      <c r="J907" t="s">
        <v>2558</v>
      </c>
      <c r="K907">
        <v>0</v>
      </c>
      <c r="L907" t="s">
        <v>1228</v>
      </c>
      <c r="M907">
        <v>0</v>
      </c>
      <c r="N907" t="s">
        <v>1228</v>
      </c>
    </row>
    <row r="908" spans="1:14" hidden="1">
      <c r="A908">
        <v>10</v>
      </c>
      <c r="B908">
        <v>43</v>
      </c>
      <c r="C908" t="s">
        <v>2559</v>
      </c>
      <c r="D908" t="s">
        <v>2588</v>
      </c>
      <c r="E908">
        <v>1000730</v>
      </c>
      <c r="F908" t="s">
        <v>47</v>
      </c>
      <c r="G908" t="s">
        <v>1122</v>
      </c>
      <c r="H908" t="s">
        <v>2557</v>
      </c>
      <c r="I908">
        <v>3909575667</v>
      </c>
      <c r="J908" t="s">
        <v>2558</v>
      </c>
      <c r="K908">
        <v>0</v>
      </c>
      <c r="L908" t="s">
        <v>1228</v>
      </c>
      <c r="M908">
        <v>0</v>
      </c>
      <c r="N908" t="s">
        <v>1228</v>
      </c>
    </row>
    <row r="909" spans="1:14" hidden="1">
      <c r="A909">
        <v>19</v>
      </c>
      <c r="B909">
        <v>43</v>
      </c>
      <c r="C909" t="s">
        <v>2559</v>
      </c>
      <c r="D909" t="s">
        <v>2588</v>
      </c>
      <c r="E909">
        <v>1000730</v>
      </c>
      <c r="F909" t="s">
        <v>47</v>
      </c>
      <c r="G909" t="s">
        <v>54</v>
      </c>
      <c r="H909" t="s">
        <v>2557</v>
      </c>
      <c r="I909">
        <v>3909575668</v>
      </c>
      <c r="J909" t="s">
        <v>2558</v>
      </c>
      <c r="K909">
        <v>0</v>
      </c>
      <c r="L909" t="s">
        <v>1228</v>
      </c>
      <c r="M909">
        <v>0</v>
      </c>
      <c r="N909" t="s">
        <v>1228</v>
      </c>
    </row>
    <row r="910" spans="1:14" hidden="1">
      <c r="A910">
        <v>10</v>
      </c>
      <c r="B910">
        <v>56</v>
      </c>
      <c r="C910" t="s">
        <v>2555</v>
      </c>
      <c r="D910" t="s">
        <v>2588</v>
      </c>
      <c r="E910">
        <v>1000730</v>
      </c>
      <c r="F910" t="s">
        <v>47</v>
      </c>
      <c r="G910" t="s">
        <v>135</v>
      </c>
      <c r="H910" t="s">
        <v>2557</v>
      </c>
      <c r="I910">
        <v>34605593</v>
      </c>
      <c r="J910" t="s">
        <v>2558</v>
      </c>
      <c r="K910">
        <v>0</v>
      </c>
      <c r="L910" t="s">
        <v>1228</v>
      </c>
      <c r="M910">
        <v>0</v>
      </c>
      <c r="N910" t="s">
        <v>1228</v>
      </c>
    </row>
    <row r="911" spans="1:14" hidden="1">
      <c r="A911">
        <v>10</v>
      </c>
      <c r="B911">
        <v>56</v>
      </c>
      <c r="C911" t="s">
        <v>2555</v>
      </c>
      <c r="D911" t="s">
        <v>2588</v>
      </c>
      <c r="E911">
        <v>1000730</v>
      </c>
      <c r="F911" t="s">
        <v>47</v>
      </c>
      <c r="G911" t="s">
        <v>182</v>
      </c>
      <c r="H911" t="s">
        <v>2557</v>
      </c>
      <c r="I911">
        <v>34605593</v>
      </c>
      <c r="J911" t="s">
        <v>2558</v>
      </c>
      <c r="K911">
        <v>0</v>
      </c>
      <c r="L911" t="s">
        <v>1228</v>
      </c>
      <c r="M911">
        <v>0</v>
      </c>
      <c r="N911" t="s">
        <v>1228</v>
      </c>
    </row>
    <row r="912" spans="1:14" hidden="1">
      <c r="A912">
        <v>10</v>
      </c>
      <c r="B912">
        <v>56</v>
      </c>
      <c r="C912" t="s">
        <v>2555</v>
      </c>
      <c r="D912" t="s">
        <v>2588</v>
      </c>
      <c r="E912">
        <v>1000730</v>
      </c>
      <c r="F912" t="s">
        <v>47</v>
      </c>
      <c r="G912" t="s">
        <v>481</v>
      </c>
      <c r="H912" t="s">
        <v>2557</v>
      </c>
      <c r="I912">
        <v>34605593</v>
      </c>
      <c r="J912" t="s">
        <v>2558</v>
      </c>
      <c r="K912">
        <v>1</v>
      </c>
      <c r="L912" t="s">
        <v>1228</v>
      </c>
      <c r="M912">
        <v>0</v>
      </c>
      <c r="N912" t="s">
        <v>1228</v>
      </c>
    </row>
    <row r="913" spans="1:14" hidden="1">
      <c r="A913">
        <v>10</v>
      </c>
      <c r="B913">
        <v>56</v>
      </c>
      <c r="C913" t="s">
        <v>2555</v>
      </c>
      <c r="D913" t="s">
        <v>2588</v>
      </c>
      <c r="E913">
        <v>1000730</v>
      </c>
      <c r="F913" t="s">
        <v>47</v>
      </c>
      <c r="G913" t="s">
        <v>194</v>
      </c>
      <c r="H913" t="s">
        <v>2557</v>
      </c>
      <c r="I913">
        <v>34605593</v>
      </c>
      <c r="J913" t="s">
        <v>2558</v>
      </c>
      <c r="K913">
        <v>0</v>
      </c>
      <c r="L913" t="s">
        <v>1228</v>
      </c>
      <c r="M913">
        <v>0</v>
      </c>
      <c r="N913" t="s">
        <v>1228</v>
      </c>
    </row>
    <row r="914" spans="1:14" hidden="1">
      <c r="A914">
        <v>10</v>
      </c>
      <c r="B914">
        <v>56</v>
      </c>
      <c r="C914" t="s">
        <v>2555</v>
      </c>
      <c r="D914" t="s">
        <v>2588</v>
      </c>
      <c r="E914">
        <v>1000730</v>
      </c>
      <c r="F914" t="s">
        <v>47</v>
      </c>
      <c r="G914" t="s">
        <v>150</v>
      </c>
      <c r="H914" t="s">
        <v>2557</v>
      </c>
      <c r="I914">
        <v>34605593</v>
      </c>
      <c r="J914" t="s">
        <v>2558</v>
      </c>
      <c r="K914">
        <v>0</v>
      </c>
      <c r="L914" t="s">
        <v>1228</v>
      </c>
      <c r="M914">
        <v>0</v>
      </c>
      <c r="N914" t="s">
        <v>1228</v>
      </c>
    </row>
    <row r="915" spans="1:14" hidden="1">
      <c r="A915">
        <v>10</v>
      </c>
      <c r="B915">
        <v>56</v>
      </c>
      <c r="C915" t="s">
        <v>2555</v>
      </c>
      <c r="D915" t="s">
        <v>2588</v>
      </c>
      <c r="E915">
        <v>1000730</v>
      </c>
      <c r="F915" t="s">
        <v>47</v>
      </c>
      <c r="G915" t="s">
        <v>155</v>
      </c>
      <c r="H915" t="s">
        <v>2557</v>
      </c>
      <c r="I915">
        <v>34605593</v>
      </c>
      <c r="J915" t="s">
        <v>2558</v>
      </c>
      <c r="K915">
        <v>0</v>
      </c>
      <c r="L915" t="s">
        <v>1228</v>
      </c>
      <c r="M915">
        <v>0</v>
      </c>
      <c r="N915" t="s">
        <v>1228</v>
      </c>
    </row>
    <row r="916" spans="1:14" hidden="1">
      <c r="A916">
        <v>10</v>
      </c>
      <c r="B916">
        <v>56</v>
      </c>
      <c r="C916" t="s">
        <v>2555</v>
      </c>
      <c r="D916" t="s">
        <v>2588</v>
      </c>
      <c r="E916">
        <v>1000730</v>
      </c>
      <c r="F916" t="s">
        <v>47</v>
      </c>
      <c r="G916" t="s">
        <v>1121</v>
      </c>
      <c r="H916" t="s">
        <v>2557</v>
      </c>
      <c r="I916">
        <v>34605593</v>
      </c>
      <c r="J916" t="s">
        <v>2558</v>
      </c>
      <c r="K916">
        <v>0</v>
      </c>
      <c r="L916" t="s">
        <v>1228</v>
      </c>
      <c r="M916">
        <v>0</v>
      </c>
      <c r="N916" t="s">
        <v>1228</v>
      </c>
    </row>
    <row r="917" spans="1:14" hidden="1">
      <c r="A917">
        <v>10</v>
      </c>
      <c r="B917">
        <v>56</v>
      </c>
      <c r="C917" t="s">
        <v>2555</v>
      </c>
      <c r="D917" t="s">
        <v>2588</v>
      </c>
      <c r="E917">
        <v>1000730</v>
      </c>
      <c r="F917" t="s">
        <v>47</v>
      </c>
      <c r="G917" t="s">
        <v>245</v>
      </c>
      <c r="H917" t="s">
        <v>2557</v>
      </c>
      <c r="I917">
        <v>34605593</v>
      </c>
      <c r="J917" t="s">
        <v>2558</v>
      </c>
      <c r="K917">
        <v>0</v>
      </c>
      <c r="L917" t="s">
        <v>1228</v>
      </c>
      <c r="M917">
        <v>0</v>
      </c>
      <c r="N917" t="s">
        <v>1228</v>
      </c>
    </row>
    <row r="918" spans="1:14" hidden="1">
      <c r="A918">
        <v>10</v>
      </c>
      <c r="B918">
        <v>56</v>
      </c>
      <c r="C918" t="s">
        <v>2555</v>
      </c>
      <c r="D918" t="s">
        <v>2588</v>
      </c>
      <c r="E918">
        <v>1000730</v>
      </c>
      <c r="F918" t="s">
        <v>47</v>
      </c>
      <c r="G918" t="s">
        <v>409</v>
      </c>
      <c r="H918" t="s">
        <v>2557</v>
      </c>
      <c r="I918">
        <v>34605593</v>
      </c>
      <c r="J918" t="s">
        <v>2558</v>
      </c>
      <c r="K918">
        <v>0</v>
      </c>
      <c r="L918" t="s">
        <v>1228</v>
      </c>
      <c r="M918">
        <v>0</v>
      </c>
      <c r="N918" t="s">
        <v>1228</v>
      </c>
    </row>
    <row r="919" spans="1:14" hidden="1">
      <c r="A919">
        <v>10</v>
      </c>
      <c r="B919">
        <v>56</v>
      </c>
      <c r="C919" t="s">
        <v>2555</v>
      </c>
      <c r="D919" t="s">
        <v>2588</v>
      </c>
      <c r="E919">
        <v>1000730</v>
      </c>
      <c r="F919" t="s">
        <v>47</v>
      </c>
      <c r="G919" t="s">
        <v>317</v>
      </c>
      <c r="H919" t="s">
        <v>2557</v>
      </c>
      <c r="I919">
        <v>34605593</v>
      </c>
      <c r="J919" t="s">
        <v>2558</v>
      </c>
      <c r="K919" s="45">
        <v>42350</v>
      </c>
      <c r="L919" t="s">
        <v>1228</v>
      </c>
      <c r="M919" s="45">
        <v>8047</v>
      </c>
      <c r="N919" t="s">
        <v>1228</v>
      </c>
    </row>
    <row r="920" spans="1:14" hidden="1">
      <c r="A920">
        <v>10</v>
      </c>
      <c r="B920">
        <v>56</v>
      </c>
      <c r="C920" t="s">
        <v>2555</v>
      </c>
      <c r="D920" t="s">
        <v>2588</v>
      </c>
      <c r="E920">
        <v>1000730</v>
      </c>
      <c r="F920" t="s">
        <v>47</v>
      </c>
      <c r="G920" t="s">
        <v>80</v>
      </c>
      <c r="H920" t="s">
        <v>2557</v>
      </c>
      <c r="I920">
        <v>34605593</v>
      </c>
      <c r="J920" t="s">
        <v>2558</v>
      </c>
      <c r="K920">
        <v>0</v>
      </c>
      <c r="L920" t="s">
        <v>1228</v>
      </c>
      <c r="M920">
        <v>0</v>
      </c>
      <c r="N920" t="s">
        <v>1228</v>
      </c>
    </row>
    <row r="921" spans="1:14" hidden="1">
      <c r="A921">
        <v>10</v>
      </c>
      <c r="B921">
        <v>56</v>
      </c>
      <c r="C921" t="s">
        <v>2555</v>
      </c>
      <c r="D921" t="s">
        <v>2588</v>
      </c>
      <c r="E921">
        <v>1000730</v>
      </c>
      <c r="F921" t="s">
        <v>47</v>
      </c>
      <c r="G921" t="s">
        <v>250</v>
      </c>
      <c r="H921" t="s">
        <v>2557</v>
      </c>
      <c r="I921">
        <v>34605593</v>
      </c>
      <c r="J921" t="s">
        <v>2558</v>
      </c>
      <c r="K921">
        <v>0</v>
      </c>
      <c r="L921" t="s">
        <v>1228</v>
      </c>
      <c r="M921">
        <v>0</v>
      </c>
      <c r="N921" t="s">
        <v>1228</v>
      </c>
    </row>
    <row r="922" spans="1:14" hidden="1">
      <c r="A922">
        <v>10</v>
      </c>
      <c r="B922">
        <v>56</v>
      </c>
      <c r="C922" t="s">
        <v>2555</v>
      </c>
      <c r="D922" t="s">
        <v>2588</v>
      </c>
      <c r="E922">
        <v>1000730</v>
      </c>
      <c r="F922" t="s">
        <v>47</v>
      </c>
      <c r="G922" t="s">
        <v>252</v>
      </c>
      <c r="H922" t="s">
        <v>2557</v>
      </c>
      <c r="I922">
        <v>34605593</v>
      </c>
      <c r="J922" t="s">
        <v>2558</v>
      </c>
      <c r="K922">
        <v>0</v>
      </c>
      <c r="L922" t="s">
        <v>1228</v>
      </c>
      <c r="M922">
        <v>0</v>
      </c>
      <c r="N922" t="s">
        <v>1228</v>
      </c>
    </row>
    <row r="923" spans="1:14" hidden="1">
      <c r="A923">
        <v>10</v>
      </c>
      <c r="B923">
        <v>56</v>
      </c>
      <c r="C923" t="s">
        <v>2555</v>
      </c>
      <c r="D923" t="s">
        <v>2588</v>
      </c>
      <c r="E923">
        <v>1000730</v>
      </c>
      <c r="F923" t="s">
        <v>47</v>
      </c>
      <c r="G923" t="s">
        <v>1124</v>
      </c>
      <c r="H923" t="s">
        <v>2557</v>
      </c>
      <c r="I923">
        <v>34605593</v>
      </c>
      <c r="J923" t="s">
        <v>2558</v>
      </c>
      <c r="K923">
        <v>0</v>
      </c>
      <c r="L923" t="s">
        <v>1228</v>
      </c>
      <c r="M923">
        <v>0</v>
      </c>
      <c r="N923" t="s">
        <v>1228</v>
      </c>
    </row>
    <row r="924" spans="1:14" hidden="1">
      <c r="A924">
        <v>10</v>
      </c>
      <c r="B924">
        <v>56</v>
      </c>
      <c r="C924" t="s">
        <v>2555</v>
      </c>
      <c r="D924" t="s">
        <v>2588</v>
      </c>
      <c r="E924">
        <v>1000730</v>
      </c>
      <c r="F924" t="s">
        <v>47</v>
      </c>
      <c r="G924" t="s">
        <v>137</v>
      </c>
      <c r="H924" t="s">
        <v>2557</v>
      </c>
      <c r="I924">
        <v>34605593</v>
      </c>
      <c r="J924" t="s">
        <v>2558</v>
      </c>
      <c r="K924">
        <v>0</v>
      </c>
      <c r="L924" t="s">
        <v>1228</v>
      </c>
      <c r="M924">
        <v>0</v>
      </c>
      <c r="N924" t="s">
        <v>1228</v>
      </c>
    </row>
    <row r="925" spans="1:14" hidden="1">
      <c r="A925">
        <v>10</v>
      </c>
      <c r="B925">
        <v>56</v>
      </c>
      <c r="C925" t="s">
        <v>2555</v>
      </c>
      <c r="D925" t="s">
        <v>2588</v>
      </c>
      <c r="E925">
        <v>1000730</v>
      </c>
      <c r="F925" t="s">
        <v>47</v>
      </c>
      <c r="G925" t="s">
        <v>530</v>
      </c>
      <c r="H925" t="s">
        <v>2557</v>
      </c>
      <c r="I925">
        <v>34605593</v>
      </c>
      <c r="J925" t="s">
        <v>2558</v>
      </c>
      <c r="K925">
        <v>0</v>
      </c>
      <c r="L925" t="s">
        <v>1228</v>
      </c>
      <c r="M925">
        <v>0</v>
      </c>
      <c r="N925" t="s">
        <v>1228</v>
      </c>
    </row>
    <row r="926" spans="1:14" hidden="1">
      <c r="A926">
        <v>10</v>
      </c>
      <c r="B926">
        <v>56</v>
      </c>
      <c r="C926" t="s">
        <v>2555</v>
      </c>
      <c r="D926" t="s">
        <v>2588</v>
      </c>
      <c r="E926">
        <v>1000730</v>
      </c>
      <c r="F926" t="s">
        <v>47</v>
      </c>
      <c r="G926" t="s">
        <v>1128</v>
      </c>
      <c r="H926" t="s">
        <v>2557</v>
      </c>
      <c r="I926">
        <v>34605593</v>
      </c>
      <c r="J926" t="s">
        <v>2558</v>
      </c>
      <c r="K926">
        <v>0</v>
      </c>
      <c r="L926" t="s">
        <v>1228</v>
      </c>
      <c r="M926">
        <v>0</v>
      </c>
      <c r="N926" t="s">
        <v>1228</v>
      </c>
    </row>
    <row r="927" spans="1:14" hidden="1">
      <c r="A927">
        <v>10</v>
      </c>
      <c r="B927">
        <v>56</v>
      </c>
      <c r="C927" t="s">
        <v>2555</v>
      </c>
      <c r="D927" t="s">
        <v>2588</v>
      </c>
      <c r="E927">
        <v>1000730</v>
      </c>
      <c r="F927" t="s">
        <v>47</v>
      </c>
      <c r="G927" t="s">
        <v>117</v>
      </c>
      <c r="H927" t="s">
        <v>2557</v>
      </c>
      <c r="I927">
        <v>34605593</v>
      </c>
      <c r="J927" t="s">
        <v>2558</v>
      </c>
      <c r="K927" s="45">
        <v>45342</v>
      </c>
      <c r="L927" t="s">
        <v>1228</v>
      </c>
      <c r="M927" s="45">
        <v>8615</v>
      </c>
      <c r="N927" t="s">
        <v>1228</v>
      </c>
    </row>
    <row r="928" spans="1:14" hidden="1">
      <c r="A928">
        <v>10</v>
      </c>
      <c r="B928">
        <v>56</v>
      </c>
      <c r="C928" t="s">
        <v>2555</v>
      </c>
      <c r="D928" t="s">
        <v>2588</v>
      </c>
      <c r="E928">
        <v>1000730</v>
      </c>
      <c r="F928" t="s">
        <v>47</v>
      </c>
      <c r="G928" t="s">
        <v>320</v>
      </c>
      <c r="H928" t="s">
        <v>2557</v>
      </c>
      <c r="I928">
        <v>34605593</v>
      </c>
      <c r="J928" t="s">
        <v>2558</v>
      </c>
      <c r="K928">
        <v>0</v>
      </c>
      <c r="L928" t="s">
        <v>1228</v>
      </c>
      <c r="M928">
        <v>0</v>
      </c>
      <c r="N928" t="s">
        <v>1228</v>
      </c>
    </row>
    <row r="929" spans="1:14" hidden="1">
      <c r="A929">
        <v>10</v>
      </c>
      <c r="B929">
        <v>57</v>
      </c>
      <c r="C929" t="s">
        <v>2563</v>
      </c>
      <c r="D929" t="s">
        <v>2588</v>
      </c>
      <c r="E929">
        <v>1000730</v>
      </c>
      <c r="F929" t="s">
        <v>47</v>
      </c>
      <c r="G929" t="s">
        <v>54</v>
      </c>
      <c r="H929">
        <v>7505</v>
      </c>
      <c r="I929">
        <v>34605645</v>
      </c>
      <c r="J929" t="s">
        <v>2569</v>
      </c>
      <c r="K929" s="45">
        <v>1979957</v>
      </c>
      <c r="L929" t="s">
        <v>1228</v>
      </c>
      <c r="M929" s="45">
        <v>376192</v>
      </c>
      <c r="N929" t="s">
        <v>1228</v>
      </c>
    </row>
    <row r="930" spans="1:14" hidden="1">
      <c r="A930">
        <v>10</v>
      </c>
      <c r="B930">
        <v>43</v>
      </c>
      <c r="C930" t="s">
        <v>2560</v>
      </c>
      <c r="D930" t="s">
        <v>2588</v>
      </c>
      <c r="E930">
        <v>1000730</v>
      </c>
      <c r="F930" t="s">
        <v>47</v>
      </c>
      <c r="G930" t="s">
        <v>194</v>
      </c>
      <c r="H930" t="s">
        <v>2557</v>
      </c>
      <c r="I930">
        <v>3909575667</v>
      </c>
      <c r="J930" t="s">
        <v>2558</v>
      </c>
      <c r="K930">
        <v>0</v>
      </c>
      <c r="L930" t="s">
        <v>1228</v>
      </c>
      <c r="M930">
        <v>0</v>
      </c>
      <c r="N930" t="s">
        <v>1228</v>
      </c>
    </row>
    <row r="931" spans="1:14" hidden="1">
      <c r="A931">
        <v>10</v>
      </c>
      <c r="B931">
        <v>43</v>
      </c>
      <c r="C931" t="s">
        <v>2560</v>
      </c>
      <c r="D931" t="s">
        <v>2588</v>
      </c>
      <c r="E931">
        <v>1000730</v>
      </c>
      <c r="F931" t="s">
        <v>47</v>
      </c>
      <c r="G931" t="s">
        <v>409</v>
      </c>
      <c r="H931" t="s">
        <v>2557</v>
      </c>
      <c r="I931">
        <v>3909575667</v>
      </c>
      <c r="J931" t="s">
        <v>2558</v>
      </c>
      <c r="K931">
        <v>0</v>
      </c>
      <c r="L931" t="s">
        <v>1228</v>
      </c>
      <c r="M931">
        <v>0</v>
      </c>
      <c r="N931" t="s">
        <v>1228</v>
      </c>
    </row>
    <row r="932" spans="1:14" hidden="1">
      <c r="A932">
        <v>10</v>
      </c>
      <c r="B932">
        <v>43</v>
      </c>
      <c r="C932" t="s">
        <v>2560</v>
      </c>
      <c r="D932" t="s">
        <v>2588</v>
      </c>
      <c r="E932">
        <v>1000730</v>
      </c>
      <c r="F932" t="s">
        <v>47</v>
      </c>
      <c r="G932" t="s">
        <v>1122</v>
      </c>
      <c r="H932" t="s">
        <v>2557</v>
      </c>
      <c r="I932">
        <v>3909575667</v>
      </c>
      <c r="J932" t="s">
        <v>2558</v>
      </c>
      <c r="K932">
        <v>0</v>
      </c>
      <c r="L932" t="s">
        <v>1228</v>
      </c>
      <c r="M932">
        <v>0</v>
      </c>
      <c r="N932" t="s">
        <v>1228</v>
      </c>
    </row>
    <row r="933" spans="1:14" hidden="1">
      <c r="A933">
        <v>19</v>
      </c>
      <c r="B933">
        <v>43</v>
      </c>
      <c r="C933" t="s">
        <v>2560</v>
      </c>
      <c r="D933" t="s">
        <v>2588</v>
      </c>
      <c r="E933">
        <v>1000730</v>
      </c>
      <c r="F933" t="s">
        <v>47</v>
      </c>
      <c r="G933" t="s">
        <v>54</v>
      </c>
      <c r="H933" t="s">
        <v>2557</v>
      </c>
      <c r="I933">
        <v>3909575668</v>
      </c>
      <c r="J933" t="s">
        <v>2558</v>
      </c>
      <c r="K933">
        <v>0</v>
      </c>
      <c r="L933" t="s">
        <v>1228</v>
      </c>
      <c r="M933">
        <v>0</v>
      </c>
      <c r="N933" t="s">
        <v>1228</v>
      </c>
    </row>
    <row r="934" spans="1:14" hidden="1">
      <c r="A934">
        <v>19</v>
      </c>
      <c r="B934">
        <v>41</v>
      </c>
      <c r="C934" t="s">
        <v>2560</v>
      </c>
      <c r="D934" t="s">
        <v>2588</v>
      </c>
      <c r="E934">
        <v>1000730</v>
      </c>
      <c r="F934" t="s">
        <v>47</v>
      </c>
      <c r="G934" t="s">
        <v>54</v>
      </c>
      <c r="H934" t="s">
        <v>2557</v>
      </c>
      <c r="I934">
        <v>3909572162</v>
      </c>
      <c r="J934" t="s">
        <v>2558</v>
      </c>
      <c r="K934">
        <v>0</v>
      </c>
      <c r="L934" t="s">
        <v>1228</v>
      </c>
      <c r="M934">
        <v>0</v>
      </c>
      <c r="N934" t="s">
        <v>1228</v>
      </c>
    </row>
    <row r="935" spans="1:14" hidden="1">
      <c r="A935">
        <v>19</v>
      </c>
      <c r="B935">
        <v>41</v>
      </c>
      <c r="C935" t="s">
        <v>2560</v>
      </c>
      <c r="D935" t="s">
        <v>2588</v>
      </c>
      <c r="E935">
        <v>1000730</v>
      </c>
      <c r="F935" t="s">
        <v>47</v>
      </c>
      <c r="G935" t="s">
        <v>54</v>
      </c>
      <c r="H935" t="s">
        <v>2557</v>
      </c>
      <c r="I935">
        <v>3909572162</v>
      </c>
      <c r="J935" t="s">
        <v>2558</v>
      </c>
      <c r="K935">
        <v>0</v>
      </c>
      <c r="L935" t="s">
        <v>1228</v>
      </c>
      <c r="M935">
        <v>0</v>
      </c>
      <c r="N935" t="s">
        <v>1228</v>
      </c>
    </row>
    <row r="936" spans="1:14" hidden="1">
      <c r="A936">
        <v>19</v>
      </c>
      <c r="B936">
        <v>41</v>
      </c>
      <c r="C936" t="s">
        <v>2560</v>
      </c>
      <c r="D936" t="s">
        <v>2588</v>
      </c>
      <c r="E936">
        <v>1000730</v>
      </c>
      <c r="F936" t="s">
        <v>47</v>
      </c>
      <c r="G936" t="s">
        <v>54</v>
      </c>
      <c r="H936" t="s">
        <v>2557</v>
      </c>
      <c r="I936">
        <v>3909572162</v>
      </c>
      <c r="J936" t="s">
        <v>2558</v>
      </c>
      <c r="K936">
        <v>0</v>
      </c>
      <c r="L936" t="s">
        <v>1228</v>
      </c>
      <c r="M936">
        <v>0</v>
      </c>
      <c r="N936" t="s">
        <v>1228</v>
      </c>
    </row>
    <row r="937" spans="1:14" hidden="1">
      <c r="A937">
        <v>19</v>
      </c>
      <c r="B937">
        <v>41</v>
      </c>
      <c r="C937" t="s">
        <v>2560</v>
      </c>
      <c r="D937" t="s">
        <v>2588</v>
      </c>
      <c r="E937">
        <v>1000730</v>
      </c>
      <c r="F937" t="s">
        <v>47</v>
      </c>
      <c r="G937" t="s">
        <v>54</v>
      </c>
      <c r="H937" t="s">
        <v>2557</v>
      </c>
      <c r="I937">
        <v>3909572162</v>
      </c>
      <c r="J937" t="s">
        <v>2558</v>
      </c>
      <c r="K937">
        <v>0</v>
      </c>
      <c r="L937" t="s">
        <v>1228</v>
      </c>
      <c r="M937">
        <v>0</v>
      </c>
      <c r="N937" t="s">
        <v>1228</v>
      </c>
    </row>
    <row r="938" spans="1:14" hidden="1">
      <c r="A938">
        <v>19</v>
      </c>
      <c r="B938">
        <v>41</v>
      </c>
      <c r="C938" t="s">
        <v>2560</v>
      </c>
      <c r="D938" t="s">
        <v>2588</v>
      </c>
      <c r="E938">
        <v>1000730</v>
      </c>
      <c r="F938" t="s">
        <v>47</v>
      </c>
      <c r="G938" t="s">
        <v>54</v>
      </c>
      <c r="H938" t="s">
        <v>2557</v>
      </c>
      <c r="I938">
        <v>3909572162</v>
      </c>
      <c r="J938" t="s">
        <v>2558</v>
      </c>
      <c r="K938">
        <v>0</v>
      </c>
      <c r="L938" t="s">
        <v>1228</v>
      </c>
      <c r="M938">
        <v>0</v>
      </c>
      <c r="N938" t="s">
        <v>1228</v>
      </c>
    </row>
    <row r="939" spans="1:14" hidden="1">
      <c r="A939">
        <v>19</v>
      </c>
      <c r="B939">
        <v>41</v>
      </c>
      <c r="C939" t="s">
        <v>2560</v>
      </c>
      <c r="D939" t="s">
        <v>2588</v>
      </c>
      <c r="E939">
        <v>1000730</v>
      </c>
      <c r="F939" t="s">
        <v>47</v>
      </c>
      <c r="G939" t="s">
        <v>54</v>
      </c>
      <c r="H939" t="s">
        <v>2557</v>
      </c>
      <c r="I939">
        <v>3909572162</v>
      </c>
      <c r="J939" t="s">
        <v>2558</v>
      </c>
      <c r="K939">
        <v>0</v>
      </c>
      <c r="L939" t="s">
        <v>1228</v>
      </c>
      <c r="M939">
        <v>0</v>
      </c>
      <c r="N939" t="s">
        <v>1228</v>
      </c>
    </row>
    <row r="940" spans="1:14" hidden="1">
      <c r="A940">
        <v>19</v>
      </c>
      <c r="B940">
        <v>41</v>
      </c>
      <c r="C940" t="s">
        <v>2560</v>
      </c>
      <c r="D940" t="s">
        <v>2588</v>
      </c>
      <c r="E940">
        <v>1000730</v>
      </c>
      <c r="F940" t="s">
        <v>47</v>
      </c>
      <c r="G940" t="s">
        <v>54</v>
      </c>
      <c r="H940" t="s">
        <v>2557</v>
      </c>
      <c r="I940">
        <v>3909572162</v>
      </c>
      <c r="J940" t="s">
        <v>2558</v>
      </c>
      <c r="K940">
        <v>0</v>
      </c>
      <c r="L940" t="s">
        <v>1228</v>
      </c>
      <c r="M940">
        <v>0</v>
      </c>
      <c r="N940" t="s">
        <v>1228</v>
      </c>
    </row>
    <row r="941" spans="1:14" hidden="1">
      <c r="A941">
        <v>19</v>
      </c>
      <c r="B941">
        <v>41</v>
      </c>
      <c r="C941" t="s">
        <v>2560</v>
      </c>
      <c r="D941" t="s">
        <v>2588</v>
      </c>
      <c r="E941">
        <v>1000730</v>
      </c>
      <c r="F941" t="s">
        <v>47</v>
      </c>
      <c r="G941" t="s">
        <v>54</v>
      </c>
      <c r="H941" t="s">
        <v>2557</v>
      </c>
      <c r="I941">
        <v>3909572162</v>
      </c>
      <c r="J941" t="s">
        <v>2558</v>
      </c>
      <c r="K941">
        <v>0</v>
      </c>
      <c r="L941" t="s">
        <v>1228</v>
      </c>
      <c r="M941">
        <v>0</v>
      </c>
      <c r="N941" t="s">
        <v>1228</v>
      </c>
    </row>
    <row r="942" spans="1:14" hidden="1">
      <c r="A942">
        <v>19</v>
      </c>
      <c r="B942">
        <v>41</v>
      </c>
      <c r="C942" t="s">
        <v>2560</v>
      </c>
      <c r="D942" t="s">
        <v>2588</v>
      </c>
      <c r="E942">
        <v>1000730</v>
      </c>
      <c r="F942" t="s">
        <v>47</v>
      </c>
      <c r="G942" t="s">
        <v>54</v>
      </c>
      <c r="H942" t="s">
        <v>2557</v>
      </c>
      <c r="I942">
        <v>3909572162</v>
      </c>
      <c r="J942" t="s">
        <v>2558</v>
      </c>
      <c r="K942">
        <v>0</v>
      </c>
      <c r="L942" t="s">
        <v>1228</v>
      </c>
      <c r="M942">
        <v>0</v>
      </c>
      <c r="N942" t="s">
        <v>1228</v>
      </c>
    </row>
    <row r="943" spans="1:14" hidden="1">
      <c r="A943">
        <v>19</v>
      </c>
      <c r="B943">
        <v>41</v>
      </c>
      <c r="C943" t="s">
        <v>2560</v>
      </c>
      <c r="D943" t="s">
        <v>2588</v>
      </c>
      <c r="E943">
        <v>1000730</v>
      </c>
      <c r="F943" t="s">
        <v>47</v>
      </c>
      <c r="G943" t="s">
        <v>54</v>
      </c>
      <c r="H943" t="s">
        <v>2557</v>
      </c>
      <c r="I943">
        <v>3909572162</v>
      </c>
      <c r="J943" t="s">
        <v>2558</v>
      </c>
      <c r="K943">
        <v>0</v>
      </c>
      <c r="L943" t="s">
        <v>1228</v>
      </c>
      <c r="M943">
        <v>0</v>
      </c>
      <c r="N943" t="s">
        <v>1228</v>
      </c>
    </row>
    <row r="944" spans="1:14" hidden="1">
      <c r="A944">
        <v>19</v>
      </c>
      <c r="B944">
        <v>41</v>
      </c>
      <c r="C944" t="s">
        <v>2560</v>
      </c>
      <c r="D944" t="s">
        <v>2588</v>
      </c>
      <c r="E944">
        <v>1000730</v>
      </c>
      <c r="F944" t="s">
        <v>47</v>
      </c>
      <c r="G944" t="s">
        <v>54</v>
      </c>
      <c r="H944" t="s">
        <v>2557</v>
      </c>
      <c r="I944">
        <v>3909572162</v>
      </c>
      <c r="J944" t="s">
        <v>2558</v>
      </c>
      <c r="K944">
        <v>0</v>
      </c>
      <c r="L944" t="s">
        <v>1228</v>
      </c>
      <c r="M944">
        <v>0</v>
      </c>
      <c r="N944" t="s">
        <v>1228</v>
      </c>
    </row>
    <row r="945" spans="1:14" hidden="1">
      <c r="A945">
        <v>19</v>
      </c>
      <c r="B945">
        <v>41</v>
      </c>
      <c r="C945" t="s">
        <v>2560</v>
      </c>
      <c r="D945" t="s">
        <v>2588</v>
      </c>
      <c r="E945">
        <v>1000730</v>
      </c>
      <c r="F945" t="s">
        <v>47</v>
      </c>
      <c r="G945" t="s">
        <v>54</v>
      </c>
      <c r="H945" t="s">
        <v>2557</v>
      </c>
      <c r="I945">
        <v>3909572162</v>
      </c>
      <c r="J945" t="s">
        <v>2558</v>
      </c>
      <c r="K945">
        <v>0</v>
      </c>
      <c r="L945" t="s">
        <v>1228</v>
      </c>
      <c r="M945">
        <v>0</v>
      </c>
      <c r="N945" t="s">
        <v>1228</v>
      </c>
    </row>
    <row r="946" spans="1:14" hidden="1">
      <c r="A946">
        <v>19</v>
      </c>
      <c r="B946">
        <v>41</v>
      </c>
      <c r="C946" t="s">
        <v>2560</v>
      </c>
      <c r="D946" t="s">
        <v>2588</v>
      </c>
      <c r="E946">
        <v>1000730</v>
      </c>
      <c r="F946" t="s">
        <v>47</v>
      </c>
      <c r="G946" t="s">
        <v>54</v>
      </c>
      <c r="H946" t="s">
        <v>2557</v>
      </c>
      <c r="I946">
        <v>3909572162</v>
      </c>
      <c r="J946" t="s">
        <v>2558</v>
      </c>
      <c r="K946">
        <v>0</v>
      </c>
      <c r="L946" t="s">
        <v>1228</v>
      </c>
      <c r="M946">
        <v>0</v>
      </c>
      <c r="N946" t="s">
        <v>1228</v>
      </c>
    </row>
    <row r="947" spans="1:14" hidden="1">
      <c r="A947">
        <v>19</v>
      </c>
      <c r="B947">
        <v>41</v>
      </c>
      <c r="C947" t="s">
        <v>2560</v>
      </c>
      <c r="D947" t="s">
        <v>2588</v>
      </c>
      <c r="E947">
        <v>1000730</v>
      </c>
      <c r="F947" t="s">
        <v>47</v>
      </c>
      <c r="G947" t="s">
        <v>54</v>
      </c>
      <c r="H947" t="s">
        <v>2557</v>
      </c>
      <c r="I947">
        <v>3909572162</v>
      </c>
      <c r="J947" t="s">
        <v>2558</v>
      </c>
      <c r="K947">
        <v>0</v>
      </c>
      <c r="L947" t="s">
        <v>1228</v>
      </c>
      <c r="M947">
        <v>0</v>
      </c>
      <c r="N947" t="s">
        <v>1228</v>
      </c>
    </row>
    <row r="948" spans="1:14" hidden="1">
      <c r="A948">
        <v>19</v>
      </c>
      <c r="B948">
        <v>41</v>
      </c>
      <c r="C948" t="s">
        <v>2560</v>
      </c>
      <c r="D948" t="s">
        <v>2588</v>
      </c>
      <c r="E948">
        <v>1000730</v>
      </c>
      <c r="F948" t="s">
        <v>47</v>
      </c>
      <c r="G948" t="s">
        <v>54</v>
      </c>
      <c r="H948" t="s">
        <v>2557</v>
      </c>
      <c r="I948">
        <v>3909572162</v>
      </c>
      <c r="J948" t="s">
        <v>2558</v>
      </c>
      <c r="K948">
        <v>0</v>
      </c>
      <c r="L948" t="s">
        <v>1228</v>
      </c>
      <c r="M948">
        <v>0</v>
      </c>
      <c r="N948" t="s">
        <v>1228</v>
      </c>
    </row>
    <row r="949" spans="1:14" hidden="1">
      <c r="A949">
        <v>19</v>
      </c>
      <c r="B949">
        <v>41</v>
      </c>
      <c r="C949" t="s">
        <v>2560</v>
      </c>
      <c r="D949" t="s">
        <v>2588</v>
      </c>
      <c r="E949">
        <v>1000730</v>
      </c>
      <c r="F949" t="s">
        <v>47</v>
      </c>
      <c r="G949" t="s">
        <v>54</v>
      </c>
      <c r="H949" t="s">
        <v>2557</v>
      </c>
      <c r="I949">
        <v>3909572162</v>
      </c>
      <c r="J949" t="s">
        <v>2558</v>
      </c>
      <c r="K949">
        <v>0</v>
      </c>
      <c r="L949" t="s">
        <v>1228</v>
      </c>
      <c r="M949">
        <v>0</v>
      </c>
      <c r="N949" t="s">
        <v>1228</v>
      </c>
    </row>
    <row r="950" spans="1:14" hidden="1">
      <c r="A950">
        <v>19</v>
      </c>
      <c r="B950">
        <v>41</v>
      </c>
      <c r="C950" t="s">
        <v>2560</v>
      </c>
      <c r="D950" t="s">
        <v>2588</v>
      </c>
      <c r="E950">
        <v>1000730</v>
      </c>
      <c r="F950" t="s">
        <v>47</v>
      </c>
      <c r="G950" t="s">
        <v>54</v>
      </c>
      <c r="H950" t="s">
        <v>2557</v>
      </c>
      <c r="I950">
        <v>3909572162</v>
      </c>
      <c r="J950" t="s">
        <v>2558</v>
      </c>
      <c r="K950">
        <v>0</v>
      </c>
      <c r="L950" t="s">
        <v>1228</v>
      </c>
      <c r="M950">
        <v>0</v>
      </c>
      <c r="N950" t="s">
        <v>1228</v>
      </c>
    </row>
    <row r="951" spans="1:14" hidden="1">
      <c r="A951">
        <v>19</v>
      </c>
      <c r="B951">
        <v>41</v>
      </c>
      <c r="C951" t="s">
        <v>2560</v>
      </c>
      <c r="D951" t="s">
        <v>2588</v>
      </c>
      <c r="E951">
        <v>1000730</v>
      </c>
      <c r="F951" t="s">
        <v>47</v>
      </c>
      <c r="G951" t="s">
        <v>54</v>
      </c>
      <c r="H951" t="s">
        <v>2557</v>
      </c>
      <c r="I951">
        <v>3909572162</v>
      </c>
      <c r="J951" t="s">
        <v>2558</v>
      </c>
      <c r="K951">
        <v>0</v>
      </c>
      <c r="L951" t="s">
        <v>1228</v>
      </c>
      <c r="M951">
        <v>0</v>
      </c>
      <c r="N951" t="s">
        <v>1228</v>
      </c>
    </row>
    <row r="952" spans="1:14" hidden="1">
      <c r="A952">
        <v>19</v>
      </c>
      <c r="B952">
        <v>41</v>
      </c>
      <c r="C952" t="s">
        <v>2560</v>
      </c>
      <c r="D952" t="s">
        <v>2588</v>
      </c>
      <c r="E952">
        <v>1000730</v>
      </c>
      <c r="F952" t="s">
        <v>47</v>
      </c>
      <c r="G952" t="s">
        <v>54</v>
      </c>
      <c r="H952" t="s">
        <v>2557</v>
      </c>
      <c r="I952">
        <v>3909572162</v>
      </c>
      <c r="J952" t="s">
        <v>2558</v>
      </c>
      <c r="K952">
        <v>0</v>
      </c>
      <c r="L952" t="s">
        <v>1228</v>
      </c>
      <c r="M952">
        <v>0</v>
      </c>
      <c r="N952" t="s">
        <v>1228</v>
      </c>
    </row>
    <row r="953" spans="1:14" hidden="1">
      <c r="A953">
        <v>19</v>
      </c>
      <c r="B953">
        <v>41</v>
      </c>
      <c r="C953" t="s">
        <v>2560</v>
      </c>
      <c r="D953" t="s">
        <v>2588</v>
      </c>
      <c r="E953">
        <v>1000730</v>
      </c>
      <c r="F953" t="s">
        <v>47</v>
      </c>
      <c r="G953" t="s">
        <v>54</v>
      </c>
      <c r="H953" t="s">
        <v>2557</v>
      </c>
      <c r="I953">
        <v>3909572162</v>
      </c>
      <c r="J953" t="s">
        <v>2558</v>
      </c>
      <c r="K953">
        <v>0</v>
      </c>
      <c r="L953" t="s">
        <v>1228</v>
      </c>
      <c r="M953">
        <v>0</v>
      </c>
      <c r="N953" t="s">
        <v>1228</v>
      </c>
    </row>
    <row r="954" spans="1:14" hidden="1">
      <c r="A954">
        <v>19</v>
      </c>
      <c r="B954">
        <v>41</v>
      </c>
      <c r="C954" t="s">
        <v>2560</v>
      </c>
      <c r="D954" t="s">
        <v>2588</v>
      </c>
      <c r="E954">
        <v>1000730</v>
      </c>
      <c r="F954" t="s">
        <v>47</v>
      </c>
      <c r="G954" t="s">
        <v>54</v>
      </c>
      <c r="H954" t="s">
        <v>2557</v>
      </c>
      <c r="I954">
        <v>3909572162</v>
      </c>
      <c r="J954" t="s">
        <v>2558</v>
      </c>
      <c r="K954">
        <v>0</v>
      </c>
      <c r="L954" t="s">
        <v>1228</v>
      </c>
      <c r="M954">
        <v>0</v>
      </c>
      <c r="N954" t="s">
        <v>1228</v>
      </c>
    </row>
    <row r="955" spans="1:14" hidden="1">
      <c r="A955">
        <v>19</v>
      </c>
      <c r="B955">
        <v>41</v>
      </c>
      <c r="C955" t="s">
        <v>2560</v>
      </c>
      <c r="D955" t="s">
        <v>2588</v>
      </c>
      <c r="E955">
        <v>1000730</v>
      </c>
      <c r="F955" t="s">
        <v>47</v>
      </c>
      <c r="G955" t="s">
        <v>54</v>
      </c>
      <c r="H955" t="s">
        <v>2557</v>
      </c>
      <c r="I955">
        <v>3909572162</v>
      </c>
      <c r="J955" t="s">
        <v>2558</v>
      </c>
      <c r="K955">
        <v>0</v>
      </c>
      <c r="L955" t="s">
        <v>1228</v>
      </c>
      <c r="M955">
        <v>0</v>
      </c>
      <c r="N955" t="s">
        <v>1228</v>
      </c>
    </row>
    <row r="956" spans="1:14" hidden="1">
      <c r="A956">
        <v>19</v>
      </c>
      <c r="B956">
        <v>41</v>
      </c>
      <c r="C956" t="s">
        <v>2560</v>
      </c>
      <c r="D956" t="s">
        <v>2588</v>
      </c>
      <c r="E956">
        <v>1000730</v>
      </c>
      <c r="F956" t="s">
        <v>47</v>
      </c>
      <c r="G956" t="s">
        <v>54</v>
      </c>
      <c r="H956" t="s">
        <v>2557</v>
      </c>
      <c r="I956">
        <v>3909572162</v>
      </c>
      <c r="J956" t="s">
        <v>2558</v>
      </c>
      <c r="K956">
        <v>0</v>
      </c>
      <c r="L956" t="s">
        <v>1228</v>
      </c>
      <c r="M956">
        <v>0</v>
      </c>
      <c r="N956" t="s">
        <v>1228</v>
      </c>
    </row>
    <row r="957" spans="1:14" hidden="1">
      <c r="A957">
        <v>19</v>
      </c>
      <c r="B957">
        <v>41</v>
      </c>
      <c r="C957" t="s">
        <v>2560</v>
      </c>
      <c r="D957" t="s">
        <v>2588</v>
      </c>
      <c r="E957">
        <v>1000730</v>
      </c>
      <c r="F957" t="s">
        <v>47</v>
      </c>
      <c r="G957" t="s">
        <v>54</v>
      </c>
      <c r="H957" t="s">
        <v>2557</v>
      </c>
      <c r="I957">
        <v>3909572162</v>
      </c>
      <c r="J957" t="s">
        <v>2558</v>
      </c>
      <c r="K957">
        <v>0</v>
      </c>
      <c r="L957" t="s">
        <v>1228</v>
      </c>
      <c r="M957">
        <v>0</v>
      </c>
      <c r="N957" t="s">
        <v>1228</v>
      </c>
    </row>
    <row r="958" spans="1:14" hidden="1">
      <c r="A958">
        <v>10</v>
      </c>
      <c r="B958">
        <v>41</v>
      </c>
      <c r="C958" t="s">
        <v>2560</v>
      </c>
      <c r="D958" t="s">
        <v>2588</v>
      </c>
      <c r="E958">
        <v>1000730</v>
      </c>
      <c r="F958" t="s">
        <v>47</v>
      </c>
      <c r="G958" t="s">
        <v>409</v>
      </c>
      <c r="H958" t="s">
        <v>2557</v>
      </c>
      <c r="I958">
        <v>3909572163</v>
      </c>
      <c r="J958" t="s">
        <v>2558</v>
      </c>
      <c r="K958">
        <v>0</v>
      </c>
      <c r="L958" t="s">
        <v>1228</v>
      </c>
      <c r="M958">
        <v>0</v>
      </c>
      <c r="N958" t="s">
        <v>1228</v>
      </c>
    </row>
    <row r="959" spans="1:14" hidden="1">
      <c r="A959">
        <v>10</v>
      </c>
      <c r="B959">
        <v>41</v>
      </c>
      <c r="C959" t="s">
        <v>2560</v>
      </c>
      <c r="D959" t="s">
        <v>2588</v>
      </c>
      <c r="E959">
        <v>1000730</v>
      </c>
      <c r="F959" t="s">
        <v>47</v>
      </c>
      <c r="G959" t="s">
        <v>1122</v>
      </c>
      <c r="H959" t="s">
        <v>2557</v>
      </c>
      <c r="I959">
        <v>3909572163</v>
      </c>
      <c r="J959" t="s">
        <v>2558</v>
      </c>
      <c r="K959">
        <v>0</v>
      </c>
      <c r="L959" t="s">
        <v>1228</v>
      </c>
      <c r="M959">
        <v>0</v>
      </c>
      <c r="N959" t="s">
        <v>1228</v>
      </c>
    </row>
    <row r="960" spans="1:14" hidden="1">
      <c r="A960">
        <v>10</v>
      </c>
      <c r="B960">
        <v>41</v>
      </c>
      <c r="C960" t="s">
        <v>2560</v>
      </c>
      <c r="D960" t="s">
        <v>2588</v>
      </c>
      <c r="E960">
        <v>1000730</v>
      </c>
      <c r="F960" t="s">
        <v>47</v>
      </c>
      <c r="G960" t="s">
        <v>194</v>
      </c>
      <c r="H960" t="s">
        <v>2557</v>
      </c>
      <c r="I960">
        <v>3909572163</v>
      </c>
      <c r="J960" t="s">
        <v>2558</v>
      </c>
      <c r="K960">
        <v>0</v>
      </c>
      <c r="L960" t="s">
        <v>1228</v>
      </c>
      <c r="M960">
        <v>0</v>
      </c>
      <c r="N960" t="s">
        <v>1228</v>
      </c>
    </row>
    <row r="961" spans="1:14" hidden="1">
      <c r="A961">
        <v>10</v>
      </c>
      <c r="B961">
        <v>41</v>
      </c>
      <c r="C961" t="s">
        <v>2560</v>
      </c>
      <c r="D961" t="s">
        <v>2588</v>
      </c>
      <c r="E961">
        <v>1000730</v>
      </c>
      <c r="F961" t="s">
        <v>47</v>
      </c>
      <c r="G961" t="s">
        <v>409</v>
      </c>
      <c r="H961" t="s">
        <v>2557</v>
      </c>
      <c r="I961">
        <v>3909572163</v>
      </c>
      <c r="J961" t="s">
        <v>2558</v>
      </c>
      <c r="K961">
        <v>0</v>
      </c>
      <c r="L961" t="s">
        <v>1228</v>
      </c>
      <c r="M961">
        <v>0</v>
      </c>
      <c r="N961" t="s">
        <v>1228</v>
      </c>
    </row>
    <row r="962" spans="1:14" hidden="1">
      <c r="A962">
        <v>10</v>
      </c>
      <c r="B962">
        <v>41</v>
      </c>
      <c r="C962" t="s">
        <v>2560</v>
      </c>
      <c r="D962" t="s">
        <v>2588</v>
      </c>
      <c r="E962">
        <v>1000730</v>
      </c>
      <c r="F962" t="s">
        <v>47</v>
      </c>
      <c r="G962" t="s">
        <v>1122</v>
      </c>
      <c r="H962" t="s">
        <v>2557</v>
      </c>
      <c r="I962">
        <v>3909572163</v>
      </c>
      <c r="J962" t="s">
        <v>2558</v>
      </c>
      <c r="K962">
        <v>0</v>
      </c>
      <c r="L962" t="s">
        <v>1228</v>
      </c>
      <c r="M962">
        <v>0</v>
      </c>
      <c r="N962" t="s">
        <v>1228</v>
      </c>
    </row>
    <row r="963" spans="1:14" hidden="1">
      <c r="A963">
        <v>10</v>
      </c>
      <c r="B963">
        <v>41</v>
      </c>
      <c r="C963" t="s">
        <v>2560</v>
      </c>
      <c r="D963" t="s">
        <v>2588</v>
      </c>
      <c r="E963">
        <v>1000730</v>
      </c>
      <c r="F963" t="s">
        <v>47</v>
      </c>
      <c r="G963" t="s">
        <v>194</v>
      </c>
      <c r="H963" t="s">
        <v>2557</v>
      </c>
      <c r="I963">
        <v>3909572163</v>
      </c>
      <c r="J963" t="s">
        <v>2558</v>
      </c>
      <c r="K963">
        <v>0</v>
      </c>
      <c r="L963" t="s">
        <v>1228</v>
      </c>
      <c r="M963">
        <v>0</v>
      </c>
      <c r="N963" t="s">
        <v>1228</v>
      </c>
    </row>
    <row r="964" spans="1:14" hidden="1">
      <c r="A964">
        <v>19</v>
      </c>
      <c r="B964">
        <v>41</v>
      </c>
      <c r="C964" t="s">
        <v>2559</v>
      </c>
      <c r="D964" t="s">
        <v>2589</v>
      </c>
      <c r="E964">
        <v>1000730</v>
      </c>
      <c r="F964" t="s">
        <v>47</v>
      </c>
      <c r="G964" t="s">
        <v>54</v>
      </c>
      <c r="H964" t="s">
        <v>2557</v>
      </c>
      <c r="I964">
        <v>3909637273</v>
      </c>
      <c r="J964" t="s">
        <v>2558</v>
      </c>
      <c r="K964">
        <v>0</v>
      </c>
      <c r="L964" t="s">
        <v>1228</v>
      </c>
      <c r="M964">
        <v>0</v>
      </c>
      <c r="N964" t="s">
        <v>1228</v>
      </c>
    </row>
    <row r="965" spans="1:14" hidden="1">
      <c r="A965">
        <v>19</v>
      </c>
      <c r="B965">
        <v>41</v>
      </c>
      <c r="C965" t="s">
        <v>2559</v>
      </c>
      <c r="D965" t="s">
        <v>2589</v>
      </c>
      <c r="E965">
        <v>1000730</v>
      </c>
      <c r="F965" t="s">
        <v>47</v>
      </c>
      <c r="G965" t="s">
        <v>54</v>
      </c>
      <c r="H965" t="s">
        <v>2557</v>
      </c>
      <c r="I965">
        <v>3909637273</v>
      </c>
      <c r="J965" t="s">
        <v>2558</v>
      </c>
      <c r="K965">
        <v>0</v>
      </c>
      <c r="L965" t="s">
        <v>1228</v>
      </c>
      <c r="M965">
        <v>0</v>
      </c>
      <c r="N965" t="s">
        <v>1228</v>
      </c>
    </row>
    <row r="966" spans="1:14" hidden="1">
      <c r="A966">
        <v>19</v>
      </c>
      <c r="B966">
        <v>41</v>
      </c>
      <c r="C966" t="s">
        <v>2559</v>
      </c>
      <c r="D966" t="s">
        <v>2589</v>
      </c>
      <c r="E966">
        <v>1000730</v>
      </c>
      <c r="F966" t="s">
        <v>47</v>
      </c>
      <c r="G966" t="s">
        <v>54</v>
      </c>
      <c r="H966" t="s">
        <v>2557</v>
      </c>
      <c r="I966">
        <v>3909637273</v>
      </c>
      <c r="J966" t="s">
        <v>2558</v>
      </c>
      <c r="K966">
        <v>0</v>
      </c>
      <c r="L966" t="s">
        <v>1228</v>
      </c>
      <c r="M966">
        <v>0</v>
      </c>
      <c r="N966" t="s">
        <v>1228</v>
      </c>
    </row>
    <row r="967" spans="1:14" hidden="1">
      <c r="A967">
        <v>19</v>
      </c>
      <c r="B967">
        <v>41</v>
      </c>
      <c r="C967" t="s">
        <v>2559</v>
      </c>
      <c r="D967" t="s">
        <v>2589</v>
      </c>
      <c r="E967">
        <v>1000730</v>
      </c>
      <c r="F967" t="s">
        <v>47</v>
      </c>
      <c r="G967" t="s">
        <v>54</v>
      </c>
      <c r="H967" t="s">
        <v>2557</v>
      </c>
      <c r="I967">
        <v>3909637273</v>
      </c>
      <c r="J967" t="s">
        <v>2558</v>
      </c>
      <c r="K967">
        <v>0</v>
      </c>
      <c r="L967" t="s">
        <v>1228</v>
      </c>
      <c r="M967">
        <v>0</v>
      </c>
      <c r="N967" t="s">
        <v>1228</v>
      </c>
    </row>
    <row r="968" spans="1:14" hidden="1">
      <c r="A968">
        <v>19</v>
      </c>
      <c r="B968">
        <v>41</v>
      </c>
      <c r="C968" t="s">
        <v>2559</v>
      </c>
      <c r="D968" t="s">
        <v>2589</v>
      </c>
      <c r="E968">
        <v>1000730</v>
      </c>
      <c r="F968" t="s">
        <v>47</v>
      </c>
      <c r="G968" t="s">
        <v>54</v>
      </c>
      <c r="H968" t="s">
        <v>2557</v>
      </c>
      <c r="I968">
        <v>3909637273</v>
      </c>
      <c r="J968" t="s">
        <v>2558</v>
      </c>
      <c r="K968">
        <v>0</v>
      </c>
      <c r="L968" t="s">
        <v>1228</v>
      </c>
      <c r="M968">
        <v>0</v>
      </c>
      <c r="N968" t="s">
        <v>1228</v>
      </c>
    </row>
    <row r="969" spans="1:14" hidden="1">
      <c r="A969">
        <v>19</v>
      </c>
      <c r="B969">
        <v>41</v>
      </c>
      <c r="C969" t="s">
        <v>2559</v>
      </c>
      <c r="D969" t="s">
        <v>2589</v>
      </c>
      <c r="E969">
        <v>1000730</v>
      </c>
      <c r="F969" t="s">
        <v>47</v>
      </c>
      <c r="G969" t="s">
        <v>54</v>
      </c>
      <c r="H969" t="s">
        <v>2557</v>
      </c>
      <c r="I969">
        <v>3909637273</v>
      </c>
      <c r="J969" t="s">
        <v>2558</v>
      </c>
      <c r="K969">
        <v>0</v>
      </c>
      <c r="L969" t="s">
        <v>1228</v>
      </c>
      <c r="M969">
        <v>0</v>
      </c>
      <c r="N969" t="s">
        <v>1228</v>
      </c>
    </row>
    <row r="970" spans="1:14" hidden="1">
      <c r="A970">
        <v>19</v>
      </c>
      <c r="B970">
        <v>41</v>
      </c>
      <c r="C970" t="s">
        <v>2559</v>
      </c>
      <c r="D970" t="s">
        <v>2589</v>
      </c>
      <c r="E970">
        <v>1000730</v>
      </c>
      <c r="F970" t="s">
        <v>47</v>
      </c>
      <c r="G970" t="s">
        <v>54</v>
      </c>
      <c r="H970" t="s">
        <v>2557</v>
      </c>
      <c r="I970">
        <v>3909637273</v>
      </c>
      <c r="J970" t="s">
        <v>2558</v>
      </c>
      <c r="K970">
        <v>0</v>
      </c>
      <c r="L970" t="s">
        <v>1228</v>
      </c>
      <c r="M970">
        <v>0</v>
      </c>
      <c r="N970" t="s">
        <v>1228</v>
      </c>
    </row>
    <row r="971" spans="1:14" hidden="1">
      <c r="A971">
        <v>19</v>
      </c>
      <c r="B971">
        <v>41</v>
      </c>
      <c r="C971" t="s">
        <v>2559</v>
      </c>
      <c r="D971" t="s">
        <v>2589</v>
      </c>
      <c r="E971">
        <v>1000730</v>
      </c>
      <c r="F971" t="s">
        <v>47</v>
      </c>
      <c r="G971" t="s">
        <v>54</v>
      </c>
      <c r="H971" t="s">
        <v>2557</v>
      </c>
      <c r="I971">
        <v>3909637273</v>
      </c>
      <c r="J971" t="s">
        <v>2558</v>
      </c>
      <c r="K971">
        <v>0</v>
      </c>
      <c r="L971" t="s">
        <v>1228</v>
      </c>
      <c r="M971">
        <v>0</v>
      </c>
      <c r="N971" t="s">
        <v>1228</v>
      </c>
    </row>
    <row r="972" spans="1:14" hidden="1">
      <c r="A972">
        <v>19</v>
      </c>
      <c r="B972">
        <v>41</v>
      </c>
      <c r="C972" t="s">
        <v>2559</v>
      </c>
      <c r="D972" t="s">
        <v>2589</v>
      </c>
      <c r="E972">
        <v>1000730</v>
      </c>
      <c r="F972" t="s">
        <v>47</v>
      </c>
      <c r="G972" t="s">
        <v>54</v>
      </c>
      <c r="H972" t="s">
        <v>2557</v>
      </c>
      <c r="I972">
        <v>3909637273</v>
      </c>
      <c r="J972" t="s">
        <v>2558</v>
      </c>
      <c r="K972">
        <v>0</v>
      </c>
      <c r="L972" t="s">
        <v>1228</v>
      </c>
      <c r="M972">
        <v>0</v>
      </c>
      <c r="N972" t="s">
        <v>1228</v>
      </c>
    </row>
    <row r="973" spans="1:14" hidden="1">
      <c r="A973">
        <v>19</v>
      </c>
      <c r="B973">
        <v>41</v>
      </c>
      <c r="C973" t="s">
        <v>2559</v>
      </c>
      <c r="D973" t="s">
        <v>2589</v>
      </c>
      <c r="E973">
        <v>1000730</v>
      </c>
      <c r="F973" t="s">
        <v>47</v>
      </c>
      <c r="G973" t="s">
        <v>54</v>
      </c>
      <c r="H973" t="s">
        <v>2557</v>
      </c>
      <c r="I973">
        <v>3909637273</v>
      </c>
      <c r="J973" t="s">
        <v>2558</v>
      </c>
      <c r="K973">
        <v>0</v>
      </c>
      <c r="L973" t="s">
        <v>1228</v>
      </c>
      <c r="M973">
        <v>0</v>
      </c>
      <c r="N973" t="s">
        <v>1228</v>
      </c>
    </row>
    <row r="974" spans="1:14" hidden="1">
      <c r="A974">
        <v>19</v>
      </c>
      <c r="B974">
        <v>41</v>
      </c>
      <c r="C974" t="s">
        <v>2559</v>
      </c>
      <c r="D974" t="s">
        <v>2589</v>
      </c>
      <c r="E974">
        <v>1000730</v>
      </c>
      <c r="F974" t="s">
        <v>47</v>
      </c>
      <c r="G974" t="s">
        <v>54</v>
      </c>
      <c r="H974" t="s">
        <v>2557</v>
      </c>
      <c r="I974">
        <v>3909637273</v>
      </c>
      <c r="J974" t="s">
        <v>2558</v>
      </c>
      <c r="K974">
        <v>0</v>
      </c>
      <c r="L974" t="s">
        <v>1228</v>
      </c>
      <c r="M974">
        <v>0</v>
      </c>
      <c r="N974" t="s">
        <v>1228</v>
      </c>
    </row>
    <row r="975" spans="1:14" hidden="1">
      <c r="A975">
        <v>19</v>
      </c>
      <c r="B975">
        <v>41</v>
      </c>
      <c r="C975" t="s">
        <v>2559</v>
      </c>
      <c r="D975" t="s">
        <v>2589</v>
      </c>
      <c r="E975">
        <v>1000730</v>
      </c>
      <c r="F975" t="s">
        <v>47</v>
      </c>
      <c r="G975" t="s">
        <v>54</v>
      </c>
      <c r="H975" t="s">
        <v>2557</v>
      </c>
      <c r="I975">
        <v>3909637273</v>
      </c>
      <c r="J975" t="s">
        <v>2558</v>
      </c>
      <c r="K975">
        <v>0</v>
      </c>
      <c r="L975" t="s">
        <v>1228</v>
      </c>
      <c r="M975">
        <v>0</v>
      </c>
      <c r="N975" t="s">
        <v>1228</v>
      </c>
    </row>
    <row r="976" spans="1:14" hidden="1">
      <c r="A976">
        <v>19</v>
      </c>
      <c r="B976">
        <v>41</v>
      </c>
      <c r="C976" t="s">
        <v>2559</v>
      </c>
      <c r="D976" t="s">
        <v>2589</v>
      </c>
      <c r="E976">
        <v>1000730</v>
      </c>
      <c r="F976" t="s">
        <v>47</v>
      </c>
      <c r="G976" t="s">
        <v>54</v>
      </c>
      <c r="H976" t="s">
        <v>2557</v>
      </c>
      <c r="I976">
        <v>3909637273</v>
      </c>
      <c r="J976" t="s">
        <v>2558</v>
      </c>
      <c r="K976">
        <v>0</v>
      </c>
      <c r="L976" t="s">
        <v>1228</v>
      </c>
      <c r="M976">
        <v>0</v>
      </c>
      <c r="N976" t="s">
        <v>1228</v>
      </c>
    </row>
    <row r="977" spans="1:14" hidden="1">
      <c r="A977">
        <v>19</v>
      </c>
      <c r="B977">
        <v>41</v>
      </c>
      <c r="C977" t="s">
        <v>2559</v>
      </c>
      <c r="D977" t="s">
        <v>2589</v>
      </c>
      <c r="E977">
        <v>1000730</v>
      </c>
      <c r="F977" t="s">
        <v>47</v>
      </c>
      <c r="G977" t="s">
        <v>54</v>
      </c>
      <c r="H977" t="s">
        <v>2557</v>
      </c>
      <c r="I977">
        <v>3909637273</v>
      </c>
      <c r="J977" t="s">
        <v>2558</v>
      </c>
      <c r="K977">
        <v>0</v>
      </c>
      <c r="L977" t="s">
        <v>1228</v>
      </c>
      <c r="M977">
        <v>0</v>
      </c>
      <c r="N977" t="s">
        <v>1228</v>
      </c>
    </row>
    <row r="978" spans="1:14" hidden="1">
      <c r="A978">
        <v>19</v>
      </c>
      <c r="B978">
        <v>41</v>
      </c>
      <c r="C978" t="s">
        <v>2559</v>
      </c>
      <c r="D978" t="s">
        <v>2589</v>
      </c>
      <c r="E978">
        <v>1000730</v>
      </c>
      <c r="F978" t="s">
        <v>47</v>
      </c>
      <c r="G978" t="s">
        <v>54</v>
      </c>
      <c r="H978" t="s">
        <v>2557</v>
      </c>
      <c r="I978">
        <v>3909637273</v>
      </c>
      <c r="J978" t="s">
        <v>2558</v>
      </c>
      <c r="K978">
        <v>0</v>
      </c>
      <c r="L978" t="s">
        <v>1228</v>
      </c>
      <c r="M978">
        <v>0</v>
      </c>
      <c r="N978" t="s">
        <v>1228</v>
      </c>
    </row>
    <row r="979" spans="1:14" hidden="1">
      <c r="A979">
        <v>19</v>
      </c>
      <c r="B979">
        <v>41</v>
      </c>
      <c r="C979" t="s">
        <v>2559</v>
      </c>
      <c r="D979" t="s">
        <v>2589</v>
      </c>
      <c r="E979">
        <v>1000730</v>
      </c>
      <c r="F979" t="s">
        <v>47</v>
      </c>
      <c r="G979" t="s">
        <v>54</v>
      </c>
      <c r="H979" t="s">
        <v>2557</v>
      </c>
      <c r="I979">
        <v>3909637273</v>
      </c>
      <c r="J979" t="s">
        <v>2558</v>
      </c>
      <c r="K979">
        <v>0</v>
      </c>
      <c r="L979" t="s">
        <v>1228</v>
      </c>
      <c r="M979">
        <v>0</v>
      </c>
      <c r="N979" t="s">
        <v>1228</v>
      </c>
    </row>
    <row r="980" spans="1:14" hidden="1">
      <c r="A980">
        <v>19</v>
      </c>
      <c r="B980">
        <v>41</v>
      </c>
      <c r="C980" t="s">
        <v>2559</v>
      </c>
      <c r="D980" t="s">
        <v>2589</v>
      </c>
      <c r="E980">
        <v>1000730</v>
      </c>
      <c r="F980" t="s">
        <v>47</v>
      </c>
      <c r="G980" t="s">
        <v>54</v>
      </c>
      <c r="H980" t="s">
        <v>2557</v>
      </c>
      <c r="I980">
        <v>3909637273</v>
      </c>
      <c r="J980" t="s">
        <v>2558</v>
      </c>
      <c r="K980">
        <v>0</v>
      </c>
      <c r="L980" t="s">
        <v>1228</v>
      </c>
      <c r="M980">
        <v>0</v>
      </c>
      <c r="N980" t="s">
        <v>1228</v>
      </c>
    </row>
    <row r="981" spans="1:14" hidden="1">
      <c r="A981">
        <v>19</v>
      </c>
      <c r="B981">
        <v>41</v>
      </c>
      <c r="C981" t="s">
        <v>2559</v>
      </c>
      <c r="D981" t="s">
        <v>2589</v>
      </c>
      <c r="E981">
        <v>1000730</v>
      </c>
      <c r="F981" t="s">
        <v>47</v>
      </c>
      <c r="G981" t="s">
        <v>54</v>
      </c>
      <c r="H981" t="s">
        <v>2557</v>
      </c>
      <c r="I981">
        <v>3909637273</v>
      </c>
      <c r="J981" t="s">
        <v>2558</v>
      </c>
      <c r="K981">
        <v>0</v>
      </c>
      <c r="L981" t="s">
        <v>1228</v>
      </c>
      <c r="M981">
        <v>0</v>
      </c>
      <c r="N981" t="s">
        <v>1228</v>
      </c>
    </row>
    <row r="982" spans="1:14" hidden="1">
      <c r="A982">
        <v>19</v>
      </c>
      <c r="B982">
        <v>41</v>
      </c>
      <c r="C982" t="s">
        <v>2559</v>
      </c>
      <c r="D982" t="s">
        <v>2589</v>
      </c>
      <c r="E982">
        <v>1000730</v>
      </c>
      <c r="F982" t="s">
        <v>47</v>
      </c>
      <c r="G982" t="s">
        <v>54</v>
      </c>
      <c r="H982" t="s">
        <v>2557</v>
      </c>
      <c r="I982">
        <v>3909637273</v>
      </c>
      <c r="J982" t="s">
        <v>2558</v>
      </c>
      <c r="K982">
        <v>0</v>
      </c>
      <c r="L982" t="s">
        <v>1228</v>
      </c>
      <c r="M982">
        <v>0</v>
      </c>
      <c r="N982" t="s">
        <v>1228</v>
      </c>
    </row>
    <row r="983" spans="1:14" hidden="1">
      <c r="A983">
        <v>19</v>
      </c>
      <c r="B983">
        <v>41</v>
      </c>
      <c r="C983" t="s">
        <v>2559</v>
      </c>
      <c r="D983" t="s">
        <v>2589</v>
      </c>
      <c r="E983">
        <v>1000730</v>
      </c>
      <c r="F983" t="s">
        <v>47</v>
      </c>
      <c r="G983" t="s">
        <v>54</v>
      </c>
      <c r="H983" t="s">
        <v>2557</v>
      </c>
      <c r="I983">
        <v>3909637273</v>
      </c>
      <c r="J983" t="s">
        <v>2558</v>
      </c>
      <c r="K983">
        <v>0</v>
      </c>
      <c r="L983" t="s">
        <v>1228</v>
      </c>
      <c r="M983">
        <v>0</v>
      </c>
      <c r="N983" t="s">
        <v>1228</v>
      </c>
    </row>
    <row r="984" spans="1:14" hidden="1">
      <c r="A984">
        <v>19</v>
      </c>
      <c r="B984">
        <v>41</v>
      </c>
      <c r="C984" t="s">
        <v>2559</v>
      </c>
      <c r="D984" t="s">
        <v>2589</v>
      </c>
      <c r="E984">
        <v>1000730</v>
      </c>
      <c r="F984" t="s">
        <v>47</v>
      </c>
      <c r="G984" t="s">
        <v>54</v>
      </c>
      <c r="H984" t="s">
        <v>2557</v>
      </c>
      <c r="I984">
        <v>3909637273</v>
      </c>
      <c r="J984" t="s">
        <v>2558</v>
      </c>
      <c r="K984">
        <v>0</v>
      </c>
      <c r="L984" t="s">
        <v>1228</v>
      </c>
      <c r="M984">
        <v>0</v>
      </c>
      <c r="N984" t="s">
        <v>1228</v>
      </c>
    </row>
    <row r="985" spans="1:14" hidden="1">
      <c r="A985">
        <v>19</v>
      </c>
      <c r="B985">
        <v>41</v>
      </c>
      <c r="C985" t="s">
        <v>2559</v>
      </c>
      <c r="D985" t="s">
        <v>2589</v>
      </c>
      <c r="E985">
        <v>1000730</v>
      </c>
      <c r="F985" t="s">
        <v>47</v>
      </c>
      <c r="G985" t="s">
        <v>54</v>
      </c>
      <c r="H985" t="s">
        <v>2557</v>
      </c>
      <c r="I985">
        <v>3909637273</v>
      </c>
      <c r="J985" t="s">
        <v>2558</v>
      </c>
      <c r="K985">
        <v>0</v>
      </c>
      <c r="L985" t="s">
        <v>1228</v>
      </c>
      <c r="M985">
        <v>0</v>
      </c>
      <c r="N985" t="s">
        <v>1228</v>
      </c>
    </row>
    <row r="986" spans="1:14" hidden="1">
      <c r="A986">
        <v>19</v>
      </c>
      <c r="B986">
        <v>41</v>
      </c>
      <c r="C986" t="s">
        <v>2559</v>
      </c>
      <c r="D986" t="s">
        <v>2589</v>
      </c>
      <c r="E986">
        <v>1000730</v>
      </c>
      <c r="F986" t="s">
        <v>47</v>
      </c>
      <c r="G986" t="s">
        <v>54</v>
      </c>
      <c r="H986" t="s">
        <v>2557</v>
      </c>
      <c r="I986">
        <v>3909637273</v>
      </c>
      <c r="J986" t="s">
        <v>2558</v>
      </c>
      <c r="K986">
        <v>0</v>
      </c>
      <c r="L986" t="s">
        <v>1228</v>
      </c>
      <c r="M986">
        <v>0</v>
      </c>
      <c r="N986" t="s">
        <v>1228</v>
      </c>
    </row>
    <row r="987" spans="1:14" hidden="1">
      <c r="A987">
        <v>19</v>
      </c>
      <c r="B987">
        <v>41</v>
      </c>
      <c r="C987" t="s">
        <v>2559</v>
      </c>
      <c r="D987" t="s">
        <v>2589</v>
      </c>
      <c r="E987">
        <v>1000730</v>
      </c>
      <c r="F987" t="s">
        <v>47</v>
      </c>
      <c r="G987" t="s">
        <v>54</v>
      </c>
      <c r="H987" t="s">
        <v>2557</v>
      </c>
      <c r="I987">
        <v>3909637273</v>
      </c>
      <c r="J987" t="s">
        <v>2558</v>
      </c>
      <c r="K987">
        <v>0</v>
      </c>
      <c r="L987" t="s">
        <v>1228</v>
      </c>
      <c r="M987">
        <v>0</v>
      </c>
      <c r="N987" t="s">
        <v>1228</v>
      </c>
    </row>
    <row r="988" spans="1:14" hidden="1">
      <c r="A988">
        <v>10</v>
      </c>
      <c r="B988">
        <v>41</v>
      </c>
      <c r="C988" t="s">
        <v>2559</v>
      </c>
      <c r="D988" t="s">
        <v>2589</v>
      </c>
      <c r="E988">
        <v>1000730</v>
      </c>
      <c r="F988" t="s">
        <v>47</v>
      </c>
      <c r="G988" t="s">
        <v>409</v>
      </c>
      <c r="H988" t="s">
        <v>2557</v>
      </c>
      <c r="I988">
        <v>3909637274</v>
      </c>
      <c r="J988" t="s">
        <v>2558</v>
      </c>
      <c r="K988">
        <v>0</v>
      </c>
      <c r="L988" t="s">
        <v>1228</v>
      </c>
      <c r="M988">
        <v>0</v>
      </c>
      <c r="N988" t="s">
        <v>1228</v>
      </c>
    </row>
    <row r="989" spans="1:14" hidden="1">
      <c r="A989">
        <v>10</v>
      </c>
      <c r="B989">
        <v>41</v>
      </c>
      <c r="C989" t="s">
        <v>2559</v>
      </c>
      <c r="D989" t="s">
        <v>2589</v>
      </c>
      <c r="E989">
        <v>1000730</v>
      </c>
      <c r="F989" t="s">
        <v>47</v>
      </c>
      <c r="G989" t="s">
        <v>1122</v>
      </c>
      <c r="H989" t="s">
        <v>2557</v>
      </c>
      <c r="I989">
        <v>3909637274</v>
      </c>
      <c r="J989" t="s">
        <v>2558</v>
      </c>
      <c r="K989">
        <v>0</v>
      </c>
      <c r="L989" t="s">
        <v>1228</v>
      </c>
      <c r="M989">
        <v>0</v>
      </c>
      <c r="N989" t="s">
        <v>1228</v>
      </c>
    </row>
    <row r="990" spans="1:14" hidden="1">
      <c r="A990">
        <v>10</v>
      </c>
      <c r="B990">
        <v>41</v>
      </c>
      <c r="C990" t="s">
        <v>2559</v>
      </c>
      <c r="D990" t="s">
        <v>2589</v>
      </c>
      <c r="E990">
        <v>1000730</v>
      </c>
      <c r="F990" t="s">
        <v>47</v>
      </c>
      <c r="G990" t="s">
        <v>194</v>
      </c>
      <c r="H990" t="s">
        <v>2557</v>
      </c>
      <c r="I990">
        <v>3909637274</v>
      </c>
      <c r="J990" t="s">
        <v>2558</v>
      </c>
      <c r="K990">
        <v>0</v>
      </c>
      <c r="L990" t="s">
        <v>1228</v>
      </c>
      <c r="M990">
        <v>0</v>
      </c>
      <c r="N990" t="s">
        <v>1228</v>
      </c>
    </row>
    <row r="991" spans="1:14" hidden="1">
      <c r="A991">
        <v>10</v>
      </c>
      <c r="B991">
        <v>41</v>
      </c>
      <c r="C991" t="s">
        <v>2559</v>
      </c>
      <c r="D991" t="s">
        <v>2589</v>
      </c>
      <c r="E991">
        <v>1000730</v>
      </c>
      <c r="F991" t="s">
        <v>47</v>
      </c>
      <c r="G991" t="s">
        <v>409</v>
      </c>
      <c r="H991" t="s">
        <v>2557</v>
      </c>
      <c r="I991">
        <v>3909637274</v>
      </c>
      <c r="J991" t="s">
        <v>2558</v>
      </c>
      <c r="K991">
        <v>0</v>
      </c>
      <c r="L991" t="s">
        <v>1228</v>
      </c>
      <c r="M991">
        <v>0</v>
      </c>
      <c r="N991" t="s">
        <v>1228</v>
      </c>
    </row>
    <row r="992" spans="1:14" hidden="1">
      <c r="A992">
        <v>10</v>
      </c>
      <c r="B992">
        <v>41</v>
      </c>
      <c r="C992" t="s">
        <v>2559</v>
      </c>
      <c r="D992" t="s">
        <v>2589</v>
      </c>
      <c r="E992">
        <v>1000730</v>
      </c>
      <c r="F992" t="s">
        <v>47</v>
      </c>
      <c r="G992" t="s">
        <v>1122</v>
      </c>
      <c r="H992" t="s">
        <v>2557</v>
      </c>
      <c r="I992">
        <v>3909637274</v>
      </c>
      <c r="J992" t="s">
        <v>2558</v>
      </c>
      <c r="K992">
        <v>0</v>
      </c>
      <c r="L992" t="s">
        <v>1228</v>
      </c>
      <c r="M992">
        <v>0</v>
      </c>
      <c r="N992" t="s">
        <v>1228</v>
      </c>
    </row>
    <row r="993" spans="1:14" hidden="1">
      <c r="A993">
        <v>10</v>
      </c>
      <c r="B993">
        <v>41</v>
      </c>
      <c r="C993" t="s">
        <v>2559</v>
      </c>
      <c r="D993" t="s">
        <v>2589</v>
      </c>
      <c r="E993">
        <v>1000730</v>
      </c>
      <c r="F993" t="s">
        <v>47</v>
      </c>
      <c r="G993" t="s">
        <v>194</v>
      </c>
      <c r="H993" t="s">
        <v>2557</v>
      </c>
      <c r="I993">
        <v>3909637274</v>
      </c>
      <c r="J993" t="s">
        <v>2558</v>
      </c>
      <c r="K993">
        <v>0</v>
      </c>
      <c r="L993" t="s">
        <v>1228</v>
      </c>
      <c r="M993">
        <v>0</v>
      </c>
      <c r="N993" t="s">
        <v>1228</v>
      </c>
    </row>
    <row r="994" spans="1:14" hidden="1">
      <c r="A994">
        <v>19</v>
      </c>
      <c r="B994">
        <v>41</v>
      </c>
      <c r="C994" t="s">
        <v>2560</v>
      </c>
      <c r="D994" t="s">
        <v>2589</v>
      </c>
      <c r="E994">
        <v>1000730</v>
      </c>
      <c r="F994" t="s">
        <v>47</v>
      </c>
      <c r="G994" t="s">
        <v>54</v>
      </c>
      <c r="H994" t="s">
        <v>2557</v>
      </c>
      <c r="I994">
        <v>3909637273</v>
      </c>
      <c r="J994" t="s">
        <v>2558</v>
      </c>
      <c r="K994">
        <v>0</v>
      </c>
      <c r="L994" t="s">
        <v>1228</v>
      </c>
      <c r="M994">
        <v>0</v>
      </c>
      <c r="N994" t="s">
        <v>1228</v>
      </c>
    </row>
    <row r="995" spans="1:14" hidden="1">
      <c r="A995">
        <v>19</v>
      </c>
      <c r="B995">
        <v>41</v>
      </c>
      <c r="C995" t="s">
        <v>2560</v>
      </c>
      <c r="D995" t="s">
        <v>2589</v>
      </c>
      <c r="E995">
        <v>1000730</v>
      </c>
      <c r="F995" t="s">
        <v>47</v>
      </c>
      <c r="G995" t="s">
        <v>54</v>
      </c>
      <c r="H995" t="s">
        <v>2557</v>
      </c>
      <c r="I995">
        <v>3909637273</v>
      </c>
      <c r="J995" t="s">
        <v>2558</v>
      </c>
      <c r="K995">
        <v>0</v>
      </c>
      <c r="L995" t="s">
        <v>1228</v>
      </c>
      <c r="M995">
        <v>0</v>
      </c>
      <c r="N995" t="s">
        <v>1228</v>
      </c>
    </row>
    <row r="996" spans="1:14" hidden="1">
      <c r="A996">
        <v>19</v>
      </c>
      <c r="B996">
        <v>41</v>
      </c>
      <c r="C996" t="s">
        <v>2560</v>
      </c>
      <c r="D996" t="s">
        <v>2589</v>
      </c>
      <c r="E996">
        <v>1000730</v>
      </c>
      <c r="F996" t="s">
        <v>47</v>
      </c>
      <c r="G996" t="s">
        <v>54</v>
      </c>
      <c r="H996" t="s">
        <v>2557</v>
      </c>
      <c r="I996">
        <v>3909637273</v>
      </c>
      <c r="J996" t="s">
        <v>2558</v>
      </c>
      <c r="K996">
        <v>0</v>
      </c>
      <c r="L996" t="s">
        <v>1228</v>
      </c>
      <c r="M996">
        <v>0</v>
      </c>
      <c r="N996" t="s">
        <v>1228</v>
      </c>
    </row>
    <row r="997" spans="1:14" hidden="1">
      <c r="A997">
        <v>19</v>
      </c>
      <c r="B997">
        <v>41</v>
      </c>
      <c r="C997" t="s">
        <v>2560</v>
      </c>
      <c r="D997" t="s">
        <v>2589</v>
      </c>
      <c r="E997">
        <v>1000730</v>
      </c>
      <c r="F997" t="s">
        <v>47</v>
      </c>
      <c r="G997" t="s">
        <v>54</v>
      </c>
      <c r="H997" t="s">
        <v>2557</v>
      </c>
      <c r="I997">
        <v>3909637273</v>
      </c>
      <c r="J997" t="s">
        <v>2558</v>
      </c>
      <c r="K997">
        <v>0</v>
      </c>
      <c r="L997" t="s">
        <v>1228</v>
      </c>
      <c r="M997">
        <v>0</v>
      </c>
      <c r="N997" t="s">
        <v>1228</v>
      </c>
    </row>
    <row r="998" spans="1:14" hidden="1">
      <c r="A998">
        <v>19</v>
      </c>
      <c r="B998">
        <v>41</v>
      </c>
      <c r="C998" t="s">
        <v>2560</v>
      </c>
      <c r="D998" t="s">
        <v>2589</v>
      </c>
      <c r="E998">
        <v>1000730</v>
      </c>
      <c r="F998" t="s">
        <v>47</v>
      </c>
      <c r="G998" t="s">
        <v>54</v>
      </c>
      <c r="H998" t="s">
        <v>2557</v>
      </c>
      <c r="I998">
        <v>3909637273</v>
      </c>
      <c r="J998" t="s">
        <v>2558</v>
      </c>
      <c r="K998">
        <v>0</v>
      </c>
      <c r="L998" t="s">
        <v>1228</v>
      </c>
      <c r="M998">
        <v>0</v>
      </c>
      <c r="N998" t="s">
        <v>1228</v>
      </c>
    </row>
    <row r="999" spans="1:14" hidden="1">
      <c r="A999">
        <v>19</v>
      </c>
      <c r="B999">
        <v>41</v>
      </c>
      <c r="C999" t="s">
        <v>2560</v>
      </c>
      <c r="D999" t="s">
        <v>2589</v>
      </c>
      <c r="E999">
        <v>1000730</v>
      </c>
      <c r="F999" t="s">
        <v>47</v>
      </c>
      <c r="G999" t="s">
        <v>54</v>
      </c>
      <c r="H999" t="s">
        <v>2557</v>
      </c>
      <c r="I999">
        <v>3909637273</v>
      </c>
      <c r="J999" t="s">
        <v>2558</v>
      </c>
      <c r="K999">
        <v>0</v>
      </c>
      <c r="L999" t="s">
        <v>1228</v>
      </c>
      <c r="M999">
        <v>0</v>
      </c>
      <c r="N999" t="s">
        <v>1228</v>
      </c>
    </row>
    <row r="1000" spans="1:14" hidden="1">
      <c r="A1000">
        <v>19</v>
      </c>
      <c r="B1000">
        <v>41</v>
      </c>
      <c r="C1000" t="s">
        <v>2560</v>
      </c>
      <c r="D1000" t="s">
        <v>2589</v>
      </c>
      <c r="E1000">
        <v>1000730</v>
      </c>
      <c r="F1000" t="s">
        <v>47</v>
      </c>
      <c r="G1000" t="s">
        <v>54</v>
      </c>
      <c r="H1000" t="s">
        <v>2557</v>
      </c>
      <c r="I1000">
        <v>3909637273</v>
      </c>
      <c r="J1000" t="s">
        <v>2558</v>
      </c>
      <c r="K1000">
        <v>0</v>
      </c>
      <c r="L1000" t="s">
        <v>1228</v>
      </c>
      <c r="M1000">
        <v>0</v>
      </c>
      <c r="N1000" t="s">
        <v>1228</v>
      </c>
    </row>
    <row r="1001" spans="1:14" hidden="1">
      <c r="A1001">
        <v>19</v>
      </c>
      <c r="B1001">
        <v>41</v>
      </c>
      <c r="C1001" t="s">
        <v>2560</v>
      </c>
      <c r="D1001" t="s">
        <v>2589</v>
      </c>
      <c r="E1001">
        <v>1000730</v>
      </c>
      <c r="F1001" t="s">
        <v>47</v>
      </c>
      <c r="G1001" t="s">
        <v>54</v>
      </c>
      <c r="H1001" t="s">
        <v>2557</v>
      </c>
      <c r="I1001">
        <v>3909637273</v>
      </c>
      <c r="J1001" t="s">
        <v>2558</v>
      </c>
      <c r="K1001">
        <v>0</v>
      </c>
      <c r="L1001" t="s">
        <v>1228</v>
      </c>
      <c r="M1001">
        <v>0</v>
      </c>
      <c r="N1001" t="s">
        <v>1228</v>
      </c>
    </row>
    <row r="1002" spans="1:14" hidden="1">
      <c r="A1002">
        <v>19</v>
      </c>
      <c r="B1002">
        <v>41</v>
      </c>
      <c r="C1002" t="s">
        <v>2560</v>
      </c>
      <c r="D1002" t="s">
        <v>2589</v>
      </c>
      <c r="E1002">
        <v>1000730</v>
      </c>
      <c r="F1002" t="s">
        <v>47</v>
      </c>
      <c r="G1002" t="s">
        <v>54</v>
      </c>
      <c r="H1002" t="s">
        <v>2557</v>
      </c>
      <c r="I1002">
        <v>3909637273</v>
      </c>
      <c r="J1002" t="s">
        <v>2558</v>
      </c>
      <c r="K1002">
        <v>0</v>
      </c>
      <c r="L1002" t="s">
        <v>1228</v>
      </c>
      <c r="M1002">
        <v>0</v>
      </c>
      <c r="N1002" t="s">
        <v>1228</v>
      </c>
    </row>
    <row r="1003" spans="1:14" hidden="1">
      <c r="A1003">
        <v>19</v>
      </c>
      <c r="B1003">
        <v>41</v>
      </c>
      <c r="C1003" t="s">
        <v>2560</v>
      </c>
      <c r="D1003" t="s">
        <v>2589</v>
      </c>
      <c r="E1003">
        <v>1000730</v>
      </c>
      <c r="F1003" t="s">
        <v>47</v>
      </c>
      <c r="G1003" t="s">
        <v>54</v>
      </c>
      <c r="H1003" t="s">
        <v>2557</v>
      </c>
      <c r="I1003">
        <v>3909637273</v>
      </c>
      <c r="J1003" t="s">
        <v>2558</v>
      </c>
      <c r="K1003">
        <v>0</v>
      </c>
      <c r="L1003" t="s">
        <v>1228</v>
      </c>
      <c r="M1003">
        <v>0</v>
      </c>
      <c r="N1003" t="s">
        <v>1228</v>
      </c>
    </row>
    <row r="1004" spans="1:14" hidden="1">
      <c r="A1004">
        <v>19</v>
      </c>
      <c r="B1004">
        <v>41</v>
      </c>
      <c r="C1004" t="s">
        <v>2560</v>
      </c>
      <c r="D1004" t="s">
        <v>2589</v>
      </c>
      <c r="E1004">
        <v>1000730</v>
      </c>
      <c r="F1004" t="s">
        <v>47</v>
      </c>
      <c r="G1004" t="s">
        <v>54</v>
      </c>
      <c r="H1004" t="s">
        <v>2557</v>
      </c>
      <c r="I1004">
        <v>3909637273</v>
      </c>
      <c r="J1004" t="s">
        <v>2558</v>
      </c>
      <c r="K1004">
        <v>0</v>
      </c>
      <c r="L1004" t="s">
        <v>1228</v>
      </c>
      <c r="M1004">
        <v>0</v>
      </c>
      <c r="N1004" t="s">
        <v>1228</v>
      </c>
    </row>
    <row r="1005" spans="1:14" hidden="1">
      <c r="A1005">
        <v>19</v>
      </c>
      <c r="B1005">
        <v>41</v>
      </c>
      <c r="C1005" t="s">
        <v>2560</v>
      </c>
      <c r="D1005" t="s">
        <v>2589</v>
      </c>
      <c r="E1005">
        <v>1000730</v>
      </c>
      <c r="F1005" t="s">
        <v>47</v>
      </c>
      <c r="G1005" t="s">
        <v>54</v>
      </c>
      <c r="H1005" t="s">
        <v>2557</v>
      </c>
      <c r="I1005">
        <v>3909637273</v>
      </c>
      <c r="J1005" t="s">
        <v>2558</v>
      </c>
      <c r="K1005">
        <v>0</v>
      </c>
      <c r="L1005" t="s">
        <v>1228</v>
      </c>
      <c r="M1005">
        <v>0</v>
      </c>
      <c r="N1005" t="s">
        <v>1228</v>
      </c>
    </row>
    <row r="1006" spans="1:14" hidden="1">
      <c r="A1006">
        <v>19</v>
      </c>
      <c r="B1006">
        <v>41</v>
      </c>
      <c r="C1006" t="s">
        <v>2560</v>
      </c>
      <c r="D1006" t="s">
        <v>2589</v>
      </c>
      <c r="E1006">
        <v>1000730</v>
      </c>
      <c r="F1006" t="s">
        <v>47</v>
      </c>
      <c r="G1006" t="s">
        <v>54</v>
      </c>
      <c r="H1006" t="s">
        <v>2557</v>
      </c>
      <c r="I1006">
        <v>3909637273</v>
      </c>
      <c r="J1006" t="s">
        <v>2558</v>
      </c>
      <c r="K1006">
        <v>0</v>
      </c>
      <c r="L1006" t="s">
        <v>1228</v>
      </c>
      <c r="M1006">
        <v>0</v>
      </c>
      <c r="N1006" t="s">
        <v>1228</v>
      </c>
    </row>
    <row r="1007" spans="1:14" hidden="1">
      <c r="A1007">
        <v>19</v>
      </c>
      <c r="B1007">
        <v>41</v>
      </c>
      <c r="C1007" t="s">
        <v>2560</v>
      </c>
      <c r="D1007" t="s">
        <v>2589</v>
      </c>
      <c r="E1007">
        <v>1000730</v>
      </c>
      <c r="F1007" t="s">
        <v>47</v>
      </c>
      <c r="G1007" t="s">
        <v>54</v>
      </c>
      <c r="H1007" t="s">
        <v>2557</v>
      </c>
      <c r="I1007">
        <v>3909637273</v>
      </c>
      <c r="J1007" t="s">
        <v>2558</v>
      </c>
      <c r="K1007">
        <v>0</v>
      </c>
      <c r="L1007" t="s">
        <v>1228</v>
      </c>
      <c r="M1007">
        <v>0</v>
      </c>
      <c r="N1007" t="s">
        <v>1228</v>
      </c>
    </row>
    <row r="1008" spans="1:14" hidden="1">
      <c r="A1008">
        <v>19</v>
      </c>
      <c r="B1008">
        <v>41</v>
      </c>
      <c r="C1008" t="s">
        <v>2560</v>
      </c>
      <c r="D1008" t="s">
        <v>2589</v>
      </c>
      <c r="E1008">
        <v>1000730</v>
      </c>
      <c r="F1008" t="s">
        <v>47</v>
      </c>
      <c r="G1008" t="s">
        <v>54</v>
      </c>
      <c r="H1008" t="s">
        <v>2557</v>
      </c>
      <c r="I1008">
        <v>3909637273</v>
      </c>
      <c r="J1008" t="s">
        <v>2558</v>
      </c>
      <c r="K1008">
        <v>0</v>
      </c>
      <c r="L1008" t="s">
        <v>1228</v>
      </c>
      <c r="M1008">
        <v>0</v>
      </c>
      <c r="N1008" t="s">
        <v>1228</v>
      </c>
    </row>
    <row r="1009" spans="1:14" hidden="1">
      <c r="A1009">
        <v>19</v>
      </c>
      <c r="B1009">
        <v>41</v>
      </c>
      <c r="C1009" t="s">
        <v>2560</v>
      </c>
      <c r="D1009" t="s">
        <v>2589</v>
      </c>
      <c r="E1009">
        <v>1000730</v>
      </c>
      <c r="F1009" t="s">
        <v>47</v>
      </c>
      <c r="G1009" t="s">
        <v>54</v>
      </c>
      <c r="H1009" t="s">
        <v>2557</v>
      </c>
      <c r="I1009">
        <v>3909637273</v>
      </c>
      <c r="J1009" t="s">
        <v>2558</v>
      </c>
      <c r="K1009">
        <v>0</v>
      </c>
      <c r="L1009" t="s">
        <v>1228</v>
      </c>
      <c r="M1009">
        <v>0</v>
      </c>
      <c r="N1009" t="s">
        <v>1228</v>
      </c>
    </row>
    <row r="1010" spans="1:14" hidden="1">
      <c r="A1010">
        <v>19</v>
      </c>
      <c r="B1010">
        <v>41</v>
      </c>
      <c r="C1010" t="s">
        <v>2560</v>
      </c>
      <c r="D1010" t="s">
        <v>2589</v>
      </c>
      <c r="E1010">
        <v>1000730</v>
      </c>
      <c r="F1010" t="s">
        <v>47</v>
      </c>
      <c r="G1010" t="s">
        <v>54</v>
      </c>
      <c r="H1010" t="s">
        <v>2557</v>
      </c>
      <c r="I1010">
        <v>3909637273</v>
      </c>
      <c r="J1010" t="s">
        <v>2558</v>
      </c>
      <c r="K1010">
        <v>0</v>
      </c>
      <c r="L1010" t="s">
        <v>1228</v>
      </c>
      <c r="M1010">
        <v>0</v>
      </c>
      <c r="N1010" t="s">
        <v>1228</v>
      </c>
    </row>
    <row r="1011" spans="1:14" hidden="1">
      <c r="A1011">
        <v>19</v>
      </c>
      <c r="B1011">
        <v>41</v>
      </c>
      <c r="C1011" t="s">
        <v>2560</v>
      </c>
      <c r="D1011" t="s">
        <v>2589</v>
      </c>
      <c r="E1011">
        <v>1000730</v>
      </c>
      <c r="F1011" t="s">
        <v>47</v>
      </c>
      <c r="G1011" t="s">
        <v>54</v>
      </c>
      <c r="H1011" t="s">
        <v>2557</v>
      </c>
      <c r="I1011">
        <v>3909637273</v>
      </c>
      <c r="J1011" t="s">
        <v>2558</v>
      </c>
      <c r="K1011">
        <v>0</v>
      </c>
      <c r="L1011" t="s">
        <v>1228</v>
      </c>
      <c r="M1011">
        <v>0</v>
      </c>
      <c r="N1011" t="s">
        <v>1228</v>
      </c>
    </row>
    <row r="1012" spans="1:14" hidden="1">
      <c r="A1012">
        <v>19</v>
      </c>
      <c r="B1012">
        <v>41</v>
      </c>
      <c r="C1012" t="s">
        <v>2560</v>
      </c>
      <c r="D1012" t="s">
        <v>2589</v>
      </c>
      <c r="E1012">
        <v>1000730</v>
      </c>
      <c r="F1012" t="s">
        <v>47</v>
      </c>
      <c r="G1012" t="s">
        <v>54</v>
      </c>
      <c r="H1012" t="s">
        <v>2557</v>
      </c>
      <c r="I1012">
        <v>3909637273</v>
      </c>
      <c r="J1012" t="s">
        <v>2558</v>
      </c>
      <c r="K1012">
        <v>0</v>
      </c>
      <c r="L1012" t="s">
        <v>1228</v>
      </c>
      <c r="M1012">
        <v>0</v>
      </c>
      <c r="N1012" t="s">
        <v>1228</v>
      </c>
    </row>
    <row r="1013" spans="1:14" hidden="1">
      <c r="A1013">
        <v>19</v>
      </c>
      <c r="B1013">
        <v>41</v>
      </c>
      <c r="C1013" t="s">
        <v>2560</v>
      </c>
      <c r="D1013" t="s">
        <v>2589</v>
      </c>
      <c r="E1013">
        <v>1000730</v>
      </c>
      <c r="F1013" t="s">
        <v>47</v>
      </c>
      <c r="G1013" t="s">
        <v>54</v>
      </c>
      <c r="H1013" t="s">
        <v>2557</v>
      </c>
      <c r="I1013">
        <v>3909637273</v>
      </c>
      <c r="J1013" t="s">
        <v>2558</v>
      </c>
      <c r="K1013">
        <v>0</v>
      </c>
      <c r="L1013" t="s">
        <v>1228</v>
      </c>
      <c r="M1013">
        <v>0</v>
      </c>
      <c r="N1013" t="s">
        <v>1228</v>
      </c>
    </row>
    <row r="1014" spans="1:14" hidden="1">
      <c r="A1014">
        <v>19</v>
      </c>
      <c r="B1014">
        <v>41</v>
      </c>
      <c r="C1014" t="s">
        <v>2560</v>
      </c>
      <c r="D1014" t="s">
        <v>2589</v>
      </c>
      <c r="E1014">
        <v>1000730</v>
      </c>
      <c r="F1014" t="s">
        <v>47</v>
      </c>
      <c r="G1014" t="s">
        <v>54</v>
      </c>
      <c r="H1014" t="s">
        <v>2557</v>
      </c>
      <c r="I1014">
        <v>3909637273</v>
      </c>
      <c r="J1014" t="s">
        <v>2558</v>
      </c>
      <c r="K1014">
        <v>0</v>
      </c>
      <c r="L1014" t="s">
        <v>1228</v>
      </c>
      <c r="M1014">
        <v>0</v>
      </c>
      <c r="N1014" t="s">
        <v>1228</v>
      </c>
    </row>
    <row r="1015" spans="1:14" hidden="1">
      <c r="A1015">
        <v>19</v>
      </c>
      <c r="B1015">
        <v>41</v>
      </c>
      <c r="C1015" t="s">
        <v>2560</v>
      </c>
      <c r="D1015" t="s">
        <v>2589</v>
      </c>
      <c r="E1015">
        <v>1000730</v>
      </c>
      <c r="F1015" t="s">
        <v>47</v>
      </c>
      <c r="G1015" t="s">
        <v>54</v>
      </c>
      <c r="H1015" t="s">
        <v>2557</v>
      </c>
      <c r="I1015">
        <v>3909637273</v>
      </c>
      <c r="J1015" t="s">
        <v>2558</v>
      </c>
      <c r="K1015">
        <v>0</v>
      </c>
      <c r="L1015" t="s">
        <v>1228</v>
      </c>
      <c r="M1015">
        <v>0</v>
      </c>
      <c r="N1015" t="s">
        <v>1228</v>
      </c>
    </row>
    <row r="1016" spans="1:14" hidden="1">
      <c r="A1016">
        <v>19</v>
      </c>
      <c r="B1016">
        <v>41</v>
      </c>
      <c r="C1016" t="s">
        <v>2560</v>
      </c>
      <c r="D1016" t="s">
        <v>2589</v>
      </c>
      <c r="E1016">
        <v>1000730</v>
      </c>
      <c r="F1016" t="s">
        <v>47</v>
      </c>
      <c r="G1016" t="s">
        <v>54</v>
      </c>
      <c r="H1016" t="s">
        <v>2557</v>
      </c>
      <c r="I1016">
        <v>3909637273</v>
      </c>
      <c r="J1016" t="s">
        <v>2558</v>
      </c>
      <c r="K1016">
        <v>0</v>
      </c>
      <c r="L1016" t="s">
        <v>1228</v>
      </c>
      <c r="M1016">
        <v>0</v>
      </c>
      <c r="N1016" t="s">
        <v>1228</v>
      </c>
    </row>
    <row r="1017" spans="1:14" hidden="1">
      <c r="A1017">
        <v>19</v>
      </c>
      <c r="B1017">
        <v>41</v>
      </c>
      <c r="C1017" t="s">
        <v>2560</v>
      </c>
      <c r="D1017" t="s">
        <v>2589</v>
      </c>
      <c r="E1017">
        <v>1000730</v>
      </c>
      <c r="F1017" t="s">
        <v>47</v>
      </c>
      <c r="G1017" t="s">
        <v>54</v>
      </c>
      <c r="H1017" t="s">
        <v>2557</v>
      </c>
      <c r="I1017">
        <v>3909637273</v>
      </c>
      <c r="J1017" t="s">
        <v>2558</v>
      </c>
      <c r="K1017">
        <v>0</v>
      </c>
      <c r="L1017" t="s">
        <v>1228</v>
      </c>
      <c r="M1017">
        <v>0</v>
      </c>
      <c r="N1017" t="s">
        <v>1228</v>
      </c>
    </row>
    <row r="1018" spans="1:14" hidden="1">
      <c r="A1018">
        <v>10</v>
      </c>
      <c r="B1018">
        <v>41</v>
      </c>
      <c r="C1018" t="s">
        <v>2560</v>
      </c>
      <c r="D1018" t="s">
        <v>2589</v>
      </c>
      <c r="E1018">
        <v>1000730</v>
      </c>
      <c r="F1018" t="s">
        <v>47</v>
      </c>
      <c r="G1018" t="s">
        <v>1122</v>
      </c>
      <c r="H1018" t="s">
        <v>2557</v>
      </c>
      <c r="I1018">
        <v>3909637274</v>
      </c>
      <c r="J1018" t="s">
        <v>2558</v>
      </c>
      <c r="K1018">
        <v>0</v>
      </c>
      <c r="L1018" t="s">
        <v>1228</v>
      </c>
      <c r="M1018">
        <v>0</v>
      </c>
      <c r="N1018" t="s">
        <v>1228</v>
      </c>
    </row>
    <row r="1019" spans="1:14" hidden="1">
      <c r="A1019">
        <v>10</v>
      </c>
      <c r="B1019">
        <v>41</v>
      </c>
      <c r="C1019" t="s">
        <v>2560</v>
      </c>
      <c r="D1019" t="s">
        <v>2589</v>
      </c>
      <c r="E1019">
        <v>1000730</v>
      </c>
      <c r="F1019" t="s">
        <v>47</v>
      </c>
      <c r="G1019" t="s">
        <v>194</v>
      </c>
      <c r="H1019" t="s">
        <v>2557</v>
      </c>
      <c r="I1019">
        <v>3909637274</v>
      </c>
      <c r="J1019" t="s">
        <v>2558</v>
      </c>
      <c r="K1019">
        <v>0</v>
      </c>
      <c r="L1019" t="s">
        <v>1228</v>
      </c>
      <c r="M1019">
        <v>0</v>
      </c>
      <c r="N1019" t="s">
        <v>1228</v>
      </c>
    </row>
    <row r="1020" spans="1:14" hidden="1">
      <c r="A1020">
        <v>10</v>
      </c>
      <c r="B1020">
        <v>41</v>
      </c>
      <c r="C1020" t="s">
        <v>2560</v>
      </c>
      <c r="D1020" t="s">
        <v>2589</v>
      </c>
      <c r="E1020">
        <v>1000730</v>
      </c>
      <c r="F1020" t="s">
        <v>47</v>
      </c>
      <c r="G1020" t="s">
        <v>409</v>
      </c>
      <c r="H1020" t="s">
        <v>2557</v>
      </c>
      <c r="I1020">
        <v>3909637274</v>
      </c>
      <c r="J1020" t="s">
        <v>2558</v>
      </c>
      <c r="K1020">
        <v>0</v>
      </c>
      <c r="L1020" t="s">
        <v>1228</v>
      </c>
      <c r="M1020">
        <v>0</v>
      </c>
      <c r="N1020" t="s">
        <v>1228</v>
      </c>
    </row>
    <row r="1021" spans="1:14" hidden="1">
      <c r="A1021">
        <v>10</v>
      </c>
      <c r="B1021">
        <v>41</v>
      </c>
      <c r="C1021" t="s">
        <v>2560</v>
      </c>
      <c r="D1021" t="s">
        <v>2589</v>
      </c>
      <c r="E1021">
        <v>1000730</v>
      </c>
      <c r="F1021" t="s">
        <v>47</v>
      </c>
      <c r="G1021" t="s">
        <v>1122</v>
      </c>
      <c r="H1021" t="s">
        <v>2557</v>
      </c>
      <c r="I1021">
        <v>3909637274</v>
      </c>
      <c r="J1021" t="s">
        <v>2558</v>
      </c>
      <c r="K1021">
        <v>0</v>
      </c>
      <c r="L1021" t="s">
        <v>1228</v>
      </c>
      <c r="M1021">
        <v>0</v>
      </c>
      <c r="N1021" t="s">
        <v>1228</v>
      </c>
    </row>
    <row r="1022" spans="1:14" hidden="1">
      <c r="A1022">
        <v>10</v>
      </c>
      <c r="B1022">
        <v>41</v>
      </c>
      <c r="C1022" t="s">
        <v>2560</v>
      </c>
      <c r="D1022" t="s">
        <v>2589</v>
      </c>
      <c r="E1022">
        <v>1000730</v>
      </c>
      <c r="F1022" t="s">
        <v>47</v>
      </c>
      <c r="G1022" t="s">
        <v>194</v>
      </c>
      <c r="H1022" t="s">
        <v>2557</v>
      </c>
      <c r="I1022">
        <v>3909637274</v>
      </c>
      <c r="J1022" t="s">
        <v>2558</v>
      </c>
      <c r="K1022">
        <v>0</v>
      </c>
      <c r="L1022" t="s">
        <v>1228</v>
      </c>
      <c r="M1022">
        <v>0</v>
      </c>
      <c r="N1022" t="s">
        <v>1228</v>
      </c>
    </row>
    <row r="1023" spans="1:14" hidden="1">
      <c r="A1023">
        <v>10</v>
      </c>
      <c r="B1023">
        <v>41</v>
      </c>
      <c r="C1023" t="s">
        <v>2560</v>
      </c>
      <c r="D1023" t="s">
        <v>2589</v>
      </c>
      <c r="E1023">
        <v>1000730</v>
      </c>
      <c r="F1023" t="s">
        <v>47</v>
      </c>
      <c r="G1023" t="s">
        <v>409</v>
      </c>
      <c r="H1023" t="s">
        <v>2557</v>
      </c>
      <c r="I1023">
        <v>3909637274</v>
      </c>
      <c r="J1023" t="s">
        <v>2558</v>
      </c>
      <c r="K1023">
        <v>0</v>
      </c>
      <c r="L1023" t="s">
        <v>1228</v>
      </c>
      <c r="M1023">
        <v>0</v>
      </c>
      <c r="N1023" t="s">
        <v>1228</v>
      </c>
    </row>
    <row r="1024" spans="1:14" hidden="1">
      <c r="A1024">
        <v>19</v>
      </c>
      <c r="B1024">
        <v>41</v>
      </c>
      <c r="C1024" t="s">
        <v>2559</v>
      </c>
      <c r="D1024" t="s">
        <v>2590</v>
      </c>
      <c r="E1024">
        <v>1000730</v>
      </c>
      <c r="F1024" t="s">
        <v>47</v>
      </c>
      <c r="G1024" t="s">
        <v>54</v>
      </c>
      <c r="H1024" t="s">
        <v>2557</v>
      </c>
      <c r="I1024">
        <v>3909691844</v>
      </c>
      <c r="J1024" t="s">
        <v>2558</v>
      </c>
      <c r="K1024">
        <v>0</v>
      </c>
      <c r="L1024" t="s">
        <v>1228</v>
      </c>
      <c r="M1024">
        <v>0</v>
      </c>
      <c r="N1024" t="s">
        <v>1228</v>
      </c>
    </row>
    <row r="1025" spans="1:14" hidden="1">
      <c r="A1025">
        <v>19</v>
      </c>
      <c r="B1025">
        <v>41</v>
      </c>
      <c r="C1025" t="s">
        <v>2559</v>
      </c>
      <c r="D1025" t="s">
        <v>2590</v>
      </c>
      <c r="E1025">
        <v>1000730</v>
      </c>
      <c r="F1025" t="s">
        <v>47</v>
      </c>
      <c r="G1025" t="s">
        <v>54</v>
      </c>
      <c r="H1025" t="s">
        <v>2557</v>
      </c>
      <c r="I1025">
        <v>3909691844</v>
      </c>
      <c r="J1025" t="s">
        <v>2558</v>
      </c>
      <c r="K1025">
        <v>0</v>
      </c>
      <c r="L1025" t="s">
        <v>1228</v>
      </c>
      <c r="M1025">
        <v>0</v>
      </c>
      <c r="N1025" t="s">
        <v>1228</v>
      </c>
    </row>
    <row r="1026" spans="1:14" hidden="1">
      <c r="A1026">
        <v>19</v>
      </c>
      <c r="B1026">
        <v>41</v>
      </c>
      <c r="C1026" t="s">
        <v>2559</v>
      </c>
      <c r="D1026" t="s">
        <v>2590</v>
      </c>
      <c r="E1026">
        <v>1000730</v>
      </c>
      <c r="F1026" t="s">
        <v>47</v>
      </c>
      <c r="G1026" t="s">
        <v>54</v>
      </c>
      <c r="H1026" t="s">
        <v>2557</v>
      </c>
      <c r="I1026">
        <v>3909691844</v>
      </c>
      <c r="J1026" t="s">
        <v>2558</v>
      </c>
      <c r="K1026">
        <v>0</v>
      </c>
      <c r="L1026" t="s">
        <v>1228</v>
      </c>
      <c r="M1026">
        <v>0</v>
      </c>
      <c r="N1026" t="s">
        <v>1228</v>
      </c>
    </row>
    <row r="1027" spans="1:14" hidden="1">
      <c r="A1027">
        <v>19</v>
      </c>
      <c r="B1027">
        <v>41</v>
      </c>
      <c r="C1027" t="s">
        <v>2559</v>
      </c>
      <c r="D1027" t="s">
        <v>2590</v>
      </c>
      <c r="E1027">
        <v>1000730</v>
      </c>
      <c r="F1027" t="s">
        <v>47</v>
      </c>
      <c r="G1027" t="s">
        <v>54</v>
      </c>
      <c r="H1027" t="s">
        <v>2557</v>
      </c>
      <c r="I1027">
        <v>3909691844</v>
      </c>
      <c r="J1027" t="s">
        <v>2558</v>
      </c>
      <c r="K1027">
        <v>0</v>
      </c>
      <c r="L1027" t="s">
        <v>1228</v>
      </c>
      <c r="M1027">
        <v>0</v>
      </c>
      <c r="N1027" t="s">
        <v>1228</v>
      </c>
    </row>
    <row r="1028" spans="1:14" hidden="1">
      <c r="A1028">
        <v>19</v>
      </c>
      <c r="B1028">
        <v>41</v>
      </c>
      <c r="C1028" t="s">
        <v>2559</v>
      </c>
      <c r="D1028" t="s">
        <v>2590</v>
      </c>
      <c r="E1028">
        <v>1000730</v>
      </c>
      <c r="F1028" t="s">
        <v>47</v>
      </c>
      <c r="G1028" t="s">
        <v>54</v>
      </c>
      <c r="H1028" t="s">
        <v>2557</v>
      </c>
      <c r="I1028">
        <v>3909691844</v>
      </c>
      <c r="J1028" t="s">
        <v>2558</v>
      </c>
      <c r="K1028">
        <v>0</v>
      </c>
      <c r="L1028" t="s">
        <v>1228</v>
      </c>
      <c r="M1028">
        <v>0</v>
      </c>
      <c r="N1028" t="s">
        <v>1228</v>
      </c>
    </row>
    <row r="1029" spans="1:14" hidden="1">
      <c r="A1029">
        <v>19</v>
      </c>
      <c r="B1029">
        <v>41</v>
      </c>
      <c r="C1029" t="s">
        <v>2559</v>
      </c>
      <c r="D1029" t="s">
        <v>2590</v>
      </c>
      <c r="E1029">
        <v>1000730</v>
      </c>
      <c r="F1029" t="s">
        <v>47</v>
      </c>
      <c r="G1029" t="s">
        <v>54</v>
      </c>
      <c r="H1029" t="s">
        <v>2557</v>
      </c>
      <c r="I1029">
        <v>3909691844</v>
      </c>
      <c r="J1029" t="s">
        <v>2558</v>
      </c>
      <c r="K1029">
        <v>0</v>
      </c>
      <c r="L1029" t="s">
        <v>1228</v>
      </c>
      <c r="M1029">
        <v>0</v>
      </c>
      <c r="N1029" t="s">
        <v>1228</v>
      </c>
    </row>
    <row r="1030" spans="1:14" hidden="1">
      <c r="A1030">
        <v>19</v>
      </c>
      <c r="B1030">
        <v>41</v>
      </c>
      <c r="C1030" t="s">
        <v>2559</v>
      </c>
      <c r="D1030" t="s">
        <v>2590</v>
      </c>
      <c r="E1030">
        <v>1000730</v>
      </c>
      <c r="F1030" t="s">
        <v>47</v>
      </c>
      <c r="G1030" t="s">
        <v>54</v>
      </c>
      <c r="H1030" t="s">
        <v>2557</v>
      </c>
      <c r="I1030">
        <v>3909691844</v>
      </c>
      <c r="J1030" t="s">
        <v>2558</v>
      </c>
      <c r="K1030">
        <v>0</v>
      </c>
      <c r="L1030" t="s">
        <v>1228</v>
      </c>
      <c r="M1030">
        <v>0</v>
      </c>
      <c r="N1030" t="s">
        <v>1228</v>
      </c>
    </row>
    <row r="1031" spans="1:14" hidden="1">
      <c r="A1031">
        <v>19</v>
      </c>
      <c r="B1031">
        <v>41</v>
      </c>
      <c r="C1031" t="s">
        <v>2559</v>
      </c>
      <c r="D1031" t="s">
        <v>2590</v>
      </c>
      <c r="E1031">
        <v>1000730</v>
      </c>
      <c r="F1031" t="s">
        <v>47</v>
      </c>
      <c r="G1031" t="s">
        <v>54</v>
      </c>
      <c r="H1031" t="s">
        <v>2557</v>
      </c>
      <c r="I1031">
        <v>3909691844</v>
      </c>
      <c r="J1031" t="s">
        <v>2558</v>
      </c>
      <c r="K1031">
        <v>0</v>
      </c>
      <c r="L1031" t="s">
        <v>1228</v>
      </c>
      <c r="M1031">
        <v>0</v>
      </c>
      <c r="N1031" t="s">
        <v>1228</v>
      </c>
    </row>
    <row r="1032" spans="1:14" hidden="1">
      <c r="A1032">
        <v>19</v>
      </c>
      <c r="B1032">
        <v>41</v>
      </c>
      <c r="C1032" t="s">
        <v>2559</v>
      </c>
      <c r="D1032" t="s">
        <v>2590</v>
      </c>
      <c r="E1032">
        <v>1000730</v>
      </c>
      <c r="F1032" t="s">
        <v>47</v>
      </c>
      <c r="G1032" t="s">
        <v>54</v>
      </c>
      <c r="H1032" t="s">
        <v>2557</v>
      </c>
      <c r="I1032">
        <v>3909691844</v>
      </c>
      <c r="J1032" t="s">
        <v>2558</v>
      </c>
      <c r="K1032">
        <v>0</v>
      </c>
      <c r="L1032" t="s">
        <v>1228</v>
      </c>
      <c r="M1032">
        <v>0</v>
      </c>
      <c r="N1032" t="s">
        <v>1228</v>
      </c>
    </row>
    <row r="1033" spans="1:14" hidden="1">
      <c r="A1033">
        <v>19</v>
      </c>
      <c r="B1033">
        <v>41</v>
      </c>
      <c r="C1033" t="s">
        <v>2559</v>
      </c>
      <c r="D1033" t="s">
        <v>2590</v>
      </c>
      <c r="E1033">
        <v>1000730</v>
      </c>
      <c r="F1033" t="s">
        <v>47</v>
      </c>
      <c r="G1033" t="s">
        <v>54</v>
      </c>
      <c r="H1033" t="s">
        <v>2557</v>
      </c>
      <c r="I1033">
        <v>3909691844</v>
      </c>
      <c r="J1033" t="s">
        <v>2558</v>
      </c>
      <c r="K1033">
        <v>0</v>
      </c>
      <c r="L1033" t="s">
        <v>1228</v>
      </c>
      <c r="M1033">
        <v>0</v>
      </c>
      <c r="N1033" t="s">
        <v>1228</v>
      </c>
    </row>
    <row r="1034" spans="1:14" hidden="1">
      <c r="A1034">
        <v>19</v>
      </c>
      <c r="B1034">
        <v>41</v>
      </c>
      <c r="C1034" t="s">
        <v>2559</v>
      </c>
      <c r="D1034" t="s">
        <v>2590</v>
      </c>
      <c r="E1034">
        <v>1000730</v>
      </c>
      <c r="F1034" t="s">
        <v>47</v>
      </c>
      <c r="G1034" t="s">
        <v>54</v>
      </c>
      <c r="H1034" t="s">
        <v>2557</v>
      </c>
      <c r="I1034">
        <v>3909691844</v>
      </c>
      <c r="J1034" t="s">
        <v>2558</v>
      </c>
      <c r="K1034">
        <v>0</v>
      </c>
      <c r="L1034" t="s">
        <v>1228</v>
      </c>
      <c r="M1034">
        <v>0</v>
      </c>
      <c r="N1034" t="s">
        <v>1228</v>
      </c>
    </row>
    <row r="1035" spans="1:14" hidden="1">
      <c r="A1035">
        <v>19</v>
      </c>
      <c r="B1035">
        <v>41</v>
      </c>
      <c r="C1035" t="s">
        <v>2559</v>
      </c>
      <c r="D1035" t="s">
        <v>2590</v>
      </c>
      <c r="E1035">
        <v>1000730</v>
      </c>
      <c r="F1035" t="s">
        <v>47</v>
      </c>
      <c r="G1035" t="s">
        <v>54</v>
      </c>
      <c r="H1035" t="s">
        <v>2557</v>
      </c>
      <c r="I1035">
        <v>3909691844</v>
      </c>
      <c r="J1035" t="s">
        <v>2558</v>
      </c>
      <c r="K1035">
        <v>0</v>
      </c>
      <c r="L1035" t="s">
        <v>1228</v>
      </c>
      <c r="M1035">
        <v>0</v>
      </c>
      <c r="N1035" t="s">
        <v>1228</v>
      </c>
    </row>
    <row r="1036" spans="1:14" hidden="1">
      <c r="A1036">
        <v>19</v>
      </c>
      <c r="B1036">
        <v>41</v>
      </c>
      <c r="C1036" t="s">
        <v>2559</v>
      </c>
      <c r="D1036" t="s">
        <v>2590</v>
      </c>
      <c r="E1036">
        <v>1000730</v>
      </c>
      <c r="F1036" t="s">
        <v>47</v>
      </c>
      <c r="G1036" t="s">
        <v>54</v>
      </c>
      <c r="H1036" t="s">
        <v>2557</v>
      </c>
      <c r="I1036">
        <v>3909691844</v>
      </c>
      <c r="J1036" t="s">
        <v>2558</v>
      </c>
      <c r="K1036">
        <v>0</v>
      </c>
      <c r="L1036" t="s">
        <v>1228</v>
      </c>
      <c r="M1036">
        <v>0</v>
      </c>
      <c r="N1036" t="s">
        <v>1228</v>
      </c>
    </row>
    <row r="1037" spans="1:14" hidden="1">
      <c r="A1037">
        <v>19</v>
      </c>
      <c r="B1037">
        <v>41</v>
      </c>
      <c r="C1037" t="s">
        <v>2559</v>
      </c>
      <c r="D1037" t="s">
        <v>2590</v>
      </c>
      <c r="E1037">
        <v>1000730</v>
      </c>
      <c r="F1037" t="s">
        <v>47</v>
      </c>
      <c r="G1037" t="s">
        <v>54</v>
      </c>
      <c r="H1037" t="s">
        <v>2557</v>
      </c>
      <c r="I1037">
        <v>3909691844</v>
      </c>
      <c r="J1037" t="s">
        <v>2558</v>
      </c>
      <c r="K1037">
        <v>0</v>
      </c>
      <c r="L1037" t="s">
        <v>1228</v>
      </c>
      <c r="M1037">
        <v>0</v>
      </c>
      <c r="N1037" t="s">
        <v>1228</v>
      </c>
    </row>
    <row r="1038" spans="1:14" hidden="1">
      <c r="A1038">
        <v>19</v>
      </c>
      <c r="B1038">
        <v>41</v>
      </c>
      <c r="C1038" t="s">
        <v>2559</v>
      </c>
      <c r="D1038" t="s">
        <v>2590</v>
      </c>
      <c r="E1038">
        <v>1000730</v>
      </c>
      <c r="F1038" t="s">
        <v>47</v>
      </c>
      <c r="G1038" t="s">
        <v>54</v>
      </c>
      <c r="H1038" t="s">
        <v>2557</v>
      </c>
      <c r="I1038">
        <v>3909691844</v>
      </c>
      <c r="J1038" t="s">
        <v>2558</v>
      </c>
      <c r="K1038">
        <v>0</v>
      </c>
      <c r="L1038" t="s">
        <v>1228</v>
      </c>
      <c r="M1038">
        <v>0</v>
      </c>
      <c r="N1038" t="s">
        <v>1228</v>
      </c>
    </row>
    <row r="1039" spans="1:14" hidden="1">
      <c r="A1039">
        <v>19</v>
      </c>
      <c r="B1039">
        <v>41</v>
      </c>
      <c r="C1039" t="s">
        <v>2559</v>
      </c>
      <c r="D1039" t="s">
        <v>2590</v>
      </c>
      <c r="E1039">
        <v>1000730</v>
      </c>
      <c r="F1039" t="s">
        <v>47</v>
      </c>
      <c r="G1039" t="s">
        <v>54</v>
      </c>
      <c r="H1039" t="s">
        <v>2557</v>
      </c>
      <c r="I1039">
        <v>3909691844</v>
      </c>
      <c r="J1039" t="s">
        <v>2558</v>
      </c>
      <c r="K1039">
        <v>0</v>
      </c>
      <c r="L1039" t="s">
        <v>1228</v>
      </c>
      <c r="M1039">
        <v>0</v>
      </c>
      <c r="N1039" t="s">
        <v>1228</v>
      </c>
    </row>
    <row r="1040" spans="1:14" hidden="1">
      <c r="A1040">
        <v>19</v>
      </c>
      <c r="B1040">
        <v>41</v>
      </c>
      <c r="C1040" t="s">
        <v>2559</v>
      </c>
      <c r="D1040" t="s">
        <v>2590</v>
      </c>
      <c r="E1040">
        <v>1000730</v>
      </c>
      <c r="F1040" t="s">
        <v>47</v>
      </c>
      <c r="G1040" t="s">
        <v>54</v>
      </c>
      <c r="H1040" t="s">
        <v>2557</v>
      </c>
      <c r="I1040">
        <v>3909691844</v>
      </c>
      <c r="J1040" t="s">
        <v>2558</v>
      </c>
      <c r="K1040">
        <v>0</v>
      </c>
      <c r="L1040" t="s">
        <v>1228</v>
      </c>
      <c r="M1040">
        <v>0</v>
      </c>
      <c r="N1040" t="s">
        <v>1228</v>
      </c>
    </row>
    <row r="1041" spans="1:14" hidden="1">
      <c r="A1041">
        <v>19</v>
      </c>
      <c r="B1041">
        <v>41</v>
      </c>
      <c r="C1041" t="s">
        <v>2559</v>
      </c>
      <c r="D1041" t="s">
        <v>2590</v>
      </c>
      <c r="E1041">
        <v>1000730</v>
      </c>
      <c r="F1041" t="s">
        <v>47</v>
      </c>
      <c r="G1041" t="s">
        <v>54</v>
      </c>
      <c r="H1041" t="s">
        <v>2557</v>
      </c>
      <c r="I1041">
        <v>3909691844</v>
      </c>
      <c r="J1041" t="s">
        <v>2558</v>
      </c>
      <c r="K1041">
        <v>0</v>
      </c>
      <c r="L1041" t="s">
        <v>1228</v>
      </c>
      <c r="M1041">
        <v>0</v>
      </c>
      <c r="N1041" t="s">
        <v>1228</v>
      </c>
    </row>
    <row r="1042" spans="1:14" hidden="1">
      <c r="A1042">
        <v>19</v>
      </c>
      <c r="B1042">
        <v>41</v>
      </c>
      <c r="C1042" t="s">
        <v>2559</v>
      </c>
      <c r="D1042" t="s">
        <v>2590</v>
      </c>
      <c r="E1042">
        <v>1000730</v>
      </c>
      <c r="F1042" t="s">
        <v>47</v>
      </c>
      <c r="G1042" t="s">
        <v>54</v>
      </c>
      <c r="H1042" t="s">
        <v>2557</v>
      </c>
      <c r="I1042">
        <v>3909691844</v>
      </c>
      <c r="J1042" t="s">
        <v>2558</v>
      </c>
      <c r="K1042">
        <v>0</v>
      </c>
      <c r="L1042" t="s">
        <v>1228</v>
      </c>
      <c r="M1042">
        <v>0</v>
      </c>
      <c r="N1042" t="s">
        <v>1228</v>
      </c>
    </row>
    <row r="1043" spans="1:14" hidden="1">
      <c r="A1043">
        <v>19</v>
      </c>
      <c r="B1043">
        <v>41</v>
      </c>
      <c r="C1043" t="s">
        <v>2559</v>
      </c>
      <c r="D1043" t="s">
        <v>2590</v>
      </c>
      <c r="E1043">
        <v>1000730</v>
      </c>
      <c r="F1043" t="s">
        <v>47</v>
      </c>
      <c r="G1043" t="s">
        <v>54</v>
      </c>
      <c r="H1043" t="s">
        <v>2557</v>
      </c>
      <c r="I1043">
        <v>3909691844</v>
      </c>
      <c r="J1043" t="s">
        <v>2558</v>
      </c>
      <c r="K1043">
        <v>0</v>
      </c>
      <c r="L1043" t="s">
        <v>1228</v>
      </c>
      <c r="M1043">
        <v>0</v>
      </c>
      <c r="N1043" t="s">
        <v>1228</v>
      </c>
    </row>
    <row r="1044" spans="1:14" hidden="1">
      <c r="A1044">
        <v>19</v>
      </c>
      <c r="B1044">
        <v>41</v>
      </c>
      <c r="C1044" t="s">
        <v>2559</v>
      </c>
      <c r="D1044" t="s">
        <v>2590</v>
      </c>
      <c r="E1044">
        <v>1000730</v>
      </c>
      <c r="F1044" t="s">
        <v>47</v>
      </c>
      <c r="G1044" t="s">
        <v>54</v>
      </c>
      <c r="H1044" t="s">
        <v>2557</v>
      </c>
      <c r="I1044">
        <v>3909691844</v>
      </c>
      <c r="J1044" t="s">
        <v>2558</v>
      </c>
      <c r="K1044">
        <v>0</v>
      </c>
      <c r="L1044" t="s">
        <v>1228</v>
      </c>
      <c r="M1044">
        <v>0</v>
      </c>
      <c r="N1044" t="s">
        <v>1228</v>
      </c>
    </row>
    <row r="1045" spans="1:14" hidden="1">
      <c r="A1045">
        <v>19</v>
      </c>
      <c r="B1045">
        <v>41</v>
      </c>
      <c r="C1045" t="s">
        <v>2559</v>
      </c>
      <c r="D1045" t="s">
        <v>2590</v>
      </c>
      <c r="E1045">
        <v>1000730</v>
      </c>
      <c r="F1045" t="s">
        <v>47</v>
      </c>
      <c r="G1045" t="s">
        <v>54</v>
      </c>
      <c r="H1045" t="s">
        <v>2557</v>
      </c>
      <c r="I1045">
        <v>3909691844</v>
      </c>
      <c r="J1045" t="s">
        <v>2558</v>
      </c>
      <c r="K1045">
        <v>0</v>
      </c>
      <c r="L1045" t="s">
        <v>1228</v>
      </c>
      <c r="M1045">
        <v>0</v>
      </c>
      <c r="N1045" t="s">
        <v>1228</v>
      </c>
    </row>
    <row r="1046" spans="1:14" hidden="1">
      <c r="A1046">
        <v>19</v>
      </c>
      <c r="B1046">
        <v>41</v>
      </c>
      <c r="C1046" t="s">
        <v>2559</v>
      </c>
      <c r="D1046" t="s">
        <v>2590</v>
      </c>
      <c r="E1046">
        <v>1000730</v>
      </c>
      <c r="F1046" t="s">
        <v>47</v>
      </c>
      <c r="G1046" t="s">
        <v>54</v>
      </c>
      <c r="H1046" t="s">
        <v>2557</v>
      </c>
      <c r="I1046">
        <v>3909691844</v>
      </c>
      <c r="J1046" t="s">
        <v>2558</v>
      </c>
      <c r="K1046">
        <v>0</v>
      </c>
      <c r="L1046" t="s">
        <v>1228</v>
      </c>
      <c r="M1046">
        <v>0</v>
      </c>
      <c r="N1046" t="s">
        <v>1228</v>
      </c>
    </row>
    <row r="1047" spans="1:14" hidden="1">
      <c r="A1047">
        <v>19</v>
      </c>
      <c r="B1047">
        <v>41</v>
      </c>
      <c r="C1047" t="s">
        <v>2559</v>
      </c>
      <c r="D1047" t="s">
        <v>2590</v>
      </c>
      <c r="E1047">
        <v>1000730</v>
      </c>
      <c r="F1047" t="s">
        <v>47</v>
      </c>
      <c r="G1047" t="s">
        <v>54</v>
      </c>
      <c r="H1047" t="s">
        <v>2557</v>
      </c>
      <c r="I1047">
        <v>3909691844</v>
      </c>
      <c r="J1047" t="s">
        <v>2558</v>
      </c>
      <c r="K1047">
        <v>0</v>
      </c>
      <c r="L1047" t="s">
        <v>1228</v>
      </c>
      <c r="M1047">
        <v>0</v>
      </c>
      <c r="N1047" t="s">
        <v>1228</v>
      </c>
    </row>
    <row r="1048" spans="1:14" hidden="1">
      <c r="A1048">
        <v>10</v>
      </c>
      <c r="B1048">
        <v>41</v>
      </c>
      <c r="C1048" t="s">
        <v>2559</v>
      </c>
      <c r="D1048" t="s">
        <v>2590</v>
      </c>
      <c r="E1048">
        <v>1000730</v>
      </c>
      <c r="F1048" t="s">
        <v>47</v>
      </c>
      <c r="G1048" t="s">
        <v>1122</v>
      </c>
      <c r="H1048" t="s">
        <v>2557</v>
      </c>
      <c r="I1048">
        <v>3909691845</v>
      </c>
      <c r="J1048" t="s">
        <v>2558</v>
      </c>
      <c r="K1048">
        <v>0</v>
      </c>
      <c r="L1048" t="s">
        <v>1228</v>
      </c>
      <c r="M1048">
        <v>0</v>
      </c>
      <c r="N1048" t="s">
        <v>1228</v>
      </c>
    </row>
    <row r="1049" spans="1:14" hidden="1">
      <c r="A1049">
        <v>10</v>
      </c>
      <c r="B1049">
        <v>41</v>
      </c>
      <c r="C1049" t="s">
        <v>2559</v>
      </c>
      <c r="D1049" t="s">
        <v>2590</v>
      </c>
      <c r="E1049">
        <v>1000730</v>
      </c>
      <c r="F1049" t="s">
        <v>47</v>
      </c>
      <c r="G1049" t="s">
        <v>1122</v>
      </c>
      <c r="H1049" t="s">
        <v>2557</v>
      </c>
      <c r="I1049">
        <v>3909691845</v>
      </c>
      <c r="J1049" t="s">
        <v>2558</v>
      </c>
      <c r="K1049">
        <v>0</v>
      </c>
      <c r="L1049" t="s">
        <v>1228</v>
      </c>
      <c r="M1049">
        <v>0</v>
      </c>
      <c r="N1049" t="s">
        <v>1228</v>
      </c>
    </row>
    <row r="1050" spans="1:14" hidden="1">
      <c r="A1050">
        <v>10</v>
      </c>
      <c r="B1050">
        <v>41</v>
      </c>
      <c r="C1050" t="s">
        <v>2559</v>
      </c>
      <c r="D1050" t="s">
        <v>2590</v>
      </c>
      <c r="E1050">
        <v>1000730</v>
      </c>
      <c r="F1050" t="s">
        <v>47</v>
      </c>
      <c r="G1050" t="s">
        <v>194</v>
      </c>
      <c r="H1050" t="s">
        <v>2557</v>
      </c>
      <c r="I1050">
        <v>3909691845</v>
      </c>
      <c r="J1050" t="s">
        <v>2558</v>
      </c>
      <c r="K1050">
        <v>0</v>
      </c>
      <c r="L1050" t="s">
        <v>1228</v>
      </c>
      <c r="M1050">
        <v>0</v>
      </c>
      <c r="N1050" t="s">
        <v>1228</v>
      </c>
    </row>
    <row r="1051" spans="1:14" hidden="1">
      <c r="A1051">
        <v>10</v>
      </c>
      <c r="B1051">
        <v>41</v>
      </c>
      <c r="C1051" t="s">
        <v>2559</v>
      </c>
      <c r="D1051" t="s">
        <v>2590</v>
      </c>
      <c r="E1051">
        <v>1000730</v>
      </c>
      <c r="F1051" t="s">
        <v>47</v>
      </c>
      <c r="G1051" t="s">
        <v>409</v>
      </c>
      <c r="H1051" t="s">
        <v>2557</v>
      </c>
      <c r="I1051">
        <v>3909691845</v>
      </c>
      <c r="J1051" t="s">
        <v>2558</v>
      </c>
      <c r="K1051">
        <v>0</v>
      </c>
      <c r="L1051" t="s">
        <v>1228</v>
      </c>
      <c r="M1051">
        <v>0</v>
      </c>
      <c r="N1051" t="s">
        <v>1228</v>
      </c>
    </row>
    <row r="1052" spans="1:14" hidden="1">
      <c r="A1052">
        <v>10</v>
      </c>
      <c r="B1052">
        <v>41</v>
      </c>
      <c r="C1052" t="s">
        <v>2559</v>
      </c>
      <c r="D1052" t="s">
        <v>2590</v>
      </c>
      <c r="E1052">
        <v>1000730</v>
      </c>
      <c r="F1052" t="s">
        <v>47</v>
      </c>
      <c r="G1052" t="s">
        <v>194</v>
      </c>
      <c r="H1052" t="s">
        <v>2557</v>
      </c>
      <c r="I1052">
        <v>3909691845</v>
      </c>
      <c r="J1052" t="s">
        <v>2558</v>
      </c>
      <c r="K1052">
        <v>0</v>
      </c>
      <c r="L1052" t="s">
        <v>1228</v>
      </c>
      <c r="M1052">
        <v>0</v>
      </c>
      <c r="N1052" t="s">
        <v>1228</v>
      </c>
    </row>
    <row r="1053" spans="1:14" hidden="1">
      <c r="A1053">
        <v>10</v>
      </c>
      <c r="B1053">
        <v>41</v>
      </c>
      <c r="C1053" t="s">
        <v>2559</v>
      </c>
      <c r="D1053" t="s">
        <v>2590</v>
      </c>
      <c r="E1053">
        <v>1000730</v>
      </c>
      <c r="F1053" t="s">
        <v>47</v>
      </c>
      <c r="G1053" t="s">
        <v>409</v>
      </c>
      <c r="H1053" t="s">
        <v>2557</v>
      </c>
      <c r="I1053">
        <v>3909691845</v>
      </c>
      <c r="J1053" t="s">
        <v>2558</v>
      </c>
      <c r="K1053">
        <v>0</v>
      </c>
      <c r="L1053" t="s">
        <v>1228</v>
      </c>
      <c r="M1053">
        <v>0</v>
      </c>
      <c r="N1053" t="s">
        <v>1228</v>
      </c>
    </row>
    <row r="1054" spans="1:14" hidden="1">
      <c r="A1054">
        <v>19</v>
      </c>
      <c r="B1054">
        <v>41</v>
      </c>
      <c r="C1054" t="s">
        <v>2560</v>
      </c>
      <c r="D1054" t="s">
        <v>2590</v>
      </c>
      <c r="E1054">
        <v>1000730</v>
      </c>
      <c r="F1054" t="s">
        <v>47</v>
      </c>
      <c r="G1054" t="s">
        <v>54</v>
      </c>
      <c r="H1054" t="s">
        <v>2557</v>
      </c>
      <c r="I1054">
        <v>3909691844</v>
      </c>
      <c r="J1054" t="s">
        <v>2558</v>
      </c>
      <c r="K1054">
        <v>0</v>
      </c>
      <c r="L1054" t="s">
        <v>1228</v>
      </c>
      <c r="M1054">
        <v>0</v>
      </c>
      <c r="N1054" t="s">
        <v>1228</v>
      </c>
    </row>
    <row r="1055" spans="1:14" hidden="1">
      <c r="A1055">
        <v>19</v>
      </c>
      <c r="B1055">
        <v>41</v>
      </c>
      <c r="C1055" t="s">
        <v>2560</v>
      </c>
      <c r="D1055" t="s">
        <v>2590</v>
      </c>
      <c r="E1055">
        <v>1000730</v>
      </c>
      <c r="F1055" t="s">
        <v>47</v>
      </c>
      <c r="G1055" t="s">
        <v>54</v>
      </c>
      <c r="H1055" t="s">
        <v>2557</v>
      </c>
      <c r="I1055">
        <v>3909691844</v>
      </c>
      <c r="J1055" t="s">
        <v>2558</v>
      </c>
      <c r="K1055">
        <v>0</v>
      </c>
      <c r="L1055" t="s">
        <v>1228</v>
      </c>
      <c r="M1055">
        <v>0</v>
      </c>
      <c r="N1055" t="s">
        <v>1228</v>
      </c>
    </row>
    <row r="1056" spans="1:14" hidden="1">
      <c r="A1056">
        <v>19</v>
      </c>
      <c r="B1056">
        <v>41</v>
      </c>
      <c r="C1056" t="s">
        <v>2560</v>
      </c>
      <c r="D1056" t="s">
        <v>2590</v>
      </c>
      <c r="E1056">
        <v>1000730</v>
      </c>
      <c r="F1056" t="s">
        <v>47</v>
      </c>
      <c r="G1056" t="s">
        <v>54</v>
      </c>
      <c r="H1056" t="s">
        <v>2557</v>
      </c>
      <c r="I1056">
        <v>3909691844</v>
      </c>
      <c r="J1056" t="s">
        <v>2558</v>
      </c>
      <c r="K1056">
        <v>0</v>
      </c>
      <c r="L1056" t="s">
        <v>1228</v>
      </c>
      <c r="M1056">
        <v>0</v>
      </c>
      <c r="N1056" t="s">
        <v>1228</v>
      </c>
    </row>
    <row r="1057" spans="1:14" hidden="1">
      <c r="A1057">
        <v>19</v>
      </c>
      <c r="B1057">
        <v>41</v>
      </c>
      <c r="C1057" t="s">
        <v>2560</v>
      </c>
      <c r="D1057" t="s">
        <v>2590</v>
      </c>
      <c r="E1057">
        <v>1000730</v>
      </c>
      <c r="F1057" t="s">
        <v>47</v>
      </c>
      <c r="G1057" t="s">
        <v>54</v>
      </c>
      <c r="H1057" t="s">
        <v>2557</v>
      </c>
      <c r="I1057">
        <v>3909691844</v>
      </c>
      <c r="J1057" t="s">
        <v>2558</v>
      </c>
      <c r="K1057">
        <v>0</v>
      </c>
      <c r="L1057" t="s">
        <v>1228</v>
      </c>
      <c r="M1057">
        <v>0</v>
      </c>
      <c r="N1057" t="s">
        <v>1228</v>
      </c>
    </row>
    <row r="1058" spans="1:14" hidden="1">
      <c r="A1058">
        <v>19</v>
      </c>
      <c r="B1058">
        <v>41</v>
      </c>
      <c r="C1058" t="s">
        <v>2560</v>
      </c>
      <c r="D1058" t="s">
        <v>2590</v>
      </c>
      <c r="E1058">
        <v>1000730</v>
      </c>
      <c r="F1058" t="s">
        <v>47</v>
      </c>
      <c r="G1058" t="s">
        <v>54</v>
      </c>
      <c r="H1058" t="s">
        <v>2557</v>
      </c>
      <c r="I1058">
        <v>3909691844</v>
      </c>
      <c r="J1058" t="s">
        <v>2558</v>
      </c>
      <c r="K1058">
        <v>0</v>
      </c>
      <c r="L1058" t="s">
        <v>1228</v>
      </c>
      <c r="M1058">
        <v>0</v>
      </c>
      <c r="N1058" t="s">
        <v>1228</v>
      </c>
    </row>
    <row r="1059" spans="1:14" hidden="1">
      <c r="A1059">
        <v>19</v>
      </c>
      <c r="B1059">
        <v>41</v>
      </c>
      <c r="C1059" t="s">
        <v>2560</v>
      </c>
      <c r="D1059" t="s">
        <v>2590</v>
      </c>
      <c r="E1059">
        <v>1000730</v>
      </c>
      <c r="F1059" t="s">
        <v>47</v>
      </c>
      <c r="G1059" t="s">
        <v>54</v>
      </c>
      <c r="H1059" t="s">
        <v>2557</v>
      </c>
      <c r="I1059">
        <v>3909691844</v>
      </c>
      <c r="J1059" t="s">
        <v>2558</v>
      </c>
      <c r="K1059">
        <v>0</v>
      </c>
      <c r="L1059" t="s">
        <v>1228</v>
      </c>
      <c r="M1059">
        <v>0</v>
      </c>
      <c r="N1059" t="s">
        <v>1228</v>
      </c>
    </row>
    <row r="1060" spans="1:14" hidden="1">
      <c r="A1060">
        <v>19</v>
      </c>
      <c r="B1060">
        <v>41</v>
      </c>
      <c r="C1060" t="s">
        <v>2560</v>
      </c>
      <c r="D1060" t="s">
        <v>2590</v>
      </c>
      <c r="E1060">
        <v>1000730</v>
      </c>
      <c r="F1060" t="s">
        <v>47</v>
      </c>
      <c r="G1060" t="s">
        <v>54</v>
      </c>
      <c r="H1060" t="s">
        <v>2557</v>
      </c>
      <c r="I1060">
        <v>3909691844</v>
      </c>
      <c r="J1060" t="s">
        <v>2558</v>
      </c>
      <c r="K1060">
        <v>0</v>
      </c>
      <c r="L1060" t="s">
        <v>1228</v>
      </c>
      <c r="M1060">
        <v>0</v>
      </c>
      <c r="N1060" t="s">
        <v>1228</v>
      </c>
    </row>
    <row r="1061" spans="1:14" hidden="1">
      <c r="A1061">
        <v>19</v>
      </c>
      <c r="B1061">
        <v>41</v>
      </c>
      <c r="C1061" t="s">
        <v>2560</v>
      </c>
      <c r="D1061" t="s">
        <v>2590</v>
      </c>
      <c r="E1061">
        <v>1000730</v>
      </c>
      <c r="F1061" t="s">
        <v>47</v>
      </c>
      <c r="G1061" t="s">
        <v>54</v>
      </c>
      <c r="H1061" t="s">
        <v>2557</v>
      </c>
      <c r="I1061">
        <v>3909691844</v>
      </c>
      <c r="J1061" t="s">
        <v>2558</v>
      </c>
      <c r="K1061">
        <v>0</v>
      </c>
      <c r="L1061" t="s">
        <v>1228</v>
      </c>
      <c r="M1061">
        <v>0</v>
      </c>
      <c r="N1061" t="s">
        <v>1228</v>
      </c>
    </row>
    <row r="1062" spans="1:14" hidden="1">
      <c r="A1062">
        <v>19</v>
      </c>
      <c r="B1062">
        <v>41</v>
      </c>
      <c r="C1062" t="s">
        <v>2560</v>
      </c>
      <c r="D1062" t="s">
        <v>2590</v>
      </c>
      <c r="E1062">
        <v>1000730</v>
      </c>
      <c r="F1062" t="s">
        <v>47</v>
      </c>
      <c r="G1062" t="s">
        <v>54</v>
      </c>
      <c r="H1062" t="s">
        <v>2557</v>
      </c>
      <c r="I1062">
        <v>3909691844</v>
      </c>
      <c r="J1062" t="s">
        <v>2558</v>
      </c>
      <c r="K1062">
        <v>0</v>
      </c>
      <c r="L1062" t="s">
        <v>1228</v>
      </c>
      <c r="M1062">
        <v>0</v>
      </c>
      <c r="N1062" t="s">
        <v>1228</v>
      </c>
    </row>
    <row r="1063" spans="1:14" hidden="1">
      <c r="A1063">
        <v>19</v>
      </c>
      <c r="B1063">
        <v>41</v>
      </c>
      <c r="C1063" t="s">
        <v>2560</v>
      </c>
      <c r="D1063" t="s">
        <v>2590</v>
      </c>
      <c r="E1063">
        <v>1000730</v>
      </c>
      <c r="F1063" t="s">
        <v>47</v>
      </c>
      <c r="G1063" t="s">
        <v>54</v>
      </c>
      <c r="H1063" t="s">
        <v>2557</v>
      </c>
      <c r="I1063">
        <v>3909691844</v>
      </c>
      <c r="J1063" t="s">
        <v>2558</v>
      </c>
      <c r="K1063">
        <v>0</v>
      </c>
      <c r="L1063" t="s">
        <v>1228</v>
      </c>
      <c r="M1063">
        <v>0</v>
      </c>
      <c r="N1063" t="s">
        <v>1228</v>
      </c>
    </row>
    <row r="1064" spans="1:14" hidden="1">
      <c r="A1064">
        <v>19</v>
      </c>
      <c r="B1064">
        <v>41</v>
      </c>
      <c r="C1064" t="s">
        <v>2560</v>
      </c>
      <c r="D1064" t="s">
        <v>2590</v>
      </c>
      <c r="E1064">
        <v>1000730</v>
      </c>
      <c r="F1064" t="s">
        <v>47</v>
      </c>
      <c r="G1064" t="s">
        <v>54</v>
      </c>
      <c r="H1064" t="s">
        <v>2557</v>
      </c>
      <c r="I1064">
        <v>3909691844</v>
      </c>
      <c r="J1064" t="s">
        <v>2558</v>
      </c>
      <c r="K1064">
        <v>0</v>
      </c>
      <c r="L1064" t="s">
        <v>1228</v>
      </c>
      <c r="M1064">
        <v>0</v>
      </c>
      <c r="N1064" t="s">
        <v>1228</v>
      </c>
    </row>
    <row r="1065" spans="1:14" hidden="1">
      <c r="A1065">
        <v>19</v>
      </c>
      <c r="B1065">
        <v>41</v>
      </c>
      <c r="C1065" t="s">
        <v>2560</v>
      </c>
      <c r="D1065" t="s">
        <v>2590</v>
      </c>
      <c r="E1065">
        <v>1000730</v>
      </c>
      <c r="F1065" t="s">
        <v>47</v>
      </c>
      <c r="G1065" t="s">
        <v>54</v>
      </c>
      <c r="H1065" t="s">
        <v>2557</v>
      </c>
      <c r="I1065">
        <v>3909691844</v>
      </c>
      <c r="J1065" t="s">
        <v>2558</v>
      </c>
      <c r="K1065">
        <v>0</v>
      </c>
      <c r="L1065" t="s">
        <v>1228</v>
      </c>
      <c r="M1065">
        <v>0</v>
      </c>
      <c r="N1065" t="s">
        <v>1228</v>
      </c>
    </row>
    <row r="1066" spans="1:14" hidden="1">
      <c r="A1066">
        <v>19</v>
      </c>
      <c r="B1066">
        <v>41</v>
      </c>
      <c r="C1066" t="s">
        <v>2560</v>
      </c>
      <c r="D1066" t="s">
        <v>2590</v>
      </c>
      <c r="E1066">
        <v>1000730</v>
      </c>
      <c r="F1066" t="s">
        <v>47</v>
      </c>
      <c r="G1066" t="s">
        <v>54</v>
      </c>
      <c r="H1066" t="s">
        <v>2557</v>
      </c>
      <c r="I1066">
        <v>3909691844</v>
      </c>
      <c r="J1066" t="s">
        <v>2558</v>
      </c>
      <c r="K1066">
        <v>0</v>
      </c>
      <c r="L1066" t="s">
        <v>1228</v>
      </c>
      <c r="M1066">
        <v>0</v>
      </c>
      <c r="N1066" t="s">
        <v>1228</v>
      </c>
    </row>
    <row r="1067" spans="1:14" hidden="1">
      <c r="A1067">
        <v>19</v>
      </c>
      <c r="B1067">
        <v>41</v>
      </c>
      <c r="C1067" t="s">
        <v>2560</v>
      </c>
      <c r="D1067" t="s">
        <v>2590</v>
      </c>
      <c r="E1067">
        <v>1000730</v>
      </c>
      <c r="F1067" t="s">
        <v>47</v>
      </c>
      <c r="G1067" t="s">
        <v>54</v>
      </c>
      <c r="H1067" t="s">
        <v>2557</v>
      </c>
      <c r="I1067">
        <v>3909691844</v>
      </c>
      <c r="J1067" t="s">
        <v>2558</v>
      </c>
      <c r="K1067">
        <v>0</v>
      </c>
      <c r="L1067" t="s">
        <v>1228</v>
      </c>
      <c r="M1067">
        <v>0</v>
      </c>
      <c r="N1067" t="s">
        <v>1228</v>
      </c>
    </row>
    <row r="1068" spans="1:14" hidden="1">
      <c r="A1068">
        <v>19</v>
      </c>
      <c r="B1068">
        <v>41</v>
      </c>
      <c r="C1068" t="s">
        <v>2560</v>
      </c>
      <c r="D1068" t="s">
        <v>2590</v>
      </c>
      <c r="E1068">
        <v>1000730</v>
      </c>
      <c r="F1068" t="s">
        <v>47</v>
      </c>
      <c r="G1068" t="s">
        <v>54</v>
      </c>
      <c r="H1068" t="s">
        <v>2557</v>
      </c>
      <c r="I1068">
        <v>3909691844</v>
      </c>
      <c r="J1068" t="s">
        <v>2558</v>
      </c>
      <c r="K1068">
        <v>0</v>
      </c>
      <c r="L1068" t="s">
        <v>1228</v>
      </c>
      <c r="M1068">
        <v>0</v>
      </c>
      <c r="N1068" t="s">
        <v>1228</v>
      </c>
    </row>
    <row r="1069" spans="1:14" hidden="1">
      <c r="A1069">
        <v>19</v>
      </c>
      <c r="B1069">
        <v>41</v>
      </c>
      <c r="C1069" t="s">
        <v>2560</v>
      </c>
      <c r="D1069" t="s">
        <v>2590</v>
      </c>
      <c r="E1069">
        <v>1000730</v>
      </c>
      <c r="F1069" t="s">
        <v>47</v>
      </c>
      <c r="G1069" t="s">
        <v>54</v>
      </c>
      <c r="H1069" t="s">
        <v>2557</v>
      </c>
      <c r="I1069">
        <v>3909691844</v>
      </c>
      <c r="J1069" t="s">
        <v>2558</v>
      </c>
      <c r="K1069">
        <v>0</v>
      </c>
      <c r="L1069" t="s">
        <v>1228</v>
      </c>
      <c r="M1069">
        <v>0</v>
      </c>
      <c r="N1069" t="s">
        <v>1228</v>
      </c>
    </row>
    <row r="1070" spans="1:14" hidden="1">
      <c r="A1070">
        <v>19</v>
      </c>
      <c r="B1070">
        <v>41</v>
      </c>
      <c r="C1070" t="s">
        <v>2560</v>
      </c>
      <c r="D1070" t="s">
        <v>2590</v>
      </c>
      <c r="E1070">
        <v>1000730</v>
      </c>
      <c r="F1070" t="s">
        <v>47</v>
      </c>
      <c r="G1070" t="s">
        <v>54</v>
      </c>
      <c r="H1070" t="s">
        <v>2557</v>
      </c>
      <c r="I1070">
        <v>3909691844</v>
      </c>
      <c r="J1070" t="s">
        <v>2558</v>
      </c>
      <c r="K1070">
        <v>0</v>
      </c>
      <c r="L1070" t="s">
        <v>1228</v>
      </c>
      <c r="M1070">
        <v>0</v>
      </c>
      <c r="N1070" t="s">
        <v>1228</v>
      </c>
    </row>
    <row r="1071" spans="1:14" hidden="1">
      <c r="A1071">
        <v>19</v>
      </c>
      <c r="B1071">
        <v>41</v>
      </c>
      <c r="C1071" t="s">
        <v>2560</v>
      </c>
      <c r="D1071" t="s">
        <v>2590</v>
      </c>
      <c r="E1071">
        <v>1000730</v>
      </c>
      <c r="F1071" t="s">
        <v>47</v>
      </c>
      <c r="G1071" t="s">
        <v>54</v>
      </c>
      <c r="H1071" t="s">
        <v>2557</v>
      </c>
      <c r="I1071">
        <v>3909691844</v>
      </c>
      <c r="J1071" t="s">
        <v>2558</v>
      </c>
      <c r="K1071">
        <v>0</v>
      </c>
      <c r="L1071" t="s">
        <v>1228</v>
      </c>
      <c r="M1071">
        <v>0</v>
      </c>
      <c r="N1071" t="s">
        <v>1228</v>
      </c>
    </row>
    <row r="1072" spans="1:14" hidden="1">
      <c r="A1072">
        <v>19</v>
      </c>
      <c r="B1072">
        <v>41</v>
      </c>
      <c r="C1072" t="s">
        <v>2560</v>
      </c>
      <c r="D1072" t="s">
        <v>2590</v>
      </c>
      <c r="E1072">
        <v>1000730</v>
      </c>
      <c r="F1072" t="s">
        <v>47</v>
      </c>
      <c r="G1072" t="s">
        <v>54</v>
      </c>
      <c r="H1072" t="s">
        <v>2557</v>
      </c>
      <c r="I1072">
        <v>3909691844</v>
      </c>
      <c r="J1072" t="s">
        <v>2558</v>
      </c>
      <c r="K1072">
        <v>0</v>
      </c>
      <c r="L1072" t="s">
        <v>1228</v>
      </c>
      <c r="M1072">
        <v>0</v>
      </c>
      <c r="N1072" t="s">
        <v>1228</v>
      </c>
    </row>
    <row r="1073" spans="1:14" hidden="1">
      <c r="A1073">
        <v>19</v>
      </c>
      <c r="B1073">
        <v>41</v>
      </c>
      <c r="C1073" t="s">
        <v>2560</v>
      </c>
      <c r="D1073" t="s">
        <v>2590</v>
      </c>
      <c r="E1073">
        <v>1000730</v>
      </c>
      <c r="F1073" t="s">
        <v>47</v>
      </c>
      <c r="G1073" t="s">
        <v>54</v>
      </c>
      <c r="H1073" t="s">
        <v>2557</v>
      </c>
      <c r="I1073">
        <v>3909691844</v>
      </c>
      <c r="J1073" t="s">
        <v>2558</v>
      </c>
      <c r="K1073">
        <v>0</v>
      </c>
      <c r="L1073" t="s">
        <v>1228</v>
      </c>
      <c r="M1073">
        <v>0</v>
      </c>
      <c r="N1073" t="s">
        <v>1228</v>
      </c>
    </row>
    <row r="1074" spans="1:14" hidden="1">
      <c r="A1074">
        <v>19</v>
      </c>
      <c r="B1074">
        <v>41</v>
      </c>
      <c r="C1074" t="s">
        <v>2560</v>
      </c>
      <c r="D1074" t="s">
        <v>2590</v>
      </c>
      <c r="E1074">
        <v>1000730</v>
      </c>
      <c r="F1074" t="s">
        <v>47</v>
      </c>
      <c r="G1074" t="s">
        <v>54</v>
      </c>
      <c r="H1074" t="s">
        <v>2557</v>
      </c>
      <c r="I1074">
        <v>3909691844</v>
      </c>
      <c r="J1074" t="s">
        <v>2558</v>
      </c>
      <c r="K1074">
        <v>0</v>
      </c>
      <c r="L1074" t="s">
        <v>1228</v>
      </c>
      <c r="M1074">
        <v>0</v>
      </c>
      <c r="N1074" t="s">
        <v>1228</v>
      </c>
    </row>
    <row r="1075" spans="1:14" hidden="1">
      <c r="A1075">
        <v>19</v>
      </c>
      <c r="B1075">
        <v>41</v>
      </c>
      <c r="C1075" t="s">
        <v>2560</v>
      </c>
      <c r="D1075" t="s">
        <v>2590</v>
      </c>
      <c r="E1075">
        <v>1000730</v>
      </c>
      <c r="F1075" t="s">
        <v>47</v>
      </c>
      <c r="G1075" t="s">
        <v>54</v>
      </c>
      <c r="H1075" t="s">
        <v>2557</v>
      </c>
      <c r="I1075">
        <v>3909691844</v>
      </c>
      <c r="J1075" t="s">
        <v>2558</v>
      </c>
      <c r="K1075">
        <v>0</v>
      </c>
      <c r="L1075" t="s">
        <v>1228</v>
      </c>
      <c r="M1075">
        <v>0</v>
      </c>
      <c r="N1075" t="s">
        <v>1228</v>
      </c>
    </row>
    <row r="1076" spans="1:14" hidden="1">
      <c r="A1076">
        <v>19</v>
      </c>
      <c r="B1076">
        <v>41</v>
      </c>
      <c r="C1076" t="s">
        <v>2560</v>
      </c>
      <c r="D1076" t="s">
        <v>2590</v>
      </c>
      <c r="E1076">
        <v>1000730</v>
      </c>
      <c r="F1076" t="s">
        <v>47</v>
      </c>
      <c r="G1076" t="s">
        <v>54</v>
      </c>
      <c r="H1076" t="s">
        <v>2557</v>
      </c>
      <c r="I1076">
        <v>3909691844</v>
      </c>
      <c r="J1076" t="s">
        <v>2558</v>
      </c>
      <c r="K1076">
        <v>0</v>
      </c>
      <c r="L1076" t="s">
        <v>1228</v>
      </c>
      <c r="M1076">
        <v>0</v>
      </c>
      <c r="N1076" t="s">
        <v>1228</v>
      </c>
    </row>
    <row r="1077" spans="1:14" hidden="1">
      <c r="A1077">
        <v>19</v>
      </c>
      <c r="B1077">
        <v>41</v>
      </c>
      <c r="C1077" t="s">
        <v>2560</v>
      </c>
      <c r="D1077" t="s">
        <v>2590</v>
      </c>
      <c r="E1077">
        <v>1000730</v>
      </c>
      <c r="F1077" t="s">
        <v>47</v>
      </c>
      <c r="G1077" t="s">
        <v>54</v>
      </c>
      <c r="H1077" t="s">
        <v>2557</v>
      </c>
      <c r="I1077">
        <v>3909691844</v>
      </c>
      <c r="J1077" t="s">
        <v>2558</v>
      </c>
      <c r="K1077">
        <v>0</v>
      </c>
      <c r="L1077" t="s">
        <v>1228</v>
      </c>
      <c r="M1077">
        <v>0</v>
      </c>
      <c r="N1077" t="s">
        <v>1228</v>
      </c>
    </row>
    <row r="1078" spans="1:14" hidden="1">
      <c r="A1078">
        <v>10</v>
      </c>
      <c r="B1078">
        <v>41</v>
      </c>
      <c r="C1078" t="s">
        <v>2560</v>
      </c>
      <c r="D1078" t="s">
        <v>2590</v>
      </c>
      <c r="E1078">
        <v>1000730</v>
      </c>
      <c r="F1078" t="s">
        <v>47</v>
      </c>
      <c r="G1078" t="s">
        <v>1122</v>
      </c>
      <c r="H1078" t="s">
        <v>2557</v>
      </c>
      <c r="I1078">
        <v>3909691845</v>
      </c>
      <c r="J1078" t="s">
        <v>2558</v>
      </c>
      <c r="K1078">
        <v>0</v>
      </c>
      <c r="L1078" t="s">
        <v>1228</v>
      </c>
      <c r="M1078">
        <v>0</v>
      </c>
      <c r="N1078" t="s">
        <v>1228</v>
      </c>
    </row>
    <row r="1079" spans="1:14" hidden="1">
      <c r="A1079">
        <v>10</v>
      </c>
      <c r="B1079">
        <v>41</v>
      </c>
      <c r="C1079" t="s">
        <v>2560</v>
      </c>
      <c r="D1079" t="s">
        <v>2590</v>
      </c>
      <c r="E1079">
        <v>1000730</v>
      </c>
      <c r="F1079" t="s">
        <v>47</v>
      </c>
      <c r="G1079" t="s">
        <v>194</v>
      </c>
      <c r="H1079" t="s">
        <v>2557</v>
      </c>
      <c r="I1079">
        <v>3909691845</v>
      </c>
      <c r="J1079" t="s">
        <v>2558</v>
      </c>
      <c r="K1079">
        <v>0</v>
      </c>
      <c r="L1079" t="s">
        <v>1228</v>
      </c>
      <c r="M1079">
        <v>0</v>
      </c>
      <c r="N1079" t="s">
        <v>1228</v>
      </c>
    </row>
    <row r="1080" spans="1:14" hidden="1">
      <c r="A1080">
        <v>10</v>
      </c>
      <c r="B1080">
        <v>41</v>
      </c>
      <c r="C1080" t="s">
        <v>2560</v>
      </c>
      <c r="D1080" t="s">
        <v>2590</v>
      </c>
      <c r="E1080">
        <v>1000730</v>
      </c>
      <c r="F1080" t="s">
        <v>47</v>
      </c>
      <c r="G1080" t="s">
        <v>409</v>
      </c>
      <c r="H1080" t="s">
        <v>2557</v>
      </c>
      <c r="I1080">
        <v>3909691845</v>
      </c>
      <c r="J1080" t="s">
        <v>2558</v>
      </c>
      <c r="K1080">
        <v>0</v>
      </c>
      <c r="L1080" t="s">
        <v>1228</v>
      </c>
      <c r="M1080">
        <v>0</v>
      </c>
      <c r="N1080" t="s">
        <v>1228</v>
      </c>
    </row>
    <row r="1081" spans="1:14" hidden="1">
      <c r="A1081">
        <v>10</v>
      </c>
      <c r="B1081">
        <v>41</v>
      </c>
      <c r="C1081" t="s">
        <v>2560</v>
      </c>
      <c r="D1081" t="s">
        <v>2590</v>
      </c>
      <c r="E1081">
        <v>1000730</v>
      </c>
      <c r="F1081" t="s">
        <v>47</v>
      </c>
      <c r="G1081" t="s">
        <v>1122</v>
      </c>
      <c r="H1081" t="s">
        <v>2557</v>
      </c>
      <c r="I1081">
        <v>3909691845</v>
      </c>
      <c r="J1081" t="s">
        <v>2558</v>
      </c>
      <c r="K1081">
        <v>0</v>
      </c>
      <c r="L1081" t="s">
        <v>1228</v>
      </c>
      <c r="M1081">
        <v>0</v>
      </c>
      <c r="N1081" t="s">
        <v>1228</v>
      </c>
    </row>
    <row r="1082" spans="1:14" hidden="1">
      <c r="A1082">
        <v>10</v>
      </c>
      <c r="B1082">
        <v>41</v>
      </c>
      <c r="C1082" t="s">
        <v>2560</v>
      </c>
      <c r="D1082" t="s">
        <v>2590</v>
      </c>
      <c r="E1082">
        <v>1000730</v>
      </c>
      <c r="F1082" t="s">
        <v>47</v>
      </c>
      <c r="G1082" t="s">
        <v>194</v>
      </c>
      <c r="H1082" t="s">
        <v>2557</v>
      </c>
      <c r="I1082">
        <v>3909691845</v>
      </c>
      <c r="J1082" t="s">
        <v>2558</v>
      </c>
      <c r="K1082">
        <v>0</v>
      </c>
      <c r="L1082" t="s">
        <v>1228</v>
      </c>
      <c r="M1082">
        <v>0</v>
      </c>
      <c r="N1082" t="s">
        <v>1228</v>
      </c>
    </row>
    <row r="1083" spans="1:14" hidden="1">
      <c r="A1083">
        <v>10</v>
      </c>
      <c r="B1083">
        <v>41</v>
      </c>
      <c r="C1083" t="s">
        <v>2560</v>
      </c>
      <c r="D1083" t="s">
        <v>2590</v>
      </c>
      <c r="E1083">
        <v>1000730</v>
      </c>
      <c r="F1083" t="s">
        <v>47</v>
      </c>
      <c r="G1083" t="s">
        <v>409</v>
      </c>
      <c r="H1083" t="s">
        <v>2557</v>
      </c>
      <c r="I1083">
        <v>3909691845</v>
      </c>
      <c r="J1083" t="s">
        <v>2558</v>
      </c>
      <c r="K1083">
        <v>0</v>
      </c>
      <c r="L1083" t="s">
        <v>1228</v>
      </c>
      <c r="M1083">
        <v>0</v>
      </c>
      <c r="N1083" t="s">
        <v>1228</v>
      </c>
    </row>
    <row r="1084" spans="1:14" hidden="1">
      <c r="A1084">
        <v>19</v>
      </c>
      <c r="B1084">
        <v>41</v>
      </c>
      <c r="C1084" t="s">
        <v>2559</v>
      </c>
      <c r="D1084" t="s">
        <v>2591</v>
      </c>
      <c r="E1084">
        <v>1000730</v>
      </c>
      <c r="F1084" t="s">
        <v>47</v>
      </c>
      <c r="G1084" t="s">
        <v>54</v>
      </c>
      <c r="H1084" t="s">
        <v>2557</v>
      </c>
      <c r="I1084">
        <v>3909734323</v>
      </c>
      <c r="J1084" t="s">
        <v>2558</v>
      </c>
      <c r="K1084">
        <v>0</v>
      </c>
      <c r="L1084" t="s">
        <v>1228</v>
      </c>
      <c r="M1084">
        <v>0</v>
      </c>
      <c r="N1084" t="s">
        <v>1228</v>
      </c>
    </row>
    <row r="1085" spans="1:14" hidden="1">
      <c r="A1085">
        <v>19</v>
      </c>
      <c r="B1085">
        <v>41</v>
      </c>
      <c r="C1085" t="s">
        <v>2559</v>
      </c>
      <c r="D1085" t="s">
        <v>2591</v>
      </c>
      <c r="E1085">
        <v>1000730</v>
      </c>
      <c r="F1085" t="s">
        <v>47</v>
      </c>
      <c r="G1085" t="s">
        <v>54</v>
      </c>
      <c r="H1085" t="s">
        <v>2557</v>
      </c>
      <c r="I1085">
        <v>3909734323</v>
      </c>
      <c r="J1085" t="s">
        <v>2558</v>
      </c>
      <c r="K1085">
        <v>0</v>
      </c>
      <c r="L1085" t="s">
        <v>1228</v>
      </c>
      <c r="M1085">
        <v>0</v>
      </c>
      <c r="N1085" t="s">
        <v>1228</v>
      </c>
    </row>
    <row r="1086" spans="1:14" hidden="1">
      <c r="A1086">
        <v>19</v>
      </c>
      <c r="B1086">
        <v>41</v>
      </c>
      <c r="C1086" t="s">
        <v>2559</v>
      </c>
      <c r="D1086" t="s">
        <v>2591</v>
      </c>
      <c r="E1086">
        <v>1000730</v>
      </c>
      <c r="F1086" t="s">
        <v>47</v>
      </c>
      <c r="G1086" t="s">
        <v>54</v>
      </c>
      <c r="H1086" t="s">
        <v>2557</v>
      </c>
      <c r="I1086">
        <v>3909734323</v>
      </c>
      <c r="J1086" t="s">
        <v>2558</v>
      </c>
      <c r="K1086">
        <v>0</v>
      </c>
      <c r="L1086" t="s">
        <v>1228</v>
      </c>
      <c r="M1086">
        <v>0</v>
      </c>
      <c r="N1086" t="s">
        <v>1228</v>
      </c>
    </row>
    <row r="1087" spans="1:14" hidden="1">
      <c r="A1087">
        <v>19</v>
      </c>
      <c r="B1087">
        <v>41</v>
      </c>
      <c r="C1087" t="s">
        <v>2559</v>
      </c>
      <c r="D1087" t="s">
        <v>2591</v>
      </c>
      <c r="E1087">
        <v>1000730</v>
      </c>
      <c r="F1087" t="s">
        <v>47</v>
      </c>
      <c r="G1087" t="s">
        <v>54</v>
      </c>
      <c r="H1087" t="s">
        <v>2557</v>
      </c>
      <c r="I1087">
        <v>3909734323</v>
      </c>
      <c r="J1087" t="s">
        <v>2558</v>
      </c>
      <c r="K1087">
        <v>0</v>
      </c>
      <c r="L1087" t="s">
        <v>1228</v>
      </c>
      <c r="M1087">
        <v>0</v>
      </c>
      <c r="N1087" t="s">
        <v>1228</v>
      </c>
    </row>
    <row r="1088" spans="1:14" hidden="1">
      <c r="A1088">
        <v>19</v>
      </c>
      <c r="B1088">
        <v>41</v>
      </c>
      <c r="C1088" t="s">
        <v>2559</v>
      </c>
      <c r="D1088" t="s">
        <v>2591</v>
      </c>
      <c r="E1088">
        <v>1000730</v>
      </c>
      <c r="F1088" t="s">
        <v>47</v>
      </c>
      <c r="G1088" t="s">
        <v>54</v>
      </c>
      <c r="H1088" t="s">
        <v>2557</v>
      </c>
      <c r="I1088">
        <v>3909734323</v>
      </c>
      <c r="J1088" t="s">
        <v>2558</v>
      </c>
      <c r="K1088">
        <v>0</v>
      </c>
      <c r="L1088" t="s">
        <v>1228</v>
      </c>
      <c r="M1088">
        <v>0</v>
      </c>
      <c r="N1088" t="s">
        <v>1228</v>
      </c>
    </row>
    <row r="1089" spans="1:14" hidden="1">
      <c r="A1089">
        <v>19</v>
      </c>
      <c r="B1089">
        <v>41</v>
      </c>
      <c r="C1089" t="s">
        <v>2559</v>
      </c>
      <c r="D1089" t="s">
        <v>2591</v>
      </c>
      <c r="E1089">
        <v>1000730</v>
      </c>
      <c r="F1089" t="s">
        <v>47</v>
      </c>
      <c r="G1089" t="s">
        <v>54</v>
      </c>
      <c r="H1089" t="s">
        <v>2557</v>
      </c>
      <c r="I1089">
        <v>3909734323</v>
      </c>
      <c r="J1089" t="s">
        <v>2558</v>
      </c>
      <c r="K1089">
        <v>0</v>
      </c>
      <c r="L1089" t="s">
        <v>1228</v>
      </c>
      <c r="M1089">
        <v>0</v>
      </c>
      <c r="N1089" t="s">
        <v>1228</v>
      </c>
    </row>
    <row r="1090" spans="1:14" hidden="1">
      <c r="A1090">
        <v>19</v>
      </c>
      <c r="B1090">
        <v>41</v>
      </c>
      <c r="C1090" t="s">
        <v>2559</v>
      </c>
      <c r="D1090" t="s">
        <v>2591</v>
      </c>
      <c r="E1090">
        <v>1000730</v>
      </c>
      <c r="F1090" t="s">
        <v>47</v>
      </c>
      <c r="G1090" t="s">
        <v>54</v>
      </c>
      <c r="H1090" t="s">
        <v>2557</v>
      </c>
      <c r="I1090">
        <v>3909734323</v>
      </c>
      <c r="J1090" t="s">
        <v>2558</v>
      </c>
      <c r="K1090">
        <v>0</v>
      </c>
      <c r="L1090" t="s">
        <v>1228</v>
      </c>
      <c r="M1090">
        <v>0</v>
      </c>
      <c r="N1090" t="s">
        <v>1228</v>
      </c>
    </row>
    <row r="1091" spans="1:14" hidden="1">
      <c r="A1091">
        <v>19</v>
      </c>
      <c r="B1091">
        <v>41</v>
      </c>
      <c r="C1091" t="s">
        <v>2559</v>
      </c>
      <c r="D1091" t="s">
        <v>2591</v>
      </c>
      <c r="E1091">
        <v>1000730</v>
      </c>
      <c r="F1091" t="s">
        <v>47</v>
      </c>
      <c r="G1091" t="s">
        <v>54</v>
      </c>
      <c r="H1091" t="s">
        <v>2557</v>
      </c>
      <c r="I1091">
        <v>3909734323</v>
      </c>
      <c r="J1091" t="s">
        <v>2558</v>
      </c>
      <c r="K1091">
        <v>0</v>
      </c>
      <c r="L1091" t="s">
        <v>1228</v>
      </c>
      <c r="M1091">
        <v>0</v>
      </c>
      <c r="N1091" t="s">
        <v>1228</v>
      </c>
    </row>
    <row r="1092" spans="1:14" hidden="1">
      <c r="A1092">
        <v>19</v>
      </c>
      <c r="B1092">
        <v>41</v>
      </c>
      <c r="C1092" t="s">
        <v>2559</v>
      </c>
      <c r="D1092" t="s">
        <v>2591</v>
      </c>
      <c r="E1092">
        <v>1000730</v>
      </c>
      <c r="F1092" t="s">
        <v>47</v>
      </c>
      <c r="G1092" t="s">
        <v>54</v>
      </c>
      <c r="H1092" t="s">
        <v>2557</v>
      </c>
      <c r="I1092">
        <v>3909734323</v>
      </c>
      <c r="J1092" t="s">
        <v>2558</v>
      </c>
      <c r="K1092">
        <v>0</v>
      </c>
      <c r="L1092" t="s">
        <v>1228</v>
      </c>
      <c r="M1092">
        <v>0</v>
      </c>
      <c r="N1092" t="s">
        <v>1228</v>
      </c>
    </row>
    <row r="1093" spans="1:14" hidden="1">
      <c r="A1093">
        <v>19</v>
      </c>
      <c r="B1093">
        <v>41</v>
      </c>
      <c r="C1093" t="s">
        <v>2559</v>
      </c>
      <c r="D1093" t="s">
        <v>2591</v>
      </c>
      <c r="E1093">
        <v>1000730</v>
      </c>
      <c r="F1093" t="s">
        <v>47</v>
      </c>
      <c r="G1093" t="s">
        <v>54</v>
      </c>
      <c r="H1093" t="s">
        <v>2557</v>
      </c>
      <c r="I1093">
        <v>3909734323</v>
      </c>
      <c r="J1093" t="s">
        <v>2558</v>
      </c>
      <c r="K1093">
        <v>0</v>
      </c>
      <c r="L1093" t="s">
        <v>1228</v>
      </c>
      <c r="M1093">
        <v>0</v>
      </c>
      <c r="N1093" t="s">
        <v>1228</v>
      </c>
    </row>
    <row r="1094" spans="1:14" hidden="1">
      <c r="A1094">
        <v>19</v>
      </c>
      <c r="B1094">
        <v>41</v>
      </c>
      <c r="C1094" t="s">
        <v>2559</v>
      </c>
      <c r="D1094" t="s">
        <v>2591</v>
      </c>
      <c r="E1094">
        <v>1000730</v>
      </c>
      <c r="F1094" t="s">
        <v>47</v>
      </c>
      <c r="G1094" t="s">
        <v>54</v>
      </c>
      <c r="H1094" t="s">
        <v>2557</v>
      </c>
      <c r="I1094">
        <v>3909734323</v>
      </c>
      <c r="J1094" t="s">
        <v>2558</v>
      </c>
      <c r="K1094">
        <v>0</v>
      </c>
      <c r="L1094" t="s">
        <v>1228</v>
      </c>
      <c r="M1094">
        <v>0</v>
      </c>
      <c r="N1094" t="s">
        <v>1228</v>
      </c>
    </row>
    <row r="1095" spans="1:14" hidden="1">
      <c r="A1095">
        <v>19</v>
      </c>
      <c r="B1095">
        <v>41</v>
      </c>
      <c r="C1095" t="s">
        <v>2559</v>
      </c>
      <c r="D1095" t="s">
        <v>2591</v>
      </c>
      <c r="E1095">
        <v>1000730</v>
      </c>
      <c r="F1095" t="s">
        <v>47</v>
      </c>
      <c r="G1095" t="s">
        <v>54</v>
      </c>
      <c r="H1095" t="s">
        <v>2557</v>
      </c>
      <c r="I1095">
        <v>3909734323</v>
      </c>
      <c r="J1095" t="s">
        <v>2558</v>
      </c>
      <c r="K1095">
        <v>0</v>
      </c>
      <c r="L1095" t="s">
        <v>1228</v>
      </c>
      <c r="M1095">
        <v>0</v>
      </c>
      <c r="N1095" t="s">
        <v>1228</v>
      </c>
    </row>
    <row r="1096" spans="1:14" hidden="1">
      <c r="A1096">
        <v>19</v>
      </c>
      <c r="B1096">
        <v>41</v>
      </c>
      <c r="C1096" t="s">
        <v>2559</v>
      </c>
      <c r="D1096" t="s">
        <v>2591</v>
      </c>
      <c r="E1096">
        <v>1000730</v>
      </c>
      <c r="F1096" t="s">
        <v>47</v>
      </c>
      <c r="G1096" t="s">
        <v>54</v>
      </c>
      <c r="H1096" t="s">
        <v>2557</v>
      </c>
      <c r="I1096">
        <v>3909734323</v>
      </c>
      <c r="J1096" t="s">
        <v>2558</v>
      </c>
      <c r="K1096">
        <v>0</v>
      </c>
      <c r="L1096" t="s">
        <v>1228</v>
      </c>
      <c r="M1096">
        <v>0</v>
      </c>
      <c r="N1096" t="s">
        <v>1228</v>
      </c>
    </row>
    <row r="1097" spans="1:14" hidden="1">
      <c r="A1097">
        <v>19</v>
      </c>
      <c r="B1097">
        <v>41</v>
      </c>
      <c r="C1097" t="s">
        <v>2559</v>
      </c>
      <c r="D1097" t="s">
        <v>2591</v>
      </c>
      <c r="E1097">
        <v>1000730</v>
      </c>
      <c r="F1097" t="s">
        <v>47</v>
      </c>
      <c r="G1097" t="s">
        <v>54</v>
      </c>
      <c r="H1097" t="s">
        <v>2557</v>
      </c>
      <c r="I1097">
        <v>3909734323</v>
      </c>
      <c r="J1097" t="s">
        <v>2558</v>
      </c>
      <c r="K1097">
        <v>0</v>
      </c>
      <c r="L1097" t="s">
        <v>1228</v>
      </c>
      <c r="M1097">
        <v>0</v>
      </c>
      <c r="N1097" t="s">
        <v>1228</v>
      </c>
    </row>
    <row r="1098" spans="1:14" hidden="1">
      <c r="A1098">
        <v>19</v>
      </c>
      <c r="B1098">
        <v>41</v>
      </c>
      <c r="C1098" t="s">
        <v>2559</v>
      </c>
      <c r="D1098" t="s">
        <v>2591</v>
      </c>
      <c r="E1098">
        <v>1000730</v>
      </c>
      <c r="F1098" t="s">
        <v>47</v>
      </c>
      <c r="G1098" t="s">
        <v>54</v>
      </c>
      <c r="H1098" t="s">
        <v>2557</v>
      </c>
      <c r="I1098">
        <v>3909734323</v>
      </c>
      <c r="J1098" t="s">
        <v>2558</v>
      </c>
      <c r="K1098">
        <v>0</v>
      </c>
      <c r="L1098" t="s">
        <v>1228</v>
      </c>
      <c r="M1098">
        <v>0</v>
      </c>
      <c r="N1098" t="s">
        <v>1228</v>
      </c>
    </row>
    <row r="1099" spans="1:14" hidden="1">
      <c r="A1099">
        <v>19</v>
      </c>
      <c r="B1099">
        <v>41</v>
      </c>
      <c r="C1099" t="s">
        <v>2559</v>
      </c>
      <c r="D1099" t="s">
        <v>2591</v>
      </c>
      <c r="E1099">
        <v>1000730</v>
      </c>
      <c r="F1099" t="s">
        <v>47</v>
      </c>
      <c r="G1099" t="s">
        <v>54</v>
      </c>
      <c r="H1099" t="s">
        <v>2557</v>
      </c>
      <c r="I1099">
        <v>3909734323</v>
      </c>
      <c r="J1099" t="s">
        <v>2558</v>
      </c>
      <c r="K1099">
        <v>0</v>
      </c>
      <c r="L1099" t="s">
        <v>1228</v>
      </c>
      <c r="M1099">
        <v>0</v>
      </c>
      <c r="N1099" t="s">
        <v>1228</v>
      </c>
    </row>
    <row r="1100" spans="1:14" hidden="1">
      <c r="A1100">
        <v>19</v>
      </c>
      <c r="B1100">
        <v>41</v>
      </c>
      <c r="C1100" t="s">
        <v>2559</v>
      </c>
      <c r="D1100" t="s">
        <v>2591</v>
      </c>
      <c r="E1100">
        <v>1000730</v>
      </c>
      <c r="F1100" t="s">
        <v>47</v>
      </c>
      <c r="G1100" t="s">
        <v>54</v>
      </c>
      <c r="H1100" t="s">
        <v>2557</v>
      </c>
      <c r="I1100">
        <v>3909734323</v>
      </c>
      <c r="J1100" t="s">
        <v>2558</v>
      </c>
      <c r="K1100">
        <v>0</v>
      </c>
      <c r="L1100" t="s">
        <v>1228</v>
      </c>
      <c r="M1100">
        <v>0</v>
      </c>
      <c r="N1100" t="s">
        <v>1228</v>
      </c>
    </row>
    <row r="1101" spans="1:14" hidden="1">
      <c r="A1101">
        <v>19</v>
      </c>
      <c r="B1101">
        <v>41</v>
      </c>
      <c r="C1101" t="s">
        <v>2559</v>
      </c>
      <c r="D1101" t="s">
        <v>2591</v>
      </c>
      <c r="E1101">
        <v>1000730</v>
      </c>
      <c r="F1101" t="s">
        <v>47</v>
      </c>
      <c r="G1101" t="s">
        <v>54</v>
      </c>
      <c r="H1101" t="s">
        <v>2557</v>
      </c>
      <c r="I1101">
        <v>3909734323</v>
      </c>
      <c r="J1101" t="s">
        <v>2558</v>
      </c>
      <c r="K1101">
        <v>0</v>
      </c>
      <c r="L1101" t="s">
        <v>1228</v>
      </c>
      <c r="M1101">
        <v>0</v>
      </c>
      <c r="N1101" t="s">
        <v>1228</v>
      </c>
    </row>
    <row r="1102" spans="1:14" hidden="1">
      <c r="A1102">
        <v>19</v>
      </c>
      <c r="B1102">
        <v>41</v>
      </c>
      <c r="C1102" t="s">
        <v>2559</v>
      </c>
      <c r="D1102" t="s">
        <v>2591</v>
      </c>
      <c r="E1102">
        <v>1000730</v>
      </c>
      <c r="F1102" t="s">
        <v>47</v>
      </c>
      <c r="G1102" t="s">
        <v>54</v>
      </c>
      <c r="H1102" t="s">
        <v>2557</v>
      </c>
      <c r="I1102">
        <v>3909734323</v>
      </c>
      <c r="J1102" t="s">
        <v>2558</v>
      </c>
      <c r="K1102">
        <v>0</v>
      </c>
      <c r="L1102" t="s">
        <v>1228</v>
      </c>
      <c r="M1102">
        <v>0</v>
      </c>
      <c r="N1102" t="s">
        <v>1228</v>
      </c>
    </row>
    <row r="1103" spans="1:14" hidden="1">
      <c r="A1103">
        <v>19</v>
      </c>
      <c r="B1103">
        <v>41</v>
      </c>
      <c r="C1103" t="s">
        <v>2559</v>
      </c>
      <c r="D1103" t="s">
        <v>2591</v>
      </c>
      <c r="E1103">
        <v>1000730</v>
      </c>
      <c r="F1103" t="s">
        <v>47</v>
      </c>
      <c r="G1103" t="s">
        <v>54</v>
      </c>
      <c r="H1103" t="s">
        <v>2557</v>
      </c>
      <c r="I1103">
        <v>3909734323</v>
      </c>
      <c r="J1103" t="s">
        <v>2558</v>
      </c>
      <c r="K1103">
        <v>0</v>
      </c>
      <c r="L1103" t="s">
        <v>1228</v>
      </c>
      <c r="M1103">
        <v>0</v>
      </c>
      <c r="N1103" t="s">
        <v>1228</v>
      </c>
    </row>
    <row r="1104" spans="1:14" hidden="1">
      <c r="A1104">
        <v>19</v>
      </c>
      <c r="B1104">
        <v>41</v>
      </c>
      <c r="C1104" t="s">
        <v>2559</v>
      </c>
      <c r="D1104" t="s">
        <v>2591</v>
      </c>
      <c r="E1104">
        <v>1000730</v>
      </c>
      <c r="F1104" t="s">
        <v>47</v>
      </c>
      <c r="G1104" t="s">
        <v>54</v>
      </c>
      <c r="H1104" t="s">
        <v>2557</v>
      </c>
      <c r="I1104">
        <v>3909734323</v>
      </c>
      <c r="J1104" t="s">
        <v>2558</v>
      </c>
      <c r="K1104">
        <v>0</v>
      </c>
      <c r="L1104" t="s">
        <v>1228</v>
      </c>
      <c r="M1104">
        <v>0</v>
      </c>
      <c r="N1104" t="s">
        <v>1228</v>
      </c>
    </row>
    <row r="1105" spans="1:14" hidden="1">
      <c r="A1105">
        <v>19</v>
      </c>
      <c r="B1105">
        <v>41</v>
      </c>
      <c r="C1105" t="s">
        <v>2559</v>
      </c>
      <c r="D1105" t="s">
        <v>2591</v>
      </c>
      <c r="E1105">
        <v>1000730</v>
      </c>
      <c r="F1105" t="s">
        <v>47</v>
      </c>
      <c r="G1105" t="s">
        <v>54</v>
      </c>
      <c r="H1105" t="s">
        <v>2557</v>
      </c>
      <c r="I1105">
        <v>3909734323</v>
      </c>
      <c r="J1105" t="s">
        <v>2558</v>
      </c>
      <c r="K1105">
        <v>0</v>
      </c>
      <c r="L1105" t="s">
        <v>1228</v>
      </c>
      <c r="M1105">
        <v>0</v>
      </c>
      <c r="N1105" t="s">
        <v>1228</v>
      </c>
    </row>
    <row r="1106" spans="1:14" hidden="1">
      <c r="A1106">
        <v>19</v>
      </c>
      <c r="B1106">
        <v>41</v>
      </c>
      <c r="C1106" t="s">
        <v>2559</v>
      </c>
      <c r="D1106" t="s">
        <v>2591</v>
      </c>
      <c r="E1106">
        <v>1000730</v>
      </c>
      <c r="F1106" t="s">
        <v>47</v>
      </c>
      <c r="G1106" t="s">
        <v>54</v>
      </c>
      <c r="H1106" t="s">
        <v>2557</v>
      </c>
      <c r="I1106">
        <v>3909734323</v>
      </c>
      <c r="J1106" t="s">
        <v>2558</v>
      </c>
      <c r="K1106">
        <v>0</v>
      </c>
      <c r="L1106" t="s">
        <v>1228</v>
      </c>
      <c r="M1106">
        <v>0</v>
      </c>
      <c r="N1106" t="s">
        <v>1228</v>
      </c>
    </row>
    <row r="1107" spans="1:14" hidden="1">
      <c r="A1107">
        <v>19</v>
      </c>
      <c r="B1107">
        <v>41</v>
      </c>
      <c r="C1107" t="s">
        <v>2559</v>
      </c>
      <c r="D1107" t="s">
        <v>2591</v>
      </c>
      <c r="E1107">
        <v>1000730</v>
      </c>
      <c r="F1107" t="s">
        <v>47</v>
      </c>
      <c r="G1107" t="s">
        <v>54</v>
      </c>
      <c r="H1107" t="s">
        <v>2557</v>
      </c>
      <c r="I1107">
        <v>3909734323</v>
      </c>
      <c r="J1107" t="s">
        <v>2558</v>
      </c>
      <c r="K1107">
        <v>0</v>
      </c>
      <c r="L1107" t="s">
        <v>1228</v>
      </c>
      <c r="M1107">
        <v>0</v>
      </c>
      <c r="N1107" t="s">
        <v>1228</v>
      </c>
    </row>
    <row r="1108" spans="1:14" hidden="1">
      <c r="A1108">
        <v>10</v>
      </c>
      <c r="B1108">
        <v>41</v>
      </c>
      <c r="C1108" t="s">
        <v>2559</v>
      </c>
      <c r="D1108" t="s">
        <v>2591</v>
      </c>
      <c r="E1108">
        <v>1000730</v>
      </c>
      <c r="F1108" t="s">
        <v>47</v>
      </c>
      <c r="G1108" t="s">
        <v>1122</v>
      </c>
      <c r="H1108" t="s">
        <v>2557</v>
      </c>
      <c r="I1108">
        <v>3909734324</v>
      </c>
      <c r="J1108" t="s">
        <v>2558</v>
      </c>
      <c r="K1108">
        <v>0</v>
      </c>
      <c r="L1108" t="s">
        <v>1228</v>
      </c>
      <c r="M1108">
        <v>0</v>
      </c>
      <c r="N1108" t="s">
        <v>1228</v>
      </c>
    </row>
    <row r="1109" spans="1:14" hidden="1">
      <c r="A1109">
        <v>10</v>
      </c>
      <c r="B1109">
        <v>41</v>
      </c>
      <c r="C1109" t="s">
        <v>2559</v>
      </c>
      <c r="D1109" t="s">
        <v>2591</v>
      </c>
      <c r="E1109">
        <v>1000730</v>
      </c>
      <c r="F1109" t="s">
        <v>47</v>
      </c>
      <c r="G1109" t="s">
        <v>194</v>
      </c>
      <c r="H1109" t="s">
        <v>2557</v>
      </c>
      <c r="I1109">
        <v>3909734324</v>
      </c>
      <c r="J1109" t="s">
        <v>2558</v>
      </c>
      <c r="K1109">
        <v>0</v>
      </c>
      <c r="L1109" t="s">
        <v>1228</v>
      </c>
      <c r="M1109">
        <v>0</v>
      </c>
      <c r="N1109" t="s">
        <v>1228</v>
      </c>
    </row>
    <row r="1110" spans="1:14" hidden="1">
      <c r="A1110">
        <v>10</v>
      </c>
      <c r="B1110">
        <v>41</v>
      </c>
      <c r="C1110" t="s">
        <v>2559</v>
      </c>
      <c r="D1110" t="s">
        <v>2591</v>
      </c>
      <c r="E1110">
        <v>1000730</v>
      </c>
      <c r="F1110" t="s">
        <v>47</v>
      </c>
      <c r="G1110" t="s">
        <v>409</v>
      </c>
      <c r="H1110" t="s">
        <v>2557</v>
      </c>
      <c r="I1110">
        <v>3909734324</v>
      </c>
      <c r="J1110" t="s">
        <v>2558</v>
      </c>
      <c r="K1110">
        <v>0</v>
      </c>
      <c r="L1110" t="s">
        <v>1228</v>
      </c>
      <c r="M1110">
        <v>0</v>
      </c>
      <c r="N1110" t="s">
        <v>1228</v>
      </c>
    </row>
    <row r="1111" spans="1:14" hidden="1">
      <c r="A1111">
        <v>10</v>
      </c>
      <c r="B1111">
        <v>41</v>
      </c>
      <c r="C1111" t="s">
        <v>2559</v>
      </c>
      <c r="D1111" t="s">
        <v>2591</v>
      </c>
      <c r="E1111">
        <v>1000730</v>
      </c>
      <c r="F1111" t="s">
        <v>47</v>
      </c>
      <c r="G1111" t="s">
        <v>1122</v>
      </c>
      <c r="H1111" t="s">
        <v>2557</v>
      </c>
      <c r="I1111">
        <v>3909734324</v>
      </c>
      <c r="J1111" t="s">
        <v>2558</v>
      </c>
      <c r="K1111">
        <v>0</v>
      </c>
      <c r="L1111" t="s">
        <v>1228</v>
      </c>
      <c r="M1111">
        <v>0</v>
      </c>
      <c r="N1111" t="s">
        <v>1228</v>
      </c>
    </row>
    <row r="1112" spans="1:14" hidden="1">
      <c r="A1112">
        <v>10</v>
      </c>
      <c r="B1112">
        <v>41</v>
      </c>
      <c r="C1112" t="s">
        <v>2559</v>
      </c>
      <c r="D1112" t="s">
        <v>2591</v>
      </c>
      <c r="E1112">
        <v>1000730</v>
      </c>
      <c r="F1112" t="s">
        <v>47</v>
      </c>
      <c r="G1112" t="s">
        <v>194</v>
      </c>
      <c r="H1112" t="s">
        <v>2557</v>
      </c>
      <c r="I1112">
        <v>3909734324</v>
      </c>
      <c r="J1112" t="s">
        <v>2558</v>
      </c>
      <c r="K1112">
        <v>0</v>
      </c>
      <c r="L1112" t="s">
        <v>1228</v>
      </c>
      <c r="M1112">
        <v>0</v>
      </c>
      <c r="N1112" t="s">
        <v>1228</v>
      </c>
    </row>
    <row r="1113" spans="1:14" hidden="1">
      <c r="A1113">
        <v>10</v>
      </c>
      <c r="B1113">
        <v>41</v>
      </c>
      <c r="C1113" t="s">
        <v>2559</v>
      </c>
      <c r="D1113" t="s">
        <v>2591</v>
      </c>
      <c r="E1113">
        <v>1000730</v>
      </c>
      <c r="F1113" t="s">
        <v>47</v>
      </c>
      <c r="G1113" t="s">
        <v>409</v>
      </c>
      <c r="H1113" t="s">
        <v>2557</v>
      </c>
      <c r="I1113">
        <v>3909734324</v>
      </c>
      <c r="J1113" t="s">
        <v>2558</v>
      </c>
      <c r="K1113">
        <v>0</v>
      </c>
      <c r="L1113" t="s">
        <v>1228</v>
      </c>
      <c r="M1113">
        <v>0</v>
      </c>
      <c r="N1113" t="s">
        <v>1228</v>
      </c>
    </row>
    <row r="1114" spans="1:14" hidden="1">
      <c r="A1114">
        <v>19</v>
      </c>
      <c r="B1114">
        <v>41</v>
      </c>
      <c r="C1114" t="s">
        <v>2560</v>
      </c>
      <c r="D1114" t="s">
        <v>2591</v>
      </c>
      <c r="E1114">
        <v>1000730</v>
      </c>
      <c r="F1114" t="s">
        <v>47</v>
      </c>
      <c r="G1114" t="s">
        <v>54</v>
      </c>
      <c r="H1114" t="s">
        <v>2557</v>
      </c>
      <c r="I1114">
        <v>3909734323</v>
      </c>
      <c r="J1114" t="s">
        <v>2558</v>
      </c>
      <c r="K1114">
        <v>0</v>
      </c>
      <c r="L1114" t="s">
        <v>1228</v>
      </c>
      <c r="M1114">
        <v>0</v>
      </c>
      <c r="N1114" t="s">
        <v>1228</v>
      </c>
    </row>
    <row r="1115" spans="1:14" hidden="1">
      <c r="A1115">
        <v>19</v>
      </c>
      <c r="B1115">
        <v>41</v>
      </c>
      <c r="C1115" t="s">
        <v>2560</v>
      </c>
      <c r="D1115" t="s">
        <v>2591</v>
      </c>
      <c r="E1115">
        <v>1000730</v>
      </c>
      <c r="F1115" t="s">
        <v>47</v>
      </c>
      <c r="G1115" t="s">
        <v>54</v>
      </c>
      <c r="H1115" t="s">
        <v>2557</v>
      </c>
      <c r="I1115">
        <v>3909734323</v>
      </c>
      <c r="J1115" t="s">
        <v>2558</v>
      </c>
      <c r="K1115">
        <v>0</v>
      </c>
      <c r="L1115" t="s">
        <v>1228</v>
      </c>
      <c r="M1115">
        <v>0</v>
      </c>
      <c r="N1115" t="s">
        <v>1228</v>
      </c>
    </row>
    <row r="1116" spans="1:14" hidden="1">
      <c r="A1116">
        <v>19</v>
      </c>
      <c r="B1116">
        <v>41</v>
      </c>
      <c r="C1116" t="s">
        <v>2560</v>
      </c>
      <c r="D1116" t="s">
        <v>2591</v>
      </c>
      <c r="E1116">
        <v>1000730</v>
      </c>
      <c r="F1116" t="s">
        <v>47</v>
      </c>
      <c r="G1116" t="s">
        <v>54</v>
      </c>
      <c r="H1116" t="s">
        <v>2557</v>
      </c>
      <c r="I1116">
        <v>3909734323</v>
      </c>
      <c r="J1116" t="s">
        <v>2558</v>
      </c>
      <c r="K1116">
        <v>0</v>
      </c>
      <c r="L1116" t="s">
        <v>1228</v>
      </c>
      <c r="M1116">
        <v>0</v>
      </c>
      <c r="N1116" t="s">
        <v>1228</v>
      </c>
    </row>
    <row r="1117" spans="1:14" hidden="1">
      <c r="A1117">
        <v>19</v>
      </c>
      <c r="B1117">
        <v>41</v>
      </c>
      <c r="C1117" t="s">
        <v>2560</v>
      </c>
      <c r="D1117" t="s">
        <v>2591</v>
      </c>
      <c r="E1117">
        <v>1000730</v>
      </c>
      <c r="F1117" t="s">
        <v>47</v>
      </c>
      <c r="G1117" t="s">
        <v>54</v>
      </c>
      <c r="H1117" t="s">
        <v>2557</v>
      </c>
      <c r="I1117">
        <v>3909734323</v>
      </c>
      <c r="J1117" t="s">
        <v>2558</v>
      </c>
      <c r="K1117">
        <v>0</v>
      </c>
      <c r="L1117" t="s">
        <v>1228</v>
      </c>
      <c r="M1117">
        <v>0</v>
      </c>
      <c r="N1117" t="s">
        <v>1228</v>
      </c>
    </row>
    <row r="1118" spans="1:14" hidden="1">
      <c r="A1118">
        <v>19</v>
      </c>
      <c r="B1118">
        <v>41</v>
      </c>
      <c r="C1118" t="s">
        <v>2560</v>
      </c>
      <c r="D1118" t="s">
        <v>2591</v>
      </c>
      <c r="E1118">
        <v>1000730</v>
      </c>
      <c r="F1118" t="s">
        <v>47</v>
      </c>
      <c r="G1118" t="s">
        <v>54</v>
      </c>
      <c r="H1118" t="s">
        <v>2557</v>
      </c>
      <c r="I1118">
        <v>3909734323</v>
      </c>
      <c r="J1118" t="s">
        <v>2558</v>
      </c>
      <c r="K1118">
        <v>0</v>
      </c>
      <c r="L1118" t="s">
        <v>1228</v>
      </c>
      <c r="M1118">
        <v>0</v>
      </c>
      <c r="N1118" t="s">
        <v>1228</v>
      </c>
    </row>
    <row r="1119" spans="1:14" hidden="1">
      <c r="A1119">
        <v>19</v>
      </c>
      <c r="B1119">
        <v>41</v>
      </c>
      <c r="C1119" t="s">
        <v>2560</v>
      </c>
      <c r="D1119" t="s">
        <v>2591</v>
      </c>
      <c r="E1119">
        <v>1000730</v>
      </c>
      <c r="F1119" t="s">
        <v>47</v>
      </c>
      <c r="G1119" t="s">
        <v>54</v>
      </c>
      <c r="H1119" t="s">
        <v>2557</v>
      </c>
      <c r="I1119">
        <v>3909734323</v>
      </c>
      <c r="J1119" t="s">
        <v>2558</v>
      </c>
      <c r="K1119">
        <v>0</v>
      </c>
      <c r="L1119" t="s">
        <v>1228</v>
      </c>
      <c r="M1119">
        <v>0</v>
      </c>
      <c r="N1119" t="s">
        <v>1228</v>
      </c>
    </row>
    <row r="1120" spans="1:14" hidden="1">
      <c r="A1120">
        <v>19</v>
      </c>
      <c r="B1120">
        <v>41</v>
      </c>
      <c r="C1120" t="s">
        <v>2560</v>
      </c>
      <c r="D1120" t="s">
        <v>2591</v>
      </c>
      <c r="E1120">
        <v>1000730</v>
      </c>
      <c r="F1120" t="s">
        <v>47</v>
      </c>
      <c r="G1120" t="s">
        <v>54</v>
      </c>
      <c r="H1120" t="s">
        <v>2557</v>
      </c>
      <c r="I1120">
        <v>3909734323</v>
      </c>
      <c r="J1120" t="s">
        <v>2558</v>
      </c>
      <c r="K1120">
        <v>0</v>
      </c>
      <c r="L1120" t="s">
        <v>1228</v>
      </c>
      <c r="M1120">
        <v>0</v>
      </c>
      <c r="N1120" t="s">
        <v>1228</v>
      </c>
    </row>
    <row r="1121" spans="1:14" hidden="1">
      <c r="A1121">
        <v>19</v>
      </c>
      <c r="B1121">
        <v>41</v>
      </c>
      <c r="C1121" t="s">
        <v>2560</v>
      </c>
      <c r="D1121" t="s">
        <v>2591</v>
      </c>
      <c r="E1121">
        <v>1000730</v>
      </c>
      <c r="F1121" t="s">
        <v>47</v>
      </c>
      <c r="G1121" t="s">
        <v>54</v>
      </c>
      <c r="H1121" t="s">
        <v>2557</v>
      </c>
      <c r="I1121">
        <v>3909734323</v>
      </c>
      <c r="J1121" t="s">
        <v>2558</v>
      </c>
      <c r="K1121">
        <v>0</v>
      </c>
      <c r="L1121" t="s">
        <v>1228</v>
      </c>
      <c r="M1121">
        <v>0</v>
      </c>
      <c r="N1121" t="s">
        <v>1228</v>
      </c>
    </row>
    <row r="1122" spans="1:14" hidden="1">
      <c r="A1122">
        <v>19</v>
      </c>
      <c r="B1122">
        <v>41</v>
      </c>
      <c r="C1122" t="s">
        <v>2560</v>
      </c>
      <c r="D1122" t="s">
        <v>2591</v>
      </c>
      <c r="E1122">
        <v>1000730</v>
      </c>
      <c r="F1122" t="s">
        <v>47</v>
      </c>
      <c r="G1122" t="s">
        <v>54</v>
      </c>
      <c r="H1122" t="s">
        <v>2557</v>
      </c>
      <c r="I1122">
        <v>3909734323</v>
      </c>
      <c r="J1122" t="s">
        <v>2558</v>
      </c>
      <c r="K1122">
        <v>0</v>
      </c>
      <c r="L1122" t="s">
        <v>1228</v>
      </c>
      <c r="M1122">
        <v>0</v>
      </c>
      <c r="N1122" t="s">
        <v>1228</v>
      </c>
    </row>
    <row r="1123" spans="1:14" hidden="1">
      <c r="A1123">
        <v>19</v>
      </c>
      <c r="B1123">
        <v>41</v>
      </c>
      <c r="C1123" t="s">
        <v>2560</v>
      </c>
      <c r="D1123" t="s">
        <v>2591</v>
      </c>
      <c r="E1123">
        <v>1000730</v>
      </c>
      <c r="F1123" t="s">
        <v>47</v>
      </c>
      <c r="G1123" t="s">
        <v>54</v>
      </c>
      <c r="H1123" t="s">
        <v>2557</v>
      </c>
      <c r="I1123">
        <v>3909734323</v>
      </c>
      <c r="J1123" t="s">
        <v>2558</v>
      </c>
      <c r="K1123">
        <v>0</v>
      </c>
      <c r="L1123" t="s">
        <v>1228</v>
      </c>
      <c r="M1123">
        <v>0</v>
      </c>
      <c r="N1123" t="s">
        <v>1228</v>
      </c>
    </row>
    <row r="1124" spans="1:14" hidden="1">
      <c r="A1124">
        <v>19</v>
      </c>
      <c r="B1124">
        <v>41</v>
      </c>
      <c r="C1124" t="s">
        <v>2560</v>
      </c>
      <c r="D1124" t="s">
        <v>2591</v>
      </c>
      <c r="E1124">
        <v>1000730</v>
      </c>
      <c r="F1124" t="s">
        <v>47</v>
      </c>
      <c r="G1124" t="s">
        <v>54</v>
      </c>
      <c r="H1124" t="s">
        <v>2557</v>
      </c>
      <c r="I1124">
        <v>3909734323</v>
      </c>
      <c r="J1124" t="s">
        <v>2558</v>
      </c>
      <c r="K1124">
        <v>0</v>
      </c>
      <c r="L1124" t="s">
        <v>1228</v>
      </c>
      <c r="M1124">
        <v>0</v>
      </c>
      <c r="N1124" t="s">
        <v>1228</v>
      </c>
    </row>
    <row r="1125" spans="1:14" hidden="1">
      <c r="A1125">
        <v>19</v>
      </c>
      <c r="B1125">
        <v>41</v>
      </c>
      <c r="C1125" t="s">
        <v>2560</v>
      </c>
      <c r="D1125" t="s">
        <v>2591</v>
      </c>
      <c r="E1125">
        <v>1000730</v>
      </c>
      <c r="F1125" t="s">
        <v>47</v>
      </c>
      <c r="G1125" t="s">
        <v>54</v>
      </c>
      <c r="H1125" t="s">
        <v>2557</v>
      </c>
      <c r="I1125">
        <v>3909734323</v>
      </c>
      <c r="J1125" t="s">
        <v>2558</v>
      </c>
      <c r="K1125">
        <v>0</v>
      </c>
      <c r="L1125" t="s">
        <v>1228</v>
      </c>
      <c r="M1125">
        <v>0</v>
      </c>
      <c r="N1125" t="s">
        <v>1228</v>
      </c>
    </row>
    <row r="1126" spans="1:14" hidden="1">
      <c r="A1126">
        <v>19</v>
      </c>
      <c r="B1126">
        <v>41</v>
      </c>
      <c r="C1126" t="s">
        <v>2560</v>
      </c>
      <c r="D1126" t="s">
        <v>2591</v>
      </c>
      <c r="E1126">
        <v>1000730</v>
      </c>
      <c r="F1126" t="s">
        <v>47</v>
      </c>
      <c r="G1126" t="s">
        <v>54</v>
      </c>
      <c r="H1126" t="s">
        <v>2557</v>
      </c>
      <c r="I1126">
        <v>3909734323</v>
      </c>
      <c r="J1126" t="s">
        <v>2558</v>
      </c>
      <c r="K1126">
        <v>0</v>
      </c>
      <c r="L1126" t="s">
        <v>1228</v>
      </c>
      <c r="M1126">
        <v>0</v>
      </c>
      <c r="N1126" t="s">
        <v>1228</v>
      </c>
    </row>
    <row r="1127" spans="1:14" hidden="1">
      <c r="A1127">
        <v>19</v>
      </c>
      <c r="B1127">
        <v>41</v>
      </c>
      <c r="C1127" t="s">
        <v>2560</v>
      </c>
      <c r="D1127" t="s">
        <v>2591</v>
      </c>
      <c r="E1127">
        <v>1000730</v>
      </c>
      <c r="F1127" t="s">
        <v>47</v>
      </c>
      <c r="G1127" t="s">
        <v>54</v>
      </c>
      <c r="H1127" t="s">
        <v>2557</v>
      </c>
      <c r="I1127">
        <v>3909734323</v>
      </c>
      <c r="J1127" t="s">
        <v>2558</v>
      </c>
      <c r="K1127">
        <v>0</v>
      </c>
      <c r="L1127" t="s">
        <v>1228</v>
      </c>
      <c r="M1127">
        <v>0</v>
      </c>
      <c r="N1127" t="s">
        <v>1228</v>
      </c>
    </row>
    <row r="1128" spans="1:14" hidden="1">
      <c r="A1128">
        <v>19</v>
      </c>
      <c r="B1128">
        <v>41</v>
      </c>
      <c r="C1128" t="s">
        <v>2560</v>
      </c>
      <c r="D1128" t="s">
        <v>2591</v>
      </c>
      <c r="E1128">
        <v>1000730</v>
      </c>
      <c r="F1128" t="s">
        <v>47</v>
      </c>
      <c r="G1128" t="s">
        <v>54</v>
      </c>
      <c r="H1128" t="s">
        <v>2557</v>
      </c>
      <c r="I1128">
        <v>3909734323</v>
      </c>
      <c r="J1128" t="s">
        <v>2558</v>
      </c>
      <c r="K1128">
        <v>0</v>
      </c>
      <c r="L1128" t="s">
        <v>1228</v>
      </c>
      <c r="M1128">
        <v>0</v>
      </c>
      <c r="N1128" t="s">
        <v>1228</v>
      </c>
    </row>
    <row r="1129" spans="1:14" hidden="1">
      <c r="A1129">
        <v>19</v>
      </c>
      <c r="B1129">
        <v>41</v>
      </c>
      <c r="C1129" t="s">
        <v>2560</v>
      </c>
      <c r="D1129" t="s">
        <v>2591</v>
      </c>
      <c r="E1129">
        <v>1000730</v>
      </c>
      <c r="F1129" t="s">
        <v>47</v>
      </c>
      <c r="G1129" t="s">
        <v>54</v>
      </c>
      <c r="H1129" t="s">
        <v>2557</v>
      </c>
      <c r="I1129">
        <v>3909734323</v>
      </c>
      <c r="J1129" t="s">
        <v>2558</v>
      </c>
      <c r="K1129">
        <v>0</v>
      </c>
      <c r="L1129" t="s">
        <v>1228</v>
      </c>
      <c r="M1129">
        <v>0</v>
      </c>
      <c r="N1129" t="s">
        <v>1228</v>
      </c>
    </row>
    <row r="1130" spans="1:14" hidden="1">
      <c r="A1130">
        <v>19</v>
      </c>
      <c r="B1130">
        <v>41</v>
      </c>
      <c r="C1130" t="s">
        <v>2560</v>
      </c>
      <c r="D1130" t="s">
        <v>2591</v>
      </c>
      <c r="E1130">
        <v>1000730</v>
      </c>
      <c r="F1130" t="s">
        <v>47</v>
      </c>
      <c r="G1130" t="s">
        <v>54</v>
      </c>
      <c r="H1130" t="s">
        <v>2557</v>
      </c>
      <c r="I1130">
        <v>3909734323</v>
      </c>
      <c r="J1130" t="s">
        <v>2558</v>
      </c>
      <c r="K1130">
        <v>0</v>
      </c>
      <c r="L1130" t="s">
        <v>1228</v>
      </c>
      <c r="M1130">
        <v>0</v>
      </c>
      <c r="N1130" t="s">
        <v>1228</v>
      </c>
    </row>
    <row r="1131" spans="1:14" hidden="1">
      <c r="A1131">
        <v>19</v>
      </c>
      <c r="B1131">
        <v>41</v>
      </c>
      <c r="C1131" t="s">
        <v>2560</v>
      </c>
      <c r="D1131" t="s">
        <v>2591</v>
      </c>
      <c r="E1131">
        <v>1000730</v>
      </c>
      <c r="F1131" t="s">
        <v>47</v>
      </c>
      <c r="G1131" t="s">
        <v>54</v>
      </c>
      <c r="H1131" t="s">
        <v>2557</v>
      </c>
      <c r="I1131">
        <v>3909734323</v>
      </c>
      <c r="J1131" t="s">
        <v>2558</v>
      </c>
      <c r="K1131">
        <v>0</v>
      </c>
      <c r="L1131" t="s">
        <v>1228</v>
      </c>
      <c r="M1131">
        <v>0</v>
      </c>
      <c r="N1131" t="s">
        <v>1228</v>
      </c>
    </row>
    <row r="1132" spans="1:14" hidden="1">
      <c r="A1132">
        <v>19</v>
      </c>
      <c r="B1132">
        <v>41</v>
      </c>
      <c r="C1132" t="s">
        <v>2560</v>
      </c>
      <c r="D1132" t="s">
        <v>2591</v>
      </c>
      <c r="E1132">
        <v>1000730</v>
      </c>
      <c r="F1132" t="s">
        <v>47</v>
      </c>
      <c r="G1132" t="s">
        <v>54</v>
      </c>
      <c r="H1132" t="s">
        <v>2557</v>
      </c>
      <c r="I1132">
        <v>3909734323</v>
      </c>
      <c r="J1132" t="s">
        <v>2558</v>
      </c>
      <c r="K1132">
        <v>0</v>
      </c>
      <c r="L1132" t="s">
        <v>1228</v>
      </c>
      <c r="M1132">
        <v>0</v>
      </c>
      <c r="N1132" t="s">
        <v>1228</v>
      </c>
    </row>
    <row r="1133" spans="1:14" hidden="1">
      <c r="A1133">
        <v>19</v>
      </c>
      <c r="B1133">
        <v>41</v>
      </c>
      <c r="C1133" t="s">
        <v>2560</v>
      </c>
      <c r="D1133" t="s">
        <v>2591</v>
      </c>
      <c r="E1133">
        <v>1000730</v>
      </c>
      <c r="F1133" t="s">
        <v>47</v>
      </c>
      <c r="G1133" t="s">
        <v>54</v>
      </c>
      <c r="H1133" t="s">
        <v>2557</v>
      </c>
      <c r="I1133">
        <v>3909734323</v>
      </c>
      <c r="J1133" t="s">
        <v>2558</v>
      </c>
      <c r="K1133">
        <v>0</v>
      </c>
      <c r="L1133" t="s">
        <v>1228</v>
      </c>
      <c r="M1133">
        <v>0</v>
      </c>
      <c r="N1133" t="s">
        <v>1228</v>
      </c>
    </row>
    <row r="1134" spans="1:14" hidden="1">
      <c r="A1134">
        <v>19</v>
      </c>
      <c r="B1134">
        <v>41</v>
      </c>
      <c r="C1134" t="s">
        <v>2560</v>
      </c>
      <c r="D1134" t="s">
        <v>2591</v>
      </c>
      <c r="E1134">
        <v>1000730</v>
      </c>
      <c r="F1134" t="s">
        <v>47</v>
      </c>
      <c r="G1134" t="s">
        <v>54</v>
      </c>
      <c r="H1134" t="s">
        <v>2557</v>
      </c>
      <c r="I1134">
        <v>3909734323</v>
      </c>
      <c r="J1134" t="s">
        <v>2558</v>
      </c>
      <c r="K1134">
        <v>0</v>
      </c>
      <c r="L1134" t="s">
        <v>1228</v>
      </c>
      <c r="M1134">
        <v>0</v>
      </c>
      <c r="N1134" t="s">
        <v>1228</v>
      </c>
    </row>
    <row r="1135" spans="1:14" hidden="1">
      <c r="A1135">
        <v>19</v>
      </c>
      <c r="B1135">
        <v>41</v>
      </c>
      <c r="C1135" t="s">
        <v>2560</v>
      </c>
      <c r="D1135" t="s">
        <v>2591</v>
      </c>
      <c r="E1135">
        <v>1000730</v>
      </c>
      <c r="F1135" t="s">
        <v>47</v>
      </c>
      <c r="G1135" t="s">
        <v>54</v>
      </c>
      <c r="H1135" t="s">
        <v>2557</v>
      </c>
      <c r="I1135">
        <v>3909734323</v>
      </c>
      <c r="J1135" t="s">
        <v>2558</v>
      </c>
      <c r="K1135">
        <v>0</v>
      </c>
      <c r="L1135" t="s">
        <v>1228</v>
      </c>
      <c r="M1135">
        <v>0</v>
      </c>
      <c r="N1135" t="s">
        <v>1228</v>
      </c>
    </row>
    <row r="1136" spans="1:14" hidden="1">
      <c r="A1136">
        <v>19</v>
      </c>
      <c r="B1136">
        <v>41</v>
      </c>
      <c r="C1136" t="s">
        <v>2560</v>
      </c>
      <c r="D1136" t="s">
        <v>2591</v>
      </c>
      <c r="E1136">
        <v>1000730</v>
      </c>
      <c r="F1136" t="s">
        <v>47</v>
      </c>
      <c r="G1136" t="s">
        <v>54</v>
      </c>
      <c r="H1136" t="s">
        <v>2557</v>
      </c>
      <c r="I1136">
        <v>3909734323</v>
      </c>
      <c r="J1136" t="s">
        <v>2558</v>
      </c>
      <c r="K1136">
        <v>0</v>
      </c>
      <c r="L1136" t="s">
        <v>1228</v>
      </c>
      <c r="M1136">
        <v>0</v>
      </c>
      <c r="N1136" t="s">
        <v>1228</v>
      </c>
    </row>
    <row r="1137" spans="1:14" hidden="1">
      <c r="A1137">
        <v>19</v>
      </c>
      <c r="B1137">
        <v>41</v>
      </c>
      <c r="C1137" t="s">
        <v>2560</v>
      </c>
      <c r="D1137" t="s">
        <v>2591</v>
      </c>
      <c r="E1137">
        <v>1000730</v>
      </c>
      <c r="F1137" t="s">
        <v>47</v>
      </c>
      <c r="G1137" t="s">
        <v>54</v>
      </c>
      <c r="H1137" t="s">
        <v>2557</v>
      </c>
      <c r="I1137">
        <v>3909734323</v>
      </c>
      <c r="J1137" t="s">
        <v>2558</v>
      </c>
      <c r="K1137">
        <v>0</v>
      </c>
      <c r="L1137" t="s">
        <v>1228</v>
      </c>
      <c r="M1137">
        <v>0</v>
      </c>
      <c r="N1137" t="s">
        <v>1228</v>
      </c>
    </row>
    <row r="1138" spans="1:14" hidden="1">
      <c r="A1138">
        <v>10</v>
      </c>
      <c r="B1138">
        <v>41</v>
      </c>
      <c r="C1138" t="s">
        <v>2560</v>
      </c>
      <c r="D1138" t="s">
        <v>2591</v>
      </c>
      <c r="E1138">
        <v>1000730</v>
      </c>
      <c r="F1138" t="s">
        <v>47</v>
      </c>
      <c r="G1138" t="s">
        <v>1122</v>
      </c>
      <c r="H1138" t="s">
        <v>2557</v>
      </c>
      <c r="I1138">
        <v>3909734324</v>
      </c>
      <c r="J1138" t="s">
        <v>2558</v>
      </c>
      <c r="K1138">
        <v>0</v>
      </c>
      <c r="L1138" t="s">
        <v>1228</v>
      </c>
      <c r="M1138">
        <v>0</v>
      </c>
      <c r="N1138" t="s">
        <v>1228</v>
      </c>
    </row>
    <row r="1139" spans="1:14" hidden="1">
      <c r="A1139">
        <v>10</v>
      </c>
      <c r="B1139">
        <v>41</v>
      </c>
      <c r="C1139" t="s">
        <v>2560</v>
      </c>
      <c r="D1139" t="s">
        <v>2591</v>
      </c>
      <c r="E1139">
        <v>1000730</v>
      </c>
      <c r="F1139" t="s">
        <v>47</v>
      </c>
      <c r="G1139" t="s">
        <v>194</v>
      </c>
      <c r="H1139" t="s">
        <v>2557</v>
      </c>
      <c r="I1139">
        <v>3909734324</v>
      </c>
      <c r="J1139" t="s">
        <v>2558</v>
      </c>
      <c r="K1139">
        <v>0</v>
      </c>
      <c r="L1139" t="s">
        <v>1228</v>
      </c>
      <c r="M1139">
        <v>0</v>
      </c>
      <c r="N1139" t="s">
        <v>1228</v>
      </c>
    </row>
    <row r="1140" spans="1:14" hidden="1">
      <c r="A1140">
        <v>10</v>
      </c>
      <c r="B1140">
        <v>41</v>
      </c>
      <c r="C1140" t="s">
        <v>2560</v>
      </c>
      <c r="D1140" t="s">
        <v>2591</v>
      </c>
      <c r="E1140">
        <v>1000730</v>
      </c>
      <c r="F1140" t="s">
        <v>47</v>
      </c>
      <c r="G1140" t="s">
        <v>409</v>
      </c>
      <c r="H1140" t="s">
        <v>2557</v>
      </c>
      <c r="I1140">
        <v>3909734324</v>
      </c>
      <c r="J1140" t="s">
        <v>2558</v>
      </c>
      <c r="K1140">
        <v>0</v>
      </c>
      <c r="L1140" t="s">
        <v>1228</v>
      </c>
      <c r="M1140">
        <v>0</v>
      </c>
      <c r="N1140" t="s">
        <v>1228</v>
      </c>
    </row>
    <row r="1141" spans="1:14" hidden="1">
      <c r="A1141">
        <v>10</v>
      </c>
      <c r="B1141">
        <v>41</v>
      </c>
      <c r="C1141" t="s">
        <v>2560</v>
      </c>
      <c r="D1141" t="s">
        <v>2591</v>
      </c>
      <c r="E1141">
        <v>1000730</v>
      </c>
      <c r="F1141" t="s">
        <v>47</v>
      </c>
      <c r="G1141" t="s">
        <v>1122</v>
      </c>
      <c r="H1141" t="s">
        <v>2557</v>
      </c>
      <c r="I1141">
        <v>3909734324</v>
      </c>
      <c r="J1141" t="s">
        <v>2558</v>
      </c>
      <c r="K1141">
        <v>0</v>
      </c>
      <c r="L1141" t="s">
        <v>1228</v>
      </c>
      <c r="M1141">
        <v>0</v>
      </c>
      <c r="N1141" t="s">
        <v>1228</v>
      </c>
    </row>
    <row r="1142" spans="1:14" hidden="1">
      <c r="A1142">
        <v>10</v>
      </c>
      <c r="B1142">
        <v>41</v>
      </c>
      <c r="C1142" t="s">
        <v>2560</v>
      </c>
      <c r="D1142" t="s">
        <v>2591</v>
      </c>
      <c r="E1142">
        <v>1000730</v>
      </c>
      <c r="F1142" t="s">
        <v>47</v>
      </c>
      <c r="G1142" t="s">
        <v>194</v>
      </c>
      <c r="H1142" t="s">
        <v>2557</v>
      </c>
      <c r="I1142">
        <v>3909734324</v>
      </c>
      <c r="J1142" t="s">
        <v>2558</v>
      </c>
      <c r="K1142">
        <v>0</v>
      </c>
      <c r="L1142" t="s">
        <v>1228</v>
      </c>
      <c r="M1142">
        <v>0</v>
      </c>
      <c r="N1142" t="s">
        <v>1228</v>
      </c>
    </row>
    <row r="1143" spans="1:14" hidden="1">
      <c r="A1143">
        <v>10</v>
      </c>
      <c r="B1143">
        <v>41</v>
      </c>
      <c r="C1143" t="s">
        <v>2560</v>
      </c>
      <c r="D1143" t="s">
        <v>2591</v>
      </c>
      <c r="E1143">
        <v>1000730</v>
      </c>
      <c r="F1143" t="s">
        <v>47</v>
      </c>
      <c r="G1143" t="s">
        <v>409</v>
      </c>
      <c r="H1143" t="s">
        <v>2557</v>
      </c>
      <c r="I1143">
        <v>3909734324</v>
      </c>
      <c r="J1143" t="s">
        <v>2558</v>
      </c>
      <c r="K1143">
        <v>0</v>
      </c>
      <c r="L1143" t="s">
        <v>1228</v>
      </c>
      <c r="M1143">
        <v>0</v>
      </c>
      <c r="N1143" t="s">
        <v>1228</v>
      </c>
    </row>
    <row r="1144" spans="1:14" hidden="1">
      <c r="A1144">
        <v>19</v>
      </c>
      <c r="B1144">
        <v>41</v>
      </c>
      <c r="C1144" t="s">
        <v>2559</v>
      </c>
      <c r="D1144" t="s">
        <v>2592</v>
      </c>
      <c r="E1144">
        <v>1000730</v>
      </c>
      <c r="F1144" t="s">
        <v>47</v>
      </c>
      <c r="G1144" t="s">
        <v>54</v>
      </c>
      <c r="H1144" t="s">
        <v>2557</v>
      </c>
      <c r="I1144">
        <v>3909786226</v>
      </c>
      <c r="J1144" t="s">
        <v>2558</v>
      </c>
      <c r="K1144">
        <v>0</v>
      </c>
      <c r="L1144" t="s">
        <v>1228</v>
      </c>
      <c r="M1144">
        <v>0</v>
      </c>
      <c r="N1144" t="s">
        <v>1228</v>
      </c>
    </row>
    <row r="1145" spans="1:14" hidden="1">
      <c r="A1145">
        <v>19</v>
      </c>
      <c r="B1145">
        <v>41</v>
      </c>
      <c r="C1145" t="s">
        <v>2559</v>
      </c>
      <c r="D1145" t="s">
        <v>2592</v>
      </c>
      <c r="E1145">
        <v>1000730</v>
      </c>
      <c r="F1145" t="s">
        <v>47</v>
      </c>
      <c r="G1145" t="s">
        <v>54</v>
      </c>
      <c r="H1145" t="s">
        <v>2557</v>
      </c>
      <c r="I1145">
        <v>3909786226</v>
      </c>
      <c r="J1145" t="s">
        <v>2558</v>
      </c>
      <c r="K1145">
        <v>0</v>
      </c>
      <c r="L1145" t="s">
        <v>1228</v>
      </c>
      <c r="M1145">
        <v>0</v>
      </c>
      <c r="N1145" t="s">
        <v>1228</v>
      </c>
    </row>
    <row r="1146" spans="1:14" hidden="1">
      <c r="A1146">
        <v>19</v>
      </c>
      <c r="B1146">
        <v>41</v>
      </c>
      <c r="C1146" t="s">
        <v>2559</v>
      </c>
      <c r="D1146" t="s">
        <v>2592</v>
      </c>
      <c r="E1146">
        <v>1000730</v>
      </c>
      <c r="F1146" t="s">
        <v>47</v>
      </c>
      <c r="G1146" t="s">
        <v>54</v>
      </c>
      <c r="H1146" t="s">
        <v>2557</v>
      </c>
      <c r="I1146">
        <v>3909786226</v>
      </c>
      <c r="J1146" t="s">
        <v>2558</v>
      </c>
      <c r="K1146">
        <v>0</v>
      </c>
      <c r="L1146" t="s">
        <v>1228</v>
      </c>
      <c r="M1146">
        <v>0</v>
      </c>
      <c r="N1146" t="s">
        <v>1228</v>
      </c>
    </row>
    <row r="1147" spans="1:14" hidden="1">
      <c r="A1147">
        <v>19</v>
      </c>
      <c r="B1147">
        <v>41</v>
      </c>
      <c r="C1147" t="s">
        <v>2559</v>
      </c>
      <c r="D1147" t="s">
        <v>2592</v>
      </c>
      <c r="E1147">
        <v>1000730</v>
      </c>
      <c r="F1147" t="s">
        <v>47</v>
      </c>
      <c r="G1147" t="s">
        <v>54</v>
      </c>
      <c r="H1147" t="s">
        <v>2557</v>
      </c>
      <c r="I1147">
        <v>3909786226</v>
      </c>
      <c r="J1147" t="s">
        <v>2558</v>
      </c>
      <c r="K1147">
        <v>0</v>
      </c>
      <c r="L1147" t="s">
        <v>1228</v>
      </c>
      <c r="M1147">
        <v>0</v>
      </c>
      <c r="N1147" t="s">
        <v>1228</v>
      </c>
    </row>
    <row r="1148" spans="1:14" hidden="1">
      <c r="A1148">
        <v>19</v>
      </c>
      <c r="B1148">
        <v>41</v>
      </c>
      <c r="C1148" t="s">
        <v>2559</v>
      </c>
      <c r="D1148" t="s">
        <v>2592</v>
      </c>
      <c r="E1148">
        <v>1000730</v>
      </c>
      <c r="F1148" t="s">
        <v>47</v>
      </c>
      <c r="G1148" t="s">
        <v>54</v>
      </c>
      <c r="H1148" t="s">
        <v>2557</v>
      </c>
      <c r="I1148">
        <v>3909786226</v>
      </c>
      <c r="J1148" t="s">
        <v>2558</v>
      </c>
      <c r="K1148">
        <v>0</v>
      </c>
      <c r="L1148" t="s">
        <v>1228</v>
      </c>
      <c r="M1148">
        <v>0</v>
      </c>
      <c r="N1148" t="s">
        <v>1228</v>
      </c>
    </row>
    <row r="1149" spans="1:14" hidden="1">
      <c r="A1149">
        <v>19</v>
      </c>
      <c r="B1149">
        <v>41</v>
      </c>
      <c r="C1149" t="s">
        <v>2559</v>
      </c>
      <c r="D1149" t="s">
        <v>2592</v>
      </c>
      <c r="E1149">
        <v>1000730</v>
      </c>
      <c r="F1149" t="s">
        <v>47</v>
      </c>
      <c r="G1149" t="s">
        <v>54</v>
      </c>
      <c r="H1149" t="s">
        <v>2557</v>
      </c>
      <c r="I1149">
        <v>3909786226</v>
      </c>
      <c r="J1149" t="s">
        <v>2558</v>
      </c>
      <c r="K1149">
        <v>0</v>
      </c>
      <c r="L1149" t="s">
        <v>1228</v>
      </c>
      <c r="M1149">
        <v>0</v>
      </c>
      <c r="N1149" t="s">
        <v>1228</v>
      </c>
    </row>
    <row r="1150" spans="1:14" hidden="1">
      <c r="A1150">
        <v>19</v>
      </c>
      <c r="B1150">
        <v>41</v>
      </c>
      <c r="C1150" t="s">
        <v>2559</v>
      </c>
      <c r="D1150" t="s">
        <v>2592</v>
      </c>
      <c r="E1150">
        <v>1000730</v>
      </c>
      <c r="F1150" t="s">
        <v>47</v>
      </c>
      <c r="G1150" t="s">
        <v>54</v>
      </c>
      <c r="H1150" t="s">
        <v>2557</v>
      </c>
      <c r="I1150">
        <v>3909786226</v>
      </c>
      <c r="J1150" t="s">
        <v>2558</v>
      </c>
      <c r="K1150">
        <v>0</v>
      </c>
      <c r="L1150" t="s">
        <v>1228</v>
      </c>
      <c r="M1150">
        <v>0</v>
      </c>
      <c r="N1150" t="s">
        <v>1228</v>
      </c>
    </row>
    <row r="1151" spans="1:14" hidden="1">
      <c r="A1151">
        <v>19</v>
      </c>
      <c r="B1151">
        <v>41</v>
      </c>
      <c r="C1151" t="s">
        <v>2559</v>
      </c>
      <c r="D1151" t="s">
        <v>2592</v>
      </c>
      <c r="E1151">
        <v>1000730</v>
      </c>
      <c r="F1151" t="s">
        <v>47</v>
      </c>
      <c r="G1151" t="s">
        <v>54</v>
      </c>
      <c r="H1151" t="s">
        <v>2557</v>
      </c>
      <c r="I1151">
        <v>3909786226</v>
      </c>
      <c r="J1151" t="s">
        <v>2558</v>
      </c>
      <c r="K1151">
        <v>0</v>
      </c>
      <c r="L1151" t="s">
        <v>1228</v>
      </c>
      <c r="M1151">
        <v>0</v>
      </c>
      <c r="N1151" t="s">
        <v>1228</v>
      </c>
    </row>
    <row r="1152" spans="1:14" hidden="1">
      <c r="A1152">
        <v>19</v>
      </c>
      <c r="B1152">
        <v>41</v>
      </c>
      <c r="C1152" t="s">
        <v>2559</v>
      </c>
      <c r="D1152" t="s">
        <v>2592</v>
      </c>
      <c r="E1152">
        <v>1000730</v>
      </c>
      <c r="F1152" t="s">
        <v>47</v>
      </c>
      <c r="G1152" t="s">
        <v>54</v>
      </c>
      <c r="H1152" t="s">
        <v>2557</v>
      </c>
      <c r="I1152">
        <v>3909786226</v>
      </c>
      <c r="J1152" t="s">
        <v>2558</v>
      </c>
      <c r="K1152">
        <v>0</v>
      </c>
      <c r="L1152" t="s">
        <v>1228</v>
      </c>
      <c r="M1152">
        <v>0</v>
      </c>
      <c r="N1152" t="s">
        <v>1228</v>
      </c>
    </row>
    <row r="1153" spans="1:14" hidden="1">
      <c r="A1153">
        <v>19</v>
      </c>
      <c r="B1153">
        <v>41</v>
      </c>
      <c r="C1153" t="s">
        <v>2559</v>
      </c>
      <c r="D1153" t="s">
        <v>2592</v>
      </c>
      <c r="E1153">
        <v>1000730</v>
      </c>
      <c r="F1153" t="s">
        <v>47</v>
      </c>
      <c r="G1153" t="s">
        <v>54</v>
      </c>
      <c r="H1153" t="s">
        <v>2557</v>
      </c>
      <c r="I1153">
        <v>3909786226</v>
      </c>
      <c r="J1153" t="s">
        <v>2558</v>
      </c>
      <c r="K1153">
        <v>0</v>
      </c>
      <c r="L1153" t="s">
        <v>1228</v>
      </c>
      <c r="M1153">
        <v>0</v>
      </c>
      <c r="N1153" t="s">
        <v>1228</v>
      </c>
    </row>
    <row r="1154" spans="1:14" hidden="1">
      <c r="A1154">
        <v>19</v>
      </c>
      <c r="B1154">
        <v>41</v>
      </c>
      <c r="C1154" t="s">
        <v>2559</v>
      </c>
      <c r="D1154" t="s">
        <v>2592</v>
      </c>
      <c r="E1154">
        <v>1000730</v>
      </c>
      <c r="F1154" t="s">
        <v>47</v>
      </c>
      <c r="G1154" t="s">
        <v>54</v>
      </c>
      <c r="H1154" t="s">
        <v>2557</v>
      </c>
      <c r="I1154">
        <v>3909786226</v>
      </c>
      <c r="J1154" t="s">
        <v>2558</v>
      </c>
      <c r="K1154">
        <v>0</v>
      </c>
      <c r="L1154" t="s">
        <v>1228</v>
      </c>
      <c r="M1154">
        <v>0</v>
      </c>
      <c r="N1154" t="s">
        <v>1228</v>
      </c>
    </row>
    <row r="1155" spans="1:14" hidden="1">
      <c r="A1155">
        <v>19</v>
      </c>
      <c r="B1155">
        <v>41</v>
      </c>
      <c r="C1155" t="s">
        <v>2559</v>
      </c>
      <c r="D1155" t="s">
        <v>2592</v>
      </c>
      <c r="E1155">
        <v>1000730</v>
      </c>
      <c r="F1155" t="s">
        <v>47</v>
      </c>
      <c r="G1155" t="s">
        <v>54</v>
      </c>
      <c r="H1155" t="s">
        <v>2557</v>
      </c>
      <c r="I1155">
        <v>3909786226</v>
      </c>
      <c r="J1155" t="s">
        <v>2558</v>
      </c>
      <c r="K1155">
        <v>0</v>
      </c>
      <c r="L1155" t="s">
        <v>1228</v>
      </c>
      <c r="M1155">
        <v>0</v>
      </c>
      <c r="N1155" t="s">
        <v>1228</v>
      </c>
    </row>
    <row r="1156" spans="1:14" hidden="1">
      <c r="A1156">
        <v>19</v>
      </c>
      <c r="B1156">
        <v>41</v>
      </c>
      <c r="C1156" t="s">
        <v>2559</v>
      </c>
      <c r="D1156" t="s">
        <v>2592</v>
      </c>
      <c r="E1156">
        <v>1000730</v>
      </c>
      <c r="F1156" t="s">
        <v>47</v>
      </c>
      <c r="G1156" t="s">
        <v>54</v>
      </c>
      <c r="H1156" t="s">
        <v>2557</v>
      </c>
      <c r="I1156">
        <v>3909786226</v>
      </c>
      <c r="J1156" t="s">
        <v>2558</v>
      </c>
      <c r="K1156">
        <v>0</v>
      </c>
      <c r="L1156" t="s">
        <v>1228</v>
      </c>
      <c r="M1156">
        <v>0</v>
      </c>
      <c r="N1156" t="s">
        <v>1228</v>
      </c>
    </row>
    <row r="1157" spans="1:14" hidden="1">
      <c r="A1157">
        <v>19</v>
      </c>
      <c r="B1157">
        <v>41</v>
      </c>
      <c r="C1157" t="s">
        <v>2559</v>
      </c>
      <c r="D1157" t="s">
        <v>2592</v>
      </c>
      <c r="E1157">
        <v>1000730</v>
      </c>
      <c r="F1157" t="s">
        <v>47</v>
      </c>
      <c r="G1157" t="s">
        <v>54</v>
      </c>
      <c r="H1157" t="s">
        <v>2557</v>
      </c>
      <c r="I1157">
        <v>3909786226</v>
      </c>
      <c r="J1157" t="s">
        <v>2558</v>
      </c>
      <c r="K1157">
        <v>0</v>
      </c>
      <c r="L1157" t="s">
        <v>1228</v>
      </c>
      <c r="M1157">
        <v>0</v>
      </c>
      <c r="N1157" t="s">
        <v>1228</v>
      </c>
    </row>
    <row r="1158" spans="1:14" hidden="1">
      <c r="A1158">
        <v>19</v>
      </c>
      <c r="B1158">
        <v>41</v>
      </c>
      <c r="C1158" t="s">
        <v>2559</v>
      </c>
      <c r="D1158" t="s">
        <v>2592</v>
      </c>
      <c r="E1158">
        <v>1000730</v>
      </c>
      <c r="F1158" t="s">
        <v>47</v>
      </c>
      <c r="G1158" t="s">
        <v>54</v>
      </c>
      <c r="H1158" t="s">
        <v>2557</v>
      </c>
      <c r="I1158">
        <v>3909786226</v>
      </c>
      <c r="J1158" t="s">
        <v>2558</v>
      </c>
      <c r="K1158">
        <v>0</v>
      </c>
      <c r="L1158" t="s">
        <v>1228</v>
      </c>
      <c r="M1158">
        <v>0</v>
      </c>
      <c r="N1158" t="s">
        <v>1228</v>
      </c>
    </row>
    <row r="1159" spans="1:14" hidden="1">
      <c r="A1159">
        <v>19</v>
      </c>
      <c r="B1159">
        <v>41</v>
      </c>
      <c r="C1159" t="s">
        <v>2559</v>
      </c>
      <c r="D1159" t="s">
        <v>2592</v>
      </c>
      <c r="E1159">
        <v>1000730</v>
      </c>
      <c r="F1159" t="s">
        <v>47</v>
      </c>
      <c r="G1159" t="s">
        <v>54</v>
      </c>
      <c r="H1159" t="s">
        <v>2557</v>
      </c>
      <c r="I1159">
        <v>3909786226</v>
      </c>
      <c r="J1159" t="s">
        <v>2558</v>
      </c>
      <c r="K1159">
        <v>0</v>
      </c>
      <c r="L1159" t="s">
        <v>1228</v>
      </c>
      <c r="M1159">
        <v>0</v>
      </c>
      <c r="N1159" t="s">
        <v>1228</v>
      </c>
    </row>
    <row r="1160" spans="1:14" hidden="1">
      <c r="A1160">
        <v>19</v>
      </c>
      <c r="B1160">
        <v>41</v>
      </c>
      <c r="C1160" t="s">
        <v>2559</v>
      </c>
      <c r="D1160" t="s">
        <v>2592</v>
      </c>
      <c r="E1160">
        <v>1000730</v>
      </c>
      <c r="F1160" t="s">
        <v>47</v>
      </c>
      <c r="G1160" t="s">
        <v>54</v>
      </c>
      <c r="H1160" t="s">
        <v>2557</v>
      </c>
      <c r="I1160">
        <v>3909786226</v>
      </c>
      <c r="J1160" t="s">
        <v>2558</v>
      </c>
      <c r="K1160">
        <v>0</v>
      </c>
      <c r="L1160" t="s">
        <v>1228</v>
      </c>
      <c r="M1160">
        <v>0</v>
      </c>
      <c r="N1160" t="s">
        <v>1228</v>
      </c>
    </row>
    <row r="1161" spans="1:14" hidden="1">
      <c r="A1161">
        <v>19</v>
      </c>
      <c r="B1161">
        <v>41</v>
      </c>
      <c r="C1161" t="s">
        <v>2559</v>
      </c>
      <c r="D1161" t="s">
        <v>2592</v>
      </c>
      <c r="E1161">
        <v>1000730</v>
      </c>
      <c r="F1161" t="s">
        <v>47</v>
      </c>
      <c r="G1161" t="s">
        <v>54</v>
      </c>
      <c r="H1161" t="s">
        <v>2557</v>
      </c>
      <c r="I1161">
        <v>3909786226</v>
      </c>
      <c r="J1161" t="s">
        <v>2558</v>
      </c>
      <c r="K1161">
        <v>0</v>
      </c>
      <c r="L1161" t="s">
        <v>1228</v>
      </c>
      <c r="M1161">
        <v>0</v>
      </c>
      <c r="N1161" t="s">
        <v>1228</v>
      </c>
    </row>
    <row r="1162" spans="1:14" hidden="1">
      <c r="A1162">
        <v>19</v>
      </c>
      <c r="B1162">
        <v>41</v>
      </c>
      <c r="C1162" t="s">
        <v>2559</v>
      </c>
      <c r="D1162" t="s">
        <v>2592</v>
      </c>
      <c r="E1162">
        <v>1000730</v>
      </c>
      <c r="F1162" t="s">
        <v>47</v>
      </c>
      <c r="G1162" t="s">
        <v>54</v>
      </c>
      <c r="H1162" t="s">
        <v>2557</v>
      </c>
      <c r="I1162">
        <v>3909786226</v>
      </c>
      <c r="J1162" t="s">
        <v>2558</v>
      </c>
      <c r="K1162">
        <v>0</v>
      </c>
      <c r="L1162" t="s">
        <v>1228</v>
      </c>
      <c r="M1162">
        <v>0</v>
      </c>
      <c r="N1162" t="s">
        <v>1228</v>
      </c>
    </row>
    <row r="1163" spans="1:14" hidden="1">
      <c r="A1163">
        <v>19</v>
      </c>
      <c r="B1163">
        <v>41</v>
      </c>
      <c r="C1163" t="s">
        <v>2559</v>
      </c>
      <c r="D1163" t="s">
        <v>2592</v>
      </c>
      <c r="E1163">
        <v>1000730</v>
      </c>
      <c r="F1163" t="s">
        <v>47</v>
      </c>
      <c r="G1163" t="s">
        <v>54</v>
      </c>
      <c r="H1163" t="s">
        <v>2557</v>
      </c>
      <c r="I1163">
        <v>3909786226</v>
      </c>
      <c r="J1163" t="s">
        <v>2558</v>
      </c>
      <c r="K1163">
        <v>0</v>
      </c>
      <c r="L1163" t="s">
        <v>1228</v>
      </c>
      <c r="M1163">
        <v>0</v>
      </c>
      <c r="N1163" t="s">
        <v>1228</v>
      </c>
    </row>
    <row r="1164" spans="1:14" hidden="1">
      <c r="A1164">
        <v>19</v>
      </c>
      <c r="B1164">
        <v>41</v>
      </c>
      <c r="C1164" t="s">
        <v>2559</v>
      </c>
      <c r="D1164" t="s">
        <v>2592</v>
      </c>
      <c r="E1164">
        <v>1000730</v>
      </c>
      <c r="F1164" t="s">
        <v>47</v>
      </c>
      <c r="G1164" t="s">
        <v>54</v>
      </c>
      <c r="H1164" t="s">
        <v>2557</v>
      </c>
      <c r="I1164">
        <v>3909786226</v>
      </c>
      <c r="J1164" t="s">
        <v>2558</v>
      </c>
      <c r="K1164">
        <v>0</v>
      </c>
      <c r="L1164" t="s">
        <v>1228</v>
      </c>
      <c r="M1164">
        <v>0</v>
      </c>
      <c r="N1164" t="s">
        <v>1228</v>
      </c>
    </row>
    <row r="1165" spans="1:14" hidden="1">
      <c r="A1165">
        <v>19</v>
      </c>
      <c r="B1165">
        <v>41</v>
      </c>
      <c r="C1165" t="s">
        <v>2559</v>
      </c>
      <c r="D1165" t="s">
        <v>2592</v>
      </c>
      <c r="E1165">
        <v>1000730</v>
      </c>
      <c r="F1165" t="s">
        <v>47</v>
      </c>
      <c r="G1165" t="s">
        <v>54</v>
      </c>
      <c r="H1165" t="s">
        <v>2557</v>
      </c>
      <c r="I1165">
        <v>3909786226</v>
      </c>
      <c r="J1165" t="s">
        <v>2558</v>
      </c>
      <c r="K1165">
        <v>0</v>
      </c>
      <c r="L1165" t="s">
        <v>1228</v>
      </c>
      <c r="M1165">
        <v>0</v>
      </c>
      <c r="N1165" t="s">
        <v>1228</v>
      </c>
    </row>
    <row r="1166" spans="1:14" hidden="1">
      <c r="A1166">
        <v>19</v>
      </c>
      <c r="B1166">
        <v>41</v>
      </c>
      <c r="C1166" t="s">
        <v>2559</v>
      </c>
      <c r="D1166" t="s">
        <v>2592</v>
      </c>
      <c r="E1166">
        <v>1000730</v>
      </c>
      <c r="F1166" t="s">
        <v>47</v>
      </c>
      <c r="G1166" t="s">
        <v>54</v>
      </c>
      <c r="H1166" t="s">
        <v>2557</v>
      </c>
      <c r="I1166">
        <v>3909786226</v>
      </c>
      <c r="J1166" t="s">
        <v>2558</v>
      </c>
      <c r="K1166">
        <v>0</v>
      </c>
      <c r="L1166" t="s">
        <v>1228</v>
      </c>
      <c r="M1166">
        <v>0</v>
      </c>
      <c r="N1166" t="s">
        <v>1228</v>
      </c>
    </row>
    <row r="1167" spans="1:14" hidden="1">
      <c r="A1167">
        <v>19</v>
      </c>
      <c r="B1167">
        <v>41</v>
      </c>
      <c r="C1167" t="s">
        <v>2559</v>
      </c>
      <c r="D1167" t="s">
        <v>2592</v>
      </c>
      <c r="E1167">
        <v>1000730</v>
      </c>
      <c r="F1167" t="s">
        <v>47</v>
      </c>
      <c r="G1167" t="s">
        <v>54</v>
      </c>
      <c r="H1167" t="s">
        <v>2557</v>
      </c>
      <c r="I1167">
        <v>3909786226</v>
      </c>
      <c r="J1167" t="s">
        <v>2558</v>
      </c>
      <c r="K1167">
        <v>0</v>
      </c>
      <c r="L1167" t="s">
        <v>1228</v>
      </c>
      <c r="M1167">
        <v>0</v>
      </c>
      <c r="N1167" t="s">
        <v>1228</v>
      </c>
    </row>
    <row r="1168" spans="1:14" hidden="1">
      <c r="A1168">
        <v>10</v>
      </c>
      <c r="B1168">
        <v>41</v>
      </c>
      <c r="C1168" t="s">
        <v>2559</v>
      </c>
      <c r="D1168" t="s">
        <v>2592</v>
      </c>
      <c r="E1168">
        <v>1000730</v>
      </c>
      <c r="F1168" t="s">
        <v>47</v>
      </c>
      <c r="G1168" t="s">
        <v>194</v>
      </c>
      <c r="H1168" t="s">
        <v>2557</v>
      </c>
      <c r="I1168">
        <v>3909786227</v>
      </c>
      <c r="J1168" t="s">
        <v>2558</v>
      </c>
      <c r="K1168">
        <v>0</v>
      </c>
      <c r="L1168" t="s">
        <v>1228</v>
      </c>
      <c r="M1168">
        <v>0</v>
      </c>
      <c r="N1168" t="s">
        <v>1228</v>
      </c>
    </row>
    <row r="1169" spans="1:14" hidden="1">
      <c r="A1169">
        <v>10</v>
      </c>
      <c r="B1169">
        <v>41</v>
      </c>
      <c r="C1169" t="s">
        <v>2559</v>
      </c>
      <c r="D1169" t="s">
        <v>2592</v>
      </c>
      <c r="E1169">
        <v>1000730</v>
      </c>
      <c r="F1169" t="s">
        <v>47</v>
      </c>
      <c r="G1169" t="s">
        <v>1122</v>
      </c>
      <c r="H1169" t="s">
        <v>2557</v>
      </c>
      <c r="I1169">
        <v>3909786227</v>
      </c>
      <c r="J1169" t="s">
        <v>2558</v>
      </c>
      <c r="K1169">
        <v>0</v>
      </c>
      <c r="L1169" t="s">
        <v>1228</v>
      </c>
      <c r="M1169">
        <v>0</v>
      </c>
      <c r="N1169" t="s">
        <v>1228</v>
      </c>
    </row>
    <row r="1170" spans="1:14" hidden="1">
      <c r="A1170">
        <v>10</v>
      </c>
      <c r="B1170">
        <v>41</v>
      </c>
      <c r="C1170" t="s">
        <v>2559</v>
      </c>
      <c r="D1170" t="s">
        <v>2592</v>
      </c>
      <c r="E1170">
        <v>1000730</v>
      </c>
      <c r="F1170" t="s">
        <v>47</v>
      </c>
      <c r="G1170" t="s">
        <v>194</v>
      </c>
      <c r="H1170" t="s">
        <v>2557</v>
      </c>
      <c r="I1170">
        <v>3909786227</v>
      </c>
      <c r="J1170" t="s">
        <v>2558</v>
      </c>
      <c r="K1170">
        <v>0</v>
      </c>
      <c r="L1170" t="s">
        <v>1228</v>
      </c>
      <c r="M1170">
        <v>0</v>
      </c>
      <c r="N1170" t="s">
        <v>1228</v>
      </c>
    </row>
    <row r="1171" spans="1:14" hidden="1">
      <c r="A1171">
        <v>10</v>
      </c>
      <c r="B1171">
        <v>41</v>
      </c>
      <c r="C1171" t="s">
        <v>2559</v>
      </c>
      <c r="D1171" t="s">
        <v>2592</v>
      </c>
      <c r="E1171">
        <v>1000730</v>
      </c>
      <c r="F1171" t="s">
        <v>47</v>
      </c>
      <c r="G1171" t="s">
        <v>409</v>
      </c>
      <c r="H1171" t="s">
        <v>2557</v>
      </c>
      <c r="I1171">
        <v>3909786227</v>
      </c>
      <c r="J1171" t="s">
        <v>2558</v>
      </c>
      <c r="K1171">
        <v>0</v>
      </c>
      <c r="L1171" t="s">
        <v>1228</v>
      </c>
      <c r="M1171">
        <v>0</v>
      </c>
      <c r="N1171" t="s">
        <v>1228</v>
      </c>
    </row>
    <row r="1172" spans="1:14" hidden="1">
      <c r="A1172">
        <v>10</v>
      </c>
      <c r="B1172">
        <v>41</v>
      </c>
      <c r="C1172" t="s">
        <v>2559</v>
      </c>
      <c r="D1172" t="s">
        <v>2592</v>
      </c>
      <c r="E1172">
        <v>1000730</v>
      </c>
      <c r="F1172" t="s">
        <v>47</v>
      </c>
      <c r="G1172" t="s">
        <v>1122</v>
      </c>
      <c r="H1172" t="s">
        <v>2557</v>
      </c>
      <c r="I1172">
        <v>3909786227</v>
      </c>
      <c r="J1172" t="s">
        <v>2558</v>
      </c>
      <c r="K1172">
        <v>0</v>
      </c>
      <c r="L1172" t="s">
        <v>1228</v>
      </c>
      <c r="M1172">
        <v>0</v>
      </c>
      <c r="N1172" t="s">
        <v>1228</v>
      </c>
    </row>
    <row r="1173" spans="1:14" hidden="1">
      <c r="A1173">
        <v>10</v>
      </c>
      <c r="B1173">
        <v>41</v>
      </c>
      <c r="C1173" t="s">
        <v>2559</v>
      </c>
      <c r="D1173" t="s">
        <v>2592</v>
      </c>
      <c r="E1173">
        <v>1000730</v>
      </c>
      <c r="F1173" t="s">
        <v>47</v>
      </c>
      <c r="G1173" t="s">
        <v>409</v>
      </c>
      <c r="H1173" t="s">
        <v>2557</v>
      </c>
      <c r="I1173">
        <v>3909786227</v>
      </c>
      <c r="J1173" t="s">
        <v>2558</v>
      </c>
      <c r="K1173">
        <v>0</v>
      </c>
      <c r="L1173" t="s">
        <v>1228</v>
      </c>
      <c r="M1173">
        <v>0</v>
      </c>
      <c r="N1173" t="s">
        <v>1228</v>
      </c>
    </row>
    <row r="1174" spans="1:14" hidden="1">
      <c r="A1174">
        <v>19</v>
      </c>
      <c r="B1174">
        <v>41</v>
      </c>
      <c r="C1174" t="s">
        <v>2560</v>
      </c>
      <c r="D1174" t="s">
        <v>2592</v>
      </c>
      <c r="E1174">
        <v>1000730</v>
      </c>
      <c r="F1174" t="s">
        <v>47</v>
      </c>
      <c r="G1174" t="s">
        <v>54</v>
      </c>
      <c r="H1174" t="s">
        <v>2557</v>
      </c>
      <c r="I1174">
        <v>3909786226</v>
      </c>
      <c r="J1174" t="s">
        <v>2558</v>
      </c>
      <c r="K1174">
        <v>0</v>
      </c>
      <c r="L1174" t="s">
        <v>1228</v>
      </c>
      <c r="M1174">
        <v>0</v>
      </c>
      <c r="N1174" t="s">
        <v>1228</v>
      </c>
    </row>
    <row r="1175" spans="1:14" hidden="1">
      <c r="A1175">
        <v>19</v>
      </c>
      <c r="B1175">
        <v>41</v>
      </c>
      <c r="C1175" t="s">
        <v>2560</v>
      </c>
      <c r="D1175" t="s">
        <v>2592</v>
      </c>
      <c r="E1175">
        <v>1000730</v>
      </c>
      <c r="F1175" t="s">
        <v>47</v>
      </c>
      <c r="G1175" t="s">
        <v>54</v>
      </c>
      <c r="H1175" t="s">
        <v>2557</v>
      </c>
      <c r="I1175">
        <v>3909786226</v>
      </c>
      <c r="J1175" t="s">
        <v>2558</v>
      </c>
      <c r="K1175">
        <v>0</v>
      </c>
      <c r="L1175" t="s">
        <v>1228</v>
      </c>
      <c r="M1175">
        <v>0</v>
      </c>
      <c r="N1175" t="s">
        <v>1228</v>
      </c>
    </row>
    <row r="1176" spans="1:14" hidden="1">
      <c r="A1176">
        <v>19</v>
      </c>
      <c r="B1176">
        <v>41</v>
      </c>
      <c r="C1176" t="s">
        <v>2560</v>
      </c>
      <c r="D1176" t="s">
        <v>2592</v>
      </c>
      <c r="E1176">
        <v>1000730</v>
      </c>
      <c r="F1176" t="s">
        <v>47</v>
      </c>
      <c r="G1176" t="s">
        <v>54</v>
      </c>
      <c r="H1176" t="s">
        <v>2557</v>
      </c>
      <c r="I1176">
        <v>3909786226</v>
      </c>
      <c r="J1176" t="s">
        <v>2558</v>
      </c>
      <c r="K1176">
        <v>0</v>
      </c>
      <c r="L1176" t="s">
        <v>1228</v>
      </c>
      <c r="M1176">
        <v>0</v>
      </c>
      <c r="N1176" t="s">
        <v>1228</v>
      </c>
    </row>
    <row r="1177" spans="1:14" hidden="1">
      <c r="A1177">
        <v>19</v>
      </c>
      <c r="B1177">
        <v>41</v>
      </c>
      <c r="C1177" t="s">
        <v>2560</v>
      </c>
      <c r="D1177" t="s">
        <v>2592</v>
      </c>
      <c r="E1177">
        <v>1000730</v>
      </c>
      <c r="F1177" t="s">
        <v>47</v>
      </c>
      <c r="G1177" t="s">
        <v>54</v>
      </c>
      <c r="H1177" t="s">
        <v>2557</v>
      </c>
      <c r="I1177">
        <v>3909786226</v>
      </c>
      <c r="J1177" t="s">
        <v>2558</v>
      </c>
      <c r="K1177">
        <v>0</v>
      </c>
      <c r="L1177" t="s">
        <v>1228</v>
      </c>
      <c r="M1177">
        <v>0</v>
      </c>
      <c r="N1177" t="s">
        <v>1228</v>
      </c>
    </row>
    <row r="1178" spans="1:14" hidden="1">
      <c r="A1178">
        <v>19</v>
      </c>
      <c r="B1178">
        <v>41</v>
      </c>
      <c r="C1178" t="s">
        <v>2560</v>
      </c>
      <c r="D1178" t="s">
        <v>2592</v>
      </c>
      <c r="E1178">
        <v>1000730</v>
      </c>
      <c r="F1178" t="s">
        <v>47</v>
      </c>
      <c r="G1178" t="s">
        <v>54</v>
      </c>
      <c r="H1178" t="s">
        <v>2557</v>
      </c>
      <c r="I1178">
        <v>3909786226</v>
      </c>
      <c r="J1178" t="s">
        <v>2558</v>
      </c>
      <c r="K1178">
        <v>0</v>
      </c>
      <c r="L1178" t="s">
        <v>1228</v>
      </c>
      <c r="M1178">
        <v>0</v>
      </c>
      <c r="N1178" t="s">
        <v>1228</v>
      </c>
    </row>
    <row r="1179" spans="1:14" hidden="1">
      <c r="A1179">
        <v>19</v>
      </c>
      <c r="B1179">
        <v>41</v>
      </c>
      <c r="C1179" t="s">
        <v>2560</v>
      </c>
      <c r="D1179" t="s">
        <v>2592</v>
      </c>
      <c r="E1179">
        <v>1000730</v>
      </c>
      <c r="F1179" t="s">
        <v>47</v>
      </c>
      <c r="G1179" t="s">
        <v>54</v>
      </c>
      <c r="H1179" t="s">
        <v>2557</v>
      </c>
      <c r="I1179">
        <v>3909786226</v>
      </c>
      <c r="J1179" t="s">
        <v>2558</v>
      </c>
      <c r="K1179">
        <v>0</v>
      </c>
      <c r="L1179" t="s">
        <v>1228</v>
      </c>
      <c r="M1179">
        <v>0</v>
      </c>
      <c r="N1179" t="s">
        <v>1228</v>
      </c>
    </row>
    <row r="1180" spans="1:14" hidden="1">
      <c r="A1180">
        <v>19</v>
      </c>
      <c r="B1180">
        <v>41</v>
      </c>
      <c r="C1180" t="s">
        <v>2560</v>
      </c>
      <c r="D1180" t="s">
        <v>2592</v>
      </c>
      <c r="E1180">
        <v>1000730</v>
      </c>
      <c r="F1180" t="s">
        <v>47</v>
      </c>
      <c r="G1180" t="s">
        <v>54</v>
      </c>
      <c r="H1180" t="s">
        <v>2557</v>
      </c>
      <c r="I1180">
        <v>3909786226</v>
      </c>
      <c r="J1180" t="s">
        <v>2558</v>
      </c>
      <c r="K1180">
        <v>0</v>
      </c>
      <c r="L1180" t="s">
        <v>1228</v>
      </c>
      <c r="M1180">
        <v>0</v>
      </c>
      <c r="N1180" t="s">
        <v>1228</v>
      </c>
    </row>
    <row r="1181" spans="1:14" hidden="1">
      <c r="A1181">
        <v>19</v>
      </c>
      <c r="B1181">
        <v>41</v>
      </c>
      <c r="C1181" t="s">
        <v>2560</v>
      </c>
      <c r="D1181" t="s">
        <v>2592</v>
      </c>
      <c r="E1181">
        <v>1000730</v>
      </c>
      <c r="F1181" t="s">
        <v>47</v>
      </c>
      <c r="G1181" t="s">
        <v>54</v>
      </c>
      <c r="H1181" t="s">
        <v>2557</v>
      </c>
      <c r="I1181">
        <v>3909786226</v>
      </c>
      <c r="J1181" t="s">
        <v>2558</v>
      </c>
      <c r="K1181">
        <v>0</v>
      </c>
      <c r="L1181" t="s">
        <v>1228</v>
      </c>
      <c r="M1181">
        <v>0</v>
      </c>
      <c r="N1181" t="s">
        <v>1228</v>
      </c>
    </row>
    <row r="1182" spans="1:14" hidden="1">
      <c r="A1182">
        <v>19</v>
      </c>
      <c r="B1182">
        <v>41</v>
      </c>
      <c r="C1182" t="s">
        <v>2560</v>
      </c>
      <c r="D1182" t="s">
        <v>2592</v>
      </c>
      <c r="E1182">
        <v>1000730</v>
      </c>
      <c r="F1182" t="s">
        <v>47</v>
      </c>
      <c r="G1182" t="s">
        <v>54</v>
      </c>
      <c r="H1182" t="s">
        <v>2557</v>
      </c>
      <c r="I1182">
        <v>3909786226</v>
      </c>
      <c r="J1182" t="s">
        <v>2558</v>
      </c>
      <c r="K1182">
        <v>0</v>
      </c>
      <c r="L1182" t="s">
        <v>1228</v>
      </c>
      <c r="M1182">
        <v>0</v>
      </c>
      <c r="N1182" t="s">
        <v>1228</v>
      </c>
    </row>
    <row r="1183" spans="1:14" hidden="1">
      <c r="A1183">
        <v>19</v>
      </c>
      <c r="B1183">
        <v>41</v>
      </c>
      <c r="C1183" t="s">
        <v>2560</v>
      </c>
      <c r="D1183" t="s">
        <v>2592</v>
      </c>
      <c r="E1183">
        <v>1000730</v>
      </c>
      <c r="F1183" t="s">
        <v>47</v>
      </c>
      <c r="G1183" t="s">
        <v>54</v>
      </c>
      <c r="H1183" t="s">
        <v>2557</v>
      </c>
      <c r="I1183">
        <v>3909786226</v>
      </c>
      <c r="J1183" t="s">
        <v>2558</v>
      </c>
      <c r="K1183">
        <v>0</v>
      </c>
      <c r="L1183" t="s">
        <v>1228</v>
      </c>
      <c r="M1183">
        <v>0</v>
      </c>
      <c r="N1183" t="s">
        <v>1228</v>
      </c>
    </row>
    <row r="1184" spans="1:14" hidden="1">
      <c r="A1184">
        <v>19</v>
      </c>
      <c r="B1184">
        <v>41</v>
      </c>
      <c r="C1184" t="s">
        <v>2560</v>
      </c>
      <c r="D1184" t="s">
        <v>2592</v>
      </c>
      <c r="E1184">
        <v>1000730</v>
      </c>
      <c r="F1184" t="s">
        <v>47</v>
      </c>
      <c r="G1184" t="s">
        <v>54</v>
      </c>
      <c r="H1184" t="s">
        <v>2557</v>
      </c>
      <c r="I1184">
        <v>3909786226</v>
      </c>
      <c r="J1184" t="s">
        <v>2558</v>
      </c>
      <c r="K1184">
        <v>0</v>
      </c>
      <c r="L1184" t="s">
        <v>1228</v>
      </c>
      <c r="M1184">
        <v>0</v>
      </c>
      <c r="N1184" t="s">
        <v>1228</v>
      </c>
    </row>
    <row r="1185" spans="1:14" hidden="1">
      <c r="A1185">
        <v>19</v>
      </c>
      <c r="B1185">
        <v>41</v>
      </c>
      <c r="C1185" t="s">
        <v>2560</v>
      </c>
      <c r="D1185" t="s">
        <v>2592</v>
      </c>
      <c r="E1185">
        <v>1000730</v>
      </c>
      <c r="F1185" t="s">
        <v>47</v>
      </c>
      <c r="G1185" t="s">
        <v>54</v>
      </c>
      <c r="H1185" t="s">
        <v>2557</v>
      </c>
      <c r="I1185">
        <v>3909786226</v>
      </c>
      <c r="J1185" t="s">
        <v>2558</v>
      </c>
      <c r="K1185">
        <v>0</v>
      </c>
      <c r="L1185" t="s">
        <v>1228</v>
      </c>
      <c r="M1185">
        <v>0</v>
      </c>
      <c r="N1185" t="s">
        <v>1228</v>
      </c>
    </row>
    <row r="1186" spans="1:14" hidden="1">
      <c r="A1186">
        <v>19</v>
      </c>
      <c r="B1186">
        <v>41</v>
      </c>
      <c r="C1186" t="s">
        <v>2560</v>
      </c>
      <c r="D1186" t="s">
        <v>2592</v>
      </c>
      <c r="E1186">
        <v>1000730</v>
      </c>
      <c r="F1186" t="s">
        <v>47</v>
      </c>
      <c r="G1186" t="s">
        <v>54</v>
      </c>
      <c r="H1186" t="s">
        <v>2557</v>
      </c>
      <c r="I1186">
        <v>3909786226</v>
      </c>
      <c r="J1186" t="s">
        <v>2558</v>
      </c>
      <c r="K1186">
        <v>0</v>
      </c>
      <c r="L1186" t="s">
        <v>1228</v>
      </c>
      <c r="M1186">
        <v>0</v>
      </c>
      <c r="N1186" t="s">
        <v>1228</v>
      </c>
    </row>
    <row r="1187" spans="1:14" hidden="1">
      <c r="A1187">
        <v>19</v>
      </c>
      <c r="B1187">
        <v>41</v>
      </c>
      <c r="C1187" t="s">
        <v>2560</v>
      </c>
      <c r="D1187" t="s">
        <v>2592</v>
      </c>
      <c r="E1187">
        <v>1000730</v>
      </c>
      <c r="F1187" t="s">
        <v>47</v>
      </c>
      <c r="G1187" t="s">
        <v>54</v>
      </c>
      <c r="H1187" t="s">
        <v>2557</v>
      </c>
      <c r="I1187">
        <v>3909786226</v>
      </c>
      <c r="J1187" t="s">
        <v>2558</v>
      </c>
      <c r="K1187">
        <v>0</v>
      </c>
      <c r="L1187" t="s">
        <v>1228</v>
      </c>
      <c r="M1187">
        <v>0</v>
      </c>
      <c r="N1187" t="s">
        <v>1228</v>
      </c>
    </row>
    <row r="1188" spans="1:14" hidden="1">
      <c r="A1188">
        <v>19</v>
      </c>
      <c r="B1188">
        <v>41</v>
      </c>
      <c r="C1188" t="s">
        <v>2560</v>
      </c>
      <c r="D1188" t="s">
        <v>2592</v>
      </c>
      <c r="E1188">
        <v>1000730</v>
      </c>
      <c r="F1188" t="s">
        <v>47</v>
      </c>
      <c r="G1188" t="s">
        <v>54</v>
      </c>
      <c r="H1188" t="s">
        <v>2557</v>
      </c>
      <c r="I1188">
        <v>3909786226</v>
      </c>
      <c r="J1188" t="s">
        <v>2558</v>
      </c>
      <c r="K1188">
        <v>0</v>
      </c>
      <c r="L1188" t="s">
        <v>1228</v>
      </c>
      <c r="M1188">
        <v>0</v>
      </c>
      <c r="N1188" t="s">
        <v>1228</v>
      </c>
    </row>
    <row r="1189" spans="1:14" hidden="1">
      <c r="A1189">
        <v>19</v>
      </c>
      <c r="B1189">
        <v>41</v>
      </c>
      <c r="C1189" t="s">
        <v>2560</v>
      </c>
      <c r="D1189" t="s">
        <v>2592</v>
      </c>
      <c r="E1189">
        <v>1000730</v>
      </c>
      <c r="F1189" t="s">
        <v>47</v>
      </c>
      <c r="G1189" t="s">
        <v>54</v>
      </c>
      <c r="H1189" t="s">
        <v>2557</v>
      </c>
      <c r="I1189">
        <v>3909786226</v>
      </c>
      <c r="J1189" t="s">
        <v>2558</v>
      </c>
      <c r="K1189">
        <v>0</v>
      </c>
      <c r="L1189" t="s">
        <v>1228</v>
      </c>
      <c r="M1189">
        <v>0</v>
      </c>
      <c r="N1189" t="s">
        <v>1228</v>
      </c>
    </row>
    <row r="1190" spans="1:14" hidden="1">
      <c r="A1190">
        <v>19</v>
      </c>
      <c r="B1190">
        <v>41</v>
      </c>
      <c r="C1190" t="s">
        <v>2560</v>
      </c>
      <c r="D1190" t="s">
        <v>2592</v>
      </c>
      <c r="E1190">
        <v>1000730</v>
      </c>
      <c r="F1190" t="s">
        <v>47</v>
      </c>
      <c r="G1190" t="s">
        <v>54</v>
      </c>
      <c r="H1190" t="s">
        <v>2557</v>
      </c>
      <c r="I1190">
        <v>3909786226</v>
      </c>
      <c r="J1190" t="s">
        <v>2558</v>
      </c>
      <c r="K1190">
        <v>0</v>
      </c>
      <c r="L1190" t="s">
        <v>1228</v>
      </c>
      <c r="M1190">
        <v>0</v>
      </c>
      <c r="N1190" t="s">
        <v>1228</v>
      </c>
    </row>
    <row r="1191" spans="1:14" hidden="1">
      <c r="A1191">
        <v>19</v>
      </c>
      <c r="B1191">
        <v>41</v>
      </c>
      <c r="C1191" t="s">
        <v>2560</v>
      </c>
      <c r="D1191" t="s">
        <v>2592</v>
      </c>
      <c r="E1191">
        <v>1000730</v>
      </c>
      <c r="F1191" t="s">
        <v>47</v>
      </c>
      <c r="G1191" t="s">
        <v>54</v>
      </c>
      <c r="H1191" t="s">
        <v>2557</v>
      </c>
      <c r="I1191">
        <v>3909786226</v>
      </c>
      <c r="J1191" t="s">
        <v>2558</v>
      </c>
      <c r="K1191">
        <v>0</v>
      </c>
      <c r="L1191" t="s">
        <v>1228</v>
      </c>
      <c r="M1191">
        <v>0</v>
      </c>
      <c r="N1191" t="s">
        <v>1228</v>
      </c>
    </row>
    <row r="1192" spans="1:14" hidden="1">
      <c r="A1192">
        <v>19</v>
      </c>
      <c r="B1192">
        <v>41</v>
      </c>
      <c r="C1192" t="s">
        <v>2560</v>
      </c>
      <c r="D1192" t="s">
        <v>2592</v>
      </c>
      <c r="E1192">
        <v>1000730</v>
      </c>
      <c r="F1192" t="s">
        <v>47</v>
      </c>
      <c r="G1192" t="s">
        <v>54</v>
      </c>
      <c r="H1192" t="s">
        <v>2557</v>
      </c>
      <c r="I1192">
        <v>3909786226</v>
      </c>
      <c r="J1192" t="s">
        <v>2558</v>
      </c>
      <c r="K1192">
        <v>0</v>
      </c>
      <c r="L1192" t="s">
        <v>1228</v>
      </c>
      <c r="M1192">
        <v>0</v>
      </c>
      <c r="N1192" t="s">
        <v>1228</v>
      </c>
    </row>
    <row r="1193" spans="1:14" hidden="1">
      <c r="A1193">
        <v>19</v>
      </c>
      <c r="B1193">
        <v>41</v>
      </c>
      <c r="C1193" t="s">
        <v>2560</v>
      </c>
      <c r="D1193" t="s">
        <v>2592</v>
      </c>
      <c r="E1193">
        <v>1000730</v>
      </c>
      <c r="F1193" t="s">
        <v>47</v>
      </c>
      <c r="G1193" t="s">
        <v>54</v>
      </c>
      <c r="H1193" t="s">
        <v>2557</v>
      </c>
      <c r="I1193">
        <v>3909786226</v>
      </c>
      <c r="J1193" t="s">
        <v>2558</v>
      </c>
      <c r="K1193">
        <v>0</v>
      </c>
      <c r="L1193" t="s">
        <v>1228</v>
      </c>
      <c r="M1193">
        <v>0</v>
      </c>
      <c r="N1193" t="s">
        <v>1228</v>
      </c>
    </row>
    <row r="1194" spans="1:14" hidden="1">
      <c r="A1194">
        <v>19</v>
      </c>
      <c r="B1194">
        <v>41</v>
      </c>
      <c r="C1194" t="s">
        <v>2560</v>
      </c>
      <c r="D1194" t="s">
        <v>2592</v>
      </c>
      <c r="E1194">
        <v>1000730</v>
      </c>
      <c r="F1194" t="s">
        <v>47</v>
      </c>
      <c r="G1194" t="s">
        <v>54</v>
      </c>
      <c r="H1194" t="s">
        <v>2557</v>
      </c>
      <c r="I1194">
        <v>3909786226</v>
      </c>
      <c r="J1194" t="s">
        <v>2558</v>
      </c>
      <c r="K1194">
        <v>0</v>
      </c>
      <c r="L1194" t="s">
        <v>1228</v>
      </c>
      <c r="M1194">
        <v>0</v>
      </c>
      <c r="N1194" t="s">
        <v>1228</v>
      </c>
    </row>
    <row r="1195" spans="1:14" hidden="1">
      <c r="A1195">
        <v>19</v>
      </c>
      <c r="B1195">
        <v>41</v>
      </c>
      <c r="C1195" t="s">
        <v>2560</v>
      </c>
      <c r="D1195" t="s">
        <v>2592</v>
      </c>
      <c r="E1195">
        <v>1000730</v>
      </c>
      <c r="F1195" t="s">
        <v>47</v>
      </c>
      <c r="G1195" t="s">
        <v>54</v>
      </c>
      <c r="H1195" t="s">
        <v>2557</v>
      </c>
      <c r="I1195">
        <v>3909786226</v>
      </c>
      <c r="J1195" t="s">
        <v>2558</v>
      </c>
      <c r="K1195">
        <v>0</v>
      </c>
      <c r="L1195" t="s">
        <v>1228</v>
      </c>
      <c r="M1195">
        <v>0</v>
      </c>
      <c r="N1195" t="s">
        <v>1228</v>
      </c>
    </row>
    <row r="1196" spans="1:14" hidden="1">
      <c r="A1196">
        <v>19</v>
      </c>
      <c r="B1196">
        <v>41</v>
      </c>
      <c r="C1196" t="s">
        <v>2560</v>
      </c>
      <c r="D1196" t="s">
        <v>2592</v>
      </c>
      <c r="E1196">
        <v>1000730</v>
      </c>
      <c r="F1196" t="s">
        <v>47</v>
      </c>
      <c r="G1196" t="s">
        <v>54</v>
      </c>
      <c r="H1196" t="s">
        <v>2557</v>
      </c>
      <c r="I1196">
        <v>3909786226</v>
      </c>
      <c r="J1196" t="s">
        <v>2558</v>
      </c>
      <c r="K1196">
        <v>0</v>
      </c>
      <c r="L1196" t="s">
        <v>1228</v>
      </c>
      <c r="M1196">
        <v>0</v>
      </c>
      <c r="N1196" t="s">
        <v>1228</v>
      </c>
    </row>
    <row r="1197" spans="1:14" hidden="1">
      <c r="A1197">
        <v>19</v>
      </c>
      <c r="B1197">
        <v>41</v>
      </c>
      <c r="C1197" t="s">
        <v>2560</v>
      </c>
      <c r="D1197" t="s">
        <v>2592</v>
      </c>
      <c r="E1197">
        <v>1000730</v>
      </c>
      <c r="F1197" t="s">
        <v>47</v>
      </c>
      <c r="G1197" t="s">
        <v>54</v>
      </c>
      <c r="H1197" t="s">
        <v>2557</v>
      </c>
      <c r="I1197">
        <v>3909786226</v>
      </c>
      <c r="J1197" t="s">
        <v>2558</v>
      </c>
      <c r="K1197">
        <v>0</v>
      </c>
      <c r="L1197" t="s">
        <v>1228</v>
      </c>
      <c r="M1197">
        <v>0</v>
      </c>
      <c r="N1197" t="s">
        <v>1228</v>
      </c>
    </row>
    <row r="1198" spans="1:14" hidden="1">
      <c r="A1198">
        <v>10</v>
      </c>
      <c r="B1198">
        <v>41</v>
      </c>
      <c r="C1198" t="s">
        <v>2560</v>
      </c>
      <c r="D1198" t="s">
        <v>2592</v>
      </c>
      <c r="E1198">
        <v>1000730</v>
      </c>
      <c r="F1198" t="s">
        <v>47</v>
      </c>
      <c r="G1198" t="s">
        <v>1122</v>
      </c>
      <c r="H1198" t="s">
        <v>2557</v>
      </c>
      <c r="I1198">
        <v>3909786227</v>
      </c>
      <c r="J1198" t="s">
        <v>2558</v>
      </c>
      <c r="K1198">
        <v>0</v>
      </c>
      <c r="L1198" t="s">
        <v>1228</v>
      </c>
      <c r="M1198">
        <v>0</v>
      </c>
      <c r="N1198" t="s">
        <v>1228</v>
      </c>
    </row>
    <row r="1199" spans="1:14" hidden="1">
      <c r="A1199">
        <v>10</v>
      </c>
      <c r="B1199">
        <v>41</v>
      </c>
      <c r="C1199" t="s">
        <v>2560</v>
      </c>
      <c r="D1199" t="s">
        <v>2592</v>
      </c>
      <c r="E1199">
        <v>1000730</v>
      </c>
      <c r="F1199" t="s">
        <v>47</v>
      </c>
      <c r="G1199" t="s">
        <v>1122</v>
      </c>
      <c r="H1199" t="s">
        <v>2557</v>
      </c>
      <c r="I1199">
        <v>3909786227</v>
      </c>
      <c r="J1199" t="s">
        <v>2558</v>
      </c>
      <c r="K1199">
        <v>0</v>
      </c>
      <c r="L1199" t="s">
        <v>1228</v>
      </c>
      <c r="M1199">
        <v>0</v>
      </c>
      <c r="N1199" t="s">
        <v>1228</v>
      </c>
    </row>
    <row r="1200" spans="1:14" hidden="1">
      <c r="A1200">
        <v>10</v>
      </c>
      <c r="B1200">
        <v>41</v>
      </c>
      <c r="C1200" t="s">
        <v>2560</v>
      </c>
      <c r="D1200" t="s">
        <v>2592</v>
      </c>
      <c r="E1200">
        <v>1000730</v>
      </c>
      <c r="F1200" t="s">
        <v>47</v>
      </c>
      <c r="G1200" t="s">
        <v>194</v>
      </c>
      <c r="H1200" t="s">
        <v>2557</v>
      </c>
      <c r="I1200">
        <v>3909786227</v>
      </c>
      <c r="J1200" t="s">
        <v>2558</v>
      </c>
      <c r="K1200">
        <v>0</v>
      </c>
      <c r="L1200" t="s">
        <v>1228</v>
      </c>
      <c r="M1200">
        <v>0</v>
      </c>
      <c r="N1200" t="s">
        <v>1228</v>
      </c>
    </row>
    <row r="1201" spans="1:14" hidden="1">
      <c r="A1201">
        <v>10</v>
      </c>
      <c r="B1201">
        <v>41</v>
      </c>
      <c r="C1201" t="s">
        <v>2560</v>
      </c>
      <c r="D1201" t="s">
        <v>2592</v>
      </c>
      <c r="E1201">
        <v>1000730</v>
      </c>
      <c r="F1201" t="s">
        <v>47</v>
      </c>
      <c r="G1201" t="s">
        <v>409</v>
      </c>
      <c r="H1201" t="s">
        <v>2557</v>
      </c>
      <c r="I1201">
        <v>3909786227</v>
      </c>
      <c r="J1201" t="s">
        <v>2558</v>
      </c>
      <c r="K1201">
        <v>0</v>
      </c>
      <c r="L1201" t="s">
        <v>1228</v>
      </c>
      <c r="M1201">
        <v>0</v>
      </c>
      <c r="N1201" t="s">
        <v>1228</v>
      </c>
    </row>
    <row r="1202" spans="1:14" hidden="1">
      <c r="A1202">
        <v>10</v>
      </c>
      <c r="B1202">
        <v>41</v>
      </c>
      <c r="C1202" t="s">
        <v>2560</v>
      </c>
      <c r="D1202" t="s">
        <v>2592</v>
      </c>
      <c r="E1202">
        <v>1000730</v>
      </c>
      <c r="F1202" t="s">
        <v>47</v>
      </c>
      <c r="G1202" t="s">
        <v>194</v>
      </c>
      <c r="H1202" t="s">
        <v>2557</v>
      </c>
      <c r="I1202">
        <v>3909786227</v>
      </c>
      <c r="J1202" t="s">
        <v>2558</v>
      </c>
      <c r="K1202">
        <v>0</v>
      </c>
      <c r="L1202" t="s">
        <v>1228</v>
      </c>
      <c r="M1202">
        <v>0</v>
      </c>
      <c r="N1202" t="s">
        <v>1228</v>
      </c>
    </row>
    <row r="1203" spans="1:14" hidden="1">
      <c r="A1203">
        <v>10</v>
      </c>
      <c r="B1203">
        <v>41</v>
      </c>
      <c r="C1203" t="s">
        <v>2560</v>
      </c>
      <c r="D1203" t="s">
        <v>2592</v>
      </c>
      <c r="E1203">
        <v>1000730</v>
      </c>
      <c r="F1203" t="s">
        <v>47</v>
      </c>
      <c r="G1203" t="s">
        <v>409</v>
      </c>
      <c r="H1203" t="s">
        <v>2557</v>
      </c>
      <c r="I1203">
        <v>3909786227</v>
      </c>
      <c r="J1203" t="s">
        <v>2558</v>
      </c>
      <c r="K1203">
        <v>0</v>
      </c>
      <c r="L1203" t="s">
        <v>1228</v>
      </c>
      <c r="M1203">
        <v>0</v>
      </c>
      <c r="N1203" t="s">
        <v>1228</v>
      </c>
    </row>
    <row r="1204" spans="1:14" hidden="1">
      <c r="A1204">
        <v>10</v>
      </c>
      <c r="B1204">
        <v>57</v>
      </c>
      <c r="C1204" t="s">
        <v>2563</v>
      </c>
      <c r="D1204" t="s">
        <v>2593</v>
      </c>
      <c r="E1204">
        <v>1000730</v>
      </c>
      <c r="F1204" t="s">
        <v>47</v>
      </c>
      <c r="G1204" t="s">
        <v>1123</v>
      </c>
      <c r="H1204">
        <v>8070</v>
      </c>
      <c r="I1204">
        <v>34985528</v>
      </c>
      <c r="J1204" t="s">
        <v>2594</v>
      </c>
      <c r="K1204">
        <v>813</v>
      </c>
      <c r="L1204" t="s">
        <v>1228</v>
      </c>
      <c r="M1204">
        <v>154</v>
      </c>
      <c r="N1204" t="s">
        <v>1228</v>
      </c>
    </row>
    <row r="1205" spans="1:14" hidden="1">
      <c r="A1205">
        <v>10</v>
      </c>
      <c r="B1205">
        <v>57</v>
      </c>
      <c r="C1205" t="s">
        <v>2563</v>
      </c>
      <c r="D1205" t="s">
        <v>2593</v>
      </c>
      <c r="E1205">
        <v>1000730</v>
      </c>
      <c r="F1205" t="s">
        <v>47</v>
      </c>
      <c r="G1205" t="s">
        <v>1117</v>
      </c>
      <c r="H1205">
        <v>8070</v>
      </c>
      <c r="I1205">
        <v>34985528</v>
      </c>
      <c r="J1205" t="s">
        <v>2594</v>
      </c>
      <c r="K1205" s="45">
        <v>1017</v>
      </c>
      <c r="L1205" t="s">
        <v>1228</v>
      </c>
      <c r="M1205">
        <v>193</v>
      </c>
      <c r="N1205" t="s">
        <v>1228</v>
      </c>
    </row>
    <row r="1206" spans="1:14" hidden="1">
      <c r="A1206">
        <v>10</v>
      </c>
      <c r="B1206">
        <v>57</v>
      </c>
      <c r="C1206" t="s">
        <v>2563</v>
      </c>
      <c r="D1206" t="s">
        <v>2593</v>
      </c>
      <c r="E1206">
        <v>1000730</v>
      </c>
      <c r="F1206" t="s">
        <v>47</v>
      </c>
      <c r="G1206" t="s">
        <v>194</v>
      </c>
      <c r="H1206">
        <v>8070</v>
      </c>
      <c r="I1206">
        <v>34985528</v>
      </c>
      <c r="J1206" t="s">
        <v>2594</v>
      </c>
      <c r="K1206" s="45">
        <v>7177</v>
      </c>
      <c r="L1206" t="s">
        <v>1228</v>
      </c>
      <c r="M1206" s="45">
        <v>1364</v>
      </c>
      <c r="N1206" t="s">
        <v>1228</v>
      </c>
    </row>
    <row r="1207" spans="1:14" hidden="1">
      <c r="A1207">
        <v>10</v>
      </c>
      <c r="B1207">
        <v>57</v>
      </c>
      <c r="C1207" t="s">
        <v>2563</v>
      </c>
      <c r="D1207" t="s">
        <v>2593</v>
      </c>
      <c r="E1207">
        <v>1000730</v>
      </c>
      <c r="F1207" t="s">
        <v>47</v>
      </c>
      <c r="G1207" t="s">
        <v>150</v>
      </c>
      <c r="H1207">
        <v>8070</v>
      </c>
      <c r="I1207">
        <v>34985528</v>
      </c>
      <c r="J1207" t="s">
        <v>2594</v>
      </c>
      <c r="K1207" s="45">
        <v>13065</v>
      </c>
      <c r="L1207" t="s">
        <v>1228</v>
      </c>
      <c r="M1207" s="45">
        <v>2482</v>
      </c>
      <c r="N1207" t="s">
        <v>1228</v>
      </c>
    </row>
    <row r="1208" spans="1:14" hidden="1">
      <c r="A1208">
        <v>10</v>
      </c>
      <c r="B1208">
        <v>57</v>
      </c>
      <c r="C1208" t="s">
        <v>2563</v>
      </c>
      <c r="D1208" t="s">
        <v>2593</v>
      </c>
      <c r="E1208">
        <v>1000730</v>
      </c>
      <c r="F1208" t="s">
        <v>47</v>
      </c>
      <c r="G1208" t="s">
        <v>1118</v>
      </c>
      <c r="H1208">
        <v>8070</v>
      </c>
      <c r="I1208">
        <v>34985528</v>
      </c>
      <c r="J1208" t="s">
        <v>2594</v>
      </c>
      <c r="K1208">
        <v>183</v>
      </c>
      <c r="L1208" t="s">
        <v>1228</v>
      </c>
      <c r="M1208">
        <v>35</v>
      </c>
      <c r="N1208" t="s">
        <v>1228</v>
      </c>
    </row>
    <row r="1209" spans="1:14" hidden="1">
      <c r="A1209">
        <v>10</v>
      </c>
      <c r="B1209">
        <v>57</v>
      </c>
      <c r="C1209" t="s">
        <v>2563</v>
      </c>
      <c r="D1209" t="s">
        <v>2593</v>
      </c>
      <c r="E1209">
        <v>1000730</v>
      </c>
      <c r="F1209" t="s">
        <v>47</v>
      </c>
      <c r="G1209" t="s">
        <v>135</v>
      </c>
      <c r="H1209">
        <v>8070</v>
      </c>
      <c r="I1209">
        <v>34985528</v>
      </c>
      <c r="J1209" t="s">
        <v>2594</v>
      </c>
      <c r="K1209" s="45">
        <v>5672</v>
      </c>
      <c r="L1209" t="s">
        <v>1228</v>
      </c>
      <c r="M1209" s="45">
        <v>1078</v>
      </c>
      <c r="N1209" t="s">
        <v>1228</v>
      </c>
    </row>
    <row r="1210" spans="1:14" hidden="1">
      <c r="A1210">
        <v>10</v>
      </c>
      <c r="B1210">
        <v>57</v>
      </c>
      <c r="C1210" t="s">
        <v>2563</v>
      </c>
      <c r="D1210" t="s">
        <v>2593</v>
      </c>
      <c r="E1210">
        <v>1000730</v>
      </c>
      <c r="F1210" t="s">
        <v>47</v>
      </c>
      <c r="G1210" t="s">
        <v>155</v>
      </c>
      <c r="H1210">
        <v>8070</v>
      </c>
      <c r="I1210">
        <v>34985528</v>
      </c>
      <c r="J1210" t="s">
        <v>2594</v>
      </c>
      <c r="K1210" s="45">
        <v>5902</v>
      </c>
      <c r="L1210" t="s">
        <v>1228</v>
      </c>
      <c r="M1210" s="45">
        <v>1121</v>
      </c>
      <c r="N1210" t="s">
        <v>1228</v>
      </c>
    </row>
    <row r="1211" spans="1:14" hidden="1">
      <c r="A1211">
        <v>10</v>
      </c>
      <c r="B1211">
        <v>57</v>
      </c>
      <c r="C1211" t="s">
        <v>2563</v>
      </c>
      <c r="D1211" t="s">
        <v>2593</v>
      </c>
      <c r="E1211">
        <v>1000730</v>
      </c>
      <c r="F1211" t="s">
        <v>47</v>
      </c>
      <c r="G1211" t="s">
        <v>1119</v>
      </c>
      <c r="H1211">
        <v>8070</v>
      </c>
      <c r="I1211">
        <v>34985528</v>
      </c>
      <c r="J1211" t="s">
        <v>2594</v>
      </c>
      <c r="K1211" s="45">
        <v>3919</v>
      </c>
      <c r="L1211" t="s">
        <v>1228</v>
      </c>
      <c r="M1211">
        <v>745</v>
      </c>
      <c r="N1211" t="s">
        <v>1228</v>
      </c>
    </row>
    <row r="1212" spans="1:14" hidden="1">
      <c r="A1212">
        <v>10</v>
      </c>
      <c r="B1212">
        <v>57</v>
      </c>
      <c r="C1212" t="s">
        <v>2563</v>
      </c>
      <c r="D1212" t="s">
        <v>2593</v>
      </c>
      <c r="E1212">
        <v>1000730</v>
      </c>
      <c r="F1212" t="s">
        <v>47</v>
      </c>
      <c r="G1212" t="s">
        <v>1120</v>
      </c>
      <c r="H1212">
        <v>8070</v>
      </c>
      <c r="I1212">
        <v>34985528</v>
      </c>
      <c r="J1212" t="s">
        <v>2594</v>
      </c>
      <c r="K1212" s="45">
        <v>2445</v>
      </c>
      <c r="L1212" t="s">
        <v>1228</v>
      </c>
      <c r="M1212">
        <v>465</v>
      </c>
      <c r="N1212" t="s">
        <v>1228</v>
      </c>
    </row>
    <row r="1213" spans="1:14" hidden="1">
      <c r="A1213">
        <v>10</v>
      </c>
      <c r="B1213">
        <v>57</v>
      </c>
      <c r="C1213" t="s">
        <v>2563</v>
      </c>
      <c r="D1213" t="s">
        <v>2593</v>
      </c>
      <c r="E1213">
        <v>1000730</v>
      </c>
      <c r="F1213" t="s">
        <v>47</v>
      </c>
      <c r="G1213" t="s">
        <v>1121</v>
      </c>
      <c r="H1213">
        <v>8070</v>
      </c>
      <c r="I1213">
        <v>34985528</v>
      </c>
      <c r="J1213" t="s">
        <v>2594</v>
      </c>
      <c r="K1213" s="45">
        <v>4492</v>
      </c>
      <c r="L1213" t="s">
        <v>1228</v>
      </c>
      <c r="M1213">
        <v>853</v>
      </c>
      <c r="N1213" t="s">
        <v>1228</v>
      </c>
    </row>
    <row r="1214" spans="1:14" hidden="1">
      <c r="A1214">
        <v>10</v>
      </c>
      <c r="B1214">
        <v>57</v>
      </c>
      <c r="C1214" t="s">
        <v>2563</v>
      </c>
      <c r="D1214" t="s">
        <v>2593</v>
      </c>
      <c r="E1214">
        <v>1000730</v>
      </c>
      <c r="F1214" t="s">
        <v>47</v>
      </c>
      <c r="G1214" t="s">
        <v>409</v>
      </c>
      <c r="H1214">
        <v>8070</v>
      </c>
      <c r="I1214">
        <v>34985528</v>
      </c>
      <c r="J1214" t="s">
        <v>2594</v>
      </c>
      <c r="K1214" s="45">
        <v>4882</v>
      </c>
      <c r="L1214" t="s">
        <v>1228</v>
      </c>
      <c r="M1214">
        <v>928</v>
      </c>
      <c r="N1214" t="s">
        <v>1228</v>
      </c>
    </row>
    <row r="1215" spans="1:14" hidden="1">
      <c r="A1215">
        <v>10</v>
      </c>
      <c r="B1215">
        <v>57</v>
      </c>
      <c r="C1215" t="s">
        <v>2563</v>
      </c>
      <c r="D1215" t="s">
        <v>2593</v>
      </c>
      <c r="E1215">
        <v>1000730</v>
      </c>
      <c r="F1215" t="s">
        <v>47</v>
      </c>
      <c r="G1215" t="s">
        <v>1124</v>
      </c>
      <c r="H1215">
        <v>8070</v>
      </c>
      <c r="I1215">
        <v>34985528</v>
      </c>
      <c r="J1215" t="s">
        <v>2594</v>
      </c>
      <c r="K1215" s="45">
        <v>5400</v>
      </c>
      <c r="L1215" t="s">
        <v>1228</v>
      </c>
      <c r="M1215" s="45">
        <v>1026</v>
      </c>
      <c r="N1215" t="s">
        <v>1228</v>
      </c>
    </row>
    <row r="1216" spans="1:14" hidden="1">
      <c r="A1216">
        <v>10</v>
      </c>
      <c r="B1216">
        <v>57</v>
      </c>
      <c r="C1216" t="s">
        <v>2563</v>
      </c>
      <c r="D1216" t="s">
        <v>2593</v>
      </c>
      <c r="E1216">
        <v>1000730</v>
      </c>
      <c r="F1216" t="s">
        <v>47</v>
      </c>
      <c r="G1216" t="s">
        <v>317</v>
      </c>
      <c r="H1216">
        <v>8070</v>
      </c>
      <c r="I1216">
        <v>34985528</v>
      </c>
      <c r="J1216" t="s">
        <v>2594</v>
      </c>
      <c r="K1216" s="45">
        <v>9156</v>
      </c>
      <c r="L1216" t="s">
        <v>1228</v>
      </c>
      <c r="M1216" s="45">
        <v>1740</v>
      </c>
      <c r="N1216" t="s">
        <v>1228</v>
      </c>
    </row>
    <row r="1217" spans="1:14" hidden="1">
      <c r="A1217">
        <v>10</v>
      </c>
      <c r="B1217">
        <v>57</v>
      </c>
      <c r="C1217" t="s">
        <v>2563</v>
      </c>
      <c r="D1217" t="s">
        <v>2593</v>
      </c>
      <c r="E1217">
        <v>1000730</v>
      </c>
      <c r="F1217" t="s">
        <v>47</v>
      </c>
      <c r="G1217" t="s">
        <v>1122</v>
      </c>
      <c r="H1217">
        <v>8070</v>
      </c>
      <c r="I1217">
        <v>34985528</v>
      </c>
      <c r="J1217" t="s">
        <v>2594</v>
      </c>
      <c r="K1217" s="45">
        <v>4152</v>
      </c>
      <c r="L1217" t="s">
        <v>1228</v>
      </c>
      <c r="M1217">
        <v>789</v>
      </c>
      <c r="N1217" t="s">
        <v>1228</v>
      </c>
    </row>
    <row r="1218" spans="1:14" hidden="1">
      <c r="A1218">
        <v>10</v>
      </c>
      <c r="B1218">
        <v>57</v>
      </c>
      <c r="C1218" t="s">
        <v>2563</v>
      </c>
      <c r="D1218" t="s">
        <v>2593</v>
      </c>
      <c r="E1218">
        <v>1000730</v>
      </c>
      <c r="F1218" t="s">
        <v>47</v>
      </c>
      <c r="G1218" t="s">
        <v>279</v>
      </c>
      <c r="H1218">
        <v>8070</v>
      </c>
      <c r="I1218">
        <v>34985528</v>
      </c>
      <c r="J1218" t="s">
        <v>2594</v>
      </c>
      <c r="K1218" s="45">
        <v>3415</v>
      </c>
      <c r="L1218" t="s">
        <v>1228</v>
      </c>
      <c r="M1218">
        <v>649</v>
      </c>
      <c r="N1218" t="s">
        <v>1228</v>
      </c>
    </row>
    <row r="1219" spans="1:14" hidden="1">
      <c r="A1219">
        <v>10</v>
      </c>
      <c r="B1219">
        <v>57</v>
      </c>
      <c r="C1219" t="s">
        <v>2563</v>
      </c>
      <c r="D1219" t="s">
        <v>2593</v>
      </c>
      <c r="E1219">
        <v>1000730</v>
      </c>
      <c r="F1219" t="s">
        <v>47</v>
      </c>
      <c r="G1219" t="s">
        <v>80</v>
      </c>
      <c r="H1219">
        <v>8070</v>
      </c>
      <c r="I1219">
        <v>34985528</v>
      </c>
      <c r="J1219" t="s">
        <v>2594</v>
      </c>
      <c r="K1219" s="45">
        <v>4973</v>
      </c>
      <c r="L1219" t="s">
        <v>1228</v>
      </c>
      <c r="M1219">
        <v>945</v>
      </c>
      <c r="N1219" t="s">
        <v>1228</v>
      </c>
    </row>
    <row r="1220" spans="1:14" hidden="1">
      <c r="A1220">
        <v>10</v>
      </c>
      <c r="B1220">
        <v>57</v>
      </c>
      <c r="C1220" t="s">
        <v>2563</v>
      </c>
      <c r="D1220" t="s">
        <v>2593</v>
      </c>
      <c r="E1220">
        <v>1000730</v>
      </c>
      <c r="F1220" t="s">
        <v>47</v>
      </c>
      <c r="G1220" t="s">
        <v>250</v>
      </c>
      <c r="H1220">
        <v>8070</v>
      </c>
      <c r="I1220">
        <v>34985528</v>
      </c>
      <c r="J1220" t="s">
        <v>2594</v>
      </c>
      <c r="K1220" s="45">
        <v>10780</v>
      </c>
      <c r="L1220" t="s">
        <v>1228</v>
      </c>
      <c r="M1220" s="45">
        <v>2048</v>
      </c>
      <c r="N1220" t="s">
        <v>1228</v>
      </c>
    </row>
    <row r="1221" spans="1:14" hidden="1">
      <c r="A1221">
        <v>10</v>
      </c>
      <c r="B1221">
        <v>57</v>
      </c>
      <c r="C1221" t="s">
        <v>2563</v>
      </c>
      <c r="D1221" t="s">
        <v>2593</v>
      </c>
      <c r="E1221">
        <v>1000730</v>
      </c>
      <c r="F1221" t="s">
        <v>47</v>
      </c>
      <c r="G1221" t="s">
        <v>211</v>
      </c>
      <c r="H1221">
        <v>8070</v>
      </c>
      <c r="I1221">
        <v>34985528</v>
      </c>
      <c r="J1221" t="s">
        <v>2594</v>
      </c>
      <c r="K1221" s="45">
        <v>4185</v>
      </c>
      <c r="L1221" t="s">
        <v>1228</v>
      </c>
      <c r="M1221">
        <v>795</v>
      </c>
      <c r="N1221" t="s">
        <v>1228</v>
      </c>
    </row>
    <row r="1222" spans="1:14" hidden="1">
      <c r="A1222">
        <v>10</v>
      </c>
      <c r="B1222">
        <v>57</v>
      </c>
      <c r="C1222" t="s">
        <v>2563</v>
      </c>
      <c r="D1222" t="s">
        <v>2593</v>
      </c>
      <c r="E1222">
        <v>1000730</v>
      </c>
      <c r="F1222" t="s">
        <v>47</v>
      </c>
      <c r="G1222" t="s">
        <v>252</v>
      </c>
      <c r="H1222">
        <v>8070</v>
      </c>
      <c r="I1222">
        <v>34985528</v>
      </c>
      <c r="J1222" t="s">
        <v>2594</v>
      </c>
      <c r="K1222" s="45">
        <v>10843</v>
      </c>
      <c r="L1222" t="s">
        <v>1228</v>
      </c>
      <c r="M1222" s="45">
        <v>2060</v>
      </c>
      <c r="N1222" t="s">
        <v>1228</v>
      </c>
    </row>
    <row r="1223" spans="1:14" hidden="1">
      <c r="A1223">
        <v>10</v>
      </c>
      <c r="B1223">
        <v>57</v>
      </c>
      <c r="C1223" t="s">
        <v>2563</v>
      </c>
      <c r="D1223" t="s">
        <v>2593</v>
      </c>
      <c r="E1223">
        <v>1000730</v>
      </c>
      <c r="F1223" t="s">
        <v>47</v>
      </c>
      <c r="G1223" t="s">
        <v>137</v>
      </c>
      <c r="H1223">
        <v>8070</v>
      </c>
      <c r="I1223">
        <v>34985528</v>
      </c>
      <c r="J1223" t="s">
        <v>2594</v>
      </c>
      <c r="K1223" s="45">
        <v>3244</v>
      </c>
      <c r="L1223" t="s">
        <v>1228</v>
      </c>
      <c r="M1223">
        <v>616</v>
      </c>
      <c r="N1223" t="s">
        <v>1228</v>
      </c>
    </row>
    <row r="1224" spans="1:14" hidden="1">
      <c r="A1224">
        <v>10</v>
      </c>
      <c r="B1224">
        <v>57</v>
      </c>
      <c r="C1224" t="s">
        <v>2563</v>
      </c>
      <c r="D1224" t="s">
        <v>2593</v>
      </c>
      <c r="E1224">
        <v>1000730</v>
      </c>
      <c r="F1224" t="s">
        <v>47</v>
      </c>
      <c r="G1224" t="s">
        <v>475</v>
      </c>
      <c r="H1224">
        <v>8070</v>
      </c>
      <c r="I1224">
        <v>34985528</v>
      </c>
      <c r="J1224" t="s">
        <v>2594</v>
      </c>
      <c r="K1224" s="45">
        <v>4031</v>
      </c>
      <c r="L1224" t="s">
        <v>1228</v>
      </c>
      <c r="M1224">
        <v>766</v>
      </c>
      <c r="N1224" t="s">
        <v>1228</v>
      </c>
    </row>
    <row r="1225" spans="1:14" hidden="1">
      <c r="A1225">
        <v>10</v>
      </c>
      <c r="B1225">
        <v>57</v>
      </c>
      <c r="C1225" t="s">
        <v>2563</v>
      </c>
      <c r="D1225" t="s">
        <v>2593</v>
      </c>
      <c r="E1225">
        <v>1000730</v>
      </c>
      <c r="F1225" t="s">
        <v>47</v>
      </c>
      <c r="G1225" t="s">
        <v>245</v>
      </c>
      <c r="H1225">
        <v>8070</v>
      </c>
      <c r="I1225">
        <v>34985528</v>
      </c>
      <c r="J1225" t="s">
        <v>2594</v>
      </c>
      <c r="K1225" s="45">
        <v>4640</v>
      </c>
      <c r="L1225" t="s">
        <v>1228</v>
      </c>
      <c r="M1225">
        <v>882</v>
      </c>
      <c r="N1225" t="s">
        <v>1228</v>
      </c>
    </row>
    <row r="1226" spans="1:14" hidden="1">
      <c r="A1226">
        <v>10</v>
      </c>
      <c r="B1226">
        <v>57</v>
      </c>
      <c r="C1226" t="s">
        <v>2563</v>
      </c>
      <c r="D1226" t="s">
        <v>2593</v>
      </c>
      <c r="E1226">
        <v>1000730</v>
      </c>
      <c r="F1226" t="s">
        <v>47</v>
      </c>
      <c r="G1226" t="s">
        <v>530</v>
      </c>
      <c r="H1226">
        <v>8070</v>
      </c>
      <c r="I1226">
        <v>34985528</v>
      </c>
      <c r="J1226" t="s">
        <v>2594</v>
      </c>
      <c r="K1226" s="45">
        <v>6215</v>
      </c>
      <c r="L1226" t="s">
        <v>1228</v>
      </c>
      <c r="M1226" s="45">
        <v>1181</v>
      </c>
      <c r="N1226" t="s">
        <v>1228</v>
      </c>
    </row>
    <row r="1227" spans="1:14" hidden="1">
      <c r="A1227">
        <v>10</v>
      </c>
      <c r="B1227">
        <v>57</v>
      </c>
      <c r="C1227" t="s">
        <v>2563</v>
      </c>
      <c r="D1227" t="s">
        <v>2593</v>
      </c>
      <c r="E1227">
        <v>1000730</v>
      </c>
      <c r="F1227" t="s">
        <v>47</v>
      </c>
      <c r="G1227" t="s">
        <v>1125</v>
      </c>
      <c r="H1227">
        <v>8070</v>
      </c>
      <c r="I1227">
        <v>34985528</v>
      </c>
      <c r="J1227" t="s">
        <v>2594</v>
      </c>
      <c r="K1227" s="45">
        <v>4445</v>
      </c>
      <c r="L1227" t="s">
        <v>1228</v>
      </c>
      <c r="M1227">
        <v>845</v>
      </c>
      <c r="N1227" t="s">
        <v>1228</v>
      </c>
    </row>
    <row r="1228" spans="1:14" hidden="1">
      <c r="A1228">
        <v>10</v>
      </c>
      <c r="B1228">
        <v>57</v>
      </c>
      <c r="C1228" t="s">
        <v>2563</v>
      </c>
      <c r="D1228" t="s">
        <v>2593</v>
      </c>
      <c r="E1228">
        <v>1000730</v>
      </c>
      <c r="F1228" t="s">
        <v>47</v>
      </c>
      <c r="G1228" t="s">
        <v>1126</v>
      </c>
      <c r="H1228">
        <v>8070</v>
      </c>
      <c r="I1228">
        <v>34985528</v>
      </c>
      <c r="J1228" t="s">
        <v>2594</v>
      </c>
      <c r="K1228" s="45">
        <v>4964</v>
      </c>
      <c r="L1228" t="s">
        <v>1228</v>
      </c>
      <c r="M1228">
        <v>943</v>
      </c>
      <c r="N1228" t="s">
        <v>1228</v>
      </c>
    </row>
    <row r="1229" spans="1:14" hidden="1">
      <c r="A1229">
        <v>10</v>
      </c>
      <c r="B1229">
        <v>57</v>
      </c>
      <c r="C1229" t="s">
        <v>2563</v>
      </c>
      <c r="D1229" t="s">
        <v>2593</v>
      </c>
      <c r="E1229">
        <v>1000730</v>
      </c>
      <c r="F1229" t="s">
        <v>47</v>
      </c>
      <c r="G1229" t="s">
        <v>414</v>
      </c>
      <c r="H1229">
        <v>8070</v>
      </c>
      <c r="I1229">
        <v>34985528</v>
      </c>
      <c r="J1229" t="s">
        <v>2594</v>
      </c>
      <c r="K1229" s="45">
        <v>2370</v>
      </c>
      <c r="L1229" t="s">
        <v>1228</v>
      </c>
      <c r="M1229">
        <v>450</v>
      </c>
      <c r="N1229" t="s">
        <v>1228</v>
      </c>
    </row>
    <row r="1230" spans="1:14" hidden="1">
      <c r="A1230">
        <v>10</v>
      </c>
      <c r="B1230">
        <v>57</v>
      </c>
      <c r="C1230" t="s">
        <v>2563</v>
      </c>
      <c r="D1230" t="s">
        <v>2593</v>
      </c>
      <c r="E1230">
        <v>1000730</v>
      </c>
      <c r="F1230" t="s">
        <v>47</v>
      </c>
      <c r="G1230" t="s">
        <v>1128</v>
      </c>
      <c r="H1230">
        <v>8070</v>
      </c>
      <c r="I1230">
        <v>34985528</v>
      </c>
      <c r="J1230" t="s">
        <v>2594</v>
      </c>
      <c r="K1230" s="45">
        <v>2215</v>
      </c>
      <c r="L1230" t="s">
        <v>1228</v>
      </c>
      <c r="M1230">
        <v>421</v>
      </c>
      <c r="N1230" t="s">
        <v>1228</v>
      </c>
    </row>
    <row r="1231" spans="1:14" hidden="1">
      <c r="A1231">
        <v>10</v>
      </c>
      <c r="B1231">
        <v>57</v>
      </c>
      <c r="C1231" t="s">
        <v>2563</v>
      </c>
      <c r="D1231" t="s">
        <v>2593</v>
      </c>
      <c r="E1231">
        <v>1000730</v>
      </c>
      <c r="F1231" t="s">
        <v>47</v>
      </c>
      <c r="G1231" t="s">
        <v>326</v>
      </c>
      <c r="H1231">
        <v>8070</v>
      </c>
      <c r="I1231">
        <v>34985528</v>
      </c>
      <c r="J1231" t="s">
        <v>2594</v>
      </c>
      <c r="K1231" s="45">
        <v>2354</v>
      </c>
      <c r="L1231" t="s">
        <v>1228</v>
      </c>
      <c r="M1231">
        <v>447</v>
      </c>
      <c r="N1231" t="s">
        <v>1228</v>
      </c>
    </row>
    <row r="1232" spans="1:14" hidden="1">
      <c r="A1232">
        <v>10</v>
      </c>
      <c r="B1232">
        <v>57</v>
      </c>
      <c r="C1232" t="s">
        <v>2563</v>
      </c>
      <c r="D1232" t="s">
        <v>2593</v>
      </c>
      <c r="E1232">
        <v>1000730</v>
      </c>
      <c r="F1232" t="s">
        <v>47</v>
      </c>
      <c r="G1232" t="s">
        <v>1133</v>
      </c>
      <c r="H1232">
        <v>8070</v>
      </c>
      <c r="I1232">
        <v>34985528</v>
      </c>
      <c r="J1232" t="s">
        <v>2594</v>
      </c>
      <c r="K1232" s="45">
        <v>3643</v>
      </c>
      <c r="L1232" t="s">
        <v>1228</v>
      </c>
      <c r="M1232">
        <v>692</v>
      </c>
      <c r="N1232" t="s">
        <v>1228</v>
      </c>
    </row>
    <row r="1233" spans="1:14" hidden="1">
      <c r="A1233">
        <v>10</v>
      </c>
      <c r="B1233">
        <v>57</v>
      </c>
      <c r="C1233" t="s">
        <v>2563</v>
      </c>
      <c r="D1233" t="s">
        <v>2593</v>
      </c>
      <c r="E1233">
        <v>1000730</v>
      </c>
      <c r="F1233" t="s">
        <v>47</v>
      </c>
      <c r="G1233" t="s">
        <v>1127</v>
      </c>
      <c r="H1233">
        <v>8070</v>
      </c>
      <c r="I1233">
        <v>34985528</v>
      </c>
      <c r="J1233" t="s">
        <v>2594</v>
      </c>
      <c r="K1233" s="45">
        <v>25393</v>
      </c>
      <c r="L1233" t="s">
        <v>1228</v>
      </c>
      <c r="M1233" s="45">
        <v>4824</v>
      </c>
      <c r="N1233" t="s">
        <v>1228</v>
      </c>
    </row>
    <row r="1234" spans="1:14" hidden="1">
      <c r="A1234">
        <v>10</v>
      </c>
      <c r="B1234">
        <v>57</v>
      </c>
      <c r="C1234" t="s">
        <v>2563</v>
      </c>
      <c r="D1234" t="s">
        <v>2593</v>
      </c>
      <c r="E1234">
        <v>1000730</v>
      </c>
      <c r="F1234" t="s">
        <v>47</v>
      </c>
      <c r="G1234" t="s">
        <v>1129</v>
      </c>
      <c r="H1234">
        <v>8070</v>
      </c>
      <c r="I1234">
        <v>34985528</v>
      </c>
      <c r="J1234" t="s">
        <v>2594</v>
      </c>
      <c r="K1234" s="45">
        <v>4159</v>
      </c>
      <c r="L1234" t="s">
        <v>1228</v>
      </c>
      <c r="M1234">
        <v>790</v>
      </c>
      <c r="N1234" t="s">
        <v>1228</v>
      </c>
    </row>
    <row r="1235" spans="1:14" hidden="1">
      <c r="A1235">
        <v>10</v>
      </c>
      <c r="B1235">
        <v>57</v>
      </c>
      <c r="C1235" t="s">
        <v>2563</v>
      </c>
      <c r="D1235" t="s">
        <v>2593</v>
      </c>
      <c r="E1235">
        <v>1000730</v>
      </c>
      <c r="F1235" t="s">
        <v>47</v>
      </c>
      <c r="G1235" t="s">
        <v>1130</v>
      </c>
      <c r="H1235">
        <v>8070</v>
      </c>
      <c r="I1235">
        <v>34985528</v>
      </c>
      <c r="J1235" t="s">
        <v>2594</v>
      </c>
      <c r="K1235" s="45">
        <v>3799</v>
      </c>
      <c r="L1235" t="s">
        <v>1228</v>
      </c>
      <c r="M1235">
        <v>722</v>
      </c>
      <c r="N1235" t="s">
        <v>1228</v>
      </c>
    </row>
    <row r="1236" spans="1:14" hidden="1">
      <c r="A1236">
        <v>10</v>
      </c>
      <c r="B1236">
        <v>57</v>
      </c>
      <c r="C1236" t="s">
        <v>2563</v>
      </c>
      <c r="D1236" t="s">
        <v>2593</v>
      </c>
      <c r="E1236">
        <v>1000730</v>
      </c>
      <c r="F1236" t="s">
        <v>47</v>
      </c>
      <c r="G1236" t="s">
        <v>320</v>
      </c>
      <c r="H1236">
        <v>8070</v>
      </c>
      <c r="I1236">
        <v>34985528</v>
      </c>
      <c r="J1236" t="s">
        <v>2594</v>
      </c>
      <c r="K1236">
        <v>151</v>
      </c>
      <c r="L1236" t="s">
        <v>1228</v>
      </c>
      <c r="M1236">
        <v>29</v>
      </c>
      <c r="N1236" t="s">
        <v>1228</v>
      </c>
    </row>
    <row r="1237" spans="1:14" hidden="1">
      <c r="A1237">
        <v>10</v>
      </c>
      <c r="B1237">
        <v>57</v>
      </c>
      <c r="C1237" t="s">
        <v>2563</v>
      </c>
      <c r="D1237" t="s">
        <v>2593</v>
      </c>
      <c r="E1237">
        <v>1000730</v>
      </c>
      <c r="F1237" t="s">
        <v>47</v>
      </c>
      <c r="G1237" t="s">
        <v>1131</v>
      </c>
      <c r="H1237">
        <v>8070</v>
      </c>
      <c r="I1237">
        <v>34985528</v>
      </c>
      <c r="J1237" t="s">
        <v>2594</v>
      </c>
      <c r="K1237" s="45">
        <v>3385</v>
      </c>
      <c r="L1237" t="s">
        <v>1228</v>
      </c>
      <c r="M1237">
        <v>643</v>
      </c>
      <c r="N1237" t="s">
        <v>1228</v>
      </c>
    </row>
    <row r="1238" spans="1:14" hidden="1">
      <c r="A1238">
        <v>10</v>
      </c>
      <c r="B1238">
        <v>57</v>
      </c>
      <c r="C1238" t="s">
        <v>2563</v>
      </c>
      <c r="D1238" t="s">
        <v>2593</v>
      </c>
      <c r="E1238">
        <v>1000730</v>
      </c>
      <c r="F1238" t="s">
        <v>47</v>
      </c>
      <c r="G1238" t="s">
        <v>182</v>
      </c>
      <c r="H1238">
        <v>8070</v>
      </c>
      <c r="I1238">
        <v>34985528</v>
      </c>
      <c r="J1238" t="s">
        <v>2594</v>
      </c>
      <c r="K1238">
        <v>480</v>
      </c>
      <c r="L1238" t="s">
        <v>1228</v>
      </c>
      <c r="M1238">
        <v>91</v>
      </c>
      <c r="N1238" t="s">
        <v>1228</v>
      </c>
    </row>
    <row r="1239" spans="1:14" hidden="1">
      <c r="A1239">
        <v>10</v>
      </c>
      <c r="B1239">
        <v>57</v>
      </c>
      <c r="C1239" t="s">
        <v>2563</v>
      </c>
      <c r="D1239" t="s">
        <v>2593</v>
      </c>
      <c r="E1239">
        <v>1000730</v>
      </c>
      <c r="F1239" t="s">
        <v>47</v>
      </c>
      <c r="G1239" t="s">
        <v>177</v>
      </c>
      <c r="H1239">
        <v>8070</v>
      </c>
      <c r="I1239">
        <v>34985528</v>
      </c>
      <c r="J1239" t="s">
        <v>2594</v>
      </c>
      <c r="K1239" s="45">
        <v>4883</v>
      </c>
      <c r="L1239" t="s">
        <v>1228</v>
      </c>
      <c r="M1239">
        <v>928</v>
      </c>
      <c r="N1239" t="s">
        <v>1228</v>
      </c>
    </row>
    <row r="1240" spans="1:14" hidden="1">
      <c r="A1240">
        <v>10</v>
      </c>
      <c r="B1240">
        <v>57</v>
      </c>
      <c r="C1240" t="s">
        <v>2563</v>
      </c>
      <c r="D1240" t="s">
        <v>2593</v>
      </c>
      <c r="E1240">
        <v>1000730</v>
      </c>
      <c r="F1240" t="s">
        <v>47</v>
      </c>
      <c r="G1240" t="s">
        <v>1132</v>
      </c>
      <c r="H1240">
        <v>8070</v>
      </c>
      <c r="I1240">
        <v>34985528</v>
      </c>
      <c r="J1240" t="s">
        <v>2594</v>
      </c>
      <c r="K1240" s="45">
        <v>4453</v>
      </c>
      <c r="L1240" t="s">
        <v>1228</v>
      </c>
      <c r="M1240">
        <v>846</v>
      </c>
      <c r="N1240" t="s">
        <v>1228</v>
      </c>
    </row>
    <row r="1241" spans="1:14" hidden="1">
      <c r="A1241">
        <v>10</v>
      </c>
      <c r="B1241">
        <v>57</v>
      </c>
      <c r="C1241" t="s">
        <v>2563</v>
      </c>
      <c r="D1241" t="s">
        <v>2593</v>
      </c>
      <c r="E1241">
        <v>1000730</v>
      </c>
      <c r="F1241" t="s">
        <v>47</v>
      </c>
      <c r="G1241" t="s">
        <v>1134</v>
      </c>
      <c r="H1241">
        <v>8070</v>
      </c>
      <c r="I1241">
        <v>34985528</v>
      </c>
      <c r="J1241" t="s">
        <v>2594</v>
      </c>
      <c r="K1241" s="45">
        <v>2272</v>
      </c>
      <c r="L1241" t="s">
        <v>1228</v>
      </c>
      <c r="M1241">
        <v>432</v>
      </c>
      <c r="N1241" t="s">
        <v>1228</v>
      </c>
    </row>
    <row r="1242" spans="1:14" hidden="1">
      <c r="A1242">
        <v>10</v>
      </c>
      <c r="B1242">
        <v>57</v>
      </c>
      <c r="C1242" t="s">
        <v>2563</v>
      </c>
      <c r="D1242" t="s">
        <v>2593</v>
      </c>
      <c r="E1242">
        <v>1000730</v>
      </c>
      <c r="F1242" t="s">
        <v>47</v>
      </c>
      <c r="G1242" t="s">
        <v>481</v>
      </c>
      <c r="H1242">
        <v>8070</v>
      </c>
      <c r="I1242">
        <v>34985528</v>
      </c>
      <c r="J1242" t="s">
        <v>2594</v>
      </c>
      <c r="K1242" s="45">
        <v>5233</v>
      </c>
      <c r="L1242" t="s">
        <v>1228</v>
      </c>
      <c r="M1242">
        <v>994</v>
      </c>
      <c r="N1242" t="s">
        <v>1228</v>
      </c>
    </row>
    <row r="1243" spans="1:14" hidden="1">
      <c r="A1243">
        <v>10</v>
      </c>
      <c r="B1243">
        <v>57</v>
      </c>
      <c r="C1243" t="s">
        <v>2563</v>
      </c>
      <c r="D1243" t="s">
        <v>2593</v>
      </c>
      <c r="E1243">
        <v>1000730</v>
      </c>
      <c r="F1243" t="s">
        <v>47</v>
      </c>
      <c r="G1243" t="s">
        <v>1135</v>
      </c>
      <c r="H1243">
        <v>8070</v>
      </c>
      <c r="I1243">
        <v>34985528</v>
      </c>
      <c r="J1243" t="s">
        <v>2594</v>
      </c>
      <c r="K1243" s="45">
        <v>3063</v>
      </c>
      <c r="L1243" t="s">
        <v>1228</v>
      </c>
      <c r="M1243">
        <v>582</v>
      </c>
      <c r="N1243" t="s">
        <v>1228</v>
      </c>
    </row>
    <row r="1244" spans="1:14" hidden="1">
      <c r="A1244">
        <v>19</v>
      </c>
      <c r="B1244">
        <v>57</v>
      </c>
      <c r="C1244" t="s">
        <v>2555</v>
      </c>
      <c r="D1244" t="s">
        <v>2595</v>
      </c>
      <c r="E1244">
        <v>1000730</v>
      </c>
      <c r="F1244" t="s">
        <v>47</v>
      </c>
      <c r="G1244" t="s">
        <v>54</v>
      </c>
      <c r="H1244" t="s">
        <v>2557</v>
      </c>
      <c r="I1244">
        <v>34986009</v>
      </c>
      <c r="J1244" t="s">
        <v>2558</v>
      </c>
      <c r="K1244">
        <v>0</v>
      </c>
      <c r="L1244" t="s">
        <v>1228</v>
      </c>
      <c r="M1244">
        <v>0</v>
      </c>
      <c r="N1244" t="s">
        <v>1228</v>
      </c>
    </row>
    <row r="1245" spans="1:14" hidden="1">
      <c r="A1245">
        <v>19</v>
      </c>
      <c r="B1245">
        <v>57</v>
      </c>
      <c r="C1245" t="s">
        <v>2555</v>
      </c>
      <c r="D1245" t="s">
        <v>2595</v>
      </c>
      <c r="E1245">
        <v>1000730</v>
      </c>
      <c r="F1245" t="s">
        <v>47</v>
      </c>
      <c r="G1245" t="s">
        <v>54</v>
      </c>
      <c r="H1245" t="s">
        <v>2557</v>
      </c>
      <c r="I1245">
        <v>34986009</v>
      </c>
      <c r="J1245" t="s">
        <v>2558</v>
      </c>
      <c r="K1245">
        <v>0</v>
      </c>
      <c r="L1245" t="s">
        <v>1228</v>
      </c>
      <c r="M1245">
        <v>0</v>
      </c>
      <c r="N1245" t="s">
        <v>1228</v>
      </c>
    </row>
    <row r="1246" spans="1:14" hidden="1">
      <c r="A1246">
        <v>19</v>
      </c>
      <c r="B1246">
        <v>57</v>
      </c>
      <c r="C1246" t="s">
        <v>2555</v>
      </c>
      <c r="D1246" t="s">
        <v>2595</v>
      </c>
      <c r="E1246">
        <v>1000730</v>
      </c>
      <c r="F1246" t="s">
        <v>47</v>
      </c>
      <c r="G1246" t="s">
        <v>54</v>
      </c>
      <c r="H1246" t="s">
        <v>2557</v>
      </c>
      <c r="I1246">
        <v>34986009</v>
      </c>
      <c r="J1246" t="s">
        <v>2558</v>
      </c>
      <c r="K1246" s="45">
        <v>2655355</v>
      </c>
      <c r="L1246" t="s">
        <v>1228</v>
      </c>
      <c r="M1246" s="45">
        <v>504517</v>
      </c>
      <c r="N1246" t="s">
        <v>1228</v>
      </c>
    </row>
    <row r="1247" spans="1:14" hidden="1">
      <c r="A1247">
        <v>10</v>
      </c>
      <c r="B1247">
        <v>57</v>
      </c>
      <c r="C1247" t="s">
        <v>2563</v>
      </c>
      <c r="D1247" t="s">
        <v>2595</v>
      </c>
      <c r="E1247">
        <v>1000730</v>
      </c>
      <c r="F1247" t="s">
        <v>47</v>
      </c>
      <c r="G1247" t="s">
        <v>54</v>
      </c>
      <c r="H1247">
        <v>7505</v>
      </c>
      <c r="I1247">
        <v>34986211</v>
      </c>
      <c r="J1247" t="s">
        <v>2596</v>
      </c>
      <c r="K1247" s="45">
        <v>1979957</v>
      </c>
      <c r="L1247" t="s">
        <v>1228</v>
      </c>
      <c r="M1247" s="45">
        <v>376192</v>
      </c>
      <c r="N1247" t="s">
        <v>1228</v>
      </c>
    </row>
    <row r="1248" spans="1:14" hidden="1">
      <c r="A1248">
        <v>19</v>
      </c>
      <c r="B1248">
        <v>41</v>
      </c>
      <c r="C1248" t="s">
        <v>2559</v>
      </c>
      <c r="D1248" t="s">
        <v>2597</v>
      </c>
      <c r="E1248">
        <v>1000730</v>
      </c>
      <c r="F1248" t="s">
        <v>47</v>
      </c>
      <c r="G1248" t="s">
        <v>54</v>
      </c>
      <c r="H1248" t="s">
        <v>2557</v>
      </c>
      <c r="I1248">
        <v>3909818475</v>
      </c>
      <c r="J1248" t="s">
        <v>2558</v>
      </c>
      <c r="K1248">
        <v>0</v>
      </c>
      <c r="L1248" t="s">
        <v>1228</v>
      </c>
      <c r="M1248">
        <v>0</v>
      </c>
      <c r="N1248" t="s">
        <v>1228</v>
      </c>
    </row>
    <row r="1249" spans="1:14" hidden="1">
      <c r="A1249">
        <v>19</v>
      </c>
      <c r="B1249">
        <v>41</v>
      </c>
      <c r="C1249" t="s">
        <v>2559</v>
      </c>
      <c r="D1249" t="s">
        <v>2597</v>
      </c>
      <c r="E1249">
        <v>1000730</v>
      </c>
      <c r="F1249" t="s">
        <v>47</v>
      </c>
      <c r="G1249" t="s">
        <v>54</v>
      </c>
      <c r="H1249" t="s">
        <v>2557</v>
      </c>
      <c r="I1249">
        <v>3909818475</v>
      </c>
      <c r="J1249" t="s">
        <v>2558</v>
      </c>
      <c r="K1249">
        <v>0</v>
      </c>
      <c r="L1249" t="s">
        <v>1228</v>
      </c>
      <c r="M1249">
        <v>0</v>
      </c>
      <c r="N1249" t="s">
        <v>1228</v>
      </c>
    </row>
    <row r="1250" spans="1:14" hidden="1">
      <c r="A1250">
        <v>19</v>
      </c>
      <c r="B1250">
        <v>41</v>
      </c>
      <c r="C1250" t="s">
        <v>2559</v>
      </c>
      <c r="D1250" t="s">
        <v>2597</v>
      </c>
      <c r="E1250">
        <v>1000730</v>
      </c>
      <c r="F1250" t="s">
        <v>47</v>
      </c>
      <c r="G1250" t="s">
        <v>54</v>
      </c>
      <c r="H1250" t="s">
        <v>2557</v>
      </c>
      <c r="I1250">
        <v>3909818475</v>
      </c>
      <c r="J1250" t="s">
        <v>2558</v>
      </c>
      <c r="K1250">
        <v>0</v>
      </c>
      <c r="L1250" t="s">
        <v>1228</v>
      </c>
      <c r="M1250">
        <v>0</v>
      </c>
      <c r="N1250" t="s">
        <v>1228</v>
      </c>
    </row>
    <row r="1251" spans="1:14" hidden="1">
      <c r="A1251">
        <v>19</v>
      </c>
      <c r="B1251">
        <v>41</v>
      </c>
      <c r="C1251" t="s">
        <v>2559</v>
      </c>
      <c r="D1251" t="s">
        <v>2597</v>
      </c>
      <c r="E1251">
        <v>1000730</v>
      </c>
      <c r="F1251" t="s">
        <v>47</v>
      </c>
      <c r="G1251" t="s">
        <v>54</v>
      </c>
      <c r="H1251" t="s">
        <v>2557</v>
      </c>
      <c r="I1251">
        <v>3909818475</v>
      </c>
      <c r="J1251" t="s">
        <v>2558</v>
      </c>
      <c r="K1251">
        <v>0</v>
      </c>
      <c r="L1251" t="s">
        <v>1228</v>
      </c>
      <c r="M1251">
        <v>0</v>
      </c>
      <c r="N1251" t="s">
        <v>1228</v>
      </c>
    </row>
    <row r="1252" spans="1:14" hidden="1">
      <c r="A1252">
        <v>19</v>
      </c>
      <c r="B1252">
        <v>41</v>
      </c>
      <c r="C1252" t="s">
        <v>2559</v>
      </c>
      <c r="D1252" t="s">
        <v>2597</v>
      </c>
      <c r="E1252">
        <v>1000730</v>
      </c>
      <c r="F1252" t="s">
        <v>47</v>
      </c>
      <c r="G1252" t="s">
        <v>54</v>
      </c>
      <c r="H1252" t="s">
        <v>2557</v>
      </c>
      <c r="I1252">
        <v>3909818475</v>
      </c>
      <c r="J1252" t="s">
        <v>2558</v>
      </c>
      <c r="K1252">
        <v>0</v>
      </c>
      <c r="L1252" t="s">
        <v>1228</v>
      </c>
      <c r="M1252">
        <v>0</v>
      </c>
      <c r="N1252" t="s">
        <v>1228</v>
      </c>
    </row>
    <row r="1253" spans="1:14" hidden="1">
      <c r="A1253">
        <v>19</v>
      </c>
      <c r="B1253">
        <v>41</v>
      </c>
      <c r="C1253" t="s">
        <v>2559</v>
      </c>
      <c r="D1253" t="s">
        <v>2597</v>
      </c>
      <c r="E1253">
        <v>1000730</v>
      </c>
      <c r="F1253" t="s">
        <v>47</v>
      </c>
      <c r="G1253" t="s">
        <v>54</v>
      </c>
      <c r="H1253" t="s">
        <v>2557</v>
      </c>
      <c r="I1253">
        <v>3909818475</v>
      </c>
      <c r="J1253" t="s">
        <v>2558</v>
      </c>
      <c r="K1253">
        <v>0</v>
      </c>
      <c r="L1253" t="s">
        <v>1228</v>
      </c>
      <c r="M1253">
        <v>0</v>
      </c>
      <c r="N1253" t="s">
        <v>1228</v>
      </c>
    </row>
    <row r="1254" spans="1:14" hidden="1">
      <c r="A1254">
        <v>19</v>
      </c>
      <c r="B1254">
        <v>41</v>
      </c>
      <c r="C1254" t="s">
        <v>2559</v>
      </c>
      <c r="D1254" t="s">
        <v>2597</v>
      </c>
      <c r="E1254">
        <v>1000730</v>
      </c>
      <c r="F1254" t="s">
        <v>47</v>
      </c>
      <c r="G1254" t="s">
        <v>54</v>
      </c>
      <c r="H1254" t="s">
        <v>2557</v>
      </c>
      <c r="I1254">
        <v>3909818475</v>
      </c>
      <c r="J1254" t="s">
        <v>2558</v>
      </c>
      <c r="K1254">
        <v>0</v>
      </c>
      <c r="L1254" t="s">
        <v>1228</v>
      </c>
      <c r="M1254">
        <v>0</v>
      </c>
      <c r="N1254" t="s">
        <v>1228</v>
      </c>
    </row>
    <row r="1255" spans="1:14" hidden="1">
      <c r="A1255">
        <v>19</v>
      </c>
      <c r="B1255">
        <v>41</v>
      </c>
      <c r="C1255" t="s">
        <v>2559</v>
      </c>
      <c r="D1255" t="s">
        <v>2597</v>
      </c>
      <c r="E1255">
        <v>1000730</v>
      </c>
      <c r="F1255" t="s">
        <v>47</v>
      </c>
      <c r="G1255" t="s">
        <v>54</v>
      </c>
      <c r="H1255" t="s">
        <v>2557</v>
      </c>
      <c r="I1255">
        <v>3909818475</v>
      </c>
      <c r="J1255" t="s">
        <v>2558</v>
      </c>
      <c r="K1255">
        <v>0</v>
      </c>
      <c r="L1255" t="s">
        <v>1228</v>
      </c>
      <c r="M1255">
        <v>0</v>
      </c>
      <c r="N1255" t="s">
        <v>1228</v>
      </c>
    </row>
    <row r="1256" spans="1:14" hidden="1">
      <c r="A1256">
        <v>19</v>
      </c>
      <c r="B1256">
        <v>41</v>
      </c>
      <c r="C1256" t="s">
        <v>2559</v>
      </c>
      <c r="D1256" t="s">
        <v>2597</v>
      </c>
      <c r="E1256">
        <v>1000730</v>
      </c>
      <c r="F1256" t="s">
        <v>47</v>
      </c>
      <c r="G1256" t="s">
        <v>54</v>
      </c>
      <c r="H1256" t="s">
        <v>2557</v>
      </c>
      <c r="I1256">
        <v>3909818475</v>
      </c>
      <c r="J1256" t="s">
        <v>2558</v>
      </c>
      <c r="K1256">
        <v>0</v>
      </c>
      <c r="L1256" t="s">
        <v>1228</v>
      </c>
      <c r="M1256">
        <v>0</v>
      </c>
      <c r="N1256" t="s">
        <v>1228</v>
      </c>
    </row>
    <row r="1257" spans="1:14" hidden="1">
      <c r="A1257">
        <v>19</v>
      </c>
      <c r="B1257">
        <v>41</v>
      </c>
      <c r="C1257" t="s">
        <v>2559</v>
      </c>
      <c r="D1257" t="s">
        <v>2597</v>
      </c>
      <c r="E1257">
        <v>1000730</v>
      </c>
      <c r="F1257" t="s">
        <v>47</v>
      </c>
      <c r="G1257" t="s">
        <v>54</v>
      </c>
      <c r="H1257" t="s">
        <v>2557</v>
      </c>
      <c r="I1257">
        <v>3909818475</v>
      </c>
      <c r="J1257" t="s">
        <v>2558</v>
      </c>
      <c r="K1257">
        <v>0</v>
      </c>
      <c r="L1257" t="s">
        <v>1228</v>
      </c>
      <c r="M1257">
        <v>0</v>
      </c>
      <c r="N1257" t="s">
        <v>1228</v>
      </c>
    </row>
    <row r="1258" spans="1:14" hidden="1">
      <c r="A1258">
        <v>19</v>
      </c>
      <c r="B1258">
        <v>41</v>
      </c>
      <c r="C1258" t="s">
        <v>2559</v>
      </c>
      <c r="D1258" t="s">
        <v>2597</v>
      </c>
      <c r="E1258">
        <v>1000730</v>
      </c>
      <c r="F1258" t="s">
        <v>47</v>
      </c>
      <c r="G1258" t="s">
        <v>54</v>
      </c>
      <c r="H1258" t="s">
        <v>2557</v>
      </c>
      <c r="I1258">
        <v>3909818475</v>
      </c>
      <c r="J1258" t="s">
        <v>2558</v>
      </c>
      <c r="K1258">
        <v>0</v>
      </c>
      <c r="L1258" t="s">
        <v>1228</v>
      </c>
      <c r="M1258">
        <v>0</v>
      </c>
      <c r="N1258" t="s">
        <v>1228</v>
      </c>
    </row>
    <row r="1259" spans="1:14" hidden="1">
      <c r="A1259">
        <v>19</v>
      </c>
      <c r="B1259">
        <v>41</v>
      </c>
      <c r="C1259" t="s">
        <v>2559</v>
      </c>
      <c r="D1259" t="s">
        <v>2597</v>
      </c>
      <c r="E1259">
        <v>1000730</v>
      </c>
      <c r="F1259" t="s">
        <v>47</v>
      </c>
      <c r="G1259" t="s">
        <v>54</v>
      </c>
      <c r="H1259" t="s">
        <v>2557</v>
      </c>
      <c r="I1259">
        <v>3909818475</v>
      </c>
      <c r="J1259" t="s">
        <v>2558</v>
      </c>
      <c r="K1259">
        <v>0</v>
      </c>
      <c r="L1259" t="s">
        <v>1228</v>
      </c>
      <c r="M1259">
        <v>0</v>
      </c>
      <c r="N1259" t="s">
        <v>1228</v>
      </c>
    </row>
    <row r="1260" spans="1:14" hidden="1">
      <c r="A1260">
        <v>19</v>
      </c>
      <c r="B1260">
        <v>41</v>
      </c>
      <c r="C1260" t="s">
        <v>2559</v>
      </c>
      <c r="D1260" t="s">
        <v>2597</v>
      </c>
      <c r="E1260">
        <v>1000730</v>
      </c>
      <c r="F1260" t="s">
        <v>47</v>
      </c>
      <c r="G1260" t="s">
        <v>54</v>
      </c>
      <c r="H1260" t="s">
        <v>2557</v>
      </c>
      <c r="I1260">
        <v>3909818475</v>
      </c>
      <c r="J1260" t="s">
        <v>2558</v>
      </c>
      <c r="K1260">
        <v>0</v>
      </c>
      <c r="L1260" t="s">
        <v>1228</v>
      </c>
      <c r="M1260">
        <v>0</v>
      </c>
      <c r="N1260" t="s">
        <v>1228</v>
      </c>
    </row>
    <row r="1261" spans="1:14" hidden="1">
      <c r="A1261">
        <v>19</v>
      </c>
      <c r="B1261">
        <v>41</v>
      </c>
      <c r="C1261" t="s">
        <v>2559</v>
      </c>
      <c r="D1261" t="s">
        <v>2597</v>
      </c>
      <c r="E1261">
        <v>1000730</v>
      </c>
      <c r="F1261" t="s">
        <v>47</v>
      </c>
      <c r="G1261" t="s">
        <v>54</v>
      </c>
      <c r="H1261" t="s">
        <v>2557</v>
      </c>
      <c r="I1261">
        <v>3909818475</v>
      </c>
      <c r="J1261" t="s">
        <v>2558</v>
      </c>
      <c r="K1261">
        <v>0</v>
      </c>
      <c r="L1261" t="s">
        <v>1228</v>
      </c>
      <c r="M1261">
        <v>0</v>
      </c>
      <c r="N1261" t="s">
        <v>1228</v>
      </c>
    </row>
    <row r="1262" spans="1:14" hidden="1">
      <c r="A1262">
        <v>19</v>
      </c>
      <c r="B1262">
        <v>41</v>
      </c>
      <c r="C1262" t="s">
        <v>2559</v>
      </c>
      <c r="D1262" t="s">
        <v>2597</v>
      </c>
      <c r="E1262">
        <v>1000730</v>
      </c>
      <c r="F1262" t="s">
        <v>47</v>
      </c>
      <c r="G1262" t="s">
        <v>54</v>
      </c>
      <c r="H1262" t="s">
        <v>2557</v>
      </c>
      <c r="I1262">
        <v>3909818475</v>
      </c>
      <c r="J1262" t="s">
        <v>2558</v>
      </c>
      <c r="K1262">
        <v>0</v>
      </c>
      <c r="L1262" t="s">
        <v>1228</v>
      </c>
      <c r="M1262">
        <v>0</v>
      </c>
      <c r="N1262" t="s">
        <v>1228</v>
      </c>
    </row>
    <row r="1263" spans="1:14" hidden="1">
      <c r="A1263">
        <v>19</v>
      </c>
      <c r="B1263">
        <v>41</v>
      </c>
      <c r="C1263" t="s">
        <v>2559</v>
      </c>
      <c r="D1263" t="s">
        <v>2597</v>
      </c>
      <c r="E1263">
        <v>1000730</v>
      </c>
      <c r="F1263" t="s">
        <v>47</v>
      </c>
      <c r="G1263" t="s">
        <v>54</v>
      </c>
      <c r="H1263" t="s">
        <v>2557</v>
      </c>
      <c r="I1263">
        <v>3909818475</v>
      </c>
      <c r="J1263" t="s">
        <v>2558</v>
      </c>
      <c r="K1263">
        <v>0</v>
      </c>
      <c r="L1263" t="s">
        <v>1228</v>
      </c>
      <c r="M1263">
        <v>0</v>
      </c>
      <c r="N1263" t="s">
        <v>1228</v>
      </c>
    </row>
    <row r="1264" spans="1:14" hidden="1">
      <c r="A1264">
        <v>19</v>
      </c>
      <c r="B1264">
        <v>41</v>
      </c>
      <c r="C1264" t="s">
        <v>2559</v>
      </c>
      <c r="D1264" t="s">
        <v>2597</v>
      </c>
      <c r="E1264">
        <v>1000730</v>
      </c>
      <c r="F1264" t="s">
        <v>47</v>
      </c>
      <c r="G1264" t="s">
        <v>54</v>
      </c>
      <c r="H1264" t="s">
        <v>2557</v>
      </c>
      <c r="I1264">
        <v>3909818475</v>
      </c>
      <c r="J1264" t="s">
        <v>2558</v>
      </c>
      <c r="K1264">
        <v>0</v>
      </c>
      <c r="L1264" t="s">
        <v>1228</v>
      </c>
      <c r="M1264">
        <v>0</v>
      </c>
      <c r="N1264" t="s">
        <v>1228</v>
      </c>
    </row>
    <row r="1265" spans="1:14" hidden="1">
      <c r="A1265">
        <v>19</v>
      </c>
      <c r="B1265">
        <v>41</v>
      </c>
      <c r="C1265" t="s">
        <v>2559</v>
      </c>
      <c r="D1265" t="s">
        <v>2597</v>
      </c>
      <c r="E1265">
        <v>1000730</v>
      </c>
      <c r="F1265" t="s">
        <v>47</v>
      </c>
      <c r="G1265" t="s">
        <v>54</v>
      </c>
      <c r="H1265" t="s">
        <v>2557</v>
      </c>
      <c r="I1265">
        <v>3909818475</v>
      </c>
      <c r="J1265" t="s">
        <v>2558</v>
      </c>
      <c r="K1265">
        <v>0</v>
      </c>
      <c r="L1265" t="s">
        <v>1228</v>
      </c>
      <c r="M1265">
        <v>0</v>
      </c>
      <c r="N1265" t="s">
        <v>1228</v>
      </c>
    </row>
    <row r="1266" spans="1:14" hidden="1">
      <c r="A1266">
        <v>19</v>
      </c>
      <c r="B1266">
        <v>41</v>
      </c>
      <c r="C1266" t="s">
        <v>2559</v>
      </c>
      <c r="D1266" t="s">
        <v>2597</v>
      </c>
      <c r="E1266">
        <v>1000730</v>
      </c>
      <c r="F1266" t="s">
        <v>47</v>
      </c>
      <c r="G1266" t="s">
        <v>54</v>
      </c>
      <c r="H1266" t="s">
        <v>2557</v>
      </c>
      <c r="I1266">
        <v>3909818475</v>
      </c>
      <c r="J1266" t="s">
        <v>2558</v>
      </c>
      <c r="K1266">
        <v>0</v>
      </c>
      <c r="L1266" t="s">
        <v>1228</v>
      </c>
      <c r="M1266">
        <v>0</v>
      </c>
      <c r="N1266" t="s">
        <v>1228</v>
      </c>
    </row>
    <row r="1267" spans="1:14" hidden="1">
      <c r="A1267">
        <v>19</v>
      </c>
      <c r="B1267">
        <v>41</v>
      </c>
      <c r="C1267" t="s">
        <v>2559</v>
      </c>
      <c r="D1267" t="s">
        <v>2597</v>
      </c>
      <c r="E1267">
        <v>1000730</v>
      </c>
      <c r="F1267" t="s">
        <v>47</v>
      </c>
      <c r="G1267" t="s">
        <v>54</v>
      </c>
      <c r="H1267" t="s">
        <v>2557</v>
      </c>
      <c r="I1267">
        <v>3909818475</v>
      </c>
      <c r="J1267" t="s">
        <v>2558</v>
      </c>
      <c r="K1267">
        <v>0</v>
      </c>
      <c r="L1267" t="s">
        <v>1228</v>
      </c>
      <c r="M1267">
        <v>0</v>
      </c>
      <c r="N1267" t="s">
        <v>1228</v>
      </c>
    </row>
    <row r="1268" spans="1:14" hidden="1">
      <c r="A1268">
        <v>19</v>
      </c>
      <c r="B1268">
        <v>41</v>
      </c>
      <c r="C1268" t="s">
        <v>2559</v>
      </c>
      <c r="D1268" t="s">
        <v>2597</v>
      </c>
      <c r="E1268">
        <v>1000730</v>
      </c>
      <c r="F1268" t="s">
        <v>47</v>
      </c>
      <c r="G1268" t="s">
        <v>54</v>
      </c>
      <c r="H1268" t="s">
        <v>2557</v>
      </c>
      <c r="I1268">
        <v>3909818475</v>
      </c>
      <c r="J1268" t="s">
        <v>2558</v>
      </c>
      <c r="K1268">
        <v>0</v>
      </c>
      <c r="L1268" t="s">
        <v>1228</v>
      </c>
      <c r="M1268">
        <v>0</v>
      </c>
      <c r="N1268" t="s">
        <v>1228</v>
      </c>
    </row>
    <row r="1269" spans="1:14" hidden="1">
      <c r="A1269">
        <v>19</v>
      </c>
      <c r="B1269">
        <v>41</v>
      </c>
      <c r="C1269" t="s">
        <v>2559</v>
      </c>
      <c r="D1269" t="s">
        <v>2597</v>
      </c>
      <c r="E1269">
        <v>1000730</v>
      </c>
      <c r="F1269" t="s">
        <v>47</v>
      </c>
      <c r="G1269" t="s">
        <v>54</v>
      </c>
      <c r="H1269" t="s">
        <v>2557</v>
      </c>
      <c r="I1269">
        <v>3909818475</v>
      </c>
      <c r="J1269" t="s">
        <v>2558</v>
      </c>
      <c r="K1269">
        <v>0</v>
      </c>
      <c r="L1269" t="s">
        <v>1228</v>
      </c>
      <c r="M1269">
        <v>0</v>
      </c>
      <c r="N1269" t="s">
        <v>1228</v>
      </c>
    </row>
    <row r="1270" spans="1:14" hidden="1">
      <c r="A1270">
        <v>19</v>
      </c>
      <c r="B1270">
        <v>41</v>
      </c>
      <c r="C1270" t="s">
        <v>2559</v>
      </c>
      <c r="D1270" t="s">
        <v>2597</v>
      </c>
      <c r="E1270">
        <v>1000730</v>
      </c>
      <c r="F1270" t="s">
        <v>47</v>
      </c>
      <c r="G1270" t="s">
        <v>54</v>
      </c>
      <c r="H1270" t="s">
        <v>2557</v>
      </c>
      <c r="I1270">
        <v>3909818475</v>
      </c>
      <c r="J1270" t="s">
        <v>2558</v>
      </c>
      <c r="K1270">
        <v>0</v>
      </c>
      <c r="L1270" t="s">
        <v>1228</v>
      </c>
      <c r="M1270">
        <v>0</v>
      </c>
      <c r="N1270" t="s">
        <v>1228</v>
      </c>
    </row>
    <row r="1271" spans="1:14" hidden="1">
      <c r="A1271">
        <v>19</v>
      </c>
      <c r="B1271">
        <v>41</v>
      </c>
      <c r="C1271" t="s">
        <v>2559</v>
      </c>
      <c r="D1271" t="s">
        <v>2597</v>
      </c>
      <c r="E1271">
        <v>1000730</v>
      </c>
      <c r="F1271" t="s">
        <v>47</v>
      </c>
      <c r="G1271" t="s">
        <v>54</v>
      </c>
      <c r="H1271" t="s">
        <v>2557</v>
      </c>
      <c r="I1271">
        <v>3909818475</v>
      </c>
      <c r="J1271" t="s">
        <v>2558</v>
      </c>
      <c r="K1271">
        <v>0</v>
      </c>
      <c r="L1271" t="s">
        <v>1228</v>
      </c>
      <c r="M1271">
        <v>0</v>
      </c>
      <c r="N1271" t="s">
        <v>1228</v>
      </c>
    </row>
    <row r="1272" spans="1:14" hidden="1">
      <c r="A1272">
        <v>10</v>
      </c>
      <c r="B1272">
        <v>41</v>
      </c>
      <c r="C1272" t="s">
        <v>2559</v>
      </c>
      <c r="D1272" t="s">
        <v>2597</v>
      </c>
      <c r="E1272">
        <v>1000730</v>
      </c>
      <c r="F1272" t="s">
        <v>47</v>
      </c>
      <c r="G1272" t="s">
        <v>1122</v>
      </c>
      <c r="H1272" t="s">
        <v>2557</v>
      </c>
      <c r="I1272">
        <v>3909818476</v>
      </c>
      <c r="J1272" t="s">
        <v>2558</v>
      </c>
      <c r="K1272">
        <v>0</v>
      </c>
      <c r="L1272" t="s">
        <v>1228</v>
      </c>
      <c r="M1272">
        <v>0</v>
      </c>
      <c r="N1272" t="s">
        <v>1228</v>
      </c>
    </row>
    <row r="1273" spans="1:14" hidden="1">
      <c r="A1273">
        <v>10</v>
      </c>
      <c r="B1273">
        <v>41</v>
      </c>
      <c r="C1273" t="s">
        <v>2559</v>
      </c>
      <c r="D1273" t="s">
        <v>2597</v>
      </c>
      <c r="E1273">
        <v>1000730</v>
      </c>
      <c r="F1273" t="s">
        <v>47</v>
      </c>
      <c r="G1273" t="s">
        <v>194</v>
      </c>
      <c r="H1273" t="s">
        <v>2557</v>
      </c>
      <c r="I1273">
        <v>3909818476</v>
      </c>
      <c r="J1273" t="s">
        <v>2558</v>
      </c>
      <c r="K1273">
        <v>0</v>
      </c>
      <c r="L1273" t="s">
        <v>1228</v>
      </c>
      <c r="M1273">
        <v>0</v>
      </c>
      <c r="N1273" t="s">
        <v>1228</v>
      </c>
    </row>
    <row r="1274" spans="1:14" hidden="1">
      <c r="A1274">
        <v>10</v>
      </c>
      <c r="B1274">
        <v>41</v>
      </c>
      <c r="C1274" t="s">
        <v>2559</v>
      </c>
      <c r="D1274" t="s">
        <v>2597</v>
      </c>
      <c r="E1274">
        <v>1000730</v>
      </c>
      <c r="F1274" t="s">
        <v>47</v>
      </c>
      <c r="G1274" t="s">
        <v>409</v>
      </c>
      <c r="H1274" t="s">
        <v>2557</v>
      </c>
      <c r="I1274">
        <v>3909818476</v>
      </c>
      <c r="J1274" t="s">
        <v>2558</v>
      </c>
      <c r="K1274">
        <v>0</v>
      </c>
      <c r="L1274" t="s">
        <v>1228</v>
      </c>
      <c r="M1274">
        <v>0</v>
      </c>
      <c r="N1274" t="s">
        <v>1228</v>
      </c>
    </row>
    <row r="1275" spans="1:14" hidden="1">
      <c r="A1275">
        <v>10</v>
      </c>
      <c r="B1275">
        <v>41</v>
      </c>
      <c r="C1275" t="s">
        <v>2559</v>
      </c>
      <c r="D1275" t="s">
        <v>2597</v>
      </c>
      <c r="E1275">
        <v>1000730</v>
      </c>
      <c r="F1275" t="s">
        <v>47</v>
      </c>
      <c r="G1275" t="s">
        <v>1122</v>
      </c>
      <c r="H1275" t="s">
        <v>2557</v>
      </c>
      <c r="I1275">
        <v>3909818476</v>
      </c>
      <c r="J1275" t="s">
        <v>2558</v>
      </c>
      <c r="K1275">
        <v>0</v>
      </c>
      <c r="L1275" t="s">
        <v>1228</v>
      </c>
      <c r="M1275">
        <v>0</v>
      </c>
      <c r="N1275" t="s">
        <v>1228</v>
      </c>
    </row>
    <row r="1276" spans="1:14" hidden="1">
      <c r="A1276">
        <v>10</v>
      </c>
      <c r="B1276">
        <v>41</v>
      </c>
      <c r="C1276" t="s">
        <v>2559</v>
      </c>
      <c r="D1276" t="s">
        <v>2597</v>
      </c>
      <c r="E1276">
        <v>1000730</v>
      </c>
      <c r="F1276" t="s">
        <v>47</v>
      </c>
      <c r="G1276" t="s">
        <v>194</v>
      </c>
      <c r="H1276" t="s">
        <v>2557</v>
      </c>
      <c r="I1276">
        <v>3909818476</v>
      </c>
      <c r="J1276" t="s">
        <v>2558</v>
      </c>
      <c r="K1276">
        <v>0</v>
      </c>
      <c r="L1276" t="s">
        <v>1228</v>
      </c>
      <c r="M1276">
        <v>0</v>
      </c>
      <c r="N1276" t="s">
        <v>1228</v>
      </c>
    </row>
    <row r="1277" spans="1:14" hidden="1">
      <c r="A1277">
        <v>10</v>
      </c>
      <c r="B1277">
        <v>41</v>
      </c>
      <c r="C1277" t="s">
        <v>2559</v>
      </c>
      <c r="D1277" t="s">
        <v>2597</v>
      </c>
      <c r="E1277">
        <v>1000730</v>
      </c>
      <c r="F1277" t="s">
        <v>47</v>
      </c>
      <c r="G1277" t="s">
        <v>409</v>
      </c>
      <c r="H1277" t="s">
        <v>2557</v>
      </c>
      <c r="I1277">
        <v>3909818476</v>
      </c>
      <c r="J1277" t="s">
        <v>2558</v>
      </c>
      <c r="K1277">
        <v>0</v>
      </c>
      <c r="L1277" t="s">
        <v>1228</v>
      </c>
      <c r="M1277">
        <v>0</v>
      </c>
      <c r="N1277" t="s">
        <v>1228</v>
      </c>
    </row>
    <row r="1278" spans="1:14" hidden="1">
      <c r="A1278">
        <v>19</v>
      </c>
      <c r="B1278">
        <v>41</v>
      </c>
      <c r="C1278" t="s">
        <v>2555</v>
      </c>
      <c r="D1278" t="s">
        <v>2597</v>
      </c>
      <c r="E1278">
        <v>1000730</v>
      </c>
      <c r="F1278" t="s">
        <v>47</v>
      </c>
      <c r="G1278" t="s">
        <v>54</v>
      </c>
      <c r="H1278" t="s">
        <v>2557</v>
      </c>
      <c r="I1278">
        <v>34986682</v>
      </c>
      <c r="J1278" t="s">
        <v>2558</v>
      </c>
      <c r="K1278" s="45">
        <v>49791</v>
      </c>
      <c r="L1278" t="s">
        <v>1228</v>
      </c>
      <c r="M1278" s="45">
        <v>9460</v>
      </c>
      <c r="N1278" t="s">
        <v>1228</v>
      </c>
    </row>
    <row r="1279" spans="1:14" hidden="1">
      <c r="A1279">
        <v>19</v>
      </c>
      <c r="B1279">
        <v>41</v>
      </c>
      <c r="C1279" t="s">
        <v>2555</v>
      </c>
      <c r="D1279" t="s">
        <v>2597</v>
      </c>
      <c r="E1279">
        <v>1000730</v>
      </c>
      <c r="F1279" t="s">
        <v>47</v>
      </c>
      <c r="G1279" t="s">
        <v>54</v>
      </c>
      <c r="H1279" t="s">
        <v>2557</v>
      </c>
      <c r="I1279">
        <v>34986682</v>
      </c>
      <c r="J1279" t="s">
        <v>2558</v>
      </c>
      <c r="K1279">
        <v>0</v>
      </c>
      <c r="L1279" t="s">
        <v>1228</v>
      </c>
      <c r="M1279">
        <v>0</v>
      </c>
      <c r="N1279" t="s">
        <v>1228</v>
      </c>
    </row>
    <row r="1280" spans="1:14" hidden="1">
      <c r="A1280">
        <v>19</v>
      </c>
      <c r="B1280">
        <v>41</v>
      </c>
      <c r="C1280" t="s">
        <v>2555</v>
      </c>
      <c r="D1280" t="s">
        <v>2597</v>
      </c>
      <c r="E1280">
        <v>1000730</v>
      </c>
      <c r="F1280" t="s">
        <v>47</v>
      </c>
      <c r="G1280" t="s">
        <v>54</v>
      </c>
      <c r="H1280" t="s">
        <v>2557</v>
      </c>
      <c r="I1280">
        <v>34986682</v>
      </c>
      <c r="J1280" t="s">
        <v>2558</v>
      </c>
      <c r="K1280">
        <v>0</v>
      </c>
      <c r="L1280" t="s">
        <v>1228</v>
      </c>
      <c r="M1280">
        <v>0</v>
      </c>
      <c r="N1280" t="s">
        <v>1228</v>
      </c>
    </row>
    <row r="1281" spans="1:14" hidden="1">
      <c r="A1281">
        <v>19</v>
      </c>
      <c r="B1281">
        <v>41</v>
      </c>
      <c r="C1281" t="s">
        <v>2555</v>
      </c>
      <c r="D1281" t="s">
        <v>2597</v>
      </c>
      <c r="E1281">
        <v>1000730</v>
      </c>
      <c r="F1281" t="s">
        <v>47</v>
      </c>
      <c r="G1281" t="s">
        <v>54</v>
      </c>
      <c r="H1281" t="s">
        <v>2557</v>
      </c>
      <c r="I1281">
        <v>34986682</v>
      </c>
      <c r="J1281" t="s">
        <v>2558</v>
      </c>
      <c r="K1281">
        <v>0</v>
      </c>
      <c r="L1281" t="s">
        <v>1228</v>
      </c>
      <c r="M1281">
        <v>0</v>
      </c>
      <c r="N1281" t="s">
        <v>1228</v>
      </c>
    </row>
    <row r="1282" spans="1:14" hidden="1">
      <c r="A1282">
        <v>19</v>
      </c>
      <c r="B1282">
        <v>41</v>
      </c>
      <c r="C1282" t="s">
        <v>2555</v>
      </c>
      <c r="D1282" t="s">
        <v>2597</v>
      </c>
      <c r="E1282">
        <v>1000730</v>
      </c>
      <c r="F1282" t="s">
        <v>47</v>
      </c>
      <c r="G1282" t="s">
        <v>54</v>
      </c>
      <c r="H1282" t="s">
        <v>2557</v>
      </c>
      <c r="I1282">
        <v>34986682</v>
      </c>
      <c r="J1282" t="s">
        <v>2558</v>
      </c>
      <c r="K1282">
        <v>0</v>
      </c>
      <c r="L1282" t="s">
        <v>1228</v>
      </c>
      <c r="M1282">
        <v>0</v>
      </c>
      <c r="N1282" t="s">
        <v>1228</v>
      </c>
    </row>
    <row r="1283" spans="1:14" hidden="1">
      <c r="A1283">
        <v>19</v>
      </c>
      <c r="B1283">
        <v>41</v>
      </c>
      <c r="C1283" t="s">
        <v>2555</v>
      </c>
      <c r="D1283" t="s">
        <v>2597</v>
      </c>
      <c r="E1283">
        <v>1000730</v>
      </c>
      <c r="F1283" t="s">
        <v>47</v>
      </c>
      <c r="G1283" t="s">
        <v>54</v>
      </c>
      <c r="H1283" t="s">
        <v>2557</v>
      </c>
      <c r="I1283">
        <v>34986682</v>
      </c>
      <c r="J1283" t="s">
        <v>2558</v>
      </c>
      <c r="K1283">
        <v>0</v>
      </c>
      <c r="L1283" t="s">
        <v>1228</v>
      </c>
      <c r="M1283">
        <v>0</v>
      </c>
      <c r="N1283" t="s">
        <v>1228</v>
      </c>
    </row>
    <row r="1284" spans="1:14" hidden="1">
      <c r="A1284">
        <v>19</v>
      </c>
      <c r="B1284">
        <v>41</v>
      </c>
      <c r="C1284" t="s">
        <v>2555</v>
      </c>
      <c r="D1284" t="s">
        <v>2597</v>
      </c>
      <c r="E1284">
        <v>1000730</v>
      </c>
      <c r="F1284" t="s">
        <v>47</v>
      </c>
      <c r="G1284" t="s">
        <v>54</v>
      </c>
      <c r="H1284" t="s">
        <v>2557</v>
      </c>
      <c r="I1284">
        <v>34986682</v>
      </c>
      <c r="J1284" t="s">
        <v>2558</v>
      </c>
      <c r="K1284">
        <v>0</v>
      </c>
      <c r="L1284" t="s">
        <v>1228</v>
      </c>
      <c r="M1284">
        <v>0</v>
      </c>
      <c r="N1284" t="s">
        <v>1228</v>
      </c>
    </row>
    <row r="1285" spans="1:14" hidden="1">
      <c r="A1285">
        <v>19</v>
      </c>
      <c r="B1285">
        <v>41</v>
      </c>
      <c r="C1285" t="s">
        <v>2555</v>
      </c>
      <c r="D1285" t="s">
        <v>2597</v>
      </c>
      <c r="E1285">
        <v>1000730</v>
      </c>
      <c r="F1285" t="s">
        <v>47</v>
      </c>
      <c r="G1285" t="s">
        <v>54</v>
      </c>
      <c r="H1285" t="s">
        <v>2557</v>
      </c>
      <c r="I1285">
        <v>34986682</v>
      </c>
      <c r="J1285" t="s">
        <v>2558</v>
      </c>
      <c r="K1285">
        <v>0</v>
      </c>
      <c r="L1285" t="s">
        <v>1228</v>
      </c>
      <c r="M1285">
        <v>0</v>
      </c>
      <c r="N1285" t="s">
        <v>1228</v>
      </c>
    </row>
    <row r="1286" spans="1:14" hidden="1">
      <c r="A1286">
        <v>10</v>
      </c>
      <c r="B1286">
        <v>41</v>
      </c>
      <c r="C1286" t="s">
        <v>2555</v>
      </c>
      <c r="D1286" t="s">
        <v>2597</v>
      </c>
      <c r="E1286">
        <v>1000730</v>
      </c>
      <c r="F1286" t="s">
        <v>47</v>
      </c>
      <c r="G1286" t="s">
        <v>117</v>
      </c>
      <c r="H1286" t="s">
        <v>2557</v>
      </c>
      <c r="I1286">
        <v>34986684</v>
      </c>
      <c r="J1286" t="s">
        <v>2558</v>
      </c>
      <c r="K1286">
        <v>0</v>
      </c>
      <c r="L1286" t="s">
        <v>1228</v>
      </c>
      <c r="M1286">
        <v>0</v>
      </c>
      <c r="N1286" t="s">
        <v>1228</v>
      </c>
    </row>
    <row r="1287" spans="1:14" hidden="1">
      <c r="A1287">
        <v>10</v>
      </c>
      <c r="B1287">
        <v>41</v>
      </c>
      <c r="C1287" t="s">
        <v>2555</v>
      </c>
      <c r="D1287" t="s">
        <v>2597</v>
      </c>
      <c r="E1287">
        <v>1000730</v>
      </c>
      <c r="F1287" t="s">
        <v>47</v>
      </c>
      <c r="G1287" t="s">
        <v>137</v>
      </c>
      <c r="H1287" t="s">
        <v>2557</v>
      </c>
      <c r="I1287">
        <v>34986684</v>
      </c>
      <c r="J1287" t="s">
        <v>2558</v>
      </c>
      <c r="K1287" s="45">
        <v>3356</v>
      </c>
      <c r="L1287" t="s">
        <v>1228</v>
      </c>
      <c r="M1287">
        <v>638</v>
      </c>
      <c r="N1287" t="s">
        <v>1228</v>
      </c>
    </row>
    <row r="1288" spans="1:14" hidden="1">
      <c r="A1288">
        <v>10</v>
      </c>
      <c r="B1288">
        <v>41</v>
      </c>
      <c r="C1288" t="s">
        <v>2555</v>
      </c>
      <c r="D1288" t="s">
        <v>2597</v>
      </c>
      <c r="E1288">
        <v>1000730</v>
      </c>
      <c r="F1288" t="s">
        <v>47</v>
      </c>
      <c r="G1288" t="s">
        <v>117</v>
      </c>
      <c r="H1288" t="s">
        <v>2557</v>
      </c>
      <c r="I1288">
        <v>34986684</v>
      </c>
      <c r="J1288" t="s">
        <v>2558</v>
      </c>
      <c r="K1288" s="45">
        <v>12545</v>
      </c>
      <c r="L1288" t="s">
        <v>1228</v>
      </c>
      <c r="M1288" s="45">
        <v>2383</v>
      </c>
      <c r="N1288" t="s">
        <v>1228</v>
      </c>
    </row>
    <row r="1289" spans="1:14" hidden="1">
      <c r="A1289">
        <v>10</v>
      </c>
      <c r="B1289">
        <v>41</v>
      </c>
      <c r="C1289" t="s">
        <v>2555</v>
      </c>
      <c r="D1289" t="s">
        <v>2597</v>
      </c>
      <c r="E1289">
        <v>1000730</v>
      </c>
      <c r="F1289" t="s">
        <v>47</v>
      </c>
      <c r="G1289" t="s">
        <v>150</v>
      </c>
      <c r="H1289" t="s">
        <v>2557</v>
      </c>
      <c r="I1289">
        <v>34986684</v>
      </c>
      <c r="J1289" t="s">
        <v>2558</v>
      </c>
      <c r="K1289">
        <v>0</v>
      </c>
      <c r="L1289" t="s">
        <v>1228</v>
      </c>
      <c r="M1289">
        <v>0</v>
      </c>
      <c r="N1289" t="s">
        <v>1228</v>
      </c>
    </row>
    <row r="1290" spans="1:14" hidden="1">
      <c r="A1290">
        <v>10</v>
      </c>
      <c r="B1290">
        <v>41</v>
      </c>
      <c r="C1290" t="s">
        <v>2555</v>
      </c>
      <c r="D1290" t="s">
        <v>2597</v>
      </c>
      <c r="E1290">
        <v>1000730</v>
      </c>
      <c r="F1290" t="s">
        <v>47</v>
      </c>
      <c r="G1290" t="s">
        <v>135</v>
      </c>
      <c r="H1290" t="s">
        <v>2557</v>
      </c>
      <c r="I1290">
        <v>34986684</v>
      </c>
      <c r="J1290" t="s">
        <v>2558</v>
      </c>
      <c r="K1290">
        <v>0</v>
      </c>
      <c r="L1290" t="s">
        <v>1228</v>
      </c>
      <c r="M1290">
        <v>0</v>
      </c>
      <c r="N1290" t="s">
        <v>1228</v>
      </c>
    </row>
    <row r="1291" spans="1:14" hidden="1">
      <c r="A1291">
        <v>10</v>
      </c>
      <c r="B1291">
        <v>41</v>
      </c>
      <c r="C1291" t="s">
        <v>2555</v>
      </c>
      <c r="D1291" t="s">
        <v>2597</v>
      </c>
      <c r="E1291">
        <v>1000730</v>
      </c>
      <c r="F1291" t="s">
        <v>47</v>
      </c>
      <c r="G1291" t="s">
        <v>194</v>
      </c>
      <c r="H1291" t="s">
        <v>2557</v>
      </c>
      <c r="I1291">
        <v>34986684</v>
      </c>
      <c r="J1291" t="s">
        <v>2558</v>
      </c>
      <c r="K1291">
        <v>0</v>
      </c>
      <c r="L1291" t="s">
        <v>1228</v>
      </c>
      <c r="M1291">
        <v>0</v>
      </c>
      <c r="N1291" t="s">
        <v>1228</v>
      </c>
    </row>
    <row r="1292" spans="1:14" hidden="1">
      <c r="A1292">
        <v>10</v>
      </c>
      <c r="B1292">
        <v>41</v>
      </c>
      <c r="C1292" t="s">
        <v>2555</v>
      </c>
      <c r="D1292" t="s">
        <v>2597</v>
      </c>
      <c r="E1292">
        <v>1000730</v>
      </c>
      <c r="F1292" t="s">
        <v>47</v>
      </c>
      <c r="G1292" t="s">
        <v>155</v>
      </c>
      <c r="H1292" t="s">
        <v>2557</v>
      </c>
      <c r="I1292">
        <v>34986684</v>
      </c>
      <c r="J1292" t="s">
        <v>2558</v>
      </c>
      <c r="K1292">
        <v>0</v>
      </c>
      <c r="L1292" t="s">
        <v>1228</v>
      </c>
      <c r="M1292">
        <v>0</v>
      </c>
      <c r="N1292" t="s">
        <v>1228</v>
      </c>
    </row>
    <row r="1293" spans="1:14" hidden="1">
      <c r="A1293">
        <v>10</v>
      </c>
      <c r="B1293">
        <v>41</v>
      </c>
      <c r="C1293" t="s">
        <v>2555</v>
      </c>
      <c r="D1293" t="s">
        <v>2597</v>
      </c>
      <c r="E1293">
        <v>1000730</v>
      </c>
      <c r="F1293" t="s">
        <v>47</v>
      </c>
      <c r="G1293" t="s">
        <v>80</v>
      </c>
      <c r="H1293" t="s">
        <v>2557</v>
      </c>
      <c r="I1293">
        <v>34986684</v>
      </c>
      <c r="J1293" t="s">
        <v>2558</v>
      </c>
      <c r="K1293">
        <v>0</v>
      </c>
      <c r="L1293" t="s">
        <v>1228</v>
      </c>
      <c r="M1293">
        <v>0</v>
      </c>
      <c r="N1293" t="s">
        <v>1228</v>
      </c>
    </row>
    <row r="1294" spans="1:14" hidden="1">
      <c r="A1294">
        <v>10</v>
      </c>
      <c r="B1294">
        <v>41</v>
      </c>
      <c r="C1294" t="s">
        <v>2555</v>
      </c>
      <c r="D1294" t="s">
        <v>2597</v>
      </c>
      <c r="E1294">
        <v>1000730</v>
      </c>
      <c r="F1294" t="s">
        <v>47</v>
      </c>
      <c r="G1294" t="s">
        <v>137</v>
      </c>
      <c r="H1294" t="s">
        <v>2557</v>
      </c>
      <c r="I1294">
        <v>34986684</v>
      </c>
      <c r="J1294" t="s">
        <v>2558</v>
      </c>
      <c r="K1294">
        <v>0</v>
      </c>
      <c r="L1294" t="s">
        <v>1228</v>
      </c>
      <c r="M1294">
        <v>0</v>
      </c>
      <c r="N1294" t="s">
        <v>1228</v>
      </c>
    </row>
    <row r="1295" spans="1:14" hidden="1">
      <c r="A1295">
        <v>10</v>
      </c>
      <c r="B1295">
        <v>41</v>
      </c>
      <c r="C1295" t="s">
        <v>2555</v>
      </c>
      <c r="D1295" t="s">
        <v>2597</v>
      </c>
      <c r="E1295">
        <v>1000730</v>
      </c>
      <c r="F1295" t="s">
        <v>47</v>
      </c>
      <c r="G1295" t="s">
        <v>117</v>
      </c>
      <c r="H1295" t="s">
        <v>2557</v>
      </c>
      <c r="I1295">
        <v>34986684</v>
      </c>
      <c r="J1295" t="s">
        <v>2558</v>
      </c>
      <c r="K1295">
        <v>0</v>
      </c>
      <c r="L1295" t="s">
        <v>1228</v>
      </c>
      <c r="M1295">
        <v>0</v>
      </c>
      <c r="N1295" t="s">
        <v>1228</v>
      </c>
    </row>
    <row r="1296" spans="1:14" hidden="1">
      <c r="A1296">
        <v>10</v>
      </c>
      <c r="B1296">
        <v>41</v>
      </c>
      <c r="C1296" t="s">
        <v>2555</v>
      </c>
      <c r="D1296" t="s">
        <v>2597</v>
      </c>
      <c r="E1296">
        <v>1000730</v>
      </c>
      <c r="F1296" t="s">
        <v>47</v>
      </c>
      <c r="G1296" t="s">
        <v>182</v>
      </c>
      <c r="H1296" t="s">
        <v>2557</v>
      </c>
      <c r="I1296">
        <v>34986684</v>
      </c>
      <c r="J1296" t="s">
        <v>2558</v>
      </c>
      <c r="K1296">
        <v>0</v>
      </c>
      <c r="L1296" t="s">
        <v>1228</v>
      </c>
      <c r="M1296">
        <v>0</v>
      </c>
      <c r="N1296" t="s">
        <v>1228</v>
      </c>
    </row>
    <row r="1297" spans="1:14" hidden="1">
      <c r="A1297">
        <v>10</v>
      </c>
      <c r="B1297">
        <v>41</v>
      </c>
      <c r="C1297" t="s">
        <v>2555</v>
      </c>
      <c r="D1297" t="s">
        <v>2597</v>
      </c>
      <c r="E1297">
        <v>1000730</v>
      </c>
      <c r="F1297" t="s">
        <v>47</v>
      </c>
      <c r="G1297" t="s">
        <v>155</v>
      </c>
      <c r="H1297" t="s">
        <v>2557</v>
      </c>
      <c r="I1297">
        <v>34986684</v>
      </c>
      <c r="J1297" t="s">
        <v>2558</v>
      </c>
      <c r="K1297">
        <v>0</v>
      </c>
      <c r="L1297" t="s">
        <v>1228</v>
      </c>
      <c r="M1297">
        <v>0</v>
      </c>
      <c r="N1297" t="s">
        <v>1228</v>
      </c>
    </row>
    <row r="1298" spans="1:14" hidden="1">
      <c r="A1298">
        <v>10</v>
      </c>
      <c r="B1298">
        <v>41</v>
      </c>
      <c r="C1298" t="s">
        <v>2555</v>
      </c>
      <c r="D1298" t="s">
        <v>2597</v>
      </c>
      <c r="E1298">
        <v>1000730</v>
      </c>
      <c r="F1298" t="s">
        <v>47</v>
      </c>
      <c r="G1298" t="s">
        <v>137</v>
      </c>
      <c r="H1298" t="s">
        <v>2557</v>
      </c>
      <c r="I1298">
        <v>34986684</v>
      </c>
      <c r="J1298" t="s">
        <v>2558</v>
      </c>
      <c r="K1298">
        <v>0</v>
      </c>
      <c r="L1298" t="s">
        <v>1228</v>
      </c>
      <c r="M1298">
        <v>0</v>
      </c>
      <c r="N1298" t="s">
        <v>1228</v>
      </c>
    </row>
    <row r="1299" spans="1:14" hidden="1">
      <c r="A1299">
        <v>10</v>
      </c>
      <c r="B1299">
        <v>41</v>
      </c>
      <c r="C1299" t="s">
        <v>2555</v>
      </c>
      <c r="D1299" t="s">
        <v>2597</v>
      </c>
      <c r="E1299">
        <v>1000730</v>
      </c>
      <c r="F1299" t="s">
        <v>47</v>
      </c>
      <c r="G1299" t="s">
        <v>117</v>
      </c>
      <c r="H1299" t="s">
        <v>2557</v>
      </c>
      <c r="I1299">
        <v>34986684</v>
      </c>
      <c r="J1299" t="s">
        <v>2558</v>
      </c>
      <c r="K1299">
        <v>0</v>
      </c>
      <c r="L1299" t="s">
        <v>1228</v>
      </c>
      <c r="M1299">
        <v>0</v>
      </c>
      <c r="N1299" t="s">
        <v>1228</v>
      </c>
    </row>
    <row r="1300" spans="1:14" hidden="1">
      <c r="A1300">
        <v>10</v>
      </c>
      <c r="B1300">
        <v>41</v>
      </c>
      <c r="C1300" t="s">
        <v>2555</v>
      </c>
      <c r="D1300" t="s">
        <v>2597</v>
      </c>
      <c r="E1300">
        <v>1000730</v>
      </c>
      <c r="F1300" t="s">
        <v>47</v>
      </c>
      <c r="G1300" t="s">
        <v>155</v>
      </c>
      <c r="H1300" t="s">
        <v>2557</v>
      </c>
      <c r="I1300">
        <v>34986684</v>
      </c>
      <c r="J1300" t="s">
        <v>2558</v>
      </c>
      <c r="K1300">
        <v>0</v>
      </c>
      <c r="L1300" t="s">
        <v>1228</v>
      </c>
      <c r="M1300">
        <v>0</v>
      </c>
      <c r="N1300" t="s">
        <v>1228</v>
      </c>
    </row>
    <row r="1301" spans="1:14" hidden="1">
      <c r="A1301">
        <v>10</v>
      </c>
      <c r="B1301">
        <v>41</v>
      </c>
      <c r="C1301" t="s">
        <v>2555</v>
      </c>
      <c r="D1301" t="s">
        <v>2597</v>
      </c>
      <c r="E1301">
        <v>1000730</v>
      </c>
      <c r="F1301" t="s">
        <v>47</v>
      </c>
      <c r="G1301" t="s">
        <v>182</v>
      </c>
      <c r="H1301" t="s">
        <v>2557</v>
      </c>
      <c r="I1301">
        <v>34986684</v>
      </c>
      <c r="J1301" t="s">
        <v>2558</v>
      </c>
      <c r="K1301">
        <v>0</v>
      </c>
      <c r="L1301" t="s">
        <v>1228</v>
      </c>
      <c r="M1301">
        <v>0</v>
      </c>
      <c r="N1301" t="s">
        <v>1228</v>
      </c>
    </row>
    <row r="1302" spans="1:14" hidden="1">
      <c r="A1302">
        <v>10</v>
      </c>
      <c r="B1302">
        <v>41</v>
      </c>
      <c r="C1302" t="s">
        <v>2555</v>
      </c>
      <c r="D1302" t="s">
        <v>2597</v>
      </c>
      <c r="E1302">
        <v>1000730</v>
      </c>
      <c r="F1302" t="s">
        <v>47</v>
      </c>
      <c r="G1302" t="s">
        <v>150</v>
      </c>
      <c r="H1302" t="s">
        <v>2557</v>
      </c>
      <c r="I1302">
        <v>34986684</v>
      </c>
      <c r="J1302" t="s">
        <v>2558</v>
      </c>
      <c r="K1302">
        <v>0</v>
      </c>
      <c r="L1302" t="s">
        <v>1228</v>
      </c>
      <c r="M1302">
        <v>0</v>
      </c>
      <c r="N1302" t="s">
        <v>1228</v>
      </c>
    </row>
    <row r="1303" spans="1:14" hidden="1">
      <c r="A1303">
        <v>10</v>
      </c>
      <c r="B1303">
        <v>41</v>
      </c>
      <c r="C1303" t="s">
        <v>2555</v>
      </c>
      <c r="D1303" t="s">
        <v>2597</v>
      </c>
      <c r="E1303">
        <v>1000730</v>
      </c>
      <c r="F1303" t="s">
        <v>47</v>
      </c>
      <c r="G1303" t="s">
        <v>135</v>
      </c>
      <c r="H1303" t="s">
        <v>2557</v>
      </c>
      <c r="I1303">
        <v>34986684</v>
      </c>
      <c r="J1303" t="s">
        <v>2558</v>
      </c>
      <c r="K1303">
        <v>0</v>
      </c>
      <c r="L1303" t="s">
        <v>1228</v>
      </c>
      <c r="M1303">
        <v>0</v>
      </c>
      <c r="N1303" t="s">
        <v>1228</v>
      </c>
    </row>
    <row r="1304" spans="1:14" hidden="1">
      <c r="A1304">
        <v>10</v>
      </c>
      <c r="B1304">
        <v>41</v>
      </c>
      <c r="C1304" t="s">
        <v>2555</v>
      </c>
      <c r="D1304" t="s">
        <v>2597</v>
      </c>
      <c r="E1304">
        <v>1000730</v>
      </c>
      <c r="F1304" t="s">
        <v>47</v>
      </c>
      <c r="G1304" t="s">
        <v>137</v>
      </c>
      <c r="H1304" t="s">
        <v>2557</v>
      </c>
      <c r="I1304">
        <v>34986684</v>
      </c>
      <c r="J1304" t="s">
        <v>2558</v>
      </c>
      <c r="K1304">
        <v>0</v>
      </c>
      <c r="L1304" t="s">
        <v>1228</v>
      </c>
      <c r="M1304">
        <v>0</v>
      </c>
      <c r="N1304" t="s">
        <v>1228</v>
      </c>
    </row>
    <row r="1305" spans="1:14" hidden="1">
      <c r="A1305">
        <v>10</v>
      </c>
      <c r="B1305">
        <v>41</v>
      </c>
      <c r="C1305" t="s">
        <v>2555</v>
      </c>
      <c r="D1305" t="s">
        <v>2597</v>
      </c>
      <c r="E1305">
        <v>1000730</v>
      </c>
      <c r="F1305" t="s">
        <v>47</v>
      </c>
      <c r="G1305" t="s">
        <v>117</v>
      </c>
      <c r="H1305" t="s">
        <v>2557</v>
      </c>
      <c r="I1305">
        <v>34986684</v>
      </c>
      <c r="J1305" t="s">
        <v>2558</v>
      </c>
      <c r="K1305">
        <v>0</v>
      </c>
      <c r="L1305" t="s">
        <v>1228</v>
      </c>
      <c r="M1305">
        <v>0</v>
      </c>
      <c r="N1305" t="s">
        <v>1228</v>
      </c>
    </row>
    <row r="1306" spans="1:14" hidden="1">
      <c r="A1306">
        <v>10</v>
      </c>
      <c r="B1306">
        <v>41</v>
      </c>
      <c r="C1306" t="s">
        <v>2555</v>
      </c>
      <c r="D1306" t="s">
        <v>2597</v>
      </c>
      <c r="E1306">
        <v>1000730</v>
      </c>
      <c r="F1306" t="s">
        <v>47</v>
      </c>
      <c r="G1306" t="s">
        <v>117</v>
      </c>
      <c r="H1306" t="s">
        <v>2557</v>
      </c>
      <c r="I1306">
        <v>34986684</v>
      </c>
      <c r="J1306" t="s">
        <v>2558</v>
      </c>
      <c r="K1306">
        <v>0</v>
      </c>
      <c r="L1306" t="s">
        <v>1228</v>
      </c>
      <c r="M1306">
        <v>0</v>
      </c>
      <c r="N1306" t="s">
        <v>1228</v>
      </c>
    </row>
    <row r="1307" spans="1:14" hidden="1">
      <c r="A1307">
        <v>10</v>
      </c>
      <c r="B1307">
        <v>41</v>
      </c>
      <c r="C1307" t="s">
        <v>2555</v>
      </c>
      <c r="D1307" t="s">
        <v>2597</v>
      </c>
      <c r="E1307">
        <v>1000730</v>
      </c>
      <c r="F1307" t="s">
        <v>47</v>
      </c>
      <c r="G1307" t="s">
        <v>150</v>
      </c>
      <c r="H1307" t="s">
        <v>2557</v>
      </c>
      <c r="I1307">
        <v>34986684</v>
      </c>
      <c r="J1307" t="s">
        <v>2558</v>
      </c>
      <c r="K1307">
        <v>0</v>
      </c>
      <c r="L1307" t="s">
        <v>1228</v>
      </c>
      <c r="M1307">
        <v>0</v>
      </c>
      <c r="N1307" t="s">
        <v>1228</v>
      </c>
    </row>
    <row r="1308" spans="1:14" hidden="1">
      <c r="A1308">
        <v>10</v>
      </c>
      <c r="B1308">
        <v>41</v>
      </c>
      <c r="C1308" t="s">
        <v>2555</v>
      </c>
      <c r="D1308" t="s">
        <v>2597</v>
      </c>
      <c r="E1308">
        <v>1000730</v>
      </c>
      <c r="F1308" t="s">
        <v>47</v>
      </c>
      <c r="G1308" t="s">
        <v>135</v>
      </c>
      <c r="H1308" t="s">
        <v>2557</v>
      </c>
      <c r="I1308">
        <v>34986684</v>
      </c>
      <c r="J1308" t="s">
        <v>2558</v>
      </c>
      <c r="K1308">
        <v>0</v>
      </c>
      <c r="L1308" t="s">
        <v>1228</v>
      </c>
      <c r="M1308">
        <v>0</v>
      </c>
      <c r="N1308" t="s">
        <v>1228</v>
      </c>
    </row>
    <row r="1309" spans="1:14" hidden="1">
      <c r="A1309">
        <v>10</v>
      </c>
      <c r="B1309">
        <v>41</v>
      </c>
      <c r="C1309" t="s">
        <v>2555</v>
      </c>
      <c r="D1309" t="s">
        <v>2597</v>
      </c>
      <c r="E1309">
        <v>1000730</v>
      </c>
      <c r="F1309" t="s">
        <v>47</v>
      </c>
      <c r="G1309" t="s">
        <v>80</v>
      </c>
      <c r="H1309" t="s">
        <v>2557</v>
      </c>
      <c r="I1309">
        <v>34986684</v>
      </c>
      <c r="J1309" t="s">
        <v>2558</v>
      </c>
      <c r="K1309">
        <v>0</v>
      </c>
      <c r="L1309" t="s">
        <v>1228</v>
      </c>
      <c r="M1309">
        <v>0</v>
      </c>
      <c r="N1309" t="s">
        <v>1228</v>
      </c>
    </row>
    <row r="1310" spans="1:14" hidden="1">
      <c r="A1310">
        <v>10</v>
      </c>
      <c r="B1310">
        <v>41</v>
      </c>
      <c r="C1310" t="s">
        <v>2555</v>
      </c>
      <c r="D1310" t="s">
        <v>2597</v>
      </c>
      <c r="E1310">
        <v>1000730</v>
      </c>
      <c r="F1310" t="s">
        <v>47</v>
      </c>
      <c r="G1310" t="s">
        <v>137</v>
      </c>
      <c r="H1310" t="s">
        <v>2557</v>
      </c>
      <c r="I1310">
        <v>34986684</v>
      </c>
      <c r="J1310" t="s">
        <v>2558</v>
      </c>
      <c r="K1310">
        <v>0</v>
      </c>
      <c r="L1310" t="s">
        <v>1228</v>
      </c>
      <c r="M1310">
        <v>0</v>
      </c>
      <c r="N1310" t="s">
        <v>1228</v>
      </c>
    </row>
    <row r="1311" spans="1:14" hidden="1">
      <c r="A1311">
        <v>10</v>
      </c>
      <c r="B1311">
        <v>41</v>
      </c>
      <c r="C1311" t="s">
        <v>2555</v>
      </c>
      <c r="D1311" t="s">
        <v>2597</v>
      </c>
      <c r="E1311">
        <v>1000730</v>
      </c>
      <c r="F1311" t="s">
        <v>47</v>
      </c>
      <c r="G1311" t="s">
        <v>117</v>
      </c>
      <c r="H1311" t="s">
        <v>2557</v>
      </c>
      <c r="I1311">
        <v>34986684</v>
      </c>
      <c r="J1311" t="s">
        <v>2558</v>
      </c>
      <c r="K1311">
        <v>0</v>
      </c>
      <c r="L1311" t="s">
        <v>1228</v>
      </c>
      <c r="M1311">
        <v>0</v>
      </c>
      <c r="N1311" t="s">
        <v>1228</v>
      </c>
    </row>
    <row r="1312" spans="1:14" hidden="1">
      <c r="A1312">
        <v>10</v>
      </c>
      <c r="B1312">
        <v>41</v>
      </c>
      <c r="C1312" t="s">
        <v>2555</v>
      </c>
      <c r="D1312" t="s">
        <v>2597</v>
      </c>
      <c r="E1312">
        <v>1000730</v>
      </c>
      <c r="F1312" t="s">
        <v>47</v>
      </c>
      <c r="G1312" t="s">
        <v>137</v>
      </c>
      <c r="H1312" t="s">
        <v>2557</v>
      </c>
      <c r="I1312">
        <v>34986684</v>
      </c>
      <c r="J1312" t="s">
        <v>2558</v>
      </c>
      <c r="K1312">
        <v>0</v>
      </c>
      <c r="L1312" t="s">
        <v>1228</v>
      </c>
      <c r="M1312">
        <v>0</v>
      </c>
      <c r="N1312" t="s">
        <v>1228</v>
      </c>
    </row>
    <row r="1313" spans="1:14" hidden="1">
      <c r="A1313">
        <v>10</v>
      </c>
      <c r="B1313">
        <v>41</v>
      </c>
      <c r="C1313" t="s">
        <v>2555</v>
      </c>
      <c r="D1313" t="s">
        <v>2597</v>
      </c>
      <c r="E1313">
        <v>1000730</v>
      </c>
      <c r="F1313" t="s">
        <v>47</v>
      </c>
      <c r="G1313" t="s">
        <v>182</v>
      </c>
      <c r="H1313" t="s">
        <v>2557</v>
      </c>
      <c r="I1313">
        <v>34986684</v>
      </c>
      <c r="J1313" t="s">
        <v>2558</v>
      </c>
      <c r="K1313">
        <v>0</v>
      </c>
      <c r="L1313" t="s">
        <v>1228</v>
      </c>
      <c r="M1313">
        <v>0</v>
      </c>
      <c r="N1313" t="s">
        <v>1228</v>
      </c>
    </row>
    <row r="1314" spans="1:14" hidden="1">
      <c r="A1314">
        <v>10</v>
      </c>
      <c r="B1314">
        <v>41</v>
      </c>
      <c r="C1314" t="s">
        <v>2555</v>
      </c>
      <c r="D1314" t="s">
        <v>2597</v>
      </c>
      <c r="E1314">
        <v>1000730</v>
      </c>
      <c r="F1314" t="s">
        <v>47</v>
      </c>
      <c r="G1314" t="s">
        <v>194</v>
      </c>
      <c r="H1314" t="s">
        <v>2557</v>
      </c>
      <c r="I1314">
        <v>34986684</v>
      </c>
      <c r="J1314" t="s">
        <v>2558</v>
      </c>
      <c r="K1314">
        <v>0</v>
      </c>
      <c r="L1314" t="s">
        <v>1228</v>
      </c>
      <c r="M1314">
        <v>0</v>
      </c>
      <c r="N1314" t="s">
        <v>1228</v>
      </c>
    </row>
    <row r="1315" spans="1:14" hidden="1">
      <c r="A1315">
        <v>10</v>
      </c>
      <c r="B1315">
        <v>41</v>
      </c>
      <c r="C1315" t="s">
        <v>2555</v>
      </c>
      <c r="D1315" t="s">
        <v>2597</v>
      </c>
      <c r="E1315">
        <v>1000730</v>
      </c>
      <c r="F1315" t="s">
        <v>47</v>
      </c>
      <c r="G1315" t="s">
        <v>155</v>
      </c>
      <c r="H1315" t="s">
        <v>2557</v>
      </c>
      <c r="I1315">
        <v>34986684</v>
      </c>
      <c r="J1315" t="s">
        <v>2558</v>
      </c>
      <c r="K1315">
        <v>0</v>
      </c>
      <c r="L1315" t="s">
        <v>1228</v>
      </c>
      <c r="M1315">
        <v>0</v>
      </c>
      <c r="N1315" t="s">
        <v>1228</v>
      </c>
    </row>
    <row r="1316" spans="1:14" hidden="1">
      <c r="A1316">
        <v>10</v>
      </c>
      <c r="B1316">
        <v>41</v>
      </c>
      <c r="C1316" t="s">
        <v>2555</v>
      </c>
      <c r="D1316" t="s">
        <v>2597</v>
      </c>
      <c r="E1316">
        <v>1000730</v>
      </c>
      <c r="F1316" t="s">
        <v>47</v>
      </c>
      <c r="G1316" t="s">
        <v>117</v>
      </c>
      <c r="H1316" t="s">
        <v>2557</v>
      </c>
      <c r="I1316">
        <v>34986684</v>
      </c>
      <c r="J1316" t="s">
        <v>2558</v>
      </c>
      <c r="K1316">
        <v>0</v>
      </c>
      <c r="L1316" t="s">
        <v>1228</v>
      </c>
      <c r="M1316">
        <v>0</v>
      </c>
      <c r="N1316" t="s">
        <v>1228</v>
      </c>
    </row>
    <row r="1317" spans="1:14" hidden="1">
      <c r="A1317">
        <v>10</v>
      </c>
      <c r="B1317">
        <v>41</v>
      </c>
      <c r="C1317" t="s">
        <v>2555</v>
      </c>
      <c r="D1317" t="s">
        <v>2597</v>
      </c>
      <c r="E1317">
        <v>1000730</v>
      </c>
      <c r="F1317" t="s">
        <v>47</v>
      </c>
      <c r="G1317" t="s">
        <v>182</v>
      </c>
      <c r="H1317" t="s">
        <v>2557</v>
      </c>
      <c r="I1317">
        <v>34986684</v>
      </c>
      <c r="J1317" t="s">
        <v>2558</v>
      </c>
      <c r="K1317">
        <v>0</v>
      </c>
      <c r="L1317" t="s">
        <v>1228</v>
      </c>
      <c r="M1317">
        <v>0</v>
      </c>
      <c r="N1317" t="s">
        <v>1228</v>
      </c>
    </row>
    <row r="1318" spans="1:14" hidden="1">
      <c r="A1318">
        <v>10</v>
      </c>
      <c r="B1318">
        <v>41</v>
      </c>
      <c r="C1318" t="s">
        <v>2555</v>
      </c>
      <c r="D1318" t="s">
        <v>2597</v>
      </c>
      <c r="E1318">
        <v>1000730</v>
      </c>
      <c r="F1318" t="s">
        <v>47</v>
      </c>
      <c r="G1318" t="s">
        <v>150</v>
      </c>
      <c r="H1318" t="s">
        <v>2557</v>
      </c>
      <c r="I1318">
        <v>34986684</v>
      </c>
      <c r="J1318" t="s">
        <v>2558</v>
      </c>
      <c r="K1318">
        <v>138</v>
      </c>
      <c r="L1318" t="s">
        <v>1228</v>
      </c>
      <c r="M1318">
        <v>26</v>
      </c>
      <c r="N1318" t="s">
        <v>1228</v>
      </c>
    </row>
    <row r="1319" spans="1:14" hidden="1">
      <c r="A1319">
        <v>10</v>
      </c>
      <c r="B1319">
        <v>41</v>
      </c>
      <c r="C1319" t="s">
        <v>2555</v>
      </c>
      <c r="D1319" t="s">
        <v>2597</v>
      </c>
      <c r="E1319">
        <v>1000730</v>
      </c>
      <c r="F1319" t="s">
        <v>47</v>
      </c>
      <c r="G1319" t="s">
        <v>135</v>
      </c>
      <c r="H1319" t="s">
        <v>2557</v>
      </c>
      <c r="I1319">
        <v>34986684</v>
      </c>
      <c r="J1319" t="s">
        <v>2558</v>
      </c>
      <c r="K1319">
        <v>837</v>
      </c>
      <c r="L1319" t="s">
        <v>1228</v>
      </c>
      <c r="M1319">
        <v>159</v>
      </c>
      <c r="N1319" t="s">
        <v>1228</v>
      </c>
    </row>
    <row r="1320" spans="1:14" hidden="1">
      <c r="A1320">
        <v>10</v>
      </c>
      <c r="B1320">
        <v>43</v>
      </c>
      <c r="C1320" t="s">
        <v>2559</v>
      </c>
      <c r="D1320" t="s">
        <v>2597</v>
      </c>
      <c r="E1320">
        <v>1000730</v>
      </c>
      <c r="F1320" t="s">
        <v>47</v>
      </c>
      <c r="G1320" t="s">
        <v>194</v>
      </c>
      <c r="H1320" t="s">
        <v>2557</v>
      </c>
      <c r="I1320">
        <v>3909818984</v>
      </c>
      <c r="J1320" t="s">
        <v>2558</v>
      </c>
      <c r="K1320">
        <v>0</v>
      </c>
      <c r="L1320" t="s">
        <v>1228</v>
      </c>
      <c r="M1320">
        <v>0</v>
      </c>
      <c r="N1320" t="s">
        <v>1228</v>
      </c>
    </row>
    <row r="1321" spans="1:14" hidden="1">
      <c r="A1321">
        <v>10</v>
      </c>
      <c r="B1321">
        <v>43</v>
      </c>
      <c r="C1321" t="s">
        <v>2559</v>
      </c>
      <c r="D1321" t="s">
        <v>2597</v>
      </c>
      <c r="E1321">
        <v>1000730</v>
      </c>
      <c r="F1321" t="s">
        <v>47</v>
      </c>
      <c r="G1321" t="s">
        <v>80</v>
      </c>
      <c r="H1321" t="s">
        <v>2557</v>
      </c>
      <c r="I1321">
        <v>3909818984</v>
      </c>
      <c r="J1321" t="s">
        <v>2558</v>
      </c>
      <c r="K1321">
        <v>0</v>
      </c>
      <c r="L1321" t="s">
        <v>1228</v>
      </c>
      <c r="M1321">
        <v>0</v>
      </c>
      <c r="N1321" t="s">
        <v>1228</v>
      </c>
    </row>
    <row r="1322" spans="1:14" hidden="1">
      <c r="A1322">
        <v>19</v>
      </c>
      <c r="B1322">
        <v>43</v>
      </c>
      <c r="C1322" t="s">
        <v>2555</v>
      </c>
      <c r="D1322" t="s">
        <v>2597</v>
      </c>
      <c r="E1322">
        <v>1000730</v>
      </c>
      <c r="F1322" t="s">
        <v>47</v>
      </c>
      <c r="G1322" t="s">
        <v>54</v>
      </c>
      <c r="H1322" t="s">
        <v>2557</v>
      </c>
      <c r="I1322">
        <v>34986617</v>
      </c>
      <c r="J1322" t="s">
        <v>2558</v>
      </c>
      <c r="K1322" s="45">
        <v>663876</v>
      </c>
      <c r="L1322" t="s">
        <v>1228</v>
      </c>
      <c r="M1322" s="45">
        <v>126136</v>
      </c>
      <c r="N1322" t="s">
        <v>1228</v>
      </c>
    </row>
    <row r="1323" spans="1:14" hidden="1">
      <c r="A1323">
        <v>10</v>
      </c>
      <c r="B1323">
        <v>43</v>
      </c>
      <c r="C1323" t="s">
        <v>2559</v>
      </c>
      <c r="D1323" t="s">
        <v>2597</v>
      </c>
      <c r="E1323">
        <v>1000730</v>
      </c>
      <c r="F1323" t="s">
        <v>47</v>
      </c>
      <c r="G1323" t="s">
        <v>194</v>
      </c>
      <c r="H1323" t="s">
        <v>2557</v>
      </c>
      <c r="I1323">
        <v>3909822332</v>
      </c>
      <c r="J1323" t="s">
        <v>2558</v>
      </c>
      <c r="K1323">
        <v>0</v>
      </c>
      <c r="L1323" t="s">
        <v>1228</v>
      </c>
      <c r="M1323">
        <v>0</v>
      </c>
      <c r="N1323" t="s">
        <v>1228</v>
      </c>
    </row>
    <row r="1324" spans="1:14" hidden="1">
      <c r="A1324">
        <v>10</v>
      </c>
      <c r="B1324">
        <v>43</v>
      </c>
      <c r="C1324" t="s">
        <v>2559</v>
      </c>
      <c r="D1324" t="s">
        <v>2597</v>
      </c>
      <c r="E1324">
        <v>1000730</v>
      </c>
      <c r="F1324" t="s">
        <v>47</v>
      </c>
      <c r="G1324" t="s">
        <v>409</v>
      </c>
      <c r="H1324" t="s">
        <v>2557</v>
      </c>
      <c r="I1324">
        <v>3909822332</v>
      </c>
      <c r="J1324" t="s">
        <v>2558</v>
      </c>
      <c r="K1324">
        <v>0</v>
      </c>
      <c r="L1324" t="s">
        <v>1228</v>
      </c>
      <c r="M1324">
        <v>0</v>
      </c>
      <c r="N1324" t="s">
        <v>1228</v>
      </c>
    </row>
    <row r="1325" spans="1:14" hidden="1">
      <c r="A1325">
        <v>10</v>
      </c>
      <c r="B1325">
        <v>43</v>
      </c>
      <c r="C1325" t="s">
        <v>2559</v>
      </c>
      <c r="D1325" t="s">
        <v>2597</v>
      </c>
      <c r="E1325">
        <v>1000730</v>
      </c>
      <c r="F1325" t="s">
        <v>47</v>
      </c>
      <c r="G1325" t="s">
        <v>1122</v>
      </c>
      <c r="H1325" t="s">
        <v>2557</v>
      </c>
      <c r="I1325">
        <v>3909822332</v>
      </c>
      <c r="J1325" t="s">
        <v>2558</v>
      </c>
      <c r="K1325">
        <v>0</v>
      </c>
      <c r="L1325" t="s">
        <v>1228</v>
      </c>
      <c r="M1325">
        <v>0</v>
      </c>
      <c r="N1325" t="s">
        <v>1228</v>
      </c>
    </row>
    <row r="1326" spans="1:14" hidden="1">
      <c r="A1326">
        <v>19</v>
      </c>
      <c r="B1326">
        <v>43</v>
      </c>
      <c r="C1326" t="s">
        <v>2559</v>
      </c>
      <c r="D1326" t="s">
        <v>2597</v>
      </c>
      <c r="E1326">
        <v>1000730</v>
      </c>
      <c r="F1326" t="s">
        <v>47</v>
      </c>
      <c r="G1326" t="s">
        <v>54</v>
      </c>
      <c r="H1326" t="s">
        <v>2557</v>
      </c>
      <c r="I1326">
        <v>3909822333</v>
      </c>
      <c r="J1326" t="s">
        <v>2558</v>
      </c>
      <c r="K1326">
        <v>0</v>
      </c>
      <c r="L1326" t="s">
        <v>1228</v>
      </c>
      <c r="M1326">
        <v>0</v>
      </c>
      <c r="N1326" t="s">
        <v>1228</v>
      </c>
    </row>
    <row r="1327" spans="1:14" hidden="1">
      <c r="A1327">
        <v>10</v>
      </c>
      <c r="B1327">
        <v>56</v>
      </c>
      <c r="C1327" t="s">
        <v>2555</v>
      </c>
      <c r="D1327" t="s">
        <v>2597</v>
      </c>
      <c r="E1327">
        <v>1000730</v>
      </c>
      <c r="F1327" t="s">
        <v>47</v>
      </c>
      <c r="G1327" t="s">
        <v>317</v>
      </c>
      <c r="H1327" t="s">
        <v>2557</v>
      </c>
      <c r="I1327">
        <v>34987137</v>
      </c>
      <c r="J1327" t="s">
        <v>2558</v>
      </c>
      <c r="K1327" s="45">
        <v>26469</v>
      </c>
      <c r="L1327" t="s">
        <v>1228</v>
      </c>
      <c r="M1327" s="45">
        <v>5029</v>
      </c>
      <c r="N1327" t="s">
        <v>1228</v>
      </c>
    </row>
    <row r="1328" spans="1:14" hidden="1">
      <c r="A1328">
        <v>10</v>
      </c>
      <c r="B1328">
        <v>56</v>
      </c>
      <c r="C1328" t="s">
        <v>2555</v>
      </c>
      <c r="D1328" t="s">
        <v>2597</v>
      </c>
      <c r="E1328">
        <v>1000730</v>
      </c>
      <c r="F1328" t="s">
        <v>47</v>
      </c>
      <c r="G1328" t="s">
        <v>194</v>
      </c>
      <c r="H1328" t="s">
        <v>2557</v>
      </c>
      <c r="I1328">
        <v>34987137</v>
      </c>
      <c r="J1328" t="s">
        <v>2558</v>
      </c>
      <c r="K1328">
        <v>0</v>
      </c>
      <c r="L1328" t="s">
        <v>1228</v>
      </c>
      <c r="M1328">
        <v>0</v>
      </c>
      <c r="N1328" t="s">
        <v>1228</v>
      </c>
    </row>
    <row r="1329" spans="1:14" hidden="1">
      <c r="A1329">
        <v>10</v>
      </c>
      <c r="B1329">
        <v>56</v>
      </c>
      <c r="C1329" t="s">
        <v>2555</v>
      </c>
      <c r="D1329" t="s">
        <v>2597</v>
      </c>
      <c r="E1329">
        <v>1000730</v>
      </c>
      <c r="F1329" t="s">
        <v>47</v>
      </c>
      <c r="G1329" t="s">
        <v>150</v>
      </c>
      <c r="H1329" t="s">
        <v>2557</v>
      </c>
      <c r="I1329">
        <v>34987137</v>
      </c>
      <c r="J1329" t="s">
        <v>2558</v>
      </c>
      <c r="K1329">
        <v>0</v>
      </c>
      <c r="L1329" t="s">
        <v>1228</v>
      </c>
      <c r="M1329">
        <v>0</v>
      </c>
      <c r="N1329" t="s">
        <v>1228</v>
      </c>
    </row>
    <row r="1330" spans="1:14" hidden="1">
      <c r="A1330">
        <v>10</v>
      </c>
      <c r="B1330">
        <v>56</v>
      </c>
      <c r="C1330" t="s">
        <v>2555</v>
      </c>
      <c r="D1330" t="s">
        <v>2597</v>
      </c>
      <c r="E1330">
        <v>1000730</v>
      </c>
      <c r="F1330" t="s">
        <v>47</v>
      </c>
      <c r="G1330" t="s">
        <v>135</v>
      </c>
      <c r="H1330" t="s">
        <v>2557</v>
      </c>
      <c r="I1330">
        <v>34987137</v>
      </c>
      <c r="J1330" t="s">
        <v>2558</v>
      </c>
      <c r="K1330">
        <v>0</v>
      </c>
      <c r="L1330" t="s">
        <v>1228</v>
      </c>
      <c r="M1330">
        <v>0</v>
      </c>
      <c r="N1330" t="s">
        <v>1228</v>
      </c>
    </row>
    <row r="1331" spans="1:14" hidden="1">
      <c r="A1331">
        <v>10</v>
      </c>
      <c r="B1331">
        <v>56</v>
      </c>
      <c r="C1331" t="s">
        <v>2555</v>
      </c>
      <c r="D1331" t="s">
        <v>2597</v>
      </c>
      <c r="E1331">
        <v>1000730</v>
      </c>
      <c r="F1331" t="s">
        <v>47</v>
      </c>
      <c r="G1331" t="s">
        <v>155</v>
      </c>
      <c r="H1331" t="s">
        <v>2557</v>
      </c>
      <c r="I1331">
        <v>34987137</v>
      </c>
      <c r="J1331" t="s">
        <v>2558</v>
      </c>
      <c r="K1331">
        <v>0</v>
      </c>
      <c r="L1331" t="s">
        <v>1228</v>
      </c>
      <c r="M1331">
        <v>0</v>
      </c>
      <c r="N1331" t="s">
        <v>1228</v>
      </c>
    </row>
    <row r="1332" spans="1:14" hidden="1">
      <c r="A1332">
        <v>10</v>
      </c>
      <c r="B1332">
        <v>56</v>
      </c>
      <c r="C1332" t="s">
        <v>2555</v>
      </c>
      <c r="D1332" t="s">
        <v>2597</v>
      </c>
      <c r="E1332">
        <v>1000730</v>
      </c>
      <c r="F1332" t="s">
        <v>47</v>
      </c>
      <c r="G1332" t="s">
        <v>1121</v>
      </c>
      <c r="H1332" t="s">
        <v>2557</v>
      </c>
      <c r="I1332">
        <v>34987137</v>
      </c>
      <c r="J1332" t="s">
        <v>2558</v>
      </c>
      <c r="K1332">
        <v>0</v>
      </c>
      <c r="L1332" t="s">
        <v>1228</v>
      </c>
      <c r="M1332">
        <v>0</v>
      </c>
      <c r="N1332" t="s">
        <v>1228</v>
      </c>
    </row>
    <row r="1333" spans="1:14" hidden="1">
      <c r="A1333">
        <v>10</v>
      </c>
      <c r="B1333">
        <v>56</v>
      </c>
      <c r="C1333" t="s">
        <v>2555</v>
      </c>
      <c r="D1333" t="s">
        <v>2597</v>
      </c>
      <c r="E1333">
        <v>1000730</v>
      </c>
      <c r="F1333" t="s">
        <v>47</v>
      </c>
      <c r="G1333" t="s">
        <v>409</v>
      </c>
      <c r="H1333" t="s">
        <v>2557</v>
      </c>
      <c r="I1333">
        <v>34987137</v>
      </c>
      <c r="J1333" t="s">
        <v>2558</v>
      </c>
      <c r="K1333">
        <v>0</v>
      </c>
      <c r="L1333" t="s">
        <v>1228</v>
      </c>
      <c r="M1333">
        <v>0</v>
      </c>
      <c r="N1333" t="s">
        <v>1228</v>
      </c>
    </row>
    <row r="1334" spans="1:14" hidden="1">
      <c r="A1334">
        <v>10</v>
      </c>
      <c r="B1334">
        <v>56</v>
      </c>
      <c r="C1334" t="s">
        <v>2555</v>
      </c>
      <c r="D1334" t="s">
        <v>2597</v>
      </c>
      <c r="E1334">
        <v>1000730</v>
      </c>
      <c r="F1334" t="s">
        <v>47</v>
      </c>
      <c r="G1334" t="s">
        <v>80</v>
      </c>
      <c r="H1334" t="s">
        <v>2557</v>
      </c>
      <c r="I1334">
        <v>34987137</v>
      </c>
      <c r="J1334" t="s">
        <v>2558</v>
      </c>
      <c r="K1334">
        <v>0</v>
      </c>
      <c r="L1334" t="s">
        <v>1228</v>
      </c>
      <c r="M1334">
        <v>0</v>
      </c>
      <c r="N1334" t="s">
        <v>1228</v>
      </c>
    </row>
    <row r="1335" spans="1:14" hidden="1">
      <c r="A1335">
        <v>10</v>
      </c>
      <c r="B1335">
        <v>56</v>
      </c>
      <c r="C1335" t="s">
        <v>2555</v>
      </c>
      <c r="D1335" t="s">
        <v>2597</v>
      </c>
      <c r="E1335">
        <v>1000730</v>
      </c>
      <c r="F1335" t="s">
        <v>47</v>
      </c>
      <c r="G1335" t="s">
        <v>530</v>
      </c>
      <c r="H1335" t="s">
        <v>2557</v>
      </c>
      <c r="I1335">
        <v>34987137</v>
      </c>
      <c r="J1335" t="s">
        <v>2558</v>
      </c>
      <c r="K1335">
        <v>0</v>
      </c>
      <c r="L1335" t="s">
        <v>1228</v>
      </c>
      <c r="M1335">
        <v>0</v>
      </c>
      <c r="N1335" t="s">
        <v>1228</v>
      </c>
    </row>
    <row r="1336" spans="1:14" hidden="1">
      <c r="A1336">
        <v>10</v>
      </c>
      <c r="B1336">
        <v>56</v>
      </c>
      <c r="C1336" t="s">
        <v>2555</v>
      </c>
      <c r="D1336" t="s">
        <v>2597</v>
      </c>
      <c r="E1336">
        <v>1000730</v>
      </c>
      <c r="F1336" t="s">
        <v>47</v>
      </c>
      <c r="G1336" t="s">
        <v>250</v>
      </c>
      <c r="H1336" t="s">
        <v>2557</v>
      </c>
      <c r="I1336">
        <v>34987137</v>
      </c>
      <c r="J1336" t="s">
        <v>2558</v>
      </c>
      <c r="K1336">
        <v>0</v>
      </c>
      <c r="L1336" t="s">
        <v>1228</v>
      </c>
      <c r="M1336">
        <v>0</v>
      </c>
      <c r="N1336" t="s">
        <v>1228</v>
      </c>
    </row>
    <row r="1337" spans="1:14" hidden="1">
      <c r="A1337">
        <v>10</v>
      </c>
      <c r="B1337">
        <v>56</v>
      </c>
      <c r="C1337" t="s">
        <v>2555</v>
      </c>
      <c r="D1337" t="s">
        <v>2597</v>
      </c>
      <c r="E1337">
        <v>1000730</v>
      </c>
      <c r="F1337" t="s">
        <v>47</v>
      </c>
      <c r="G1337" t="s">
        <v>252</v>
      </c>
      <c r="H1337" t="s">
        <v>2557</v>
      </c>
      <c r="I1337">
        <v>34987137</v>
      </c>
      <c r="J1337" t="s">
        <v>2558</v>
      </c>
      <c r="K1337">
        <v>0</v>
      </c>
      <c r="L1337" t="s">
        <v>1228</v>
      </c>
      <c r="M1337">
        <v>0</v>
      </c>
      <c r="N1337" t="s">
        <v>1228</v>
      </c>
    </row>
    <row r="1338" spans="1:14" hidden="1">
      <c r="A1338">
        <v>10</v>
      </c>
      <c r="B1338">
        <v>56</v>
      </c>
      <c r="C1338" t="s">
        <v>2555</v>
      </c>
      <c r="D1338" t="s">
        <v>2597</v>
      </c>
      <c r="E1338">
        <v>1000730</v>
      </c>
      <c r="F1338" t="s">
        <v>47</v>
      </c>
      <c r="G1338" t="s">
        <v>1124</v>
      </c>
      <c r="H1338" t="s">
        <v>2557</v>
      </c>
      <c r="I1338">
        <v>34987137</v>
      </c>
      <c r="J1338" t="s">
        <v>2558</v>
      </c>
      <c r="K1338">
        <v>0</v>
      </c>
      <c r="L1338" t="s">
        <v>1228</v>
      </c>
      <c r="M1338">
        <v>0</v>
      </c>
      <c r="N1338" t="s">
        <v>1228</v>
      </c>
    </row>
    <row r="1339" spans="1:14" hidden="1">
      <c r="A1339">
        <v>10</v>
      </c>
      <c r="B1339">
        <v>56</v>
      </c>
      <c r="C1339" t="s">
        <v>2555</v>
      </c>
      <c r="D1339" t="s">
        <v>2597</v>
      </c>
      <c r="E1339">
        <v>1000730</v>
      </c>
      <c r="F1339" t="s">
        <v>47</v>
      </c>
      <c r="G1339" t="s">
        <v>137</v>
      </c>
      <c r="H1339" t="s">
        <v>2557</v>
      </c>
      <c r="I1339">
        <v>34987137</v>
      </c>
      <c r="J1339" t="s">
        <v>2558</v>
      </c>
      <c r="K1339">
        <v>0</v>
      </c>
      <c r="L1339" t="s">
        <v>1228</v>
      </c>
      <c r="M1339">
        <v>0</v>
      </c>
      <c r="N1339" t="s">
        <v>1228</v>
      </c>
    </row>
    <row r="1340" spans="1:14" hidden="1">
      <c r="A1340">
        <v>10</v>
      </c>
      <c r="B1340">
        <v>56</v>
      </c>
      <c r="C1340" t="s">
        <v>2555</v>
      </c>
      <c r="D1340" t="s">
        <v>2597</v>
      </c>
      <c r="E1340">
        <v>1000730</v>
      </c>
      <c r="F1340" t="s">
        <v>47</v>
      </c>
      <c r="G1340" t="s">
        <v>245</v>
      </c>
      <c r="H1340" t="s">
        <v>2557</v>
      </c>
      <c r="I1340">
        <v>34987137</v>
      </c>
      <c r="J1340" t="s">
        <v>2558</v>
      </c>
      <c r="K1340">
        <v>0</v>
      </c>
      <c r="L1340" t="s">
        <v>1228</v>
      </c>
      <c r="M1340">
        <v>0</v>
      </c>
      <c r="N1340" t="s">
        <v>1228</v>
      </c>
    </row>
    <row r="1341" spans="1:14" hidden="1">
      <c r="A1341">
        <v>10</v>
      </c>
      <c r="B1341">
        <v>56</v>
      </c>
      <c r="C1341" t="s">
        <v>2555</v>
      </c>
      <c r="D1341" t="s">
        <v>2597</v>
      </c>
      <c r="E1341">
        <v>1000730</v>
      </c>
      <c r="F1341" t="s">
        <v>47</v>
      </c>
      <c r="G1341" t="s">
        <v>1128</v>
      </c>
      <c r="H1341" t="s">
        <v>2557</v>
      </c>
      <c r="I1341">
        <v>34987137</v>
      </c>
      <c r="J1341" t="s">
        <v>2558</v>
      </c>
      <c r="K1341">
        <v>0</v>
      </c>
      <c r="L1341" t="s">
        <v>1228</v>
      </c>
      <c r="M1341">
        <v>0</v>
      </c>
      <c r="N1341" t="s">
        <v>1228</v>
      </c>
    </row>
    <row r="1342" spans="1:14" hidden="1">
      <c r="A1342">
        <v>10</v>
      </c>
      <c r="B1342">
        <v>56</v>
      </c>
      <c r="C1342" t="s">
        <v>2555</v>
      </c>
      <c r="D1342" t="s">
        <v>2597</v>
      </c>
      <c r="E1342">
        <v>1000730</v>
      </c>
      <c r="F1342" t="s">
        <v>47</v>
      </c>
      <c r="G1342" t="s">
        <v>117</v>
      </c>
      <c r="H1342" t="s">
        <v>2557</v>
      </c>
      <c r="I1342">
        <v>34987137</v>
      </c>
      <c r="J1342" t="s">
        <v>2558</v>
      </c>
      <c r="K1342" s="45">
        <v>304630</v>
      </c>
      <c r="L1342" t="s">
        <v>1228</v>
      </c>
      <c r="M1342" s="45">
        <v>57880</v>
      </c>
      <c r="N1342" t="s">
        <v>1228</v>
      </c>
    </row>
    <row r="1343" spans="1:14" hidden="1">
      <c r="A1343">
        <v>10</v>
      </c>
      <c r="B1343">
        <v>56</v>
      </c>
      <c r="C1343" t="s">
        <v>2555</v>
      </c>
      <c r="D1343" t="s">
        <v>2597</v>
      </c>
      <c r="E1343">
        <v>1000730</v>
      </c>
      <c r="F1343" t="s">
        <v>47</v>
      </c>
      <c r="G1343" t="s">
        <v>320</v>
      </c>
      <c r="H1343" t="s">
        <v>2557</v>
      </c>
      <c r="I1343">
        <v>34987137</v>
      </c>
      <c r="J1343" t="s">
        <v>2558</v>
      </c>
      <c r="K1343">
        <v>0</v>
      </c>
      <c r="L1343" t="s">
        <v>1228</v>
      </c>
      <c r="M1343">
        <v>0</v>
      </c>
      <c r="N1343" t="s">
        <v>1228</v>
      </c>
    </row>
    <row r="1344" spans="1:14" hidden="1">
      <c r="A1344">
        <v>10</v>
      </c>
      <c r="B1344">
        <v>56</v>
      </c>
      <c r="C1344" t="s">
        <v>2555</v>
      </c>
      <c r="D1344" t="s">
        <v>2597</v>
      </c>
      <c r="E1344">
        <v>1000730</v>
      </c>
      <c r="F1344" t="s">
        <v>47</v>
      </c>
      <c r="G1344" t="s">
        <v>182</v>
      </c>
      <c r="H1344" t="s">
        <v>2557</v>
      </c>
      <c r="I1344">
        <v>34987137</v>
      </c>
      <c r="J1344" t="s">
        <v>2558</v>
      </c>
      <c r="K1344">
        <v>0</v>
      </c>
      <c r="L1344" t="s">
        <v>1228</v>
      </c>
      <c r="M1344">
        <v>0</v>
      </c>
      <c r="N1344" t="s">
        <v>1228</v>
      </c>
    </row>
    <row r="1345" spans="1:14" hidden="1">
      <c r="A1345">
        <v>10</v>
      </c>
      <c r="B1345">
        <v>56</v>
      </c>
      <c r="C1345" t="s">
        <v>2555</v>
      </c>
      <c r="D1345" t="s">
        <v>2597</v>
      </c>
      <c r="E1345">
        <v>1000730</v>
      </c>
      <c r="F1345" t="s">
        <v>47</v>
      </c>
      <c r="G1345" t="s">
        <v>481</v>
      </c>
      <c r="H1345" t="s">
        <v>2557</v>
      </c>
      <c r="I1345">
        <v>34987137</v>
      </c>
      <c r="J1345" t="s">
        <v>2558</v>
      </c>
      <c r="K1345">
        <v>0</v>
      </c>
      <c r="L1345" t="s">
        <v>1228</v>
      </c>
      <c r="M1345">
        <v>0</v>
      </c>
      <c r="N1345" t="s">
        <v>1228</v>
      </c>
    </row>
    <row r="1346" spans="1:14" hidden="1">
      <c r="A1346">
        <v>10</v>
      </c>
      <c r="B1346">
        <v>49</v>
      </c>
      <c r="C1346" t="s">
        <v>2563</v>
      </c>
      <c r="D1346" t="s">
        <v>2597</v>
      </c>
      <c r="E1346">
        <v>1000730</v>
      </c>
      <c r="F1346" t="s">
        <v>47</v>
      </c>
      <c r="G1346" t="s">
        <v>414</v>
      </c>
      <c r="H1346">
        <v>8600</v>
      </c>
      <c r="I1346">
        <v>34987255</v>
      </c>
      <c r="J1346" t="s">
        <v>2598</v>
      </c>
      <c r="K1346" s="45">
        <v>3595</v>
      </c>
      <c r="L1346" t="s">
        <v>1228</v>
      </c>
      <c r="M1346">
        <v>683</v>
      </c>
      <c r="N1346" t="s">
        <v>1228</v>
      </c>
    </row>
    <row r="1347" spans="1:14" hidden="1">
      <c r="A1347">
        <v>10</v>
      </c>
      <c r="B1347">
        <v>49</v>
      </c>
      <c r="C1347" t="s">
        <v>2563</v>
      </c>
      <c r="D1347" t="s">
        <v>2597</v>
      </c>
      <c r="E1347">
        <v>1000730</v>
      </c>
      <c r="F1347" t="s">
        <v>47</v>
      </c>
      <c r="G1347" t="s">
        <v>1125</v>
      </c>
      <c r="H1347">
        <v>8600</v>
      </c>
      <c r="I1347">
        <v>34987255</v>
      </c>
      <c r="J1347" t="s">
        <v>2598</v>
      </c>
      <c r="K1347" s="45">
        <v>10102</v>
      </c>
      <c r="L1347" t="s">
        <v>1228</v>
      </c>
      <c r="M1347" s="45">
        <v>1919</v>
      </c>
      <c r="N1347" t="s">
        <v>1228</v>
      </c>
    </row>
    <row r="1348" spans="1:14" hidden="1">
      <c r="A1348">
        <v>10</v>
      </c>
      <c r="B1348">
        <v>49</v>
      </c>
      <c r="C1348" t="s">
        <v>2563</v>
      </c>
      <c r="D1348" t="s">
        <v>2597</v>
      </c>
      <c r="E1348">
        <v>1000730</v>
      </c>
      <c r="F1348" t="s">
        <v>47</v>
      </c>
      <c r="G1348" t="s">
        <v>1126</v>
      </c>
      <c r="H1348">
        <v>8600</v>
      </c>
      <c r="I1348">
        <v>34987255</v>
      </c>
      <c r="J1348" t="s">
        <v>2598</v>
      </c>
      <c r="K1348" s="45">
        <v>8701</v>
      </c>
      <c r="L1348" t="s">
        <v>1228</v>
      </c>
      <c r="M1348" s="45">
        <v>1653</v>
      </c>
      <c r="N1348" t="s">
        <v>1228</v>
      </c>
    </row>
    <row r="1349" spans="1:14" hidden="1">
      <c r="A1349">
        <v>10</v>
      </c>
      <c r="B1349">
        <v>49</v>
      </c>
      <c r="C1349" t="s">
        <v>2563</v>
      </c>
      <c r="D1349" t="s">
        <v>2597</v>
      </c>
      <c r="E1349">
        <v>1000730</v>
      </c>
      <c r="F1349" t="s">
        <v>47</v>
      </c>
      <c r="G1349" t="s">
        <v>530</v>
      </c>
      <c r="H1349">
        <v>8600</v>
      </c>
      <c r="I1349">
        <v>34987255</v>
      </c>
      <c r="J1349" t="s">
        <v>2598</v>
      </c>
      <c r="K1349" s="45">
        <v>13812</v>
      </c>
      <c r="L1349" t="s">
        <v>1228</v>
      </c>
      <c r="M1349" s="45">
        <v>2624</v>
      </c>
      <c r="N1349" t="s">
        <v>1228</v>
      </c>
    </row>
    <row r="1350" spans="1:14" hidden="1">
      <c r="A1350">
        <v>10</v>
      </c>
      <c r="B1350">
        <v>49</v>
      </c>
      <c r="C1350" t="s">
        <v>2563</v>
      </c>
      <c r="D1350" t="s">
        <v>2597</v>
      </c>
      <c r="E1350">
        <v>1000730</v>
      </c>
      <c r="F1350" t="s">
        <v>47</v>
      </c>
      <c r="G1350" t="s">
        <v>1128</v>
      </c>
      <c r="H1350">
        <v>8600</v>
      </c>
      <c r="I1350">
        <v>34987255</v>
      </c>
      <c r="J1350" t="s">
        <v>2598</v>
      </c>
      <c r="K1350" s="45">
        <v>4358</v>
      </c>
      <c r="L1350" t="s">
        <v>1228</v>
      </c>
      <c r="M1350">
        <v>828</v>
      </c>
      <c r="N1350" t="s">
        <v>1228</v>
      </c>
    </row>
    <row r="1351" spans="1:14" hidden="1">
      <c r="A1351">
        <v>10</v>
      </c>
      <c r="B1351">
        <v>49</v>
      </c>
      <c r="C1351" t="s">
        <v>2563</v>
      </c>
      <c r="D1351" t="s">
        <v>2597</v>
      </c>
      <c r="E1351">
        <v>1000730</v>
      </c>
      <c r="F1351" t="s">
        <v>47</v>
      </c>
      <c r="G1351" t="s">
        <v>326</v>
      </c>
      <c r="H1351">
        <v>8600</v>
      </c>
      <c r="I1351">
        <v>34987255</v>
      </c>
      <c r="J1351" t="s">
        <v>2598</v>
      </c>
      <c r="K1351" s="45">
        <v>7037</v>
      </c>
      <c r="L1351" t="s">
        <v>1228</v>
      </c>
      <c r="M1351" s="45">
        <v>1337</v>
      </c>
      <c r="N1351" t="s">
        <v>1228</v>
      </c>
    </row>
    <row r="1352" spans="1:14" hidden="1">
      <c r="A1352">
        <v>10</v>
      </c>
      <c r="B1352">
        <v>49</v>
      </c>
      <c r="C1352" t="s">
        <v>2563</v>
      </c>
      <c r="D1352" t="s">
        <v>2597</v>
      </c>
      <c r="E1352">
        <v>1000730</v>
      </c>
      <c r="F1352" t="s">
        <v>47</v>
      </c>
      <c r="G1352" t="s">
        <v>177</v>
      </c>
      <c r="H1352">
        <v>8600</v>
      </c>
      <c r="I1352">
        <v>34987255</v>
      </c>
      <c r="J1352" t="s">
        <v>2598</v>
      </c>
      <c r="K1352" s="45">
        <v>6269</v>
      </c>
      <c r="L1352" t="s">
        <v>1228</v>
      </c>
      <c r="M1352" s="45">
        <v>1191</v>
      </c>
      <c r="N1352" t="s">
        <v>1228</v>
      </c>
    </row>
    <row r="1353" spans="1:14" hidden="1">
      <c r="A1353">
        <v>10</v>
      </c>
      <c r="B1353">
        <v>49</v>
      </c>
      <c r="C1353" t="s">
        <v>2563</v>
      </c>
      <c r="D1353" t="s">
        <v>2597</v>
      </c>
      <c r="E1353">
        <v>1000730</v>
      </c>
      <c r="F1353" t="s">
        <v>47</v>
      </c>
      <c r="G1353" t="s">
        <v>1127</v>
      </c>
      <c r="H1353">
        <v>8600</v>
      </c>
      <c r="I1353">
        <v>34987255</v>
      </c>
      <c r="J1353" t="s">
        <v>2598</v>
      </c>
      <c r="K1353" s="45">
        <v>6067</v>
      </c>
      <c r="L1353" t="s">
        <v>1228</v>
      </c>
      <c r="M1353" s="45">
        <v>1153</v>
      </c>
      <c r="N1353" t="s">
        <v>1228</v>
      </c>
    </row>
    <row r="1354" spans="1:14" hidden="1">
      <c r="A1354">
        <v>10</v>
      </c>
      <c r="B1354">
        <v>49</v>
      </c>
      <c r="C1354" t="s">
        <v>2563</v>
      </c>
      <c r="D1354" t="s">
        <v>2597</v>
      </c>
      <c r="E1354">
        <v>1000730</v>
      </c>
      <c r="F1354" t="s">
        <v>47</v>
      </c>
      <c r="G1354" t="s">
        <v>1129</v>
      </c>
      <c r="H1354">
        <v>8600</v>
      </c>
      <c r="I1354">
        <v>34987255</v>
      </c>
      <c r="J1354" t="s">
        <v>2598</v>
      </c>
      <c r="K1354" s="45">
        <v>7546</v>
      </c>
      <c r="L1354" t="s">
        <v>1228</v>
      </c>
      <c r="M1354" s="45">
        <v>1434</v>
      </c>
      <c r="N1354" t="s">
        <v>1228</v>
      </c>
    </row>
    <row r="1355" spans="1:14" hidden="1">
      <c r="A1355">
        <v>10</v>
      </c>
      <c r="B1355">
        <v>49</v>
      </c>
      <c r="C1355" t="s">
        <v>2563</v>
      </c>
      <c r="D1355" t="s">
        <v>2597</v>
      </c>
      <c r="E1355">
        <v>1000730</v>
      </c>
      <c r="F1355" t="s">
        <v>47</v>
      </c>
      <c r="G1355" t="s">
        <v>254</v>
      </c>
      <c r="H1355">
        <v>8600</v>
      </c>
      <c r="I1355">
        <v>34987255</v>
      </c>
      <c r="J1355" t="s">
        <v>2598</v>
      </c>
      <c r="K1355" s="45">
        <v>3431</v>
      </c>
      <c r="L1355" t="s">
        <v>1228</v>
      </c>
      <c r="M1355">
        <v>652</v>
      </c>
      <c r="N1355" t="s">
        <v>1228</v>
      </c>
    </row>
    <row r="1356" spans="1:14" hidden="1">
      <c r="A1356">
        <v>10</v>
      </c>
      <c r="B1356">
        <v>49</v>
      </c>
      <c r="C1356" t="s">
        <v>2563</v>
      </c>
      <c r="D1356" t="s">
        <v>2597</v>
      </c>
      <c r="E1356">
        <v>1000730</v>
      </c>
      <c r="F1356" t="s">
        <v>47</v>
      </c>
      <c r="G1356" t="s">
        <v>320</v>
      </c>
      <c r="H1356">
        <v>8600</v>
      </c>
      <c r="I1356">
        <v>34987255</v>
      </c>
      <c r="J1356" t="s">
        <v>2598</v>
      </c>
      <c r="K1356" s="45">
        <v>8872</v>
      </c>
      <c r="L1356" t="s">
        <v>1228</v>
      </c>
      <c r="M1356" s="45">
        <v>1686</v>
      </c>
      <c r="N1356" t="s">
        <v>1228</v>
      </c>
    </row>
    <row r="1357" spans="1:14" hidden="1">
      <c r="A1357">
        <v>10</v>
      </c>
      <c r="B1357">
        <v>49</v>
      </c>
      <c r="C1357" t="s">
        <v>2563</v>
      </c>
      <c r="D1357" t="s">
        <v>2597</v>
      </c>
      <c r="E1357">
        <v>1000730</v>
      </c>
      <c r="F1357" t="s">
        <v>47</v>
      </c>
      <c r="G1357" t="s">
        <v>182</v>
      </c>
      <c r="H1357">
        <v>8600</v>
      </c>
      <c r="I1357">
        <v>34987255</v>
      </c>
      <c r="J1357" t="s">
        <v>2598</v>
      </c>
      <c r="K1357" s="45">
        <v>10401</v>
      </c>
      <c r="L1357" t="s">
        <v>1228</v>
      </c>
      <c r="M1357" s="45">
        <v>1976</v>
      </c>
      <c r="N1357" t="s">
        <v>1228</v>
      </c>
    </row>
    <row r="1358" spans="1:14" hidden="1">
      <c r="A1358">
        <v>10</v>
      </c>
      <c r="B1358">
        <v>49</v>
      </c>
      <c r="C1358" t="s">
        <v>2563</v>
      </c>
      <c r="D1358" t="s">
        <v>2597</v>
      </c>
      <c r="E1358">
        <v>1000730</v>
      </c>
      <c r="F1358" t="s">
        <v>47</v>
      </c>
      <c r="G1358" t="s">
        <v>1133</v>
      </c>
      <c r="H1358">
        <v>8600</v>
      </c>
      <c r="I1358">
        <v>34987255</v>
      </c>
      <c r="J1358" t="s">
        <v>2598</v>
      </c>
      <c r="K1358" s="45">
        <v>6097</v>
      </c>
      <c r="L1358" t="s">
        <v>1228</v>
      </c>
      <c r="M1358" s="45">
        <v>1158</v>
      </c>
      <c r="N1358" t="s">
        <v>1228</v>
      </c>
    </row>
    <row r="1359" spans="1:14" hidden="1">
      <c r="A1359">
        <v>10</v>
      </c>
      <c r="B1359">
        <v>49</v>
      </c>
      <c r="C1359" t="s">
        <v>2563</v>
      </c>
      <c r="D1359" t="s">
        <v>2597</v>
      </c>
      <c r="E1359">
        <v>1000730</v>
      </c>
      <c r="F1359" t="s">
        <v>47</v>
      </c>
      <c r="G1359" t="s">
        <v>1132</v>
      </c>
      <c r="H1359">
        <v>8600</v>
      </c>
      <c r="I1359">
        <v>34987255</v>
      </c>
      <c r="J1359" t="s">
        <v>2598</v>
      </c>
      <c r="K1359" s="45">
        <v>11603</v>
      </c>
      <c r="L1359" t="s">
        <v>1228</v>
      </c>
      <c r="M1359" s="45">
        <v>2205</v>
      </c>
      <c r="N1359" t="s">
        <v>1228</v>
      </c>
    </row>
    <row r="1360" spans="1:14" hidden="1">
      <c r="A1360">
        <v>10</v>
      </c>
      <c r="B1360">
        <v>49</v>
      </c>
      <c r="C1360" t="s">
        <v>2563</v>
      </c>
      <c r="D1360" t="s">
        <v>2597</v>
      </c>
      <c r="E1360">
        <v>1000730</v>
      </c>
      <c r="F1360" t="s">
        <v>47</v>
      </c>
      <c r="G1360" t="s">
        <v>1134</v>
      </c>
      <c r="H1360">
        <v>8600</v>
      </c>
      <c r="I1360">
        <v>34987255</v>
      </c>
      <c r="J1360" t="s">
        <v>2598</v>
      </c>
      <c r="K1360" s="45">
        <v>6820</v>
      </c>
      <c r="L1360" t="s">
        <v>1228</v>
      </c>
      <c r="M1360" s="45">
        <v>1296</v>
      </c>
      <c r="N1360" t="s">
        <v>1228</v>
      </c>
    </row>
    <row r="1361" spans="1:14" hidden="1">
      <c r="A1361">
        <v>10</v>
      </c>
      <c r="B1361">
        <v>49</v>
      </c>
      <c r="C1361" t="s">
        <v>2563</v>
      </c>
      <c r="D1361" t="s">
        <v>2597</v>
      </c>
      <c r="E1361">
        <v>1000730</v>
      </c>
      <c r="F1361" t="s">
        <v>47</v>
      </c>
      <c r="G1361" t="s">
        <v>481</v>
      </c>
      <c r="H1361">
        <v>8600</v>
      </c>
      <c r="I1361">
        <v>34987255</v>
      </c>
      <c r="J1361" t="s">
        <v>2598</v>
      </c>
      <c r="K1361" s="45">
        <v>4955</v>
      </c>
      <c r="L1361" t="s">
        <v>1228</v>
      </c>
      <c r="M1361">
        <v>941</v>
      </c>
      <c r="N1361" t="s">
        <v>1228</v>
      </c>
    </row>
    <row r="1362" spans="1:14" hidden="1">
      <c r="A1362">
        <v>10</v>
      </c>
      <c r="B1362">
        <v>49</v>
      </c>
      <c r="C1362" t="s">
        <v>2563</v>
      </c>
      <c r="D1362" t="s">
        <v>2597</v>
      </c>
      <c r="E1362">
        <v>1000730</v>
      </c>
      <c r="F1362" t="s">
        <v>47</v>
      </c>
      <c r="G1362" t="s">
        <v>155</v>
      </c>
      <c r="H1362">
        <v>8600</v>
      </c>
      <c r="I1362">
        <v>34987255</v>
      </c>
      <c r="J1362" t="s">
        <v>2598</v>
      </c>
      <c r="K1362" s="45">
        <v>11650</v>
      </c>
      <c r="L1362" t="s">
        <v>1228</v>
      </c>
      <c r="M1362" s="45">
        <v>2214</v>
      </c>
      <c r="N1362" t="s">
        <v>1228</v>
      </c>
    </row>
    <row r="1363" spans="1:14" hidden="1">
      <c r="A1363">
        <v>10</v>
      </c>
      <c r="B1363">
        <v>49</v>
      </c>
      <c r="C1363" t="s">
        <v>2563</v>
      </c>
      <c r="D1363" t="s">
        <v>2597</v>
      </c>
      <c r="E1363">
        <v>1000730</v>
      </c>
      <c r="F1363" t="s">
        <v>47</v>
      </c>
      <c r="G1363" t="s">
        <v>1135</v>
      </c>
      <c r="H1363">
        <v>8600</v>
      </c>
      <c r="I1363">
        <v>34987255</v>
      </c>
      <c r="J1363" t="s">
        <v>2598</v>
      </c>
      <c r="K1363" s="45">
        <v>6111</v>
      </c>
      <c r="L1363" t="s">
        <v>1228</v>
      </c>
      <c r="M1363" s="45">
        <v>1161</v>
      </c>
      <c r="N1363" t="s">
        <v>1228</v>
      </c>
    </row>
    <row r="1364" spans="1:14" hidden="1">
      <c r="A1364">
        <v>10</v>
      </c>
      <c r="B1364">
        <v>49</v>
      </c>
      <c r="C1364" t="s">
        <v>2563</v>
      </c>
      <c r="D1364" t="s">
        <v>2597</v>
      </c>
      <c r="E1364">
        <v>1000730</v>
      </c>
      <c r="F1364" t="s">
        <v>47</v>
      </c>
      <c r="G1364" t="s">
        <v>194</v>
      </c>
      <c r="H1364">
        <v>8600</v>
      </c>
      <c r="I1364">
        <v>34987255</v>
      </c>
      <c r="J1364" t="s">
        <v>2598</v>
      </c>
      <c r="K1364" s="45">
        <v>13957</v>
      </c>
      <c r="L1364" t="s">
        <v>1228</v>
      </c>
      <c r="M1364" s="45">
        <v>2652</v>
      </c>
      <c r="N1364" t="s">
        <v>1228</v>
      </c>
    </row>
    <row r="1365" spans="1:14" hidden="1">
      <c r="A1365">
        <v>10</v>
      </c>
      <c r="B1365">
        <v>49</v>
      </c>
      <c r="C1365" t="s">
        <v>2563</v>
      </c>
      <c r="D1365" t="s">
        <v>2597</v>
      </c>
      <c r="E1365">
        <v>1000730</v>
      </c>
      <c r="F1365" t="s">
        <v>47</v>
      </c>
      <c r="G1365" t="s">
        <v>150</v>
      </c>
      <c r="H1365">
        <v>8600</v>
      </c>
      <c r="I1365">
        <v>34987255</v>
      </c>
      <c r="J1365" t="s">
        <v>2598</v>
      </c>
      <c r="K1365" s="45">
        <v>15727</v>
      </c>
      <c r="L1365" t="s">
        <v>1228</v>
      </c>
      <c r="M1365" s="45">
        <v>2988</v>
      </c>
      <c r="N1365" t="s">
        <v>1228</v>
      </c>
    </row>
    <row r="1366" spans="1:14" hidden="1">
      <c r="A1366">
        <v>10</v>
      </c>
      <c r="B1366">
        <v>49</v>
      </c>
      <c r="C1366" t="s">
        <v>2563</v>
      </c>
      <c r="D1366" t="s">
        <v>2597</v>
      </c>
      <c r="E1366">
        <v>1000730</v>
      </c>
      <c r="F1366" t="s">
        <v>47</v>
      </c>
      <c r="G1366" t="s">
        <v>135</v>
      </c>
      <c r="H1366">
        <v>8600</v>
      </c>
      <c r="I1366">
        <v>34987255</v>
      </c>
      <c r="J1366" t="s">
        <v>2598</v>
      </c>
      <c r="K1366" s="45">
        <v>9585</v>
      </c>
      <c r="L1366" t="s">
        <v>1228</v>
      </c>
      <c r="M1366" s="45">
        <v>1821</v>
      </c>
      <c r="N1366" t="s">
        <v>1228</v>
      </c>
    </row>
    <row r="1367" spans="1:14" hidden="1">
      <c r="A1367">
        <v>10</v>
      </c>
      <c r="B1367">
        <v>49</v>
      </c>
      <c r="C1367" t="s">
        <v>2563</v>
      </c>
      <c r="D1367" t="s">
        <v>2597</v>
      </c>
      <c r="E1367">
        <v>1000730</v>
      </c>
      <c r="F1367" t="s">
        <v>47</v>
      </c>
      <c r="G1367" t="s">
        <v>1119</v>
      </c>
      <c r="H1367">
        <v>8600</v>
      </c>
      <c r="I1367">
        <v>34987255</v>
      </c>
      <c r="J1367" t="s">
        <v>2598</v>
      </c>
      <c r="K1367" s="45">
        <v>7255</v>
      </c>
      <c r="L1367" t="s">
        <v>1228</v>
      </c>
      <c r="M1367" s="45">
        <v>1378</v>
      </c>
      <c r="N1367" t="s">
        <v>1228</v>
      </c>
    </row>
    <row r="1368" spans="1:14" hidden="1">
      <c r="A1368">
        <v>10</v>
      </c>
      <c r="B1368">
        <v>49</v>
      </c>
      <c r="C1368" t="s">
        <v>2563</v>
      </c>
      <c r="D1368" t="s">
        <v>2597</v>
      </c>
      <c r="E1368">
        <v>1000730</v>
      </c>
      <c r="F1368" t="s">
        <v>47</v>
      </c>
      <c r="G1368" t="s">
        <v>1121</v>
      </c>
      <c r="H1368">
        <v>8600</v>
      </c>
      <c r="I1368">
        <v>34987255</v>
      </c>
      <c r="J1368" t="s">
        <v>2598</v>
      </c>
      <c r="K1368" s="45">
        <v>8309</v>
      </c>
      <c r="L1368" t="s">
        <v>1228</v>
      </c>
      <c r="M1368" s="45">
        <v>1579</v>
      </c>
      <c r="N1368" t="s">
        <v>1228</v>
      </c>
    </row>
    <row r="1369" spans="1:14" hidden="1">
      <c r="A1369">
        <v>10</v>
      </c>
      <c r="B1369">
        <v>49</v>
      </c>
      <c r="C1369" t="s">
        <v>2563</v>
      </c>
      <c r="D1369" t="s">
        <v>2597</v>
      </c>
      <c r="E1369">
        <v>1000730</v>
      </c>
      <c r="F1369" t="s">
        <v>47</v>
      </c>
      <c r="G1369" t="s">
        <v>250</v>
      </c>
      <c r="H1369">
        <v>8600</v>
      </c>
      <c r="I1369">
        <v>34987255</v>
      </c>
      <c r="J1369" t="s">
        <v>2598</v>
      </c>
      <c r="K1369" s="45">
        <v>15498</v>
      </c>
      <c r="L1369" t="s">
        <v>1228</v>
      </c>
      <c r="M1369" s="45">
        <v>2945</v>
      </c>
      <c r="N1369" t="s">
        <v>1228</v>
      </c>
    </row>
    <row r="1370" spans="1:14" hidden="1">
      <c r="A1370">
        <v>10</v>
      </c>
      <c r="B1370">
        <v>49</v>
      </c>
      <c r="C1370" t="s">
        <v>2563</v>
      </c>
      <c r="D1370" t="s">
        <v>2597</v>
      </c>
      <c r="E1370">
        <v>1000730</v>
      </c>
      <c r="F1370" t="s">
        <v>47</v>
      </c>
      <c r="G1370" t="s">
        <v>409</v>
      </c>
      <c r="H1370">
        <v>8600</v>
      </c>
      <c r="I1370">
        <v>34987255</v>
      </c>
      <c r="J1370" t="s">
        <v>2598</v>
      </c>
      <c r="K1370" s="45">
        <v>3544</v>
      </c>
      <c r="L1370" t="s">
        <v>1228</v>
      </c>
      <c r="M1370">
        <v>673</v>
      </c>
      <c r="N1370" t="s">
        <v>1228</v>
      </c>
    </row>
    <row r="1371" spans="1:14" hidden="1">
      <c r="A1371">
        <v>10</v>
      </c>
      <c r="B1371">
        <v>49</v>
      </c>
      <c r="C1371" t="s">
        <v>2563</v>
      </c>
      <c r="D1371" t="s">
        <v>2597</v>
      </c>
      <c r="E1371">
        <v>1000730</v>
      </c>
      <c r="F1371" t="s">
        <v>47</v>
      </c>
      <c r="G1371" t="s">
        <v>317</v>
      </c>
      <c r="H1371">
        <v>8600</v>
      </c>
      <c r="I1371">
        <v>34987255</v>
      </c>
      <c r="J1371" t="s">
        <v>2598</v>
      </c>
      <c r="K1371" s="45">
        <v>19960</v>
      </c>
      <c r="L1371" t="s">
        <v>1228</v>
      </c>
      <c r="M1371" s="45">
        <v>3794</v>
      </c>
      <c r="N1371" t="s">
        <v>1228</v>
      </c>
    </row>
    <row r="1372" spans="1:14" hidden="1">
      <c r="A1372">
        <v>10</v>
      </c>
      <c r="B1372">
        <v>49</v>
      </c>
      <c r="C1372" t="s">
        <v>2563</v>
      </c>
      <c r="D1372" t="s">
        <v>2597</v>
      </c>
      <c r="E1372">
        <v>1000730</v>
      </c>
      <c r="F1372" t="s">
        <v>47</v>
      </c>
      <c r="G1372" t="s">
        <v>1122</v>
      </c>
      <c r="H1372">
        <v>8600</v>
      </c>
      <c r="I1372">
        <v>34987255</v>
      </c>
      <c r="J1372" t="s">
        <v>2598</v>
      </c>
      <c r="K1372" s="45">
        <v>7062</v>
      </c>
      <c r="L1372" t="s">
        <v>1228</v>
      </c>
      <c r="M1372" s="45">
        <v>1342</v>
      </c>
      <c r="N1372" t="s">
        <v>1228</v>
      </c>
    </row>
    <row r="1373" spans="1:14" hidden="1">
      <c r="A1373">
        <v>10</v>
      </c>
      <c r="B1373">
        <v>49</v>
      </c>
      <c r="C1373" t="s">
        <v>2563</v>
      </c>
      <c r="D1373" t="s">
        <v>2597</v>
      </c>
      <c r="E1373">
        <v>1000730</v>
      </c>
      <c r="F1373" t="s">
        <v>47</v>
      </c>
      <c r="G1373" t="s">
        <v>279</v>
      </c>
      <c r="H1373">
        <v>8600</v>
      </c>
      <c r="I1373">
        <v>34987255</v>
      </c>
      <c r="J1373" t="s">
        <v>2598</v>
      </c>
      <c r="K1373" s="45">
        <v>10078</v>
      </c>
      <c r="L1373" t="s">
        <v>1228</v>
      </c>
      <c r="M1373" s="45">
        <v>1915</v>
      </c>
      <c r="N1373" t="s">
        <v>1228</v>
      </c>
    </row>
    <row r="1374" spans="1:14" hidden="1">
      <c r="A1374">
        <v>10</v>
      </c>
      <c r="B1374">
        <v>49</v>
      </c>
      <c r="C1374" t="s">
        <v>2563</v>
      </c>
      <c r="D1374" t="s">
        <v>2597</v>
      </c>
      <c r="E1374">
        <v>1000730</v>
      </c>
      <c r="F1374" t="s">
        <v>47</v>
      </c>
      <c r="G1374" t="s">
        <v>80</v>
      </c>
      <c r="H1374">
        <v>8600</v>
      </c>
      <c r="I1374">
        <v>34987255</v>
      </c>
      <c r="J1374" t="s">
        <v>2598</v>
      </c>
      <c r="K1374" s="45">
        <v>12597</v>
      </c>
      <c r="L1374" t="s">
        <v>1228</v>
      </c>
      <c r="M1374" s="45">
        <v>2393</v>
      </c>
      <c r="N1374" t="s">
        <v>1228</v>
      </c>
    </row>
    <row r="1375" spans="1:14" hidden="1">
      <c r="A1375">
        <v>10</v>
      </c>
      <c r="B1375">
        <v>49</v>
      </c>
      <c r="C1375" t="s">
        <v>2563</v>
      </c>
      <c r="D1375" t="s">
        <v>2597</v>
      </c>
      <c r="E1375">
        <v>1000730</v>
      </c>
      <c r="F1375" t="s">
        <v>47</v>
      </c>
      <c r="G1375" t="s">
        <v>211</v>
      </c>
      <c r="H1375">
        <v>8600</v>
      </c>
      <c r="I1375">
        <v>34987255</v>
      </c>
      <c r="J1375" t="s">
        <v>2598</v>
      </c>
      <c r="K1375" s="45">
        <v>6018</v>
      </c>
      <c r="L1375" t="s">
        <v>1228</v>
      </c>
      <c r="M1375" s="45">
        <v>1143</v>
      </c>
      <c r="N1375" t="s">
        <v>1228</v>
      </c>
    </row>
    <row r="1376" spans="1:14" hidden="1">
      <c r="A1376">
        <v>10</v>
      </c>
      <c r="B1376">
        <v>49</v>
      </c>
      <c r="C1376" t="s">
        <v>2563</v>
      </c>
      <c r="D1376" t="s">
        <v>2597</v>
      </c>
      <c r="E1376">
        <v>1000730</v>
      </c>
      <c r="F1376" t="s">
        <v>47</v>
      </c>
      <c r="G1376" t="s">
        <v>252</v>
      </c>
      <c r="H1376">
        <v>8600</v>
      </c>
      <c r="I1376">
        <v>34987255</v>
      </c>
      <c r="J1376" t="s">
        <v>2598</v>
      </c>
      <c r="K1376" s="45">
        <v>13834</v>
      </c>
      <c r="L1376" t="s">
        <v>1228</v>
      </c>
      <c r="M1376" s="45">
        <v>2628</v>
      </c>
      <c r="N1376" t="s">
        <v>1228</v>
      </c>
    </row>
    <row r="1377" spans="1:14" hidden="1">
      <c r="A1377">
        <v>10</v>
      </c>
      <c r="B1377">
        <v>49</v>
      </c>
      <c r="C1377" t="s">
        <v>2563</v>
      </c>
      <c r="D1377" t="s">
        <v>2597</v>
      </c>
      <c r="E1377">
        <v>1000730</v>
      </c>
      <c r="F1377" t="s">
        <v>47</v>
      </c>
      <c r="G1377" t="s">
        <v>1124</v>
      </c>
      <c r="H1377">
        <v>8600</v>
      </c>
      <c r="I1377">
        <v>34987255</v>
      </c>
      <c r="J1377" t="s">
        <v>2598</v>
      </c>
      <c r="K1377" s="45">
        <v>11981</v>
      </c>
      <c r="L1377" t="s">
        <v>1228</v>
      </c>
      <c r="M1377" s="45">
        <v>2276</v>
      </c>
      <c r="N1377" t="s">
        <v>1228</v>
      </c>
    </row>
    <row r="1378" spans="1:14" hidden="1">
      <c r="A1378">
        <v>10</v>
      </c>
      <c r="B1378">
        <v>49</v>
      </c>
      <c r="C1378" t="s">
        <v>2563</v>
      </c>
      <c r="D1378" t="s">
        <v>2597</v>
      </c>
      <c r="E1378">
        <v>1000730</v>
      </c>
      <c r="F1378" t="s">
        <v>47</v>
      </c>
      <c r="G1378" t="s">
        <v>137</v>
      </c>
      <c r="H1378">
        <v>8600</v>
      </c>
      <c r="I1378">
        <v>34987255</v>
      </c>
      <c r="J1378" t="s">
        <v>2598</v>
      </c>
      <c r="K1378" s="45">
        <v>7951</v>
      </c>
      <c r="L1378" t="s">
        <v>1228</v>
      </c>
      <c r="M1378" s="45">
        <v>1511</v>
      </c>
      <c r="N1378" t="s">
        <v>1228</v>
      </c>
    </row>
    <row r="1379" spans="1:14" hidden="1">
      <c r="A1379">
        <v>10</v>
      </c>
      <c r="B1379">
        <v>49</v>
      </c>
      <c r="C1379" t="s">
        <v>2563</v>
      </c>
      <c r="D1379" t="s">
        <v>2597</v>
      </c>
      <c r="E1379">
        <v>1000730</v>
      </c>
      <c r="F1379" t="s">
        <v>47</v>
      </c>
      <c r="G1379" t="s">
        <v>475</v>
      </c>
      <c r="H1379">
        <v>8600</v>
      </c>
      <c r="I1379">
        <v>34987255</v>
      </c>
      <c r="J1379" t="s">
        <v>2598</v>
      </c>
      <c r="K1379" s="45">
        <v>8668</v>
      </c>
      <c r="L1379" t="s">
        <v>1228</v>
      </c>
      <c r="M1379" s="45">
        <v>1647</v>
      </c>
      <c r="N1379" t="s">
        <v>1228</v>
      </c>
    </row>
    <row r="1380" spans="1:14" hidden="1">
      <c r="A1380">
        <v>10</v>
      </c>
      <c r="B1380">
        <v>49</v>
      </c>
      <c r="C1380" t="s">
        <v>2563</v>
      </c>
      <c r="D1380" t="s">
        <v>2597</v>
      </c>
      <c r="E1380">
        <v>1000730</v>
      </c>
      <c r="F1380" t="s">
        <v>47</v>
      </c>
      <c r="G1380" t="s">
        <v>245</v>
      </c>
      <c r="H1380">
        <v>8600</v>
      </c>
      <c r="I1380">
        <v>34987255</v>
      </c>
      <c r="J1380" t="s">
        <v>2598</v>
      </c>
      <c r="K1380" s="45">
        <v>11049</v>
      </c>
      <c r="L1380" t="s">
        <v>1228</v>
      </c>
      <c r="M1380" s="45">
        <v>2099</v>
      </c>
      <c r="N1380" t="s">
        <v>1228</v>
      </c>
    </row>
    <row r="1381" spans="1:14" hidden="1">
      <c r="A1381">
        <v>19</v>
      </c>
      <c r="B1381">
        <v>41</v>
      </c>
      <c r="C1381" t="s">
        <v>2560</v>
      </c>
      <c r="D1381" t="s">
        <v>2597</v>
      </c>
      <c r="E1381">
        <v>1000730</v>
      </c>
      <c r="F1381" t="s">
        <v>47</v>
      </c>
      <c r="G1381" t="s">
        <v>54</v>
      </c>
      <c r="H1381" t="s">
        <v>2557</v>
      </c>
      <c r="I1381">
        <v>3909818475</v>
      </c>
      <c r="J1381" t="s">
        <v>2558</v>
      </c>
      <c r="K1381">
        <v>0</v>
      </c>
      <c r="L1381" t="s">
        <v>1228</v>
      </c>
      <c r="M1381">
        <v>0</v>
      </c>
      <c r="N1381" t="s">
        <v>1228</v>
      </c>
    </row>
    <row r="1382" spans="1:14" hidden="1">
      <c r="A1382">
        <v>19</v>
      </c>
      <c r="B1382">
        <v>41</v>
      </c>
      <c r="C1382" t="s">
        <v>2560</v>
      </c>
      <c r="D1382" t="s">
        <v>2597</v>
      </c>
      <c r="E1382">
        <v>1000730</v>
      </c>
      <c r="F1382" t="s">
        <v>47</v>
      </c>
      <c r="G1382" t="s">
        <v>54</v>
      </c>
      <c r="H1382" t="s">
        <v>2557</v>
      </c>
      <c r="I1382">
        <v>3909818475</v>
      </c>
      <c r="J1382" t="s">
        <v>2558</v>
      </c>
      <c r="K1382">
        <v>0</v>
      </c>
      <c r="L1382" t="s">
        <v>1228</v>
      </c>
      <c r="M1382">
        <v>0</v>
      </c>
      <c r="N1382" t="s">
        <v>1228</v>
      </c>
    </row>
    <row r="1383" spans="1:14" hidden="1">
      <c r="A1383">
        <v>19</v>
      </c>
      <c r="B1383">
        <v>41</v>
      </c>
      <c r="C1383" t="s">
        <v>2560</v>
      </c>
      <c r="D1383" t="s">
        <v>2597</v>
      </c>
      <c r="E1383">
        <v>1000730</v>
      </c>
      <c r="F1383" t="s">
        <v>47</v>
      </c>
      <c r="G1383" t="s">
        <v>54</v>
      </c>
      <c r="H1383" t="s">
        <v>2557</v>
      </c>
      <c r="I1383">
        <v>3909818475</v>
      </c>
      <c r="J1383" t="s">
        <v>2558</v>
      </c>
      <c r="K1383">
        <v>0</v>
      </c>
      <c r="L1383" t="s">
        <v>1228</v>
      </c>
      <c r="M1383">
        <v>0</v>
      </c>
      <c r="N1383" t="s">
        <v>1228</v>
      </c>
    </row>
    <row r="1384" spans="1:14" hidden="1">
      <c r="A1384">
        <v>19</v>
      </c>
      <c r="B1384">
        <v>41</v>
      </c>
      <c r="C1384" t="s">
        <v>2560</v>
      </c>
      <c r="D1384" t="s">
        <v>2597</v>
      </c>
      <c r="E1384">
        <v>1000730</v>
      </c>
      <c r="F1384" t="s">
        <v>47</v>
      </c>
      <c r="G1384" t="s">
        <v>54</v>
      </c>
      <c r="H1384" t="s">
        <v>2557</v>
      </c>
      <c r="I1384">
        <v>3909818475</v>
      </c>
      <c r="J1384" t="s">
        <v>2558</v>
      </c>
      <c r="K1384">
        <v>0</v>
      </c>
      <c r="L1384" t="s">
        <v>1228</v>
      </c>
      <c r="M1384">
        <v>0</v>
      </c>
      <c r="N1384" t="s">
        <v>1228</v>
      </c>
    </row>
    <row r="1385" spans="1:14" hidden="1">
      <c r="A1385">
        <v>19</v>
      </c>
      <c r="B1385">
        <v>41</v>
      </c>
      <c r="C1385" t="s">
        <v>2560</v>
      </c>
      <c r="D1385" t="s">
        <v>2597</v>
      </c>
      <c r="E1385">
        <v>1000730</v>
      </c>
      <c r="F1385" t="s">
        <v>47</v>
      </c>
      <c r="G1385" t="s">
        <v>54</v>
      </c>
      <c r="H1385" t="s">
        <v>2557</v>
      </c>
      <c r="I1385">
        <v>3909818475</v>
      </c>
      <c r="J1385" t="s">
        <v>2558</v>
      </c>
      <c r="K1385">
        <v>0</v>
      </c>
      <c r="L1385" t="s">
        <v>1228</v>
      </c>
      <c r="M1385">
        <v>0</v>
      </c>
      <c r="N1385" t="s">
        <v>1228</v>
      </c>
    </row>
    <row r="1386" spans="1:14" hidden="1">
      <c r="A1386">
        <v>19</v>
      </c>
      <c r="B1386">
        <v>41</v>
      </c>
      <c r="C1386" t="s">
        <v>2560</v>
      </c>
      <c r="D1386" t="s">
        <v>2597</v>
      </c>
      <c r="E1386">
        <v>1000730</v>
      </c>
      <c r="F1386" t="s">
        <v>47</v>
      </c>
      <c r="G1386" t="s">
        <v>54</v>
      </c>
      <c r="H1386" t="s">
        <v>2557</v>
      </c>
      <c r="I1386">
        <v>3909818475</v>
      </c>
      <c r="J1386" t="s">
        <v>2558</v>
      </c>
      <c r="K1386">
        <v>0</v>
      </c>
      <c r="L1386" t="s">
        <v>1228</v>
      </c>
      <c r="M1386">
        <v>0</v>
      </c>
      <c r="N1386" t="s">
        <v>1228</v>
      </c>
    </row>
    <row r="1387" spans="1:14" hidden="1">
      <c r="A1387">
        <v>19</v>
      </c>
      <c r="B1387">
        <v>41</v>
      </c>
      <c r="C1387" t="s">
        <v>2560</v>
      </c>
      <c r="D1387" t="s">
        <v>2597</v>
      </c>
      <c r="E1387">
        <v>1000730</v>
      </c>
      <c r="F1387" t="s">
        <v>47</v>
      </c>
      <c r="G1387" t="s">
        <v>54</v>
      </c>
      <c r="H1387" t="s">
        <v>2557</v>
      </c>
      <c r="I1387">
        <v>3909818475</v>
      </c>
      <c r="J1387" t="s">
        <v>2558</v>
      </c>
      <c r="K1387">
        <v>0</v>
      </c>
      <c r="L1387" t="s">
        <v>1228</v>
      </c>
      <c r="M1387">
        <v>0</v>
      </c>
      <c r="N1387" t="s">
        <v>1228</v>
      </c>
    </row>
    <row r="1388" spans="1:14" hidden="1">
      <c r="A1388">
        <v>19</v>
      </c>
      <c r="B1388">
        <v>41</v>
      </c>
      <c r="C1388" t="s">
        <v>2560</v>
      </c>
      <c r="D1388" t="s">
        <v>2597</v>
      </c>
      <c r="E1388">
        <v>1000730</v>
      </c>
      <c r="F1388" t="s">
        <v>47</v>
      </c>
      <c r="G1388" t="s">
        <v>54</v>
      </c>
      <c r="H1388" t="s">
        <v>2557</v>
      </c>
      <c r="I1388">
        <v>3909818475</v>
      </c>
      <c r="J1388" t="s">
        <v>2558</v>
      </c>
      <c r="K1388">
        <v>0</v>
      </c>
      <c r="L1388" t="s">
        <v>1228</v>
      </c>
      <c r="M1388">
        <v>0</v>
      </c>
      <c r="N1388" t="s">
        <v>1228</v>
      </c>
    </row>
    <row r="1389" spans="1:14" hidden="1">
      <c r="A1389">
        <v>19</v>
      </c>
      <c r="B1389">
        <v>41</v>
      </c>
      <c r="C1389" t="s">
        <v>2560</v>
      </c>
      <c r="D1389" t="s">
        <v>2597</v>
      </c>
      <c r="E1389">
        <v>1000730</v>
      </c>
      <c r="F1389" t="s">
        <v>47</v>
      </c>
      <c r="G1389" t="s">
        <v>54</v>
      </c>
      <c r="H1389" t="s">
        <v>2557</v>
      </c>
      <c r="I1389">
        <v>3909818475</v>
      </c>
      <c r="J1389" t="s">
        <v>2558</v>
      </c>
      <c r="K1389">
        <v>0</v>
      </c>
      <c r="L1389" t="s">
        <v>1228</v>
      </c>
      <c r="M1389">
        <v>0</v>
      </c>
      <c r="N1389" t="s">
        <v>1228</v>
      </c>
    </row>
    <row r="1390" spans="1:14" hidden="1">
      <c r="A1390">
        <v>19</v>
      </c>
      <c r="B1390">
        <v>41</v>
      </c>
      <c r="C1390" t="s">
        <v>2560</v>
      </c>
      <c r="D1390" t="s">
        <v>2597</v>
      </c>
      <c r="E1390">
        <v>1000730</v>
      </c>
      <c r="F1390" t="s">
        <v>47</v>
      </c>
      <c r="G1390" t="s">
        <v>54</v>
      </c>
      <c r="H1390" t="s">
        <v>2557</v>
      </c>
      <c r="I1390">
        <v>3909818475</v>
      </c>
      <c r="J1390" t="s">
        <v>2558</v>
      </c>
      <c r="K1390">
        <v>0</v>
      </c>
      <c r="L1390" t="s">
        <v>1228</v>
      </c>
      <c r="M1390">
        <v>0</v>
      </c>
      <c r="N1390" t="s">
        <v>1228</v>
      </c>
    </row>
    <row r="1391" spans="1:14" hidden="1">
      <c r="A1391">
        <v>19</v>
      </c>
      <c r="B1391">
        <v>41</v>
      </c>
      <c r="C1391" t="s">
        <v>2560</v>
      </c>
      <c r="D1391" t="s">
        <v>2597</v>
      </c>
      <c r="E1391">
        <v>1000730</v>
      </c>
      <c r="F1391" t="s">
        <v>47</v>
      </c>
      <c r="G1391" t="s">
        <v>54</v>
      </c>
      <c r="H1391" t="s">
        <v>2557</v>
      </c>
      <c r="I1391">
        <v>3909818475</v>
      </c>
      <c r="J1391" t="s">
        <v>2558</v>
      </c>
      <c r="K1391">
        <v>0</v>
      </c>
      <c r="L1391" t="s">
        <v>1228</v>
      </c>
      <c r="M1391">
        <v>0</v>
      </c>
      <c r="N1391" t="s">
        <v>1228</v>
      </c>
    </row>
    <row r="1392" spans="1:14" hidden="1">
      <c r="A1392">
        <v>19</v>
      </c>
      <c r="B1392">
        <v>41</v>
      </c>
      <c r="C1392" t="s">
        <v>2560</v>
      </c>
      <c r="D1392" t="s">
        <v>2597</v>
      </c>
      <c r="E1392">
        <v>1000730</v>
      </c>
      <c r="F1392" t="s">
        <v>47</v>
      </c>
      <c r="G1392" t="s">
        <v>54</v>
      </c>
      <c r="H1392" t="s">
        <v>2557</v>
      </c>
      <c r="I1392">
        <v>3909818475</v>
      </c>
      <c r="J1392" t="s">
        <v>2558</v>
      </c>
      <c r="K1392">
        <v>0</v>
      </c>
      <c r="L1392" t="s">
        <v>1228</v>
      </c>
      <c r="M1392">
        <v>0</v>
      </c>
      <c r="N1392" t="s">
        <v>1228</v>
      </c>
    </row>
    <row r="1393" spans="1:14" hidden="1">
      <c r="A1393">
        <v>19</v>
      </c>
      <c r="B1393">
        <v>41</v>
      </c>
      <c r="C1393" t="s">
        <v>2560</v>
      </c>
      <c r="D1393" t="s">
        <v>2597</v>
      </c>
      <c r="E1393">
        <v>1000730</v>
      </c>
      <c r="F1393" t="s">
        <v>47</v>
      </c>
      <c r="G1393" t="s">
        <v>54</v>
      </c>
      <c r="H1393" t="s">
        <v>2557</v>
      </c>
      <c r="I1393">
        <v>3909818475</v>
      </c>
      <c r="J1393" t="s">
        <v>2558</v>
      </c>
      <c r="K1393">
        <v>0</v>
      </c>
      <c r="L1393" t="s">
        <v>1228</v>
      </c>
      <c r="M1393">
        <v>0</v>
      </c>
      <c r="N1393" t="s">
        <v>1228</v>
      </c>
    </row>
    <row r="1394" spans="1:14" hidden="1">
      <c r="A1394">
        <v>19</v>
      </c>
      <c r="B1394">
        <v>41</v>
      </c>
      <c r="C1394" t="s">
        <v>2560</v>
      </c>
      <c r="D1394" t="s">
        <v>2597</v>
      </c>
      <c r="E1394">
        <v>1000730</v>
      </c>
      <c r="F1394" t="s">
        <v>47</v>
      </c>
      <c r="G1394" t="s">
        <v>54</v>
      </c>
      <c r="H1394" t="s">
        <v>2557</v>
      </c>
      <c r="I1394">
        <v>3909818475</v>
      </c>
      <c r="J1394" t="s">
        <v>2558</v>
      </c>
      <c r="K1394">
        <v>0</v>
      </c>
      <c r="L1394" t="s">
        <v>1228</v>
      </c>
      <c r="M1394">
        <v>0</v>
      </c>
      <c r="N1394" t="s">
        <v>1228</v>
      </c>
    </row>
    <row r="1395" spans="1:14" hidden="1">
      <c r="A1395">
        <v>19</v>
      </c>
      <c r="B1395">
        <v>41</v>
      </c>
      <c r="C1395" t="s">
        <v>2560</v>
      </c>
      <c r="D1395" t="s">
        <v>2597</v>
      </c>
      <c r="E1395">
        <v>1000730</v>
      </c>
      <c r="F1395" t="s">
        <v>47</v>
      </c>
      <c r="G1395" t="s">
        <v>54</v>
      </c>
      <c r="H1395" t="s">
        <v>2557</v>
      </c>
      <c r="I1395">
        <v>3909818475</v>
      </c>
      <c r="J1395" t="s">
        <v>2558</v>
      </c>
      <c r="K1395">
        <v>0</v>
      </c>
      <c r="L1395" t="s">
        <v>1228</v>
      </c>
      <c r="M1395">
        <v>0</v>
      </c>
      <c r="N1395" t="s">
        <v>1228</v>
      </c>
    </row>
    <row r="1396" spans="1:14" hidden="1">
      <c r="A1396">
        <v>19</v>
      </c>
      <c r="B1396">
        <v>41</v>
      </c>
      <c r="C1396" t="s">
        <v>2560</v>
      </c>
      <c r="D1396" t="s">
        <v>2597</v>
      </c>
      <c r="E1396">
        <v>1000730</v>
      </c>
      <c r="F1396" t="s">
        <v>47</v>
      </c>
      <c r="G1396" t="s">
        <v>54</v>
      </c>
      <c r="H1396" t="s">
        <v>2557</v>
      </c>
      <c r="I1396">
        <v>3909818475</v>
      </c>
      <c r="J1396" t="s">
        <v>2558</v>
      </c>
      <c r="K1396">
        <v>0</v>
      </c>
      <c r="L1396" t="s">
        <v>1228</v>
      </c>
      <c r="M1396">
        <v>0</v>
      </c>
      <c r="N1396" t="s">
        <v>1228</v>
      </c>
    </row>
    <row r="1397" spans="1:14" hidden="1">
      <c r="A1397">
        <v>19</v>
      </c>
      <c r="B1397">
        <v>41</v>
      </c>
      <c r="C1397" t="s">
        <v>2560</v>
      </c>
      <c r="D1397" t="s">
        <v>2597</v>
      </c>
      <c r="E1397">
        <v>1000730</v>
      </c>
      <c r="F1397" t="s">
        <v>47</v>
      </c>
      <c r="G1397" t="s">
        <v>54</v>
      </c>
      <c r="H1397" t="s">
        <v>2557</v>
      </c>
      <c r="I1397">
        <v>3909818475</v>
      </c>
      <c r="J1397" t="s">
        <v>2558</v>
      </c>
      <c r="K1397">
        <v>0</v>
      </c>
      <c r="L1397" t="s">
        <v>1228</v>
      </c>
      <c r="M1397">
        <v>0</v>
      </c>
      <c r="N1397" t="s">
        <v>1228</v>
      </c>
    </row>
    <row r="1398" spans="1:14" hidden="1">
      <c r="A1398">
        <v>19</v>
      </c>
      <c r="B1398">
        <v>41</v>
      </c>
      <c r="C1398" t="s">
        <v>2560</v>
      </c>
      <c r="D1398" t="s">
        <v>2597</v>
      </c>
      <c r="E1398">
        <v>1000730</v>
      </c>
      <c r="F1398" t="s">
        <v>47</v>
      </c>
      <c r="G1398" t="s">
        <v>54</v>
      </c>
      <c r="H1398" t="s">
        <v>2557</v>
      </c>
      <c r="I1398">
        <v>3909818475</v>
      </c>
      <c r="J1398" t="s">
        <v>2558</v>
      </c>
      <c r="K1398">
        <v>0</v>
      </c>
      <c r="L1398" t="s">
        <v>1228</v>
      </c>
      <c r="M1398">
        <v>0</v>
      </c>
      <c r="N1398" t="s">
        <v>1228</v>
      </c>
    </row>
    <row r="1399" spans="1:14" hidden="1">
      <c r="A1399">
        <v>19</v>
      </c>
      <c r="B1399">
        <v>41</v>
      </c>
      <c r="C1399" t="s">
        <v>2560</v>
      </c>
      <c r="D1399" t="s">
        <v>2597</v>
      </c>
      <c r="E1399">
        <v>1000730</v>
      </c>
      <c r="F1399" t="s">
        <v>47</v>
      </c>
      <c r="G1399" t="s">
        <v>54</v>
      </c>
      <c r="H1399" t="s">
        <v>2557</v>
      </c>
      <c r="I1399">
        <v>3909818475</v>
      </c>
      <c r="J1399" t="s">
        <v>2558</v>
      </c>
      <c r="K1399">
        <v>0</v>
      </c>
      <c r="L1399" t="s">
        <v>1228</v>
      </c>
      <c r="M1399">
        <v>0</v>
      </c>
      <c r="N1399" t="s">
        <v>1228</v>
      </c>
    </row>
    <row r="1400" spans="1:14" hidden="1">
      <c r="A1400">
        <v>19</v>
      </c>
      <c r="B1400">
        <v>41</v>
      </c>
      <c r="C1400" t="s">
        <v>2560</v>
      </c>
      <c r="D1400" t="s">
        <v>2597</v>
      </c>
      <c r="E1400">
        <v>1000730</v>
      </c>
      <c r="F1400" t="s">
        <v>47</v>
      </c>
      <c r="G1400" t="s">
        <v>54</v>
      </c>
      <c r="H1400" t="s">
        <v>2557</v>
      </c>
      <c r="I1400">
        <v>3909818475</v>
      </c>
      <c r="J1400" t="s">
        <v>2558</v>
      </c>
      <c r="K1400">
        <v>0</v>
      </c>
      <c r="L1400" t="s">
        <v>1228</v>
      </c>
      <c r="M1400">
        <v>0</v>
      </c>
      <c r="N1400" t="s">
        <v>1228</v>
      </c>
    </row>
    <row r="1401" spans="1:14" hidden="1">
      <c r="A1401">
        <v>19</v>
      </c>
      <c r="B1401">
        <v>41</v>
      </c>
      <c r="C1401" t="s">
        <v>2560</v>
      </c>
      <c r="D1401" t="s">
        <v>2597</v>
      </c>
      <c r="E1401">
        <v>1000730</v>
      </c>
      <c r="F1401" t="s">
        <v>47</v>
      </c>
      <c r="G1401" t="s">
        <v>54</v>
      </c>
      <c r="H1401" t="s">
        <v>2557</v>
      </c>
      <c r="I1401">
        <v>3909818475</v>
      </c>
      <c r="J1401" t="s">
        <v>2558</v>
      </c>
      <c r="K1401">
        <v>0</v>
      </c>
      <c r="L1401" t="s">
        <v>1228</v>
      </c>
      <c r="M1401">
        <v>0</v>
      </c>
      <c r="N1401" t="s">
        <v>1228</v>
      </c>
    </row>
    <row r="1402" spans="1:14" hidden="1">
      <c r="A1402">
        <v>19</v>
      </c>
      <c r="B1402">
        <v>41</v>
      </c>
      <c r="C1402" t="s">
        <v>2560</v>
      </c>
      <c r="D1402" t="s">
        <v>2597</v>
      </c>
      <c r="E1402">
        <v>1000730</v>
      </c>
      <c r="F1402" t="s">
        <v>47</v>
      </c>
      <c r="G1402" t="s">
        <v>54</v>
      </c>
      <c r="H1402" t="s">
        <v>2557</v>
      </c>
      <c r="I1402">
        <v>3909818475</v>
      </c>
      <c r="J1402" t="s">
        <v>2558</v>
      </c>
      <c r="K1402">
        <v>0</v>
      </c>
      <c r="L1402" t="s">
        <v>1228</v>
      </c>
      <c r="M1402">
        <v>0</v>
      </c>
      <c r="N1402" t="s">
        <v>1228</v>
      </c>
    </row>
    <row r="1403" spans="1:14" hidden="1">
      <c r="A1403">
        <v>19</v>
      </c>
      <c r="B1403">
        <v>41</v>
      </c>
      <c r="C1403" t="s">
        <v>2560</v>
      </c>
      <c r="D1403" t="s">
        <v>2597</v>
      </c>
      <c r="E1403">
        <v>1000730</v>
      </c>
      <c r="F1403" t="s">
        <v>47</v>
      </c>
      <c r="G1403" t="s">
        <v>54</v>
      </c>
      <c r="H1403" t="s">
        <v>2557</v>
      </c>
      <c r="I1403">
        <v>3909818475</v>
      </c>
      <c r="J1403" t="s">
        <v>2558</v>
      </c>
      <c r="K1403">
        <v>0</v>
      </c>
      <c r="L1403" t="s">
        <v>1228</v>
      </c>
      <c r="M1403">
        <v>0</v>
      </c>
      <c r="N1403" t="s">
        <v>1228</v>
      </c>
    </row>
    <row r="1404" spans="1:14" hidden="1">
      <c r="A1404">
        <v>19</v>
      </c>
      <c r="B1404">
        <v>41</v>
      </c>
      <c r="C1404" t="s">
        <v>2560</v>
      </c>
      <c r="D1404" t="s">
        <v>2597</v>
      </c>
      <c r="E1404">
        <v>1000730</v>
      </c>
      <c r="F1404" t="s">
        <v>47</v>
      </c>
      <c r="G1404" t="s">
        <v>54</v>
      </c>
      <c r="H1404" t="s">
        <v>2557</v>
      </c>
      <c r="I1404">
        <v>3909818475</v>
      </c>
      <c r="J1404" t="s">
        <v>2558</v>
      </c>
      <c r="K1404">
        <v>0</v>
      </c>
      <c r="L1404" t="s">
        <v>1228</v>
      </c>
      <c r="M1404">
        <v>0</v>
      </c>
      <c r="N1404" t="s">
        <v>1228</v>
      </c>
    </row>
    <row r="1405" spans="1:14" hidden="1">
      <c r="A1405">
        <v>10</v>
      </c>
      <c r="B1405">
        <v>41</v>
      </c>
      <c r="C1405" t="s">
        <v>2560</v>
      </c>
      <c r="D1405" t="s">
        <v>2597</v>
      </c>
      <c r="E1405">
        <v>1000730</v>
      </c>
      <c r="F1405" t="s">
        <v>47</v>
      </c>
      <c r="G1405" t="s">
        <v>409</v>
      </c>
      <c r="H1405" t="s">
        <v>2557</v>
      </c>
      <c r="I1405">
        <v>3909818476</v>
      </c>
      <c r="J1405" t="s">
        <v>2558</v>
      </c>
      <c r="K1405">
        <v>0</v>
      </c>
      <c r="L1405" t="s">
        <v>1228</v>
      </c>
      <c r="M1405">
        <v>0</v>
      </c>
      <c r="N1405" t="s">
        <v>1228</v>
      </c>
    </row>
    <row r="1406" spans="1:14" hidden="1">
      <c r="A1406">
        <v>10</v>
      </c>
      <c r="B1406">
        <v>41</v>
      </c>
      <c r="C1406" t="s">
        <v>2560</v>
      </c>
      <c r="D1406" t="s">
        <v>2597</v>
      </c>
      <c r="E1406">
        <v>1000730</v>
      </c>
      <c r="F1406" t="s">
        <v>47</v>
      </c>
      <c r="G1406" t="s">
        <v>1122</v>
      </c>
      <c r="H1406" t="s">
        <v>2557</v>
      </c>
      <c r="I1406">
        <v>3909818476</v>
      </c>
      <c r="J1406" t="s">
        <v>2558</v>
      </c>
      <c r="K1406">
        <v>0</v>
      </c>
      <c r="L1406" t="s">
        <v>1228</v>
      </c>
      <c r="M1406">
        <v>0</v>
      </c>
      <c r="N1406" t="s">
        <v>1228</v>
      </c>
    </row>
    <row r="1407" spans="1:14" hidden="1">
      <c r="A1407">
        <v>10</v>
      </c>
      <c r="B1407">
        <v>41</v>
      </c>
      <c r="C1407" t="s">
        <v>2560</v>
      </c>
      <c r="D1407" t="s">
        <v>2597</v>
      </c>
      <c r="E1407">
        <v>1000730</v>
      </c>
      <c r="F1407" t="s">
        <v>47</v>
      </c>
      <c r="G1407" t="s">
        <v>194</v>
      </c>
      <c r="H1407" t="s">
        <v>2557</v>
      </c>
      <c r="I1407">
        <v>3909818476</v>
      </c>
      <c r="J1407" t="s">
        <v>2558</v>
      </c>
      <c r="K1407">
        <v>0</v>
      </c>
      <c r="L1407" t="s">
        <v>1228</v>
      </c>
      <c r="M1407">
        <v>0</v>
      </c>
      <c r="N1407" t="s">
        <v>1228</v>
      </c>
    </row>
    <row r="1408" spans="1:14" hidden="1">
      <c r="A1408">
        <v>10</v>
      </c>
      <c r="B1408">
        <v>41</v>
      </c>
      <c r="C1408" t="s">
        <v>2560</v>
      </c>
      <c r="D1408" t="s">
        <v>2597</v>
      </c>
      <c r="E1408">
        <v>1000730</v>
      </c>
      <c r="F1408" t="s">
        <v>47</v>
      </c>
      <c r="G1408" t="s">
        <v>409</v>
      </c>
      <c r="H1408" t="s">
        <v>2557</v>
      </c>
      <c r="I1408">
        <v>3909818476</v>
      </c>
      <c r="J1408" t="s">
        <v>2558</v>
      </c>
      <c r="K1408">
        <v>0</v>
      </c>
      <c r="L1408" t="s">
        <v>1228</v>
      </c>
      <c r="M1408">
        <v>0</v>
      </c>
      <c r="N1408" t="s">
        <v>1228</v>
      </c>
    </row>
    <row r="1409" spans="1:14" hidden="1">
      <c r="A1409">
        <v>10</v>
      </c>
      <c r="B1409">
        <v>41</v>
      </c>
      <c r="C1409" t="s">
        <v>2560</v>
      </c>
      <c r="D1409" t="s">
        <v>2597</v>
      </c>
      <c r="E1409">
        <v>1000730</v>
      </c>
      <c r="F1409" t="s">
        <v>47</v>
      </c>
      <c r="G1409" t="s">
        <v>1122</v>
      </c>
      <c r="H1409" t="s">
        <v>2557</v>
      </c>
      <c r="I1409">
        <v>3909818476</v>
      </c>
      <c r="J1409" t="s">
        <v>2558</v>
      </c>
      <c r="K1409">
        <v>0</v>
      </c>
      <c r="L1409" t="s">
        <v>1228</v>
      </c>
      <c r="M1409">
        <v>0</v>
      </c>
      <c r="N1409" t="s">
        <v>1228</v>
      </c>
    </row>
    <row r="1410" spans="1:14" hidden="1">
      <c r="A1410">
        <v>10</v>
      </c>
      <c r="B1410">
        <v>41</v>
      </c>
      <c r="C1410" t="s">
        <v>2560</v>
      </c>
      <c r="D1410" t="s">
        <v>2597</v>
      </c>
      <c r="E1410">
        <v>1000730</v>
      </c>
      <c r="F1410" t="s">
        <v>47</v>
      </c>
      <c r="G1410" t="s">
        <v>194</v>
      </c>
      <c r="H1410" t="s">
        <v>2557</v>
      </c>
      <c r="I1410">
        <v>3909818476</v>
      </c>
      <c r="J1410" t="s">
        <v>2558</v>
      </c>
      <c r="K1410">
        <v>0</v>
      </c>
      <c r="L1410" t="s">
        <v>1228</v>
      </c>
      <c r="M1410">
        <v>0</v>
      </c>
      <c r="N1410" t="s">
        <v>1228</v>
      </c>
    </row>
    <row r="1411" spans="1:14" hidden="1">
      <c r="A1411">
        <v>10</v>
      </c>
      <c r="B1411">
        <v>43</v>
      </c>
      <c r="C1411" t="s">
        <v>2560</v>
      </c>
      <c r="D1411" t="s">
        <v>2597</v>
      </c>
      <c r="E1411">
        <v>1000730</v>
      </c>
      <c r="F1411" t="s">
        <v>47</v>
      </c>
      <c r="G1411" t="s">
        <v>194</v>
      </c>
      <c r="H1411" t="s">
        <v>2557</v>
      </c>
      <c r="I1411">
        <v>3909818984</v>
      </c>
      <c r="J1411" t="s">
        <v>2558</v>
      </c>
      <c r="K1411">
        <v>0</v>
      </c>
      <c r="L1411" t="s">
        <v>1228</v>
      </c>
      <c r="M1411">
        <v>0</v>
      </c>
      <c r="N1411" t="s">
        <v>1228</v>
      </c>
    </row>
    <row r="1412" spans="1:14" hidden="1">
      <c r="A1412">
        <v>10</v>
      </c>
      <c r="B1412">
        <v>43</v>
      </c>
      <c r="C1412" t="s">
        <v>2560</v>
      </c>
      <c r="D1412" t="s">
        <v>2597</v>
      </c>
      <c r="E1412">
        <v>1000730</v>
      </c>
      <c r="F1412" t="s">
        <v>47</v>
      </c>
      <c r="G1412" t="s">
        <v>80</v>
      </c>
      <c r="H1412" t="s">
        <v>2557</v>
      </c>
      <c r="I1412">
        <v>3909818984</v>
      </c>
      <c r="J1412" t="s">
        <v>2558</v>
      </c>
      <c r="K1412">
        <v>0</v>
      </c>
      <c r="L1412" t="s">
        <v>1228</v>
      </c>
      <c r="M1412">
        <v>0</v>
      </c>
      <c r="N1412" t="s">
        <v>1228</v>
      </c>
    </row>
    <row r="1413" spans="1:14" hidden="1">
      <c r="A1413">
        <v>10</v>
      </c>
      <c r="B1413">
        <v>43</v>
      </c>
      <c r="C1413" t="s">
        <v>2560</v>
      </c>
      <c r="D1413" t="s">
        <v>2597</v>
      </c>
      <c r="E1413">
        <v>1000730</v>
      </c>
      <c r="F1413" t="s">
        <v>47</v>
      </c>
      <c r="G1413" t="s">
        <v>194</v>
      </c>
      <c r="H1413" t="s">
        <v>2557</v>
      </c>
      <c r="I1413">
        <v>3909822332</v>
      </c>
      <c r="J1413" t="s">
        <v>2558</v>
      </c>
      <c r="K1413">
        <v>0</v>
      </c>
      <c r="L1413" t="s">
        <v>1228</v>
      </c>
      <c r="M1413">
        <v>0</v>
      </c>
      <c r="N1413" t="s">
        <v>1228</v>
      </c>
    </row>
    <row r="1414" spans="1:14" hidden="1">
      <c r="A1414">
        <v>10</v>
      </c>
      <c r="B1414">
        <v>43</v>
      </c>
      <c r="C1414" t="s">
        <v>2560</v>
      </c>
      <c r="D1414" t="s">
        <v>2597</v>
      </c>
      <c r="E1414">
        <v>1000730</v>
      </c>
      <c r="F1414" t="s">
        <v>47</v>
      </c>
      <c r="G1414" t="s">
        <v>409</v>
      </c>
      <c r="H1414" t="s">
        <v>2557</v>
      </c>
      <c r="I1414">
        <v>3909822332</v>
      </c>
      <c r="J1414" t="s">
        <v>2558</v>
      </c>
      <c r="K1414">
        <v>0</v>
      </c>
      <c r="L1414" t="s">
        <v>1228</v>
      </c>
      <c r="M1414">
        <v>0</v>
      </c>
      <c r="N1414" t="s">
        <v>1228</v>
      </c>
    </row>
    <row r="1415" spans="1:14" hidden="1">
      <c r="A1415">
        <v>10</v>
      </c>
      <c r="B1415">
        <v>43</v>
      </c>
      <c r="C1415" t="s">
        <v>2560</v>
      </c>
      <c r="D1415" t="s">
        <v>2597</v>
      </c>
      <c r="E1415">
        <v>1000730</v>
      </c>
      <c r="F1415" t="s">
        <v>47</v>
      </c>
      <c r="G1415" t="s">
        <v>1122</v>
      </c>
      <c r="H1415" t="s">
        <v>2557</v>
      </c>
      <c r="I1415">
        <v>3909822332</v>
      </c>
      <c r="J1415" t="s">
        <v>2558</v>
      </c>
      <c r="K1415">
        <v>0</v>
      </c>
      <c r="L1415" t="s">
        <v>1228</v>
      </c>
      <c r="M1415">
        <v>0</v>
      </c>
      <c r="N1415" t="s">
        <v>1228</v>
      </c>
    </row>
    <row r="1416" spans="1:14" hidden="1">
      <c r="A1416">
        <v>19</v>
      </c>
      <c r="B1416">
        <v>43</v>
      </c>
      <c r="C1416" t="s">
        <v>2560</v>
      </c>
      <c r="D1416" t="s">
        <v>2597</v>
      </c>
      <c r="E1416">
        <v>1000730</v>
      </c>
      <c r="F1416" t="s">
        <v>47</v>
      </c>
      <c r="G1416" t="s">
        <v>54</v>
      </c>
      <c r="H1416" t="s">
        <v>2557</v>
      </c>
      <c r="I1416">
        <v>3909822333</v>
      </c>
      <c r="J1416" t="s">
        <v>2558</v>
      </c>
      <c r="K1416">
        <v>0</v>
      </c>
      <c r="L1416" t="s">
        <v>1228</v>
      </c>
      <c r="M1416">
        <v>0</v>
      </c>
      <c r="N1416" t="s">
        <v>1228</v>
      </c>
    </row>
    <row r="1417" spans="1:14" hidden="1">
      <c r="A1417">
        <v>10</v>
      </c>
      <c r="B1417">
        <v>57</v>
      </c>
      <c r="C1417" t="s">
        <v>2563</v>
      </c>
      <c r="D1417" t="s">
        <v>2597</v>
      </c>
      <c r="E1417">
        <v>1000730</v>
      </c>
      <c r="F1417" t="s">
        <v>47</v>
      </c>
      <c r="G1417" t="s">
        <v>54</v>
      </c>
      <c r="H1417">
        <v>8085</v>
      </c>
      <c r="I1417">
        <v>34987492</v>
      </c>
      <c r="J1417" t="s">
        <v>2599</v>
      </c>
      <c r="K1417" s="45">
        <v>275210</v>
      </c>
      <c r="L1417" t="s">
        <v>1228</v>
      </c>
      <c r="M1417" s="45">
        <v>52290</v>
      </c>
      <c r="N1417" t="s">
        <v>1228</v>
      </c>
    </row>
    <row r="1418" spans="1:14" hidden="1">
      <c r="A1418">
        <v>19</v>
      </c>
      <c r="B1418">
        <v>41</v>
      </c>
      <c r="C1418" t="s">
        <v>2559</v>
      </c>
      <c r="D1418" t="s">
        <v>2600</v>
      </c>
      <c r="E1418">
        <v>1000730</v>
      </c>
      <c r="F1418" t="s">
        <v>47</v>
      </c>
      <c r="G1418" t="s">
        <v>54</v>
      </c>
      <c r="H1418" t="s">
        <v>2557</v>
      </c>
      <c r="I1418">
        <v>3909897986</v>
      </c>
      <c r="J1418" t="s">
        <v>2558</v>
      </c>
      <c r="K1418">
        <v>0</v>
      </c>
      <c r="L1418" t="s">
        <v>1228</v>
      </c>
      <c r="M1418">
        <v>0</v>
      </c>
      <c r="N1418" t="s">
        <v>1228</v>
      </c>
    </row>
    <row r="1419" spans="1:14" hidden="1">
      <c r="A1419">
        <v>19</v>
      </c>
      <c r="B1419">
        <v>41</v>
      </c>
      <c r="C1419" t="s">
        <v>2559</v>
      </c>
      <c r="D1419" t="s">
        <v>2600</v>
      </c>
      <c r="E1419">
        <v>1000730</v>
      </c>
      <c r="F1419" t="s">
        <v>47</v>
      </c>
      <c r="G1419" t="s">
        <v>54</v>
      </c>
      <c r="H1419" t="s">
        <v>2557</v>
      </c>
      <c r="I1419">
        <v>3909897986</v>
      </c>
      <c r="J1419" t="s">
        <v>2558</v>
      </c>
      <c r="K1419">
        <v>0</v>
      </c>
      <c r="L1419" t="s">
        <v>1228</v>
      </c>
      <c r="M1419">
        <v>0</v>
      </c>
      <c r="N1419" t="s">
        <v>1228</v>
      </c>
    </row>
    <row r="1420" spans="1:14" hidden="1">
      <c r="A1420">
        <v>19</v>
      </c>
      <c r="B1420">
        <v>41</v>
      </c>
      <c r="C1420" t="s">
        <v>2559</v>
      </c>
      <c r="D1420" t="s">
        <v>2600</v>
      </c>
      <c r="E1420">
        <v>1000730</v>
      </c>
      <c r="F1420" t="s">
        <v>47</v>
      </c>
      <c r="G1420" t="s">
        <v>54</v>
      </c>
      <c r="H1420" t="s">
        <v>2557</v>
      </c>
      <c r="I1420">
        <v>3909897986</v>
      </c>
      <c r="J1420" t="s">
        <v>2558</v>
      </c>
      <c r="K1420">
        <v>0</v>
      </c>
      <c r="L1420" t="s">
        <v>1228</v>
      </c>
      <c r="M1420">
        <v>0</v>
      </c>
      <c r="N1420" t="s">
        <v>1228</v>
      </c>
    </row>
    <row r="1421" spans="1:14" hidden="1">
      <c r="A1421">
        <v>19</v>
      </c>
      <c r="B1421">
        <v>41</v>
      </c>
      <c r="C1421" t="s">
        <v>2559</v>
      </c>
      <c r="D1421" t="s">
        <v>2600</v>
      </c>
      <c r="E1421">
        <v>1000730</v>
      </c>
      <c r="F1421" t="s">
        <v>47</v>
      </c>
      <c r="G1421" t="s">
        <v>54</v>
      </c>
      <c r="H1421" t="s">
        <v>2557</v>
      </c>
      <c r="I1421">
        <v>3909897986</v>
      </c>
      <c r="J1421" t="s">
        <v>2558</v>
      </c>
      <c r="K1421">
        <v>0</v>
      </c>
      <c r="L1421" t="s">
        <v>1228</v>
      </c>
      <c r="M1421">
        <v>0</v>
      </c>
      <c r="N1421" t="s">
        <v>1228</v>
      </c>
    </row>
    <row r="1422" spans="1:14" hidden="1">
      <c r="A1422">
        <v>19</v>
      </c>
      <c r="B1422">
        <v>41</v>
      </c>
      <c r="C1422" t="s">
        <v>2559</v>
      </c>
      <c r="D1422" t="s">
        <v>2600</v>
      </c>
      <c r="E1422">
        <v>1000730</v>
      </c>
      <c r="F1422" t="s">
        <v>47</v>
      </c>
      <c r="G1422" t="s">
        <v>54</v>
      </c>
      <c r="H1422" t="s">
        <v>2557</v>
      </c>
      <c r="I1422">
        <v>3909897986</v>
      </c>
      <c r="J1422" t="s">
        <v>2558</v>
      </c>
      <c r="K1422">
        <v>0</v>
      </c>
      <c r="L1422" t="s">
        <v>1228</v>
      </c>
      <c r="M1422">
        <v>0</v>
      </c>
      <c r="N1422" t="s">
        <v>1228</v>
      </c>
    </row>
    <row r="1423" spans="1:14" hidden="1">
      <c r="A1423">
        <v>19</v>
      </c>
      <c r="B1423">
        <v>41</v>
      </c>
      <c r="C1423" t="s">
        <v>2559</v>
      </c>
      <c r="D1423" t="s">
        <v>2600</v>
      </c>
      <c r="E1423">
        <v>1000730</v>
      </c>
      <c r="F1423" t="s">
        <v>47</v>
      </c>
      <c r="G1423" t="s">
        <v>54</v>
      </c>
      <c r="H1423" t="s">
        <v>2557</v>
      </c>
      <c r="I1423">
        <v>3909897986</v>
      </c>
      <c r="J1423" t="s">
        <v>2558</v>
      </c>
      <c r="K1423">
        <v>0</v>
      </c>
      <c r="L1423" t="s">
        <v>1228</v>
      </c>
      <c r="M1423">
        <v>0</v>
      </c>
      <c r="N1423" t="s">
        <v>1228</v>
      </c>
    </row>
    <row r="1424" spans="1:14" hidden="1">
      <c r="A1424">
        <v>19</v>
      </c>
      <c r="B1424">
        <v>41</v>
      </c>
      <c r="C1424" t="s">
        <v>2559</v>
      </c>
      <c r="D1424" t="s">
        <v>2600</v>
      </c>
      <c r="E1424">
        <v>1000730</v>
      </c>
      <c r="F1424" t="s">
        <v>47</v>
      </c>
      <c r="G1424" t="s">
        <v>54</v>
      </c>
      <c r="H1424" t="s">
        <v>2557</v>
      </c>
      <c r="I1424">
        <v>3909897986</v>
      </c>
      <c r="J1424" t="s">
        <v>2558</v>
      </c>
      <c r="K1424">
        <v>0</v>
      </c>
      <c r="L1424" t="s">
        <v>1228</v>
      </c>
      <c r="M1424">
        <v>0</v>
      </c>
      <c r="N1424" t="s">
        <v>1228</v>
      </c>
    </row>
    <row r="1425" spans="1:14" hidden="1">
      <c r="A1425">
        <v>19</v>
      </c>
      <c r="B1425">
        <v>41</v>
      </c>
      <c r="C1425" t="s">
        <v>2559</v>
      </c>
      <c r="D1425" t="s">
        <v>2600</v>
      </c>
      <c r="E1425">
        <v>1000730</v>
      </c>
      <c r="F1425" t="s">
        <v>47</v>
      </c>
      <c r="G1425" t="s">
        <v>54</v>
      </c>
      <c r="H1425" t="s">
        <v>2557</v>
      </c>
      <c r="I1425">
        <v>3909897986</v>
      </c>
      <c r="J1425" t="s">
        <v>2558</v>
      </c>
      <c r="K1425">
        <v>0</v>
      </c>
      <c r="L1425" t="s">
        <v>1228</v>
      </c>
      <c r="M1425">
        <v>0</v>
      </c>
      <c r="N1425" t="s">
        <v>1228</v>
      </c>
    </row>
    <row r="1426" spans="1:14" hidden="1">
      <c r="A1426">
        <v>19</v>
      </c>
      <c r="B1426">
        <v>41</v>
      </c>
      <c r="C1426" t="s">
        <v>2559</v>
      </c>
      <c r="D1426" t="s">
        <v>2600</v>
      </c>
      <c r="E1426">
        <v>1000730</v>
      </c>
      <c r="F1426" t="s">
        <v>47</v>
      </c>
      <c r="G1426" t="s">
        <v>54</v>
      </c>
      <c r="H1426" t="s">
        <v>2557</v>
      </c>
      <c r="I1426">
        <v>3909897986</v>
      </c>
      <c r="J1426" t="s">
        <v>2558</v>
      </c>
      <c r="K1426">
        <v>0</v>
      </c>
      <c r="L1426" t="s">
        <v>1228</v>
      </c>
      <c r="M1426">
        <v>0</v>
      </c>
      <c r="N1426" t="s">
        <v>1228</v>
      </c>
    </row>
    <row r="1427" spans="1:14" hidden="1">
      <c r="A1427">
        <v>19</v>
      </c>
      <c r="B1427">
        <v>41</v>
      </c>
      <c r="C1427" t="s">
        <v>2559</v>
      </c>
      <c r="D1427" t="s">
        <v>2600</v>
      </c>
      <c r="E1427">
        <v>1000730</v>
      </c>
      <c r="F1427" t="s">
        <v>47</v>
      </c>
      <c r="G1427" t="s">
        <v>54</v>
      </c>
      <c r="H1427" t="s">
        <v>2557</v>
      </c>
      <c r="I1427">
        <v>3909897986</v>
      </c>
      <c r="J1427" t="s">
        <v>2558</v>
      </c>
      <c r="K1427">
        <v>0</v>
      </c>
      <c r="L1427" t="s">
        <v>1228</v>
      </c>
      <c r="M1427">
        <v>0</v>
      </c>
      <c r="N1427" t="s">
        <v>1228</v>
      </c>
    </row>
    <row r="1428" spans="1:14" hidden="1">
      <c r="A1428">
        <v>19</v>
      </c>
      <c r="B1428">
        <v>41</v>
      </c>
      <c r="C1428" t="s">
        <v>2559</v>
      </c>
      <c r="D1428" t="s">
        <v>2600</v>
      </c>
      <c r="E1428">
        <v>1000730</v>
      </c>
      <c r="F1428" t="s">
        <v>47</v>
      </c>
      <c r="G1428" t="s">
        <v>54</v>
      </c>
      <c r="H1428" t="s">
        <v>2557</v>
      </c>
      <c r="I1428">
        <v>3909897986</v>
      </c>
      <c r="J1428" t="s">
        <v>2558</v>
      </c>
      <c r="K1428">
        <v>0</v>
      </c>
      <c r="L1428" t="s">
        <v>1228</v>
      </c>
      <c r="M1428">
        <v>0</v>
      </c>
      <c r="N1428" t="s">
        <v>1228</v>
      </c>
    </row>
    <row r="1429" spans="1:14" hidden="1">
      <c r="A1429">
        <v>19</v>
      </c>
      <c r="B1429">
        <v>41</v>
      </c>
      <c r="C1429" t="s">
        <v>2559</v>
      </c>
      <c r="D1429" t="s">
        <v>2600</v>
      </c>
      <c r="E1429">
        <v>1000730</v>
      </c>
      <c r="F1429" t="s">
        <v>47</v>
      </c>
      <c r="G1429" t="s">
        <v>54</v>
      </c>
      <c r="H1429" t="s">
        <v>2557</v>
      </c>
      <c r="I1429">
        <v>3909897986</v>
      </c>
      <c r="J1429" t="s">
        <v>2558</v>
      </c>
      <c r="K1429">
        <v>0</v>
      </c>
      <c r="L1429" t="s">
        <v>1228</v>
      </c>
      <c r="M1429">
        <v>0</v>
      </c>
      <c r="N1429" t="s">
        <v>1228</v>
      </c>
    </row>
    <row r="1430" spans="1:14" hidden="1">
      <c r="A1430">
        <v>19</v>
      </c>
      <c r="B1430">
        <v>41</v>
      </c>
      <c r="C1430" t="s">
        <v>2559</v>
      </c>
      <c r="D1430" t="s">
        <v>2600</v>
      </c>
      <c r="E1430">
        <v>1000730</v>
      </c>
      <c r="F1430" t="s">
        <v>47</v>
      </c>
      <c r="G1430" t="s">
        <v>54</v>
      </c>
      <c r="H1430" t="s">
        <v>2557</v>
      </c>
      <c r="I1430">
        <v>3909897986</v>
      </c>
      <c r="J1430" t="s">
        <v>2558</v>
      </c>
      <c r="K1430">
        <v>0</v>
      </c>
      <c r="L1430" t="s">
        <v>1228</v>
      </c>
      <c r="M1430">
        <v>0</v>
      </c>
      <c r="N1430" t="s">
        <v>1228</v>
      </c>
    </row>
    <row r="1431" spans="1:14" hidden="1">
      <c r="A1431">
        <v>19</v>
      </c>
      <c r="B1431">
        <v>41</v>
      </c>
      <c r="C1431" t="s">
        <v>2559</v>
      </c>
      <c r="D1431" t="s">
        <v>2600</v>
      </c>
      <c r="E1431">
        <v>1000730</v>
      </c>
      <c r="F1431" t="s">
        <v>47</v>
      </c>
      <c r="G1431" t="s">
        <v>54</v>
      </c>
      <c r="H1431" t="s">
        <v>2557</v>
      </c>
      <c r="I1431">
        <v>3909897986</v>
      </c>
      <c r="J1431" t="s">
        <v>2558</v>
      </c>
      <c r="K1431">
        <v>0</v>
      </c>
      <c r="L1431" t="s">
        <v>1228</v>
      </c>
      <c r="M1431">
        <v>0</v>
      </c>
      <c r="N1431" t="s">
        <v>1228</v>
      </c>
    </row>
    <row r="1432" spans="1:14" hidden="1">
      <c r="A1432">
        <v>19</v>
      </c>
      <c r="B1432">
        <v>41</v>
      </c>
      <c r="C1432" t="s">
        <v>2559</v>
      </c>
      <c r="D1432" t="s">
        <v>2600</v>
      </c>
      <c r="E1432">
        <v>1000730</v>
      </c>
      <c r="F1432" t="s">
        <v>47</v>
      </c>
      <c r="G1432" t="s">
        <v>54</v>
      </c>
      <c r="H1432" t="s">
        <v>2557</v>
      </c>
      <c r="I1432">
        <v>3909897986</v>
      </c>
      <c r="J1432" t="s">
        <v>2558</v>
      </c>
      <c r="K1432">
        <v>0</v>
      </c>
      <c r="L1432" t="s">
        <v>1228</v>
      </c>
      <c r="M1432">
        <v>0</v>
      </c>
      <c r="N1432" t="s">
        <v>1228</v>
      </c>
    </row>
    <row r="1433" spans="1:14" hidden="1">
      <c r="A1433">
        <v>19</v>
      </c>
      <c r="B1433">
        <v>41</v>
      </c>
      <c r="C1433" t="s">
        <v>2559</v>
      </c>
      <c r="D1433" t="s">
        <v>2600</v>
      </c>
      <c r="E1433">
        <v>1000730</v>
      </c>
      <c r="F1433" t="s">
        <v>47</v>
      </c>
      <c r="G1433" t="s">
        <v>54</v>
      </c>
      <c r="H1433" t="s">
        <v>2557</v>
      </c>
      <c r="I1433">
        <v>3909897986</v>
      </c>
      <c r="J1433" t="s">
        <v>2558</v>
      </c>
      <c r="K1433">
        <v>0</v>
      </c>
      <c r="L1433" t="s">
        <v>1228</v>
      </c>
      <c r="M1433">
        <v>0</v>
      </c>
      <c r="N1433" t="s">
        <v>1228</v>
      </c>
    </row>
    <row r="1434" spans="1:14" hidden="1">
      <c r="A1434">
        <v>19</v>
      </c>
      <c r="B1434">
        <v>41</v>
      </c>
      <c r="C1434" t="s">
        <v>2559</v>
      </c>
      <c r="D1434" t="s">
        <v>2600</v>
      </c>
      <c r="E1434">
        <v>1000730</v>
      </c>
      <c r="F1434" t="s">
        <v>47</v>
      </c>
      <c r="G1434" t="s">
        <v>54</v>
      </c>
      <c r="H1434" t="s">
        <v>2557</v>
      </c>
      <c r="I1434">
        <v>3909897986</v>
      </c>
      <c r="J1434" t="s">
        <v>2558</v>
      </c>
      <c r="K1434">
        <v>0</v>
      </c>
      <c r="L1434" t="s">
        <v>1228</v>
      </c>
      <c r="M1434">
        <v>0</v>
      </c>
      <c r="N1434" t="s">
        <v>1228</v>
      </c>
    </row>
    <row r="1435" spans="1:14" hidden="1">
      <c r="A1435">
        <v>19</v>
      </c>
      <c r="B1435">
        <v>41</v>
      </c>
      <c r="C1435" t="s">
        <v>2559</v>
      </c>
      <c r="D1435" t="s">
        <v>2600</v>
      </c>
      <c r="E1435">
        <v>1000730</v>
      </c>
      <c r="F1435" t="s">
        <v>47</v>
      </c>
      <c r="G1435" t="s">
        <v>54</v>
      </c>
      <c r="H1435" t="s">
        <v>2557</v>
      </c>
      <c r="I1435">
        <v>3909897986</v>
      </c>
      <c r="J1435" t="s">
        <v>2558</v>
      </c>
      <c r="K1435">
        <v>0</v>
      </c>
      <c r="L1435" t="s">
        <v>1228</v>
      </c>
      <c r="M1435">
        <v>0</v>
      </c>
      <c r="N1435" t="s">
        <v>1228</v>
      </c>
    </row>
    <row r="1436" spans="1:14" hidden="1">
      <c r="A1436">
        <v>19</v>
      </c>
      <c r="B1436">
        <v>41</v>
      </c>
      <c r="C1436" t="s">
        <v>2559</v>
      </c>
      <c r="D1436" t="s">
        <v>2600</v>
      </c>
      <c r="E1436">
        <v>1000730</v>
      </c>
      <c r="F1436" t="s">
        <v>47</v>
      </c>
      <c r="G1436" t="s">
        <v>54</v>
      </c>
      <c r="H1436" t="s">
        <v>2557</v>
      </c>
      <c r="I1436">
        <v>3909897986</v>
      </c>
      <c r="J1436" t="s">
        <v>2558</v>
      </c>
      <c r="K1436">
        <v>0</v>
      </c>
      <c r="L1436" t="s">
        <v>1228</v>
      </c>
      <c r="M1436">
        <v>0</v>
      </c>
      <c r="N1436" t="s">
        <v>1228</v>
      </c>
    </row>
    <row r="1437" spans="1:14" hidden="1">
      <c r="A1437">
        <v>19</v>
      </c>
      <c r="B1437">
        <v>41</v>
      </c>
      <c r="C1437" t="s">
        <v>2559</v>
      </c>
      <c r="D1437" t="s">
        <v>2600</v>
      </c>
      <c r="E1437">
        <v>1000730</v>
      </c>
      <c r="F1437" t="s">
        <v>47</v>
      </c>
      <c r="G1437" t="s">
        <v>54</v>
      </c>
      <c r="H1437" t="s">
        <v>2557</v>
      </c>
      <c r="I1437">
        <v>3909897986</v>
      </c>
      <c r="J1437" t="s">
        <v>2558</v>
      </c>
      <c r="K1437">
        <v>0</v>
      </c>
      <c r="L1437" t="s">
        <v>1228</v>
      </c>
      <c r="M1437">
        <v>0</v>
      </c>
      <c r="N1437" t="s">
        <v>1228</v>
      </c>
    </row>
    <row r="1438" spans="1:14" hidden="1">
      <c r="A1438">
        <v>19</v>
      </c>
      <c r="B1438">
        <v>41</v>
      </c>
      <c r="C1438" t="s">
        <v>2559</v>
      </c>
      <c r="D1438" t="s">
        <v>2600</v>
      </c>
      <c r="E1438">
        <v>1000730</v>
      </c>
      <c r="F1438" t="s">
        <v>47</v>
      </c>
      <c r="G1438" t="s">
        <v>54</v>
      </c>
      <c r="H1438" t="s">
        <v>2557</v>
      </c>
      <c r="I1438">
        <v>3909897986</v>
      </c>
      <c r="J1438" t="s">
        <v>2558</v>
      </c>
      <c r="K1438">
        <v>0</v>
      </c>
      <c r="L1438" t="s">
        <v>1228</v>
      </c>
      <c r="M1438">
        <v>0</v>
      </c>
      <c r="N1438" t="s">
        <v>1228</v>
      </c>
    </row>
    <row r="1439" spans="1:14" hidden="1">
      <c r="A1439">
        <v>19</v>
      </c>
      <c r="B1439">
        <v>41</v>
      </c>
      <c r="C1439" t="s">
        <v>2559</v>
      </c>
      <c r="D1439" t="s">
        <v>2600</v>
      </c>
      <c r="E1439">
        <v>1000730</v>
      </c>
      <c r="F1439" t="s">
        <v>47</v>
      </c>
      <c r="G1439" t="s">
        <v>54</v>
      </c>
      <c r="H1439" t="s">
        <v>2557</v>
      </c>
      <c r="I1439">
        <v>3909897986</v>
      </c>
      <c r="J1439" t="s">
        <v>2558</v>
      </c>
      <c r="K1439">
        <v>0</v>
      </c>
      <c r="L1439" t="s">
        <v>1228</v>
      </c>
      <c r="M1439">
        <v>0</v>
      </c>
      <c r="N1439" t="s">
        <v>1228</v>
      </c>
    </row>
    <row r="1440" spans="1:14" hidden="1">
      <c r="A1440">
        <v>19</v>
      </c>
      <c r="B1440">
        <v>41</v>
      </c>
      <c r="C1440" t="s">
        <v>2559</v>
      </c>
      <c r="D1440" t="s">
        <v>2600</v>
      </c>
      <c r="E1440">
        <v>1000730</v>
      </c>
      <c r="F1440" t="s">
        <v>47</v>
      </c>
      <c r="G1440" t="s">
        <v>54</v>
      </c>
      <c r="H1440" t="s">
        <v>2557</v>
      </c>
      <c r="I1440">
        <v>3909897986</v>
      </c>
      <c r="J1440" t="s">
        <v>2558</v>
      </c>
      <c r="K1440">
        <v>0</v>
      </c>
      <c r="L1440" t="s">
        <v>1228</v>
      </c>
      <c r="M1440">
        <v>0</v>
      </c>
      <c r="N1440" t="s">
        <v>1228</v>
      </c>
    </row>
    <row r="1441" spans="1:14" hidden="1">
      <c r="A1441">
        <v>19</v>
      </c>
      <c r="B1441">
        <v>41</v>
      </c>
      <c r="C1441" t="s">
        <v>2559</v>
      </c>
      <c r="D1441" t="s">
        <v>2600</v>
      </c>
      <c r="E1441">
        <v>1000730</v>
      </c>
      <c r="F1441" t="s">
        <v>47</v>
      </c>
      <c r="G1441" t="s">
        <v>54</v>
      </c>
      <c r="H1441" t="s">
        <v>2557</v>
      </c>
      <c r="I1441">
        <v>3909897986</v>
      </c>
      <c r="J1441" t="s">
        <v>2558</v>
      </c>
      <c r="K1441">
        <v>0</v>
      </c>
      <c r="L1441" t="s">
        <v>1228</v>
      </c>
      <c r="M1441">
        <v>0</v>
      </c>
      <c r="N1441" t="s">
        <v>1228</v>
      </c>
    </row>
    <row r="1442" spans="1:14" hidden="1">
      <c r="A1442">
        <v>10</v>
      </c>
      <c r="B1442">
        <v>41</v>
      </c>
      <c r="C1442" t="s">
        <v>2559</v>
      </c>
      <c r="D1442" t="s">
        <v>2600</v>
      </c>
      <c r="E1442">
        <v>1000730</v>
      </c>
      <c r="F1442" t="s">
        <v>47</v>
      </c>
      <c r="G1442" t="s">
        <v>194</v>
      </c>
      <c r="H1442" t="s">
        <v>2557</v>
      </c>
      <c r="I1442">
        <v>3909897987</v>
      </c>
      <c r="J1442" t="s">
        <v>2558</v>
      </c>
      <c r="K1442">
        <v>0</v>
      </c>
      <c r="L1442" t="s">
        <v>1228</v>
      </c>
      <c r="M1442">
        <v>0</v>
      </c>
      <c r="N1442" t="s">
        <v>1228</v>
      </c>
    </row>
    <row r="1443" spans="1:14" hidden="1">
      <c r="A1443">
        <v>10</v>
      </c>
      <c r="B1443">
        <v>41</v>
      </c>
      <c r="C1443" t="s">
        <v>2559</v>
      </c>
      <c r="D1443" t="s">
        <v>2600</v>
      </c>
      <c r="E1443">
        <v>1000730</v>
      </c>
      <c r="F1443" t="s">
        <v>47</v>
      </c>
      <c r="G1443" t="s">
        <v>1122</v>
      </c>
      <c r="H1443" t="s">
        <v>2557</v>
      </c>
      <c r="I1443">
        <v>3909897987</v>
      </c>
      <c r="J1443" t="s">
        <v>2558</v>
      </c>
      <c r="K1443">
        <v>0</v>
      </c>
      <c r="L1443" t="s">
        <v>1228</v>
      </c>
      <c r="M1443">
        <v>0</v>
      </c>
      <c r="N1443" t="s">
        <v>1228</v>
      </c>
    </row>
    <row r="1444" spans="1:14" hidden="1">
      <c r="A1444">
        <v>10</v>
      </c>
      <c r="B1444">
        <v>41</v>
      </c>
      <c r="C1444" t="s">
        <v>2559</v>
      </c>
      <c r="D1444" t="s">
        <v>2600</v>
      </c>
      <c r="E1444">
        <v>1000730</v>
      </c>
      <c r="F1444" t="s">
        <v>47</v>
      </c>
      <c r="G1444" t="s">
        <v>194</v>
      </c>
      <c r="H1444" t="s">
        <v>2557</v>
      </c>
      <c r="I1444">
        <v>3909897987</v>
      </c>
      <c r="J1444" t="s">
        <v>2558</v>
      </c>
      <c r="K1444">
        <v>0</v>
      </c>
      <c r="L1444" t="s">
        <v>1228</v>
      </c>
      <c r="M1444">
        <v>0</v>
      </c>
      <c r="N1444" t="s">
        <v>1228</v>
      </c>
    </row>
    <row r="1445" spans="1:14" hidden="1">
      <c r="A1445">
        <v>10</v>
      </c>
      <c r="B1445">
        <v>41</v>
      </c>
      <c r="C1445" t="s">
        <v>2559</v>
      </c>
      <c r="D1445" t="s">
        <v>2600</v>
      </c>
      <c r="E1445">
        <v>1000730</v>
      </c>
      <c r="F1445" t="s">
        <v>47</v>
      </c>
      <c r="G1445" t="s">
        <v>409</v>
      </c>
      <c r="H1445" t="s">
        <v>2557</v>
      </c>
      <c r="I1445">
        <v>3909897987</v>
      </c>
      <c r="J1445" t="s">
        <v>2558</v>
      </c>
      <c r="K1445">
        <v>0</v>
      </c>
      <c r="L1445" t="s">
        <v>1228</v>
      </c>
      <c r="M1445">
        <v>0</v>
      </c>
      <c r="N1445" t="s">
        <v>1228</v>
      </c>
    </row>
    <row r="1446" spans="1:14" hidden="1">
      <c r="A1446">
        <v>10</v>
      </c>
      <c r="B1446">
        <v>41</v>
      </c>
      <c r="C1446" t="s">
        <v>2559</v>
      </c>
      <c r="D1446" t="s">
        <v>2600</v>
      </c>
      <c r="E1446">
        <v>1000730</v>
      </c>
      <c r="F1446" t="s">
        <v>47</v>
      </c>
      <c r="G1446" t="s">
        <v>1122</v>
      </c>
      <c r="H1446" t="s">
        <v>2557</v>
      </c>
      <c r="I1446">
        <v>3909897987</v>
      </c>
      <c r="J1446" t="s">
        <v>2558</v>
      </c>
      <c r="K1446">
        <v>0</v>
      </c>
      <c r="L1446" t="s">
        <v>1228</v>
      </c>
      <c r="M1446">
        <v>0</v>
      </c>
      <c r="N1446" t="s">
        <v>1228</v>
      </c>
    </row>
    <row r="1447" spans="1:14" hidden="1">
      <c r="A1447">
        <v>10</v>
      </c>
      <c r="B1447">
        <v>41</v>
      </c>
      <c r="C1447" t="s">
        <v>2559</v>
      </c>
      <c r="D1447" t="s">
        <v>2600</v>
      </c>
      <c r="E1447">
        <v>1000730</v>
      </c>
      <c r="F1447" t="s">
        <v>47</v>
      </c>
      <c r="G1447" t="s">
        <v>409</v>
      </c>
      <c r="H1447" t="s">
        <v>2557</v>
      </c>
      <c r="I1447">
        <v>3909897987</v>
      </c>
      <c r="J1447" t="s">
        <v>2558</v>
      </c>
      <c r="K1447">
        <v>0</v>
      </c>
      <c r="L1447" t="s">
        <v>1228</v>
      </c>
      <c r="M1447">
        <v>0</v>
      </c>
      <c r="N1447" t="s">
        <v>1228</v>
      </c>
    </row>
    <row r="1448" spans="1:14" hidden="1">
      <c r="A1448">
        <v>19</v>
      </c>
      <c r="B1448">
        <v>41</v>
      </c>
      <c r="C1448" t="s">
        <v>2560</v>
      </c>
      <c r="D1448" t="s">
        <v>2600</v>
      </c>
      <c r="E1448">
        <v>1000730</v>
      </c>
      <c r="F1448" t="s">
        <v>47</v>
      </c>
      <c r="G1448" t="s">
        <v>54</v>
      </c>
      <c r="H1448" t="s">
        <v>2557</v>
      </c>
      <c r="I1448">
        <v>3909897986</v>
      </c>
      <c r="J1448" t="s">
        <v>2558</v>
      </c>
      <c r="K1448">
        <v>0</v>
      </c>
      <c r="L1448" t="s">
        <v>1228</v>
      </c>
      <c r="M1448">
        <v>0</v>
      </c>
      <c r="N1448" t="s">
        <v>1228</v>
      </c>
    </row>
    <row r="1449" spans="1:14" hidden="1">
      <c r="A1449">
        <v>19</v>
      </c>
      <c r="B1449">
        <v>41</v>
      </c>
      <c r="C1449" t="s">
        <v>2560</v>
      </c>
      <c r="D1449" t="s">
        <v>2600</v>
      </c>
      <c r="E1449">
        <v>1000730</v>
      </c>
      <c r="F1449" t="s">
        <v>47</v>
      </c>
      <c r="G1449" t="s">
        <v>54</v>
      </c>
      <c r="H1449" t="s">
        <v>2557</v>
      </c>
      <c r="I1449">
        <v>3909897986</v>
      </c>
      <c r="J1449" t="s">
        <v>2558</v>
      </c>
      <c r="K1449">
        <v>0</v>
      </c>
      <c r="L1449" t="s">
        <v>1228</v>
      </c>
      <c r="M1449">
        <v>0</v>
      </c>
      <c r="N1449" t="s">
        <v>1228</v>
      </c>
    </row>
    <row r="1450" spans="1:14" hidden="1">
      <c r="A1450">
        <v>19</v>
      </c>
      <c r="B1450">
        <v>41</v>
      </c>
      <c r="C1450" t="s">
        <v>2560</v>
      </c>
      <c r="D1450" t="s">
        <v>2600</v>
      </c>
      <c r="E1450">
        <v>1000730</v>
      </c>
      <c r="F1450" t="s">
        <v>47</v>
      </c>
      <c r="G1450" t="s">
        <v>54</v>
      </c>
      <c r="H1450" t="s">
        <v>2557</v>
      </c>
      <c r="I1450">
        <v>3909897986</v>
      </c>
      <c r="J1450" t="s">
        <v>2558</v>
      </c>
      <c r="K1450">
        <v>0</v>
      </c>
      <c r="L1450" t="s">
        <v>1228</v>
      </c>
      <c r="M1450">
        <v>0</v>
      </c>
      <c r="N1450" t="s">
        <v>1228</v>
      </c>
    </row>
    <row r="1451" spans="1:14" hidden="1">
      <c r="A1451">
        <v>19</v>
      </c>
      <c r="B1451">
        <v>41</v>
      </c>
      <c r="C1451" t="s">
        <v>2560</v>
      </c>
      <c r="D1451" t="s">
        <v>2600</v>
      </c>
      <c r="E1451">
        <v>1000730</v>
      </c>
      <c r="F1451" t="s">
        <v>47</v>
      </c>
      <c r="G1451" t="s">
        <v>54</v>
      </c>
      <c r="H1451" t="s">
        <v>2557</v>
      </c>
      <c r="I1451">
        <v>3909897986</v>
      </c>
      <c r="J1451" t="s">
        <v>2558</v>
      </c>
      <c r="K1451">
        <v>0</v>
      </c>
      <c r="L1451" t="s">
        <v>1228</v>
      </c>
      <c r="M1451">
        <v>0</v>
      </c>
      <c r="N1451" t="s">
        <v>1228</v>
      </c>
    </row>
    <row r="1452" spans="1:14" hidden="1">
      <c r="A1452">
        <v>19</v>
      </c>
      <c r="B1452">
        <v>41</v>
      </c>
      <c r="C1452" t="s">
        <v>2560</v>
      </c>
      <c r="D1452" t="s">
        <v>2600</v>
      </c>
      <c r="E1452">
        <v>1000730</v>
      </c>
      <c r="F1452" t="s">
        <v>47</v>
      </c>
      <c r="G1452" t="s">
        <v>54</v>
      </c>
      <c r="H1452" t="s">
        <v>2557</v>
      </c>
      <c r="I1452">
        <v>3909897986</v>
      </c>
      <c r="J1452" t="s">
        <v>2558</v>
      </c>
      <c r="K1452">
        <v>0</v>
      </c>
      <c r="L1452" t="s">
        <v>1228</v>
      </c>
      <c r="M1452">
        <v>0</v>
      </c>
      <c r="N1452" t="s">
        <v>1228</v>
      </c>
    </row>
    <row r="1453" spans="1:14" hidden="1">
      <c r="A1453">
        <v>19</v>
      </c>
      <c r="B1453">
        <v>41</v>
      </c>
      <c r="C1453" t="s">
        <v>2560</v>
      </c>
      <c r="D1453" t="s">
        <v>2600</v>
      </c>
      <c r="E1453">
        <v>1000730</v>
      </c>
      <c r="F1453" t="s">
        <v>47</v>
      </c>
      <c r="G1453" t="s">
        <v>54</v>
      </c>
      <c r="H1453" t="s">
        <v>2557</v>
      </c>
      <c r="I1453">
        <v>3909897986</v>
      </c>
      <c r="J1453" t="s">
        <v>2558</v>
      </c>
      <c r="K1453">
        <v>0</v>
      </c>
      <c r="L1453" t="s">
        <v>1228</v>
      </c>
      <c r="M1453">
        <v>0</v>
      </c>
      <c r="N1453" t="s">
        <v>1228</v>
      </c>
    </row>
    <row r="1454" spans="1:14" hidden="1">
      <c r="A1454">
        <v>19</v>
      </c>
      <c r="B1454">
        <v>41</v>
      </c>
      <c r="C1454" t="s">
        <v>2560</v>
      </c>
      <c r="D1454" t="s">
        <v>2600</v>
      </c>
      <c r="E1454">
        <v>1000730</v>
      </c>
      <c r="F1454" t="s">
        <v>47</v>
      </c>
      <c r="G1454" t="s">
        <v>54</v>
      </c>
      <c r="H1454" t="s">
        <v>2557</v>
      </c>
      <c r="I1454">
        <v>3909897986</v>
      </c>
      <c r="J1454" t="s">
        <v>2558</v>
      </c>
      <c r="K1454">
        <v>0</v>
      </c>
      <c r="L1454" t="s">
        <v>1228</v>
      </c>
      <c r="M1454">
        <v>0</v>
      </c>
      <c r="N1454" t="s">
        <v>1228</v>
      </c>
    </row>
    <row r="1455" spans="1:14" hidden="1">
      <c r="A1455">
        <v>19</v>
      </c>
      <c r="B1455">
        <v>41</v>
      </c>
      <c r="C1455" t="s">
        <v>2560</v>
      </c>
      <c r="D1455" t="s">
        <v>2600</v>
      </c>
      <c r="E1455">
        <v>1000730</v>
      </c>
      <c r="F1455" t="s">
        <v>47</v>
      </c>
      <c r="G1455" t="s">
        <v>54</v>
      </c>
      <c r="H1455" t="s">
        <v>2557</v>
      </c>
      <c r="I1455">
        <v>3909897986</v>
      </c>
      <c r="J1455" t="s">
        <v>2558</v>
      </c>
      <c r="K1455">
        <v>0</v>
      </c>
      <c r="L1455" t="s">
        <v>1228</v>
      </c>
      <c r="M1455">
        <v>0</v>
      </c>
      <c r="N1455" t="s">
        <v>1228</v>
      </c>
    </row>
    <row r="1456" spans="1:14" hidden="1">
      <c r="A1456">
        <v>19</v>
      </c>
      <c r="B1456">
        <v>41</v>
      </c>
      <c r="C1456" t="s">
        <v>2560</v>
      </c>
      <c r="D1456" t="s">
        <v>2600</v>
      </c>
      <c r="E1456">
        <v>1000730</v>
      </c>
      <c r="F1456" t="s">
        <v>47</v>
      </c>
      <c r="G1456" t="s">
        <v>54</v>
      </c>
      <c r="H1456" t="s">
        <v>2557</v>
      </c>
      <c r="I1456">
        <v>3909897986</v>
      </c>
      <c r="J1456" t="s">
        <v>2558</v>
      </c>
      <c r="K1456">
        <v>0</v>
      </c>
      <c r="L1456" t="s">
        <v>1228</v>
      </c>
      <c r="M1456">
        <v>0</v>
      </c>
      <c r="N1456" t="s">
        <v>1228</v>
      </c>
    </row>
    <row r="1457" spans="1:14" hidden="1">
      <c r="A1457">
        <v>19</v>
      </c>
      <c r="B1457">
        <v>41</v>
      </c>
      <c r="C1457" t="s">
        <v>2560</v>
      </c>
      <c r="D1457" t="s">
        <v>2600</v>
      </c>
      <c r="E1457">
        <v>1000730</v>
      </c>
      <c r="F1457" t="s">
        <v>47</v>
      </c>
      <c r="G1457" t="s">
        <v>54</v>
      </c>
      <c r="H1457" t="s">
        <v>2557</v>
      </c>
      <c r="I1457">
        <v>3909897986</v>
      </c>
      <c r="J1457" t="s">
        <v>2558</v>
      </c>
      <c r="K1457">
        <v>0</v>
      </c>
      <c r="L1457" t="s">
        <v>1228</v>
      </c>
      <c r="M1457">
        <v>0</v>
      </c>
      <c r="N1457" t="s">
        <v>1228</v>
      </c>
    </row>
    <row r="1458" spans="1:14" hidden="1">
      <c r="A1458">
        <v>19</v>
      </c>
      <c r="B1458">
        <v>41</v>
      </c>
      <c r="C1458" t="s">
        <v>2560</v>
      </c>
      <c r="D1458" t="s">
        <v>2600</v>
      </c>
      <c r="E1458">
        <v>1000730</v>
      </c>
      <c r="F1458" t="s">
        <v>47</v>
      </c>
      <c r="G1458" t="s">
        <v>54</v>
      </c>
      <c r="H1458" t="s">
        <v>2557</v>
      </c>
      <c r="I1458">
        <v>3909897986</v>
      </c>
      <c r="J1458" t="s">
        <v>2558</v>
      </c>
      <c r="K1458">
        <v>0</v>
      </c>
      <c r="L1458" t="s">
        <v>1228</v>
      </c>
      <c r="M1458">
        <v>0</v>
      </c>
      <c r="N1458" t="s">
        <v>1228</v>
      </c>
    </row>
    <row r="1459" spans="1:14" hidden="1">
      <c r="A1459">
        <v>19</v>
      </c>
      <c r="B1459">
        <v>41</v>
      </c>
      <c r="C1459" t="s">
        <v>2560</v>
      </c>
      <c r="D1459" t="s">
        <v>2600</v>
      </c>
      <c r="E1459">
        <v>1000730</v>
      </c>
      <c r="F1459" t="s">
        <v>47</v>
      </c>
      <c r="G1459" t="s">
        <v>54</v>
      </c>
      <c r="H1459" t="s">
        <v>2557</v>
      </c>
      <c r="I1459">
        <v>3909897986</v>
      </c>
      <c r="J1459" t="s">
        <v>2558</v>
      </c>
      <c r="K1459">
        <v>0</v>
      </c>
      <c r="L1459" t="s">
        <v>1228</v>
      </c>
      <c r="M1459">
        <v>0</v>
      </c>
      <c r="N1459" t="s">
        <v>1228</v>
      </c>
    </row>
    <row r="1460" spans="1:14" hidden="1">
      <c r="A1460">
        <v>19</v>
      </c>
      <c r="B1460">
        <v>41</v>
      </c>
      <c r="C1460" t="s">
        <v>2560</v>
      </c>
      <c r="D1460" t="s">
        <v>2600</v>
      </c>
      <c r="E1460">
        <v>1000730</v>
      </c>
      <c r="F1460" t="s">
        <v>47</v>
      </c>
      <c r="G1460" t="s">
        <v>54</v>
      </c>
      <c r="H1460" t="s">
        <v>2557</v>
      </c>
      <c r="I1460">
        <v>3909897986</v>
      </c>
      <c r="J1460" t="s">
        <v>2558</v>
      </c>
      <c r="K1460">
        <v>0</v>
      </c>
      <c r="L1460" t="s">
        <v>1228</v>
      </c>
      <c r="M1460">
        <v>0</v>
      </c>
      <c r="N1460" t="s">
        <v>1228</v>
      </c>
    </row>
    <row r="1461" spans="1:14" hidden="1">
      <c r="A1461">
        <v>19</v>
      </c>
      <c r="B1461">
        <v>41</v>
      </c>
      <c r="C1461" t="s">
        <v>2560</v>
      </c>
      <c r="D1461" t="s">
        <v>2600</v>
      </c>
      <c r="E1461">
        <v>1000730</v>
      </c>
      <c r="F1461" t="s">
        <v>47</v>
      </c>
      <c r="G1461" t="s">
        <v>54</v>
      </c>
      <c r="H1461" t="s">
        <v>2557</v>
      </c>
      <c r="I1461">
        <v>3909897986</v>
      </c>
      <c r="J1461" t="s">
        <v>2558</v>
      </c>
      <c r="K1461">
        <v>0</v>
      </c>
      <c r="L1461" t="s">
        <v>1228</v>
      </c>
      <c r="M1461">
        <v>0</v>
      </c>
      <c r="N1461" t="s">
        <v>1228</v>
      </c>
    </row>
    <row r="1462" spans="1:14" hidden="1">
      <c r="A1462">
        <v>19</v>
      </c>
      <c r="B1462">
        <v>41</v>
      </c>
      <c r="C1462" t="s">
        <v>2560</v>
      </c>
      <c r="D1462" t="s">
        <v>2600</v>
      </c>
      <c r="E1462">
        <v>1000730</v>
      </c>
      <c r="F1462" t="s">
        <v>47</v>
      </c>
      <c r="G1462" t="s">
        <v>54</v>
      </c>
      <c r="H1462" t="s">
        <v>2557</v>
      </c>
      <c r="I1462">
        <v>3909897986</v>
      </c>
      <c r="J1462" t="s">
        <v>2558</v>
      </c>
      <c r="K1462">
        <v>0</v>
      </c>
      <c r="L1462" t="s">
        <v>1228</v>
      </c>
      <c r="M1462">
        <v>0</v>
      </c>
      <c r="N1462" t="s">
        <v>1228</v>
      </c>
    </row>
    <row r="1463" spans="1:14" hidden="1">
      <c r="A1463">
        <v>19</v>
      </c>
      <c r="B1463">
        <v>41</v>
      </c>
      <c r="C1463" t="s">
        <v>2560</v>
      </c>
      <c r="D1463" t="s">
        <v>2600</v>
      </c>
      <c r="E1463">
        <v>1000730</v>
      </c>
      <c r="F1463" t="s">
        <v>47</v>
      </c>
      <c r="G1463" t="s">
        <v>54</v>
      </c>
      <c r="H1463" t="s">
        <v>2557</v>
      </c>
      <c r="I1463">
        <v>3909897986</v>
      </c>
      <c r="J1463" t="s">
        <v>2558</v>
      </c>
      <c r="K1463">
        <v>0</v>
      </c>
      <c r="L1463" t="s">
        <v>1228</v>
      </c>
      <c r="M1463">
        <v>0</v>
      </c>
      <c r="N1463" t="s">
        <v>1228</v>
      </c>
    </row>
    <row r="1464" spans="1:14" hidden="1">
      <c r="A1464">
        <v>19</v>
      </c>
      <c r="B1464">
        <v>41</v>
      </c>
      <c r="C1464" t="s">
        <v>2560</v>
      </c>
      <c r="D1464" t="s">
        <v>2600</v>
      </c>
      <c r="E1464">
        <v>1000730</v>
      </c>
      <c r="F1464" t="s">
        <v>47</v>
      </c>
      <c r="G1464" t="s">
        <v>54</v>
      </c>
      <c r="H1464" t="s">
        <v>2557</v>
      </c>
      <c r="I1464">
        <v>3909897986</v>
      </c>
      <c r="J1464" t="s">
        <v>2558</v>
      </c>
      <c r="K1464">
        <v>0</v>
      </c>
      <c r="L1464" t="s">
        <v>1228</v>
      </c>
      <c r="M1464">
        <v>0</v>
      </c>
      <c r="N1464" t="s">
        <v>1228</v>
      </c>
    </row>
    <row r="1465" spans="1:14" hidden="1">
      <c r="A1465">
        <v>19</v>
      </c>
      <c r="B1465">
        <v>41</v>
      </c>
      <c r="C1465" t="s">
        <v>2560</v>
      </c>
      <c r="D1465" t="s">
        <v>2600</v>
      </c>
      <c r="E1465">
        <v>1000730</v>
      </c>
      <c r="F1465" t="s">
        <v>47</v>
      </c>
      <c r="G1465" t="s">
        <v>54</v>
      </c>
      <c r="H1465" t="s">
        <v>2557</v>
      </c>
      <c r="I1465">
        <v>3909897986</v>
      </c>
      <c r="J1465" t="s">
        <v>2558</v>
      </c>
      <c r="K1465">
        <v>0</v>
      </c>
      <c r="L1465" t="s">
        <v>1228</v>
      </c>
      <c r="M1465">
        <v>0</v>
      </c>
      <c r="N1465" t="s">
        <v>1228</v>
      </c>
    </row>
    <row r="1466" spans="1:14" hidden="1">
      <c r="A1466">
        <v>19</v>
      </c>
      <c r="B1466">
        <v>41</v>
      </c>
      <c r="C1466" t="s">
        <v>2560</v>
      </c>
      <c r="D1466" t="s">
        <v>2600</v>
      </c>
      <c r="E1466">
        <v>1000730</v>
      </c>
      <c r="F1466" t="s">
        <v>47</v>
      </c>
      <c r="G1466" t="s">
        <v>54</v>
      </c>
      <c r="H1466" t="s">
        <v>2557</v>
      </c>
      <c r="I1466">
        <v>3909897986</v>
      </c>
      <c r="J1466" t="s">
        <v>2558</v>
      </c>
      <c r="K1466">
        <v>0</v>
      </c>
      <c r="L1466" t="s">
        <v>1228</v>
      </c>
      <c r="M1466">
        <v>0</v>
      </c>
      <c r="N1466" t="s">
        <v>1228</v>
      </c>
    </row>
    <row r="1467" spans="1:14" hidden="1">
      <c r="A1467">
        <v>19</v>
      </c>
      <c r="B1467">
        <v>41</v>
      </c>
      <c r="C1467" t="s">
        <v>2560</v>
      </c>
      <c r="D1467" t="s">
        <v>2600</v>
      </c>
      <c r="E1467">
        <v>1000730</v>
      </c>
      <c r="F1467" t="s">
        <v>47</v>
      </c>
      <c r="G1467" t="s">
        <v>54</v>
      </c>
      <c r="H1467" t="s">
        <v>2557</v>
      </c>
      <c r="I1467">
        <v>3909897986</v>
      </c>
      <c r="J1467" t="s">
        <v>2558</v>
      </c>
      <c r="K1467">
        <v>0</v>
      </c>
      <c r="L1467" t="s">
        <v>1228</v>
      </c>
      <c r="M1467">
        <v>0</v>
      </c>
      <c r="N1467" t="s">
        <v>1228</v>
      </c>
    </row>
    <row r="1468" spans="1:14" hidden="1">
      <c r="A1468">
        <v>19</v>
      </c>
      <c r="B1468">
        <v>41</v>
      </c>
      <c r="C1468" t="s">
        <v>2560</v>
      </c>
      <c r="D1468" t="s">
        <v>2600</v>
      </c>
      <c r="E1468">
        <v>1000730</v>
      </c>
      <c r="F1468" t="s">
        <v>47</v>
      </c>
      <c r="G1468" t="s">
        <v>54</v>
      </c>
      <c r="H1468" t="s">
        <v>2557</v>
      </c>
      <c r="I1468">
        <v>3909897986</v>
      </c>
      <c r="J1468" t="s">
        <v>2558</v>
      </c>
      <c r="K1468">
        <v>0</v>
      </c>
      <c r="L1468" t="s">
        <v>1228</v>
      </c>
      <c r="M1468">
        <v>0</v>
      </c>
      <c r="N1468" t="s">
        <v>1228</v>
      </c>
    </row>
    <row r="1469" spans="1:14" hidden="1">
      <c r="A1469">
        <v>19</v>
      </c>
      <c r="B1469">
        <v>41</v>
      </c>
      <c r="C1469" t="s">
        <v>2560</v>
      </c>
      <c r="D1469" t="s">
        <v>2600</v>
      </c>
      <c r="E1469">
        <v>1000730</v>
      </c>
      <c r="F1469" t="s">
        <v>47</v>
      </c>
      <c r="G1469" t="s">
        <v>54</v>
      </c>
      <c r="H1469" t="s">
        <v>2557</v>
      </c>
      <c r="I1469">
        <v>3909897986</v>
      </c>
      <c r="J1469" t="s">
        <v>2558</v>
      </c>
      <c r="K1469">
        <v>0</v>
      </c>
      <c r="L1469" t="s">
        <v>1228</v>
      </c>
      <c r="M1469">
        <v>0</v>
      </c>
      <c r="N1469" t="s">
        <v>1228</v>
      </c>
    </row>
    <row r="1470" spans="1:14" hidden="1">
      <c r="A1470">
        <v>19</v>
      </c>
      <c r="B1470">
        <v>41</v>
      </c>
      <c r="C1470" t="s">
        <v>2560</v>
      </c>
      <c r="D1470" t="s">
        <v>2600</v>
      </c>
      <c r="E1470">
        <v>1000730</v>
      </c>
      <c r="F1470" t="s">
        <v>47</v>
      </c>
      <c r="G1470" t="s">
        <v>54</v>
      </c>
      <c r="H1470" t="s">
        <v>2557</v>
      </c>
      <c r="I1470">
        <v>3909897986</v>
      </c>
      <c r="J1470" t="s">
        <v>2558</v>
      </c>
      <c r="K1470">
        <v>0</v>
      </c>
      <c r="L1470" t="s">
        <v>1228</v>
      </c>
      <c r="M1470">
        <v>0</v>
      </c>
      <c r="N1470" t="s">
        <v>1228</v>
      </c>
    </row>
    <row r="1471" spans="1:14" hidden="1">
      <c r="A1471">
        <v>19</v>
      </c>
      <c r="B1471">
        <v>41</v>
      </c>
      <c r="C1471" t="s">
        <v>2560</v>
      </c>
      <c r="D1471" t="s">
        <v>2600</v>
      </c>
      <c r="E1471">
        <v>1000730</v>
      </c>
      <c r="F1471" t="s">
        <v>47</v>
      </c>
      <c r="G1471" t="s">
        <v>54</v>
      </c>
      <c r="H1471" t="s">
        <v>2557</v>
      </c>
      <c r="I1471">
        <v>3909897986</v>
      </c>
      <c r="J1471" t="s">
        <v>2558</v>
      </c>
      <c r="K1471">
        <v>0</v>
      </c>
      <c r="L1471" t="s">
        <v>1228</v>
      </c>
      <c r="M1471">
        <v>0</v>
      </c>
      <c r="N1471" t="s">
        <v>1228</v>
      </c>
    </row>
    <row r="1472" spans="1:14" hidden="1">
      <c r="A1472">
        <v>10</v>
      </c>
      <c r="B1472">
        <v>41</v>
      </c>
      <c r="C1472" t="s">
        <v>2560</v>
      </c>
      <c r="D1472" t="s">
        <v>2600</v>
      </c>
      <c r="E1472">
        <v>1000730</v>
      </c>
      <c r="F1472" t="s">
        <v>47</v>
      </c>
      <c r="G1472" t="s">
        <v>409</v>
      </c>
      <c r="H1472" t="s">
        <v>2557</v>
      </c>
      <c r="I1472">
        <v>3909897987</v>
      </c>
      <c r="J1472" t="s">
        <v>2558</v>
      </c>
      <c r="K1472">
        <v>0</v>
      </c>
      <c r="L1472" t="s">
        <v>1228</v>
      </c>
      <c r="M1472">
        <v>0</v>
      </c>
      <c r="N1472" t="s">
        <v>1228</v>
      </c>
    </row>
    <row r="1473" spans="1:14" hidden="1">
      <c r="A1473">
        <v>10</v>
      </c>
      <c r="B1473">
        <v>41</v>
      </c>
      <c r="C1473" t="s">
        <v>2560</v>
      </c>
      <c r="D1473" t="s">
        <v>2600</v>
      </c>
      <c r="E1473">
        <v>1000730</v>
      </c>
      <c r="F1473" t="s">
        <v>47</v>
      </c>
      <c r="G1473" t="s">
        <v>1122</v>
      </c>
      <c r="H1473" t="s">
        <v>2557</v>
      </c>
      <c r="I1473">
        <v>3909897987</v>
      </c>
      <c r="J1473" t="s">
        <v>2558</v>
      </c>
      <c r="K1473">
        <v>0</v>
      </c>
      <c r="L1473" t="s">
        <v>1228</v>
      </c>
      <c r="M1473">
        <v>0</v>
      </c>
      <c r="N1473" t="s">
        <v>1228</v>
      </c>
    </row>
    <row r="1474" spans="1:14" hidden="1">
      <c r="A1474">
        <v>10</v>
      </c>
      <c r="B1474">
        <v>41</v>
      </c>
      <c r="C1474" t="s">
        <v>2560</v>
      </c>
      <c r="D1474" t="s">
        <v>2600</v>
      </c>
      <c r="E1474">
        <v>1000730</v>
      </c>
      <c r="F1474" t="s">
        <v>47</v>
      </c>
      <c r="G1474" t="s">
        <v>194</v>
      </c>
      <c r="H1474" t="s">
        <v>2557</v>
      </c>
      <c r="I1474">
        <v>3909897987</v>
      </c>
      <c r="J1474" t="s">
        <v>2558</v>
      </c>
      <c r="K1474">
        <v>0</v>
      </c>
      <c r="L1474" t="s">
        <v>1228</v>
      </c>
      <c r="M1474">
        <v>0</v>
      </c>
      <c r="N1474" t="s">
        <v>1228</v>
      </c>
    </row>
    <row r="1475" spans="1:14" hidden="1">
      <c r="A1475">
        <v>10</v>
      </c>
      <c r="B1475">
        <v>41</v>
      </c>
      <c r="C1475" t="s">
        <v>2560</v>
      </c>
      <c r="D1475" t="s">
        <v>2600</v>
      </c>
      <c r="E1475">
        <v>1000730</v>
      </c>
      <c r="F1475" t="s">
        <v>47</v>
      </c>
      <c r="G1475" t="s">
        <v>409</v>
      </c>
      <c r="H1475" t="s">
        <v>2557</v>
      </c>
      <c r="I1475">
        <v>3909897987</v>
      </c>
      <c r="J1475" t="s">
        <v>2558</v>
      </c>
      <c r="K1475">
        <v>0</v>
      </c>
      <c r="L1475" t="s">
        <v>1228</v>
      </c>
      <c r="M1475">
        <v>0</v>
      </c>
      <c r="N1475" t="s">
        <v>1228</v>
      </c>
    </row>
    <row r="1476" spans="1:14" hidden="1">
      <c r="A1476">
        <v>10</v>
      </c>
      <c r="B1476">
        <v>41</v>
      </c>
      <c r="C1476" t="s">
        <v>2560</v>
      </c>
      <c r="D1476" t="s">
        <v>2600</v>
      </c>
      <c r="E1476">
        <v>1000730</v>
      </c>
      <c r="F1476" t="s">
        <v>47</v>
      </c>
      <c r="G1476" t="s">
        <v>1122</v>
      </c>
      <c r="H1476" t="s">
        <v>2557</v>
      </c>
      <c r="I1476">
        <v>3909897987</v>
      </c>
      <c r="J1476" t="s">
        <v>2558</v>
      </c>
      <c r="K1476">
        <v>0</v>
      </c>
      <c r="L1476" t="s">
        <v>1228</v>
      </c>
      <c r="M1476">
        <v>0</v>
      </c>
      <c r="N1476" t="s">
        <v>1228</v>
      </c>
    </row>
    <row r="1477" spans="1:14" hidden="1">
      <c r="A1477">
        <v>10</v>
      </c>
      <c r="B1477">
        <v>41</v>
      </c>
      <c r="C1477" t="s">
        <v>2560</v>
      </c>
      <c r="D1477" t="s">
        <v>2600</v>
      </c>
      <c r="E1477">
        <v>1000730</v>
      </c>
      <c r="F1477" t="s">
        <v>47</v>
      </c>
      <c r="G1477" t="s">
        <v>194</v>
      </c>
      <c r="H1477" t="s">
        <v>2557</v>
      </c>
      <c r="I1477">
        <v>3909897987</v>
      </c>
      <c r="J1477" t="s">
        <v>2558</v>
      </c>
      <c r="K1477">
        <v>0</v>
      </c>
      <c r="L1477" t="s">
        <v>1228</v>
      </c>
      <c r="M1477">
        <v>0</v>
      </c>
      <c r="N1477" t="s">
        <v>1228</v>
      </c>
    </row>
    <row r="1478" spans="1:14" hidden="1">
      <c r="A1478">
        <v>19</v>
      </c>
      <c r="B1478">
        <v>57</v>
      </c>
      <c r="C1478" t="s">
        <v>2555</v>
      </c>
      <c r="D1478" t="s">
        <v>2601</v>
      </c>
      <c r="E1478">
        <v>1000730</v>
      </c>
      <c r="F1478" t="s">
        <v>47</v>
      </c>
      <c r="G1478" t="s">
        <v>54</v>
      </c>
      <c r="H1478" t="s">
        <v>2557</v>
      </c>
      <c r="I1478">
        <v>34991069</v>
      </c>
      <c r="J1478" t="s">
        <v>2558</v>
      </c>
      <c r="K1478">
        <v>0</v>
      </c>
      <c r="L1478" t="s">
        <v>1228</v>
      </c>
      <c r="M1478">
        <v>0</v>
      </c>
      <c r="N1478" t="s">
        <v>1228</v>
      </c>
    </row>
    <row r="1479" spans="1:14" hidden="1">
      <c r="A1479">
        <v>19</v>
      </c>
      <c r="B1479">
        <v>57</v>
      </c>
      <c r="C1479" t="s">
        <v>2555</v>
      </c>
      <c r="D1479" t="s">
        <v>2601</v>
      </c>
      <c r="E1479">
        <v>1000730</v>
      </c>
      <c r="F1479" t="s">
        <v>47</v>
      </c>
      <c r="G1479" t="s">
        <v>54</v>
      </c>
      <c r="H1479" t="s">
        <v>2557</v>
      </c>
      <c r="I1479">
        <v>34991069</v>
      </c>
      <c r="J1479" t="s">
        <v>2558</v>
      </c>
      <c r="K1479">
        <v>0</v>
      </c>
      <c r="L1479" t="s">
        <v>1228</v>
      </c>
      <c r="M1479">
        <v>0</v>
      </c>
      <c r="N1479" t="s">
        <v>1228</v>
      </c>
    </row>
    <row r="1480" spans="1:14" hidden="1">
      <c r="A1480">
        <v>19</v>
      </c>
      <c r="B1480">
        <v>57</v>
      </c>
      <c r="C1480" t="s">
        <v>2555</v>
      </c>
      <c r="D1480" t="s">
        <v>2601</v>
      </c>
      <c r="E1480">
        <v>1000730</v>
      </c>
      <c r="F1480" t="s">
        <v>47</v>
      </c>
      <c r="G1480" t="s">
        <v>54</v>
      </c>
      <c r="H1480" t="s">
        <v>2557</v>
      </c>
      <c r="I1480">
        <v>34991069</v>
      </c>
      <c r="J1480" t="s">
        <v>2558</v>
      </c>
      <c r="K1480">
        <v>0</v>
      </c>
      <c r="L1480" t="s">
        <v>1228</v>
      </c>
      <c r="M1480">
        <v>0</v>
      </c>
      <c r="N1480" t="s">
        <v>1228</v>
      </c>
    </row>
    <row r="1481" spans="1:14" hidden="1">
      <c r="A1481">
        <v>19</v>
      </c>
      <c r="B1481">
        <v>57</v>
      </c>
      <c r="C1481" t="s">
        <v>2555</v>
      </c>
      <c r="D1481" t="s">
        <v>2601</v>
      </c>
      <c r="E1481">
        <v>1000730</v>
      </c>
      <c r="F1481" t="s">
        <v>47</v>
      </c>
      <c r="G1481" t="s">
        <v>54</v>
      </c>
      <c r="H1481" t="s">
        <v>2557</v>
      </c>
      <c r="I1481">
        <v>34991069</v>
      </c>
      <c r="J1481" t="s">
        <v>2558</v>
      </c>
      <c r="K1481" s="45">
        <v>1327753</v>
      </c>
      <c r="L1481" t="s">
        <v>1228</v>
      </c>
      <c r="M1481" s="45">
        <v>252273</v>
      </c>
      <c r="N1481" t="s">
        <v>1228</v>
      </c>
    </row>
    <row r="1482" spans="1:14" hidden="1">
      <c r="A1482">
        <v>19</v>
      </c>
      <c r="B1482">
        <v>41</v>
      </c>
      <c r="C1482" t="s">
        <v>2559</v>
      </c>
      <c r="D1482" t="s">
        <v>2602</v>
      </c>
      <c r="E1482">
        <v>1000730</v>
      </c>
      <c r="F1482" t="s">
        <v>47</v>
      </c>
      <c r="G1482" t="s">
        <v>54</v>
      </c>
      <c r="H1482" t="s">
        <v>2557</v>
      </c>
      <c r="I1482">
        <v>3909949144</v>
      </c>
      <c r="J1482" t="s">
        <v>2558</v>
      </c>
      <c r="K1482">
        <v>0</v>
      </c>
      <c r="L1482" t="s">
        <v>1228</v>
      </c>
      <c r="M1482">
        <v>0</v>
      </c>
      <c r="N1482" t="s">
        <v>1228</v>
      </c>
    </row>
    <row r="1483" spans="1:14" hidden="1">
      <c r="A1483">
        <v>19</v>
      </c>
      <c r="B1483">
        <v>41</v>
      </c>
      <c r="C1483" t="s">
        <v>2559</v>
      </c>
      <c r="D1483" t="s">
        <v>2602</v>
      </c>
      <c r="E1483">
        <v>1000730</v>
      </c>
      <c r="F1483" t="s">
        <v>47</v>
      </c>
      <c r="G1483" t="s">
        <v>54</v>
      </c>
      <c r="H1483" t="s">
        <v>2557</v>
      </c>
      <c r="I1483">
        <v>3909949144</v>
      </c>
      <c r="J1483" t="s">
        <v>2558</v>
      </c>
      <c r="K1483">
        <v>0</v>
      </c>
      <c r="L1483" t="s">
        <v>1228</v>
      </c>
      <c r="M1483">
        <v>0</v>
      </c>
      <c r="N1483" t="s">
        <v>1228</v>
      </c>
    </row>
    <row r="1484" spans="1:14" hidden="1">
      <c r="A1484">
        <v>19</v>
      </c>
      <c r="B1484">
        <v>41</v>
      </c>
      <c r="C1484" t="s">
        <v>2559</v>
      </c>
      <c r="D1484" t="s">
        <v>2602</v>
      </c>
      <c r="E1484">
        <v>1000730</v>
      </c>
      <c r="F1484" t="s">
        <v>47</v>
      </c>
      <c r="G1484" t="s">
        <v>54</v>
      </c>
      <c r="H1484" t="s">
        <v>2557</v>
      </c>
      <c r="I1484">
        <v>3909949144</v>
      </c>
      <c r="J1484" t="s">
        <v>2558</v>
      </c>
      <c r="K1484">
        <v>0</v>
      </c>
      <c r="L1484" t="s">
        <v>1228</v>
      </c>
      <c r="M1484">
        <v>0</v>
      </c>
      <c r="N1484" t="s">
        <v>1228</v>
      </c>
    </row>
    <row r="1485" spans="1:14" hidden="1">
      <c r="A1485">
        <v>19</v>
      </c>
      <c r="B1485">
        <v>41</v>
      </c>
      <c r="C1485" t="s">
        <v>2559</v>
      </c>
      <c r="D1485" t="s">
        <v>2602</v>
      </c>
      <c r="E1485">
        <v>1000730</v>
      </c>
      <c r="F1485" t="s">
        <v>47</v>
      </c>
      <c r="G1485" t="s">
        <v>54</v>
      </c>
      <c r="H1485" t="s">
        <v>2557</v>
      </c>
      <c r="I1485">
        <v>3909949144</v>
      </c>
      <c r="J1485" t="s">
        <v>2558</v>
      </c>
      <c r="K1485">
        <v>0</v>
      </c>
      <c r="L1485" t="s">
        <v>1228</v>
      </c>
      <c r="M1485">
        <v>0</v>
      </c>
      <c r="N1485" t="s">
        <v>1228</v>
      </c>
    </row>
    <row r="1486" spans="1:14" hidden="1">
      <c r="A1486">
        <v>19</v>
      </c>
      <c r="B1486">
        <v>41</v>
      </c>
      <c r="C1486" t="s">
        <v>2559</v>
      </c>
      <c r="D1486" t="s">
        <v>2602</v>
      </c>
      <c r="E1486">
        <v>1000730</v>
      </c>
      <c r="F1486" t="s">
        <v>47</v>
      </c>
      <c r="G1486" t="s">
        <v>54</v>
      </c>
      <c r="H1486" t="s">
        <v>2557</v>
      </c>
      <c r="I1486">
        <v>3909949144</v>
      </c>
      <c r="J1486" t="s">
        <v>2558</v>
      </c>
      <c r="K1486">
        <v>0</v>
      </c>
      <c r="L1486" t="s">
        <v>1228</v>
      </c>
      <c r="M1486">
        <v>0</v>
      </c>
      <c r="N1486" t="s">
        <v>1228</v>
      </c>
    </row>
    <row r="1487" spans="1:14" hidden="1">
      <c r="A1487">
        <v>19</v>
      </c>
      <c r="B1487">
        <v>41</v>
      </c>
      <c r="C1487" t="s">
        <v>2559</v>
      </c>
      <c r="D1487" t="s">
        <v>2602</v>
      </c>
      <c r="E1487">
        <v>1000730</v>
      </c>
      <c r="F1487" t="s">
        <v>47</v>
      </c>
      <c r="G1487" t="s">
        <v>54</v>
      </c>
      <c r="H1487" t="s">
        <v>2557</v>
      </c>
      <c r="I1487">
        <v>3909949144</v>
      </c>
      <c r="J1487" t="s">
        <v>2558</v>
      </c>
      <c r="K1487">
        <v>0</v>
      </c>
      <c r="L1487" t="s">
        <v>1228</v>
      </c>
      <c r="M1487">
        <v>0</v>
      </c>
      <c r="N1487" t="s">
        <v>1228</v>
      </c>
    </row>
    <row r="1488" spans="1:14" hidden="1">
      <c r="A1488">
        <v>19</v>
      </c>
      <c r="B1488">
        <v>41</v>
      </c>
      <c r="C1488" t="s">
        <v>2559</v>
      </c>
      <c r="D1488" t="s">
        <v>2602</v>
      </c>
      <c r="E1488">
        <v>1000730</v>
      </c>
      <c r="F1488" t="s">
        <v>47</v>
      </c>
      <c r="G1488" t="s">
        <v>54</v>
      </c>
      <c r="H1488" t="s">
        <v>2557</v>
      </c>
      <c r="I1488">
        <v>3909949144</v>
      </c>
      <c r="J1488" t="s">
        <v>2558</v>
      </c>
      <c r="K1488">
        <v>0</v>
      </c>
      <c r="L1488" t="s">
        <v>1228</v>
      </c>
      <c r="M1488">
        <v>0</v>
      </c>
      <c r="N1488" t="s">
        <v>1228</v>
      </c>
    </row>
    <row r="1489" spans="1:14" hidden="1">
      <c r="A1489">
        <v>19</v>
      </c>
      <c r="B1489">
        <v>41</v>
      </c>
      <c r="C1489" t="s">
        <v>2559</v>
      </c>
      <c r="D1489" t="s">
        <v>2602</v>
      </c>
      <c r="E1489">
        <v>1000730</v>
      </c>
      <c r="F1489" t="s">
        <v>47</v>
      </c>
      <c r="G1489" t="s">
        <v>54</v>
      </c>
      <c r="H1489" t="s">
        <v>2557</v>
      </c>
      <c r="I1489">
        <v>3909949144</v>
      </c>
      <c r="J1489" t="s">
        <v>2558</v>
      </c>
      <c r="K1489">
        <v>0</v>
      </c>
      <c r="L1489" t="s">
        <v>1228</v>
      </c>
      <c r="M1489">
        <v>0</v>
      </c>
      <c r="N1489" t="s">
        <v>1228</v>
      </c>
    </row>
    <row r="1490" spans="1:14" hidden="1">
      <c r="A1490">
        <v>19</v>
      </c>
      <c r="B1490">
        <v>41</v>
      </c>
      <c r="C1490" t="s">
        <v>2559</v>
      </c>
      <c r="D1490" t="s">
        <v>2602</v>
      </c>
      <c r="E1490">
        <v>1000730</v>
      </c>
      <c r="F1490" t="s">
        <v>47</v>
      </c>
      <c r="G1490" t="s">
        <v>54</v>
      </c>
      <c r="H1490" t="s">
        <v>2557</v>
      </c>
      <c r="I1490">
        <v>3909949144</v>
      </c>
      <c r="J1490" t="s">
        <v>2558</v>
      </c>
      <c r="K1490">
        <v>0</v>
      </c>
      <c r="L1490" t="s">
        <v>1228</v>
      </c>
      <c r="M1490">
        <v>0</v>
      </c>
      <c r="N1490" t="s">
        <v>1228</v>
      </c>
    </row>
    <row r="1491" spans="1:14" hidden="1">
      <c r="A1491">
        <v>19</v>
      </c>
      <c r="B1491">
        <v>41</v>
      </c>
      <c r="C1491" t="s">
        <v>2559</v>
      </c>
      <c r="D1491" t="s">
        <v>2602</v>
      </c>
      <c r="E1491">
        <v>1000730</v>
      </c>
      <c r="F1491" t="s">
        <v>47</v>
      </c>
      <c r="G1491" t="s">
        <v>54</v>
      </c>
      <c r="H1491" t="s">
        <v>2557</v>
      </c>
      <c r="I1491">
        <v>3909949144</v>
      </c>
      <c r="J1491" t="s">
        <v>2558</v>
      </c>
      <c r="K1491">
        <v>0</v>
      </c>
      <c r="L1491" t="s">
        <v>1228</v>
      </c>
      <c r="M1491">
        <v>0</v>
      </c>
      <c r="N1491" t="s">
        <v>1228</v>
      </c>
    </row>
    <row r="1492" spans="1:14" hidden="1">
      <c r="A1492">
        <v>19</v>
      </c>
      <c r="B1492">
        <v>41</v>
      </c>
      <c r="C1492" t="s">
        <v>2559</v>
      </c>
      <c r="D1492" t="s">
        <v>2602</v>
      </c>
      <c r="E1492">
        <v>1000730</v>
      </c>
      <c r="F1492" t="s">
        <v>47</v>
      </c>
      <c r="G1492" t="s">
        <v>54</v>
      </c>
      <c r="H1492" t="s">
        <v>2557</v>
      </c>
      <c r="I1492">
        <v>3909949144</v>
      </c>
      <c r="J1492" t="s">
        <v>2558</v>
      </c>
      <c r="K1492">
        <v>0</v>
      </c>
      <c r="L1492" t="s">
        <v>1228</v>
      </c>
      <c r="M1492">
        <v>0</v>
      </c>
      <c r="N1492" t="s">
        <v>1228</v>
      </c>
    </row>
    <row r="1493" spans="1:14" hidden="1">
      <c r="A1493">
        <v>19</v>
      </c>
      <c r="B1493">
        <v>41</v>
      </c>
      <c r="C1493" t="s">
        <v>2559</v>
      </c>
      <c r="D1493" t="s">
        <v>2602</v>
      </c>
      <c r="E1493">
        <v>1000730</v>
      </c>
      <c r="F1493" t="s">
        <v>47</v>
      </c>
      <c r="G1493" t="s">
        <v>54</v>
      </c>
      <c r="H1493" t="s">
        <v>2557</v>
      </c>
      <c r="I1493">
        <v>3909949144</v>
      </c>
      <c r="J1493" t="s">
        <v>2558</v>
      </c>
      <c r="K1493">
        <v>0</v>
      </c>
      <c r="L1493" t="s">
        <v>1228</v>
      </c>
      <c r="M1493">
        <v>0</v>
      </c>
      <c r="N1493" t="s">
        <v>1228</v>
      </c>
    </row>
    <row r="1494" spans="1:14" hidden="1">
      <c r="A1494">
        <v>19</v>
      </c>
      <c r="B1494">
        <v>41</v>
      </c>
      <c r="C1494" t="s">
        <v>2559</v>
      </c>
      <c r="D1494" t="s">
        <v>2602</v>
      </c>
      <c r="E1494">
        <v>1000730</v>
      </c>
      <c r="F1494" t="s">
        <v>47</v>
      </c>
      <c r="G1494" t="s">
        <v>54</v>
      </c>
      <c r="H1494" t="s">
        <v>2557</v>
      </c>
      <c r="I1494">
        <v>3909949144</v>
      </c>
      <c r="J1494" t="s">
        <v>2558</v>
      </c>
      <c r="K1494">
        <v>0</v>
      </c>
      <c r="L1494" t="s">
        <v>1228</v>
      </c>
      <c r="M1494">
        <v>0</v>
      </c>
      <c r="N1494" t="s">
        <v>1228</v>
      </c>
    </row>
    <row r="1495" spans="1:14" hidden="1">
      <c r="A1495">
        <v>19</v>
      </c>
      <c r="B1495">
        <v>41</v>
      </c>
      <c r="C1495" t="s">
        <v>2559</v>
      </c>
      <c r="D1495" t="s">
        <v>2602</v>
      </c>
      <c r="E1495">
        <v>1000730</v>
      </c>
      <c r="F1495" t="s">
        <v>47</v>
      </c>
      <c r="G1495" t="s">
        <v>54</v>
      </c>
      <c r="H1495" t="s">
        <v>2557</v>
      </c>
      <c r="I1495">
        <v>3909949144</v>
      </c>
      <c r="J1495" t="s">
        <v>2558</v>
      </c>
      <c r="K1495">
        <v>0</v>
      </c>
      <c r="L1495" t="s">
        <v>1228</v>
      </c>
      <c r="M1495">
        <v>0</v>
      </c>
      <c r="N1495" t="s">
        <v>1228</v>
      </c>
    </row>
    <row r="1496" spans="1:14" hidden="1">
      <c r="A1496">
        <v>19</v>
      </c>
      <c r="B1496">
        <v>41</v>
      </c>
      <c r="C1496" t="s">
        <v>2559</v>
      </c>
      <c r="D1496" t="s">
        <v>2602</v>
      </c>
      <c r="E1496">
        <v>1000730</v>
      </c>
      <c r="F1496" t="s">
        <v>47</v>
      </c>
      <c r="G1496" t="s">
        <v>54</v>
      </c>
      <c r="H1496" t="s">
        <v>2557</v>
      </c>
      <c r="I1496">
        <v>3909949144</v>
      </c>
      <c r="J1496" t="s">
        <v>2558</v>
      </c>
      <c r="K1496">
        <v>0</v>
      </c>
      <c r="L1496" t="s">
        <v>1228</v>
      </c>
      <c r="M1496">
        <v>0</v>
      </c>
      <c r="N1496" t="s">
        <v>1228</v>
      </c>
    </row>
    <row r="1497" spans="1:14" hidden="1">
      <c r="A1497">
        <v>19</v>
      </c>
      <c r="B1497">
        <v>41</v>
      </c>
      <c r="C1497" t="s">
        <v>2559</v>
      </c>
      <c r="D1497" t="s">
        <v>2602</v>
      </c>
      <c r="E1497">
        <v>1000730</v>
      </c>
      <c r="F1497" t="s">
        <v>47</v>
      </c>
      <c r="G1497" t="s">
        <v>54</v>
      </c>
      <c r="H1497" t="s">
        <v>2557</v>
      </c>
      <c r="I1497">
        <v>3909949144</v>
      </c>
      <c r="J1497" t="s">
        <v>2558</v>
      </c>
      <c r="K1497">
        <v>0</v>
      </c>
      <c r="L1497" t="s">
        <v>1228</v>
      </c>
      <c r="M1497">
        <v>0</v>
      </c>
      <c r="N1497" t="s">
        <v>1228</v>
      </c>
    </row>
    <row r="1498" spans="1:14" hidden="1">
      <c r="A1498">
        <v>19</v>
      </c>
      <c r="B1498">
        <v>41</v>
      </c>
      <c r="C1498" t="s">
        <v>2559</v>
      </c>
      <c r="D1498" t="s">
        <v>2602</v>
      </c>
      <c r="E1498">
        <v>1000730</v>
      </c>
      <c r="F1498" t="s">
        <v>47</v>
      </c>
      <c r="G1498" t="s">
        <v>54</v>
      </c>
      <c r="H1498" t="s">
        <v>2557</v>
      </c>
      <c r="I1498">
        <v>3909949144</v>
      </c>
      <c r="J1498" t="s">
        <v>2558</v>
      </c>
      <c r="K1498">
        <v>0</v>
      </c>
      <c r="L1498" t="s">
        <v>1228</v>
      </c>
      <c r="M1498">
        <v>0</v>
      </c>
      <c r="N1498" t="s">
        <v>1228</v>
      </c>
    </row>
    <row r="1499" spans="1:14" hidden="1">
      <c r="A1499">
        <v>19</v>
      </c>
      <c r="B1499">
        <v>41</v>
      </c>
      <c r="C1499" t="s">
        <v>2559</v>
      </c>
      <c r="D1499" t="s">
        <v>2602</v>
      </c>
      <c r="E1499">
        <v>1000730</v>
      </c>
      <c r="F1499" t="s">
        <v>47</v>
      </c>
      <c r="G1499" t="s">
        <v>54</v>
      </c>
      <c r="H1499" t="s">
        <v>2557</v>
      </c>
      <c r="I1499">
        <v>3909949144</v>
      </c>
      <c r="J1499" t="s">
        <v>2558</v>
      </c>
      <c r="K1499">
        <v>0</v>
      </c>
      <c r="L1499" t="s">
        <v>1228</v>
      </c>
      <c r="M1499">
        <v>0</v>
      </c>
      <c r="N1499" t="s">
        <v>1228</v>
      </c>
    </row>
    <row r="1500" spans="1:14" hidden="1">
      <c r="A1500">
        <v>19</v>
      </c>
      <c r="B1500">
        <v>41</v>
      </c>
      <c r="C1500" t="s">
        <v>2559</v>
      </c>
      <c r="D1500" t="s">
        <v>2602</v>
      </c>
      <c r="E1500">
        <v>1000730</v>
      </c>
      <c r="F1500" t="s">
        <v>47</v>
      </c>
      <c r="G1500" t="s">
        <v>54</v>
      </c>
      <c r="H1500" t="s">
        <v>2557</v>
      </c>
      <c r="I1500">
        <v>3909949144</v>
      </c>
      <c r="J1500" t="s">
        <v>2558</v>
      </c>
      <c r="K1500">
        <v>0</v>
      </c>
      <c r="L1500" t="s">
        <v>1228</v>
      </c>
      <c r="M1500">
        <v>0</v>
      </c>
      <c r="N1500" t="s">
        <v>1228</v>
      </c>
    </row>
    <row r="1501" spans="1:14" hidden="1">
      <c r="A1501">
        <v>19</v>
      </c>
      <c r="B1501">
        <v>41</v>
      </c>
      <c r="C1501" t="s">
        <v>2559</v>
      </c>
      <c r="D1501" t="s">
        <v>2602</v>
      </c>
      <c r="E1501">
        <v>1000730</v>
      </c>
      <c r="F1501" t="s">
        <v>47</v>
      </c>
      <c r="G1501" t="s">
        <v>54</v>
      </c>
      <c r="H1501" t="s">
        <v>2557</v>
      </c>
      <c r="I1501">
        <v>3909949144</v>
      </c>
      <c r="J1501" t="s">
        <v>2558</v>
      </c>
      <c r="K1501">
        <v>0</v>
      </c>
      <c r="L1501" t="s">
        <v>1228</v>
      </c>
      <c r="M1501">
        <v>0</v>
      </c>
      <c r="N1501" t="s">
        <v>1228</v>
      </c>
    </row>
    <row r="1502" spans="1:14" hidden="1">
      <c r="A1502">
        <v>19</v>
      </c>
      <c r="B1502">
        <v>41</v>
      </c>
      <c r="C1502" t="s">
        <v>2559</v>
      </c>
      <c r="D1502" t="s">
        <v>2602</v>
      </c>
      <c r="E1502">
        <v>1000730</v>
      </c>
      <c r="F1502" t="s">
        <v>47</v>
      </c>
      <c r="G1502" t="s">
        <v>54</v>
      </c>
      <c r="H1502" t="s">
        <v>2557</v>
      </c>
      <c r="I1502">
        <v>3909949144</v>
      </c>
      <c r="J1502" t="s">
        <v>2558</v>
      </c>
      <c r="K1502">
        <v>0</v>
      </c>
      <c r="L1502" t="s">
        <v>1228</v>
      </c>
      <c r="M1502">
        <v>0</v>
      </c>
      <c r="N1502" t="s">
        <v>1228</v>
      </c>
    </row>
    <row r="1503" spans="1:14" hidden="1">
      <c r="A1503">
        <v>19</v>
      </c>
      <c r="B1503">
        <v>41</v>
      </c>
      <c r="C1503" t="s">
        <v>2559</v>
      </c>
      <c r="D1503" t="s">
        <v>2602</v>
      </c>
      <c r="E1503">
        <v>1000730</v>
      </c>
      <c r="F1503" t="s">
        <v>47</v>
      </c>
      <c r="G1503" t="s">
        <v>54</v>
      </c>
      <c r="H1503" t="s">
        <v>2557</v>
      </c>
      <c r="I1503">
        <v>3909949144</v>
      </c>
      <c r="J1503" t="s">
        <v>2558</v>
      </c>
      <c r="K1503">
        <v>0</v>
      </c>
      <c r="L1503" t="s">
        <v>1228</v>
      </c>
      <c r="M1503">
        <v>0</v>
      </c>
      <c r="N1503" t="s">
        <v>1228</v>
      </c>
    </row>
    <row r="1504" spans="1:14" hidden="1">
      <c r="A1504">
        <v>19</v>
      </c>
      <c r="B1504">
        <v>41</v>
      </c>
      <c r="C1504" t="s">
        <v>2559</v>
      </c>
      <c r="D1504" t="s">
        <v>2602</v>
      </c>
      <c r="E1504">
        <v>1000730</v>
      </c>
      <c r="F1504" t="s">
        <v>47</v>
      </c>
      <c r="G1504" t="s">
        <v>54</v>
      </c>
      <c r="H1504" t="s">
        <v>2557</v>
      </c>
      <c r="I1504">
        <v>3909949144</v>
      </c>
      <c r="J1504" t="s">
        <v>2558</v>
      </c>
      <c r="K1504">
        <v>0</v>
      </c>
      <c r="L1504" t="s">
        <v>1228</v>
      </c>
      <c r="M1504">
        <v>0</v>
      </c>
      <c r="N1504" t="s">
        <v>1228</v>
      </c>
    </row>
    <row r="1505" spans="1:14" hidden="1">
      <c r="A1505">
        <v>19</v>
      </c>
      <c r="B1505">
        <v>41</v>
      </c>
      <c r="C1505" t="s">
        <v>2559</v>
      </c>
      <c r="D1505" t="s">
        <v>2602</v>
      </c>
      <c r="E1505">
        <v>1000730</v>
      </c>
      <c r="F1505" t="s">
        <v>47</v>
      </c>
      <c r="G1505" t="s">
        <v>54</v>
      </c>
      <c r="H1505" t="s">
        <v>2557</v>
      </c>
      <c r="I1505">
        <v>3909949144</v>
      </c>
      <c r="J1505" t="s">
        <v>2558</v>
      </c>
      <c r="K1505">
        <v>0</v>
      </c>
      <c r="L1505" t="s">
        <v>1228</v>
      </c>
      <c r="M1505">
        <v>0</v>
      </c>
      <c r="N1505" t="s">
        <v>1228</v>
      </c>
    </row>
    <row r="1506" spans="1:14" hidden="1">
      <c r="A1506">
        <v>10</v>
      </c>
      <c r="B1506">
        <v>41</v>
      </c>
      <c r="C1506" t="s">
        <v>2559</v>
      </c>
      <c r="D1506" t="s">
        <v>2602</v>
      </c>
      <c r="E1506">
        <v>1000730</v>
      </c>
      <c r="F1506" t="s">
        <v>47</v>
      </c>
      <c r="G1506" t="s">
        <v>194</v>
      </c>
      <c r="H1506" t="s">
        <v>2557</v>
      </c>
      <c r="I1506">
        <v>3909949145</v>
      </c>
      <c r="J1506" t="s">
        <v>2558</v>
      </c>
      <c r="K1506">
        <v>0</v>
      </c>
      <c r="L1506" t="s">
        <v>1228</v>
      </c>
      <c r="M1506">
        <v>0</v>
      </c>
      <c r="N1506" t="s">
        <v>1228</v>
      </c>
    </row>
    <row r="1507" spans="1:14" hidden="1">
      <c r="A1507">
        <v>10</v>
      </c>
      <c r="B1507">
        <v>41</v>
      </c>
      <c r="C1507" t="s">
        <v>2559</v>
      </c>
      <c r="D1507" t="s">
        <v>2602</v>
      </c>
      <c r="E1507">
        <v>1000730</v>
      </c>
      <c r="F1507" t="s">
        <v>47</v>
      </c>
      <c r="G1507" t="s">
        <v>1122</v>
      </c>
      <c r="H1507" t="s">
        <v>2557</v>
      </c>
      <c r="I1507">
        <v>3909949145</v>
      </c>
      <c r="J1507" t="s">
        <v>2558</v>
      </c>
      <c r="K1507">
        <v>0</v>
      </c>
      <c r="L1507" t="s">
        <v>1228</v>
      </c>
      <c r="M1507">
        <v>0</v>
      </c>
      <c r="N1507" t="s">
        <v>1228</v>
      </c>
    </row>
    <row r="1508" spans="1:14" hidden="1">
      <c r="A1508">
        <v>10</v>
      </c>
      <c r="B1508">
        <v>41</v>
      </c>
      <c r="C1508" t="s">
        <v>2559</v>
      </c>
      <c r="D1508" t="s">
        <v>2602</v>
      </c>
      <c r="E1508">
        <v>1000730</v>
      </c>
      <c r="F1508" t="s">
        <v>47</v>
      </c>
      <c r="G1508" t="s">
        <v>409</v>
      </c>
      <c r="H1508" t="s">
        <v>2557</v>
      </c>
      <c r="I1508">
        <v>3909949145</v>
      </c>
      <c r="J1508" t="s">
        <v>2558</v>
      </c>
      <c r="K1508">
        <v>0</v>
      </c>
      <c r="L1508" t="s">
        <v>1228</v>
      </c>
      <c r="M1508">
        <v>0</v>
      </c>
      <c r="N1508" t="s">
        <v>1228</v>
      </c>
    </row>
    <row r="1509" spans="1:14" hidden="1">
      <c r="A1509">
        <v>10</v>
      </c>
      <c r="B1509">
        <v>41</v>
      </c>
      <c r="C1509" t="s">
        <v>2559</v>
      </c>
      <c r="D1509" t="s">
        <v>2602</v>
      </c>
      <c r="E1509">
        <v>1000730</v>
      </c>
      <c r="F1509" t="s">
        <v>47</v>
      </c>
      <c r="G1509" t="s">
        <v>1122</v>
      </c>
      <c r="H1509" t="s">
        <v>2557</v>
      </c>
      <c r="I1509">
        <v>3909949145</v>
      </c>
      <c r="J1509" t="s">
        <v>2558</v>
      </c>
      <c r="K1509">
        <v>0</v>
      </c>
      <c r="L1509" t="s">
        <v>1228</v>
      </c>
      <c r="M1509">
        <v>0</v>
      </c>
      <c r="N1509" t="s">
        <v>1228</v>
      </c>
    </row>
    <row r="1510" spans="1:14" hidden="1">
      <c r="A1510">
        <v>10</v>
      </c>
      <c r="B1510">
        <v>41</v>
      </c>
      <c r="C1510" t="s">
        <v>2559</v>
      </c>
      <c r="D1510" t="s">
        <v>2602</v>
      </c>
      <c r="E1510">
        <v>1000730</v>
      </c>
      <c r="F1510" t="s">
        <v>47</v>
      </c>
      <c r="G1510" t="s">
        <v>194</v>
      </c>
      <c r="H1510" t="s">
        <v>2557</v>
      </c>
      <c r="I1510">
        <v>3909949145</v>
      </c>
      <c r="J1510" t="s">
        <v>2558</v>
      </c>
      <c r="K1510">
        <v>0</v>
      </c>
      <c r="L1510" t="s">
        <v>1228</v>
      </c>
      <c r="M1510">
        <v>0</v>
      </c>
      <c r="N1510" t="s">
        <v>1228</v>
      </c>
    </row>
    <row r="1511" spans="1:14" hidden="1">
      <c r="A1511">
        <v>10</v>
      </c>
      <c r="B1511">
        <v>41</v>
      </c>
      <c r="C1511" t="s">
        <v>2559</v>
      </c>
      <c r="D1511" t="s">
        <v>2602</v>
      </c>
      <c r="E1511">
        <v>1000730</v>
      </c>
      <c r="F1511" t="s">
        <v>47</v>
      </c>
      <c r="G1511" t="s">
        <v>409</v>
      </c>
      <c r="H1511" t="s">
        <v>2557</v>
      </c>
      <c r="I1511">
        <v>3909949145</v>
      </c>
      <c r="J1511" t="s">
        <v>2558</v>
      </c>
      <c r="K1511">
        <v>0</v>
      </c>
      <c r="L1511" t="s">
        <v>1228</v>
      </c>
      <c r="M1511">
        <v>0</v>
      </c>
      <c r="N1511" t="s">
        <v>1228</v>
      </c>
    </row>
    <row r="1512" spans="1:14" hidden="1">
      <c r="A1512">
        <v>19</v>
      </c>
      <c r="B1512">
        <v>41</v>
      </c>
      <c r="C1512" t="s">
        <v>2560</v>
      </c>
      <c r="D1512" t="s">
        <v>2602</v>
      </c>
      <c r="E1512">
        <v>1000730</v>
      </c>
      <c r="F1512" t="s">
        <v>47</v>
      </c>
      <c r="G1512" t="s">
        <v>54</v>
      </c>
      <c r="H1512" t="s">
        <v>2557</v>
      </c>
      <c r="I1512">
        <v>3909949144</v>
      </c>
      <c r="J1512" t="s">
        <v>2558</v>
      </c>
      <c r="K1512">
        <v>0</v>
      </c>
      <c r="L1512" t="s">
        <v>1228</v>
      </c>
      <c r="M1512">
        <v>0</v>
      </c>
      <c r="N1512" t="s">
        <v>1228</v>
      </c>
    </row>
    <row r="1513" spans="1:14" hidden="1">
      <c r="A1513">
        <v>19</v>
      </c>
      <c r="B1513">
        <v>41</v>
      </c>
      <c r="C1513" t="s">
        <v>2560</v>
      </c>
      <c r="D1513" t="s">
        <v>2602</v>
      </c>
      <c r="E1513">
        <v>1000730</v>
      </c>
      <c r="F1513" t="s">
        <v>47</v>
      </c>
      <c r="G1513" t="s">
        <v>54</v>
      </c>
      <c r="H1513" t="s">
        <v>2557</v>
      </c>
      <c r="I1513">
        <v>3909949144</v>
      </c>
      <c r="J1513" t="s">
        <v>2558</v>
      </c>
      <c r="K1513">
        <v>0</v>
      </c>
      <c r="L1513" t="s">
        <v>1228</v>
      </c>
      <c r="M1513">
        <v>0</v>
      </c>
      <c r="N1513" t="s">
        <v>1228</v>
      </c>
    </row>
    <row r="1514" spans="1:14" hidden="1">
      <c r="A1514">
        <v>19</v>
      </c>
      <c r="B1514">
        <v>41</v>
      </c>
      <c r="C1514" t="s">
        <v>2560</v>
      </c>
      <c r="D1514" t="s">
        <v>2602</v>
      </c>
      <c r="E1514">
        <v>1000730</v>
      </c>
      <c r="F1514" t="s">
        <v>47</v>
      </c>
      <c r="G1514" t="s">
        <v>54</v>
      </c>
      <c r="H1514" t="s">
        <v>2557</v>
      </c>
      <c r="I1514">
        <v>3909949144</v>
      </c>
      <c r="J1514" t="s">
        <v>2558</v>
      </c>
      <c r="K1514">
        <v>0</v>
      </c>
      <c r="L1514" t="s">
        <v>1228</v>
      </c>
      <c r="M1514">
        <v>0</v>
      </c>
      <c r="N1514" t="s">
        <v>1228</v>
      </c>
    </row>
    <row r="1515" spans="1:14" hidden="1">
      <c r="A1515">
        <v>19</v>
      </c>
      <c r="B1515">
        <v>41</v>
      </c>
      <c r="C1515" t="s">
        <v>2560</v>
      </c>
      <c r="D1515" t="s">
        <v>2602</v>
      </c>
      <c r="E1515">
        <v>1000730</v>
      </c>
      <c r="F1515" t="s">
        <v>47</v>
      </c>
      <c r="G1515" t="s">
        <v>54</v>
      </c>
      <c r="H1515" t="s">
        <v>2557</v>
      </c>
      <c r="I1515">
        <v>3909949144</v>
      </c>
      <c r="J1515" t="s">
        <v>2558</v>
      </c>
      <c r="K1515">
        <v>0</v>
      </c>
      <c r="L1515" t="s">
        <v>1228</v>
      </c>
      <c r="M1515">
        <v>0</v>
      </c>
      <c r="N1515" t="s">
        <v>1228</v>
      </c>
    </row>
    <row r="1516" spans="1:14" hidden="1">
      <c r="A1516">
        <v>19</v>
      </c>
      <c r="B1516">
        <v>41</v>
      </c>
      <c r="C1516" t="s">
        <v>2560</v>
      </c>
      <c r="D1516" t="s">
        <v>2602</v>
      </c>
      <c r="E1516">
        <v>1000730</v>
      </c>
      <c r="F1516" t="s">
        <v>47</v>
      </c>
      <c r="G1516" t="s">
        <v>54</v>
      </c>
      <c r="H1516" t="s">
        <v>2557</v>
      </c>
      <c r="I1516">
        <v>3909949144</v>
      </c>
      <c r="J1516" t="s">
        <v>2558</v>
      </c>
      <c r="K1516">
        <v>0</v>
      </c>
      <c r="L1516" t="s">
        <v>1228</v>
      </c>
      <c r="M1516">
        <v>0</v>
      </c>
      <c r="N1516" t="s">
        <v>1228</v>
      </c>
    </row>
    <row r="1517" spans="1:14" hidden="1">
      <c r="A1517">
        <v>19</v>
      </c>
      <c r="B1517">
        <v>41</v>
      </c>
      <c r="C1517" t="s">
        <v>2560</v>
      </c>
      <c r="D1517" t="s">
        <v>2602</v>
      </c>
      <c r="E1517">
        <v>1000730</v>
      </c>
      <c r="F1517" t="s">
        <v>47</v>
      </c>
      <c r="G1517" t="s">
        <v>54</v>
      </c>
      <c r="H1517" t="s">
        <v>2557</v>
      </c>
      <c r="I1517">
        <v>3909949144</v>
      </c>
      <c r="J1517" t="s">
        <v>2558</v>
      </c>
      <c r="K1517">
        <v>0</v>
      </c>
      <c r="L1517" t="s">
        <v>1228</v>
      </c>
      <c r="M1517">
        <v>0</v>
      </c>
      <c r="N1517" t="s">
        <v>1228</v>
      </c>
    </row>
    <row r="1518" spans="1:14" hidden="1">
      <c r="A1518">
        <v>19</v>
      </c>
      <c r="B1518">
        <v>41</v>
      </c>
      <c r="C1518" t="s">
        <v>2560</v>
      </c>
      <c r="D1518" t="s">
        <v>2602</v>
      </c>
      <c r="E1518">
        <v>1000730</v>
      </c>
      <c r="F1518" t="s">
        <v>47</v>
      </c>
      <c r="G1518" t="s">
        <v>54</v>
      </c>
      <c r="H1518" t="s">
        <v>2557</v>
      </c>
      <c r="I1518">
        <v>3909949144</v>
      </c>
      <c r="J1518" t="s">
        <v>2558</v>
      </c>
      <c r="K1518">
        <v>0</v>
      </c>
      <c r="L1518" t="s">
        <v>1228</v>
      </c>
      <c r="M1518">
        <v>0</v>
      </c>
      <c r="N1518" t="s">
        <v>1228</v>
      </c>
    </row>
    <row r="1519" spans="1:14" hidden="1">
      <c r="A1519">
        <v>19</v>
      </c>
      <c r="B1519">
        <v>41</v>
      </c>
      <c r="C1519" t="s">
        <v>2560</v>
      </c>
      <c r="D1519" t="s">
        <v>2602</v>
      </c>
      <c r="E1519">
        <v>1000730</v>
      </c>
      <c r="F1519" t="s">
        <v>47</v>
      </c>
      <c r="G1519" t="s">
        <v>54</v>
      </c>
      <c r="H1519" t="s">
        <v>2557</v>
      </c>
      <c r="I1519">
        <v>3909949144</v>
      </c>
      <c r="J1519" t="s">
        <v>2558</v>
      </c>
      <c r="K1519">
        <v>0</v>
      </c>
      <c r="L1519" t="s">
        <v>1228</v>
      </c>
      <c r="M1519">
        <v>0</v>
      </c>
      <c r="N1519" t="s">
        <v>1228</v>
      </c>
    </row>
    <row r="1520" spans="1:14" hidden="1">
      <c r="A1520">
        <v>19</v>
      </c>
      <c r="B1520">
        <v>41</v>
      </c>
      <c r="C1520" t="s">
        <v>2560</v>
      </c>
      <c r="D1520" t="s">
        <v>2602</v>
      </c>
      <c r="E1520">
        <v>1000730</v>
      </c>
      <c r="F1520" t="s">
        <v>47</v>
      </c>
      <c r="G1520" t="s">
        <v>54</v>
      </c>
      <c r="H1520" t="s">
        <v>2557</v>
      </c>
      <c r="I1520">
        <v>3909949144</v>
      </c>
      <c r="J1520" t="s">
        <v>2558</v>
      </c>
      <c r="K1520">
        <v>0</v>
      </c>
      <c r="L1520" t="s">
        <v>1228</v>
      </c>
      <c r="M1520">
        <v>0</v>
      </c>
      <c r="N1520" t="s">
        <v>1228</v>
      </c>
    </row>
    <row r="1521" spans="1:14" hidden="1">
      <c r="A1521">
        <v>19</v>
      </c>
      <c r="B1521">
        <v>41</v>
      </c>
      <c r="C1521" t="s">
        <v>2560</v>
      </c>
      <c r="D1521" t="s">
        <v>2602</v>
      </c>
      <c r="E1521">
        <v>1000730</v>
      </c>
      <c r="F1521" t="s">
        <v>47</v>
      </c>
      <c r="G1521" t="s">
        <v>54</v>
      </c>
      <c r="H1521" t="s">
        <v>2557</v>
      </c>
      <c r="I1521">
        <v>3909949144</v>
      </c>
      <c r="J1521" t="s">
        <v>2558</v>
      </c>
      <c r="K1521">
        <v>0</v>
      </c>
      <c r="L1521" t="s">
        <v>1228</v>
      </c>
      <c r="M1521">
        <v>0</v>
      </c>
      <c r="N1521" t="s">
        <v>1228</v>
      </c>
    </row>
    <row r="1522" spans="1:14" hidden="1">
      <c r="A1522">
        <v>19</v>
      </c>
      <c r="B1522">
        <v>41</v>
      </c>
      <c r="C1522" t="s">
        <v>2560</v>
      </c>
      <c r="D1522" t="s">
        <v>2602</v>
      </c>
      <c r="E1522">
        <v>1000730</v>
      </c>
      <c r="F1522" t="s">
        <v>47</v>
      </c>
      <c r="G1522" t="s">
        <v>54</v>
      </c>
      <c r="H1522" t="s">
        <v>2557</v>
      </c>
      <c r="I1522">
        <v>3909949144</v>
      </c>
      <c r="J1522" t="s">
        <v>2558</v>
      </c>
      <c r="K1522">
        <v>0</v>
      </c>
      <c r="L1522" t="s">
        <v>1228</v>
      </c>
      <c r="M1522">
        <v>0</v>
      </c>
      <c r="N1522" t="s">
        <v>1228</v>
      </c>
    </row>
    <row r="1523" spans="1:14" hidden="1">
      <c r="A1523">
        <v>19</v>
      </c>
      <c r="B1523">
        <v>41</v>
      </c>
      <c r="C1523" t="s">
        <v>2560</v>
      </c>
      <c r="D1523" t="s">
        <v>2602</v>
      </c>
      <c r="E1523">
        <v>1000730</v>
      </c>
      <c r="F1523" t="s">
        <v>47</v>
      </c>
      <c r="G1523" t="s">
        <v>54</v>
      </c>
      <c r="H1523" t="s">
        <v>2557</v>
      </c>
      <c r="I1523">
        <v>3909949144</v>
      </c>
      <c r="J1523" t="s">
        <v>2558</v>
      </c>
      <c r="K1523">
        <v>0</v>
      </c>
      <c r="L1523" t="s">
        <v>1228</v>
      </c>
      <c r="M1523">
        <v>0</v>
      </c>
      <c r="N1523" t="s">
        <v>1228</v>
      </c>
    </row>
    <row r="1524" spans="1:14" hidden="1">
      <c r="A1524">
        <v>19</v>
      </c>
      <c r="B1524">
        <v>41</v>
      </c>
      <c r="C1524" t="s">
        <v>2560</v>
      </c>
      <c r="D1524" t="s">
        <v>2602</v>
      </c>
      <c r="E1524">
        <v>1000730</v>
      </c>
      <c r="F1524" t="s">
        <v>47</v>
      </c>
      <c r="G1524" t="s">
        <v>54</v>
      </c>
      <c r="H1524" t="s">
        <v>2557</v>
      </c>
      <c r="I1524">
        <v>3909949144</v>
      </c>
      <c r="J1524" t="s">
        <v>2558</v>
      </c>
      <c r="K1524">
        <v>0</v>
      </c>
      <c r="L1524" t="s">
        <v>1228</v>
      </c>
      <c r="M1524">
        <v>0</v>
      </c>
      <c r="N1524" t="s">
        <v>1228</v>
      </c>
    </row>
    <row r="1525" spans="1:14" hidden="1">
      <c r="A1525">
        <v>19</v>
      </c>
      <c r="B1525">
        <v>41</v>
      </c>
      <c r="C1525" t="s">
        <v>2560</v>
      </c>
      <c r="D1525" t="s">
        <v>2602</v>
      </c>
      <c r="E1525">
        <v>1000730</v>
      </c>
      <c r="F1525" t="s">
        <v>47</v>
      </c>
      <c r="G1525" t="s">
        <v>54</v>
      </c>
      <c r="H1525" t="s">
        <v>2557</v>
      </c>
      <c r="I1525">
        <v>3909949144</v>
      </c>
      <c r="J1525" t="s">
        <v>2558</v>
      </c>
      <c r="K1525">
        <v>0</v>
      </c>
      <c r="L1525" t="s">
        <v>1228</v>
      </c>
      <c r="M1525">
        <v>0</v>
      </c>
      <c r="N1525" t="s">
        <v>1228</v>
      </c>
    </row>
    <row r="1526" spans="1:14" hidden="1">
      <c r="A1526">
        <v>19</v>
      </c>
      <c r="B1526">
        <v>41</v>
      </c>
      <c r="C1526" t="s">
        <v>2560</v>
      </c>
      <c r="D1526" t="s">
        <v>2602</v>
      </c>
      <c r="E1526">
        <v>1000730</v>
      </c>
      <c r="F1526" t="s">
        <v>47</v>
      </c>
      <c r="G1526" t="s">
        <v>54</v>
      </c>
      <c r="H1526" t="s">
        <v>2557</v>
      </c>
      <c r="I1526">
        <v>3909949144</v>
      </c>
      <c r="J1526" t="s">
        <v>2558</v>
      </c>
      <c r="K1526">
        <v>0</v>
      </c>
      <c r="L1526" t="s">
        <v>1228</v>
      </c>
      <c r="M1526">
        <v>0</v>
      </c>
      <c r="N1526" t="s">
        <v>1228</v>
      </c>
    </row>
    <row r="1527" spans="1:14" hidden="1">
      <c r="A1527">
        <v>19</v>
      </c>
      <c r="B1527">
        <v>41</v>
      </c>
      <c r="C1527" t="s">
        <v>2560</v>
      </c>
      <c r="D1527" t="s">
        <v>2602</v>
      </c>
      <c r="E1527">
        <v>1000730</v>
      </c>
      <c r="F1527" t="s">
        <v>47</v>
      </c>
      <c r="G1527" t="s">
        <v>54</v>
      </c>
      <c r="H1527" t="s">
        <v>2557</v>
      </c>
      <c r="I1527">
        <v>3909949144</v>
      </c>
      <c r="J1527" t="s">
        <v>2558</v>
      </c>
      <c r="K1527">
        <v>0</v>
      </c>
      <c r="L1527" t="s">
        <v>1228</v>
      </c>
      <c r="M1527">
        <v>0</v>
      </c>
      <c r="N1527" t="s">
        <v>1228</v>
      </c>
    </row>
    <row r="1528" spans="1:14" hidden="1">
      <c r="A1528">
        <v>19</v>
      </c>
      <c r="B1528">
        <v>41</v>
      </c>
      <c r="C1528" t="s">
        <v>2560</v>
      </c>
      <c r="D1528" t="s">
        <v>2602</v>
      </c>
      <c r="E1528">
        <v>1000730</v>
      </c>
      <c r="F1528" t="s">
        <v>47</v>
      </c>
      <c r="G1528" t="s">
        <v>54</v>
      </c>
      <c r="H1528" t="s">
        <v>2557</v>
      </c>
      <c r="I1528">
        <v>3909949144</v>
      </c>
      <c r="J1528" t="s">
        <v>2558</v>
      </c>
      <c r="K1528">
        <v>0</v>
      </c>
      <c r="L1528" t="s">
        <v>1228</v>
      </c>
      <c r="M1528">
        <v>0</v>
      </c>
      <c r="N1528" t="s">
        <v>1228</v>
      </c>
    </row>
    <row r="1529" spans="1:14" hidden="1">
      <c r="A1529">
        <v>19</v>
      </c>
      <c r="B1529">
        <v>41</v>
      </c>
      <c r="C1529" t="s">
        <v>2560</v>
      </c>
      <c r="D1529" t="s">
        <v>2602</v>
      </c>
      <c r="E1529">
        <v>1000730</v>
      </c>
      <c r="F1529" t="s">
        <v>47</v>
      </c>
      <c r="G1529" t="s">
        <v>54</v>
      </c>
      <c r="H1529" t="s">
        <v>2557</v>
      </c>
      <c r="I1529">
        <v>3909949144</v>
      </c>
      <c r="J1529" t="s">
        <v>2558</v>
      </c>
      <c r="K1529">
        <v>0</v>
      </c>
      <c r="L1529" t="s">
        <v>1228</v>
      </c>
      <c r="M1529">
        <v>0</v>
      </c>
      <c r="N1529" t="s">
        <v>1228</v>
      </c>
    </row>
    <row r="1530" spans="1:14" hidden="1">
      <c r="A1530">
        <v>19</v>
      </c>
      <c r="B1530">
        <v>41</v>
      </c>
      <c r="C1530" t="s">
        <v>2560</v>
      </c>
      <c r="D1530" t="s">
        <v>2602</v>
      </c>
      <c r="E1530">
        <v>1000730</v>
      </c>
      <c r="F1530" t="s">
        <v>47</v>
      </c>
      <c r="G1530" t="s">
        <v>54</v>
      </c>
      <c r="H1530" t="s">
        <v>2557</v>
      </c>
      <c r="I1530">
        <v>3909949144</v>
      </c>
      <c r="J1530" t="s">
        <v>2558</v>
      </c>
      <c r="K1530">
        <v>0</v>
      </c>
      <c r="L1530" t="s">
        <v>1228</v>
      </c>
      <c r="M1530">
        <v>0</v>
      </c>
      <c r="N1530" t="s">
        <v>1228</v>
      </c>
    </row>
    <row r="1531" spans="1:14" hidden="1">
      <c r="A1531">
        <v>19</v>
      </c>
      <c r="B1531">
        <v>41</v>
      </c>
      <c r="C1531" t="s">
        <v>2560</v>
      </c>
      <c r="D1531" t="s">
        <v>2602</v>
      </c>
      <c r="E1531">
        <v>1000730</v>
      </c>
      <c r="F1531" t="s">
        <v>47</v>
      </c>
      <c r="G1531" t="s">
        <v>54</v>
      </c>
      <c r="H1531" t="s">
        <v>2557</v>
      </c>
      <c r="I1531">
        <v>3909949144</v>
      </c>
      <c r="J1531" t="s">
        <v>2558</v>
      </c>
      <c r="K1531">
        <v>0</v>
      </c>
      <c r="L1531" t="s">
        <v>1228</v>
      </c>
      <c r="M1531">
        <v>0</v>
      </c>
      <c r="N1531" t="s">
        <v>1228</v>
      </c>
    </row>
    <row r="1532" spans="1:14" hidden="1">
      <c r="A1532">
        <v>19</v>
      </c>
      <c r="B1532">
        <v>41</v>
      </c>
      <c r="C1532" t="s">
        <v>2560</v>
      </c>
      <c r="D1532" t="s">
        <v>2602</v>
      </c>
      <c r="E1532">
        <v>1000730</v>
      </c>
      <c r="F1532" t="s">
        <v>47</v>
      </c>
      <c r="G1532" t="s">
        <v>54</v>
      </c>
      <c r="H1532" t="s">
        <v>2557</v>
      </c>
      <c r="I1532">
        <v>3909949144</v>
      </c>
      <c r="J1532" t="s">
        <v>2558</v>
      </c>
      <c r="K1532">
        <v>0</v>
      </c>
      <c r="L1532" t="s">
        <v>1228</v>
      </c>
      <c r="M1532">
        <v>0</v>
      </c>
      <c r="N1532" t="s">
        <v>1228</v>
      </c>
    </row>
    <row r="1533" spans="1:14" hidden="1">
      <c r="A1533">
        <v>19</v>
      </c>
      <c r="B1533">
        <v>41</v>
      </c>
      <c r="C1533" t="s">
        <v>2560</v>
      </c>
      <c r="D1533" t="s">
        <v>2602</v>
      </c>
      <c r="E1533">
        <v>1000730</v>
      </c>
      <c r="F1533" t="s">
        <v>47</v>
      </c>
      <c r="G1533" t="s">
        <v>54</v>
      </c>
      <c r="H1533" t="s">
        <v>2557</v>
      </c>
      <c r="I1533">
        <v>3909949144</v>
      </c>
      <c r="J1533" t="s">
        <v>2558</v>
      </c>
      <c r="K1533">
        <v>0</v>
      </c>
      <c r="L1533" t="s">
        <v>1228</v>
      </c>
      <c r="M1533">
        <v>0</v>
      </c>
      <c r="N1533" t="s">
        <v>1228</v>
      </c>
    </row>
    <row r="1534" spans="1:14" hidden="1">
      <c r="A1534">
        <v>19</v>
      </c>
      <c r="B1534">
        <v>41</v>
      </c>
      <c r="C1534" t="s">
        <v>2560</v>
      </c>
      <c r="D1534" t="s">
        <v>2602</v>
      </c>
      <c r="E1534">
        <v>1000730</v>
      </c>
      <c r="F1534" t="s">
        <v>47</v>
      </c>
      <c r="G1534" t="s">
        <v>54</v>
      </c>
      <c r="H1534" t="s">
        <v>2557</v>
      </c>
      <c r="I1534">
        <v>3909949144</v>
      </c>
      <c r="J1534" t="s">
        <v>2558</v>
      </c>
      <c r="K1534">
        <v>0</v>
      </c>
      <c r="L1534" t="s">
        <v>1228</v>
      </c>
      <c r="M1534">
        <v>0</v>
      </c>
      <c r="N1534" t="s">
        <v>1228</v>
      </c>
    </row>
    <row r="1535" spans="1:14" hidden="1">
      <c r="A1535">
        <v>19</v>
      </c>
      <c r="B1535">
        <v>41</v>
      </c>
      <c r="C1535" t="s">
        <v>2560</v>
      </c>
      <c r="D1535" t="s">
        <v>2602</v>
      </c>
      <c r="E1535">
        <v>1000730</v>
      </c>
      <c r="F1535" t="s">
        <v>47</v>
      </c>
      <c r="G1535" t="s">
        <v>54</v>
      </c>
      <c r="H1535" t="s">
        <v>2557</v>
      </c>
      <c r="I1535">
        <v>3909949144</v>
      </c>
      <c r="J1535" t="s">
        <v>2558</v>
      </c>
      <c r="K1535">
        <v>0</v>
      </c>
      <c r="L1535" t="s">
        <v>1228</v>
      </c>
      <c r="M1535">
        <v>0</v>
      </c>
      <c r="N1535" t="s">
        <v>1228</v>
      </c>
    </row>
    <row r="1536" spans="1:14" hidden="1">
      <c r="A1536">
        <v>10</v>
      </c>
      <c r="B1536">
        <v>41</v>
      </c>
      <c r="C1536" t="s">
        <v>2560</v>
      </c>
      <c r="D1536" t="s">
        <v>2602</v>
      </c>
      <c r="E1536">
        <v>1000730</v>
      </c>
      <c r="F1536" t="s">
        <v>47</v>
      </c>
      <c r="G1536" t="s">
        <v>1122</v>
      </c>
      <c r="H1536" t="s">
        <v>2557</v>
      </c>
      <c r="I1536">
        <v>3909949145</v>
      </c>
      <c r="J1536" t="s">
        <v>2558</v>
      </c>
      <c r="K1536">
        <v>0</v>
      </c>
      <c r="L1536" t="s">
        <v>1228</v>
      </c>
      <c r="M1536">
        <v>0</v>
      </c>
      <c r="N1536" t="s">
        <v>1228</v>
      </c>
    </row>
    <row r="1537" spans="1:14" hidden="1">
      <c r="A1537">
        <v>10</v>
      </c>
      <c r="B1537">
        <v>41</v>
      </c>
      <c r="C1537" t="s">
        <v>2560</v>
      </c>
      <c r="D1537" t="s">
        <v>2602</v>
      </c>
      <c r="E1537">
        <v>1000730</v>
      </c>
      <c r="F1537" t="s">
        <v>47</v>
      </c>
      <c r="G1537" t="s">
        <v>194</v>
      </c>
      <c r="H1537" t="s">
        <v>2557</v>
      </c>
      <c r="I1537">
        <v>3909949145</v>
      </c>
      <c r="J1537" t="s">
        <v>2558</v>
      </c>
      <c r="K1537">
        <v>0</v>
      </c>
      <c r="L1537" t="s">
        <v>1228</v>
      </c>
      <c r="M1537">
        <v>0</v>
      </c>
      <c r="N1537" t="s">
        <v>1228</v>
      </c>
    </row>
    <row r="1538" spans="1:14" hidden="1">
      <c r="A1538">
        <v>10</v>
      </c>
      <c r="B1538">
        <v>41</v>
      </c>
      <c r="C1538" t="s">
        <v>2560</v>
      </c>
      <c r="D1538" t="s">
        <v>2602</v>
      </c>
      <c r="E1538">
        <v>1000730</v>
      </c>
      <c r="F1538" t="s">
        <v>47</v>
      </c>
      <c r="G1538" t="s">
        <v>409</v>
      </c>
      <c r="H1538" t="s">
        <v>2557</v>
      </c>
      <c r="I1538">
        <v>3909949145</v>
      </c>
      <c r="J1538" t="s">
        <v>2558</v>
      </c>
      <c r="K1538">
        <v>0</v>
      </c>
      <c r="L1538" t="s">
        <v>1228</v>
      </c>
      <c r="M1538">
        <v>0</v>
      </c>
      <c r="N1538" t="s">
        <v>1228</v>
      </c>
    </row>
    <row r="1539" spans="1:14" hidden="1">
      <c r="A1539">
        <v>10</v>
      </c>
      <c r="B1539">
        <v>41</v>
      </c>
      <c r="C1539" t="s">
        <v>2560</v>
      </c>
      <c r="D1539" t="s">
        <v>2602</v>
      </c>
      <c r="E1539">
        <v>1000730</v>
      </c>
      <c r="F1539" t="s">
        <v>47</v>
      </c>
      <c r="G1539" t="s">
        <v>1122</v>
      </c>
      <c r="H1539" t="s">
        <v>2557</v>
      </c>
      <c r="I1539">
        <v>3909949145</v>
      </c>
      <c r="J1539" t="s">
        <v>2558</v>
      </c>
      <c r="K1539">
        <v>0</v>
      </c>
      <c r="L1539" t="s">
        <v>1228</v>
      </c>
      <c r="M1539">
        <v>0</v>
      </c>
      <c r="N1539" t="s">
        <v>1228</v>
      </c>
    </row>
    <row r="1540" spans="1:14" hidden="1">
      <c r="A1540">
        <v>10</v>
      </c>
      <c r="B1540">
        <v>41</v>
      </c>
      <c r="C1540" t="s">
        <v>2560</v>
      </c>
      <c r="D1540" t="s">
        <v>2602</v>
      </c>
      <c r="E1540">
        <v>1000730</v>
      </c>
      <c r="F1540" t="s">
        <v>47</v>
      </c>
      <c r="G1540" t="s">
        <v>194</v>
      </c>
      <c r="H1540" t="s">
        <v>2557</v>
      </c>
      <c r="I1540">
        <v>3909949145</v>
      </c>
      <c r="J1540" t="s">
        <v>2558</v>
      </c>
      <c r="K1540">
        <v>0</v>
      </c>
      <c r="L1540" t="s">
        <v>1228</v>
      </c>
      <c r="M1540">
        <v>0</v>
      </c>
      <c r="N1540" t="s">
        <v>1228</v>
      </c>
    </row>
    <row r="1541" spans="1:14" hidden="1">
      <c r="A1541">
        <v>10</v>
      </c>
      <c r="B1541">
        <v>41</v>
      </c>
      <c r="C1541" t="s">
        <v>2560</v>
      </c>
      <c r="D1541" t="s">
        <v>2602</v>
      </c>
      <c r="E1541">
        <v>1000730</v>
      </c>
      <c r="F1541" t="s">
        <v>47</v>
      </c>
      <c r="G1541" t="s">
        <v>409</v>
      </c>
      <c r="H1541" t="s">
        <v>2557</v>
      </c>
      <c r="I1541">
        <v>3909949145</v>
      </c>
      <c r="J1541" t="s">
        <v>2558</v>
      </c>
      <c r="K1541">
        <v>0</v>
      </c>
      <c r="L1541" t="s">
        <v>1228</v>
      </c>
      <c r="M1541">
        <v>0</v>
      </c>
      <c r="N1541" t="s">
        <v>1228</v>
      </c>
    </row>
    <row r="1542" spans="1:14" hidden="1">
      <c r="A1542">
        <v>19</v>
      </c>
      <c r="B1542">
        <v>41</v>
      </c>
      <c r="C1542" t="s">
        <v>2559</v>
      </c>
      <c r="D1542" t="s">
        <v>2603</v>
      </c>
      <c r="E1542">
        <v>1000730</v>
      </c>
      <c r="F1542" t="s">
        <v>47</v>
      </c>
      <c r="G1542" t="s">
        <v>54</v>
      </c>
      <c r="H1542" t="s">
        <v>2557</v>
      </c>
      <c r="I1542">
        <v>3909997092</v>
      </c>
      <c r="J1542" t="s">
        <v>2558</v>
      </c>
      <c r="K1542">
        <v>0</v>
      </c>
      <c r="L1542" t="s">
        <v>1228</v>
      </c>
      <c r="M1542">
        <v>0</v>
      </c>
      <c r="N1542" t="s">
        <v>1228</v>
      </c>
    </row>
    <row r="1543" spans="1:14" hidden="1">
      <c r="A1543">
        <v>19</v>
      </c>
      <c r="B1543">
        <v>41</v>
      </c>
      <c r="C1543" t="s">
        <v>2559</v>
      </c>
      <c r="D1543" t="s">
        <v>2603</v>
      </c>
      <c r="E1543">
        <v>1000730</v>
      </c>
      <c r="F1543" t="s">
        <v>47</v>
      </c>
      <c r="G1543" t="s">
        <v>54</v>
      </c>
      <c r="H1543" t="s">
        <v>2557</v>
      </c>
      <c r="I1543">
        <v>3909997092</v>
      </c>
      <c r="J1543" t="s">
        <v>2558</v>
      </c>
      <c r="K1543">
        <v>0</v>
      </c>
      <c r="L1543" t="s">
        <v>1228</v>
      </c>
      <c r="M1543">
        <v>0</v>
      </c>
      <c r="N1543" t="s">
        <v>1228</v>
      </c>
    </row>
    <row r="1544" spans="1:14" hidden="1">
      <c r="A1544">
        <v>19</v>
      </c>
      <c r="B1544">
        <v>41</v>
      </c>
      <c r="C1544" t="s">
        <v>2559</v>
      </c>
      <c r="D1544" t="s">
        <v>2603</v>
      </c>
      <c r="E1544">
        <v>1000730</v>
      </c>
      <c r="F1544" t="s">
        <v>47</v>
      </c>
      <c r="G1544" t="s">
        <v>54</v>
      </c>
      <c r="H1544" t="s">
        <v>2557</v>
      </c>
      <c r="I1544">
        <v>3909997092</v>
      </c>
      <c r="J1544" t="s">
        <v>2558</v>
      </c>
      <c r="K1544">
        <v>0</v>
      </c>
      <c r="L1544" t="s">
        <v>1228</v>
      </c>
      <c r="M1544">
        <v>0</v>
      </c>
      <c r="N1544" t="s">
        <v>1228</v>
      </c>
    </row>
    <row r="1545" spans="1:14" hidden="1">
      <c r="A1545">
        <v>19</v>
      </c>
      <c r="B1545">
        <v>41</v>
      </c>
      <c r="C1545" t="s">
        <v>2559</v>
      </c>
      <c r="D1545" t="s">
        <v>2603</v>
      </c>
      <c r="E1545">
        <v>1000730</v>
      </c>
      <c r="F1545" t="s">
        <v>47</v>
      </c>
      <c r="G1545" t="s">
        <v>54</v>
      </c>
      <c r="H1545" t="s">
        <v>2557</v>
      </c>
      <c r="I1545">
        <v>3909997092</v>
      </c>
      <c r="J1545" t="s">
        <v>2558</v>
      </c>
      <c r="K1545">
        <v>0</v>
      </c>
      <c r="L1545" t="s">
        <v>1228</v>
      </c>
      <c r="M1545">
        <v>0</v>
      </c>
      <c r="N1545" t="s">
        <v>1228</v>
      </c>
    </row>
    <row r="1546" spans="1:14" hidden="1">
      <c r="A1546">
        <v>19</v>
      </c>
      <c r="B1546">
        <v>41</v>
      </c>
      <c r="C1546" t="s">
        <v>2559</v>
      </c>
      <c r="D1546" t="s">
        <v>2603</v>
      </c>
      <c r="E1546">
        <v>1000730</v>
      </c>
      <c r="F1546" t="s">
        <v>47</v>
      </c>
      <c r="G1546" t="s">
        <v>54</v>
      </c>
      <c r="H1546" t="s">
        <v>2557</v>
      </c>
      <c r="I1546">
        <v>3909997092</v>
      </c>
      <c r="J1546" t="s">
        <v>2558</v>
      </c>
      <c r="K1546">
        <v>0</v>
      </c>
      <c r="L1546" t="s">
        <v>1228</v>
      </c>
      <c r="M1546">
        <v>0</v>
      </c>
      <c r="N1546" t="s">
        <v>1228</v>
      </c>
    </row>
    <row r="1547" spans="1:14" hidden="1">
      <c r="A1547">
        <v>19</v>
      </c>
      <c r="B1547">
        <v>41</v>
      </c>
      <c r="C1547" t="s">
        <v>2559</v>
      </c>
      <c r="D1547" t="s">
        <v>2603</v>
      </c>
      <c r="E1547">
        <v>1000730</v>
      </c>
      <c r="F1547" t="s">
        <v>47</v>
      </c>
      <c r="G1547" t="s">
        <v>54</v>
      </c>
      <c r="H1547" t="s">
        <v>2557</v>
      </c>
      <c r="I1547">
        <v>3909997092</v>
      </c>
      <c r="J1547" t="s">
        <v>2558</v>
      </c>
      <c r="K1547">
        <v>0</v>
      </c>
      <c r="L1547" t="s">
        <v>1228</v>
      </c>
      <c r="M1547">
        <v>0</v>
      </c>
      <c r="N1547" t="s">
        <v>1228</v>
      </c>
    </row>
    <row r="1548" spans="1:14" hidden="1">
      <c r="A1548">
        <v>19</v>
      </c>
      <c r="B1548">
        <v>41</v>
      </c>
      <c r="C1548" t="s">
        <v>2559</v>
      </c>
      <c r="D1548" t="s">
        <v>2603</v>
      </c>
      <c r="E1548">
        <v>1000730</v>
      </c>
      <c r="F1548" t="s">
        <v>47</v>
      </c>
      <c r="G1548" t="s">
        <v>54</v>
      </c>
      <c r="H1548" t="s">
        <v>2557</v>
      </c>
      <c r="I1548">
        <v>3909997092</v>
      </c>
      <c r="J1548" t="s">
        <v>2558</v>
      </c>
      <c r="K1548">
        <v>0</v>
      </c>
      <c r="L1548" t="s">
        <v>1228</v>
      </c>
      <c r="M1548">
        <v>0</v>
      </c>
      <c r="N1548" t="s">
        <v>1228</v>
      </c>
    </row>
    <row r="1549" spans="1:14" hidden="1">
      <c r="A1549">
        <v>19</v>
      </c>
      <c r="B1549">
        <v>41</v>
      </c>
      <c r="C1549" t="s">
        <v>2559</v>
      </c>
      <c r="D1549" t="s">
        <v>2603</v>
      </c>
      <c r="E1549">
        <v>1000730</v>
      </c>
      <c r="F1549" t="s">
        <v>47</v>
      </c>
      <c r="G1549" t="s">
        <v>54</v>
      </c>
      <c r="H1549" t="s">
        <v>2557</v>
      </c>
      <c r="I1549">
        <v>3909997092</v>
      </c>
      <c r="J1549" t="s">
        <v>2558</v>
      </c>
      <c r="K1549">
        <v>0</v>
      </c>
      <c r="L1549" t="s">
        <v>1228</v>
      </c>
      <c r="M1549">
        <v>0</v>
      </c>
      <c r="N1549" t="s">
        <v>1228</v>
      </c>
    </row>
    <row r="1550" spans="1:14" hidden="1">
      <c r="A1550">
        <v>19</v>
      </c>
      <c r="B1550">
        <v>41</v>
      </c>
      <c r="C1550" t="s">
        <v>2559</v>
      </c>
      <c r="D1550" t="s">
        <v>2603</v>
      </c>
      <c r="E1550">
        <v>1000730</v>
      </c>
      <c r="F1550" t="s">
        <v>47</v>
      </c>
      <c r="G1550" t="s">
        <v>54</v>
      </c>
      <c r="H1550" t="s">
        <v>2557</v>
      </c>
      <c r="I1550">
        <v>3909997092</v>
      </c>
      <c r="J1550" t="s">
        <v>2558</v>
      </c>
      <c r="K1550">
        <v>0</v>
      </c>
      <c r="L1550" t="s">
        <v>1228</v>
      </c>
      <c r="M1550">
        <v>0</v>
      </c>
      <c r="N1550" t="s">
        <v>1228</v>
      </c>
    </row>
    <row r="1551" spans="1:14" hidden="1">
      <c r="A1551">
        <v>19</v>
      </c>
      <c r="B1551">
        <v>41</v>
      </c>
      <c r="C1551" t="s">
        <v>2559</v>
      </c>
      <c r="D1551" t="s">
        <v>2603</v>
      </c>
      <c r="E1551">
        <v>1000730</v>
      </c>
      <c r="F1551" t="s">
        <v>47</v>
      </c>
      <c r="G1551" t="s">
        <v>54</v>
      </c>
      <c r="H1551" t="s">
        <v>2557</v>
      </c>
      <c r="I1551">
        <v>3909997092</v>
      </c>
      <c r="J1551" t="s">
        <v>2558</v>
      </c>
      <c r="K1551">
        <v>0</v>
      </c>
      <c r="L1551" t="s">
        <v>1228</v>
      </c>
      <c r="M1551">
        <v>0</v>
      </c>
      <c r="N1551" t="s">
        <v>1228</v>
      </c>
    </row>
    <row r="1552" spans="1:14" hidden="1">
      <c r="A1552">
        <v>19</v>
      </c>
      <c r="B1552">
        <v>41</v>
      </c>
      <c r="C1552" t="s">
        <v>2559</v>
      </c>
      <c r="D1552" t="s">
        <v>2603</v>
      </c>
      <c r="E1552">
        <v>1000730</v>
      </c>
      <c r="F1552" t="s">
        <v>47</v>
      </c>
      <c r="G1552" t="s">
        <v>54</v>
      </c>
      <c r="H1552" t="s">
        <v>2557</v>
      </c>
      <c r="I1552">
        <v>3909997092</v>
      </c>
      <c r="J1552" t="s">
        <v>2558</v>
      </c>
      <c r="K1552">
        <v>0</v>
      </c>
      <c r="L1552" t="s">
        <v>1228</v>
      </c>
      <c r="M1552">
        <v>0</v>
      </c>
      <c r="N1552" t="s">
        <v>1228</v>
      </c>
    </row>
    <row r="1553" spans="1:14" hidden="1">
      <c r="A1553">
        <v>19</v>
      </c>
      <c r="B1553">
        <v>41</v>
      </c>
      <c r="C1553" t="s">
        <v>2559</v>
      </c>
      <c r="D1553" t="s">
        <v>2603</v>
      </c>
      <c r="E1553">
        <v>1000730</v>
      </c>
      <c r="F1553" t="s">
        <v>47</v>
      </c>
      <c r="G1553" t="s">
        <v>54</v>
      </c>
      <c r="H1553" t="s">
        <v>2557</v>
      </c>
      <c r="I1553">
        <v>3909997092</v>
      </c>
      <c r="J1553" t="s">
        <v>2558</v>
      </c>
      <c r="K1553">
        <v>0</v>
      </c>
      <c r="L1553" t="s">
        <v>1228</v>
      </c>
      <c r="M1553">
        <v>0</v>
      </c>
      <c r="N1553" t="s">
        <v>1228</v>
      </c>
    </row>
    <row r="1554" spans="1:14" hidden="1">
      <c r="A1554">
        <v>19</v>
      </c>
      <c r="B1554">
        <v>41</v>
      </c>
      <c r="C1554" t="s">
        <v>2559</v>
      </c>
      <c r="D1554" t="s">
        <v>2603</v>
      </c>
      <c r="E1554">
        <v>1000730</v>
      </c>
      <c r="F1554" t="s">
        <v>47</v>
      </c>
      <c r="G1554" t="s">
        <v>54</v>
      </c>
      <c r="H1554" t="s">
        <v>2557</v>
      </c>
      <c r="I1554">
        <v>3909997092</v>
      </c>
      <c r="J1554" t="s">
        <v>2558</v>
      </c>
      <c r="K1554">
        <v>0</v>
      </c>
      <c r="L1554" t="s">
        <v>1228</v>
      </c>
      <c r="M1554">
        <v>0</v>
      </c>
      <c r="N1554" t="s">
        <v>1228</v>
      </c>
    </row>
    <row r="1555" spans="1:14" hidden="1">
      <c r="A1555">
        <v>19</v>
      </c>
      <c r="B1555">
        <v>41</v>
      </c>
      <c r="C1555" t="s">
        <v>2559</v>
      </c>
      <c r="D1555" t="s">
        <v>2603</v>
      </c>
      <c r="E1555">
        <v>1000730</v>
      </c>
      <c r="F1555" t="s">
        <v>47</v>
      </c>
      <c r="G1555" t="s">
        <v>54</v>
      </c>
      <c r="H1555" t="s">
        <v>2557</v>
      </c>
      <c r="I1555">
        <v>3909997092</v>
      </c>
      <c r="J1555" t="s">
        <v>2558</v>
      </c>
      <c r="K1555">
        <v>0</v>
      </c>
      <c r="L1555" t="s">
        <v>1228</v>
      </c>
      <c r="M1555">
        <v>0</v>
      </c>
      <c r="N1555" t="s">
        <v>1228</v>
      </c>
    </row>
    <row r="1556" spans="1:14" hidden="1">
      <c r="A1556">
        <v>19</v>
      </c>
      <c r="B1556">
        <v>41</v>
      </c>
      <c r="C1556" t="s">
        <v>2559</v>
      </c>
      <c r="D1556" t="s">
        <v>2603</v>
      </c>
      <c r="E1556">
        <v>1000730</v>
      </c>
      <c r="F1556" t="s">
        <v>47</v>
      </c>
      <c r="G1556" t="s">
        <v>54</v>
      </c>
      <c r="H1556" t="s">
        <v>2557</v>
      </c>
      <c r="I1556">
        <v>3909997092</v>
      </c>
      <c r="J1556" t="s">
        <v>2558</v>
      </c>
      <c r="K1556">
        <v>0</v>
      </c>
      <c r="L1556" t="s">
        <v>1228</v>
      </c>
      <c r="M1556">
        <v>0</v>
      </c>
      <c r="N1556" t="s">
        <v>1228</v>
      </c>
    </row>
    <row r="1557" spans="1:14" hidden="1">
      <c r="A1557">
        <v>19</v>
      </c>
      <c r="B1557">
        <v>41</v>
      </c>
      <c r="C1557" t="s">
        <v>2559</v>
      </c>
      <c r="D1557" t="s">
        <v>2603</v>
      </c>
      <c r="E1557">
        <v>1000730</v>
      </c>
      <c r="F1557" t="s">
        <v>47</v>
      </c>
      <c r="G1557" t="s">
        <v>54</v>
      </c>
      <c r="H1557" t="s">
        <v>2557</v>
      </c>
      <c r="I1557">
        <v>3909997092</v>
      </c>
      <c r="J1557" t="s">
        <v>2558</v>
      </c>
      <c r="K1557">
        <v>0</v>
      </c>
      <c r="L1557" t="s">
        <v>1228</v>
      </c>
      <c r="M1557">
        <v>0</v>
      </c>
      <c r="N1557" t="s">
        <v>1228</v>
      </c>
    </row>
    <row r="1558" spans="1:14" hidden="1">
      <c r="A1558">
        <v>19</v>
      </c>
      <c r="B1558">
        <v>41</v>
      </c>
      <c r="C1558" t="s">
        <v>2559</v>
      </c>
      <c r="D1558" t="s">
        <v>2603</v>
      </c>
      <c r="E1558">
        <v>1000730</v>
      </c>
      <c r="F1558" t="s">
        <v>47</v>
      </c>
      <c r="G1558" t="s">
        <v>54</v>
      </c>
      <c r="H1558" t="s">
        <v>2557</v>
      </c>
      <c r="I1558">
        <v>3909997092</v>
      </c>
      <c r="J1558" t="s">
        <v>2558</v>
      </c>
      <c r="K1558">
        <v>0</v>
      </c>
      <c r="L1558" t="s">
        <v>1228</v>
      </c>
      <c r="M1558">
        <v>0</v>
      </c>
      <c r="N1558" t="s">
        <v>1228</v>
      </c>
    </row>
    <row r="1559" spans="1:14" hidden="1">
      <c r="A1559">
        <v>19</v>
      </c>
      <c r="B1559">
        <v>41</v>
      </c>
      <c r="C1559" t="s">
        <v>2559</v>
      </c>
      <c r="D1559" t="s">
        <v>2603</v>
      </c>
      <c r="E1559">
        <v>1000730</v>
      </c>
      <c r="F1559" t="s">
        <v>47</v>
      </c>
      <c r="G1559" t="s">
        <v>54</v>
      </c>
      <c r="H1559" t="s">
        <v>2557</v>
      </c>
      <c r="I1559">
        <v>3909997092</v>
      </c>
      <c r="J1559" t="s">
        <v>2558</v>
      </c>
      <c r="K1559">
        <v>0</v>
      </c>
      <c r="L1559" t="s">
        <v>1228</v>
      </c>
      <c r="M1559">
        <v>0</v>
      </c>
      <c r="N1559" t="s">
        <v>1228</v>
      </c>
    </row>
    <row r="1560" spans="1:14" hidden="1">
      <c r="A1560">
        <v>19</v>
      </c>
      <c r="B1560">
        <v>41</v>
      </c>
      <c r="C1560" t="s">
        <v>2559</v>
      </c>
      <c r="D1560" t="s">
        <v>2603</v>
      </c>
      <c r="E1560">
        <v>1000730</v>
      </c>
      <c r="F1560" t="s">
        <v>47</v>
      </c>
      <c r="G1560" t="s">
        <v>54</v>
      </c>
      <c r="H1560" t="s">
        <v>2557</v>
      </c>
      <c r="I1560">
        <v>3909997092</v>
      </c>
      <c r="J1560" t="s">
        <v>2558</v>
      </c>
      <c r="K1560">
        <v>0</v>
      </c>
      <c r="L1560" t="s">
        <v>1228</v>
      </c>
      <c r="M1560">
        <v>0</v>
      </c>
      <c r="N1560" t="s">
        <v>1228</v>
      </c>
    </row>
    <row r="1561" spans="1:14" hidden="1">
      <c r="A1561">
        <v>19</v>
      </c>
      <c r="B1561">
        <v>41</v>
      </c>
      <c r="C1561" t="s">
        <v>2559</v>
      </c>
      <c r="D1561" t="s">
        <v>2603</v>
      </c>
      <c r="E1561">
        <v>1000730</v>
      </c>
      <c r="F1561" t="s">
        <v>47</v>
      </c>
      <c r="G1561" t="s">
        <v>54</v>
      </c>
      <c r="H1561" t="s">
        <v>2557</v>
      </c>
      <c r="I1561">
        <v>3909997092</v>
      </c>
      <c r="J1561" t="s">
        <v>2558</v>
      </c>
      <c r="K1561">
        <v>0</v>
      </c>
      <c r="L1561" t="s">
        <v>1228</v>
      </c>
      <c r="M1561">
        <v>0</v>
      </c>
      <c r="N1561" t="s">
        <v>1228</v>
      </c>
    </row>
    <row r="1562" spans="1:14" hidden="1">
      <c r="A1562">
        <v>19</v>
      </c>
      <c r="B1562">
        <v>41</v>
      </c>
      <c r="C1562" t="s">
        <v>2559</v>
      </c>
      <c r="D1562" t="s">
        <v>2603</v>
      </c>
      <c r="E1562">
        <v>1000730</v>
      </c>
      <c r="F1562" t="s">
        <v>47</v>
      </c>
      <c r="G1562" t="s">
        <v>54</v>
      </c>
      <c r="H1562" t="s">
        <v>2557</v>
      </c>
      <c r="I1562">
        <v>3909997092</v>
      </c>
      <c r="J1562" t="s">
        <v>2558</v>
      </c>
      <c r="K1562">
        <v>0</v>
      </c>
      <c r="L1562" t="s">
        <v>1228</v>
      </c>
      <c r="M1562">
        <v>0</v>
      </c>
      <c r="N1562" t="s">
        <v>1228</v>
      </c>
    </row>
    <row r="1563" spans="1:14" hidden="1">
      <c r="A1563">
        <v>19</v>
      </c>
      <c r="B1563">
        <v>41</v>
      </c>
      <c r="C1563" t="s">
        <v>2559</v>
      </c>
      <c r="D1563" t="s">
        <v>2603</v>
      </c>
      <c r="E1563">
        <v>1000730</v>
      </c>
      <c r="F1563" t="s">
        <v>47</v>
      </c>
      <c r="G1563" t="s">
        <v>54</v>
      </c>
      <c r="H1563" t="s">
        <v>2557</v>
      </c>
      <c r="I1563">
        <v>3909997092</v>
      </c>
      <c r="J1563" t="s">
        <v>2558</v>
      </c>
      <c r="K1563">
        <v>0</v>
      </c>
      <c r="L1563" t="s">
        <v>1228</v>
      </c>
      <c r="M1563">
        <v>0</v>
      </c>
      <c r="N1563" t="s">
        <v>1228</v>
      </c>
    </row>
    <row r="1564" spans="1:14" hidden="1">
      <c r="A1564">
        <v>19</v>
      </c>
      <c r="B1564">
        <v>41</v>
      </c>
      <c r="C1564" t="s">
        <v>2559</v>
      </c>
      <c r="D1564" t="s">
        <v>2603</v>
      </c>
      <c r="E1564">
        <v>1000730</v>
      </c>
      <c r="F1564" t="s">
        <v>47</v>
      </c>
      <c r="G1564" t="s">
        <v>54</v>
      </c>
      <c r="H1564" t="s">
        <v>2557</v>
      </c>
      <c r="I1564">
        <v>3909997092</v>
      </c>
      <c r="J1564" t="s">
        <v>2558</v>
      </c>
      <c r="K1564">
        <v>0</v>
      </c>
      <c r="L1564" t="s">
        <v>1228</v>
      </c>
      <c r="M1564">
        <v>0</v>
      </c>
      <c r="N1564" t="s">
        <v>1228</v>
      </c>
    </row>
    <row r="1565" spans="1:14" hidden="1">
      <c r="A1565">
        <v>19</v>
      </c>
      <c r="B1565">
        <v>41</v>
      </c>
      <c r="C1565" t="s">
        <v>2559</v>
      </c>
      <c r="D1565" t="s">
        <v>2603</v>
      </c>
      <c r="E1565">
        <v>1000730</v>
      </c>
      <c r="F1565" t="s">
        <v>47</v>
      </c>
      <c r="G1565" t="s">
        <v>54</v>
      </c>
      <c r="H1565" t="s">
        <v>2557</v>
      </c>
      <c r="I1565">
        <v>3909997092</v>
      </c>
      <c r="J1565" t="s">
        <v>2558</v>
      </c>
      <c r="K1565">
        <v>0</v>
      </c>
      <c r="L1565" t="s">
        <v>1228</v>
      </c>
      <c r="M1565">
        <v>0</v>
      </c>
      <c r="N1565" t="s">
        <v>1228</v>
      </c>
    </row>
    <row r="1566" spans="1:14" hidden="1">
      <c r="A1566">
        <v>10</v>
      </c>
      <c r="B1566">
        <v>41</v>
      </c>
      <c r="C1566" t="s">
        <v>2559</v>
      </c>
      <c r="D1566" t="s">
        <v>2603</v>
      </c>
      <c r="E1566">
        <v>1000730</v>
      </c>
      <c r="F1566" t="s">
        <v>47</v>
      </c>
      <c r="G1566" t="s">
        <v>409</v>
      </c>
      <c r="H1566" t="s">
        <v>2557</v>
      </c>
      <c r="I1566">
        <v>3909997093</v>
      </c>
      <c r="J1566" t="s">
        <v>2558</v>
      </c>
      <c r="K1566">
        <v>0</v>
      </c>
      <c r="L1566" t="s">
        <v>1228</v>
      </c>
      <c r="M1566">
        <v>0</v>
      </c>
      <c r="N1566" t="s">
        <v>1228</v>
      </c>
    </row>
    <row r="1567" spans="1:14" hidden="1">
      <c r="A1567">
        <v>10</v>
      </c>
      <c r="B1567">
        <v>41</v>
      </c>
      <c r="C1567" t="s">
        <v>2559</v>
      </c>
      <c r="D1567" t="s">
        <v>2603</v>
      </c>
      <c r="E1567">
        <v>1000730</v>
      </c>
      <c r="F1567" t="s">
        <v>47</v>
      </c>
      <c r="G1567" t="s">
        <v>194</v>
      </c>
      <c r="H1567" t="s">
        <v>2557</v>
      </c>
      <c r="I1567">
        <v>3909997093</v>
      </c>
      <c r="J1567" t="s">
        <v>2558</v>
      </c>
      <c r="K1567">
        <v>0</v>
      </c>
      <c r="L1567" t="s">
        <v>1228</v>
      </c>
      <c r="M1567">
        <v>0</v>
      </c>
      <c r="N1567" t="s">
        <v>1228</v>
      </c>
    </row>
    <row r="1568" spans="1:14" hidden="1">
      <c r="A1568">
        <v>10</v>
      </c>
      <c r="B1568">
        <v>41</v>
      </c>
      <c r="C1568" t="s">
        <v>2559</v>
      </c>
      <c r="D1568" t="s">
        <v>2603</v>
      </c>
      <c r="E1568">
        <v>1000730</v>
      </c>
      <c r="F1568" t="s">
        <v>47</v>
      </c>
      <c r="G1568" t="s">
        <v>409</v>
      </c>
      <c r="H1568" t="s">
        <v>2557</v>
      </c>
      <c r="I1568">
        <v>3909997093</v>
      </c>
      <c r="J1568" t="s">
        <v>2558</v>
      </c>
      <c r="K1568">
        <v>0</v>
      </c>
      <c r="L1568" t="s">
        <v>1228</v>
      </c>
      <c r="M1568">
        <v>0</v>
      </c>
      <c r="N1568" t="s">
        <v>1228</v>
      </c>
    </row>
    <row r="1569" spans="1:14" hidden="1">
      <c r="A1569">
        <v>10</v>
      </c>
      <c r="B1569">
        <v>41</v>
      </c>
      <c r="C1569" t="s">
        <v>2559</v>
      </c>
      <c r="D1569" t="s">
        <v>2603</v>
      </c>
      <c r="E1569">
        <v>1000730</v>
      </c>
      <c r="F1569" t="s">
        <v>47</v>
      </c>
      <c r="G1569" t="s">
        <v>1122</v>
      </c>
      <c r="H1569" t="s">
        <v>2557</v>
      </c>
      <c r="I1569">
        <v>3909997093</v>
      </c>
      <c r="J1569" t="s">
        <v>2558</v>
      </c>
      <c r="K1569">
        <v>0</v>
      </c>
      <c r="L1569" t="s">
        <v>1228</v>
      </c>
      <c r="M1569">
        <v>0</v>
      </c>
      <c r="N1569" t="s">
        <v>1228</v>
      </c>
    </row>
    <row r="1570" spans="1:14" hidden="1">
      <c r="A1570">
        <v>10</v>
      </c>
      <c r="B1570">
        <v>41</v>
      </c>
      <c r="C1570" t="s">
        <v>2559</v>
      </c>
      <c r="D1570" t="s">
        <v>2603</v>
      </c>
      <c r="E1570">
        <v>1000730</v>
      </c>
      <c r="F1570" t="s">
        <v>47</v>
      </c>
      <c r="G1570" t="s">
        <v>194</v>
      </c>
      <c r="H1570" t="s">
        <v>2557</v>
      </c>
      <c r="I1570">
        <v>3909997093</v>
      </c>
      <c r="J1570" t="s">
        <v>2558</v>
      </c>
      <c r="K1570">
        <v>0</v>
      </c>
      <c r="L1570" t="s">
        <v>1228</v>
      </c>
      <c r="M1570">
        <v>0</v>
      </c>
      <c r="N1570" t="s">
        <v>1228</v>
      </c>
    </row>
    <row r="1571" spans="1:14" hidden="1">
      <c r="A1571">
        <v>10</v>
      </c>
      <c r="B1571">
        <v>41</v>
      </c>
      <c r="C1571" t="s">
        <v>2559</v>
      </c>
      <c r="D1571" t="s">
        <v>2603</v>
      </c>
      <c r="E1571">
        <v>1000730</v>
      </c>
      <c r="F1571" t="s">
        <v>47</v>
      </c>
      <c r="G1571" t="s">
        <v>1122</v>
      </c>
      <c r="H1571" t="s">
        <v>2557</v>
      </c>
      <c r="I1571">
        <v>3909997093</v>
      </c>
      <c r="J1571" t="s">
        <v>2558</v>
      </c>
      <c r="K1571">
        <v>0</v>
      </c>
      <c r="L1571" t="s">
        <v>1228</v>
      </c>
      <c r="M1571">
        <v>0</v>
      </c>
      <c r="N1571" t="s">
        <v>1228</v>
      </c>
    </row>
    <row r="1572" spans="1:14" hidden="1">
      <c r="A1572">
        <v>19</v>
      </c>
      <c r="B1572">
        <v>41</v>
      </c>
      <c r="C1572" t="s">
        <v>2560</v>
      </c>
      <c r="D1572" t="s">
        <v>2603</v>
      </c>
      <c r="E1572">
        <v>1000730</v>
      </c>
      <c r="F1572" t="s">
        <v>47</v>
      </c>
      <c r="G1572" t="s">
        <v>54</v>
      </c>
      <c r="H1572" t="s">
        <v>2557</v>
      </c>
      <c r="I1572">
        <v>3909997092</v>
      </c>
      <c r="J1572" t="s">
        <v>2558</v>
      </c>
      <c r="K1572">
        <v>0</v>
      </c>
      <c r="L1572" t="s">
        <v>1228</v>
      </c>
      <c r="M1572">
        <v>0</v>
      </c>
      <c r="N1572" t="s">
        <v>1228</v>
      </c>
    </row>
    <row r="1573" spans="1:14" hidden="1">
      <c r="A1573">
        <v>19</v>
      </c>
      <c r="B1573">
        <v>41</v>
      </c>
      <c r="C1573" t="s">
        <v>2560</v>
      </c>
      <c r="D1573" t="s">
        <v>2603</v>
      </c>
      <c r="E1573">
        <v>1000730</v>
      </c>
      <c r="F1573" t="s">
        <v>47</v>
      </c>
      <c r="G1573" t="s">
        <v>54</v>
      </c>
      <c r="H1573" t="s">
        <v>2557</v>
      </c>
      <c r="I1573">
        <v>3909997092</v>
      </c>
      <c r="J1573" t="s">
        <v>2558</v>
      </c>
      <c r="K1573">
        <v>0</v>
      </c>
      <c r="L1573" t="s">
        <v>1228</v>
      </c>
      <c r="M1573">
        <v>0</v>
      </c>
      <c r="N1573" t="s">
        <v>1228</v>
      </c>
    </row>
    <row r="1574" spans="1:14" hidden="1">
      <c r="A1574">
        <v>19</v>
      </c>
      <c r="B1574">
        <v>41</v>
      </c>
      <c r="C1574" t="s">
        <v>2560</v>
      </c>
      <c r="D1574" t="s">
        <v>2603</v>
      </c>
      <c r="E1574">
        <v>1000730</v>
      </c>
      <c r="F1574" t="s">
        <v>47</v>
      </c>
      <c r="G1574" t="s">
        <v>54</v>
      </c>
      <c r="H1574" t="s">
        <v>2557</v>
      </c>
      <c r="I1574">
        <v>3909997092</v>
      </c>
      <c r="J1574" t="s">
        <v>2558</v>
      </c>
      <c r="K1574">
        <v>0</v>
      </c>
      <c r="L1574" t="s">
        <v>1228</v>
      </c>
      <c r="M1574">
        <v>0</v>
      </c>
      <c r="N1574" t="s">
        <v>1228</v>
      </c>
    </row>
    <row r="1575" spans="1:14" hidden="1">
      <c r="A1575">
        <v>19</v>
      </c>
      <c r="B1575">
        <v>41</v>
      </c>
      <c r="C1575" t="s">
        <v>2560</v>
      </c>
      <c r="D1575" t="s">
        <v>2603</v>
      </c>
      <c r="E1575">
        <v>1000730</v>
      </c>
      <c r="F1575" t="s">
        <v>47</v>
      </c>
      <c r="G1575" t="s">
        <v>54</v>
      </c>
      <c r="H1575" t="s">
        <v>2557</v>
      </c>
      <c r="I1575">
        <v>3909997092</v>
      </c>
      <c r="J1575" t="s">
        <v>2558</v>
      </c>
      <c r="K1575">
        <v>0</v>
      </c>
      <c r="L1575" t="s">
        <v>1228</v>
      </c>
      <c r="M1575">
        <v>0</v>
      </c>
      <c r="N1575" t="s">
        <v>1228</v>
      </c>
    </row>
    <row r="1576" spans="1:14" hidden="1">
      <c r="A1576">
        <v>19</v>
      </c>
      <c r="B1576">
        <v>41</v>
      </c>
      <c r="C1576" t="s">
        <v>2560</v>
      </c>
      <c r="D1576" t="s">
        <v>2603</v>
      </c>
      <c r="E1576">
        <v>1000730</v>
      </c>
      <c r="F1576" t="s">
        <v>47</v>
      </c>
      <c r="G1576" t="s">
        <v>54</v>
      </c>
      <c r="H1576" t="s">
        <v>2557</v>
      </c>
      <c r="I1576">
        <v>3909997092</v>
      </c>
      <c r="J1576" t="s">
        <v>2558</v>
      </c>
      <c r="K1576">
        <v>0</v>
      </c>
      <c r="L1576" t="s">
        <v>1228</v>
      </c>
      <c r="M1576">
        <v>0</v>
      </c>
      <c r="N1576" t="s">
        <v>1228</v>
      </c>
    </row>
    <row r="1577" spans="1:14" hidden="1">
      <c r="A1577">
        <v>19</v>
      </c>
      <c r="B1577">
        <v>41</v>
      </c>
      <c r="C1577" t="s">
        <v>2560</v>
      </c>
      <c r="D1577" t="s">
        <v>2603</v>
      </c>
      <c r="E1577">
        <v>1000730</v>
      </c>
      <c r="F1577" t="s">
        <v>47</v>
      </c>
      <c r="G1577" t="s">
        <v>54</v>
      </c>
      <c r="H1577" t="s">
        <v>2557</v>
      </c>
      <c r="I1577">
        <v>3909997092</v>
      </c>
      <c r="J1577" t="s">
        <v>2558</v>
      </c>
      <c r="K1577">
        <v>0</v>
      </c>
      <c r="L1577" t="s">
        <v>1228</v>
      </c>
      <c r="M1577">
        <v>0</v>
      </c>
      <c r="N1577" t="s">
        <v>1228</v>
      </c>
    </row>
    <row r="1578" spans="1:14" hidden="1">
      <c r="A1578">
        <v>19</v>
      </c>
      <c r="B1578">
        <v>41</v>
      </c>
      <c r="C1578" t="s">
        <v>2560</v>
      </c>
      <c r="D1578" t="s">
        <v>2603</v>
      </c>
      <c r="E1578">
        <v>1000730</v>
      </c>
      <c r="F1578" t="s">
        <v>47</v>
      </c>
      <c r="G1578" t="s">
        <v>54</v>
      </c>
      <c r="H1578" t="s">
        <v>2557</v>
      </c>
      <c r="I1578">
        <v>3909997092</v>
      </c>
      <c r="J1578" t="s">
        <v>2558</v>
      </c>
      <c r="K1578">
        <v>0</v>
      </c>
      <c r="L1578" t="s">
        <v>1228</v>
      </c>
      <c r="M1578">
        <v>0</v>
      </c>
      <c r="N1578" t="s">
        <v>1228</v>
      </c>
    </row>
    <row r="1579" spans="1:14" hidden="1">
      <c r="A1579">
        <v>19</v>
      </c>
      <c r="B1579">
        <v>41</v>
      </c>
      <c r="C1579" t="s">
        <v>2560</v>
      </c>
      <c r="D1579" t="s">
        <v>2603</v>
      </c>
      <c r="E1579">
        <v>1000730</v>
      </c>
      <c r="F1579" t="s">
        <v>47</v>
      </c>
      <c r="G1579" t="s">
        <v>54</v>
      </c>
      <c r="H1579" t="s">
        <v>2557</v>
      </c>
      <c r="I1579">
        <v>3909997092</v>
      </c>
      <c r="J1579" t="s">
        <v>2558</v>
      </c>
      <c r="K1579">
        <v>0</v>
      </c>
      <c r="L1579" t="s">
        <v>1228</v>
      </c>
      <c r="M1579">
        <v>0</v>
      </c>
      <c r="N1579" t="s">
        <v>1228</v>
      </c>
    </row>
    <row r="1580" spans="1:14" hidden="1">
      <c r="A1580">
        <v>19</v>
      </c>
      <c r="B1580">
        <v>41</v>
      </c>
      <c r="C1580" t="s">
        <v>2560</v>
      </c>
      <c r="D1580" t="s">
        <v>2603</v>
      </c>
      <c r="E1580">
        <v>1000730</v>
      </c>
      <c r="F1580" t="s">
        <v>47</v>
      </c>
      <c r="G1580" t="s">
        <v>54</v>
      </c>
      <c r="H1580" t="s">
        <v>2557</v>
      </c>
      <c r="I1580">
        <v>3909997092</v>
      </c>
      <c r="J1580" t="s">
        <v>2558</v>
      </c>
      <c r="K1580">
        <v>0</v>
      </c>
      <c r="L1580" t="s">
        <v>1228</v>
      </c>
      <c r="M1580">
        <v>0</v>
      </c>
      <c r="N1580" t="s">
        <v>1228</v>
      </c>
    </row>
    <row r="1581" spans="1:14" hidden="1">
      <c r="A1581">
        <v>19</v>
      </c>
      <c r="B1581">
        <v>41</v>
      </c>
      <c r="C1581" t="s">
        <v>2560</v>
      </c>
      <c r="D1581" t="s">
        <v>2603</v>
      </c>
      <c r="E1581">
        <v>1000730</v>
      </c>
      <c r="F1581" t="s">
        <v>47</v>
      </c>
      <c r="G1581" t="s">
        <v>54</v>
      </c>
      <c r="H1581" t="s">
        <v>2557</v>
      </c>
      <c r="I1581">
        <v>3909997092</v>
      </c>
      <c r="J1581" t="s">
        <v>2558</v>
      </c>
      <c r="K1581">
        <v>0</v>
      </c>
      <c r="L1581" t="s">
        <v>1228</v>
      </c>
      <c r="M1581">
        <v>0</v>
      </c>
      <c r="N1581" t="s">
        <v>1228</v>
      </c>
    </row>
    <row r="1582" spans="1:14" hidden="1">
      <c r="A1582">
        <v>19</v>
      </c>
      <c r="B1582">
        <v>41</v>
      </c>
      <c r="C1582" t="s">
        <v>2560</v>
      </c>
      <c r="D1582" t="s">
        <v>2603</v>
      </c>
      <c r="E1582">
        <v>1000730</v>
      </c>
      <c r="F1582" t="s">
        <v>47</v>
      </c>
      <c r="G1582" t="s">
        <v>54</v>
      </c>
      <c r="H1582" t="s">
        <v>2557</v>
      </c>
      <c r="I1582">
        <v>3909997092</v>
      </c>
      <c r="J1582" t="s">
        <v>2558</v>
      </c>
      <c r="K1582">
        <v>0</v>
      </c>
      <c r="L1582" t="s">
        <v>1228</v>
      </c>
      <c r="M1582">
        <v>0</v>
      </c>
      <c r="N1582" t="s">
        <v>1228</v>
      </c>
    </row>
    <row r="1583" spans="1:14" hidden="1">
      <c r="A1583">
        <v>19</v>
      </c>
      <c r="B1583">
        <v>41</v>
      </c>
      <c r="C1583" t="s">
        <v>2560</v>
      </c>
      <c r="D1583" t="s">
        <v>2603</v>
      </c>
      <c r="E1583">
        <v>1000730</v>
      </c>
      <c r="F1583" t="s">
        <v>47</v>
      </c>
      <c r="G1583" t="s">
        <v>54</v>
      </c>
      <c r="H1583" t="s">
        <v>2557</v>
      </c>
      <c r="I1583">
        <v>3909997092</v>
      </c>
      <c r="J1583" t="s">
        <v>2558</v>
      </c>
      <c r="K1583">
        <v>0</v>
      </c>
      <c r="L1583" t="s">
        <v>1228</v>
      </c>
      <c r="M1583">
        <v>0</v>
      </c>
      <c r="N1583" t="s">
        <v>1228</v>
      </c>
    </row>
    <row r="1584" spans="1:14" hidden="1">
      <c r="A1584">
        <v>19</v>
      </c>
      <c r="B1584">
        <v>41</v>
      </c>
      <c r="C1584" t="s">
        <v>2560</v>
      </c>
      <c r="D1584" t="s">
        <v>2603</v>
      </c>
      <c r="E1584">
        <v>1000730</v>
      </c>
      <c r="F1584" t="s">
        <v>47</v>
      </c>
      <c r="G1584" t="s">
        <v>54</v>
      </c>
      <c r="H1584" t="s">
        <v>2557</v>
      </c>
      <c r="I1584">
        <v>3909997092</v>
      </c>
      <c r="J1584" t="s">
        <v>2558</v>
      </c>
      <c r="K1584">
        <v>0</v>
      </c>
      <c r="L1584" t="s">
        <v>1228</v>
      </c>
      <c r="M1584">
        <v>0</v>
      </c>
      <c r="N1584" t="s">
        <v>1228</v>
      </c>
    </row>
    <row r="1585" spans="1:14" hidden="1">
      <c r="A1585">
        <v>19</v>
      </c>
      <c r="B1585">
        <v>41</v>
      </c>
      <c r="C1585" t="s">
        <v>2560</v>
      </c>
      <c r="D1585" t="s">
        <v>2603</v>
      </c>
      <c r="E1585">
        <v>1000730</v>
      </c>
      <c r="F1585" t="s">
        <v>47</v>
      </c>
      <c r="G1585" t="s">
        <v>54</v>
      </c>
      <c r="H1585" t="s">
        <v>2557</v>
      </c>
      <c r="I1585">
        <v>3909997092</v>
      </c>
      <c r="J1585" t="s">
        <v>2558</v>
      </c>
      <c r="K1585">
        <v>0</v>
      </c>
      <c r="L1585" t="s">
        <v>1228</v>
      </c>
      <c r="M1585">
        <v>0</v>
      </c>
      <c r="N1585" t="s">
        <v>1228</v>
      </c>
    </row>
    <row r="1586" spans="1:14" hidden="1">
      <c r="A1586">
        <v>19</v>
      </c>
      <c r="B1586">
        <v>41</v>
      </c>
      <c r="C1586" t="s">
        <v>2560</v>
      </c>
      <c r="D1586" t="s">
        <v>2603</v>
      </c>
      <c r="E1586">
        <v>1000730</v>
      </c>
      <c r="F1586" t="s">
        <v>47</v>
      </c>
      <c r="G1586" t="s">
        <v>54</v>
      </c>
      <c r="H1586" t="s">
        <v>2557</v>
      </c>
      <c r="I1586">
        <v>3909997092</v>
      </c>
      <c r="J1586" t="s">
        <v>2558</v>
      </c>
      <c r="K1586">
        <v>0</v>
      </c>
      <c r="L1586" t="s">
        <v>1228</v>
      </c>
      <c r="M1586">
        <v>0</v>
      </c>
      <c r="N1586" t="s">
        <v>1228</v>
      </c>
    </row>
    <row r="1587" spans="1:14" hidden="1">
      <c r="A1587">
        <v>19</v>
      </c>
      <c r="B1587">
        <v>41</v>
      </c>
      <c r="C1587" t="s">
        <v>2560</v>
      </c>
      <c r="D1587" t="s">
        <v>2603</v>
      </c>
      <c r="E1587">
        <v>1000730</v>
      </c>
      <c r="F1587" t="s">
        <v>47</v>
      </c>
      <c r="G1587" t="s">
        <v>54</v>
      </c>
      <c r="H1587" t="s">
        <v>2557</v>
      </c>
      <c r="I1587">
        <v>3909997092</v>
      </c>
      <c r="J1587" t="s">
        <v>2558</v>
      </c>
      <c r="K1587">
        <v>0</v>
      </c>
      <c r="L1587" t="s">
        <v>1228</v>
      </c>
      <c r="M1587">
        <v>0</v>
      </c>
      <c r="N1587" t="s">
        <v>1228</v>
      </c>
    </row>
    <row r="1588" spans="1:14" hidden="1">
      <c r="A1588">
        <v>19</v>
      </c>
      <c r="B1588">
        <v>41</v>
      </c>
      <c r="C1588" t="s">
        <v>2560</v>
      </c>
      <c r="D1588" t="s">
        <v>2603</v>
      </c>
      <c r="E1588">
        <v>1000730</v>
      </c>
      <c r="F1588" t="s">
        <v>47</v>
      </c>
      <c r="G1588" t="s">
        <v>54</v>
      </c>
      <c r="H1588" t="s">
        <v>2557</v>
      </c>
      <c r="I1588">
        <v>3909997092</v>
      </c>
      <c r="J1588" t="s">
        <v>2558</v>
      </c>
      <c r="K1588">
        <v>0</v>
      </c>
      <c r="L1588" t="s">
        <v>1228</v>
      </c>
      <c r="M1588">
        <v>0</v>
      </c>
      <c r="N1588" t="s">
        <v>1228</v>
      </c>
    </row>
    <row r="1589" spans="1:14" hidden="1">
      <c r="A1589">
        <v>19</v>
      </c>
      <c r="B1589">
        <v>41</v>
      </c>
      <c r="C1589" t="s">
        <v>2560</v>
      </c>
      <c r="D1589" t="s">
        <v>2603</v>
      </c>
      <c r="E1589">
        <v>1000730</v>
      </c>
      <c r="F1589" t="s">
        <v>47</v>
      </c>
      <c r="G1589" t="s">
        <v>54</v>
      </c>
      <c r="H1589" t="s">
        <v>2557</v>
      </c>
      <c r="I1589">
        <v>3909997092</v>
      </c>
      <c r="J1589" t="s">
        <v>2558</v>
      </c>
      <c r="K1589">
        <v>0</v>
      </c>
      <c r="L1589" t="s">
        <v>1228</v>
      </c>
      <c r="M1589">
        <v>0</v>
      </c>
      <c r="N1589" t="s">
        <v>1228</v>
      </c>
    </row>
    <row r="1590" spans="1:14" hidden="1">
      <c r="A1590">
        <v>19</v>
      </c>
      <c r="B1590">
        <v>41</v>
      </c>
      <c r="C1590" t="s">
        <v>2560</v>
      </c>
      <c r="D1590" t="s">
        <v>2603</v>
      </c>
      <c r="E1590">
        <v>1000730</v>
      </c>
      <c r="F1590" t="s">
        <v>47</v>
      </c>
      <c r="G1590" t="s">
        <v>54</v>
      </c>
      <c r="H1590" t="s">
        <v>2557</v>
      </c>
      <c r="I1590">
        <v>3909997092</v>
      </c>
      <c r="J1590" t="s">
        <v>2558</v>
      </c>
      <c r="K1590">
        <v>0</v>
      </c>
      <c r="L1590" t="s">
        <v>1228</v>
      </c>
      <c r="M1590">
        <v>0</v>
      </c>
      <c r="N1590" t="s">
        <v>1228</v>
      </c>
    </row>
    <row r="1591" spans="1:14" hidden="1">
      <c r="A1591">
        <v>19</v>
      </c>
      <c r="B1591">
        <v>41</v>
      </c>
      <c r="C1591" t="s">
        <v>2560</v>
      </c>
      <c r="D1591" t="s">
        <v>2603</v>
      </c>
      <c r="E1591">
        <v>1000730</v>
      </c>
      <c r="F1591" t="s">
        <v>47</v>
      </c>
      <c r="G1591" t="s">
        <v>54</v>
      </c>
      <c r="H1591" t="s">
        <v>2557</v>
      </c>
      <c r="I1591">
        <v>3909997092</v>
      </c>
      <c r="J1591" t="s">
        <v>2558</v>
      </c>
      <c r="K1591">
        <v>0</v>
      </c>
      <c r="L1591" t="s">
        <v>1228</v>
      </c>
      <c r="M1591">
        <v>0</v>
      </c>
      <c r="N1591" t="s">
        <v>1228</v>
      </c>
    </row>
    <row r="1592" spans="1:14" hidden="1">
      <c r="A1592">
        <v>19</v>
      </c>
      <c r="B1592">
        <v>41</v>
      </c>
      <c r="C1592" t="s">
        <v>2560</v>
      </c>
      <c r="D1592" t="s">
        <v>2603</v>
      </c>
      <c r="E1592">
        <v>1000730</v>
      </c>
      <c r="F1592" t="s">
        <v>47</v>
      </c>
      <c r="G1592" t="s">
        <v>54</v>
      </c>
      <c r="H1592" t="s">
        <v>2557</v>
      </c>
      <c r="I1592">
        <v>3909997092</v>
      </c>
      <c r="J1592" t="s">
        <v>2558</v>
      </c>
      <c r="K1592">
        <v>0</v>
      </c>
      <c r="L1592" t="s">
        <v>1228</v>
      </c>
      <c r="M1592">
        <v>0</v>
      </c>
      <c r="N1592" t="s">
        <v>1228</v>
      </c>
    </row>
    <row r="1593" spans="1:14" hidden="1">
      <c r="A1593">
        <v>19</v>
      </c>
      <c r="B1593">
        <v>41</v>
      </c>
      <c r="C1593" t="s">
        <v>2560</v>
      </c>
      <c r="D1593" t="s">
        <v>2603</v>
      </c>
      <c r="E1593">
        <v>1000730</v>
      </c>
      <c r="F1593" t="s">
        <v>47</v>
      </c>
      <c r="G1593" t="s">
        <v>54</v>
      </c>
      <c r="H1593" t="s">
        <v>2557</v>
      </c>
      <c r="I1593">
        <v>3909997092</v>
      </c>
      <c r="J1593" t="s">
        <v>2558</v>
      </c>
      <c r="K1593">
        <v>0</v>
      </c>
      <c r="L1593" t="s">
        <v>1228</v>
      </c>
      <c r="M1593">
        <v>0</v>
      </c>
      <c r="N1593" t="s">
        <v>1228</v>
      </c>
    </row>
    <row r="1594" spans="1:14" hidden="1">
      <c r="A1594">
        <v>19</v>
      </c>
      <c r="B1594">
        <v>41</v>
      </c>
      <c r="C1594" t="s">
        <v>2560</v>
      </c>
      <c r="D1594" t="s">
        <v>2603</v>
      </c>
      <c r="E1594">
        <v>1000730</v>
      </c>
      <c r="F1594" t="s">
        <v>47</v>
      </c>
      <c r="G1594" t="s">
        <v>54</v>
      </c>
      <c r="H1594" t="s">
        <v>2557</v>
      </c>
      <c r="I1594">
        <v>3909997092</v>
      </c>
      <c r="J1594" t="s">
        <v>2558</v>
      </c>
      <c r="K1594">
        <v>0</v>
      </c>
      <c r="L1594" t="s">
        <v>1228</v>
      </c>
      <c r="M1594">
        <v>0</v>
      </c>
      <c r="N1594" t="s">
        <v>1228</v>
      </c>
    </row>
    <row r="1595" spans="1:14" hidden="1">
      <c r="A1595">
        <v>19</v>
      </c>
      <c r="B1595">
        <v>41</v>
      </c>
      <c r="C1595" t="s">
        <v>2560</v>
      </c>
      <c r="D1595" t="s">
        <v>2603</v>
      </c>
      <c r="E1595">
        <v>1000730</v>
      </c>
      <c r="F1595" t="s">
        <v>47</v>
      </c>
      <c r="G1595" t="s">
        <v>54</v>
      </c>
      <c r="H1595" t="s">
        <v>2557</v>
      </c>
      <c r="I1595">
        <v>3909997092</v>
      </c>
      <c r="J1595" t="s">
        <v>2558</v>
      </c>
      <c r="K1595">
        <v>0</v>
      </c>
      <c r="L1595" t="s">
        <v>1228</v>
      </c>
      <c r="M1595">
        <v>0</v>
      </c>
      <c r="N1595" t="s">
        <v>1228</v>
      </c>
    </row>
    <row r="1596" spans="1:14" hidden="1">
      <c r="A1596">
        <v>10</v>
      </c>
      <c r="B1596">
        <v>41</v>
      </c>
      <c r="C1596" t="s">
        <v>2560</v>
      </c>
      <c r="D1596" t="s">
        <v>2603</v>
      </c>
      <c r="E1596">
        <v>1000730</v>
      </c>
      <c r="F1596" t="s">
        <v>47</v>
      </c>
      <c r="G1596" t="s">
        <v>1122</v>
      </c>
      <c r="H1596" t="s">
        <v>2557</v>
      </c>
      <c r="I1596">
        <v>3909997093</v>
      </c>
      <c r="J1596" t="s">
        <v>2558</v>
      </c>
      <c r="K1596">
        <v>0</v>
      </c>
      <c r="L1596" t="s">
        <v>1228</v>
      </c>
      <c r="M1596">
        <v>0</v>
      </c>
      <c r="N1596" t="s">
        <v>1228</v>
      </c>
    </row>
    <row r="1597" spans="1:14" hidden="1">
      <c r="A1597">
        <v>10</v>
      </c>
      <c r="B1597">
        <v>41</v>
      </c>
      <c r="C1597" t="s">
        <v>2560</v>
      </c>
      <c r="D1597" t="s">
        <v>2603</v>
      </c>
      <c r="E1597">
        <v>1000730</v>
      </c>
      <c r="F1597" t="s">
        <v>47</v>
      </c>
      <c r="G1597" t="s">
        <v>194</v>
      </c>
      <c r="H1597" t="s">
        <v>2557</v>
      </c>
      <c r="I1597">
        <v>3909997093</v>
      </c>
      <c r="J1597" t="s">
        <v>2558</v>
      </c>
      <c r="K1597">
        <v>0</v>
      </c>
      <c r="L1597" t="s">
        <v>1228</v>
      </c>
      <c r="M1597">
        <v>0</v>
      </c>
      <c r="N1597" t="s">
        <v>1228</v>
      </c>
    </row>
    <row r="1598" spans="1:14" hidden="1">
      <c r="A1598">
        <v>10</v>
      </c>
      <c r="B1598">
        <v>41</v>
      </c>
      <c r="C1598" t="s">
        <v>2560</v>
      </c>
      <c r="D1598" t="s">
        <v>2603</v>
      </c>
      <c r="E1598">
        <v>1000730</v>
      </c>
      <c r="F1598" t="s">
        <v>47</v>
      </c>
      <c r="G1598" t="s">
        <v>409</v>
      </c>
      <c r="H1598" t="s">
        <v>2557</v>
      </c>
      <c r="I1598">
        <v>3909997093</v>
      </c>
      <c r="J1598" t="s">
        <v>2558</v>
      </c>
      <c r="K1598">
        <v>0</v>
      </c>
      <c r="L1598" t="s">
        <v>1228</v>
      </c>
      <c r="M1598">
        <v>0</v>
      </c>
      <c r="N1598" t="s">
        <v>1228</v>
      </c>
    </row>
    <row r="1599" spans="1:14" hidden="1">
      <c r="A1599">
        <v>10</v>
      </c>
      <c r="B1599">
        <v>41</v>
      </c>
      <c r="C1599" t="s">
        <v>2560</v>
      </c>
      <c r="D1599" t="s">
        <v>2603</v>
      </c>
      <c r="E1599">
        <v>1000730</v>
      </c>
      <c r="F1599" t="s">
        <v>47</v>
      </c>
      <c r="G1599" t="s">
        <v>1122</v>
      </c>
      <c r="H1599" t="s">
        <v>2557</v>
      </c>
      <c r="I1599">
        <v>3909997093</v>
      </c>
      <c r="J1599" t="s">
        <v>2558</v>
      </c>
      <c r="K1599">
        <v>0</v>
      </c>
      <c r="L1599" t="s">
        <v>1228</v>
      </c>
      <c r="M1599">
        <v>0</v>
      </c>
      <c r="N1599" t="s">
        <v>1228</v>
      </c>
    </row>
    <row r="1600" spans="1:14" hidden="1">
      <c r="A1600">
        <v>10</v>
      </c>
      <c r="B1600">
        <v>41</v>
      </c>
      <c r="C1600" t="s">
        <v>2560</v>
      </c>
      <c r="D1600" t="s">
        <v>2603</v>
      </c>
      <c r="E1600">
        <v>1000730</v>
      </c>
      <c r="F1600" t="s">
        <v>47</v>
      </c>
      <c r="G1600" t="s">
        <v>194</v>
      </c>
      <c r="H1600" t="s">
        <v>2557</v>
      </c>
      <c r="I1600">
        <v>3909997093</v>
      </c>
      <c r="J1600" t="s">
        <v>2558</v>
      </c>
      <c r="K1600">
        <v>0</v>
      </c>
      <c r="L1600" t="s">
        <v>1228</v>
      </c>
      <c r="M1600">
        <v>0</v>
      </c>
      <c r="N1600" t="s">
        <v>1228</v>
      </c>
    </row>
    <row r="1601" spans="1:14" hidden="1">
      <c r="A1601">
        <v>10</v>
      </c>
      <c r="B1601">
        <v>41</v>
      </c>
      <c r="C1601" t="s">
        <v>2560</v>
      </c>
      <c r="D1601" t="s">
        <v>2603</v>
      </c>
      <c r="E1601">
        <v>1000730</v>
      </c>
      <c r="F1601" t="s">
        <v>47</v>
      </c>
      <c r="G1601" t="s">
        <v>409</v>
      </c>
      <c r="H1601" t="s">
        <v>2557</v>
      </c>
      <c r="I1601">
        <v>3909997093</v>
      </c>
      <c r="J1601" t="s">
        <v>2558</v>
      </c>
      <c r="K1601">
        <v>0</v>
      </c>
      <c r="L1601" t="s">
        <v>1228</v>
      </c>
      <c r="M1601">
        <v>0</v>
      </c>
      <c r="N1601" t="s">
        <v>1228</v>
      </c>
    </row>
    <row r="1602" spans="1:14" hidden="1">
      <c r="A1602">
        <v>10</v>
      </c>
      <c r="B1602">
        <v>57</v>
      </c>
      <c r="C1602" t="s">
        <v>2563</v>
      </c>
      <c r="D1602" t="s">
        <v>2604</v>
      </c>
      <c r="E1602">
        <v>1000730</v>
      </c>
      <c r="F1602" t="s">
        <v>47</v>
      </c>
      <c r="G1602" t="s">
        <v>54</v>
      </c>
      <c r="H1602">
        <v>8085</v>
      </c>
      <c r="I1602">
        <v>34994976</v>
      </c>
      <c r="J1602" t="s">
        <v>2605</v>
      </c>
      <c r="K1602" s="45">
        <v>98415</v>
      </c>
      <c r="L1602" t="s">
        <v>1228</v>
      </c>
      <c r="M1602" s="45">
        <v>18699</v>
      </c>
      <c r="N1602" t="s">
        <v>1228</v>
      </c>
    </row>
    <row r="1603" spans="1:14" hidden="1">
      <c r="A1603">
        <v>10</v>
      </c>
      <c r="B1603">
        <v>57</v>
      </c>
      <c r="C1603" t="s">
        <v>2563</v>
      </c>
      <c r="D1603" t="s">
        <v>2606</v>
      </c>
      <c r="E1603">
        <v>1000730</v>
      </c>
      <c r="F1603" t="s">
        <v>47</v>
      </c>
      <c r="G1603" t="s">
        <v>54</v>
      </c>
      <c r="H1603">
        <v>7505</v>
      </c>
      <c r="I1603">
        <v>34996045</v>
      </c>
      <c r="J1603" t="s">
        <v>2607</v>
      </c>
      <c r="K1603" s="45">
        <v>1979957</v>
      </c>
      <c r="L1603" t="s">
        <v>1228</v>
      </c>
      <c r="M1603" s="45">
        <v>376192</v>
      </c>
      <c r="N1603" t="s">
        <v>1228</v>
      </c>
    </row>
    <row r="1604" spans="1:14" hidden="1">
      <c r="A1604">
        <v>19</v>
      </c>
      <c r="B1604">
        <v>41</v>
      </c>
      <c r="C1604" t="s">
        <v>2559</v>
      </c>
      <c r="D1604" t="s">
        <v>2608</v>
      </c>
      <c r="E1604">
        <v>1000730</v>
      </c>
      <c r="F1604" t="s">
        <v>47</v>
      </c>
      <c r="G1604" t="s">
        <v>54</v>
      </c>
      <c r="H1604" t="s">
        <v>2557</v>
      </c>
      <c r="I1604">
        <v>3910042369</v>
      </c>
      <c r="J1604" t="s">
        <v>2558</v>
      </c>
      <c r="K1604">
        <v>0</v>
      </c>
      <c r="L1604" t="s">
        <v>1228</v>
      </c>
      <c r="M1604">
        <v>0</v>
      </c>
      <c r="N1604" t="s">
        <v>1228</v>
      </c>
    </row>
    <row r="1605" spans="1:14" hidden="1">
      <c r="A1605">
        <v>19</v>
      </c>
      <c r="B1605">
        <v>41</v>
      </c>
      <c r="C1605" t="s">
        <v>2559</v>
      </c>
      <c r="D1605" t="s">
        <v>2608</v>
      </c>
      <c r="E1605">
        <v>1000730</v>
      </c>
      <c r="F1605" t="s">
        <v>47</v>
      </c>
      <c r="G1605" t="s">
        <v>54</v>
      </c>
      <c r="H1605" t="s">
        <v>2557</v>
      </c>
      <c r="I1605">
        <v>3910042369</v>
      </c>
      <c r="J1605" t="s">
        <v>2558</v>
      </c>
      <c r="K1605">
        <v>0</v>
      </c>
      <c r="L1605" t="s">
        <v>1228</v>
      </c>
      <c r="M1605">
        <v>0</v>
      </c>
      <c r="N1605" t="s">
        <v>1228</v>
      </c>
    </row>
    <row r="1606" spans="1:14" hidden="1">
      <c r="A1606">
        <v>19</v>
      </c>
      <c r="B1606">
        <v>41</v>
      </c>
      <c r="C1606" t="s">
        <v>2559</v>
      </c>
      <c r="D1606" t="s">
        <v>2608</v>
      </c>
      <c r="E1606">
        <v>1000730</v>
      </c>
      <c r="F1606" t="s">
        <v>47</v>
      </c>
      <c r="G1606" t="s">
        <v>54</v>
      </c>
      <c r="H1606" t="s">
        <v>2557</v>
      </c>
      <c r="I1606">
        <v>3910042369</v>
      </c>
      <c r="J1606" t="s">
        <v>2558</v>
      </c>
      <c r="K1606">
        <v>0</v>
      </c>
      <c r="L1606" t="s">
        <v>1228</v>
      </c>
      <c r="M1606">
        <v>0</v>
      </c>
      <c r="N1606" t="s">
        <v>1228</v>
      </c>
    </row>
    <row r="1607" spans="1:14" hidden="1">
      <c r="A1607">
        <v>19</v>
      </c>
      <c r="B1607">
        <v>41</v>
      </c>
      <c r="C1607" t="s">
        <v>2559</v>
      </c>
      <c r="D1607" t="s">
        <v>2608</v>
      </c>
      <c r="E1607">
        <v>1000730</v>
      </c>
      <c r="F1607" t="s">
        <v>47</v>
      </c>
      <c r="G1607" t="s">
        <v>54</v>
      </c>
      <c r="H1607" t="s">
        <v>2557</v>
      </c>
      <c r="I1607">
        <v>3910042369</v>
      </c>
      <c r="J1607" t="s">
        <v>2558</v>
      </c>
      <c r="K1607">
        <v>0</v>
      </c>
      <c r="L1607" t="s">
        <v>1228</v>
      </c>
      <c r="M1607">
        <v>0</v>
      </c>
      <c r="N1607" t="s">
        <v>1228</v>
      </c>
    </row>
    <row r="1608" spans="1:14" hidden="1">
      <c r="A1608">
        <v>19</v>
      </c>
      <c r="B1608">
        <v>41</v>
      </c>
      <c r="C1608" t="s">
        <v>2559</v>
      </c>
      <c r="D1608" t="s">
        <v>2608</v>
      </c>
      <c r="E1608">
        <v>1000730</v>
      </c>
      <c r="F1608" t="s">
        <v>47</v>
      </c>
      <c r="G1608" t="s">
        <v>54</v>
      </c>
      <c r="H1608" t="s">
        <v>2557</v>
      </c>
      <c r="I1608">
        <v>3910042369</v>
      </c>
      <c r="J1608" t="s">
        <v>2558</v>
      </c>
      <c r="K1608">
        <v>0</v>
      </c>
      <c r="L1608" t="s">
        <v>1228</v>
      </c>
      <c r="M1608">
        <v>0</v>
      </c>
      <c r="N1608" t="s">
        <v>1228</v>
      </c>
    </row>
    <row r="1609" spans="1:14" hidden="1">
      <c r="A1609">
        <v>19</v>
      </c>
      <c r="B1609">
        <v>41</v>
      </c>
      <c r="C1609" t="s">
        <v>2559</v>
      </c>
      <c r="D1609" t="s">
        <v>2608</v>
      </c>
      <c r="E1609">
        <v>1000730</v>
      </c>
      <c r="F1609" t="s">
        <v>47</v>
      </c>
      <c r="G1609" t="s">
        <v>54</v>
      </c>
      <c r="H1609" t="s">
        <v>2557</v>
      </c>
      <c r="I1609">
        <v>3910042369</v>
      </c>
      <c r="J1609" t="s">
        <v>2558</v>
      </c>
      <c r="K1609">
        <v>0</v>
      </c>
      <c r="L1609" t="s">
        <v>1228</v>
      </c>
      <c r="M1609">
        <v>0</v>
      </c>
      <c r="N1609" t="s">
        <v>1228</v>
      </c>
    </row>
    <row r="1610" spans="1:14" hidden="1">
      <c r="A1610">
        <v>19</v>
      </c>
      <c r="B1610">
        <v>41</v>
      </c>
      <c r="C1610" t="s">
        <v>2559</v>
      </c>
      <c r="D1610" t="s">
        <v>2608</v>
      </c>
      <c r="E1610">
        <v>1000730</v>
      </c>
      <c r="F1610" t="s">
        <v>47</v>
      </c>
      <c r="G1610" t="s">
        <v>54</v>
      </c>
      <c r="H1610" t="s">
        <v>2557</v>
      </c>
      <c r="I1610">
        <v>3910042369</v>
      </c>
      <c r="J1610" t="s">
        <v>2558</v>
      </c>
      <c r="K1610">
        <v>0</v>
      </c>
      <c r="L1610" t="s">
        <v>1228</v>
      </c>
      <c r="M1610">
        <v>0</v>
      </c>
      <c r="N1610" t="s">
        <v>1228</v>
      </c>
    </row>
    <row r="1611" spans="1:14" hidden="1">
      <c r="A1611">
        <v>19</v>
      </c>
      <c r="B1611">
        <v>41</v>
      </c>
      <c r="C1611" t="s">
        <v>2559</v>
      </c>
      <c r="D1611" t="s">
        <v>2608</v>
      </c>
      <c r="E1611">
        <v>1000730</v>
      </c>
      <c r="F1611" t="s">
        <v>47</v>
      </c>
      <c r="G1611" t="s">
        <v>54</v>
      </c>
      <c r="H1611" t="s">
        <v>2557</v>
      </c>
      <c r="I1611">
        <v>3910042369</v>
      </c>
      <c r="J1611" t="s">
        <v>2558</v>
      </c>
      <c r="K1611">
        <v>0</v>
      </c>
      <c r="L1611" t="s">
        <v>1228</v>
      </c>
      <c r="M1611">
        <v>0</v>
      </c>
      <c r="N1611" t="s">
        <v>1228</v>
      </c>
    </row>
    <row r="1612" spans="1:14" hidden="1">
      <c r="A1612">
        <v>19</v>
      </c>
      <c r="B1612">
        <v>41</v>
      </c>
      <c r="C1612" t="s">
        <v>2559</v>
      </c>
      <c r="D1612" t="s">
        <v>2608</v>
      </c>
      <c r="E1612">
        <v>1000730</v>
      </c>
      <c r="F1612" t="s">
        <v>47</v>
      </c>
      <c r="G1612" t="s">
        <v>54</v>
      </c>
      <c r="H1612" t="s">
        <v>2557</v>
      </c>
      <c r="I1612">
        <v>3910042369</v>
      </c>
      <c r="J1612" t="s">
        <v>2558</v>
      </c>
      <c r="K1612">
        <v>0</v>
      </c>
      <c r="L1612" t="s">
        <v>1228</v>
      </c>
      <c r="M1612">
        <v>0</v>
      </c>
      <c r="N1612" t="s">
        <v>1228</v>
      </c>
    </row>
    <row r="1613" spans="1:14" hidden="1">
      <c r="A1613">
        <v>19</v>
      </c>
      <c r="B1613">
        <v>41</v>
      </c>
      <c r="C1613" t="s">
        <v>2559</v>
      </c>
      <c r="D1613" t="s">
        <v>2608</v>
      </c>
      <c r="E1613">
        <v>1000730</v>
      </c>
      <c r="F1613" t="s">
        <v>47</v>
      </c>
      <c r="G1613" t="s">
        <v>54</v>
      </c>
      <c r="H1613" t="s">
        <v>2557</v>
      </c>
      <c r="I1613">
        <v>3910042369</v>
      </c>
      <c r="J1613" t="s">
        <v>2558</v>
      </c>
      <c r="K1613">
        <v>0</v>
      </c>
      <c r="L1613" t="s">
        <v>1228</v>
      </c>
      <c r="M1613">
        <v>0</v>
      </c>
      <c r="N1613" t="s">
        <v>1228</v>
      </c>
    </row>
    <row r="1614" spans="1:14" hidden="1">
      <c r="A1614">
        <v>19</v>
      </c>
      <c r="B1614">
        <v>41</v>
      </c>
      <c r="C1614" t="s">
        <v>2559</v>
      </c>
      <c r="D1614" t="s">
        <v>2608</v>
      </c>
      <c r="E1614">
        <v>1000730</v>
      </c>
      <c r="F1614" t="s">
        <v>47</v>
      </c>
      <c r="G1614" t="s">
        <v>54</v>
      </c>
      <c r="H1614" t="s">
        <v>2557</v>
      </c>
      <c r="I1614">
        <v>3910042369</v>
      </c>
      <c r="J1614" t="s">
        <v>2558</v>
      </c>
      <c r="K1614">
        <v>0</v>
      </c>
      <c r="L1614" t="s">
        <v>1228</v>
      </c>
      <c r="M1614">
        <v>0</v>
      </c>
      <c r="N1614" t="s">
        <v>1228</v>
      </c>
    </row>
    <row r="1615" spans="1:14" hidden="1">
      <c r="A1615">
        <v>19</v>
      </c>
      <c r="B1615">
        <v>41</v>
      </c>
      <c r="C1615" t="s">
        <v>2559</v>
      </c>
      <c r="D1615" t="s">
        <v>2608</v>
      </c>
      <c r="E1615">
        <v>1000730</v>
      </c>
      <c r="F1615" t="s">
        <v>47</v>
      </c>
      <c r="G1615" t="s">
        <v>54</v>
      </c>
      <c r="H1615" t="s">
        <v>2557</v>
      </c>
      <c r="I1615">
        <v>3910042369</v>
      </c>
      <c r="J1615" t="s">
        <v>2558</v>
      </c>
      <c r="K1615">
        <v>0</v>
      </c>
      <c r="L1615" t="s">
        <v>1228</v>
      </c>
      <c r="M1615">
        <v>0</v>
      </c>
      <c r="N1615" t="s">
        <v>1228</v>
      </c>
    </row>
    <row r="1616" spans="1:14" hidden="1">
      <c r="A1616">
        <v>19</v>
      </c>
      <c r="B1616">
        <v>41</v>
      </c>
      <c r="C1616" t="s">
        <v>2559</v>
      </c>
      <c r="D1616" t="s">
        <v>2608</v>
      </c>
      <c r="E1616">
        <v>1000730</v>
      </c>
      <c r="F1616" t="s">
        <v>47</v>
      </c>
      <c r="G1616" t="s">
        <v>54</v>
      </c>
      <c r="H1616" t="s">
        <v>2557</v>
      </c>
      <c r="I1616">
        <v>3910042369</v>
      </c>
      <c r="J1616" t="s">
        <v>2558</v>
      </c>
      <c r="K1616">
        <v>0</v>
      </c>
      <c r="L1616" t="s">
        <v>1228</v>
      </c>
      <c r="M1616">
        <v>0</v>
      </c>
      <c r="N1616" t="s">
        <v>1228</v>
      </c>
    </row>
    <row r="1617" spans="1:14" hidden="1">
      <c r="A1617">
        <v>19</v>
      </c>
      <c r="B1617">
        <v>41</v>
      </c>
      <c r="C1617" t="s">
        <v>2559</v>
      </c>
      <c r="D1617" t="s">
        <v>2608</v>
      </c>
      <c r="E1617">
        <v>1000730</v>
      </c>
      <c r="F1617" t="s">
        <v>47</v>
      </c>
      <c r="G1617" t="s">
        <v>54</v>
      </c>
      <c r="H1617" t="s">
        <v>2557</v>
      </c>
      <c r="I1617">
        <v>3910042369</v>
      </c>
      <c r="J1617" t="s">
        <v>2558</v>
      </c>
      <c r="K1617">
        <v>0</v>
      </c>
      <c r="L1617" t="s">
        <v>1228</v>
      </c>
      <c r="M1617">
        <v>0</v>
      </c>
      <c r="N1617" t="s">
        <v>1228</v>
      </c>
    </row>
    <row r="1618" spans="1:14" hidden="1">
      <c r="A1618">
        <v>19</v>
      </c>
      <c r="B1618">
        <v>41</v>
      </c>
      <c r="C1618" t="s">
        <v>2559</v>
      </c>
      <c r="D1618" t="s">
        <v>2608</v>
      </c>
      <c r="E1618">
        <v>1000730</v>
      </c>
      <c r="F1618" t="s">
        <v>47</v>
      </c>
      <c r="G1618" t="s">
        <v>54</v>
      </c>
      <c r="H1618" t="s">
        <v>2557</v>
      </c>
      <c r="I1618">
        <v>3910042369</v>
      </c>
      <c r="J1618" t="s">
        <v>2558</v>
      </c>
      <c r="K1618">
        <v>0</v>
      </c>
      <c r="L1618" t="s">
        <v>1228</v>
      </c>
      <c r="M1618">
        <v>0</v>
      </c>
      <c r="N1618" t="s">
        <v>1228</v>
      </c>
    </row>
    <row r="1619" spans="1:14" hidden="1">
      <c r="A1619">
        <v>19</v>
      </c>
      <c r="B1619">
        <v>41</v>
      </c>
      <c r="C1619" t="s">
        <v>2559</v>
      </c>
      <c r="D1619" t="s">
        <v>2608</v>
      </c>
      <c r="E1619">
        <v>1000730</v>
      </c>
      <c r="F1619" t="s">
        <v>47</v>
      </c>
      <c r="G1619" t="s">
        <v>54</v>
      </c>
      <c r="H1619" t="s">
        <v>2557</v>
      </c>
      <c r="I1619">
        <v>3910042369</v>
      </c>
      <c r="J1619" t="s">
        <v>2558</v>
      </c>
      <c r="K1619">
        <v>0</v>
      </c>
      <c r="L1619" t="s">
        <v>1228</v>
      </c>
      <c r="M1619">
        <v>0</v>
      </c>
      <c r="N1619" t="s">
        <v>1228</v>
      </c>
    </row>
    <row r="1620" spans="1:14" hidden="1">
      <c r="A1620">
        <v>19</v>
      </c>
      <c r="B1620">
        <v>41</v>
      </c>
      <c r="C1620" t="s">
        <v>2559</v>
      </c>
      <c r="D1620" t="s">
        <v>2608</v>
      </c>
      <c r="E1620">
        <v>1000730</v>
      </c>
      <c r="F1620" t="s">
        <v>47</v>
      </c>
      <c r="G1620" t="s">
        <v>54</v>
      </c>
      <c r="H1620" t="s">
        <v>2557</v>
      </c>
      <c r="I1620">
        <v>3910042369</v>
      </c>
      <c r="J1620" t="s">
        <v>2558</v>
      </c>
      <c r="K1620">
        <v>0</v>
      </c>
      <c r="L1620" t="s">
        <v>1228</v>
      </c>
      <c r="M1620">
        <v>0</v>
      </c>
      <c r="N1620" t="s">
        <v>1228</v>
      </c>
    </row>
    <row r="1621" spans="1:14" hidden="1">
      <c r="A1621">
        <v>19</v>
      </c>
      <c r="B1621">
        <v>41</v>
      </c>
      <c r="C1621" t="s">
        <v>2559</v>
      </c>
      <c r="D1621" t="s">
        <v>2608</v>
      </c>
      <c r="E1621">
        <v>1000730</v>
      </c>
      <c r="F1621" t="s">
        <v>47</v>
      </c>
      <c r="G1621" t="s">
        <v>54</v>
      </c>
      <c r="H1621" t="s">
        <v>2557</v>
      </c>
      <c r="I1621">
        <v>3910042369</v>
      </c>
      <c r="J1621" t="s">
        <v>2558</v>
      </c>
      <c r="K1621">
        <v>0</v>
      </c>
      <c r="L1621" t="s">
        <v>1228</v>
      </c>
      <c r="M1621">
        <v>0</v>
      </c>
      <c r="N1621" t="s">
        <v>1228</v>
      </c>
    </row>
    <row r="1622" spans="1:14" hidden="1">
      <c r="A1622">
        <v>19</v>
      </c>
      <c r="B1622">
        <v>41</v>
      </c>
      <c r="C1622" t="s">
        <v>2559</v>
      </c>
      <c r="D1622" t="s">
        <v>2608</v>
      </c>
      <c r="E1622">
        <v>1000730</v>
      </c>
      <c r="F1622" t="s">
        <v>47</v>
      </c>
      <c r="G1622" t="s">
        <v>54</v>
      </c>
      <c r="H1622" t="s">
        <v>2557</v>
      </c>
      <c r="I1622">
        <v>3910042369</v>
      </c>
      <c r="J1622" t="s">
        <v>2558</v>
      </c>
      <c r="K1622">
        <v>0</v>
      </c>
      <c r="L1622" t="s">
        <v>1228</v>
      </c>
      <c r="M1622">
        <v>0</v>
      </c>
      <c r="N1622" t="s">
        <v>1228</v>
      </c>
    </row>
    <row r="1623" spans="1:14" hidden="1">
      <c r="A1623">
        <v>19</v>
      </c>
      <c r="B1623">
        <v>41</v>
      </c>
      <c r="C1623" t="s">
        <v>2559</v>
      </c>
      <c r="D1623" t="s">
        <v>2608</v>
      </c>
      <c r="E1623">
        <v>1000730</v>
      </c>
      <c r="F1623" t="s">
        <v>47</v>
      </c>
      <c r="G1623" t="s">
        <v>54</v>
      </c>
      <c r="H1623" t="s">
        <v>2557</v>
      </c>
      <c r="I1623">
        <v>3910042369</v>
      </c>
      <c r="J1623" t="s">
        <v>2558</v>
      </c>
      <c r="K1623">
        <v>0</v>
      </c>
      <c r="L1623" t="s">
        <v>1228</v>
      </c>
      <c r="M1623">
        <v>0</v>
      </c>
      <c r="N1623" t="s">
        <v>1228</v>
      </c>
    </row>
    <row r="1624" spans="1:14" hidden="1">
      <c r="A1624">
        <v>19</v>
      </c>
      <c r="B1624">
        <v>41</v>
      </c>
      <c r="C1624" t="s">
        <v>2559</v>
      </c>
      <c r="D1624" t="s">
        <v>2608</v>
      </c>
      <c r="E1624">
        <v>1000730</v>
      </c>
      <c r="F1624" t="s">
        <v>47</v>
      </c>
      <c r="G1624" t="s">
        <v>54</v>
      </c>
      <c r="H1624" t="s">
        <v>2557</v>
      </c>
      <c r="I1624">
        <v>3910042369</v>
      </c>
      <c r="J1624" t="s">
        <v>2558</v>
      </c>
      <c r="K1624">
        <v>0</v>
      </c>
      <c r="L1624" t="s">
        <v>1228</v>
      </c>
      <c r="M1624">
        <v>0</v>
      </c>
      <c r="N1624" t="s">
        <v>1228</v>
      </c>
    </row>
    <row r="1625" spans="1:14" hidden="1">
      <c r="A1625">
        <v>19</v>
      </c>
      <c r="B1625">
        <v>41</v>
      </c>
      <c r="C1625" t="s">
        <v>2559</v>
      </c>
      <c r="D1625" t="s">
        <v>2608</v>
      </c>
      <c r="E1625">
        <v>1000730</v>
      </c>
      <c r="F1625" t="s">
        <v>47</v>
      </c>
      <c r="G1625" t="s">
        <v>54</v>
      </c>
      <c r="H1625" t="s">
        <v>2557</v>
      </c>
      <c r="I1625">
        <v>3910042369</v>
      </c>
      <c r="J1625" t="s">
        <v>2558</v>
      </c>
      <c r="K1625">
        <v>0</v>
      </c>
      <c r="L1625" t="s">
        <v>1228</v>
      </c>
      <c r="M1625">
        <v>0</v>
      </c>
      <c r="N1625" t="s">
        <v>1228</v>
      </c>
    </row>
    <row r="1626" spans="1:14" hidden="1">
      <c r="A1626">
        <v>19</v>
      </c>
      <c r="B1626">
        <v>41</v>
      </c>
      <c r="C1626" t="s">
        <v>2559</v>
      </c>
      <c r="D1626" t="s">
        <v>2608</v>
      </c>
      <c r="E1626">
        <v>1000730</v>
      </c>
      <c r="F1626" t="s">
        <v>47</v>
      </c>
      <c r="G1626" t="s">
        <v>54</v>
      </c>
      <c r="H1626" t="s">
        <v>2557</v>
      </c>
      <c r="I1626">
        <v>3910042369</v>
      </c>
      <c r="J1626" t="s">
        <v>2558</v>
      </c>
      <c r="K1626">
        <v>0</v>
      </c>
      <c r="L1626" t="s">
        <v>1228</v>
      </c>
      <c r="M1626">
        <v>0</v>
      </c>
      <c r="N1626" t="s">
        <v>1228</v>
      </c>
    </row>
    <row r="1627" spans="1:14" hidden="1">
      <c r="A1627">
        <v>19</v>
      </c>
      <c r="B1627">
        <v>41</v>
      </c>
      <c r="C1627" t="s">
        <v>2559</v>
      </c>
      <c r="D1627" t="s">
        <v>2608</v>
      </c>
      <c r="E1627">
        <v>1000730</v>
      </c>
      <c r="F1627" t="s">
        <v>47</v>
      </c>
      <c r="G1627" t="s">
        <v>54</v>
      </c>
      <c r="H1627" t="s">
        <v>2557</v>
      </c>
      <c r="I1627">
        <v>3910042369</v>
      </c>
      <c r="J1627" t="s">
        <v>2558</v>
      </c>
      <c r="K1627">
        <v>0</v>
      </c>
      <c r="L1627" t="s">
        <v>1228</v>
      </c>
      <c r="M1627">
        <v>0</v>
      </c>
      <c r="N1627" t="s">
        <v>1228</v>
      </c>
    </row>
    <row r="1628" spans="1:14" hidden="1">
      <c r="A1628">
        <v>10</v>
      </c>
      <c r="B1628">
        <v>41</v>
      </c>
      <c r="C1628" t="s">
        <v>2559</v>
      </c>
      <c r="D1628" t="s">
        <v>2608</v>
      </c>
      <c r="E1628">
        <v>1000730</v>
      </c>
      <c r="F1628" t="s">
        <v>47</v>
      </c>
      <c r="G1628" t="s">
        <v>194</v>
      </c>
      <c r="H1628" t="s">
        <v>2557</v>
      </c>
      <c r="I1628">
        <v>3910042370</v>
      </c>
      <c r="J1628" t="s">
        <v>2558</v>
      </c>
      <c r="K1628">
        <v>0</v>
      </c>
      <c r="L1628" t="s">
        <v>1228</v>
      </c>
      <c r="M1628">
        <v>0</v>
      </c>
      <c r="N1628" t="s">
        <v>1228</v>
      </c>
    </row>
    <row r="1629" spans="1:14" hidden="1">
      <c r="A1629">
        <v>10</v>
      </c>
      <c r="B1629">
        <v>41</v>
      </c>
      <c r="C1629" t="s">
        <v>2559</v>
      </c>
      <c r="D1629" t="s">
        <v>2608</v>
      </c>
      <c r="E1629">
        <v>1000730</v>
      </c>
      <c r="F1629" t="s">
        <v>47</v>
      </c>
      <c r="G1629" t="s">
        <v>1122</v>
      </c>
      <c r="H1629" t="s">
        <v>2557</v>
      </c>
      <c r="I1629">
        <v>3910042370</v>
      </c>
      <c r="J1629" t="s">
        <v>2558</v>
      </c>
      <c r="K1629">
        <v>0</v>
      </c>
      <c r="L1629" t="s">
        <v>1228</v>
      </c>
      <c r="M1629">
        <v>0</v>
      </c>
      <c r="N1629" t="s">
        <v>1228</v>
      </c>
    </row>
    <row r="1630" spans="1:14" hidden="1">
      <c r="A1630">
        <v>10</v>
      </c>
      <c r="B1630">
        <v>41</v>
      </c>
      <c r="C1630" t="s">
        <v>2559</v>
      </c>
      <c r="D1630" t="s">
        <v>2608</v>
      </c>
      <c r="E1630">
        <v>1000730</v>
      </c>
      <c r="F1630" t="s">
        <v>47</v>
      </c>
      <c r="G1630" t="s">
        <v>194</v>
      </c>
      <c r="H1630" t="s">
        <v>2557</v>
      </c>
      <c r="I1630">
        <v>3910042370</v>
      </c>
      <c r="J1630" t="s">
        <v>2558</v>
      </c>
      <c r="K1630">
        <v>0</v>
      </c>
      <c r="L1630" t="s">
        <v>1228</v>
      </c>
      <c r="M1630">
        <v>0</v>
      </c>
      <c r="N1630" t="s">
        <v>1228</v>
      </c>
    </row>
    <row r="1631" spans="1:14" hidden="1">
      <c r="A1631">
        <v>10</v>
      </c>
      <c r="B1631">
        <v>41</v>
      </c>
      <c r="C1631" t="s">
        <v>2559</v>
      </c>
      <c r="D1631" t="s">
        <v>2608</v>
      </c>
      <c r="E1631">
        <v>1000730</v>
      </c>
      <c r="F1631" t="s">
        <v>47</v>
      </c>
      <c r="G1631" t="s">
        <v>409</v>
      </c>
      <c r="H1631" t="s">
        <v>2557</v>
      </c>
      <c r="I1631">
        <v>3910042370</v>
      </c>
      <c r="J1631" t="s">
        <v>2558</v>
      </c>
      <c r="K1631">
        <v>0</v>
      </c>
      <c r="L1631" t="s">
        <v>1228</v>
      </c>
      <c r="M1631">
        <v>0</v>
      </c>
      <c r="N1631" t="s">
        <v>1228</v>
      </c>
    </row>
    <row r="1632" spans="1:14" hidden="1">
      <c r="A1632">
        <v>10</v>
      </c>
      <c r="B1632">
        <v>41</v>
      </c>
      <c r="C1632" t="s">
        <v>2559</v>
      </c>
      <c r="D1632" t="s">
        <v>2608</v>
      </c>
      <c r="E1632">
        <v>1000730</v>
      </c>
      <c r="F1632" t="s">
        <v>47</v>
      </c>
      <c r="G1632" t="s">
        <v>1122</v>
      </c>
      <c r="H1632" t="s">
        <v>2557</v>
      </c>
      <c r="I1632">
        <v>3910042370</v>
      </c>
      <c r="J1632" t="s">
        <v>2558</v>
      </c>
      <c r="K1632">
        <v>0</v>
      </c>
      <c r="L1632" t="s">
        <v>1228</v>
      </c>
      <c r="M1632">
        <v>0</v>
      </c>
      <c r="N1632" t="s">
        <v>1228</v>
      </c>
    </row>
    <row r="1633" spans="1:14" hidden="1">
      <c r="A1633">
        <v>10</v>
      </c>
      <c r="B1633">
        <v>41</v>
      </c>
      <c r="C1633" t="s">
        <v>2559</v>
      </c>
      <c r="D1633" t="s">
        <v>2608</v>
      </c>
      <c r="E1633">
        <v>1000730</v>
      </c>
      <c r="F1633" t="s">
        <v>47</v>
      </c>
      <c r="G1633" t="s">
        <v>409</v>
      </c>
      <c r="H1633" t="s">
        <v>2557</v>
      </c>
      <c r="I1633">
        <v>3910042370</v>
      </c>
      <c r="J1633" t="s">
        <v>2558</v>
      </c>
      <c r="K1633">
        <v>0</v>
      </c>
      <c r="L1633" t="s">
        <v>1228</v>
      </c>
      <c r="M1633">
        <v>0</v>
      </c>
      <c r="N1633" t="s">
        <v>1228</v>
      </c>
    </row>
    <row r="1634" spans="1:14" hidden="1">
      <c r="A1634">
        <v>10</v>
      </c>
      <c r="B1634">
        <v>43</v>
      </c>
      <c r="C1634" t="s">
        <v>2559</v>
      </c>
      <c r="D1634" t="s">
        <v>2608</v>
      </c>
      <c r="E1634">
        <v>1000730</v>
      </c>
      <c r="F1634" t="s">
        <v>47</v>
      </c>
      <c r="G1634" t="s">
        <v>194</v>
      </c>
      <c r="H1634" t="s">
        <v>2557</v>
      </c>
      <c r="I1634">
        <v>3910043255</v>
      </c>
      <c r="J1634" t="s">
        <v>2558</v>
      </c>
      <c r="K1634">
        <v>0</v>
      </c>
      <c r="L1634" t="s">
        <v>1228</v>
      </c>
      <c r="M1634">
        <v>0</v>
      </c>
      <c r="N1634" t="s">
        <v>1228</v>
      </c>
    </row>
    <row r="1635" spans="1:14" hidden="1">
      <c r="A1635">
        <v>10</v>
      </c>
      <c r="B1635">
        <v>43</v>
      </c>
      <c r="C1635" t="s">
        <v>2559</v>
      </c>
      <c r="D1635" t="s">
        <v>2608</v>
      </c>
      <c r="E1635">
        <v>1000730</v>
      </c>
      <c r="F1635" t="s">
        <v>47</v>
      </c>
      <c r="G1635" t="s">
        <v>80</v>
      </c>
      <c r="H1635" t="s">
        <v>2557</v>
      </c>
      <c r="I1635">
        <v>3910043255</v>
      </c>
      <c r="J1635" t="s">
        <v>2558</v>
      </c>
      <c r="K1635">
        <v>0</v>
      </c>
      <c r="L1635" t="s">
        <v>1228</v>
      </c>
      <c r="M1635">
        <v>0</v>
      </c>
      <c r="N1635" t="s">
        <v>1228</v>
      </c>
    </row>
    <row r="1636" spans="1:14" hidden="1">
      <c r="A1636">
        <v>19</v>
      </c>
      <c r="B1636">
        <v>43</v>
      </c>
      <c r="C1636" t="s">
        <v>2555</v>
      </c>
      <c r="D1636" t="s">
        <v>2608</v>
      </c>
      <c r="E1636">
        <v>1000730</v>
      </c>
      <c r="F1636" t="s">
        <v>47</v>
      </c>
      <c r="G1636" t="s">
        <v>54</v>
      </c>
      <c r="H1636" t="s">
        <v>2557</v>
      </c>
      <c r="I1636">
        <v>34996660</v>
      </c>
      <c r="J1636" t="s">
        <v>2558</v>
      </c>
      <c r="K1636" s="45">
        <v>1081456</v>
      </c>
      <c r="L1636" t="s">
        <v>1228</v>
      </c>
      <c r="M1636" s="45">
        <v>205477</v>
      </c>
      <c r="N1636" t="s">
        <v>1228</v>
      </c>
    </row>
    <row r="1637" spans="1:14" hidden="1">
      <c r="A1637">
        <v>19</v>
      </c>
      <c r="B1637">
        <v>41</v>
      </c>
      <c r="C1637" t="s">
        <v>2555</v>
      </c>
      <c r="D1637" t="s">
        <v>2608</v>
      </c>
      <c r="E1637">
        <v>1000730</v>
      </c>
      <c r="F1637" t="s">
        <v>47</v>
      </c>
      <c r="G1637" t="s">
        <v>54</v>
      </c>
      <c r="H1637" t="s">
        <v>2557</v>
      </c>
      <c r="I1637">
        <v>34996710</v>
      </c>
      <c r="J1637" t="s">
        <v>2558</v>
      </c>
      <c r="K1637">
        <v>0</v>
      </c>
      <c r="L1637" t="s">
        <v>1228</v>
      </c>
      <c r="M1637">
        <v>0</v>
      </c>
      <c r="N1637" t="s">
        <v>1228</v>
      </c>
    </row>
    <row r="1638" spans="1:14" hidden="1">
      <c r="A1638">
        <v>19</v>
      </c>
      <c r="B1638">
        <v>41</v>
      </c>
      <c r="C1638" t="s">
        <v>2555</v>
      </c>
      <c r="D1638" t="s">
        <v>2608</v>
      </c>
      <c r="E1638">
        <v>1000730</v>
      </c>
      <c r="F1638" t="s">
        <v>47</v>
      </c>
      <c r="G1638" t="s">
        <v>54</v>
      </c>
      <c r="H1638" t="s">
        <v>2557</v>
      </c>
      <c r="I1638">
        <v>34996710</v>
      </c>
      <c r="J1638" t="s">
        <v>2558</v>
      </c>
      <c r="K1638">
        <v>0</v>
      </c>
      <c r="L1638" t="s">
        <v>1228</v>
      </c>
      <c r="M1638">
        <v>0</v>
      </c>
      <c r="N1638" t="s">
        <v>1228</v>
      </c>
    </row>
    <row r="1639" spans="1:14" hidden="1">
      <c r="A1639">
        <v>19</v>
      </c>
      <c r="B1639">
        <v>41</v>
      </c>
      <c r="C1639" t="s">
        <v>2555</v>
      </c>
      <c r="D1639" t="s">
        <v>2608</v>
      </c>
      <c r="E1639">
        <v>1000730</v>
      </c>
      <c r="F1639" t="s">
        <v>47</v>
      </c>
      <c r="G1639" t="s">
        <v>54</v>
      </c>
      <c r="H1639" t="s">
        <v>2557</v>
      </c>
      <c r="I1639">
        <v>34996710</v>
      </c>
      <c r="J1639" t="s">
        <v>2558</v>
      </c>
      <c r="K1639">
        <v>0</v>
      </c>
      <c r="L1639" t="s">
        <v>1228</v>
      </c>
      <c r="M1639">
        <v>0</v>
      </c>
      <c r="N1639" t="s">
        <v>1228</v>
      </c>
    </row>
    <row r="1640" spans="1:14" hidden="1">
      <c r="A1640">
        <v>19</v>
      </c>
      <c r="B1640">
        <v>41</v>
      </c>
      <c r="C1640" t="s">
        <v>2555</v>
      </c>
      <c r="D1640" t="s">
        <v>2608</v>
      </c>
      <c r="E1640">
        <v>1000730</v>
      </c>
      <c r="F1640" t="s">
        <v>47</v>
      </c>
      <c r="G1640" t="s">
        <v>54</v>
      </c>
      <c r="H1640" t="s">
        <v>2557</v>
      </c>
      <c r="I1640">
        <v>34996710</v>
      </c>
      <c r="J1640" t="s">
        <v>2558</v>
      </c>
      <c r="K1640">
        <v>0</v>
      </c>
      <c r="L1640" t="s">
        <v>1228</v>
      </c>
      <c r="M1640">
        <v>0</v>
      </c>
      <c r="N1640" t="s">
        <v>1228</v>
      </c>
    </row>
    <row r="1641" spans="1:14" hidden="1">
      <c r="A1641">
        <v>19</v>
      </c>
      <c r="B1641">
        <v>41</v>
      </c>
      <c r="C1641" t="s">
        <v>2555</v>
      </c>
      <c r="D1641" t="s">
        <v>2608</v>
      </c>
      <c r="E1641">
        <v>1000730</v>
      </c>
      <c r="F1641" t="s">
        <v>47</v>
      </c>
      <c r="G1641" t="s">
        <v>54</v>
      </c>
      <c r="H1641" t="s">
        <v>2557</v>
      </c>
      <c r="I1641">
        <v>34996710</v>
      </c>
      <c r="J1641" t="s">
        <v>2558</v>
      </c>
      <c r="K1641" s="45">
        <v>81109</v>
      </c>
      <c r="L1641" t="s">
        <v>1228</v>
      </c>
      <c r="M1641" s="45">
        <v>15411</v>
      </c>
      <c r="N1641" t="s">
        <v>1228</v>
      </c>
    </row>
    <row r="1642" spans="1:14" hidden="1">
      <c r="A1642">
        <v>19</v>
      </c>
      <c r="B1642">
        <v>41</v>
      </c>
      <c r="C1642" t="s">
        <v>2555</v>
      </c>
      <c r="D1642" t="s">
        <v>2608</v>
      </c>
      <c r="E1642">
        <v>1000730</v>
      </c>
      <c r="F1642" t="s">
        <v>47</v>
      </c>
      <c r="G1642" t="s">
        <v>54</v>
      </c>
      <c r="H1642" t="s">
        <v>2557</v>
      </c>
      <c r="I1642">
        <v>34996710</v>
      </c>
      <c r="J1642" t="s">
        <v>2558</v>
      </c>
      <c r="K1642">
        <v>0</v>
      </c>
      <c r="L1642" t="s">
        <v>1228</v>
      </c>
      <c r="M1642">
        <v>0</v>
      </c>
      <c r="N1642" t="s">
        <v>1228</v>
      </c>
    </row>
    <row r="1643" spans="1:14" hidden="1">
      <c r="A1643">
        <v>19</v>
      </c>
      <c r="B1643">
        <v>41</v>
      </c>
      <c r="C1643" t="s">
        <v>2555</v>
      </c>
      <c r="D1643" t="s">
        <v>2608</v>
      </c>
      <c r="E1643">
        <v>1000730</v>
      </c>
      <c r="F1643" t="s">
        <v>47</v>
      </c>
      <c r="G1643" t="s">
        <v>54</v>
      </c>
      <c r="H1643" t="s">
        <v>2557</v>
      </c>
      <c r="I1643">
        <v>34996710</v>
      </c>
      <c r="J1643" t="s">
        <v>2558</v>
      </c>
      <c r="K1643">
        <v>0</v>
      </c>
      <c r="L1643" t="s">
        <v>1228</v>
      </c>
      <c r="M1643">
        <v>0</v>
      </c>
      <c r="N1643" t="s">
        <v>1228</v>
      </c>
    </row>
    <row r="1644" spans="1:14" hidden="1">
      <c r="A1644">
        <v>19</v>
      </c>
      <c r="B1644">
        <v>41</v>
      </c>
      <c r="C1644" t="s">
        <v>2555</v>
      </c>
      <c r="D1644" t="s">
        <v>2608</v>
      </c>
      <c r="E1644">
        <v>1000730</v>
      </c>
      <c r="F1644" t="s">
        <v>47</v>
      </c>
      <c r="G1644" t="s">
        <v>54</v>
      </c>
      <c r="H1644" t="s">
        <v>2557</v>
      </c>
      <c r="I1644">
        <v>34996710</v>
      </c>
      <c r="J1644" t="s">
        <v>2558</v>
      </c>
      <c r="K1644">
        <v>0</v>
      </c>
      <c r="L1644" t="s">
        <v>1228</v>
      </c>
      <c r="M1644">
        <v>0</v>
      </c>
      <c r="N1644" t="s">
        <v>1228</v>
      </c>
    </row>
    <row r="1645" spans="1:14" hidden="1">
      <c r="A1645">
        <v>19</v>
      </c>
      <c r="B1645">
        <v>41</v>
      </c>
      <c r="C1645" t="s">
        <v>2555</v>
      </c>
      <c r="D1645" t="s">
        <v>2608</v>
      </c>
      <c r="E1645">
        <v>1000730</v>
      </c>
      <c r="F1645" t="s">
        <v>47</v>
      </c>
      <c r="G1645" t="s">
        <v>54</v>
      </c>
      <c r="H1645" t="s">
        <v>2557</v>
      </c>
      <c r="I1645">
        <v>34996710</v>
      </c>
      <c r="J1645" t="s">
        <v>2558</v>
      </c>
      <c r="K1645">
        <v>0</v>
      </c>
      <c r="L1645" t="s">
        <v>1228</v>
      </c>
      <c r="M1645">
        <v>0</v>
      </c>
      <c r="N1645" t="s">
        <v>1228</v>
      </c>
    </row>
    <row r="1646" spans="1:14" hidden="1">
      <c r="A1646">
        <v>19</v>
      </c>
      <c r="B1646">
        <v>41</v>
      </c>
      <c r="C1646" t="s">
        <v>2555</v>
      </c>
      <c r="D1646" t="s">
        <v>2608</v>
      </c>
      <c r="E1646">
        <v>1000730</v>
      </c>
      <c r="F1646" t="s">
        <v>47</v>
      </c>
      <c r="G1646" t="s">
        <v>54</v>
      </c>
      <c r="H1646" t="s">
        <v>2557</v>
      </c>
      <c r="I1646">
        <v>34996710</v>
      </c>
      <c r="J1646" t="s">
        <v>2558</v>
      </c>
      <c r="K1646">
        <v>0</v>
      </c>
      <c r="L1646" t="s">
        <v>1228</v>
      </c>
      <c r="M1646">
        <v>0</v>
      </c>
      <c r="N1646" t="s">
        <v>1228</v>
      </c>
    </row>
    <row r="1647" spans="1:14" hidden="1">
      <c r="A1647">
        <v>10</v>
      </c>
      <c r="B1647">
        <v>41</v>
      </c>
      <c r="C1647" t="s">
        <v>2555</v>
      </c>
      <c r="D1647" t="s">
        <v>2608</v>
      </c>
      <c r="E1647">
        <v>1000730</v>
      </c>
      <c r="F1647" t="s">
        <v>47</v>
      </c>
      <c r="G1647" t="s">
        <v>155</v>
      </c>
      <c r="H1647" t="s">
        <v>2557</v>
      </c>
      <c r="I1647">
        <v>34996713</v>
      </c>
      <c r="J1647" t="s">
        <v>2558</v>
      </c>
      <c r="K1647">
        <v>0</v>
      </c>
      <c r="L1647" t="s">
        <v>1228</v>
      </c>
      <c r="M1647">
        <v>0</v>
      </c>
      <c r="N1647" t="s">
        <v>1228</v>
      </c>
    </row>
    <row r="1648" spans="1:14" hidden="1">
      <c r="A1648">
        <v>10</v>
      </c>
      <c r="B1648">
        <v>41</v>
      </c>
      <c r="C1648" t="s">
        <v>2555</v>
      </c>
      <c r="D1648" t="s">
        <v>2608</v>
      </c>
      <c r="E1648">
        <v>1000730</v>
      </c>
      <c r="F1648" t="s">
        <v>47</v>
      </c>
      <c r="G1648" t="s">
        <v>117</v>
      </c>
      <c r="H1648" t="s">
        <v>2557</v>
      </c>
      <c r="I1648">
        <v>34996713</v>
      </c>
      <c r="J1648" t="s">
        <v>2558</v>
      </c>
      <c r="K1648">
        <v>0</v>
      </c>
      <c r="L1648" t="s">
        <v>1228</v>
      </c>
      <c r="M1648">
        <v>0</v>
      </c>
      <c r="N1648" t="s">
        <v>1228</v>
      </c>
    </row>
    <row r="1649" spans="1:14" hidden="1">
      <c r="A1649">
        <v>10</v>
      </c>
      <c r="B1649">
        <v>41</v>
      </c>
      <c r="C1649" t="s">
        <v>2555</v>
      </c>
      <c r="D1649" t="s">
        <v>2608</v>
      </c>
      <c r="E1649">
        <v>1000730</v>
      </c>
      <c r="F1649" t="s">
        <v>47</v>
      </c>
      <c r="G1649" t="s">
        <v>150</v>
      </c>
      <c r="H1649" t="s">
        <v>2557</v>
      </c>
      <c r="I1649">
        <v>34996713</v>
      </c>
      <c r="J1649" t="s">
        <v>2558</v>
      </c>
      <c r="K1649">
        <v>0</v>
      </c>
      <c r="L1649" t="s">
        <v>1228</v>
      </c>
      <c r="M1649">
        <v>0</v>
      </c>
      <c r="N1649" t="s">
        <v>1228</v>
      </c>
    </row>
    <row r="1650" spans="1:14" hidden="1">
      <c r="A1650">
        <v>10</v>
      </c>
      <c r="B1650">
        <v>41</v>
      </c>
      <c r="C1650" t="s">
        <v>2555</v>
      </c>
      <c r="D1650" t="s">
        <v>2608</v>
      </c>
      <c r="E1650">
        <v>1000730</v>
      </c>
      <c r="F1650" t="s">
        <v>47</v>
      </c>
      <c r="G1650" t="s">
        <v>135</v>
      </c>
      <c r="H1650" t="s">
        <v>2557</v>
      </c>
      <c r="I1650">
        <v>34996713</v>
      </c>
      <c r="J1650" t="s">
        <v>2558</v>
      </c>
      <c r="K1650">
        <v>0</v>
      </c>
      <c r="L1650" t="s">
        <v>1228</v>
      </c>
      <c r="M1650">
        <v>0</v>
      </c>
      <c r="N1650" t="s">
        <v>1228</v>
      </c>
    </row>
    <row r="1651" spans="1:14" hidden="1">
      <c r="A1651">
        <v>10</v>
      </c>
      <c r="B1651">
        <v>41</v>
      </c>
      <c r="C1651" t="s">
        <v>2555</v>
      </c>
      <c r="D1651" t="s">
        <v>2608</v>
      </c>
      <c r="E1651">
        <v>1000730</v>
      </c>
      <c r="F1651" t="s">
        <v>47</v>
      </c>
      <c r="G1651" t="s">
        <v>80</v>
      </c>
      <c r="H1651" t="s">
        <v>2557</v>
      </c>
      <c r="I1651">
        <v>34996713</v>
      </c>
      <c r="J1651" t="s">
        <v>2558</v>
      </c>
      <c r="K1651">
        <v>0</v>
      </c>
      <c r="L1651" t="s">
        <v>1228</v>
      </c>
      <c r="M1651">
        <v>0</v>
      </c>
      <c r="N1651" t="s">
        <v>1228</v>
      </c>
    </row>
    <row r="1652" spans="1:14" hidden="1">
      <c r="A1652">
        <v>10</v>
      </c>
      <c r="B1652">
        <v>41</v>
      </c>
      <c r="C1652" t="s">
        <v>2555</v>
      </c>
      <c r="D1652" t="s">
        <v>2608</v>
      </c>
      <c r="E1652">
        <v>1000730</v>
      </c>
      <c r="F1652" t="s">
        <v>47</v>
      </c>
      <c r="G1652" t="s">
        <v>137</v>
      </c>
      <c r="H1652" t="s">
        <v>2557</v>
      </c>
      <c r="I1652">
        <v>34996713</v>
      </c>
      <c r="J1652" t="s">
        <v>2558</v>
      </c>
      <c r="K1652">
        <v>0</v>
      </c>
      <c r="L1652" t="s">
        <v>1228</v>
      </c>
      <c r="M1652">
        <v>0</v>
      </c>
      <c r="N1652" t="s">
        <v>1228</v>
      </c>
    </row>
    <row r="1653" spans="1:14" hidden="1">
      <c r="A1653">
        <v>10</v>
      </c>
      <c r="B1653">
        <v>41</v>
      </c>
      <c r="C1653" t="s">
        <v>2555</v>
      </c>
      <c r="D1653" t="s">
        <v>2608</v>
      </c>
      <c r="E1653">
        <v>1000730</v>
      </c>
      <c r="F1653" t="s">
        <v>47</v>
      </c>
      <c r="G1653" t="s">
        <v>117</v>
      </c>
      <c r="H1653" t="s">
        <v>2557</v>
      </c>
      <c r="I1653">
        <v>34996713</v>
      </c>
      <c r="J1653" t="s">
        <v>2558</v>
      </c>
      <c r="K1653">
        <v>0</v>
      </c>
      <c r="L1653" t="s">
        <v>1228</v>
      </c>
      <c r="M1653">
        <v>0</v>
      </c>
      <c r="N1653" t="s">
        <v>1228</v>
      </c>
    </row>
    <row r="1654" spans="1:14" hidden="1">
      <c r="A1654">
        <v>10</v>
      </c>
      <c r="B1654">
        <v>41</v>
      </c>
      <c r="C1654" t="s">
        <v>2555</v>
      </c>
      <c r="D1654" t="s">
        <v>2608</v>
      </c>
      <c r="E1654">
        <v>1000730</v>
      </c>
      <c r="F1654" t="s">
        <v>47</v>
      </c>
      <c r="G1654" t="s">
        <v>117</v>
      </c>
      <c r="H1654" t="s">
        <v>2557</v>
      </c>
      <c r="I1654">
        <v>34996713</v>
      </c>
      <c r="J1654" t="s">
        <v>2558</v>
      </c>
      <c r="K1654">
        <v>0</v>
      </c>
      <c r="L1654" t="s">
        <v>1228</v>
      </c>
      <c r="M1654">
        <v>0</v>
      </c>
      <c r="N1654" t="s">
        <v>1228</v>
      </c>
    </row>
    <row r="1655" spans="1:14" hidden="1">
      <c r="A1655">
        <v>10</v>
      </c>
      <c r="B1655">
        <v>41</v>
      </c>
      <c r="C1655" t="s">
        <v>2555</v>
      </c>
      <c r="D1655" t="s">
        <v>2608</v>
      </c>
      <c r="E1655">
        <v>1000730</v>
      </c>
      <c r="F1655" t="s">
        <v>47</v>
      </c>
      <c r="G1655" t="s">
        <v>182</v>
      </c>
      <c r="H1655" t="s">
        <v>2557</v>
      </c>
      <c r="I1655">
        <v>34996713</v>
      </c>
      <c r="J1655" t="s">
        <v>2558</v>
      </c>
      <c r="K1655">
        <v>0</v>
      </c>
      <c r="L1655" t="s">
        <v>1228</v>
      </c>
      <c r="M1655">
        <v>0</v>
      </c>
      <c r="N1655" t="s">
        <v>1228</v>
      </c>
    </row>
    <row r="1656" spans="1:14" hidden="1">
      <c r="A1656">
        <v>10</v>
      </c>
      <c r="B1656">
        <v>41</v>
      </c>
      <c r="C1656" t="s">
        <v>2555</v>
      </c>
      <c r="D1656" t="s">
        <v>2608</v>
      </c>
      <c r="E1656">
        <v>1000730</v>
      </c>
      <c r="F1656" t="s">
        <v>47</v>
      </c>
      <c r="G1656" t="s">
        <v>194</v>
      </c>
      <c r="H1656" t="s">
        <v>2557</v>
      </c>
      <c r="I1656">
        <v>34996713</v>
      </c>
      <c r="J1656" t="s">
        <v>2558</v>
      </c>
      <c r="K1656">
        <v>0</v>
      </c>
      <c r="L1656" t="s">
        <v>1228</v>
      </c>
      <c r="M1656">
        <v>0</v>
      </c>
      <c r="N1656" t="s">
        <v>1228</v>
      </c>
    </row>
    <row r="1657" spans="1:14" hidden="1">
      <c r="A1657">
        <v>10</v>
      </c>
      <c r="B1657">
        <v>41</v>
      </c>
      <c r="C1657" t="s">
        <v>2555</v>
      </c>
      <c r="D1657" t="s">
        <v>2608</v>
      </c>
      <c r="E1657">
        <v>1000730</v>
      </c>
      <c r="F1657" t="s">
        <v>47</v>
      </c>
      <c r="G1657" t="s">
        <v>155</v>
      </c>
      <c r="H1657" t="s">
        <v>2557</v>
      </c>
      <c r="I1657">
        <v>34996713</v>
      </c>
      <c r="J1657" t="s">
        <v>2558</v>
      </c>
      <c r="K1657">
        <v>0</v>
      </c>
      <c r="L1657" t="s">
        <v>1228</v>
      </c>
      <c r="M1657">
        <v>0</v>
      </c>
      <c r="N1657" t="s">
        <v>1228</v>
      </c>
    </row>
    <row r="1658" spans="1:14" hidden="1">
      <c r="A1658">
        <v>10</v>
      </c>
      <c r="B1658">
        <v>41</v>
      </c>
      <c r="C1658" t="s">
        <v>2555</v>
      </c>
      <c r="D1658" t="s">
        <v>2608</v>
      </c>
      <c r="E1658">
        <v>1000730</v>
      </c>
      <c r="F1658" t="s">
        <v>47</v>
      </c>
      <c r="G1658" t="s">
        <v>137</v>
      </c>
      <c r="H1658" t="s">
        <v>2557</v>
      </c>
      <c r="I1658">
        <v>34996713</v>
      </c>
      <c r="J1658" t="s">
        <v>2558</v>
      </c>
      <c r="K1658">
        <v>0</v>
      </c>
      <c r="L1658" t="s">
        <v>1228</v>
      </c>
      <c r="M1658">
        <v>0</v>
      </c>
      <c r="N1658" t="s">
        <v>1228</v>
      </c>
    </row>
    <row r="1659" spans="1:14" hidden="1">
      <c r="A1659">
        <v>10</v>
      </c>
      <c r="B1659">
        <v>41</v>
      </c>
      <c r="C1659" t="s">
        <v>2555</v>
      </c>
      <c r="D1659" t="s">
        <v>2608</v>
      </c>
      <c r="E1659">
        <v>1000730</v>
      </c>
      <c r="F1659" t="s">
        <v>47</v>
      </c>
      <c r="G1659" t="s">
        <v>182</v>
      </c>
      <c r="H1659" t="s">
        <v>2557</v>
      </c>
      <c r="I1659">
        <v>34996713</v>
      </c>
      <c r="J1659" t="s">
        <v>2558</v>
      </c>
      <c r="K1659">
        <v>0</v>
      </c>
      <c r="L1659" t="s">
        <v>1228</v>
      </c>
      <c r="M1659">
        <v>0</v>
      </c>
      <c r="N1659" t="s">
        <v>1228</v>
      </c>
    </row>
    <row r="1660" spans="1:14" hidden="1">
      <c r="A1660">
        <v>10</v>
      </c>
      <c r="B1660">
        <v>41</v>
      </c>
      <c r="C1660" t="s">
        <v>2555</v>
      </c>
      <c r="D1660" t="s">
        <v>2608</v>
      </c>
      <c r="E1660">
        <v>1000730</v>
      </c>
      <c r="F1660" t="s">
        <v>47</v>
      </c>
      <c r="G1660" t="s">
        <v>150</v>
      </c>
      <c r="H1660" t="s">
        <v>2557</v>
      </c>
      <c r="I1660">
        <v>34996713</v>
      </c>
      <c r="J1660" t="s">
        <v>2558</v>
      </c>
      <c r="K1660">
        <v>0</v>
      </c>
      <c r="L1660" t="s">
        <v>1228</v>
      </c>
      <c r="M1660">
        <v>0</v>
      </c>
      <c r="N1660" t="s">
        <v>1228</v>
      </c>
    </row>
    <row r="1661" spans="1:14" hidden="1">
      <c r="A1661">
        <v>10</v>
      </c>
      <c r="B1661">
        <v>41</v>
      </c>
      <c r="C1661" t="s">
        <v>2555</v>
      </c>
      <c r="D1661" t="s">
        <v>2608</v>
      </c>
      <c r="E1661">
        <v>1000730</v>
      </c>
      <c r="F1661" t="s">
        <v>47</v>
      </c>
      <c r="G1661" t="s">
        <v>279</v>
      </c>
      <c r="H1661" t="s">
        <v>2557</v>
      </c>
      <c r="I1661">
        <v>34996713</v>
      </c>
      <c r="J1661" t="s">
        <v>2558</v>
      </c>
      <c r="K1661">
        <v>698</v>
      </c>
      <c r="L1661" t="s">
        <v>1228</v>
      </c>
      <c r="M1661">
        <v>133</v>
      </c>
      <c r="N1661" t="s">
        <v>1228</v>
      </c>
    </row>
    <row r="1662" spans="1:14" hidden="1">
      <c r="A1662">
        <v>10</v>
      </c>
      <c r="B1662">
        <v>41</v>
      </c>
      <c r="C1662" t="s">
        <v>2555</v>
      </c>
      <c r="D1662" t="s">
        <v>2608</v>
      </c>
      <c r="E1662">
        <v>1000730</v>
      </c>
      <c r="F1662" t="s">
        <v>47</v>
      </c>
      <c r="G1662" t="s">
        <v>135</v>
      </c>
      <c r="H1662" t="s">
        <v>2557</v>
      </c>
      <c r="I1662">
        <v>34996713</v>
      </c>
      <c r="J1662" t="s">
        <v>2558</v>
      </c>
      <c r="K1662">
        <v>0</v>
      </c>
      <c r="L1662" t="s">
        <v>1228</v>
      </c>
      <c r="M1662">
        <v>0</v>
      </c>
      <c r="N1662" t="s">
        <v>1228</v>
      </c>
    </row>
    <row r="1663" spans="1:14" hidden="1">
      <c r="A1663">
        <v>10</v>
      </c>
      <c r="B1663">
        <v>41</v>
      </c>
      <c r="C1663" t="s">
        <v>2555</v>
      </c>
      <c r="D1663" t="s">
        <v>2608</v>
      </c>
      <c r="E1663">
        <v>1000730</v>
      </c>
      <c r="F1663" t="s">
        <v>47</v>
      </c>
      <c r="G1663" t="s">
        <v>137</v>
      </c>
      <c r="H1663" t="s">
        <v>2557</v>
      </c>
      <c r="I1663">
        <v>34996713</v>
      </c>
      <c r="J1663" t="s">
        <v>2558</v>
      </c>
      <c r="K1663">
        <v>0</v>
      </c>
      <c r="L1663" t="s">
        <v>1228</v>
      </c>
      <c r="M1663">
        <v>0</v>
      </c>
      <c r="N1663" t="s">
        <v>1228</v>
      </c>
    </row>
    <row r="1664" spans="1:14" hidden="1">
      <c r="A1664">
        <v>10</v>
      </c>
      <c r="B1664">
        <v>41</v>
      </c>
      <c r="C1664" t="s">
        <v>2555</v>
      </c>
      <c r="D1664" t="s">
        <v>2608</v>
      </c>
      <c r="E1664">
        <v>1000730</v>
      </c>
      <c r="F1664" t="s">
        <v>47</v>
      </c>
      <c r="G1664" t="s">
        <v>117</v>
      </c>
      <c r="H1664" t="s">
        <v>2557</v>
      </c>
      <c r="I1664">
        <v>34996713</v>
      </c>
      <c r="J1664" t="s">
        <v>2558</v>
      </c>
      <c r="K1664">
        <v>0</v>
      </c>
      <c r="L1664" t="s">
        <v>1228</v>
      </c>
      <c r="M1664">
        <v>0</v>
      </c>
      <c r="N1664" t="s">
        <v>1228</v>
      </c>
    </row>
    <row r="1665" spans="1:14" hidden="1">
      <c r="A1665">
        <v>10</v>
      </c>
      <c r="B1665">
        <v>41</v>
      </c>
      <c r="C1665" t="s">
        <v>2555</v>
      </c>
      <c r="D1665" t="s">
        <v>2608</v>
      </c>
      <c r="E1665">
        <v>1000730</v>
      </c>
      <c r="F1665" t="s">
        <v>47</v>
      </c>
      <c r="G1665" t="s">
        <v>150</v>
      </c>
      <c r="H1665" t="s">
        <v>2557</v>
      </c>
      <c r="I1665">
        <v>34996713</v>
      </c>
      <c r="J1665" t="s">
        <v>2558</v>
      </c>
      <c r="K1665">
        <v>136</v>
      </c>
      <c r="L1665" t="s">
        <v>1228</v>
      </c>
      <c r="M1665">
        <v>26</v>
      </c>
      <c r="N1665" t="s">
        <v>1228</v>
      </c>
    </row>
    <row r="1666" spans="1:14" hidden="1">
      <c r="A1666">
        <v>10</v>
      </c>
      <c r="B1666">
        <v>41</v>
      </c>
      <c r="C1666" t="s">
        <v>2555</v>
      </c>
      <c r="D1666" t="s">
        <v>2608</v>
      </c>
      <c r="E1666">
        <v>1000730</v>
      </c>
      <c r="F1666" t="s">
        <v>47</v>
      </c>
      <c r="G1666" t="s">
        <v>135</v>
      </c>
      <c r="H1666" t="s">
        <v>2557</v>
      </c>
      <c r="I1666">
        <v>34996713</v>
      </c>
      <c r="J1666" t="s">
        <v>2558</v>
      </c>
      <c r="K1666" s="45">
        <v>2234</v>
      </c>
      <c r="L1666" t="s">
        <v>1228</v>
      </c>
      <c r="M1666">
        <v>424</v>
      </c>
      <c r="N1666" t="s">
        <v>1228</v>
      </c>
    </row>
    <row r="1667" spans="1:14" hidden="1">
      <c r="A1667">
        <v>10</v>
      </c>
      <c r="B1667">
        <v>41</v>
      </c>
      <c r="C1667" t="s">
        <v>2555</v>
      </c>
      <c r="D1667" t="s">
        <v>2608</v>
      </c>
      <c r="E1667">
        <v>1000730</v>
      </c>
      <c r="F1667" t="s">
        <v>47</v>
      </c>
      <c r="G1667" t="s">
        <v>250</v>
      </c>
      <c r="H1667" t="s">
        <v>2557</v>
      </c>
      <c r="I1667">
        <v>34996713</v>
      </c>
      <c r="J1667" t="s">
        <v>2558</v>
      </c>
      <c r="K1667" s="45">
        <v>1239</v>
      </c>
      <c r="L1667" t="s">
        <v>1228</v>
      </c>
      <c r="M1667">
        <v>235</v>
      </c>
      <c r="N1667" t="s">
        <v>1228</v>
      </c>
    </row>
    <row r="1668" spans="1:14" hidden="1">
      <c r="A1668">
        <v>10</v>
      </c>
      <c r="B1668">
        <v>41</v>
      </c>
      <c r="C1668" t="s">
        <v>2555</v>
      </c>
      <c r="D1668" t="s">
        <v>2608</v>
      </c>
      <c r="E1668">
        <v>1000730</v>
      </c>
      <c r="F1668" t="s">
        <v>47</v>
      </c>
      <c r="G1668" t="s">
        <v>252</v>
      </c>
      <c r="H1668" t="s">
        <v>2557</v>
      </c>
      <c r="I1668">
        <v>34996713</v>
      </c>
      <c r="J1668" t="s">
        <v>2558</v>
      </c>
      <c r="K1668" s="45">
        <v>1114</v>
      </c>
      <c r="L1668" t="s">
        <v>1228</v>
      </c>
      <c r="M1668">
        <v>212</v>
      </c>
      <c r="N1668" t="s">
        <v>1228</v>
      </c>
    </row>
    <row r="1669" spans="1:14" hidden="1">
      <c r="A1669">
        <v>10</v>
      </c>
      <c r="B1669">
        <v>41</v>
      </c>
      <c r="C1669" t="s">
        <v>2555</v>
      </c>
      <c r="D1669" t="s">
        <v>2608</v>
      </c>
      <c r="E1669">
        <v>1000730</v>
      </c>
      <c r="F1669" t="s">
        <v>47</v>
      </c>
      <c r="G1669" t="s">
        <v>150</v>
      </c>
      <c r="H1669" t="s">
        <v>2557</v>
      </c>
      <c r="I1669">
        <v>34996713</v>
      </c>
      <c r="J1669" t="s">
        <v>2558</v>
      </c>
      <c r="K1669">
        <v>0</v>
      </c>
      <c r="L1669" t="s">
        <v>1228</v>
      </c>
      <c r="M1669">
        <v>0</v>
      </c>
      <c r="N1669" t="s">
        <v>1228</v>
      </c>
    </row>
    <row r="1670" spans="1:14" hidden="1">
      <c r="A1670">
        <v>10</v>
      </c>
      <c r="B1670">
        <v>41</v>
      </c>
      <c r="C1670" t="s">
        <v>2555</v>
      </c>
      <c r="D1670" t="s">
        <v>2608</v>
      </c>
      <c r="E1670">
        <v>1000730</v>
      </c>
      <c r="F1670" t="s">
        <v>47</v>
      </c>
      <c r="G1670" t="s">
        <v>245</v>
      </c>
      <c r="H1670" t="s">
        <v>2557</v>
      </c>
      <c r="I1670">
        <v>34996713</v>
      </c>
      <c r="J1670" t="s">
        <v>2558</v>
      </c>
      <c r="K1670" s="45">
        <v>4650</v>
      </c>
      <c r="L1670" t="s">
        <v>1228</v>
      </c>
      <c r="M1670">
        <v>884</v>
      </c>
      <c r="N1670" t="s">
        <v>1228</v>
      </c>
    </row>
    <row r="1671" spans="1:14" hidden="1">
      <c r="A1671">
        <v>10</v>
      </c>
      <c r="B1671">
        <v>41</v>
      </c>
      <c r="C1671" t="s">
        <v>2555</v>
      </c>
      <c r="D1671" t="s">
        <v>2608</v>
      </c>
      <c r="E1671">
        <v>1000730</v>
      </c>
      <c r="F1671" t="s">
        <v>47</v>
      </c>
      <c r="G1671" t="s">
        <v>117</v>
      </c>
      <c r="H1671" t="s">
        <v>2557</v>
      </c>
      <c r="I1671">
        <v>34996713</v>
      </c>
      <c r="J1671" t="s">
        <v>2558</v>
      </c>
      <c r="K1671" s="45">
        <v>39679</v>
      </c>
      <c r="L1671" t="s">
        <v>1228</v>
      </c>
      <c r="M1671" s="45">
        <v>7539</v>
      </c>
      <c r="N1671" t="s">
        <v>1228</v>
      </c>
    </row>
    <row r="1672" spans="1:14" hidden="1">
      <c r="A1672">
        <v>10</v>
      </c>
      <c r="B1672">
        <v>41</v>
      </c>
      <c r="C1672" t="s">
        <v>2555</v>
      </c>
      <c r="D1672" t="s">
        <v>2608</v>
      </c>
      <c r="E1672">
        <v>1000730</v>
      </c>
      <c r="F1672" t="s">
        <v>47</v>
      </c>
      <c r="G1672" t="s">
        <v>254</v>
      </c>
      <c r="H1672" t="s">
        <v>2557</v>
      </c>
      <c r="I1672">
        <v>34996713</v>
      </c>
      <c r="J1672" t="s">
        <v>2558</v>
      </c>
      <c r="K1672" s="45">
        <v>1636</v>
      </c>
      <c r="L1672" t="s">
        <v>1228</v>
      </c>
      <c r="M1672">
        <v>311</v>
      </c>
      <c r="N1672" t="s">
        <v>1228</v>
      </c>
    </row>
    <row r="1673" spans="1:14" hidden="1">
      <c r="A1673">
        <v>10</v>
      </c>
      <c r="B1673">
        <v>41</v>
      </c>
      <c r="C1673" t="s">
        <v>2555</v>
      </c>
      <c r="D1673" t="s">
        <v>2608</v>
      </c>
      <c r="E1673">
        <v>1000730</v>
      </c>
      <c r="F1673" t="s">
        <v>47</v>
      </c>
      <c r="G1673" t="s">
        <v>177</v>
      </c>
      <c r="H1673" t="s">
        <v>2557</v>
      </c>
      <c r="I1673">
        <v>34996713</v>
      </c>
      <c r="J1673" t="s">
        <v>2558</v>
      </c>
      <c r="K1673" s="45">
        <v>1791</v>
      </c>
      <c r="L1673" t="s">
        <v>1228</v>
      </c>
      <c r="M1673">
        <v>340</v>
      </c>
      <c r="N1673" t="s">
        <v>1228</v>
      </c>
    </row>
    <row r="1674" spans="1:14" hidden="1">
      <c r="A1674">
        <v>10</v>
      </c>
      <c r="B1674">
        <v>41</v>
      </c>
      <c r="C1674" t="s">
        <v>2555</v>
      </c>
      <c r="D1674" t="s">
        <v>2608</v>
      </c>
      <c r="E1674">
        <v>1000730</v>
      </c>
      <c r="F1674" t="s">
        <v>47</v>
      </c>
      <c r="G1674" t="s">
        <v>117</v>
      </c>
      <c r="H1674" t="s">
        <v>2557</v>
      </c>
      <c r="I1674">
        <v>34996713</v>
      </c>
      <c r="J1674" t="s">
        <v>2558</v>
      </c>
      <c r="K1674">
        <v>0</v>
      </c>
      <c r="L1674" t="s">
        <v>1228</v>
      </c>
      <c r="M1674">
        <v>0</v>
      </c>
      <c r="N1674" t="s">
        <v>1228</v>
      </c>
    </row>
    <row r="1675" spans="1:14" hidden="1">
      <c r="A1675">
        <v>10</v>
      </c>
      <c r="B1675">
        <v>41</v>
      </c>
      <c r="C1675" t="s">
        <v>2555</v>
      </c>
      <c r="D1675" t="s">
        <v>2608</v>
      </c>
      <c r="E1675">
        <v>1000730</v>
      </c>
      <c r="F1675" t="s">
        <v>47</v>
      </c>
      <c r="G1675" t="s">
        <v>135</v>
      </c>
      <c r="H1675" t="s">
        <v>2557</v>
      </c>
      <c r="I1675">
        <v>34996713</v>
      </c>
      <c r="J1675" t="s">
        <v>2558</v>
      </c>
      <c r="K1675">
        <v>0</v>
      </c>
      <c r="L1675" t="s">
        <v>1228</v>
      </c>
      <c r="M1675">
        <v>0</v>
      </c>
      <c r="N1675" t="s">
        <v>1228</v>
      </c>
    </row>
    <row r="1676" spans="1:14" hidden="1">
      <c r="A1676">
        <v>10</v>
      </c>
      <c r="B1676">
        <v>41</v>
      </c>
      <c r="C1676" t="s">
        <v>2555</v>
      </c>
      <c r="D1676" t="s">
        <v>2608</v>
      </c>
      <c r="E1676">
        <v>1000730</v>
      </c>
      <c r="F1676" t="s">
        <v>47</v>
      </c>
      <c r="G1676" t="s">
        <v>155</v>
      </c>
      <c r="H1676" t="s">
        <v>2557</v>
      </c>
      <c r="I1676">
        <v>34996713</v>
      </c>
      <c r="J1676" t="s">
        <v>2558</v>
      </c>
      <c r="K1676">
        <v>0</v>
      </c>
      <c r="L1676" t="s">
        <v>1228</v>
      </c>
      <c r="M1676">
        <v>0</v>
      </c>
      <c r="N1676" t="s">
        <v>1228</v>
      </c>
    </row>
    <row r="1677" spans="1:14" hidden="1">
      <c r="A1677">
        <v>10</v>
      </c>
      <c r="B1677">
        <v>41</v>
      </c>
      <c r="C1677" t="s">
        <v>2555</v>
      </c>
      <c r="D1677" t="s">
        <v>2608</v>
      </c>
      <c r="E1677">
        <v>1000730</v>
      </c>
      <c r="F1677" t="s">
        <v>47</v>
      </c>
      <c r="G1677" t="s">
        <v>155</v>
      </c>
      <c r="H1677" t="s">
        <v>2557</v>
      </c>
      <c r="I1677">
        <v>34996713</v>
      </c>
      <c r="J1677" t="s">
        <v>2558</v>
      </c>
      <c r="K1677">
        <v>0</v>
      </c>
      <c r="L1677" t="s">
        <v>1228</v>
      </c>
      <c r="M1677">
        <v>0</v>
      </c>
      <c r="N1677" t="s">
        <v>1228</v>
      </c>
    </row>
    <row r="1678" spans="1:14" hidden="1">
      <c r="A1678">
        <v>10</v>
      </c>
      <c r="B1678">
        <v>41</v>
      </c>
      <c r="C1678" t="s">
        <v>2555</v>
      </c>
      <c r="D1678" t="s">
        <v>2608</v>
      </c>
      <c r="E1678">
        <v>1000730</v>
      </c>
      <c r="F1678" t="s">
        <v>47</v>
      </c>
      <c r="G1678" t="s">
        <v>80</v>
      </c>
      <c r="H1678" t="s">
        <v>2557</v>
      </c>
      <c r="I1678">
        <v>34996713</v>
      </c>
      <c r="J1678" t="s">
        <v>2558</v>
      </c>
      <c r="K1678">
        <v>0</v>
      </c>
      <c r="L1678" t="s">
        <v>1228</v>
      </c>
      <c r="M1678">
        <v>0</v>
      </c>
      <c r="N1678" t="s">
        <v>1228</v>
      </c>
    </row>
    <row r="1679" spans="1:14" hidden="1">
      <c r="A1679">
        <v>10</v>
      </c>
      <c r="B1679">
        <v>41</v>
      </c>
      <c r="C1679" t="s">
        <v>2555</v>
      </c>
      <c r="D1679" t="s">
        <v>2608</v>
      </c>
      <c r="E1679">
        <v>1000730</v>
      </c>
      <c r="F1679" t="s">
        <v>47</v>
      </c>
      <c r="G1679" t="s">
        <v>137</v>
      </c>
      <c r="H1679" t="s">
        <v>2557</v>
      </c>
      <c r="I1679">
        <v>34996713</v>
      </c>
      <c r="J1679" t="s">
        <v>2558</v>
      </c>
      <c r="K1679">
        <v>0</v>
      </c>
      <c r="L1679" t="s">
        <v>1228</v>
      </c>
      <c r="M1679">
        <v>0</v>
      </c>
      <c r="N1679" t="s">
        <v>1228</v>
      </c>
    </row>
    <row r="1680" spans="1:14" hidden="1">
      <c r="A1680">
        <v>10</v>
      </c>
      <c r="B1680">
        <v>41</v>
      </c>
      <c r="C1680" t="s">
        <v>2555</v>
      </c>
      <c r="D1680" t="s">
        <v>2608</v>
      </c>
      <c r="E1680">
        <v>1000730</v>
      </c>
      <c r="F1680" t="s">
        <v>47</v>
      </c>
      <c r="G1680" t="s">
        <v>117</v>
      </c>
      <c r="H1680" t="s">
        <v>2557</v>
      </c>
      <c r="I1680">
        <v>34996713</v>
      </c>
      <c r="J1680" t="s">
        <v>2558</v>
      </c>
      <c r="K1680">
        <v>0</v>
      </c>
      <c r="L1680" t="s">
        <v>1228</v>
      </c>
      <c r="M1680">
        <v>0</v>
      </c>
      <c r="N1680" t="s">
        <v>1228</v>
      </c>
    </row>
    <row r="1681" spans="1:14" hidden="1">
      <c r="A1681">
        <v>10</v>
      </c>
      <c r="B1681">
        <v>41</v>
      </c>
      <c r="C1681" t="s">
        <v>2555</v>
      </c>
      <c r="D1681" t="s">
        <v>2608</v>
      </c>
      <c r="E1681">
        <v>1000730</v>
      </c>
      <c r="F1681" t="s">
        <v>47</v>
      </c>
      <c r="G1681" t="s">
        <v>182</v>
      </c>
      <c r="H1681" t="s">
        <v>2557</v>
      </c>
      <c r="I1681">
        <v>34996713</v>
      </c>
      <c r="J1681" t="s">
        <v>2558</v>
      </c>
      <c r="K1681">
        <v>0</v>
      </c>
      <c r="L1681" t="s">
        <v>1228</v>
      </c>
      <c r="M1681">
        <v>0</v>
      </c>
      <c r="N1681" t="s">
        <v>1228</v>
      </c>
    </row>
    <row r="1682" spans="1:14" hidden="1">
      <c r="A1682">
        <v>10</v>
      </c>
      <c r="B1682">
        <v>41</v>
      </c>
      <c r="C1682" t="s">
        <v>2555</v>
      </c>
      <c r="D1682" t="s">
        <v>2608</v>
      </c>
      <c r="E1682">
        <v>1000730</v>
      </c>
      <c r="F1682" t="s">
        <v>47</v>
      </c>
      <c r="G1682" t="s">
        <v>194</v>
      </c>
      <c r="H1682" t="s">
        <v>2557</v>
      </c>
      <c r="I1682">
        <v>34996713</v>
      </c>
      <c r="J1682" t="s">
        <v>2558</v>
      </c>
      <c r="K1682">
        <v>0</v>
      </c>
      <c r="L1682" t="s">
        <v>1228</v>
      </c>
      <c r="M1682">
        <v>0</v>
      </c>
      <c r="N1682" t="s">
        <v>1228</v>
      </c>
    </row>
    <row r="1683" spans="1:14" hidden="1">
      <c r="A1683">
        <v>10</v>
      </c>
      <c r="B1683">
        <v>41</v>
      </c>
      <c r="C1683" t="s">
        <v>2555</v>
      </c>
      <c r="D1683" t="s">
        <v>2608</v>
      </c>
      <c r="E1683">
        <v>1000730</v>
      </c>
      <c r="F1683" t="s">
        <v>47</v>
      </c>
      <c r="G1683" t="s">
        <v>137</v>
      </c>
      <c r="H1683" t="s">
        <v>2557</v>
      </c>
      <c r="I1683">
        <v>34996713</v>
      </c>
      <c r="J1683" t="s">
        <v>2558</v>
      </c>
      <c r="K1683">
        <v>0</v>
      </c>
      <c r="L1683" t="s">
        <v>1228</v>
      </c>
      <c r="M1683">
        <v>0</v>
      </c>
      <c r="N1683" t="s">
        <v>1228</v>
      </c>
    </row>
    <row r="1684" spans="1:14" hidden="1">
      <c r="A1684">
        <v>10</v>
      </c>
      <c r="B1684">
        <v>41</v>
      </c>
      <c r="C1684" t="s">
        <v>2555</v>
      </c>
      <c r="D1684" t="s">
        <v>2608</v>
      </c>
      <c r="E1684">
        <v>1000730</v>
      </c>
      <c r="F1684" t="s">
        <v>47</v>
      </c>
      <c r="G1684" t="s">
        <v>117</v>
      </c>
      <c r="H1684" t="s">
        <v>2557</v>
      </c>
      <c r="I1684">
        <v>34996713</v>
      </c>
      <c r="J1684" t="s">
        <v>2558</v>
      </c>
      <c r="K1684">
        <v>0</v>
      </c>
      <c r="L1684" t="s">
        <v>1228</v>
      </c>
      <c r="M1684">
        <v>0</v>
      </c>
      <c r="N1684" t="s">
        <v>1228</v>
      </c>
    </row>
    <row r="1685" spans="1:14" hidden="1">
      <c r="A1685">
        <v>10</v>
      </c>
      <c r="B1685">
        <v>41</v>
      </c>
      <c r="C1685" t="s">
        <v>2555</v>
      </c>
      <c r="D1685" t="s">
        <v>2608</v>
      </c>
      <c r="E1685">
        <v>1000730</v>
      </c>
      <c r="F1685" t="s">
        <v>47</v>
      </c>
      <c r="G1685" t="s">
        <v>150</v>
      </c>
      <c r="H1685" t="s">
        <v>2557</v>
      </c>
      <c r="I1685">
        <v>34996713</v>
      </c>
      <c r="J1685" t="s">
        <v>2558</v>
      </c>
      <c r="K1685">
        <v>0</v>
      </c>
      <c r="L1685" t="s">
        <v>1228</v>
      </c>
      <c r="M1685">
        <v>0</v>
      </c>
      <c r="N1685" t="s">
        <v>1228</v>
      </c>
    </row>
    <row r="1686" spans="1:14" hidden="1">
      <c r="A1686">
        <v>10</v>
      </c>
      <c r="B1686">
        <v>41</v>
      </c>
      <c r="C1686" t="s">
        <v>2555</v>
      </c>
      <c r="D1686" t="s">
        <v>2608</v>
      </c>
      <c r="E1686">
        <v>1000730</v>
      </c>
      <c r="F1686" t="s">
        <v>47</v>
      </c>
      <c r="G1686" t="s">
        <v>182</v>
      </c>
      <c r="H1686" t="s">
        <v>2557</v>
      </c>
      <c r="I1686">
        <v>34996713</v>
      </c>
      <c r="J1686" t="s">
        <v>2558</v>
      </c>
      <c r="K1686">
        <v>0</v>
      </c>
      <c r="L1686" t="s">
        <v>1228</v>
      </c>
      <c r="M1686">
        <v>0</v>
      </c>
      <c r="N1686" t="s">
        <v>1228</v>
      </c>
    </row>
    <row r="1687" spans="1:14" hidden="1">
      <c r="A1687">
        <v>10</v>
      </c>
      <c r="B1687">
        <v>41</v>
      </c>
      <c r="C1687" t="s">
        <v>2555</v>
      </c>
      <c r="D1687" t="s">
        <v>2608</v>
      </c>
      <c r="E1687">
        <v>1000730</v>
      </c>
      <c r="F1687" t="s">
        <v>47</v>
      </c>
      <c r="G1687" t="s">
        <v>150</v>
      </c>
      <c r="H1687" t="s">
        <v>2557</v>
      </c>
      <c r="I1687">
        <v>34996713</v>
      </c>
      <c r="J1687" t="s">
        <v>2558</v>
      </c>
      <c r="K1687">
        <v>0</v>
      </c>
      <c r="L1687" t="s">
        <v>1228</v>
      </c>
      <c r="M1687">
        <v>0</v>
      </c>
      <c r="N1687" t="s">
        <v>1228</v>
      </c>
    </row>
    <row r="1688" spans="1:14" hidden="1">
      <c r="A1688">
        <v>10</v>
      </c>
      <c r="B1688">
        <v>41</v>
      </c>
      <c r="C1688" t="s">
        <v>2555</v>
      </c>
      <c r="D1688" t="s">
        <v>2608</v>
      </c>
      <c r="E1688">
        <v>1000730</v>
      </c>
      <c r="F1688" t="s">
        <v>47</v>
      </c>
      <c r="G1688" t="s">
        <v>135</v>
      </c>
      <c r="H1688" t="s">
        <v>2557</v>
      </c>
      <c r="I1688">
        <v>34996713</v>
      </c>
      <c r="J1688" t="s">
        <v>2558</v>
      </c>
      <c r="K1688">
        <v>0</v>
      </c>
      <c r="L1688" t="s">
        <v>1228</v>
      </c>
      <c r="M1688">
        <v>0</v>
      </c>
      <c r="N1688" t="s">
        <v>1228</v>
      </c>
    </row>
    <row r="1689" spans="1:14" hidden="1">
      <c r="A1689">
        <v>10</v>
      </c>
      <c r="B1689">
        <v>41</v>
      </c>
      <c r="C1689" t="s">
        <v>2555</v>
      </c>
      <c r="D1689" t="s">
        <v>2608</v>
      </c>
      <c r="E1689">
        <v>1000730</v>
      </c>
      <c r="F1689" t="s">
        <v>47</v>
      </c>
      <c r="G1689" t="s">
        <v>137</v>
      </c>
      <c r="H1689" t="s">
        <v>2557</v>
      </c>
      <c r="I1689">
        <v>34996713</v>
      </c>
      <c r="J1689" t="s">
        <v>2558</v>
      </c>
      <c r="K1689">
        <v>0</v>
      </c>
      <c r="L1689" t="s">
        <v>1228</v>
      </c>
      <c r="M1689">
        <v>0</v>
      </c>
      <c r="N1689" t="s">
        <v>1228</v>
      </c>
    </row>
    <row r="1690" spans="1:14" hidden="1">
      <c r="A1690">
        <v>10</v>
      </c>
      <c r="B1690">
        <v>41</v>
      </c>
      <c r="C1690" t="s">
        <v>2555</v>
      </c>
      <c r="D1690" t="s">
        <v>2608</v>
      </c>
      <c r="E1690">
        <v>1000730</v>
      </c>
      <c r="F1690" t="s">
        <v>47</v>
      </c>
      <c r="G1690" t="s">
        <v>117</v>
      </c>
      <c r="H1690" t="s">
        <v>2557</v>
      </c>
      <c r="I1690">
        <v>34996713</v>
      </c>
      <c r="J1690" t="s">
        <v>2558</v>
      </c>
      <c r="K1690">
        <v>0</v>
      </c>
      <c r="L1690" t="s">
        <v>1228</v>
      </c>
      <c r="M1690">
        <v>0</v>
      </c>
      <c r="N1690" t="s">
        <v>1228</v>
      </c>
    </row>
    <row r="1691" spans="1:14" hidden="1">
      <c r="A1691">
        <v>10</v>
      </c>
      <c r="B1691">
        <v>41</v>
      </c>
      <c r="C1691" t="s">
        <v>2555</v>
      </c>
      <c r="D1691" t="s">
        <v>2608</v>
      </c>
      <c r="E1691">
        <v>1000730</v>
      </c>
      <c r="F1691" t="s">
        <v>47</v>
      </c>
      <c r="G1691" t="s">
        <v>135</v>
      </c>
      <c r="H1691" t="s">
        <v>2557</v>
      </c>
      <c r="I1691">
        <v>34996713</v>
      </c>
      <c r="J1691" t="s">
        <v>2558</v>
      </c>
      <c r="K1691">
        <v>0</v>
      </c>
      <c r="L1691" t="s">
        <v>1228</v>
      </c>
      <c r="M1691">
        <v>0</v>
      </c>
      <c r="N1691" t="s">
        <v>1228</v>
      </c>
    </row>
    <row r="1692" spans="1:14" hidden="1">
      <c r="A1692">
        <v>10</v>
      </c>
      <c r="B1692">
        <v>41</v>
      </c>
      <c r="C1692" t="s">
        <v>2555</v>
      </c>
      <c r="D1692" t="s">
        <v>2608</v>
      </c>
      <c r="E1692">
        <v>1000730</v>
      </c>
      <c r="F1692" t="s">
        <v>47</v>
      </c>
      <c r="G1692" t="s">
        <v>279</v>
      </c>
      <c r="H1692" t="s">
        <v>2557</v>
      </c>
      <c r="I1692">
        <v>34996713</v>
      </c>
      <c r="J1692" t="s">
        <v>2558</v>
      </c>
      <c r="K1692">
        <v>0</v>
      </c>
      <c r="L1692" t="s">
        <v>1228</v>
      </c>
      <c r="M1692">
        <v>0</v>
      </c>
      <c r="N1692" t="s">
        <v>1228</v>
      </c>
    </row>
    <row r="1693" spans="1:14" hidden="1">
      <c r="A1693">
        <v>10</v>
      </c>
      <c r="B1693">
        <v>41</v>
      </c>
      <c r="C1693" t="s">
        <v>2555</v>
      </c>
      <c r="D1693" t="s">
        <v>2608</v>
      </c>
      <c r="E1693">
        <v>1000730</v>
      </c>
      <c r="F1693" t="s">
        <v>47</v>
      </c>
      <c r="G1693" t="s">
        <v>177</v>
      </c>
      <c r="H1693" t="s">
        <v>2557</v>
      </c>
      <c r="I1693">
        <v>34996713</v>
      </c>
      <c r="J1693" t="s">
        <v>2558</v>
      </c>
      <c r="K1693">
        <v>0</v>
      </c>
      <c r="L1693" t="s">
        <v>1228</v>
      </c>
      <c r="M1693">
        <v>0</v>
      </c>
      <c r="N1693" t="s">
        <v>1228</v>
      </c>
    </row>
    <row r="1694" spans="1:14" hidden="1">
      <c r="A1694">
        <v>10</v>
      </c>
      <c r="B1694">
        <v>41</v>
      </c>
      <c r="C1694" t="s">
        <v>2555</v>
      </c>
      <c r="D1694" t="s">
        <v>2608</v>
      </c>
      <c r="E1694">
        <v>1000730</v>
      </c>
      <c r="F1694" t="s">
        <v>47</v>
      </c>
      <c r="G1694" t="s">
        <v>250</v>
      </c>
      <c r="H1694" t="s">
        <v>2557</v>
      </c>
      <c r="I1694">
        <v>34996713</v>
      </c>
      <c r="J1694" t="s">
        <v>2558</v>
      </c>
      <c r="K1694">
        <v>0</v>
      </c>
      <c r="L1694" t="s">
        <v>1228</v>
      </c>
      <c r="M1694">
        <v>0</v>
      </c>
      <c r="N1694" t="s">
        <v>1228</v>
      </c>
    </row>
    <row r="1695" spans="1:14" hidden="1">
      <c r="A1695">
        <v>10</v>
      </c>
      <c r="B1695">
        <v>41</v>
      </c>
      <c r="C1695" t="s">
        <v>2555</v>
      </c>
      <c r="D1695" t="s">
        <v>2608</v>
      </c>
      <c r="E1695">
        <v>1000730</v>
      </c>
      <c r="F1695" t="s">
        <v>47</v>
      </c>
      <c r="G1695" t="s">
        <v>252</v>
      </c>
      <c r="H1695" t="s">
        <v>2557</v>
      </c>
      <c r="I1695">
        <v>34996713</v>
      </c>
      <c r="J1695" t="s">
        <v>2558</v>
      </c>
      <c r="K1695">
        <v>0</v>
      </c>
      <c r="L1695" t="s">
        <v>1228</v>
      </c>
      <c r="M1695">
        <v>0</v>
      </c>
      <c r="N1695" t="s">
        <v>1228</v>
      </c>
    </row>
    <row r="1696" spans="1:14" hidden="1">
      <c r="A1696">
        <v>10</v>
      </c>
      <c r="B1696">
        <v>41</v>
      </c>
      <c r="C1696" t="s">
        <v>2555</v>
      </c>
      <c r="D1696" t="s">
        <v>2608</v>
      </c>
      <c r="E1696">
        <v>1000730</v>
      </c>
      <c r="F1696" t="s">
        <v>47</v>
      </c>
      <c r="G1696" t="s">
        <v>245</v>
      </c>
      <c r="H1696" t="s">
        <v>2557</v>
      </c>
      <c r="I1696">
        <v>34996713</v>
      </c>
      <c r="J1696" t="s">
        <v>2558</v>
      </c>
      <c r="K1696">
        <v>0</v>
      </c>
      <c r="L1696" t="s">
        <v>1228</v>
      </c>
      <c r="M1696">
        <v>0</v>
      </c>
      <c r="N1696" t="s">
        <v>1228</v>
      </c>
    </row>
    <row r="1697" spans="1:14" hidden="1">
      <c r="A1697">
        <v>10</v>
      </c>
      <c r="B1697">
        <v>41</v>
      </c>
      <c r="C1697" t="s">
        <v>2555</v>
      </c>
      <c r="D1697" t="s">
        <v>2608</v>
      </c>
      <c r="E1697">
        <v>1000730</v>
      </c>
      <c r="F1697" t="s">
        <v>47</v>
      </c>
      <c r="G1697" t="s">
        <v>117</v>
      </c>
      <c r="H1697" t="s">
        <v>2557</v>
      </c>
      <c r="I1697">
        <v>34996713</v>
      </c>
      <c r="J1697" t="s">
        <v>2558</v>
      </c>
      <c r="K1697">
        <v>0</v>
      </c>
      <c r="L1697" t="s">
        <v>1228</v>
      </c>
      <c r="M1697">
        <v>0</v>
      </c>
      <c r="N1697" t="s">
        <v>1228</v>
      </c>
    </row>
    <row r="1698" spans="1:14" hidden="1">
      <c r="A1698">
        <v>10</v>
      </c>
      <c r="B1698">
        <v>41</v>
      </c>
      <c r="C1698" t="s">
        <v>2555</v>
      </c>
      <c r="D1698" t="s">
        <v>2608</v>
      </c>
      <c r="E1698">
        <v>1000730</v>
      </c>
      <c r="F1698" t="s">
        <v>47</v>
      </c>
      <c r="G1698" t="s">
        <v>254</v>
      </c>
      <c r="H1698" t="s">
        <v>2557</v>
      </c>
      <c r="I1698">
        <v>34996713</v>
      </c>
      <c r="J1698" t="s">
        <v>2558</v>
      </c>
      <c r="K1698">
        <v>0</v>
      </c>
      <c r="L1698" t="s">
        <v>1228</v>
      </c>
      <c r="M1698">
        <v>0</v>
      </c>
      <c r="N1698" t="s">
        <v>1228</v>
      </c>
    </row>
    <row r="1699" spans="1:14" hidden="1">
      <c r="A1699">
        <v>10</v>
      </c>
      <c r="B1699">
        <v>43</v>
      </c>
      <c r="C1699" t="s">
        <v>2559</v>
      </c>
      <c r="D1699" t="s">
        <v>2608</v>
      </c>
      <c r="E1699">
        <v>1000730</v>
      </c>
      <c r="F1699" t="s">
        <v>47</v>
      </c>
      <c r="G1699" t="s">
        <v>194</v>
      </c>
      <c r="H1699" t="s">
        <v>2557</v>
      </c>
      <c r="I1699">
        <v>3910045840</v>
      </c>
      <c r="J1699" t="s">
        <v>2558</v>
      </c>
      <c r="K1699">
        <v>0</v>
      </c>
      <c r="L1699" t="s">
        <v>1228</v>
      </c>
      <c r="M1699">
        <v>0</v>
      </c>
      <c r="N1699" t="s">
        <v>1228</v>
      </c>
    </row>
    <row r="1700" spans="1:14" hidden="1">
      <c r="A1700">
        <v>10</v>
      </c>
      <c r="B1700">
        <v>43</v>
      </c>
      <c r="C1700" t="s">
        <v>2559</v>
      </c>
      <c r="D1700" t="s">
        <v>2608</v>
      </c>
      <c r="E1700">
        <v>1000730</v>
      </c>
      <c r="F1700" t="s">
        <v>47</v>
      </c>
      <c r="G1700" t="s">
        <v>409</v>
      </c>
      <c r="H1700" t="s">
        <v>2557</v>
      </c>
      <c r="I1700">
        <v>3910045840</v>
      </c>
      <c r="J1700" t="s">
        <v>2558</v>
      </c>
      <c r="K1700">
        <v>0</v>
      </c>
      <c r="L1700" t="s">
        <v>1228</v>
      </c>
      <c r="M1700">
        <v>0</v>
      </c>
      <c r="N1700" t="s">
        <v>1228</v>
      </c>
    </row>
    <row r="1701" spans="1:14" hidden="1">
      <c r="A1701">
        <v>10</v>
      </c>
      <c r="B1701">
        <v>43</v>
      </c>
      <c r="C1701" t="s">
        <v>2559</v>
      </c>
      <c r="D1701" t="s">
        <v>2608</v>
      </c>
      <c r="E1701">
        <v>1000730</v>
      </c>
      <c r="F1701" t="s">
        <v>47</v>
      </c>
      <c r="G1701" t="s">
        <v>1122</v>
      </c>
      <c r="H1701" t="s">
        <v>2557</v>
      </c>
      <c r="I1701">
        <v>3910045840</v>
      </c>
      <c r="J1701" t="s">
        <v>2558</v>
      </c>
      <c r="K1701">
        <v>0</v>
      </c>
      <c r="L1701" t="s">
        <v>1228</v>
      </c>
      <c r="M1701">
        <v>0</v>
      </c>
      <c r="N1701" t="s">
        <v>1228</v>
      </c>
    </row>
    <row r="1702" spans="1:14" hidden="1">
      <c r="A1702">
        <v>19</v>
      </c>
      <c r="B1702">
        <v>43</v>
      </c>
      <c r="C1702" t="s">
        <v>2559</v>
      </c>
      <c r="D1702" t="s">
        <v>2608</v>
      </c>
      <c r="E1702">
        <v>1000730</v>
      </c>
      <c r="F1702" t="s">
        <v>47</v>
      </c>
      <c r="G1702" t="s">
        <v>54</v>
      </c>
      <c r="H1702" t="s">
        <v>2557</v>
      </c>
      <c r="I1702">
        <v>3910045841</v>
      </c>
      <c r="J1702" t="s">
        <v>2558</v>
      </c>
      <c r="K1702">
        <v>0</v>
      </c>
      <c r="L1702" t="s">
        <v>1228</v>
      </c>
      <c r="M1702">
        <v>0</v>
      </c>
      <c r="N1702" t="s">
        <v>1228</v>
      </c>
    </row>
    <row r="1703" spans="1:14" hidden="1">
      <c r="A1703">
        <v>10</v>
      </c>
      <c r="B1703">
        <v>56</v>
      </c>
      <c r="C1703" t="s">
        <v>2555</v>
      </c>
      <c r="D1703" t="s">
        <v>2608</v>
      </c>
      <c r="E1703">
        <v>1000730</v>
      </c>
      <c r="F1703" t="s">
        <v>47</v>
      </c>
      <c r="G1703" t="s">
        <v>252</v>
      </c>
      <c r="H1703" t="s">
        <v>2557</v>
      </c>
      <c r="I1703">
        <v>34997191</v>
      </c>
      <c r="J1703" t="s">
        <v>2558</v>
      </c>
      <c r="K1703">
        <v>0</v>
      </c>
      <c r="L1703" t="s">
        <v>1228</v>
      </c>
      <c r="M1703">
        <v>0</v>
      </c>
      <c r="N1703" t="s">
        <v>1228</v>
      </c>
    </row>
    <row r="1704" spans="1:14" hidden="1">
      <c r="A1704">
        <v>10</v>
      </c>
      <c r="B1704">
        <v>56</v>
      </c>
      <c r="C1704" t="s">
        <v>2555</v>
      </c>
      <c r="D1704" t="s">
        <v>2608</v>
      </c>
      <c r="E1704">
        <v>1000730</v>
      </c>
      <c r="F1704" t="s">
        <v>47</v>
      </c>
      <c r="G1704" t="s">
        <v>194</v>
      </c>
      <c r="H1704" t="s">
        <v>2557</v>
      </c>
      <c r="I1704">
        <v>34997191</v>
      </c>
      <c r="J1704" t="s">
        <v>2558</v>
      </c>
      <c r="K1704">
        <v>0</v>
      </c>
      <c r="L1704" t="s">
        <v>1228</v>
      </c>
      <c r="M1704">
        <v>0</v>
      </c>
      <c r="N1704" t="s">
        <v>1228</v>
      </c>
    </row>
    <row r="1705" spans="1:14" hidden="1">
      <c r="A1705">
        <v>10</v>
      </c>
      <c r="B1705">
        <v>56</v>
      </c>
      <c r="C1705" t="s">
        <v>2555</v>
      </c>
      <c r="D1705" t="s">
        <v>2608</v>
      </c>
      <c r="E1705">
        <v>1000730</v>
      </c>
      <c r="F1705" t="s">
        <v>47</v>
      </c>
      <c r="G1705" t="s">
        <v>150</v>
      </c>
      <c r="H1705" t="s">
        <v>2557</v>
      </c>
      <c r="I1705">
        <v>34997191</v>
      </c>
      <c r="J1705" t="s">
        <v>2558</v>
      </c>
      <c r="K1705">
        <v>0</v>
      </c>
      <c r="L1705" t="s">
        <v>1228</v>
      </c>
      <c r="M1705">
        <v>0</v>
      </c>
      <c r="N1705" t="s">
        <v>1228</v>
      </c>
    </row>
    <row r="1706" spans="1:14" hidden="1">
      <c r="A1706">
        <v>10</v>
      </c>
      <c r="B1706">
        <v>56</v>
      </c>
      <c r="C1706" t="s">
        <v>2555</v>
      </c>
      <c r="D1706" t="s">
        <v>2608</v>
      </c>
      <c r="E1706">
        <v>1000730</v>
      </c>
      <c r="F1706" t="s">
        <v>47</v>
      </c>
      <c r="G1706" t="s">
        <v>135</v>
      </c>
      <c r="H1706" t="s">
        <v>2557</v>
      </c>
      <c r="I1706">
        <v>34997191</v>
      </c>
      <c r="J1706" t="s">
        <v>2558</v>
      </c>
      <c r="K1706">
        <v>0</v>
      </c>
      <c r="L1706" t="s">
        <v>1228</v>
      </c>
      <c r="M1706">
        <v>0</v>
      </c>
      <c r="N1706" t="s">
        <v>1228</v>
      </c>
    </row>
    <row r="1707" spans="1:14" hidden="1">
      <c r="A1707">
        <v>10</v>
      </c>
      <c r="B1707">
        <v>56</v>
      </c>
      <c r="C1707" t="s">
        <v>2555</v>
      </c>
      <c r="D1707" t="s">
        <v>2608</v>
      </c>
      <c r="E1707">
        <v>1000730</v>
      </c>
      <c r="F1707" t="s">
        <v>47</v>
      </c>
      <c r="G1707" t="s">
        <v>155</v>
      </c>
      <c r="H1707" t="s">
        <v>2557</v>
      </c>
      <c r="I1707">
        <v>34997191</v>
      </c>
      <c r="J1707" t="s">
        <v>2558</v>
      </c>
      <c r="K1707">
        <v>0</v>
      </c>
      <c r="L1707" t="s">
        <v>1228</v>
      </c>
      <c r="M1707">
        <v>0</v>
      </c>
      <c r="N1707" t="s">
        <v>1228</v>
      </c>
    </row>
    <row r="1708" spans="1:14" hidden="1">
      <c r="A1708">
        <v>10</v>
      </c>
      <c r="B1708">
        <v>56</v>
      </c>
      <c r="C1708" t="s">
        <v>2555</v>
      </c>
      <c r="D1708" t="s">
        <v>2608</v>
      </c>
      <c r="E1708">
        <v>1000730</v>
      </c>
      <c r="F1708" t="s">
        <v>47</v>
      </c>
      <c r="G1708" t="s">
        <v>1121</v>
      </c>
      <c r="H1708" t="s">
        <v>2557</v>
      </c>
      <c r="I1708">
        <v>34997191</v>
      </c>
      <c r="J1708" t="s">
        <v>2558</v>
      </c>
      <c r="K1708" t="s">
        <v>2579</v>
      </c>
      <c r="L1708" t="s">
        <v>1228</v>
      </c>
      <c r="M1708">
        <v>0</v>
      </c>
      <c r="N1708" t="s">
        <v>1228</v>
      </c>
    </row>
    <row r="1709" spans="1:14" hidden="1">
      <c r="A1709">
        <v>10</v>
      </c>
      <c r="B1709">
        <v>56</v>
      </c>
      <c r="C1709" t="s">
        <v>2555</v>
      </c>
      <c r="D1709" t="s">
        <v>2608</v>
      </c>
      <c r="E1709">
        <v>1000730</v>
      </c>
      <c r="F1709" t="s">
        <v>47</v>
      </c>
      <c r="G1709" t="s">
        <v>409</v>
      </c>
      <c r="H1709" t="s">
        <v>2557</v>
      </c>
      <c r="I1709">
        <v>34997191</v>
      </c>
      <c r="J1709" t="s">
        <v>2558</v>
      </c>
      <c r="K1709">
        <v>0</v>
      </c>
      <c r="L1709" t="s">
        <v>1228</v>
      </c>
      <c r="M1709">
        <v>0</v>
      </c>
      <c r="N1709" t="s">
        <v>1228</v>
      </c>
    </row>
    <row r="1710" spans="1:14" hidden="1">
      <c r="A1710">
        <v>10</v>
      </c>
      <c r="B1710">
        <v>56</v>
      </c>
      <c r="C1710" t="s">
        <v>2555</v>
      </c>
      <c r="D1710" t="s">
        <v>2608</v>
      </c>
      <c r="E1710">
        <v>1000730</v>
      </c>
      <c r="F1710" t="s">
        <v>47</v>
      </c>
      <c r="G1710" t="s">
        <v>317</v>
      </c>
      <c r="H1710" t="s">
        <v>2557</v>
      </c>
      <c r="I1710">
        <v>34997191</v>
      </c>
      <c r="J1710" t="s">
        <v>2558</v>
      </c>
      <c r="K1710">
        <v>0</v>
      </c>
      <c r="L1710" t="s">
        <v>1228</v>
      </c>
      <c r="M1710">
        <v>0</v>
      </c>
      <c r="N1710" t="s">
        <v>1228</v>
      </c>
    </row>
    <row r="1711" spans="1:14" hidden="1">
      <c r="A1711">
        <v>10</v>
      </c>
      <c r="B1711">
        <v>56</v>
      </c>
      <c r="C1711" t="s">
        <v>2555</v>
      </c>
      <c r="D1711" t="s">
        <v>2608</v>
      </c>
      <c r="E1711">
        <v>1000730</v>
      </c>
      <c r="F1711" t="s">
        <v>47</v>
      </c>
      <c r="G1711" t="s">
        <v>80</v>
      </c>
      <c r="H1711" t="s">
        <v>2557</v>
      </c>
      <c r="I1711">
        <v>34997191</v>
      </c>
      <c r="J1711" t="s">
        <v>2558</v>
      </c>
      <c r="K1711">
        <v>0</v>
      </c>
      <c r="L1711" t="s">
        <v>1228</v>
      </c>
      <c r="M1711">
        <v>0</v>
      </c>
      <c r="N1711" t="s">
        <v>1228</v>
      </c>
    </row>
    <row r="1712" spans="1:14" hidden="1">
      <c r="A1712">
        <v>10</v>
      </c>
      <c r="B1712">
        <v>56</v>
      </c>
      <c r="C1712" t="s">
        <v>2555</v>
      </c>
      <c r="D1712" t="s">
        <v>2608</v>
      </c>
      <c r="E1712">
        <v>1000730</v>
      </c>
      <c r="F1712" t="s">
        <v>47</v>
      </c>
      <c r="G1712" t="s">
        <v>250</v>
      </c>
      <c r="H1712" t="s">
        <v>2557</v>
      </c>
      <c r="I1712">
        <v>34997191</v>
      </c>
      <c r="J1712" t="s">
        <v>2558</v>
      </c>
      <c r="K1712">
        <v>0</v>
      </c>
      <c r="L1712" t="s">
        <v>1228</v>
      </c>
      <c r="M1712">
        <v>0</v>
      </c>
      <c r="N1712" t="s">
        <v>1228</v>
      </c>
    </row>
    <row r="1713" spans="1:14" hidden="1">
      <c r="A1713">
        <v>10</v>
      </c>
      <c r="B1713">
        <v>56</v>
      </c>
      <c r="C1713" t="s">
        <v>2555</v>
      </c>
      <c r="D1713" t="s">
        <v>2608</v>
      </c>
      <c r="E1713">
        <v>1000730</v>
      </c>
      <c r="F1713" t="s">
        <v>47</v>
      </c>
      <c r="G1713" t="s">
        <v>117</v>
      </c>
      <c r="H1713" t="s">
        <v>2557</v>
      </c>
      <c r="I1713">
        <v>34997191</v>
      </c>
      <c r="J1713" t="s">
        <v>2558</v>
      </c>
      <c r="K1713" s="45">
        <v>517913</v>
      </c>
      <c r="L1713" t="s">
        <v>1228</v>
      </c>
      <c r="M1713" s="45">
        <v>98403</v>
      </c>
      <c r="N1713" t="s">
        <v>1228</v>
      </c>
    </row>
    <row r="1714" spans="1:14" hidden="1">
      <c r="A1714">
        <v>10</v>
      </c>
      <c r="B1714">
        <v>56</v>
      </c>
      <c r="C1714" t="s">
        <v>2555</v>
      </c>
      <c r="D1714" t="s">
        <v>2608</v>
      </c>
      <c r="E1714">
        <v>1000730</v>
      </c>
      <c r="F1714" t="s">
        <v>47</v>
      </c>
      <c r="G1714" t="s">
        <v>1124</v>
      </c>
      <c r="H1714" t="s">
        <v>2557</v>
      </c>
      <c r="I1714">
        <v>34997191</v>
      </c>
      <c r="J1714" t="s">
        <v>2558</v>
      </c>
      <c r="K1714" t="s">
        <v>2579</v>
      </c>
      <c r="L1714" t="s">
        <v>1228</v>
      </c>
      <c r="M1714">
        <v>0</v>
      </c>
      <c r="N1714" t="s">
        <v>1228</v>
      </c>
    </row>
    <row r="1715" spans="1:14" hidden="1">
      <c r="A1715">
        <v>10</v>
      </c>
      <c r="B1715">
        <v>56</v>
      </c>
      <c r="C1715" t="s">
        <v>2555</v>
      </c>
      <c r="D1715" t="s">
        <v>2608</v>
      </c>
      <c r="E1715">
        <v>1000730</v>
      </c>
      <c r="F1715" t="s">
        <v>47</v>
      </c>
      <c r="G1715" t="s">
        <v>137</v>
      </c>
      <c r="H1715" t="s">
        <v>2557</v>
      </c>
      <c r="I1715">
        <v>34997191</v>
      </c>
      <c r="J1715" t="s">
        <v>2558</v>
      </c>
      <c r="K1715">
        <v>0</v>
      </c>
      <c r="L1715" t="s">
        <v>1228</v>
      </c>
      <c r="M1715">
        <v>0</v>
      </c>
      <c r="N1715" t="s">
        <v>1228</v>
      </c>
    </row>
    <row r="1716" spans="1:14" hidden="1">
      <c r="A1716">
        <v>10</v>
      </c>
      <c r="B1716">
        <v>56</v>
      </c>
      <c r="C1716" t="s">
        <v>2555</v>
      </c>
      <c r="D1716" t="s">
        <v>2608</v>
      </c>
      <c r="E1716">
        <v>1000730</v>
      </c>
      <c r="F1716" t="s">
        <v>47</v>
      </c>
      <c r="G1716" t="s">
        <v>245</v>
      </c>
      <c r="H1716" t="s">
        <v>2557</v>
      </c>
      <c r="I1716">
        <v>34997191</v>
      </c>
      <c r="J1716" t="s">
        <v>2558</v>
      </c>
      <c r="K1716">
        <v>0</v>
      </c>
      <c r="L1716" t="s">
        <v>1228</v>
      </c>
      <c r="M1716">
        <v>0</v>
      </c>
      <c r="N1716" t="s">
        <v>1228</v>
      </c>
    </row>
    <row r="1717" spans="1:14" hidden="1">
      <c r="A1717">
        <v>10</v>
      </c>
      <c r="B1717">
        <v>56</v>
      </c>
      <c r="C1717" t="s">
        <v>2555</v>
      </c>
      <c r="D1717" t="s">
        <v>2608</v>
      </c>
      <c r="E1717">
        <v>1000730</v>
      </c>
      <c r="F1717" t="s">
        <v>47</v>
      </c>
      <c r="G1717" t="s">
        <v>530</v>
      </c>
      <c r="H1717" t="s">
        <v>2557</v>
      </c>
      <c r="I1717">
        <v>34997191</v>
      </c>
      <c r="J1717" t="s">
        <v>2558</v>
      </c>
      <c r="K1717">
        <v>0</v>
      </c>
      <c r="L1717" t="s">
        <v>1228</v>
      </c>
      <c r="M1717">
        <v>0</v>
      </c>
      <c r="N1717" t="s">
        <v>1228</v>
      </c>
    </row>
    <row r="1718" spans="1:14" hidden="1">
      <c r="A1718">
        <v>10</v>
      </c>
      <c r="B1718">
        <v>56</v>
      </c>
      <c r="C1718" t="s">
        <v>2555</v>
      </c>
      <c r="D1718" t="s">
        <v>2608</v>
      </c>
      <c r="E1718">
        <v>1000730</v>
      </c>
      <c r="F1718" t="s">
        <v>47</v>
      </c>
      <c r="G1718" t="s">
        <v>1128</v>
      </c>
      <c r="H1718" t="s">
        <v>2557</v>
      </c>
      <c r="I1718">
        <v>34997191</v>
      </c>
      <c r="J1718" t="s">
        <v>2558</v>
      </c>
      <c r="K1718">
        <v>0</v>
      </c>
      <c r="L1718" t="s">
        <v>1228</v>
      </c>
      <c r="M1718">
        <v>0</v>
      </c>
      <c r="N1718" t="s">
        <v>1228</v>
      </c>
    </row>
    <row r="1719" spans="1:14" hidden="1">
      <c r="A1719">
        <v>10</v>
      </c>
      <c r="B1719">
        <v>56</v>
      </c>
      <c r="C1719" t="s">
        <v>2555</v>
      </c>
      <c r="D1719" t="s">
        <v>2608</v>
      </c>
      <c r="E1719">
        <v>1000730</v>
      </c>
      <c r="F1719" t="s">
        <v>47</v>
      </c>
      <c r="G1719" t="s">
        <v>320</v>
      </c>
      <c r="H1719" t="s">
        <v>2557</v>
      </c>
      <c r="I1719">
        <v>34997191</v>
      </c>
      <c r="J1719" t="s">
        <v>2558</v>
      </c>
      <c r="K1719">
        <v>0</v>
      </c>
      <c r="L1719" t="s">
        <v>1228</v>
      </c>
      <c r="M1719">
        <v>0</v>
      </c>
      <c r="N1719" t="s">
        <v>1228</v>
      </c>
    </row>
    <row r="1720" spans="1:14" hidden="1">
      <c r="A1720">
        <v>10</v>
      </c>
      <c r="B1720">
        <v>56</v>
      </c>
      <c r="C1720" t="s">
        <v>2555</v>
      </c>
      <c r="D1720" t="s">
        <v>2608</v>
      </c>
      <c r="E1720">
        <v>1000730</v>
      </c>
      <c r="F1720" t="s">
        <v>47</v>
      </c>
      <c r="G1720" t="s">
        <v>182</v>
      </c>
      <c r="H1720" t="s">
        <v>2557</v>
      </c>
      <c r="I1720">
        <v>34997191</v>
      </c>
      <c r="J1720" t="s">
        <v>2558</v>
      </c>
      <c r="K1720">
        <v>0</v>
      </c>
      <c r="L1720" t="s">
        <v>1228</v>
      </c>
      <c r="M1720">
        <v>0</v>
      </c>
      <c r="N1720" t="s">
        <v>1228</v>
      </c>
    </row>
    <row r="1721" spans="1:14" hidden="1">
      <c r="A1721">
        <v>10</v>
      </c>
      <c r="B1721">
        <v>56</v>
      </c>
      <c r="C1721" t="s">
        <v>2555</v>
      </c>
      <c r="D1721" t="s">
        <v>2608</v>
      </c>
      <c r="E1721">
        <v>1000730</v>
      </c>
      <c r="F1721" t="s">
        <v>47</v>
      </c>
      <c r="G1721" t="s">
        <v>481</v>
      </c>
      <c r="H1721" t="s">
        <v>2557</v>
      </c>
      <c r="I1721">
        <v>34997191</v>
      </c>
      <c r="J1721" t="s">
        <v>2558</v>
      </c>
      <c r="K1721">
        <v>1</v>
      </c>
      <c r="L1721" t="s">
        <v>1228</v>
      </c>
      <c r="M1721">
        <v>0</v>
      </c>
      <c r="N1721" t="s">
        <v>1228</v>
      </c>
    </row>
    <row r="1722" spans="1:14" hidden="1">
      <c r="A1722">
        <v>10</v>
      </c>
      <c r="B1722">
        <v>43</v>
      </c>
      <c r="C1722" t="s">
        <v>2560</v>
      </c>
      <c r="D1722" t="s">
        <v>2608</v>
      </c>
      <c r="E1722">
        <v>1000730</v>
      </c>
      <c r="F1722" t="s">
        <v>47</v>
      </c>
      <c r="G1722" t="s">
        <v>194</v>
      </c>
      <c r="H1722" t="s">
        <v>2557</v>
      </c>
      <c r="I1722">
        <v>3910043255</v>
      </c>
      <c r="J1722" t="s">
        <v>2558</v>
      </c>
      <c r="K1722">
        <v>0</v>
      </c>
      <c r="L1722" t="s">
        <v>1228</v>
      </c>
      <c r="M1722">
        <v>0</v>
      </c>
      <c r="N1722" t="s">
        <v>1228</v>
      </c>
    </row>
    <row r="1723" spans="1:14" hidden="1">
      <c r="A1723">
        <v>10</v>
      </c>
      <c r="B1723">
        <v>43</v>
      </c>
      <c r="C1723" t="s">
        <v>2560</v>
      </c>
      <c r="D1723" t="s">
        <v>2608</v>
      </c>
      <c r="E1723">
        <v>1000730</v>
      </c>
      <c r="F1723" t="s">
        <v>47</v>
      </c>
      <c r="G1723" t="s">
        <v>80</v>
      </c>
      <c r="H1723" t="s">
        <v>2557</v>
      </c>
      <c r="I1723">
        <v>3910043255</v>
      </c>
      <c r="J1723" t="s">
        <v>2558</v>
      </c>
      <c r="K1723">
        <v>0</v>
      </c>
      <c r="L1723" t="s">
        <v>1228</v>
      </c>
      <c r="M1723">
        <v>0</v>
      </c>
      <c r="N1723" t="s">
        <v>1228</v>
      </c>
    </row>
    <row r="1724" spans="1:14" hidden="1">
      <c r="A1724">
        <v>10</v>
      </c>
      <c r="B1724">
        <v>43</v>
      </c>
      <c r="C1724" t="s">
        <v>2560</v>
      </c>
      <c r="D1724" t="s">
        <v>2608</v>
      </c>
      <c r="E1724">
        <v>1000730</v>
      </c>
      <c r="F1724" t="s">
        <v>47</v>
      </c>
      <c r="G1724" t="s">
        <v>194</v>
      </c>
      <c r="H1724" t="s">
        <v>2557</v>
      </c>
      <c r="I1724">
        <v>3910045840</v>
      </c>
      <c r="J1724" t="s">
        <v>2558</v>
      </c>
      <c r="K1724">
        <v>0</v>
      </c>
      <c r="L1724" t="s">
        <v>1228</v>
      </c>
      <c r="M1724">
        <v>0</v>
      </c>
      <c r="N1724" t="s">
        <v>1228</v>
      </c>
    </row>
    <row r="1725" spans="1:14" hidden="1">
      <c r="A1725">
        <v>10</v>
      </c>
      <c r="B1725">
        <v>43</v>
      </c>
      <c r="C1725" t="s">
        <v>2560</v>
      </c>
      <c r="D1725" t="s">
        <v>2608</v>
      </c>
      <c r="E1725">
        <v>1000730</v>
      </c>
      <c r="F1725" t="s">
        <v>47</v>
      </c>
      <c r="G1725" t="s">
        <v>409</v>
      </c>
      <c r="H1725" t="s">
        <v>2557</v>
      </c>
      <c r="I1725">
        <v>3910045840</v>
      </c>
      <c r="J1725" t="s">
        <v>2558</v>
      </c>
      <c r="K1725">
        <v>0</v>
      </c>
      <c r="L1725" t="s">
        <v>1228</v>
      </c>
      <c r="M1725">
        <v>0</v>
      </c>
      <c r="N1725" t="s">
        <v>1228</v>
      </c>
    </row>
    <row r="1726" spans="1:14" hidden="1">
      <c r="A1726">
        <v>10</v>
      </c>
      <c r="B1726">
        <v>43</v>
      </c>
      <c r="C1726" t="s">
        <v>2560</v>
      </c>
      <c r="D1726" t="s">
        <v>2608</v>
      </c>
      <c r="E1726">
        <v>1000730</v>
      </c>
      <c r="F1726" t="s">
        <v>47</v>
      </c>
      <c r="G1726" t="s">
        <v>1122</v>
      </c>
      <c r="H1726" t="s">
        <v>2557</v>
      </c>
      <c r="I1726">
        <v>3910045840</v>
      </c>
      <c r="J1726" t="s">
        <v>2558</v>
      </c>
      <c r="K1726">
        <v>0</v>
      </c>
      <c r="L1726" t="s">
        <v>1228</v>
      </c>
      <c r="M1726">
        <v>0</v>
      </c>
      <c r="N1726" t="s">
        <v>1228</v>
      </c>
    </row>
    <row r="1727" spans="1:14" hidden="1">
      <c r="A1727">
        <v>19</v>
      </c>
      <c r="B1727">
        <v>43</v>
      </c>
      <c r="C1727" t="s">
        <v>2560</v>
      </c>
      <c r="D1727" t="s">
        <v>2608</v>
      </c>
      <c r="E1727">
        <v>1000730</v>
      </c>
      <c r="F1727" t="s">
        <v>47</v>
      </c>
      <c r="G1727" t="s">
        <v>54</v>
      </c>
      <c r="H1727" t="s">
        <v>2557</v>
      </c>
      <c r="I1727">
        <v>3910045841</v>
      </c>
      <c r="J1727" t="s">
        <v>2558</v>
      </c>
      <c r="K1727">
        <v>0</v>
      </c>
      <c r="L1727" t="s">
        <v>1228</v>
      </c>
      <c r="M1727">
        <v>0</v>
      </c>
      <c r="N1727" t="s">
        <v>1228</v>
      </c>
    </row>
    <row r="1728" spans="1:14" hidden="1">
      <c r="A1728">
        <v>19</v>
      </c>
      <c r="B1728">
        <v>41</v>
      </c>
      <c r="C1728" t="s">
        <v>2560</v>
      </c>
      <c r="D1728" t="s">
        <v>2608</v>
      </c>
      <c r="E1728">
        <v>1000730</v>
      </c>
      <c r="F1728" t="s">
        <v>47</v>
      </c>
      <c r="G1728" t="s">
        <v>54</v>
      </c>
      <c r="H1728" t="s">
        <v>2557</v>
      </c>
      <c r="I1728">
        <v>3910042369</v>
      </c>
      <c r="J1728" t="s">
        <v>2558</v>
      </c>
      <c r="K1728">
        <v>0</v>
      </c>
      <c r="L1728" t="s">
        <v>1228</v>
      </c>
      <c r="M1728">
        <v>0</v>
      </c>
      <c r="N1728" t="s">
        <v>1228</v>
      </c>
    </row>
    <row r="1729" spans="1:14" hidden="1">
      <c r="A1729">
        <v>19</v>
      </c>
      <c r="B1729">
        <v>41</v>
      </c>
      <c r="C1729" t="s">
        <v>2560</v>
      </c>
      <c r="D1729" t="s">
        <v>2608</v>
      </c>
      <c r="E1729">
        <v>1000730</v>
      </c>
      <c r="F1729" t="s">
        <v>47</v>
      </c>
      <c r="G1729" t="s">
        <v>54</v>
      </c>
      <c r="H1729" t="s">
        <v>2557</v>
      </c>
      <c r="I1729">
        <v>3910042369</v>
      </c>
      <c r="J1729" t="s">
        <v>2558</v>
      </c>
      <c r="K1729">
        <v>0</v>
      </c>
      <c r="L1729" t="s">
        <v>1228</v>
      </c>
      <c r="M1729">
        <v>0</v>
      </c>
      <c r="N1729" t="s">
        <v>1228</v>
      </c>
    </row>
    <row r="1730" spans="1:14" hidden="1">
      <c r="A1730">
        <v>19</v>
      </c>
      <c r="B1730">
        <v>41</v>
      </c>
      <c r="C1730" t="s">
        <v>2560</v>
      </c>
      <c r="D1730" t="s">
        <v>2608</v>
      </c>
      <c r="E1730">
        <v>1000730</v>
      </c>
      <c r="F1730" t="s">
        <v>47</v>
      </c>
      <c r="G1730" t="s">
        <v>54</v>
      </c>
      <c r="H1730" t="s">
        <v>2557</v>
      </c>
      <c r="I1730">
        <v>3910042369</v>
      </c>
      <c r="J1730" t="s">
        <v>2558</v>
      </c>
      <c r="K1730">
        <v>0</v>
      </c>
      <c r="L1730" t="s">
        <v>1228</v>
      </c>
      <c r="M1730">
        <v>0</v>
      </c>
      <c r="N1730" t="s">
        <v>1228</v>
      </c>
    </row>
    <row r="1731" spans="1:14" hidden="1">
      <c r="A1731">
        <v>19</v>
      </c>
      <c r="B1731">
        <v>41</v>
      </c>
      <c r="C1731" t="s">
        <v>2560</v>
      </c>
      <c r="D1731" t="s">
        <v>2608</v>
      </c>
      <c r="E1731">
        <v>1000730</v>
      </c>
      <c r="F1731" t="s">
        <v>47</v>
      </c>
      <c r="G1731" t="s">
        <v>54</v>
      </c>
      <c r="H1731" t="s">
        <v>2557</v>
      </c>
      <c r="I1731">
        <v>3910042369</v>
      </c>
      <c r="J1731" t="s">
        <v>2558</v>
      </c>
      <c r="K1731">
        <v>0</v>
      </c>
      <c r="L1731" t="s">
        <v>1228</v>
      </c>
      <c r="M1731">
        <v>0</v>
      </c>
      <c r="N1731" t="s">
        <v>1228</v>
      </c>
    </row>
    <row r="1732" spans="1:14" hidden="1">
      <c r="A1732">
        <v>19</v>
      </c>
      <c r="B1732">
        <v>41</v>
      </c>
      <c r="C1732" t="s">
        <v>2560</v>
      </c>
      <c r="D1732" t="s">
        <v>2608</v>
      </c>
      <c r="E1732">
        <v>1000730</v>
      </c>
      <c r="F1732" t="s">
        <v>47</v>
      </c>
      <c r="G1732" t="s">
        <v>54</v>
      </c>
      <c r="H1732" t="s">
        <v>2557</v>
      </c>
      <c r="I1732">
        <v>3910042369</v>
      </c>
      <c r="J1732" t="s">
        <v>2558</v>
      </c>
      <c r="K1732">
        <v>0</v>
      </c>
      <c r="L1732" t="s">
        <v>1228</v>
      </c>
      <c r="M1732">
        <v>0</v>
      </c>
      <c r="N1732" t="s">
        <v>1228</v>
      </c>
    </row>
    <row r="1733" spans="1:14" hidden="1">
      <c r="A1733">
        <v>19</v>
      </c>
      <c r="B1733">
        <v>41</v>
      </c>
      <c r="C1733" t="s">
        <v>2560</v>
      </c>
      <c r="D1733" t="s">
        <v>2608</v>
      </c>
      <c r="E1733">
        <v>1000730</v>
      </c>
      <c r="F1733" t="s">
        <v>47</v>
      </c>
      <c r="G1733" t="s">
        <v>54</v>
      </c>
      <c r="H1733" t="s">
        <v>2557</v>
      </c>
      <c r="I1733">
        <v>3910042369</v>
      </c>
      <c r="J1733" t="s">
        <v>2558</v>
      </c>
      <c r="K1733">
        <v>0</v>
      </c>
      <c r="L1733" t="s">
        <v>1228</v>
      </c>
      <c r="M1733">
        <v>0</v>
      </c>
      <c r="N1733" t="s">
        <v>1228</v>
      </c>
    </row>
    <row r="1734" spans="1:14" hidden="1">
      <c r="A1734">
        <v>19</v>
      </c>
      <c r="B1734">
        <v>41</v>
      </c>
      <c r="C1734" t="s">
        <v>2560</v>
      </c>
      <c r="D1734" t="s">
        <v>2608</v>
      </c>
      <c r="E1734">
        <v>1000730</v>
      </c>
      <c r="F1734" t="s">
        <v>47</v>
      </c>
      <c r="G1734" t="s">
        <v>54</v>
      </c>
      <c r="H1734" t="s">
        <v>2557</v>
      </c>
      <c r="I1734">
        <v>3910042369</v>
      </c>
      <c r="J1734" t="s">
        <v>2558</v>
      </c>
      <c r="K1734">
        <v>0</v>
      </c>
      <c r="L1734" t="s">
        <v>1228</v>
      </c>
      <c r="M1734">
        <v>0</v>
      </c>
      <c r="N1734" t="s">
        <v>1228</v>
      </c>
    </row>
    <row r="1735" spans="1:14" hidden="1">
      <c r="A1735">
        <v>19</v>
      </c>
      <c r="B1735">
        <v>41</v>
      </c>
      <c r="C1735" t="s">
        <v>2560</v>
      </c>
      <c r="D1735" t="s">
        <v>2608</v>
      </c>
      <c r="E1735">
        <v>1000730</v>
      </c>
      <c r="F1735" t="s">
        <v>47</v>
      </c>
      <c r="G1735" t="s">
        <v>54</v>
      </c>
      <c r="H1735" t="s">
        <v>2557</v>
      </c>
      <c r="I1735">
        <v>3910042369</v>
      </c>
      <c r="J1735" t="s">
        <v>2558</v>
      </c>
      <c r="K1735">
        <v>0</v>
      </c>
      <c r="L1735" t="s">
        <v>1228</v>
      </c>
      <c r="M1735">
        <v>0</v>
      </c>
      <c r="N1735" t="s">
        <v>1228</v>
      </c>
    </row>
    <row r="1736" spans="1:14" hidden="1">
      <c r="A1736">
        <v>19</v>
      </c>
      <c r="B1736">
        <v>41</v>
      </c>
      <c r="C1736" t="s">
        <v>2560</v>
      </c>
      <c r="D1736" t="s">
        <v>2608</v>
      </c>
      <c r="E1736">
        <v>1000730</v>
      </c>
      <c r="F1736" t="s">
        <v>47</v>
      </c>
      <c r="G1736" t="s">
        <v>54</v>
      </c>
      <c r="H1736" t="s">
        <v>2557</v>
      </c>
      <c r="I1736">
        <v>3910042369</v>
      </c>
      <c r="J1736" t="s">
        <v>2558</v>
      </c>
      <c r="K1736">
        <v>0</v>
      </c>
      <c r="L1736" t="s">
        <v>1228</v>
      </c>
      <c r="M1736">
        <v>0</v>
      </c>
      <c r="N1736" t="s">
        <v>1228</v>
      </c>
    </row>
    <row r="1737" spans="1:14" hidden="1">
      <c r="A1737">
        <v>19</v>
      </c>
      <c r="B1737">
        <v>41</v>
      </c>
      <c r="C1737" t="s">
        <v>2560</v>
      </c>
      <c r="D1737" t="s">
        <v>2608</v>
      </c>
      <c r="E1737">
        <v>1000730</v>
      </c>
      <c r="F1737" t="s">
        <v>47</v>
      </c>
      <c r="G1737" t="s">
        <v>54</v>
      </c>
      <c r="H1737" t="s">
        <v>2557</v>
      </c>
      <c r="I1737">
        <v>3910042369</v>
      </c>
      <c r="J1737" t="s">
        <v>2558</v>
      </c>
      <c r="K1737">
        <v>0</v>
      </c>
      <c r="L1737" t="s">
        <v>1228</v>
      </c>
      <c r="M1737">
        <v>0</v>
      </c>
      <c r="N1737" t="s">
        <v>1228</v>
      </c>
    </row>
    <row r="1738" spans="1:14" hidden="1">
      <c r="A1738">
        <v>19</v>
      </c>
      <c r="B1738">
        <v>41</v>
      </c>
      <c r="C1738" t="s">
        <v>2560</v>
      </c>
      <c r="D1738" t="s">
        <v>2608</v>
      </c>
      <c r="E1738">
        <v>1000730</v>
      </c>
      <c r="F1738" t="s">
        <v>47</v>
      </c>
      <c r="G1738" t="s">
        <v>54</v>
      </c>
      <c r="H1738" t="s">
        <v>2557</v>
      </c>
      <c r="I1738">
        <v>3910042369</v>
      </c>
      <c r="J1738" t="s">
        <v>2558</v>
      </c>
      <c r="K1738">
        <v>0</v>
      </c>
      <c r="L1738" t="s">
        <v>1228</v>
      </c>
      <c r="M1738">
        <v>0</v>
      </c>
      <c r="N1738" t="s">
        <v>1228</v>
      </c>
    </row>
    <row r="1739" spans="1:14" hidden="1">
      <c r="A1739">
        <v>19</v>
      </c>
      <c r="B1739">
        <v>41</v>
      </c>
      <c r="C1739" t="s">
        <v>2560</v>
      </c>
      <c r="D1739" t="s">
        <v>2608</v>
      </c>
      <c r="E1739">
        <v>1000730</v>
      </c>
      <c r="F1739" t="s">
        <v>47</v>
      </c>
      <c r="G1739" t="s">
        <v>54</v>
      </c>
      <c r="H1739" t="s">
        <v>2557</v>
      </c>
      <c r="I1739">
        <v>3910042369</v>
      </c>
      <c r="J1739" t="s">
        <v>2558</v>
      </c>
      <c r="K1739">
        <v>0</v>
      </c>
      <c r="L1739" t="s">
        <v>1228</v>
      </c>
      <c r="M1739">
        <v>0</v>
      </c>
      <c r="N1739" t="s">
        <v>1228</v>
      </c>
    </row>
    <row r="1740" spans="1:14" hidden="1">
      <c r="A1740">
        <v>19</v>
      </c>
      <c r="B1740">
        <v>41</v>
      </c>
      <c r="C1740" t="s">
        <v>2560</v>
      </c>
      <c r="D1740" t="s">
        <v>2608</v>
      </c>
      <c r="E1740">
        <v>1000730</v>
      </c>
      <c r="F1740" t="s">
        <v>47</v>
      </c>
      <c r="G1740" t="s">
        <v>54</v>
      </c>
      <c r="H1740" t="s">
        <v>2557</v>
      </c>
      <c r="I1740">
        <v>3910042369</v>
      </c>
      <c r="J1740" t="s">
        <v>2558</v>
      </c>
      <c r="K1740">
        <v>0</v>
      </c>
      <c r="L1740" t="s">
        <v>1228</v>
      </c>
      <c r="M1740">
        <v>0</v>
      </c>
      <c r="N1740" t="s">
        <v>1228</v>
      </c>
    </row>
    <row r="1741" spans="1:14" hidden="1">
      <c r="A1741">
        <v>19</v>
      </c>
      <c r="B1741">
        <v>41</v>
      </c>
      <c r="C1741" t="s">
        <v>2560</v>
      </c>
      <c r="D1741" t="s">
        <v>2608</v>
      </c>
      <c r="E1741">
        <v>1000730</v>
      </c>
      <c r="F1741" t="s">
        <v>47</v>
      </c>
      <c r="G1741" t="s">
        <v>54</v>
      </c>
      <c r="H1741" t="s">
        <v>2557</v>
      </c>
      <c r="I1741">
        <v>3910042369</v>
      </c>
      <c r="J1741" t="s">
        <v>2558</v>
      </c>
      <c r="K1741">
        <v>0</v>
      </c>
      <c r="L1741" t="s">
        <v>1228</v>
      </c>
      <c r="M1741">
        <v>0</v>
      </c>
      <c r="N1741" t="s">
        <v>1228</v>
      </c>
    </row>
    <row r="1742" spans="1:14" hidden="1">
      <c r="A1742">
        <v>19</v>
      </c>
      <c r="B1742">
        <v>41</v>
      </c>
      <c r="C1742" t="s">
        <v>2560</v>
      </c>
      <c r="D1742" t="s">
        <v>2608</v>
      </c>
      <c r="E1742">
        <v>1000730</v>
      </c>
      <c r="F1742" t="s">
        <v>47</v>
      </c>
      <c r="G1742" t="s">
        <v>54</v>
      </c>
      <c r="H1742" t="s">
        <v>2557</v>
      </c>
      <c r="I1742">
        <v>3910042369</v>
      </c>
      <c r="J1742" t="s">
        <v>2558</v>
      </c>
      <c r="K1742">
        <v>0</v>
      </c>
      <c r="L1742" t="s">
        <v>1228</v>
      </c>
      <c r="M1742">
        <v>0</v>
      </c>
      <c r="N1742" t="s">
        <v>1228</v>
      </c>
    </row>
    <row r="1743" spans="1:14" hidden="1">
      <c r="A1743">
        <v>19</v>
      </c>
      <c r="B1743">
        <v>41</v>
      </c>
      <c r="C1743" t="s">
        <v>2560</v>
      </c>
      <c r="D1743" t="s">
        <v>2608</v>
      </c>
      <c r="E1743">
        <v>1000730</v>
      </c>
      <c r="F1743" t="s">
        <v>47</v>
      </c>
      <c r="G1743" t="s">
        <v>54</v>
      </c>
      <c r="H1743" t="s">
        <v>2557</v>
      </c>
      <c r="I1743">
        <v>3910042369</v>
      </c>
      <c r="J1743" t="s">
        <v>2558</v>
      </c>
      <c r="K1743">
        <v>0</v>
      </c>
      <c r="L1743" t="s">
        <v>1228</v>
      </c>
      <c r="M1743">
        <v>0</v>
      </c>
      <c r="N1743" t="s">
        <v>1228</v>
      </c>
    </row>
    <row r="1744" spans="1:14" hidden="1">
      <c r="A1744">
        <v>19</v>
      </c>
      <c r="B1744">
        <v>41</v>
      </c>
      <c r="C1744" t="s">
        <v>2560</v>
      </c>
      <c r="D1744" t="s">
        <v>2608</v>
      </c>
      <c r="E1744">
        <v>1000730</v>
      </c>
      <c r="F1744" t="s">
        <v>47</v>
      </c>
      <c r="G1744" t="s">
        <v>54</v>
      </c>
      <c r="H1744" t="s">
        <v>2557</v>
      </c>
      <c r="I1744">
        <v>3910042369</v>
      </c>
      <c r="J1744" t="s">
        <v>2558</v>
      </c>
      <c r="K1744">
        <v>0</v>
      </c>
      <c r="L1744" t="s">
        <v>1228</v>
      </c>
      <c r="M1744">
        <v>0</v>
      </c>
      <c r="N1744" t="s">
        <v>1228</v>
      </c>
    </row>
    <row r="1745" spans="1:14" hidden="1">
      <c r="A1745">
        <v>19</v>
      </c>
      <c r="B1745">
        <v>41</v>
      </c>
      <c r="C1745" t="s">
        <v>2560</v>
      </c>
      <c r="D1745" t="s">
        <v>2608</v>
      </c>
      <c r="E1745">
        <v>1000730</v>
      </c>
      <c r="F1745" t="s">
        <v>47</v>
      </c>
      <c r="G1745" t="s">
        <v>54</v>
      </c>
      <c r="H1745" t="s">
        <v>2557</v>
      </c>
      <c r="I1745">
        <v>3910042369</v>
      </c>
      <c r="J1745" t="s">
        <v>2558</v>
      </c>
      <c r="K1745">
        <v>0</v>
      </c>
      <c r="L1745" t="s">
        <v>1228</v>
      </c>
      <c r="M1745">
        <v>0</v>
      </c>
      <c r="N1745" t="s">
        <v>1228</v>
      </c>
    </row>
    <row r="1746" spans="1:14" hidden="1">
      <c r="A1746">
        <v>19</v>
      </c>
      <c r="B1746">
        <v>41</v>
      </c>
      <c r="C1746" t="s">
        <v>2560</v>
      </c>
      <c r="D1746" t="s">
        <v>2608</v>
      </c>
      <c r="E1746">
        <v>1000730</v>
      </c>
      <c r="F1746" t="s">
        <v>47</v>
      </c>
      <c r="G1746" t="s">
        <v>54</v>
      </c>
      <c r="H1746" t="s">
        <v>2557</v>
      </c>
      <c r="I1746">
        <v>3910042369</v>
      </c>
      <c r="J1746" t="s">
        <v>2558</v>
      </c>
      <c r="K1746">
        <v>0</v>
      </c>
      <c r="L1746" t="s">
        <v>1228</v>
      </c>
      <c r="M1746">
        <v>0</v>
      </c>
      <c r="N1746" t="s">
        <v>1228</v>
      </c>
    </row>
    <row r="1747" spans="1:14" hidden="1">
      <c r="A1747">
        <v>19</v>
      </c>
      <c r="B1747">
        <v>41</v>
      </c>
      <c r="C1747" t="s">
        <v>2560</v>
      </c>
      <c r="D1747" t="s">
        <v>2608</v>
      </c>
      <c r="E1747">
        <v>1000730</v>
      </c>
      <c r="F1747" t="s">
        <v>47</v>
      </c>
      <c r="G1747" t="s">
        <v>54</v>
      </c>
      <c r="H1747" t="s">
        <v>2557</v>
      </c>
      <c r="I1747">
        <v>3910042369</v>
      </c>
      <c r="J1747" t="s">
        <v>2558</v>
      </c>
      <c r="K1747">
        <v>0</v>
      </c>
      <c r="L1747" t="s">
        <v>1228</v>
      </c>
      <c r="M1747">
        <v>0</v>
      </c>
      <c r="N1747" t="s">
        <v>1228</v>
      </c>
    </row>
    <row r="1748" spans="1:14" hidden="1">
      <c r="A1748">
        <v>19</v>
      </c>
      <c r="B1748">
        <v>41</v>
      </c>
      <c r="C1748" t="s">
        <v>2560</v>
      </c>
      <c r="D1748" t="s">
        <v>2608</v>
      </c>
      <c r="E1748">
        <v>1000730</v>
      </c>
      <c r="F1748" t="s">
        <v>47</v>
      </c>
      <c r="G1748" t="s">
        <v>54</v>
      </c>
      <c r="H1748" t="s">
        <v>2557</v>
      </c>
      <c r="I1748">
        <v>3910042369</v>
      </c>
      <c r="J1748" t="s">
        <v>2558</v>
      </c>
      <c r="K1748">
        <v>0</v>
      </c>
      <c r="L1748" t="s">
        <v>1228</v>
      </c>
      <c r="M1748">
        <v>0</v>
      </c>
      <c r="N1748" t="s">
        <v>1228</v>
      </c>
    </row>
    <row r="1749" spans="1:14" hidden="1">
      <c r="A1749">
        <v>19</v>
      </c>
      <c r="B1749">
        <v>41</v>
      </c>
      <c r="C1749" t="s">
        <v>2560</v>
      </c>
      <c r="D1749" t="s">
        <v>2608</v>
      </c>
      <c r="E1749">
        <v>1000730</v>
      </c>
      <c r="F1749" t="s">
        <v>47</v>
      </c>
      <c r="G1749" t="s">
        <v>54</v>
      </c>
      <c r="H1749" t="s">
        <v>2557</v>
      </c>
      <c r="I1749">
        <v>3910042369</v>
      </c>
      <c r="J1749" t="s">
        <v>2558</v>
      </c>
      <c r="K1749">
        <v>0</v>
      </c>
      <c r="L1749" t="s">
        <v>1228</v>
      </c>
      <c r="M1749">
        <v>0</v>
      </c>
      <c r="N1749" t="s">
        <v>1228</v>
      </c>
    </row>
    <row r="1750" spans="1:14" hidden="1">
      <c r="A1750">
        <v>19</v>
      </c>
      <c r="B1750">
        <v>41</v>
      </c>
      <c r="C1750" t="s">
        <v>2560</v>
      </c>
      <c r="D1750" t="s">
        <v>2608</v>
      </c>
      <c r="E1750">
        <v>1000730</v>
      </c>
      <c r="F1750" t="s">
        <v>47</v>
      </c>
      <c r="G1750" t="s">
        <v>54</v>
      </c>
      <c r="H1750" t="s">
        <v>2557</v>
      </c>
      <c r="I1750">
        <v>3910042369</v>
      </c>
      <c r="J1750" t="s">
        <v>2558</v>
      </c>
      <c r="K1750">
        <v>0</v>
      </c>
      <c r="L1750" t="s">
        <v>1228</v>
      </c>
      <c r="M1750">
        <v>0</v>
      </c>
      <c r="N1750" t="s">
        <v>1228</v>
      </c>
    </row>
    <row r="1751" spans="1:14" hidden="1">
      <c r="A1751">
        <v>19</v>
      </c>
      <c r="B1751">
        <v>41</v>
      </c>
      <c r="C1751" t="s">
        <v>2560</v>
      </c>
      <c r="D1751" t="s">
        <v>2608</v>
      </c>
      <c r="E1751">
        <v>1000730</v>
      </c>
      <c r="F1751" t="s">
        <v>47</v>
      </c>
      <c r="G1751" t="s">
        <v>54</v>
      </c>
      <c r="H1751" t="s">
        <v>2557</v>
      </c>
      <c r="I1751">
        <v>3910042369</v>
      </c>
      <c r="J1751" t="s">
        <v>2558</v>
      </c>
      <c r="K1751">
        <v>0</v>
      </c>
      <c r="L1751" t="s">
        <v>1228</v>
      </c>
      <c r="M1751">
        <v>0</v>
      </c>
      <c r="N1751" t="s">
        <v>1228</v>
      </c>
    </row>
    <row r="1752" spans="1:14" hidden="1">
      <c r="A1752">
        <v>10</v>
      </c>
      <c r="B1752">
        <v>41</v>
      </c>
      <c r="C1752" t="s">
        <v>2560</v>
      </c>
      <c r="D1752" t="s">
        <v>2608</v>
      </c>
      <c r="E1752">
        <v>1000730</v>
      </c>
      <c r="F1752" t="s">
        <v>47</v>
      </c>
      <c r="G1752" t="s">
        <v>1122</v>
      </c>
      <c r="H1752" t="s">
        <v>2557</v>
      </c>
      <c r="I1752">
        <v>3910042370</v>
      </c>
      <c r="J1752" t="s">
        <v>2558</v>
      </c>
      <c r="K1752">
        <v>0</v>
      </c>
      <c r="L1752" t="s">
        <v>1228</v>
      </c>
      <c r="M1752">
        <v>0</v>
      </c>
      <c r="N1752" t="s">
        <v>1228</v>
      </c>
    </row>
    <row r="1753" spans="1:14" hidden="1">
      <c r="A1753">
        <v>10</v>
      </c>
      <c r="B1753">
        <v>41</v>
      </c>
      <c r="C1753" t="s">
        <v>2560</v>
      </c>
      <c r="D1753" t="s">
        <v>2608</v>
      </c>
      <c r="E1753">
        <v>1000730</v>
      </c>
      <c r="F1753" t="s">
        <v>47</v>
      </c>
      <c r="G1753" t="s">
        <v>194</v>
      </c>
      <c r="H1753" t="s">
        <v>2557</v>
      </c>
      <c r="I1753">
        <v>3910042370</v>
      </c>
      <c r="J1753" t="s">
        <v>2558</v>
      </c>
      <c r="K1753">
        <v>0</v>
      </c>
      <c r="L1753" t="s">
        <v>1228</v>
      </c>
      <c r="M1753">
        <v>0</v>
      </c>
      <c r="N1753" t="s">
        <v>1228</v>
      </c>
    </row>
    <row r="1754" spans="1:14" hidden="1">
      <c r="A1754">
        <v>10</v>
      </c>
      <c r="B1754">
        <v>41</v>
      </c>
      <c r="C1754" t="s">
        <v>2560</v>
      </c>
      <c r="D1754" t="s">
        <v>2608</v>
      </c>
      <c r="E1754">
        <v>1000730</v>
      </c>
      <c r="F1754" t="s">
        <v>47</v>
      </c>
      <c r="G1754" t="s">
        <v>409</v>
      </c>
      <c r="H1754" t="s">
        <v>2557</v>
      </c>
      <c r="I1754">
        <v>3910042370</v>
      </c>
      <c r="J1754" t="s">
        <v>2558</v>
      </c>
      <c r="K1754">
        <v>0</v>
      </c>
      <c r="L1754" t="s">
        <v>1228</v>
      </c>
      <c r="M1754">
        <v>0</v>
      </c>
      <c r="N1754" t="s">
        <v>1228</v>
      </c>
    </row>
    <row r="1755" spans="1:14" hidden="1">
      <c r="A1755">
        <v>10</v>
      </c>
      <c r="B1755">
        <v>41</v>
      </c>
      <c r="C1755" t="s">
        <v>2560</v>
      </c>
      <c r="D1755" t="s">
        <v>2608</v>
      </c>
      <c r="E1755">
        <v>1000730</v>
      </c>
      <c r="F1755" t="s">
        <v>47</v>
      </c>
      <c r="G1755" t="s">
        <v>1122</v>
      </c>
      <c r="H1755" t="s">
        <v>2557</v>
      </c>
      <c r="I1755">
        <v>3910042370</v>
      </c>
      <c r="J1755" t="s">
        <v>2558</v>
      </c>
      <c r="K1755">
        <v>0</v>
      </c>
      <c r="L1755" t="s">
        <v>1228</v>
      </c>
      <c r="M1755">
        <v>0</v>
      </c>
      <c r="N1755" t="s">
        <v>1228</v>
      </c>
    </row>
    <row r="1756" spans="1:14" hidden="1">
      <c r="A1756">
        <v>10</v>
      </c>
      <c r="B1756">
        <v>41</v>
      </c>
      <c r="C1756" t="s">
        <v>2560</v>
      </c>
      <c r="D1756" t="s">
        <v>2608</v>
      </c>
      <c r="E1756">
        <v>1000730</v>
      </c>
      <c r="F1756" t="s">
        <v>47</v>
      </c>
      <c r="G1756" t="s">
        <v>194</v>
      </c>
      <c r="H1756" t="s">
        <v>2557</v>
      </c>
      <c r="I1756">
        <v>3910042370</v>
      </c>
      <c r="J1756" t="s">
        <v>2558</v>
      </c>
      <c r="K1756">
        <v>0</v>
      </c>
      <c r="L1756" t="s">
        <v>1228</v>
      </c>
      <c r="M1756">
        <v>0</v>
      </c>
      <c r="N1756" t="s">
        <v>1228</v>
      </c>
    </row>
    <row r="1757" spans="1:14" hidden="1">
      <c r="A1757">
        <v>10</v>
      </c>
      <c r="B1757">
        <v>41</v>
      </c>
      <c r="C1757" t="s">
        <v>2560</v>
      </c>
      <c r="D1757" t="s">
        <v>2608</v>
      </c>
      <c r="E1757">
        <v>1000730</v>
      </c>
      <c r="F1757" t="s">
        <v>47</v>
      </c>
      <c r="G1757" t="s">
        <v>409</v>
      </c>
      <c r="H1757" t="s">
        <v>2557</v>
      </c>
      <c r="I1757">
        <v>3910042370</v>
      </c>
      <c r="J1757" t="s">
        <v>2558</v>
      </c>
      <c r="K1757">
        <v>0</v>
      </c>
      <c r="L1757" t="s">
        <v>1228</v>
      </c>
      <c r="M1757">
        <v>0</v>
      </c>
      <c r="N1757" t="s">
        <v>1228</v>
      </c>
    </row>
    <row r="1758" spans="1:14" hidden="1">
      <c r="A1758">
        <v>10</v>
      </c>
      <c r="B1758">
        <v>57</v>
      </c>
      <c r="C1758" t="s">
        <v>2563</v>
      </c>
      <c r="D1758" t="s">
        <v>2609</v>
      </c>
      <c r="E1758">
        <v>1000730</v>
      </c>
      <c r="F1758" t="s">
        <v>47</v>
      </c>
      <c r="G1758" t="s">
        <v>1120</v>
      </c>
      <c r="H1758">
        <v>8070</v>
      </c>
      <c r="I1758">
        <v>34998297</v>
      </c>
      <c r="J1758" t="s">
        <v>2610</v>
      </c>
      <c r="K1758" s="45">
        <v>51676</v>
      </c>
      <c r="L1758" t="s">
        <v>1228</v>
      </c>
      <c r="M1758" s="45">
        <v>9818</v>
      </c>
      <c r="N1758" t="s">
        <v>1228</v>
      </c>
    </row>
    <row r="1759" spans="1:14" hidden="1">
      <c r="A1759">
        <v>10</v>
      </c>
      <c r="B1759">
        <v>57</v>
      </c>
      <c r="C1759" t="s">
        <v>2563</v>
      </c>
      <c r="D1759" t="s">
        <v>2609</v>
      </c>
      <c r="E1759">
        <v>1000730</v>
      </c>
      <c r="F1759" t="s">
        <v>47</v>
      </c>
      <c r="G1759" t="s">
        <v>1117</v>
      </c>
      <c r="H1759">
        <v>8070</v>
      </c>
      <c r="I1759">
        <v>34998297</v>
      </c>
      <c r="J1759" t="s">
        <v>2610</v>
      </c>
      <c r="K1759" s="45">
        <v>21492</v>
      </c>
      <c r="L1759" t="s">
        <v>1228</v>
      </c>
      <c r="M1759" s="45">
        <v>4083</v>
      </c>
      <c r="N1759" t="s">
        <v>1228</v>
      </c>
    </row>
    <row r="1760" spans="1:14" hidden="1">
      <c r="A1760">
        <v>10</v>
      </c>
      <c r="B1760">
        <v>57</v>
      </c>
      <c r="C1760" t="s">
        <v>2563</v>
      </c>
      <c r="D1760" t="s">
        <v>2609</v>
      </c>
      <c r="E1760">
        <v>1000730</v>
      </c>
      <c r="F1760" t="s">
        <v>47</v>
      </c>
      <c r="G1760" t="s">
        <v>194</v>
      </c>
      <c r="H1760">
        <v>8070</v>
      </c>
      <c r="I1760">
        <v>34998297</v>
      </c>
      <c r="J1760" t="s">
        <v>2610</v>
      </c>
      <c r="K1760" s="45">
        <v>151700</v>
      </c>
      <c r="L1760" t="s">
        <v>1228</v>
      </c>
      <c r="M1760" s="45">
        <v>28823</v>
      </c>
      <c r="N1760" t="s">
        <v>1228</v>
      </c>
    </row>
    <row r="1761" spans="1:14" hidden="1">
      <c r="A1761">
        <v>10</v>
      </c>
      <c r="B1761">
        <v>57</v>
      </c>
      <c r="C1761" t="s">
        <v>2563</v>
      </c>
      <c r="D1761" t="s">
        <v>2609</v>
      </c>
      <c r="E1761">
        <v>1000730</v>
      </c>
      <c r="F1761" t="s">
        <v>47</v>
      </c>
      <c r="G1761" t="s">
        <v>150</v>
      </c>
      <c r="H1761">
        <v>8070</v>
      </c>
      <c r="I1761">
        <v>34998297</v>
      </c>
      <c r="J1761" t="s">
        <v>2610</v>
      </c>
      <c r="K1761" s="45">
        <v>276148</v>
      </c>
      <c r="L1761" t="s">
        <v>1228</v>
      </c>
      <c r="M1761" s="45">
        <v>52468</v>
      </c>
      <c r="N1761" t="s">
        <v>1228</v>
      </c>
    </row>
    <row r="1762" spans="1:14" hidden="1">
      <c r="A1762">
        <v>10</v>
      </c>
      <c r="B1762">
        <v>57</v>
      </c>
      <c r="C1762" t="s">
        <v>2563</v>
      </c>
      <c r="D1762" t="s">
        <v>2609</v>
      </c>
      <c r="E1762">
        <v>1000730</v>
      </c>
      <c r="F1762" t="s">
        <v>47</v>
      </c>
      <c r="G1762" t="s">
        <v>1118</v>
      </c>
      <c r="H1762">
        <v>8070</v>
      </c>
      <c r="I1762">
        <v>34998297</v>
      </c>
      <c r="J1762" t="s">
        <v>2610</v>
      </c>
      <c r="K1762" s="45">
        <v>3865</v>
      </c>
      <c r="L1762" t="s">
        <v>1228</v>
      </c>
      <c r="M1762">
        <v>734</v>
      </c>
      <c r="N1762" t="s">
        <v>1228</v>
      </c>
    </row>
    <row r="1763" spans="1:14" hidden="1">
      <c r="A1763">
        <v>10</v>
      </c>
      <c r="B1763">
        <v>57</v>
      </c>
      <c r="C1763" t="s">
        <v>2563</v>
      </c>
      <c r="D1763" t="s">
        <v>2609</v>
      </c>
      <c r="E1763">
        <v>1000730</v>
      </c>
      <c r="F1763" t="s">
        <v>47</v>
      </c>
      <c r="G1763" t="s">
        <v>135</v>
      </c>
      <c r="H1763">
        <v>8070</v>
      </c>
      <c r="I1763">
        <v>34998297</v>
      </c>
      <c r="J1763" t="s">
        <v>2610</v>
      </c>
      <c r="K1763" s="45">
        <v>119885</v>
      </c>
      <c r="L1763" t="s">
        <v>1228</v>
      </c>
      <c r="M1763" s="45">
        <v>22778</v>
      </c>
      <c r="N1763" t="s">
        <v>1228</v>
      </c>
    </row>
    <row r="1764" spans="1:14" hidden="1">
      <c r="A1764">
        <v>10</v>
      </c>
      <c r="B1764">
        <v>57</v>
      </c>
      <c r="C1764" t="s">
        <v>2563</v>
      </c>
      <c r="D1764" t="s">
        <v>2609</v>
      </c>
      <c r="E1764">
        <v>1000730</v>
      </c>
      <c r="F1764" t="s">
        <v>47</v>
      </c>
      <c r="G1764" t="s">
        <v>155</v>
      </c>
      <c r="H1764">
        <v>8070</v>
      </c>
      <c r="I1764">
        <v>34998297</v>
      </c>
      <c r="J1764" t="s">
        <v>2610</v>
      </c>
      <c r="K1764" s="45">
        <v>124736</v>
      </c>
      <c r="L1764" t="s">
        <v>1228</v>
      </c>
      <c r="M1764" s="45">
        <v>23700</v>
      </c>
      <c r="N1764" t="s">
        <v>1228</v>
      </c>
    </row>
    <row r="1765" spans="1:14" hidden="1">
      <c r="A1765">
        <v>10</v>
      </c>
      <c r="B1765">
        <v>57</v>
      </c>
      <c r="C1765" t="s">
        <v>2563</v>
      </c>
      <c r="D1765" t="s">
        <v>2609</v>
      </c>
      <c r="E1765">
        <v>1000730</v>
      </c>
      <c r="F1765" t="s">
        <v>47</v>
      </c>
      <c r="G1765" t="s">
        <v>1119</v>
      </c>
      <c r="H1765">
        <v>8070</v>
      </c>
      <c r="I1765">
        <v>34998297</v>
      </c>
      <c r="J1765" t="s">
        <v>2610</v>
      </c>
      <c r="K1765" s="45">
        <v>82841</v>
      </c>
      <c r="L1765" t="s">
        <v>1228</v>
      </c>
      <c r="M1765" s="45">
        <v>15740</v>
      </c>
      <c r="N1765" t="s">
        <v>1228</v>
      </c>
    </row>
    <row r="1766" spans="1:14" hidden="1">
      <c r="A1766">
        <v>10</v>
      </c>
      <c r="B1766">
        <v>57</v>
      </c>
      <c r="C1766" t="s">
        <v>2563</v>
      </c>
      <c r="D1766" t="s">
        <v>2609</v>
      </c>
      <c r="E1766">
        <v>1000730</v>
      </c>
      <c r="F1766" t="s">
        <v>47</v>
      </c>
      <c r="G1766" t="s">
        <v>1121</v>
      </c>
      <c r="H1766">
        <v>8070</v>
      </c>
      <c r="I1766">
        <v>34998297</v>
      </c>
      <c r="J1766" t="s">
        <v>2610</v>
      </c>
      <c r="K1766" s="45">
        <v>94935</v>
      </c>
      <c r="L1766" t="s">
        <v>1228</v>
      </c>
      <c r="M1766" s="45">
        <v>18038</v>
      </c>
      <c r="N1766" t="s">
        <v>1228</v>
      </c>
    </row>
    <row r="1767" spans="1:14" hidden="1">
      <c r="A1767">
        <v>10</v>
      </c>
      <c r="B1767">
        <v>57</v>
      </c>
      <c r="C1767" t="s">
        <v>2563</v>
      </c>
      <c r="D1767" t="s">
        <v>2609</v>
      </c>
      <c r="E1767">
        <v>1000730</v>
      </c>
      <c r="F1767" t="s">
        <v>47</v>
      </c>
      <c r="G1767" t="s">
        <v>1123</v>
      </c>
      <c r="H1767">
        <v>8070</v>
      </c>
      <c r="I1767">
        <v>34998297</v>
      </c>
      <c r="J1767" t="s">
        <v>2610</v>
      </c>
      <c r="K1767" s="45">
        <v>17183</v>
      </c>
      <c r="L1767" t="s">
        <v>1228</v>
      </c>
      <c r="M1767" s="45">
        <v>3265</v>
      </c>
      <c r="N1767" t="s">
        <v>1228</v>
      </c>
    </row>
    <row r="1768" spans="1:14" hidden="1">
      <c r="A1768">
        <v>10</v>
      </c>
      <c r="B1768">
        <v>57</v>
      </c>
      <c r="C1768" t="s">
        <v>2563</v>
      </c>
      <c r="D1768" t="s">
        <v>2609</v>
      </c>
      <c r="E1768">
        <v>1000730</v>
      </c>
      <c r="F1768" t="s">
        <v>47</v>
      </c>
      <c r="G1768" t="s">
        <v>250</v>
      </c>
      <c r="H1768">
        <v>8070</v>
      </c>
      <c r="I1768">
        <v>34998297</v>
      </c>
      <c r="J1768" t="s">
        <v>2610</v>
      </c>
      <c r="K1768" s="45">
        <v>227846</v>
      </c>
      <c r="L1768" t="s">
        <v>1228</v>
      </c>
      <c r="M1768" s="45">
        <v>43291</v>
      </c>
      <c r="N1768" t="s">
        <v>1228</v>
      </c>
    </row>
    <row r="1769" spans="1:14" hidden="1">
      <c r="A1769">
        <v>10</v>
      </c>
      <c r="B1769">
        <v>57</v>
      </c>
      <c r="C1769" t="s">
        <v>2563</v>
      </c>
      <c r="D1769" t="s">
        <v>2609</v>
      </c>
      <c r="E1769">
        <v>1000730</v>
      </c>
      <c r="F1769" t="s">
        <v>47</v>
      </c>
      <c r="G1769" t="s">
        <v>409</v>
      </c>
      <c r="H1769">
        <v>8070</v>
      </c>
      <c r="I1769">
        <v>34998297</v>
      </c>
      <c r="J1769" t="s">
        <v>2610</v>
      </c>
      <c r="K1769" s="45">
        <v>103190</v>
      </c>
      <c r="L1769" t="s">
        <v>1228</v>
      </c>
      <c r="M1769" s="45">
        <v>19606</v>
      </c>
      <c r="N1769" t="s">
        <v>1228</v>
      </c>
    </row>
    <row r="1770" spans="1:14" hidden="1">
      <c r="A1770">
        <v>10</v>
      </c>
      <c r="B1770">
        <v>57</v>
      </c>
      <c r="C1770" t="s">
        <v>2563</v>
      </c>
      <c r="D1770" t="s">
        <v>2609</v>
      </c>
      <c r="E1770">
        <v>1000730</v>
      </c>
      <c r="F1770" t="s">
        <v>47</v>
      </c>
      <c r="G1770" t="s">
        <v>317</v>
      </c>
      <c r="H1770">
        <v>8070</v>
      </c>
      <c r="I1770">
        <v>34998297</v>
      </c>
      <c r="J1770" t="s">
        <v>2610</v>
      </c>
      <c r="K1770" s="45">
        <v>193510</v>
      </c>
      <c r="L1770" t="s">
        <v>1228</v>
      </c>
      <c r="M1770" s="45">
        <v>36767</v>
      </c>
      <c r="N1770" t="s">
        <v>1228</v>
      </c>
    </row>
    <row r="1771" spans="1:14" hidden="1">
      <c r="A1771">
        <v>10</v>
      </c>
      <c r="B1771">
        <v>57</v>
      </c>
      <c r="C1771" t="s">
        <v>2563</v>
      </c>
      <c r="D1771" t="s">
        <v>2609</v>
      </c>
      <c r="E1771">
        <v>1000730</v>
      </c>
      <c r="F1771" t="s">
        <v>47</v>
      </c>
      <c r="G1771" t="s">
        <v>1122</v>
      </c>
      <c r="H1771">
        <v>8070</v>
      </c>
      <c r="I1771">
        <v>34998297</v>
      </c>
      <c r="J1771" t="s">
        <v>2610</v>
      </c>
      <c r="K1771" s="45">
        <v>87764</v>
      </c>
      <c r="L1771" t="s">
        <v>1228</v>
      </c>
      <c r="M1771" s="45">
        <v>16675</v>
      </c>
      <c r="N1771" t="s">
        <v>1228</v>
      </c>
    </row>
    <row r="1772" spans="1:14" hidden="1">
      <c r="A1772">
        <v>10</v>
      </c>
      <c r="B1772">
        <v>57</v>
      </c>
      <c r="C1772" t="s">
        <v>2563</v>
      </c>
      <c r="D1772" t="s">
        <v>2609</v>
      </c>
      <c r="E1772">
        <v>1000730</v>
      </c>
      <c r="F1772" t="s">
        <v>47</v>
      </c>
      <c r="G1772" t="s">
        <v>279</v>
      </c>
      <c r="H1772">
        <v>8070</v>
      </c>
      <c r="I1772">
        <v>34998297</v>
      </c>
      <c r="J1772" t="s">
        <v>2610</v>
      </c>
      <c r="K1772" s="45">
        <v>72174</v>
      </c>
      <c r="L1772" t="s">
        <v>1228</v>
      </c>
      <c r="M1772" s="45">
        <v>13713</v>
      </c>
      <c r="N1772" t="s">
        <v>1228</v>
      </c>
    </row>
    <row r="1773" spans="1:14" hidden="1">
      <c r="A1773">
        <v>10</v>
      </c>
      <c r="B1773">
        <v>57</v>
      </c>
      <c r="C1773" t="s">
        <v>2563</v>
      </c>
      <c r="D1773" t="s">
        <v>2609</v>
      </c>
      <c r="E1773">
        <v>1000730</v>
      </c>
      <c r="F1773" t="s">
        <v>47</v>
      </c>
      <c r="G1773" t="s">
        <v>80</v>
      </c>
      <c r="H1773">
        <v>8070</v>
      </c>
      <c r="I1773">
        <v>34998297</v>
      </c>
      <c r="J1773" t="s">
        <v>2610</v>
      </c>
      <c r="K1773" s="45">
        <v>105107</v>
      </c>
      <c r="L1773" t="s">
        <v>1228</v>
      </c>
      <c r="M1773" s="45">
        <v>19970</v>
      </c>
      <c r="N1773" t="s">
        <v>1228</v>
      </c>
    </row>
    <row r="1774" spans="1:14" hidden="1">
      <c r="A1774">
        <v>10</v>
      </c>
      <c r="B1774">
        <v>57</v>
      </c>
      <c r="C1774" t="s">
        <v>2563</v>
      </c>
      <c r="D1774" t="s">
        <v>2609</v>
      </c>
      <c r="E1774">
        <v>1000730</v>
      </c>
      <c r="F1774" t="s">
        <v>47</v>
      </c>
      <c r="G1774" t="s">
        <v>211</v>
      </c>
      <c r="H1774">
        <v>8070</v>
      </c>
      <c r="I1774">
        <v>34998297</v>
      </c>
      <c r="J1774" t="s">
        <v>2610</v>
      </c>
      <c r="K1774" s="45">
        <v>88461</v>
      </c>
      <c r="L1774" t="s">
        <v>1228</v>
      </c>
      <c r="M1774" s="45">
        <v>16808</v>
      </c>
      <c r="N1774" t="s">
        <v>1228</v>
      </c>
    </row>
    <row r="1775" spans="1:14" hidden="1">
      <c r="A1775">
        <v>10</v>
      </c>
      <c r="B1775">
        <v>57</v>
      </c>
      <c r="C1775" t="s">
        <v>2563</v>
      </c>
      <c r="D1775" t="s">
        <v>2609</v>
      </c>
      <c r="E1775">
        <v>1000730</v>
      </c>
      <c r="F1775" t="s">
        <v>47</v>
      </c>
      <c r="G1775" t="s">
        <v>1125</v>
      </c>
      <c r="H1775">
        <v>8070</v>
      </c>
      <c r="I1775">
        <v>34998297</v>
      </c>
      <c r="J1775" t="s">
        <v>2610</v>
      </c>
      <c r="K1775" s="45">
        <v>93951</v>
      </c>
      <c r="L1775" t="s">
        <v>1228</v>
      </c>
      <c r="M1775" s="45">
        <v>17851</v>
      </c>
      <c r="N1775" t="s">
        <v>1228</v>
      </c>
    </row>
    <row r="1776" spans="1:14" hidden="1">
      <c r="A1776">
        <v>10</v>
      </c>
      <c r="B1776">
        <v>57</v>
      </c>
      <c r="C1776" t="s">
        <v>2563</v>
      </c>
      <c r="D1776" t="s">
        <v>2609</v>
      </c>
      <c r="E1776">
        <v>1000730</v>
      </c>
      <c r="F1776" t="s">
        <v>47</v>
      </c>
      <c r="G1776" t="s">
        <v>252</v>
      </c>
      <c r="H1776">
        <v>8070</v>
      </c>
      <c r="I1776">
        <v>34998297</v>
      </c>
      <c r="J1776" t="s">
        <v>2610</v>
      </c>
      <c r="K1776" s="45">
        <v>229172</v>
      </c>
      <c r="L1776" t="s">
        <v>1228</v>
      </c>
      <c r="M1776" s="45">
        <v>43543</v>
      </c>
      <c r="N1776" t="s">
        <v>1228</v>
      </c>
    </row>
    <row r="1777" spans="1:14" hidden="1">
      <c r="A1777">
        <v>10</v>
      </c>
      <c r="B1777">
        <v>57</v>
      </c>
      <c r="C1777" t="s">
        <v>2563</v>
      </c>
      <c r="D1777" t="s">
        <v>2609</v>
      </c>
      <c r="E1777">
        <v>1000730</v>
      </c>
      <c r="F1777" t="s">
        <v>47</v>
      </c>
      <c r="G1777" t="s">
        <v>1124</v>
      </c>
      <c r="H1777">
        <v>8070</v>
      </c>
      <c r="I1777">
        <v>34998297</v>
      </c>
      <c r="J1777" t="s">
        <v>2610</v>
      </c>
      <c r="K1777" s="45">
        <v>114133</v>
      </c>
      <c r="L1777" t="s">
        <v>1228</v>
      </c>
      <c r="M1777" s="45">
        <v>21685</v>
      </c>
      <c r="N1777" t="s">
        <v>1228</v>
      </c>
    </row>
    <row r="1778" spans="1:14" hidden="1">
      <c r="A1778">
        <v>10</v>
      </c>
      <c r="B1778">
        <v>57</v>
      </c>
      <c r="C1778" t="s">
        <v>2563</v>
      </c>
      <c r="D1778" t="s">
        <v>2609</v>
      </c>
      <c r="E1778">
        <v>1000730</v>
      </c>
      <c r="F1778" t="s">
        <v>47</v>
      </c>
      <c r="G1778" t="s">
        <v>137</v>
      </c>
      <c r="H1778">
        <v>8070</v>
      </c>
      <c r="I1778">
        <v>34998297</v>
      </c>
      <c r="J1778" t="s">
        <v>2610</v>
      </c>
      <c r="K1778" s="45">
        <v>68575</v>
      </c>
      <c r="L1778" t="s">
        <v>1228</v>
      </c>
      <c r="M1778" s="45">
        <v>13029</v>
      </c>
      <c r="N1778" t="s">
        <v>1228</v>
      </c>
    </row>
    <row r="1779" spans="1:14" hidden="1">
      <c r="A1779">
        <v>10</v>
      </c>
      <c r="B1779">
        <v>57</v>
      </c>
      <c r="C1779" t="s">
        <v>2563</v>
      </c>
      <c r="D1779" t="s">
        <v>2609</v>
      </c>
      <c r="E1779">
        <v>1000730</v>
      </c>
      <c r="F1779" t="s">
        <v>47</v>
      </c>
      <c r="G1779" t="s">
        <v>475</v>
      </c>
      <c r="H1779">
        <v>8070</v>
      </c>
      <c r="I1779">
        <v>34998297</v>
      </c>
      <c r="J1779" t="s">
        <v>2610</v>
      </c>
      <c r="K1779" s="45">
        <v>85204</v>
      </c>
      <c r="L1779" t="s">
        <v>1228</v>
      </c>
      <c r="M1779" s="45">
        <v>16189</v>
      </c>
      <c r="N1779" t="s">
        <v>1228</v>
      </c>
    </row>
    <row r="1780" spans="1:14" hidden="1">
      <c r="A1780">
        <v>10</v>
      </c>
      <c r="B1780">
        <v>57</v>
      </c>
      <c r="C1780" t="s">
        <v>2563</v>
      </c>
      <c r="D1780" t="s">
        <v>2609</v>
      </c>
      <c r="E1780">
        <v>1000730</v>
      </c>
      <c r="F1780" t="s">
        <v>47</v>
      </c>
      <c r="G1780" t="s">
        <v>245</v>
      </c>
      <c r="H1780">
        <v>8070</v>
      </c>
      <c r="I1780">
        <v>34998297</v>
      </c>
      <c r="J1780" t="s">
        <v>2610</v>
      </c>
      <c r="K1780" s="45">
        <v>98079</v>
      </c>
      <c r="L1780" t="s">
        <v>1228</v>
      </c>
      <c r="M1780" s="45">
        <v>18635</v>
      </c>
      <c r="N1780" t="s">
        <v>1228</v>
      </c>
    </row>
    <row r="1781" spans="1:14" hidden="1">
      <c r="A1781">
        <v>10</v>
      </c>
      <c r="B1781">
        <v>57</v>
      </c>
      <c r="C1781" t="s">
        <v>2563</v>
      </c>
      <c r="D1781" t="s">
        <v>2609</v>
      </c>
      <c r="E1781">
        <v>1000730</v>
      </c>
      <c r="F1781" t="s">
        <v>47</v>
      </c>
      <c r="G1781" t="s">
        <v>1126</v>
      </c>
      <c r="H1781">
        <v>8070</v>
      </c>
      <c r="I1781">
        <v>34998297</v>
      </c>
      <c r="J1781" t="s">
        <v>2610</v>
      </c>
      <c r="K1781" s="45">
        <v>104921</v>
      </c>
      <c r="L1781" t="s">
        <v>1228</v>
      </c>
      <c r="M1781" s="45">
        <v>19935</v>
      </c>
      <c r="N1781" t="s">
        <v>1228</v>
      </c>
    </row>
    <row r="1782" spans="1:14" hidden="1">
      <c r="A1782">
        <v>10</v>
      </c>
      <c r="B1782">
        <v>57</v>
      </c>
      <c r="C1782" t="s">
        <v>2563</v>
      </c>
      <c r="D1782" t="s">
        <v>2609</v>
      </c>
      <c r="E1782">
        <v>1000730</v>
      </c>
      <c r="F1782" t="s">
        <v>47</v>
      </c>
      <c r="G1782" t="s">
        <v>326</v>
      </c>
      <c r="H1782">
        <v>8070</v>
      </c>
      <c r="I1782">
        <v>34998297</v>
      </c>
      <c r="J1782" t="s">
        <v>2610</v>
      </c>
      <c r="K1782" s="45">
        <v>49749</v>
      </c>
      <c r="L1782" t="s">
        <v>1228</v>
      </c>
      <c r="M1782" s="45">
        <v>9452</v>
      </c>
      <c r="N1782" t="s">
        <v>1228</v>
      </c>
    </row>
    <row r="1783" spans="1:14" hidden="1">
      <c r="A1783">
        <v>10</v>
      </c>
      <c r="B1783">
        <v>57</v>
      </c>
      <c r="C1783" t="s">
        <v>2563</v>
      </c>
      <c r="D1783" t="s">
        <v>2609</v>
      </c>
      <c r="E1783">
        <v>1000730</v>
      </c>
      <c r="F1783" t="s">
        <v>47</v>
      </c>
      <c r="G1783" t="s">
        <v>414</v>
      </c>
      <c r="H1783">
        <v>8070</v>
      </c>
      <c r="I1783">
        <v>34998297</v>
      </c>
      <c r="J1783" t="s">
        <v>2610</v>
      </c>
      <c r="K1783" s="45">
        <v>50092</v>
      </c>
      <c r="L1783" t="s">
        <v>1228</v>
      </c>
      <c r="M1783" s="45">
        <v>9517</v>
      </c>
      <c r="N1783" t="s">
        <v>1228</v>
      </c>
    </row>
    <row r="1784" spans="1:14" hidden="1">
      <c r="A1784">
        <v>10</v>
      </c>
      <c r="B1784">
        <v>57</v>
      </c>
      <c r="C1784" t="s">
        <v>2563</v>
      </c>
      <c r="D1784" t="s">
        <v>2609</v>
      </c>
      <c r="E1784">
        <v>1000730</v>
      </c>
      <c r="F1784" t="s">
        <v>47</v>
      </c>
      <c r="G1784" t="s">
        <v>530</v>
      </c>
      <c r="H1784">
        <v>8070</v>
      </c>
      <c r="I1784">
        <v>34998297</v>
      </c>
      <c r="J1784" t="s">
        <v>2610</v>
      </c>
      <c r="K1784" s="45">
        <v>131360</v>
      </c>
      <c r="L1784" t="s">
        <v>1228</v>
      </c>
      <c r="M1784" s="45">
        <v>24958</v>
      </c>
      <c r="N1784" t="s">
        <v>1228</v>
      </c>
    </row>
    <row r="1785" spans="1:14" hidden="1">
      <c r="A1785">
        <v>10</v>
      </c>
      <c r="B1785">
        <v>57</v>
      </c>
      <c r="C1785" t="s">
        <v>2563</v>
      </c>
      <c r="D1785" t="s">
        <v>2609</v>
      </c>
      <c r="E1785">
        <v>1000730</v>
      </c>
      <c r="F1785" t="s">
        <v>47</v>
      </c>
      <c r="G1785" t="s">
        <v>1128</v>
      </c>
      <c r="H1785">
        <v>8070</v>
      </c>
      <c r="I1785">
        <v>34998297</v>
      </c>
      <c r="J1785" t="s">
        <v>2610</v>
      </c>
      <c r="K1785" s="45">
        <v>46808</v>
      </c>
      <c r="L1785" t="s">
        <v>1228</v>
      </c>
      <c r="M1785" s="45">
        <v>8894</v>
      </c>
      <c r="N1785" t="s">
        <v>1228</v>
      </c>
    </row>
    <row r="1786" spans="1:14" hidden="1">
      <c r="A1786">
        <v>10</v>
      </c>
      <c r="B1786">
        <v>57</v>
      </c>
      <c r="C1786" t="s">
        <v>2563</v>
      </c>
      <c r="D1786" t="s">
        <v>2609</v>
      </c>
      <c r="E1786">
        <v>1000730</v>
      </c>
      <c r="F1786" t="s">
        <v>47</v>
      </c>
      <c r="G1786" t="s">
        <v>320</v>
      </c>
      <c r="H1786">
        <v>8070</v>
      </c>
      <c r="I1786">
        <v>34998297</v>
      </c>
      <c r="J1786" t="s">
        <v>2610</v>
      </c>
      <c r="K1786" s="45">
        <v>3201</v>
      </c>
      <c r="L1786" t="s">
        <v>1228</v>
      </c>
      <c r="M1786">
        <v>608</v>
      </c>
      <c r="N1786" t="s">
        <v>1228</v>
      </c>
    </row>
    <row r="1787" spans="1:14" hidden="1">
      <c r="A1787">
        <v>10</v>
      </c>
      <c r="B1787">
        <v>57</v>
      </c>
      <c r="C1787" t="s">
        <v>2563</v>
      </c>
      <c r="D1787" t="s">
        <v>2609</v>
      </c>
      <c r="E1787">
        <v>1000730</v>
      </c>
      <c r="F1787" t="s">
        <v>47</v>
      </c>
      <c r="G1787" t="s">
        <v>1127</v>
      </c>
      <c r="H1787">
        <v>8070</v>
      </c>
      <c r="I1787">
        <v>34998297</v>
      </c>
      <c r="J1787" t="s">
        <v>2610</v>
      </c>
      <c r="K1787" s="45">
        <v>536707</v>
      </c>
      <c r="L1787" t="s">
        <v>1228</v>
      </c>
      <c r="M1787" s="45">
        <v>101975</v>
      </c>
      <c r="N1787" t="s">
        <v>1228</v>
      </c>
    </row>
    <row r="1788" spans="1:14" hidden="1">
      <c r="A1788">
        <v>10</v>
      </c>
      <c r="B1788">
        <v>57</v>
      </c>
      <c r="C1788" t="s">
        <v>2563</v>
      </c>
      <c r="D1788" t="s">
        <v>2609</v>
      </c>
      <c r="E1788">
        <v>1000730</v>
      </c>
      <c r="F1788" t="s">
        <v>47</v>
      </c>
      <c r="G1788" t="s">
        <v>1129</v>
      </c>
      <c r="H1788">
        <v>8070</v>
      </c>
      <c r="I1788">
        <v>34998297</v>
      </c>
      <c r="J1788" t="s">
        <v>2610</v>
      </c>
      <c r="K1788" s="45">
        <v>87900</v>
      </c>
      <c r="L1788" t="s">
        <v>1228</v>
      </c>
      <c r="M1788" s="45">
        <v>16701</v>
      </c>
      <c r="N1788" t="s">
        <v>1228</v>
      </c>
    </row>
    <row r="1789" spans="1:14" hidden="1">
      <c r="A1789">
        <v>10</v>
      </c>
      <c r="B1789">
        <v>57</v>
      </c>
      <c r="C1789" t="s">
        <v>2563</v>
      </c>
      <c r="D1789" t="s">
        <v>2609</v>
      </c>
      <c r="E1789">
        <v>1000730</v>
      </c>
      <c r="F1789" t="s">
        <v>47</v>
      </c>
      <c r="G1789" t="s">
        <v>1130</v>
      </c>
      <c r="H1789">
        <v>8070</v>
      </c>
      <c r="I1789">
        <v>34998297</v>
      </c>
      <c r="J1789" t="s">
        <v>2610</v>
      </c>
      <c r="K1789" s="45">
        <v>80287</v>
      </c>
      <c r="L1789" t="s">
        <v>1228</v>
      </c>
      <c r="M1789" s="45">
        <v>15255</v>
      </c>
      <c r="N1789" t="s">
        <v>1228</v>
      </c>
    </row>
    <row r="1790" spans="1:14" hidden="1">
      <c r="A1790">
        <v>10</v>
      </c>
      <c r="B1790">
        <v>57</v>
      </c>
      <c r="C1790" t="s">
        <v>2563</v>
      </c>
      <c r="D1790" t="s">
        <v>2609</v>
      </c>
      <c r="E1790">
        <v>1000730</v>
      </c>
      <c r="F1790" t="s">
        <v>47</v>
      </c>
      <c r="G1790" t="s">
        <v>1131</v>
      </c>
      <c r="H1790">
        <v>8070</v>
      </c>
      <c r="I1790">
        <v>34998297</v>
      </c>
      <c r="J1790" t="s">
        <v>2610</v>
      </c>
      <c r="K1790" s="45">
        <v>71555</v>
      </c>
      <c r="L1790" t="s">
        <v>1228</v>
      </c>
      <c r="M1790" s="45">
        <v>13595</v>
      </c>
      <c r="N1790" t="s">
        <v>1228</v>
      </c>
    </row>
    <row r="1791" spans="1:14" hidden="1">
      <c r="A1791">
        <v>10</v>
      </c>
      <c r="B1791">
        <v>57</v>
      </c>
      <c r="C1791" t="s">
        <v>2563</v>
      </c>
      <c r="D1791" t="s">
        <v>2609</v>
      </c>
      <c r="E1791">
        <v>1000730</v>
      </c>
      <c r="F1791" t="s">
        <v>47</v>
      </c>
      <c r="G1791" t="s">
        <v>182</v>
      </c>
      <c r="H1791">
        <v>8070</v>
      </c>
      <c r="I1791">
        <v>34998297</v>
      </c>
      <c r="J1791" t="s">
        <v>2610</v>
      </c>
      <c r="K1791" s="45">
        <v>10146</v>
      </c>
      <c r="L1791" t="s">
        <v>1228</v>
      </c>
      <c r="M1791" s="45">
        <v>1928</v>
      </c>
      <c r="N1791" t="s">
        <v>1228</v>
      </c>
    </row>
    <row r="1792" spans="1:14" hidden="1">
      <c r="A1792">
        <v>10</v>
      </c>
      <c r="B1792">
        <v>57</v>
      </c>
      <c r="C1792" t="s">
        <v>2563</v>
      </c>
      <c r="D1792" t="s">
        <v>2609</v>
      </c>
      <c r="E1792">
        <v>1000730</v>
      </c>
      <c r="F1792" t="s">
        <v>47</v>
      </c>
      <c r="G1792" t="s">
        <v>177</v>
      </c>
      <c r="H1792">
        <v>8070</v>
      </c>
      <c r="I1792">
        <v>34998297</v>
      </c>
      <c r="J1792" t="s">
        <v>2610</v>
      </c>
      <c r="K1792" s="45">
        <v>103202</v>
      </c>
      <c r="L1792" t="s">
        <v>1228</v>
      </c>
      <c r="M1792" s="45">
        <v>19608</v>
      </c>
      <c r="N1792" t="s">
        <v>1228</v>
      </c>
    </row>
    <row r="1793" spans="1:14" hidden="1">
      <c r="A1793">
        <v>10</v>
      </c>
      <c r="B1793">
        <v>57</v>
      </c>
      <c r="C1793" t="s">
        <v>2563</v>
      </c>
      <c r="D1793" t="s">
        <v>2609</v>
      </c>
      <c r="E1793">
        <v>1000730</v>
      </c>
      <c r="F1793" t="s">
        <v>47</v>
      </c>
      <c r="G1793" t="s">
        <v>1132</v>
      </c>
      <c r="H1793">
        <v>8070</v>
      </c>
      <c r="I1793">
        <v>34998297</v>
      </c>
      <c r="J1793" t="s">
        <v>2610</v>
      </c>
      <c r="K1793" s="45">
        <v>94116</v>
      </c>
      <c r="L1793" t="s">
        <v>1228</v>
      </c>
      <c r="M1793" s="45">
        <v>17882</v>
      </c>
      <c r="N1793" t="s">
        <v>1228</v>
      </c>
    </row>
    <row r="1794" spans="1:14" hidden="1">
      <c r="A1794">
        <v>10</v>
      </c>
      <c r="B1794">
        <v>57</v>
      </c>
      <c r="C1794" t="s">
        <v>2563</v>
      </c>
      <c r="D1794" t="s">
        <v>2609</v>
      </c>
      <c r="E1794">
        <v>1000730</v>
      </c>
      <c r="F1794" t="s">
        <v>47</v>
      </c>
      <c r="G1794" t="s">
        <v>1134</v>
      </c>
      <c r="H1794">
        <v>8070</v>
      </c>
      <c r="I1794">
        <v>34998297</v>
      </c>
      <c r="J1794" t="s">
        <v>2610</v>
      </c>
      <c r="K1794" s="45">
        <v>48015</v>
      </c>
      <c r="L1794" t="s">
        <v>1228</v>
      </c>
      <c r="M1794" s="45">
        <v>9123</v>
      </c>
      <c r="N1794" t="s">
        <v>1228</v>
      </c>
    </row>
    <row r="1795" spans="1:14" hidden="1">
      <c r="A1795">
        <v>10</v>
      </c>
      <c r="B1795">
        <v>57</v>
      </c>
      <c r="C1795" t="s">
        <v>2563</v>
      </c>
      <c r="D1795" t="s">
        <v>2609</v>
      </c>
      <c r="E1795">
        <v>1000730</v>
      </c>
      <c r="F1795" t="s">
        <v>47</v>
      </c>
      <c r="G1795" t="s">
        <v>481</v>
      </c>
      <c r="H1795">
        <v>8070</v>
      </c>
      <c r="I1795">
        <v>34998297</v>
      </c>
      <c r="J1795" t="s">
        <v>2610</v>
      </c>
      <c r="K1795" s="45">
        <v>110597</v>
      </c>
      <c r="L1795" t="s">
        <v>1228</v>
      </c>
      <c r="M1795" s="45">
        <v>21013</v>
      </c>
      <c r="N1795" t="s">
        <v>1228</v>
      </c>
    </row>
    <row r="1796" spans="1:14" hidden="1">
      <c r="A1796">
        <v>10</v>
      </c>
      <c r="B1796">
        <v>57</v>
      </c>
      <c r="C1796" t="s">
        <v>2563</v>
      </c>
      <c r="D1796" t="s">
        <v>2609</v>
      </c>
      <c r="E1796">
        <v>1000730</v>
      </c>
      <c r="F1796" t="s">
        <v>47</v>
      </c>
      <c r="G1796" t="s">
        <v>1135</v>
      </c>
      <c r="H1796">
        <v>8070</v>
      </c>
      <c r="I1796">
        <v>34998297</v>
      </c>
      <c r="J1796" t="s">
        <v>2610</v>
      </c>
      <c r="K1796" s="45">
        <v>141735</v>
      </c>
      <c r="L1796" t="s">
        <v>1228</v>
      </c>
      <c r="M1796" s="45">
        <v>26930</v>
      </c>
      <c r="N1796" t="s">
        <v>1228</v>
      </c>
    </row>
    <row r="1797" spans="1:14" hidden="1">
      <c r="A1797">
        <v>19</v>
      </c>
      <c r="B1797">
        <v>41</v>
      </c>
      <c r="C1797" t="s">
        <v>2559</v>
      </c>
      <c r="D1797" t="s">
        <v>2611</v>
      </c>
      <c r="E1797">
        <v>1000730</v>
      </c>
      <c r="F1797" t="s">
        <v>47</v>
      </c>
      <c r="G1797" t="s">
        <v>54</v>
      </c>
      <c r="H1797" t="s">
        <v>2557</v>
      </c>
      <c r="I1797">
        <v>3910231233</v>
      </c>
      <c r="J1797" t="s">
        <v>2558</v>
      </c>
      <c r="K1797">
        <v>0</v>
      </c>
      <c r="L1797" t="s">
        <v>1228</v>
      </c>
      <c r="M1797">
        <v>0</v>
      </c>
      <c r="N1797" t="s">
        <v>1228</v>
      </c>
    </row>
    <row r="1798" spans="1:14" hidden="1">
      <c r="A1798">
        <v>19</v>
      </c>
      <c r="B1798">
        <v>41</v>
      </c>
      <c r="C1798" t="s">
        <v>2559</v>
      </c>
      <c r="D1798" t="s">
        <v>2611</v>
      </c>
      <c r="E1798">
        <v>1000730</v>
      </c>
      <c r="F1798" t="s">
        <v>47</v>
      </c>
      <c r="G1798" t="s">
        <v>54</v>
      </c>
      <c r="H1798" t="s">
        <v>2557</v>
      </c>
      <c r="I1798">
        <v>3910231233</v>
      </c>
      <c r="J1798" t="s">
        <v>2558</v>
      </c>
      <c r="K1798">
        <v>0</v>
      </c>
      <c r="L1798" t="s">
        <v>1228</v>
      </c>
      <c r="M1798">
        <v>0</v>
      </c>
      <c r="N1798" t="s">
        <v>1228</v>
      </c>
    </row>
    <row r="1799" spans="1:14" hidden="1">
      <c r="A1799">
        <v>19</v>
      </c>
      <c r="B1799">
        <v>41</v>
      </c>
      <c r="C1799" t="s">
        <v>2559</v>
      </c>
      <c r="D1799" t="s">
        <v>2611</v>
      </c>
      <c r="E1799">
        <v>1000730</v>
      </c>
      <c r="F1799" t="s">
        <v>47</v>
      </c>
      <c r="G1799" t="s">
        <v>54</v>
      </c>
      <c r="H1799" t="s">
        <v>2557</v>
      </c>
      <c r="I1799">
        <v>3910231233</v>
      </c>
      <c r="J1799" t="s">
        <v>2558</v>
      </c>
      <c r="K1799">
        <v>0</v>
      </c>
      <c r="L1799" t="s">
        <v>1228</v>
      </c>
      <c r="M1799">
        <v>0</v>
      </c>
      <c r="N1799" t="s">
        <v>1228</v>
      </c>
    </row>
    <row r="1800" spans="1:14" hidden="1">
      <c r="A1800">
        <v>19</v>
      </c>
      <c r="B1800">
        <v>41</v>
      </c>
      <c r="C1800" t="s">
        <v>2559</v>
      </c>
      <c r="D1800" t="s">
        <v>2611</v>
      </c>
      <c r="E1800">
        <v>1000730</v>
      </c>
      <c r="F1800" t="s">
        <v>47</v>
      </c>
      <c r="G1800" t="s">
        <v>54</v>
      </c>
      <c r="H1800" t="s">
        <v>2557</v>
      </c>
      <c r="I1800">
        <v>3910231233</v>
      </c>
      <c r="J1800" t="s">
        <v>2558</v>
      </c>
      <c r="K1800">
        <v>0</v>
      </c>
      <c r="L1800" t="s">
        <v>1228</v>
      </c>
      <c r="M1800">
        <v>0</v>
      </c>
      <c r="N1800" t="s">
        <v>1228</v>
      </c>
    </row>
    <row r="1801" spans="1:14" hidden="1">
      <c r="A1801">
        <v>19</v>
      </c>
      <c r="B1801">
        <v>41</v>
      </c>
      <c r="C1801" t="s">
        <v>2559</v>
      </c>
      <c r="D1801" t="s">
        <v>2611</v>
      </c>
      <c r="E1801">
        <v>1000730</v>
      </c>
      <c r="F1801" t="s">
        <v>47</v>
      </c>
      <c r="G1801" t="s">
        <v>54</v>
      </c>
      <c r="H1801" t="s">
        <v>2557</v>
      </c>
      <c r="I1801">
        <v>3910231233</v>
      </c>
      <c r="J1801" t="s">
        <v>2558</v>
      </c>
      <c r="K1801">
        <v>0</v>
      </c>
      <c r="L1801" t="s">
        <v>1228</v>
      </c>
      <c r="M1801">
        <v>0</v>
      </c>
      <c r="N1801" t="s">
        <v>1228</v>
      </c>
    </row>
    <row r="1802" spans="1:14" hidden="1">
      <c r="A1802">
        <v>19</v>
      </c>
      <c r="B1802">
        <v>41</v>
      </c>
      <c r="C1802" t="s">
        <v>2559</v>
      </c>
      <c r="D1802" t="s">
        <v>2611</v>
      </c>
      <c r="E1802">
        <v>1000730</v>
      </c>
      <c r="F1802" t="s">
        <v>47</v>
      </c>
      <c r="G1802" t="s">
        <v>54</v>
      </c>
      <c r="H1802" t="s">
        <v>2557</v>
      </c>
      <c r="I1802">
        <v>3910231233</v>
      </c>
      <c r="J1802" t="s">
        <v>2558</v>
      </c>
      <c r="K1802">
        <v>0</v>
      </c>
      <c r="L1802" t="s">
        <v>1228</v>
      </c>
      <c r="M1802">
        <v>0</v>
      </c>
      <c r="N1802" t="s">
        <v>1228</v>
      </c>
    </row>
    <row r="1803" spans="1:14" hidden="1">
      <c r="A1803">
        <v>19</v>
      </c>
      <c r="B1803">
        <v>41</v>
      </c>
      <c r="C1803" t="s">
        <v>2559</v>
      </c>
      <c r="D1803" t="s">
        <v>2611</v>
      </c>
      <c r="E1803">
        <v>1000730</v>
      </c>
      <c r="F1803" t="s">
        <v>47</v>
      </c>
      <c r="G1803" t="s">
        <v>54</v>
      </c>
      <c r="H1803" t="s">
        <v>2557</v>
      </c>
      <c r="I1803">
        <v>3910231233</v>
      </c>
      <c r="J1803" t="s">
        <v>2558</v>
      </c>
      <c r="K1803">
        <v>0</v>
      </c>
      <c r="L1803" t="s">
        <v>1228</v>
      </c>
      <c r="M1803">
        <v>0</v>
      </c>
      <c r="N1803" t="s">
        <v>1228</v>
      </c>
    </row>
    <row r="1804" spans="1:14" hidden="1">
      <c r="A1804">
        <v>19</v>
      </c>
      <c r="B1804">
        <v>41</v>
      </c>
      <c r="C1804" t="s">
        <v>2559</v>
      </c>
      <c r="D1804" t="s">
        <v>2611</v>
      </c>
      <c r="E1804">
        <v>1000730</v>
      </c>
      <c r="F1804" t="s">
        <v>47</v>
      </c>
      <c r="G1804" t="s">
        <v>54</v>
      </c>
      <c r="H1804" t="s">
        <v>2557</v>
      </c>
      <c r="I1804">
        <v>3910231233</v>
      </c>
      <c r="J1804" t="s">
        <v>2558</v>
      </c>
      <c r="K1804">
        <v>0</v>
      </c>
      <c r="L1804" t="s">
        <v>1228</v>
      </c>
      <c r="M1804">
        <v>0</v>
      </c>
      <c r="N1804" t="s">
        <v>1228</v>
      </c>
    </row>
    <row r="1805" spans="1:14" hidden="1">
      <c r="A1805">
        <v>19</v>
      </c>
      <c r="B1805">
        <v>41</v>
      </c>
      <c r="C1805" t="s">
        <v>2559</v>
      </c>
      <c r="D1805" t="s">
        <v>2611</v>
      </c>
      <c r="E1805">
        <v>1000730</v>
      </c>
      <c r="F1805" t="s">
        <v>47</v>
      </c>
      <c r="G1805" t="s">
        <v>54</v>
      </c>
      <c r="H1805" t="s">
        <v>2557</v>
      </c>
      <c r="I1805">
        <v>3910231233</v>
      </c>
      <c r="J1805" t="s">
        <v>2558</v>
      </c>
      <c r="K1805">
        <v>0</v>
      </c>
      <c r="L1805" t="s">
        <v>1228</v>
      </c>
      <c r="M1805">
        <v>0</v>
      </c>
      <c r="N1805" t="s">
        <v>1228</v>
      </c>
    </row>
    <row r="1806" spans="1:14" hidden="1">
      <c r="A1806">
        <v>19</v>
      </c>
      <c r="B1806">
        <v>41</v>
      </c>
      <c r="C1806" t="s">
        <v>2559</v>
      </c>
      <c r="D1806" t="s">
        <v>2611</v>
      </c>
      <c r="E1806">
        <v>1000730</v>
      </c>
      <c r="F1806" t="s">
        <v>47</v>
      </c>
      <c r="G1806" t="s">
        <v>54</v>
      </c>
      <c r="H1806" t="s">
        <v>2557</v>
      </c>
      <c r="I1806">
        <v>3910231233</v>
      </c>
      <c r="J1806" t="s">
        <v>2558</v>
      </c>
      <c r="K1806">
        <v>0</v>
      </c>
      <c r="L1806" t="s">
        <v>1228</v>
      </c>
      <c r="M1806">
        <v>0</v>
      </c>
      <c r="N1806" t="s">
        <v>1228</v>
      </c>
    </row>
    <row r="1807" spans="1:14" hidden="1">
      <c r="A1807">
        <v>19</v>
      </c>
      <c r="B1807">
        <v>41</v>
      </c>
      <c r="C1807" t="s">
        <v>2559</v>
      </c>
      <c r="D1807" t="s">
        <v>2611</v>
      </c>
      <c r="E1807">
        <v>1000730</v>
      </c>
      <c r="F1807" t="s">
        <v>47</v>
      </c>
      <c r="G1807" t="s">
        <v>54</v>
      </c>
      <c r="H1807" t="s">
        <v>2557</v>
      </c>
      <c r="I1807">
        <v>3910231233</v>
      </c>
      <c r="J1807" t="s">
        <v>2558</v>
      </c>
      <c r="K1807">
        <v>0</v>
      </c>
      <c r="L1807" t="s">
        <v>1228</v>
      </c>
      <c r="M1807">
        <v>0</v>
      </c>
      <c r="N1807" t="s">
        <v>1228</v>
      </c>
    </row>
    <row r="1808" spans="1:14" hidden="1">
      <c r="A1808">
        <v>19</v>
      </c>
      <c r="B1808">
        <v>41</v>
      </c>
      <c r="C1808" t="s">
        <v>2559</v>
      </c>
      <c r="D1808" t="s">
        <v>2611</v>
      </c>
      <c r="E1808">
        <v>1000730</v>
      </c>
      <c r="F1808" t="s">
        <v>47</v>
      </c>
      <c r="G1808" t="s">
        <v>54</v>
      </c>
      <c r="H1808" t="s">
        <v>2557</v>
      </c>
      <c r="I1808">
        <v>3910231233</v>
      </c>
      <c r="J1808" t="s">
        <v>2558</v>
      </c>
      <c r="K1808">
        <v>0</v>
      </c>
      <c r="L1808" t="s">
        <v>1228</v>
      </c>
      <c r="M1808">
        <v>0</v>
      </c>
      <c r="N1808" t="s">
        <v>1228</v>
      </c>
    </row>
    <row r="1809" spans="1:14" hidden="1">
      <c r="A1809">
        <v>19</v>
      </c>
      <c r="B1809">
        <v>41</v>
      </c>
      <c r="C1809" t="s">
        <v>2559</v>
      </c>
      <c r="D1809" t="s">
        <v>2611</v>
      </c>
      <c r="E1809">
        <v>1000730</v>
      </c>
      <c r="F1809" t="s">
        <v>47</v>
      </c>
      <c r="G1809" t="s">
        <v>54</v>
      </c>
      <c r="H1809" t="s">
        <v>2557</v>
      </c>
      <c r="I1809">
        <v>3910231233</v>
      </c>
      <c r="J1809" t="s">
        <v>2558</v>
      </c>
      <c r="K1809">
        <v>0</v>
      </c>
      <c r="L1809" t="s">
        <v>1228</v>
      </c>
      <c r="M1809">
        <v>0</v>
      </c>
      <c r="N1809" t="s">
        <v>1228</v>
      </c>
    </row>
    <row r="1810" spans="1:14" hidden="1">
      <c r="A1810">
        <v>19</v>
      </c>
      <c r="B1810">
        <v>41</v>
      </c>
      <c r="C1810" t="s">
        <v>2559</v>
      </c>
      <c r="D1810" t="s">
        <v>2611</v>
      </c>
      <c r="E1810">
        <v>1000730</v>
      </c>
      <c r="F1810" t="s">
        <v>47</v>
      </c>
      <c r="G1810" t="s">
        <v>54</v>
      </c>
      <c r="H1810" t="s">
        <v>2557</v>
      </c>
      <c r="I1810">
        <v>3910231233</v>
      </c>
      <c r="J1810" t="s">
        <v>2558</v>
      </c>
      <c r="K1810">
        <v>0</v>
      </c>
      <c r="L1810" t="s">
        <v>1228</v>
      </c>
      <c r="M1810">
        <v>0</v>
      </c>
      <c r="N1810" t="s">
        <v>1228</v>
      </c>
    </row>
    <row r="1811" spans="1:14" hidden="1">
      <c r="A1811">
        <v>19</v>
      </c>
      <c r="B1811">
        <v>41</v>
      </c>
      <c r="C1811" t="s">
        <v>2559</v>
      </c>
      <c r="D1811" t="s">
        <v>2611</v>
      </c>
      <c r="E1811">
        <v>1000730</v>
      </c>
      <c r="F1811" t="s">
        <v>47</v>
      </c>
      <c r="G1811" t="s">
        <v>54</v>
      </c>
      <c r="H1811" t="s">
        <v>2557</v>
      </c>
      <c r="I1811">
        <v>3910231233</v>
      </c>
      <c r="J1811" t="s">
        <v>2558</v>
      </c>
      <c r="K1811">
        <v>0</v>
      </c>
      <c r="L1811" t="s">
        <v>1228</v>
      </c>
      <c r="M1811">
        <v>0</v>
      </c>
      <c r="N1811" t="s">
        <v>1228</v>
      </c>
    </row>
    <row r="1812" spans="1:14" hidden="1">
      <c r="A1812">
        <v>19</v>
      </c>
      <c r="B1812">
        <v>41</v>
      </c>
      <c r="C1812" t="s">
        <v>2559</v>
      </c>
      <c r="D1812" t="s">
        <v>2611</v>
      </c>
      <c r="E1812">
        <v>1000730</v>
      </c>
      <c r="F1812" t="s">
        <v>47</v>
      </c>
      <c r="G1812" t="s">
        <v>54</v>
      </c>
      <c r="H1812" t="s">
        <v>2557</v>
      </c>
      <c r="I1812">
        <v>3910231233</v>
      </c>
      <c r="J1812" t="s">
        <v>2558</v>
      </c>
      <c r="K1812">
        <v>0</v>
      </c>
      <c r="L1812" t="s">
        <v>1228</v>
      </c>
      <c r="M1812">
        <v>0</v>
      </c>
      <c r="N1812" t="s">
        <v>1228</v>
      </c>
    </row>
    <row r="1813" spans="1:14" hidden="1">
      <c r="A1813">
        <v>19</v>
      </c>
      <c r="B1813">
        <v>41</v>
      </c>
      <c r="C1813" t="s">
        <v>2559</v>
      </c>
      <c r="D1813" t="s">
        <v>2611</v>
      </c>
      <c r="E1813">
        <v>1000730</v>
      </c>
      <c r="F1813" t="s">
        <v>47</v>
      </c>
      <c r="G1813" t="s">
        <v>54</v>
      </c>
      <c r="H1813" t="s">
        <v>2557</v>
      </c>
      <c r="I1813">
        <v>3910231233</v>
      </c>
      <c r="J1813" t="s">
        <v>2558</v>
      </c>
      <c r="K1813">
        <v>0</v>
      </c>
      <c r="L1813" t="s">
        <v>1228</v>
      </c>
      <c r="M1813">
        <v>0</v>
      </c>
      <c r="N1813" t="s">
        <v>1228</v>
      </c>
    </row>
    <row r="1814" spans="1:14" hidden="1">
      <c r="A1814">
        <v>19</v>
      </c>
      <c r="B1814">
        <v>41</v>
      </c>
      <c r="C1814" t="s">
        <v>2559</v>
      </c>
      <c r="D1814" t="s">
        <v>2611</v>
      </c>
      <c r="E1814">
        <v>1000730</v>
      </c>
      <c r="F1814" t="s">
        <v>47</v>
      </c>
      <c r="G1814" t="s">
        <v>54</v>
      </c>
      <c r="H1814" t="s">
        <v>2557</v>
      </c>
      <c r="I1814">
        <v>3910231233</v>
      </c>
      <c r="J1814" t="s">
        <v>2558</v>
      </c>
      <c r="K1814">
        <v>0</v>
      </c>
      <c r="L1814" t="s">
        <v>1228</v>
      </c>
      <c r="M1814">
        <v>0</v>
      </c>
      <c r="N1814" t="s">
        <v>1228</v>
      </c>
    </row>
    <row r="1815" spans="1:14" hidden="1">
      <c r="A1815">
        <v>19</v>
      </c>
      <c r="B1815">
        <v>41</v>
      </c>
      <c r="C1815" t="s">
        <v>2559</v>
      </c>
      <c r="D1815" t="s">
        <v>2611</v>
      </c>
      <c r="E1815">
        <v>1000730</v>
      </c>
      <c r="F1815" t="s">
        <v>47</v>
      </c>
      <c r="G1815" t="s">
        <v>54</v>
      </c>
      <c r="H1815" t="s">
        <v>2557</v>
      </c>
      <c r="I1815">
        <v>3910231233</v>
      </c>
      <c r="J1815" t="s">
        <v>2558</v>
      </c>
      <c r="K1815">
        <v>0</v>
      </c>
      <c r="L1815" t="s">
        <v>1228</v>
      </c>
      <c r="M1815">
        <v>0</v>
      </c>
      <c r="N1815" t="s">
        <v>1228</v>
      </c>
    </row>
    <row r="1816" spans="1:14" hidden="1">
      <c r="A1816">
        <v>19</v>
      </c>
      <c r="B1816">
        <v>41</v>
      </c>
      <c r="C1816" t="s">
        <v>2559</v>
      </c>
      <c r="D1816" t="s">
        <v>2611</v>
      </c>
      <c r="E1816">
        <v>1000730</v>
      </c>
      <c r="F1816" t="s">
        <v>47</v>
      </c>
      <c r="G1816" t="s">
        <v>54</v>
      </c>
      <c r="H1816" t="s">
        <v>2557</v>
      </c>
      <c r="I1816">
        <v>3910231233</v>
      </c>
      <c r="J1816" t="s">
        <v>2558</v>
      </c>
      <c r="K1816">
        <v>0</v>
      </c>
      <c r="L1816" t="s">
        <v>1228</v>
      </c>
      <c r="M1816">
        <v>0</v>
      </c>
      <c r="N1816" t="s">
        <v>1228</v>
      </c>
    </row>
    <row r="1817" spans="1:14" hidden="1">
      <c r="A1817">
        <v>19</v>
      </c>
      <c r="B1817">
        <v>41</v>
      </c>
      <c r="C1817" t="s">
        <v>2559</v>
      </c>
      <c r="D1817" t="s">
        <v>2611</v>
      </c>
      <c r="E1817">
        <v>1000730</v>
      </c>
      <c r="F1817" t="s">
        <v>47</v>
      </c>
      <c r="G1817" t="s">
        <v>54</v>
      </c>
      <c r="H1817" t="s">
        <v>2557</v>
      </c>
      <c r="I1817">
        <v>3910231233</v>
      </c>
      <c r="J1817" t="s">
        <v>2558</v>
      </c>
      <c r="K1817">
        <v>0</v>
      </c>
      <c r="L1817" t="s">
        <v>1228</v>
      </c>
      <c r="M1817">
        <v>0</v>
      </c>
      <c r="N1817" t="s">
        <v>1228</v>
      </c>
    </row>
    <row r="1818" spans="1:14" hidden="1">
      <c r="A1818">
        <v>19</v>
      </c>
      <c r="B1818">
        <v>41</v>
      </c>
      <c r="C1818" t="s">
        <v>2559</v>
      </c>
      <c r="D1818" t="s">
        <v>2611</v>
      </c>
      <c r="E1818">
        <v>1000730</v>
      </c>
      <c r="F1818" t="s">
        <v>47</v>
      </c>
      <c r="G1818" t="s">
        <v>54</v>
      </c>
      <c r="H1818" t="s">
        <v>2557</v>
      </c>
      <c r="I1818">
        <v>3910231233</v>
      </c>
      <c r="J1818" t="s">
        <v>2558</v>
      </c>
      <c r="K1818">
        <v>0</v>
      </c>
      <c r="L1818" t="s">
        <v>1228</v>
      </c>
      <c r="M1818">
        <v>0</v>
      </c>
      <c r="N1818" t="s">
        <v>1228</v>
      </c>
    </row>
    <row r="1819" spans="1:14" hidden="1">
      <c r="A1819">
        <v>19</v>
      </c>
      <c r="B1819">
        <v>41</v>
      </c>
      <c r="C1819" t="s">
        <v>2559</v>
      </c>
      <c r="D1819" t="s">
        <v>2611</v>
      </c>
      <c r="E1819">
        <v>1000730</v>
      </c>
      <c r="F1819" t="s">
        <v>47</v>
      </c>
      <c r="G1819" t="s">
        <v>54</v>
      </c>
      <c r="H1819" t="s">
        <v>2557</v>
      </c>
      <c r="I1819">
        <v>3910231233</v>
      </c>
      <c r="J1819" t="s">
        <v>2558</v>
      </c>
      <c r="K1819">
        <v>0</v>
      </c>
      <c r="L1819" t="s">
        <v>1228</v>
      </c>
      <c r="M1819">
        <v>0</v>
      </c>
      <c r="N1819" t="s">
        <v>1228</v>
      </c>
    </row>
    <row r="1820" spans="1:14" hidden="1">
      <c r="A1820">
        <v>19</v>
      </c>
      <c r="B1820">
        <v>41</v>
      </c>
      <c r="C1820" t="s">
        <v>2559</v>
      </c>
      <c r="D1820" t="s">
        <v>2611</v>
      </c>
      <c r="E1820">
        <v>1000730</v>
      </c>
      <c r="F1820" t="s">
        <v>47</v>
      </c>
      <c r="G1820" t="s">
        <v>54</v>
      </c>
      <c r="H1820" t="s">
        <v>2557</v>
      </c>
      <c r="I1820">
        <v>3910231233</v>
      </c>
      <c r="J1820" t="s">
        <v>2558</v>
      </c>
      <c r="K1820">
        <v>0</v>
      </c>
      <c r="L1820" t="s">
        <v>1228</v>
      </c>
      <c r="M1820">
        <v>0</v>
      </c>
      <c r="N1820" t="s">
        <v>1228</v>
      </c>
    </row>
    <row r="1821" spans="1:14" hidden="1">
      <c r="A1821">
        <v>10</v>
      </c>
      <c r="B1821">
        <v>41</v>
      </c>
      <c r="C1821" t="s">
        <v>2559</v>
      </c>
      <c r="D1821" t="s">
        <v>2611</v>
      </c>
      <c r="E1821">
        <v>1000730</v>
      </c>
      <c r="F1821" t="s">
        <v>47</v>
      </c>
      <c r="G1821" t="s">
        <v>409</v>
      </c>
      <c r="H1821" t="s">
        <v>2557</v>
      </c>
      <c r="I1821">
        <v>3910231234</v>
      </c>
      <c r="J1821" t="s">
        <v>2558</v>
      </c>
      <c r="K1821">
        <v>0</v>
      </c>
      <c r="L1821" t="s">
        <v>1228</v>
      </c>
      <c r="M1821">
        <v>0</v>
      </c>
      <c r="N1821" t="s">
        <v>1228</v>
      </c>
    </row>
    <row r="1822" spans="1:14" hidden="1">
      <c r="A1822">
        <v>10</v>
      </c>
      <c r="B1822">
        <v>41</v>
      </c>
      <c r="C1822" t="s">
        <v>2559</v>
      </c>
      <c r="D1822" t="s">
        <v>2611</v>
      </c>
      <c r="E1822">
        <v>1000730</v>
      </c>
      <c r="F1822" t="s">
        <v>47</v>
      </c>
      <c r="G1822" t="s">
        <v>1122</v>
      </c>
      <c r="H1822" t="s">
        <v>2557</v>
      </c>
      <c r="I1822">
        <v>3910231234</v>
      </c>
      <c r="J1822" t="s">
        <v>2558</v>
      </c>
      <c r="K1822">
        <v>0</v>
      </c>
      <c r="L1822" t="s">
        <v>1228</v>
      </c>
      <c r="M1822">
        <v>0</v>
      </c>
      <c r="N1822" t="s">
        <v>1228</v>
      </c>
    </row>
    <row r="1823" spans="1:14" hidden="1">
      <c r="A1823">
        <v>10</v>
      </c>
      <c r="B1823">
        <v>41</v>
      </c>
      <c r="C1823" t="s">
        <v>2559</v>
      </c>
      <c r="D1823" t="s">
        <v>2611</v>
      </c>
      <c r="E1823">
        <v>1000730</v>
      </c>
      <c r="F1823" t="s">
        <v>47</v>
      </c>
      <c r="G1823" t="s">
        <v>194</v>
      </c>
      <c r="H1823" t="s">
        <v>2557</v>
      </c>
      <c r="I1823">
        <v>3910231234</v>
      </c>
      <c r="J1823" t="s">
        <v>2558</v>
      </c>
      <c r="K1823">
        <v>0</v>
      </c>
      <c r="L1823" t="s">
        <v>1228</v>
      </c>
      <c r="M1823">
        <v>0</v>
      </c>
      <c r="N1823" t="s">
        <v>1228</v>
      </c>
    </row>
    <row r="1824" spans="1:14" hidden="1">
      <c r="A1824">
        <v>10</v>
      </c>
      <c r="B1824">
        <v>41</v>
      </c>
      <c r="C1824" t="s">
        <v>2559</v>
      </c>
      <c r="D1824" t="s">
        <v>2611</v>
      </c>
      <c r="E1824">
        <v>1000730</v>
      </c>
      <c r="F1824" t="s">
        <v>47</v>
      </c>
      <c r="G1824" t="s">
        <v>1122</v>
      </c>
      <c r="H1824" t="s">
        <v>2557</v>
      </c>
      <c r="I1824">
        <v>3910231234</v>
      </c>
      <c r="J1824" t="s">
        <v>2558</v>
      </c>
      <c r="K1824">
        <v>0</v>
      </c>
      <c r="L1824" t="s">
        <v>1228</v>
      </c>
      <c r="M1824">
        <v>0</v>
      </c>
      <c r="N1824" t="s">
        <v>1228</v>
      </c>
    </row>
    <row r="1825" spans="1:14" hidden="1">
      <c r="A1825">
        <v>10</v>
      </c>
      <c r="B1825">
        <v>41</v>
      </c>
      <c r="C1825" t="s">
        <v>2559</v>
      </c>
      <c r="D1825" t="s">
        <v>2611</v>
      </c>
      <c r="E1825">
        <v>1000730</v>
      </c>
      <c r="F1825" t="s">
        <v>47</v>
      </c>
      <c r="G1825" t="s">
        <v>194</v>
      </c>
      <c r="H1825" t="s">
        <v>2557</v>
      </c>
      <c r="I1825">
        <v>3910231234</v>
      </c>
      <c r="J1825" t="s">
        <v>2558</v>
      </c>
      <c r="K1825">
        <v>0</v>
      </c>
      <c r="L1825" t="s">
        <v>1228</v>
      </c>
      <c r="M1825">
        <v>0</v>
      </c>
      <c r="N1825" t="s">
        <v>1228</v>
      </c>
    </row>
    <row r="1826" spans="1:14" hidden="1">
      <c r="A1826">
        <v>10</v>
      </c>
      <c r="B1826">
        <v>41</v>
      </c>
      <c r="C1826" t="s">
        <v>2559</v>
      </c>
      <c r="D1826" t="s">
        <v>2611</v>
      </c>
      <c r="E1826">
        <v>1000730</v>
      </c>
      <c r="F1826" t="s">
        <v>47</v>
      </c>
      <c r="G1826" t="s">
        <v>409</v>
      </c>
      <c r="H1826" t="s">
        <v>2557</v>
      </c>
      <c r="I1826">
        <v>3910231234</v>
      </c>
      <c r="J1826" t="s">
        <v>2558</v>
      </c>
      <c r="K1826">
        <v>0</v>
      </c>
      <c r="L1826" t="s">
        <v>1228</v>
      </c>
      <c r="M1826">
        <v>0</v>
      </c>
      <c r="N1826" t="s">
        <v>1228</v>
      </c>
    </row>
    <row r="1827" spans="1:14" hidden="1">
      <c r="A1827">
        <v>19</v>
      </c>
      <c r="B1827">
        <v>41</v>
      </c>
      <c r="C1827" t="s">
        <v>2560</v>
      </c>
      <c r="D1827" t="s">
        <v>2611</v>
      </c>
      <c r="E1827">
        <v>1000730</v>
      </c>
      <c r="F1827" t="s">
        <v>47</v>
      </c>
      <c r="G1827" t="s">
        <v>54</v>
      </c>
      <c r="H1827" t="s">
        <v>2557</v>
      </c>
      <c r="I1827">
        <v>3910231233</v>
      </c>
      <c r="J1827" t="s">
        <v>2558</v>
      </c>
      <c r="K1827">
        <v>0</v>
      </c>
      <c r="L1827" t="s">
        <v>1228</v>
      </c>
      <c r="M1827">
        <v>0</v>
      </c>
      <c r="N1827" t="s">
        <v>1228</v>
      </c>
    </row>
    <row r="1828" spans="1:14" hidden="1">
      <c r="A1828">
        <v>19</v>
      </c>
      <c r="B1828">
        <v>41</v>
      </c>
      <c r="C1828" t="s">
        <v>2560</v>
      </c>
      <c r="D1828" t="s">
        <v>2611</v>
      </c>
      <c r="E1828">
        <v>1000730</v>
      </c>
      <c r="F1828" t="s">
        <v>47</v>
      </c>
      <c r="G1828" t="s">
        <v>54</v>
      </c>
      <c r="H1828" t="s">
        <v>2557</v>
      </c>
      <c r="I1828">
        <v>3910231233</v>
      </c>
      <c r="J1828" t="s">
        <v>2558</v>
      </c>
      <c r="K1828">
        <v>0</v>
      </c>
      <c r="L1828" t="s">
        <v>1228</v>
      </c>
      <c r="M1828">
        <v>0</v>
      </c>
      <c r="N1828" t="s">
        <v>1228</v>
      </c>
    </row>
    <row r="1829" spans="1:14" hidden="1">
      <c r="A1829">
        <v>19</v>
      </c>
      <c r="B1829">
        <v>41</v>
      </c>
      <c r="C1829" t="s">
        <v>2560</v>
      </c>
      <c r="D1829" t="s">
        <v>2611</v>
      </c>
      <c r="E1829">
        <v>1000730</v>
      </c>
      <c r="F1829" t="s">
        <v>47</v>
      </c>
      <c r="G1829" t="s">
        <v>54</v>
      </c>
      <c r="H1829" t="s">
        <v>2557</v>
      </c>
      <c r="I1829">
        <v>3910231233</v>
      </c>
      <c r="J1829" t="s">
        <v>2558</v>
      </c>
      <c r="K1829">
        <v>0</v>
      </c>
      <c r="L1829" t="s">
        <v>1228</v>
      </c>
      <c r="M1829">
        <v>0</v>
      </c>
      <c r="N1829" t="s">
        <v>1228</v>
      </c>
    </row>
    <row r="1830" spans="1:14" hidden="1">
      <c r="A1830">
        <v>19</v>
      </c>
      <c r="B1830">
        <v>41</v>
      </c>
      <c r="C1830" t="s">
        <v>2560</v>
      </c>
      <c r="D1830" t="s">
        <v>2611</v>
      </c>
      <c r="E1830">
        <v>1000730</v>
      </c>
      <c r="F1830" t="s">
        <v>47</v>
      </c>
      <c r="G1830" t="s">
        <v>54</v>
      </c>
      <c r="H1830" t="s">
        <v>2557</v>
      </c>
      <c r="I1830">
        <v>3910231233</v>
      </c>
      <c r="J1830" t="s">
        <v>2558</v>
      </c>
      <c r="K1830">
        <v>0</v>
      </c>
      <c r="L1830" t="s">
        <v>1228</v>
      </c>
      <c r="M1830">
        <v>0</v>
      </c>
      <c r="N1830" t="s">
        <v>1228</v>
      </c>
    </row>
    <row r="1831" spans="1:14" hidden="1">
      <c r="A1831">
        <v>19</v>
      </c>
      <c r="B1831">
        <v>41</v>
      </c>
      <c r="C1831" t="s">
        <v>2560</v>
      </c>
      <c r="D1831" t="s">
        <v>2611</v>
      </c>
      <c r="E1831">
        <v>1000730</v>
      </c>
      <c r="F1831" t="s">
        <v>47</v>
      </c>
      <c r="G1831" t="s">
        <v>54</v>
      </c>
      <c r="H1831" t="s">
        <v>2557</v>
      </c>
      <c r="I1831">
        <v>3910231233</v>
      </c>
      <c r="J1831" t="s">
        <v>2558</v>
      </c>
      <c r="K1831">
        <v>0</v>
      </c>
      <c r="L1831" t="s">
        <v>1228</v>
      </c>
      <c r="M1831">
        <v>0</v>
      </c>
      <c r="N1831" t="s">
        <v>1228</v>
      </c>
    </row>
    <row r="1832" spans="1:14" hidden="1">
      <c r="A1832">
        <v>19</v>
      </c>
      <c r="B1832">
        <v>41</v>
      </c>
      <c r="C1832" t="s">
        <v>2560</v>
      </c>
      <c r="D1832" t="s">
        <v>2611</v>
      </c>
      <c r="E1832">
        <v>1000730</v>
      </c>
      <c r="F1832" t="s">
        <v>47</v>
      </c>
      <c r="G1832" t="s">
        <v>54</v>
      </c>
      <c r="H1832" t="s">
        <v>2557</v>
      </c>
      <c r="I1832">
        <v>3910231233</v>
      </c>
      <c r="J1832" t="s">
        <v>2558</v>
      </c>
      <c r="K1832">
        <v>0</v>
      </c>
      <c r="L1832" t="s">
        <v>1228</v>
      </c>
      <c r="M1832">
        <v>0</v>
      </c>
      <c r="N1832" t="s">
        <v>1228</v>
      </c>
    </row>
    <row r="1833" spans="1:14" hidden="1">
      <c r="A1833">
        <v>19</v>
      </c>
      <c r="B1833">
        <v>41</v>
      </c>
      <c r="C1833" t="s">
        <v>2560</v>
      </c>
      <c r="D1833" t="s">
        <v>2611</v>
      </c>
      <c r="E1833">
        <v>1000730</v>
      </c>
      <c r="F1833" t="s">
        <v>47</v>
      </c>
      <c r="G1833" t="s">
        <v>54</v>
      </c>
      <c r="H1833" t="s">
        <v>2557</v>
      </c>
      <c r="I1833">
        <v>3910231233</v>
      </c>
      <c r="J1833" t="s">
        <v>2558</v>
      </c>
      <c r="K1833">
        <v>0</v>
      </c>
      <c r="L1833" t="s">
        <v>1228</v>
      </c>
      <c r="M1833">
        <v>0</v>
      </c>
      <c r="N1833" t="s">
        <v>1228</v>
      </c>
    </row>
    <row r="1834" spans="1:14" hidden="1">
      <c r="A1834">
        <v>19</v>
      </c>
      <c r="B1834">
        <v>41</v>
      </c>
      <c r="C1834" t="s">
        <v>2560</v>
      </c>
      <c r="D1834" t="s">
        <v>2611</v>
      </c>
      <c r="E1834">
        <v>1000730</v>
      </c>
      <c r="F1834" t="s">
        <v>47</v>
      </c>
      <c r="G1834" t="s">
        <v>54</v>
      </c>
      <c r="H1834" t="s">
        <v>2557</v>
      </c>
      <c r="I1834">
        <v>3910231233</v>
      </c>
      <c r="J1834" t="s">
        <v>2558</v>
      </c>
      <c r="K1834">
        <v>0</v>
      </c>
      <c r="L1834" t="s">
        <v>1228</v>
      </c>
      <c r="M1834">
        <v>0</v>
      </c>
      <c r="N1834" t="s">
        <v>1228</v>
      </c>
    </row>
    <row r="1835" spans="1:14" hidden="1">
      <c r="A1835">
        <v>19</v>
      </c>
      <c r="B1835">
        <v>41</v>
      </c>
      <c r="C1835" t="s">
        <v>2560</v>
      </c>
      <c r="D1835" t="s">
        <v>2611</v>
      </c>
      <c r="E1835">
        <v>1000730</v>
      </c>
      <c r="F1835" t="s">
        <v>47</v>
      </c>
      <c r="G1835" t="s">
        <v>54</v>
      </c>
      <c r="H1835" t="s">
        <v>2557</v>
      </c>
      <c r="I1835">
        <v>3910231233</v>
      </c>
      <c r="J1835" t="s">
        <v>2558</v>
      </c>
      <c r="K1835">
        <v>0</v>
      </c>
      <c r="L1835" t="s">
        <v>1228</v>
      </c>
      <c r="M1835">
        <v>0</v>
      </c>
      <c r="N1835" t="s">
        <v>1228</v>
      </c>
    </row>
    <row r="1836" spans="1:14" hidden="1">
      <c r="A1836">
        <v>19</v>
      </c>
      <c r="B1836">
        <v>41</v>
      </c>
      <c r="C1836" t="s">
        <v>2560</v>
      </c>
      <c r="D1836" t="s">
        <v>2611</v>
      </c>
      <c r="E1836">
        <v>1000730</v>
      </c>
      <c r="F1836" t="s">
        <v>47</v>
      </c>
      <c r="G1836" t="s">
        <v>54</v>
      </c>
      <c r="H1836" t="s">
        <v>2557</v>
      </c>
      <c r="I1836">
        <v>3910231233</v>
      </c>
      <c r="J1836" t="s">
        <v>2558</v>
      </c>
      <c r="K1836">
        <v>0</v>
      </c>
      <c r="L1836" t="s">
        <v>1228</v>
      </c>
      <c r="M1836">
        <v>0</v>
      </c>
      <c r="N1836" t="s">
        <v>1228</v>
      </c>
    </row>
    <row r="1837" spans="1:14" hidden="1">
      <c r="A1837">
        <v>19</v>
      </c>
      <c r="B1837">
        <v>41</v>
      </c>
      <c r="C1837" t="s">
        <v>2560</v>
      </c>
      <c r="D1837" t="s">
        <v>2611</v>
      </c>
      <c r="E1837">
        <v>1000730</v>
      </c>
      <c r="F1837" t="s">
        <v>47</v>
      </c>
      <c r="G1837" t="s">
        <v>54</v>
      </c>
      <c r="H1837" t="s">
        <v>2557</v>
      </c>
      <c r="I1837">
        <v>3910231233</v>
      </c>
      <c r="J1837" t="s">
        <v>2558</v>
      </c>
      <c r="K1837">
        <v>0</v>
      </c>
      <c r="L1837" t="s">
        <v>1228</v>
      </c>
      <c r="M1837">
        <v>0</v>
      </c>
      <c r="N1837" t="s">
        <v>1228</v>
      </c>
    </row>
    <row r="1838" spans="1:14" hidden="1">
      <c r="A1838">
        <v>19</v>
      </c>
      <c r="B1838">
        <v>41</v>
      </c>
      <c r="C1838" t="s">
        <v>2560</v>
      </c>
      <c r="D1838" t="s">
        <v>2611</v>
      </c>
      <c r="E1838">
        <v>1000730</v>
      </c>
      <c r="F1838" t="s">
        <v>47</v>
      </c>
      <c r="G1838" t="s">
        <v>54</v>
      </c>
      <c r="H1838" t="s">
        <v>2557</v>
      </c>
      <c r="I1838">
        <v>3910231233</v>
      </c>
      <c r="J1838" t="s">
        <v>2558</v>
      </c>
      <c r="K1838">
        <v>0</v>
      </c>
      <c r="L1838" t="s">
        <v>1228</v>
      </c>
      <c r="M1838">
        <v>0</v>
      </c>
      <c r="N1838" t="s">
        <v>1228</v>
      </c>
    </row>
    <row r="1839" spans="1:14" hidden="1">
      <c r="A1839">
        <v>19</v>
      </c>
      <c r="B1839">
        <v>41</v>
      </c>
      <c r="C1839" t="s">
        <v>2560</v>
      </c>
      <c r="D1839" t="s">
        <v>2611</v>
      </c>
      <c r="E1839">
        <v>1000730</v>
      </c>
      <c r="F1839" t="s">
        <v>47</v>
      </c>
      <c r="G1839" t="s">
        <v>54</v>
      </c>
      <c r="H1839" t="s">
        <v>2557</v>
      </c>
      <c r="I1839">
        <v>3910231233</v>
      </c>
      <c r="J1839" t="s">
        <v>2558</v>
      </c>
      <c r="K1839">
        <v>0</v>
      </c>
      <c r="L1839" t="s">
        <v>1228</v>
      </c>
      <c r="M1839">
        <v>0</v>
      </c>
      <c r="N1839" t="s">
        <v>1228</v>
      </c>
    </row>
    <row r="1840" spans="1:14" hidden="1">
      <c r="A1840">
        <v>19</v>
      </c>
      <c r="B1840">
        <v>41</v>
      </c>
      <c r="C1840" t="s">
        <v>2560</v>
      </c>
      <c r="D1840" t="s">
        <v>2611</v>
      </c>
      <c r="E1840">
        <v>1000730</v>
      </c>
      <c r="F1840" t="s">
        <v>47</v>
      </c>
      <c r="G1840" t="s">
        <v>54</v>
      </c>
      <c r="H1840" t="s">
        <v>2557</v>
      </c>
      <c r="I1840">
        <v>3910231233</v>
      </c>
      <c r="J1840" t="s">
        <v>2558</v>
      </c>
      <c r="K1840">
        <v>0</v>
      </c>
      <c r="L1840" t="s">
        <v>1228</v>
      </c>
      <c r="M1840">
        <v>0</v>
      </c>
      <c r="N1840" t="s">
        <v>1228</v>
      </c>
    </row>
    <row r="1841" spans="1:14" hidden="1">
      <c r="A1841">
        <v>19</v>
      </c>
      <c r="B1841">
        <v>41</v>
      </c>
      <c r="C1841" t="s">
        <v>2560</v>
      </c>
      <c r="D1841" t="s">
        <v>2611</v>
      </c>
      <c r="E1841">
        <v>1000730</v>
      </c>
      <c r="F1841" t="s">
        <v>47</v>
      </c>
      <c r="G1841" t="s">
        <v>54</v>
      </c>
      <c r="H1841" t="s">
        <v>2557</v>
      </c>
      <c r="I1841">
        <v>3910231233</v>
      </c>
      <c r="J1841" t="s">
        <v>2558</v>
      </c>
      <c r="K1841">
        <v>0</v>
      </c>
      <c r="L1841" t="s">
        <v>1228</v>
      </c>
      <c r="M1841">
        <v>0</v>
      </c>
      <c r="N1841" t="s">
        <v>1228</v>
      </c>
    </row>
    <row r="1842" spans="1:14" hidden="1">
      <c r="A1842">
        <v>19</v>
      </c>
      <c r="B1842">
        <v>41</v>
      </c>
      <c r="C1842" t="s">
        <v>2560</v>
      </c>
      <c r="D1842" t="s">
        <v>2611</v>
      </c>
      <c r="E1842">
        <v>1000730</v>
      </c>
      <c r="F1842" t="s">
        <v>47</v>
      </c>
      <c r="G1842" t="s">
        <v>54</v>
      </c>
      <c r="H1842" t="s">
        <v>2557</v>
      </c>
      <c r="I1842">
        <v>3910231233</v>
      </c>
      <c r="J1842" t="s">
        <v>2558</v>
      </c>
      <c r="K1842">
        <v>0</v>
      </c>
      <c r="L1842" t="s">
        <v>1228</v>
      </c>
      <c r="M1842">
        <v>0</v>
      </c>
      <c r="N1842" t="s">
        <v>1228</v>
      </c>
    </row>
    <row r="1843" spans="1:14" hidden="1">
      <c r="A1843">
        <v>19</v>
      </c>
      <c r="B1843">
        <v>41</v>
      </c>
      <c r="C1843" t="s">
        <v>2560</v>
      </c>
      <c r="D1843" t="s">
        <v>2611</v>
      </c>
      <c r="E1843">
        <v>1000730</v>
      </c>
      <c r="F1843" t="s">
        <v>47</v>
      </c>
      <c r="G1843" t="s">
        <v>54</v>
      </c>
      <c r="H1843" t="s">
        <v>2557</v>
      </c>
      <c r="I1843">
        <v>3910231233</v>
      </c>
      <c r="J1843" t="s">
        <v>2558</v>
      </c>
      <c r="K1843">
        <v>0</v>
      </c>
      <c r="L1843" t="s">
        <v>1228</v>
      </c>
      <c r="M1843">
        <v>0</v>
      </c>
      <c r="N1843" t="s">
        <v>1228</v>
      </c>
    </row>
    <row r="1844" spans="1:14" hidden="1">
      <c r="A1844">
        <v>19</v>
      </c>
      <c r="B1844">
        <v>41</v>
      </c>
      <c r="C1844" t="s">
        <v>2560</v>
      </c>
      <c r="D1844" t="s">
        <v>2611</v>
      </c>
      <c r="E1844">
        <v>1000730</v>
      </c>
      <c r="F1844" t="s">
        <v>47</v>
      </c>
      <c r="G1844" t="s">
        <v>54</v>
      </c>
      <c r="H1844" t="s">
        <v>2557</v>
      </c>
      <c r="I1844">
        <v>3910231233</v>
      </c>
      <c r="J1844" t="s">
        <v>2558</v>
      </c>
      <c r="K1844">
        <v>0</v>
      </c>
      <c r="L1844" t="s">
        <v>1228</v>
      </c>
      <c r="M1844">
        <v>0</v>
      </c>
      <c r="N1844" t="s">
        <v>1228</v>
      </c>
    </row>
    <row r="1845" spans="1:14" hidden="1">
      <c r="A1845">
        <v>19</v>
      </c>
      <c r="B1845">
        <v>41</v>
      </c>
      <c r="C1845" t="s">
        <v>2560</v>
      </c>
      <c r="D1845" t="s">
        <v>2611</v>
      </c>
      <c r="E1845">
        <v>1000730</v>
      </c>
      <c r="F1845" t="s">
        <v>47</v>
      </c>
      <c r="G1845" t="s">
        <v>54</v>
      </c>
      <c r="H1845" t="s">
        <v>2557</v>
      </c>
      <c r="I1845">
        <v>3910231233</v>
      </c>
      <c r="J1845" t="s">
        <v>2558</v>
      </c>
      <c r="K1845">
        <v>0</v>
      </c>
      <c r="L1845" t="s">
        <v>1228</v>
      </c>
      <c r="M1845">
        <v>0</v>
      </c>
      <c r="N1845" t="s">
        <v>1228</v>
      </c>
    </row>
    <row r="1846" spans="1:14" hidden="1">
      <c r="A1846">
        <v>19</v>
      </c>
      <c r="B1846">
        <v>41</v>
      </c>
      <c r="C1846" t="s">
        <v>2560</v>
      </c>
      <c r="D1846" t="s">
        <v>2611</v>
      </c>
      <c r="E1846">
        <v>1000730</v>
      </c>
      <c r="F1846" t="s">
        <v>47</v>
      </c>
      <c r="G1846" t="s">
        <v>54</v>
      </c>
      <c r="H1846" t="s">
        <v>2557</v>
      </c>
      <c r="I1846">
        <v>3910231233</v>
      </c>
      <c r="J1846" t="s">
        <v>2558</v>
      </c>
      <c r="K1846">
        <v>0</v>
      </c>
      <c r="L1846" t="s">
        <v>1228</v>
      </c>
      <c r="M1846">
        <v>0</v>
      </c>
      <c r="N1846" t="s">
        <v>1228</v>
      </c>
    </row>
    <row r="1847" spans="1:14" hidden="1">
      <c r="A1847">
        <v>19</v>
      </c>
      <c r="B1847">
        <v>41</v>
      </c>
      <c r="C1847" t="s">
        <v>2560</v>
      </c>
      <c r="D1847" t="s">
        <v>2611</v>
      </c>
      <c r="E1847">
        <v>1000730</v>
      </c>
      <c r="F1847" t="s">
        <v>47</v>
      </c>
      <c r="G1847" t="s">
        <v>54</v>
      </c>
      <c r="H1847" t="s">
        <v>2557</v>
      </c>
      <c r="I1847">
        <v>3910231233</v>
      </c>
      <c r="J1847" t="s">
        <v>2558</v>
      </c>
      <c r="K1847">
        <v>0</v>
      </c>
      <c r="L1847" t="s">
        <v>1228</v>
      </c>
      <c r="M1847">
        <v>0</v>
      </c>
      <c r="N1847" t="s">
        <v>1228</v>
      </c>
    </row>
    <row r="1848" spans="1:14" hidden="1">
      <c r="A1848">
        <v>19</v>
      </c>
      <c r="B1848">
        <v>41</v>
      </c>
      <c r="C1848" t="s">
        <v>2560</v>
      </c>
      <c r="D1848" t="s">
        <v>2611</v>
      </c>
      <c r="E1848">
        <v>1000730</v>
      </c>
      <c r="F1848" t="s">
        <v>47</v>
      </c>
      <c r="G1848" t="s">
        <v>54</v>
      </c>
      <c r="H1848" t="s">
        <v>2557</v>
      </c>
      <c r="I1848">
        <v>3910231233</v>
      </c>
      <c r="J1848" t="s">
        <v>2558</v>
      </c>
      <c r="K1848">
        <v>0</v>
      </c>
      <c r="L1848" t="s">
        <v>1228</v>
      </c>
      <c r="M1848">
        <v>0</v>
      </c>
      <c r="N1848" t="s">
        <v>1228</v>
      </c>
    </row>
    <row r="1849" spans="1:14" hidden="1">
      <c r="A1849">
        <v>19</v>
      </c>
      <c r="B1849">
        <v>41</v>
      </c>
      <c r="C1849" t="s">
        <v>2560</v>
      </c>
      <c r="D1849" t="s">
        <v>2611</v>
      </c>
      <c r="E1849">
        <v>1000730</v>
      </c>
      <c r="F1849" t="s">
        <v>47</v>
      </c>
      <c r="G1849" t="s">
        <v>54</v>
      </c>
      <c r="H1849" t="s">
        <v>2557</v>
      </c>
      <c r="I1849">
        <v>3910231233</v>
      </c>
      <c r="J1849" t="s">
        <v>2558</v>
      </c>
      <c r="K1849">
        <v>0</v>
      </c>
      <c r="L1849" t="s">
        <v>1228</v>
      </c>
      <c r="M1849">
        <v>0</v>
      </c>
      <c r="N1849" t="s">
        <v>1228</v>
      </c>
    </row>
    <row r="1850" spans="1:14" hidden="1">
      <c r="A1850">
        <v>19</v>
      </c>
      <c r="B1850">
        <v>41</v>
      </c>
      <c r="C1850" t="s">
        <v>2560</v>
      </c>
      <c r="D1850" t="s">
        <v>2611</v>
      </c>
      <c r="E1850">
        <v>1000730</v>
      </c>
      <c r="F1850" t="s">
        <v>47</v>
      </c>
      <c r="G1850" t="s">
        <v>54</v>
      </c>
      <c r="H1850" t="s">
        <v>2557</v>
      </c>
      <c r="I1850">
        <v>3910231233</v>
      </c>
      <c r="J1850" t="s">
        <v>2558</v>
      </c>
      <c r="K1850">
        <v>0</v>
      </c>
      <c r="L1850" t="s">
        <v>1228</v>
      </c>
      <c r="M1850">
        <v>0</v>
      </c>
      <c r="N1850" t="s">
        <v>1228</v>
      </c>
    </row>
    <row r="1851" spans="1:14" hidden="1">
      <c r="A1851">
        <v>10</v>
      </c>
      <c r="B1851">
        <v>41</v>
      </c>
      <c r="C1851" t="s">
        <v>2560</v>
      </c>
      <c r="D1851" t="s">
        <v>2611</v>
      </c>
      <c r="E1851">
        <v>1000730</v>
      </c>
      <c r="F1851" t="s">
        <v>47</v>
      </c>
      <c r="G1851" t="s">
        <v>1122</v>
      </c>
      <c r="H1851" t="s">
        <v>2557</v>
      </c>
      <c r="I1851">
        <v>3910231234</v>
      </c>
      <c r="J1851" t="s">
        <v>2558</v>
      </c>
      <c r="K1851">
        <v>0</v>
      </c>
      <c r="L1851" t="s">
        <v>1228</v>
      </c>
      <c r="M1851">
        <v>0</v>
      </c>
      <c r="N1851" t="s">
        <v>1228</v>
      </c>
    </row>
    <row r="1852" spans="1:14" hidden="1">
      <c r="A1852">
        <v>10</v>
      </c>
      <c r="B1852">
        <v>41</v>
      </c>
      <c r="C1852" t="s">
        <v>2560</v>
      </c>
      <c r="D1852" t="s">
        <v>2611</v>
      </c>
      <c r="E1852">
        <v>1000730</v>
      </c>
      <c r="F1852" t="s">
        <v>47</v>
      </c>
      <c r="G1852" t="s">
        <v>194</v>
      </c>
      <c r="H1852" t="s">
        <v>2557</v>
      </c>
      <c r="I1852">
        <v>3910231234</v>
      </c>
      <c r="J1852" t="s">
        <v>2558</v>
      </c>
      <c r="K1852">
        <v>0</v>
      </c>
      <c r="L1852" t="s">
        <v>1228</v>
      </c>
      <c r="M1852">
        <v>0</v>
      </c>
      <c r="N1852" t="s">
        <v>1228</v>
      </c>
    </row>
    <row r="1853" spans="1:14" hidden="1">
      <c r="A1853">
        <v>10</v>
      </c>
      <c r="B1853">
        <v>41</v>
      </c>
      <c r="C1853" t="s">
        <v>2560</v>
      </c>
      <c r="D1853" t="s">
        <v>2611</v>
      </c>
      <c r="E1853">
        <v>1000730</v>
      </c>
      <c r="F1853" t="s">
        <v>47</v>
      </c>
      <c r="G1853" t="s">
        <v>409</v>
      </c>
      <c r="H1853" t="s">
        <v>2557</v>
      </c>
      <c r="I1853">
        <v>3910231234</v>
      </c>
      <c r="J1853" t="s">
        <v>2558</v>
      </c>
      <c r="K1853">
        <v>0</v>
      </c>
      <c r="L1853" t="s">
        <v>1228</v>
      </c>
      <c r="M1853">
        <v>0</v>
      </c>
      <c r="N1853" t="s">
        <v>1228</v>
      </c>
    </row>
    <row r="1854" spans="1:14" hidden="1">
      <c r="A1854">
        <v>10</v>
      </c>
      <c r="B1854">
        <v>41</v>
      </c>
      <c r="C1854" t="s">
        <v>2560</v>
      </c>
      <c r="D1854" t="s">
        <v>2611</v>
      </c>
      <c r="E1854">
        <v>1000730</v>
      </c>
      <c r="F1854" t="s">
        <v>47</v>
      </c>
      <c r="G1854" t="s">
        <v>1122</v>
      </c>
      <c r="H1854" t="s">
        <v>2557</v>
      </c>
      <c r="I1854">
        <v>3910231234</v>
      </c>
      <c r="J1854" t="s">
        <v>2558</v>
      </c>
      <c r="K1854">
        <v>0</v>
      </c>
      <c r="L1854" t="s">
        <v>1228</v>
      </c>
      <c r="M1854">
        <v>0</v>
      </c>
      <c r="N1854" t="s">
        <v>1228</v>
      </c>
    </row>
    <row r="1855" spans="1:14" hidden="1">
      <c r="A1855">
        <v>10</v>
      </c>
      <c r="B1855">
        <v>41</v>
      </c>
      <c r="C1855" t="s">
        <v>2560</v>
      </c>
      <c r="D1855" t="s">
        <v>2611</v>
      </c>
      <c r="E1855">
        <v>1000730</v>
      </c>
      <c r="F1855" t="s">
        <v>47</v>
      </c>
      <c r="G1855" t="s">
        <v>194</v>
      </c>
      <c r="H1855" t="s">
        <v>2557</v>
      </c>
      <c r="I1855">
        <v>3910231234</v>
      </c>
      <c r="J1855" t="s">
        <v>2558</v>
      </c>
      <c r="K1855">
        <v>0</v>
      </c>
      <c r="L1855" t="s">
        <v>1228</v>
      </c>
      <c r="M1855">
        <v>0</v>
      </c>
      <c r="N1855" t="s">
        <v>1228</v>
      </c>
    </row>
    <row r="1856" spans="1:14" hidden="1">
      <c r="A1856">
        <v>10</v>
      </c>
      <c r="B1856">
        <v>41</v>
      </c>
      <c r="C1856" t="s">
        <v>2560</v>
      </c>
      <c r="D1856" t="s">
        <v>2611</v>
      </c>
      <c r="E1856">
        <v>1000730</v>
      </c>
      <c r="F1856" t="s">
        <v>47</v>
      </c>
      <c r="G1856" t="s">
        <v>409</v>
      </c>
      <c r="H1856" t="s">
        <v>2557</v>
      </c>
      <c r="I1856">
        <v>3910231234</v>
      </c>
      <c r="J1856" t="s">
        <v>2558</v>
      </c>
      <c r="K1856">
        <v>0</v>
      </c>
      <c r="L1856" t="s">
        <v>1228</v>
      </c>
      <c r="M1856">
        <v>0</v>
      </c>
      <c r="N1856" t="s">
        <v>1228</v>
      </c>
    </row>
    <row r="1857" spans="1:14" hidden="1">
      <c r="A1857">
        <v>19</v>
      </c>
      <c r="B1857">
        <v>41</v>
      </c>
      <c r="C1857" t="s">
        <v>2559</v>
      </c>
      <c r="D1857" t="s">
        <v>2612</v>
      </c>
      <c r="E1857">
        <v>1000730</v>
      </c>
      <c r="F1857" t="s">
        <v>47</v>
      </c>
      <c r="G1857" t="s">
        <v>54</v>
      </c>
      <c r="H1857" t="s">
        <v>2557</v>
      </c>
      <c r="I1857">
        <v>3910283765</v>
      </c>
      <c r="J1857" t="s">
        <v>2558</v>
      </c>
      <c r="K1857">
        <v>0</v>
      </c>
      <c r="L1857" t="s">
        <v>1228</v>
      </c>
      <c r="M1857">
        <v>0</v>
      </c>
      <c r="N1857" t="s">
        <v>1228</v>
      </c>
    </row>
    <row r="1858" spans="1:14" hidden="1">
      <c r="A1858">
        <v>19</v>
      </c>
      <c r="B1858">
        <v>41</v>
      </c>
      <c r="C1858" t="s">
        <v>2559</v>
      </c>
      <c r="D1858" t="s">
        <v>2612</v>
      </c>
      <c r="E1858">
        <v>1000730</v>
      </c>
      <c r="F1858" t="s">
        <v>47</v>
      </c>
      <c r="G1858" t="s">
        <v>54</v>
      </c>
      <c r="H1858" t="s">
        <v>2557</v>
      </c>
      <c r="I1858">
        <v>3910283765</v>
      </c>
      <c r="J1858" t="s">
        <v>2558</v>
      </c>
      <c r="K1858">
        <v>0</v>
      </c>
      <c r="L1858" t="s">
        <v>1228</v>
      </c>
      <c r="M1858">
        <v>0</v>
      </c>
      <c r="N1858" t="s">
        <v>1228</v>
      </c>
    </row>
    <row r="1859" spans="1:14" hidden="1">
      <c r="A1859">
        <v>19</v>
      </c>
      <c r="B1859">
        <v>41</v>
      </c>
      <c r="C1859" t="s">
        <v>2559</v>
      </c>
      <c r="D1859" t="s">
        <v>2612</v>
      </c>
      <c r="E1859">
        <v>1000730</v>
      </c>
      <c r="F1859" t="s">
        <v>47</v>
      </c>
      <c r="G1859" t="s">
        <v>54</v>
      </c>
      <c r="H1859" t="s">
        <v>2557</v>
      </c>
      <c r="I1859">
        <v>3910283765</v>
      </c>
      <c r="J1859" t="s">
        <v>2558</v>
      </c>
      <c r="K1859">
        <v>0</v>
      </c>
      <c r="L1859" t="s">
        <v>1228</v>
      </c>
      <c r="M1859">
        <v>0</v>
      </c>
      <c r="N1859" t="s">
        <v>1228</v>
      </c>
    </row>
    <row r="1860" spans="1:14" hidden="1">
      <c r="A1860">
        <v>19</v>
      </c>
      <c r="B1860">
        <v>41</v>
      </c>
      <c r="C1860" t="s">
        <v>2559</v>
      </c>
      <c r="D1860" t="s">
        <v>2612</v>
      </c>
      <c r="E1860">
        <v>1000730</v>
      </c>
      <c r="F1860" t="s">
        <v>47</v>
      </c>
      <c r="G1860" t="s">
        <v>54</v>
      </c>
      <c r="H1860" t="s">
        <v>2557</v>
      </c>
      <c r="I1860">
        <v>3910283765</v>
      </c>
      <c r="J1860" t="s">
        <v>2558</v>
      </c>
      <c r="K1860">
        <v>0</v>
      </c>
      <c r="L1860" t="s">
        <v>1228</v>
      </c>
      <c r="M1860">
        <v>0</v>
      </c>
      <c r="N1860" t="s">
        <v>1228</v>
      </c>
    </row>
    <row r="1861" spans="1:14" hidden="1">
      <c r="A1861">
        <v>19</v>
      </c>
      <c r="B1861">
        <v>41</v>
      </c>
      <c r="C1861" t="s">
        <v>2559</v>
      </c>
      <c r="D1861" t="s">
        <v>2612</v>
      </c>
      <c r="E1861">
        <v>1000730</v>
      </c>
      <c r="F1861" t="s">
        <v>47</v>
      </c>
      <c r="G1861" t="s">
        <v>54</v>
      </c>
      <c r="H1861" t="s">
        <v>2557</v>
      </c>
      <c r="I1861">
        <v>3910283765</v>
      </c>
      <c r="J1861" t="s">
        <v>2558</v>
      </c>
      <c r="K1861">
        <v>0</v>
      </c>
      <c r="L1861" t="s">
        <v>1228</v>
      </c>
      <c r="M1861">
        <v>0</v>
      </c>
      <c r="N1861" t="s">
        <v>1228</v>
      </c>
    </row>
    <row r="1862" spans="1:14" hidden="1">
      <c r="A1862">
        <v>19</v>
      </c>
      <c r="B1862">
        <v>41</v>
      </c>
      <c r="C1862" t="s">
        <v>2559</v>
      </c>
      <c r="D1862" t="s">
        <v>2612</v>
      </c>
      <c r="E1862">
        <v>1000730</v>
      </c>
      <c r="F1862" t="s">
        <v>47</v>
      </c>
      <c r="G1862" t="s">
        <v>54</v>
      </c>
      <c r="H1862" t="s">
        <v>2557</v>
      </c>
      <c r="I1862">
        <v>3910283765</v>
      </c>
      <c r="J1862" t="s">
        <v>2558</v>
      </c>
      <c r="K1862">
        <v>0</v>
      </c>
      <c r="L1862" t="s">
        <v>1228</v>
      </c>
      <c r="M1862">
        <v>0</v>
      </c>
      <c r="N1862" t="s">
        <v>1228</v>
      </c>
    </row>
    <row r="1863" spans="1:14" hidden="1">
      <c r="A1863">
        <v>19</v>
      </c>
      <c r="B1863">
        <v>41</v>
      </c>
      <c r="C1863" t="s">
        <v>2559</v>
      </c>
      <c r="D1863" t="s">
        <v>2612</v>
      </c>
      <c r="E1863">
        <v>1000730</v>
      </c>
      <c r="F1863" t="s">
        <v>47</v>
      </c>
      <c r="G1863" t="s">
        <v>54</v>
      </c>
      <c r="H1863" t="s">
        <v>2557</v>
      </c>
      <c r="I1863">
        <v>3910283765</v>
      </c>
      <c r="J1863" t="s">
        <v>2558</v>
      </c>
      <c r="K1863">
        <v>0</v>
      </c>
      <c r="L1863" t="s">
        <v>1228</v>
      </c>
      <c r="M1863">
        <v>0</v>
      </c>
      <c r="N1863" t="s">
        <v>1228</v>
      </c>
    </row>
    <row r="1864" spans="1:14" hidden="1">
      <c r="A1864">
        <v>19</v>
      </c>
      <c r="B1864">
        <v>41</v>
      </c>
      <c r="C1864" t="s">
        <v>2559</v>
      </c>
      <c r="D1864" t="s">
        <v>2612</v>
      </c>
      <c r="E1864">
        <v>1000730</v>
      </c>
      <c r="F1864" t="s">
        <v>47</v>
      </c>
      <c r="G1864" t="s">
        <v>54</v>
      </c>
      <c r="H1864" t="s">
        <v>2557</v>
      </c>
      <c r="I1864">
        <v>3910283765</v>
      </c>
      <c r="J1864" t="s">
        <v>2558</v>
      </c>
      <c r="K1864">
        <v>0</v>
      </c>
      <c r="L1864" t="s">
        <v>1228</v>
      </c>
      <c r="M1864">
        <v>0</v>
      </c>
      <c r="N1864" t="s">
        <v>1228</v>
      </c>
    </row>
    <row r="1865" spans="1:14" hidden="1">
      <c r="A1865">
        <v>19</v>
      </c>
      <c r="B1865">
        <v>41</v>
      </c>
      <c r="C1865" t="s">
        <v>2559</v>
      </c>
      <c r="D1865" t="s">
        <v>2612</v>
      </c>
      <c r="E1865">
        <v>1000730</v>
      </c>
      <c r="F1865" t="s">
        <v>47</v>
      </c>
      <c r="G1865" t="s">
        <v>54</v>
      </c>
      <c r="H1865" t="s">
        <v>2557</v>
      </c>
      <c r="I1865">
        <v>3910283765</v>
      </c>
      <c r="J1865" t="s">
        <v>2558</v>
      </c>
      <c r="K1865">
        <v>0</v>
      </c>
      <c r="L1865" t="s">
        <v>1228</v>
      </c>
      <c r="M1865">
        <v>0</v>
      </c>
      <c r="N1865" t="s">
        <v>1228</v>
      </c>
    </row>
    <row r="1866" spans="1:14" hidden="1">
      <c r="A1866">
        <v>19</v>
      </c>
      <c r="B1866">
        <v>41</v>
      </c>
      <c r="C1866" t="s">
        <v>2559</v>
      </c>
      <c r="D1866" t="s">
        <v>2612</v>
      </c>
      <c r="E1866">
        <v>1000730</v>
      </c>
      <c r="F1866" t="s">
        <v>47</v>
      </c>
      <c r="G1866" t="s">
        <v>54</v>
      </c>
      <c r="H1866" t="s">
        <v>2557</v>
      </c>
      <c r="I1866">
        <v>3910283765</v>
      </c>
      <c r="J1866" t="s">
        <v>2558</v>
      </c>
      <c r="K1866">
        <v>0</v>
      </c>
      <c r="L1866" t="s">
        <v>1228</v>
      </c>
      <c r="M1866">
        <v>0</v>
      </c>
      <c r="N1866" t="s">
        <v>1228</v>
      </c>
    </row>
    <row r="1867" spans="1:14" hidden="1">
      <c r="A1867">
        <v>19</v>
      </c>
      <c r="B1867">
        <v>41</v>
      </c>
      <c r="C1867" t="s">
        <v>2559</v>
      </c>
      <c r="D1867" t="s">
        <v>2612</v>
      </c>
      <c r="E1867">
        <v>1000730</v>
      </c>
      <c r="F1867" t="s">
        <v>47</v>
      </c>
      <c r="G1867" t="s">
        <v>54</v>
      </c>
      <c r="H1867" t="s">
        <v>2557</v>
      </c>
      <c r="I1867">
        <v>3910283765</v>
      </c>
      <c r="J1867" t="s">
        <v>2558</v>
      </c>
      <c r="K1867">
        <v>0</v>
      </c>
      <c r="L1867" t="s">
        <v>1228</v>
      </c>
      <c r="M1867">
        <v>0</v>
      </c>
      <c r="N1867" t="s">
        <v>1228</v>
      </c>
    </row>
    <row r="1868" spans="1:14" hidden="1">
      <c r="A1868">
        <v>19</v>
      </c>
      <c r="B1868">
        <v>41</v>
      </c>
      <c r="C1868" t="s">
        <v>2559</v>
      </c>
      <c r="D1868" t="s">
        <v>2612</v>
      </c>
      <c r="E1868">
        <v>1000730</v>
      </c>
      <c r="F1868" t="s">
        <v>47</v>
      </c>
      <c r="G1868" t="s">
        <v>54</v>
      </c>
      <c r="H1868" t="s">
        <v>2557</v>
      </c>
      <c r="I1868">
        <v>3910283765</v>
      </c>
      <c r="J1868" t="s">
        <v>2558</v>
      </c>
      <c r="K1868">
        <v>0</v>
      </c>
      <c r="L1868" t="s">
        <v>1228</v>
      </c>
      <c r="M1868">
        <v>0</v>
      </c>
      <c r="N1868" t="s">
        <v>1228</v>
      </c>
    </row>
    <row r="1869" spans="1:14" hidden="1">
      <c r="A1869">
        <v>19</v>
      </c>
      <c r="B1869">
        <v>41</v>
      </c>
      <c r="C1869" t="s">
        <v>2559</v>
      </c>
      <c r="D1869" t="s">
        <v>2612</v>
      </c>
      <c r="E1869">
        <v>1000730</v>
      </c>
      <c r="F1869" t="s">
        <v>47</v>
      </c>
      <c r="G1869" t="s">
        <v>54</v>
      </c>
      <c r="H1869" t="s">
        <v>2557</v>
      </c>
      <c r="I1869">
        <v>3910283765</v>
      </c>
      <c r="J1869" t="s">
        <v>2558</v>
      </c>
      <c r="K1869">
        <v>0</v>
      </c>
      <c r="L1869" t="s">
        <v>1228</v>
      </c>
      <c r="M1869">
        <v>0</v>
      </c>
      <c r="N1869" t="s">
        <v>1228</v>
      </c>
    </row>
    <row r="1870" spans="1:14" hidden="1">
      <c r="A1870">
        <v>19</v>
      </c>
      <c r="B1870">
        <v>41</v>
      </c>
      <c r="C1870" t="s">
        <v>2559</v>
      </c>
      <c r="D1870" t="s">
        <v>2612</v>
      </c>
      <c r="E1870">
        <v>1000730</v>
      </c>
      <c r="F1870" t="s">
        <v>47</v>
      </c>
      <c r="G1870" t="s">
        <v>54</v>
      </c>
      <c r="H1870" t="s">
        <v>2557</v>
      </c>
      <c r="I1870">
        <v>3910283765</v>
      </c>
      <c r="J1870" t="s">
        <v>2558</v>
      </c>
      <c r="K1870">
        <v>0</v>
      </c>
      <c r="L1870" t="s">
        <v>1228</v>
      </c>
      <c r="M1870">
        <v>0</v>
      </c>
      <c r="N1870" t="s">
        <v>1228</v>
      </c>
    </row>
    <row r="1871" spans="1:14" hidden="1">
      <c r="A1871">
        <v>19</v>
      </c>
      <c r="B1871">
        <v>41</v>
      </c>
      <c r="C1871" t="s">
        <v>2559</v>
      </c>
      <c r="D1871" t="s">
        <v>2612</v>
      </c>
      <c r="E1871">
        <v>1000730</v>
      </c>
      <c r="F1871" t="s">
        <v>47</v>
      </c>
      <c r="G1871" t="s">
        <v>54</v>
      </c>
      <c r="H1871" t="s">
        <v>2557</v>
      </c>
      <c r="I1871">
        <v>3910283765</v>
      </c>
      <c r="J1871" t="s">
        <v>2558</v>
      </c>
      <c r="K1871">
        <v>0</v>
      </c>
      <c r="L1871" t="s">
        <v>1228</v>
      </c>
      <c r="M1871">
        <v>0</v>
      </c>
      <c r="N1871" t="s">
        <v>1228</v>
      </c>
    </row>
    <row r="1872" spans="1:14" hidden="1">
      <c r="A1872">
        <v>19</v>
      </c>
      <c r="B1872">
        <v>41</v>
      </c>
      <c r="C1872" t="s">
        <v>2559</v>
      </c>
      <c r="D1872" t="s">
        <v>2612</v>
      </c>
      <c r="E1872">
        <v>1000730</v>
      </c>
      <c r="F1872" t="s">
        <v>47</v>
      </c>
      <c r="G1872" t="s">
        <v>54</v>
      </c>
      <c r="H1872" t="s">
        <v>2557</v>
      </c>
      <c r="I1872">
        <v>3910283765</v>
      </c>
      <c r="J1872" t="s">
        <v>2558</v>
      </c>
      <c r="K1872">
        <v>0</v>
      </c>
      <c r="L1872" t="s">
        <v>1228</v>
      </c>
      <c r="M1872">
        <v>0</v>
      </c>
      <c r="N1872" t="s">
        <v>1228</v>
      </c>
    </row>
    <row r="1873" spans="1:14" hidden="1">
      <c r="A1873">
        <v>19</v>
      </c>
      <c r="B1873">
        <v>41</v>
      </c>
      <c r="C1873" t="s">
        <v>2559</v>
      </c>
      <c r="D1873" t="s">
        <v>2612</v>
      </c>
      <c r="E1873">
        <v>1000730</v>
      </c>
      <c r="F1873" t="s">
        <v>47</v>
      </c>
      <c r="G1873" t="s">
        <v>54</v>
      </c>
      <c r="H1873" t="s">
        <v>2557</v>
      </c>
      <c r="I1873">
        <v>3910283765</v>
      </c>
      <c r="J1873" t="s">
        <v>2558</v>
      </c>
      <c r="K1873">
        <v>0</v>
      </c>
      <c r="L1873" t="s">
        <v>1228</v>
      </c>
      <c r="M1873">
        <v>0</v>
      </c>
      <c r="N1873" t="s">
        <v>1228</v>
      </c>
    </row>
    <row r="1874" spans="1:14" hidden="1">
      <c r="A1874">
        <v>19</v>
      </c>
      <c r="B1874">
        <v>41</v>
      </c>
      <c r="C1874" t="s">
        <v>2559</v>
      </c>
      <c r="D1874" t="s">
        <v>2612</v>
      </c>
      <c r="E1874">
        <v>1000730</v>
      </c>
      <c r="F1874" t="s">
        <v>47</v>
      </c>
      <c r="G1874" t="s">
        <v>54</v>
      </c>
      <c r="H1874" t="s">
        <v>2557</v>
      </c>
      <c r="I1874">
        <v>3910283765</v>
      </c>
      <c r="J1874" t="s">
        <v>2558</v>
      </c>
      <c r="K1874">
        <v>0</v>
      </c>
      <c r="L1874" t="s">
        <v>1228</v>
      </c>
      <c r="M1874">
        <v>0</v>
      </c>
      <c r="N1874" t="s">
        <v>1228</v>
      </c>
    </row>
    <row r="1875" spans="1:14" hidden="1">
      <c r="A1875">
        <v>19</v>
      </c>
      <c r="B1875">
        <v>41</v>
      </c>
      <c r="C1875" t="s">
        <v>2559</v>
      </c>
      <c r="D1875" t="s">
        <v>2612</v>
      </c>
      <c r="E1875">
        <v>1000730</v>
      </c>
      <c r="F1875" t="s">
        <v>47</v>
      </c>
      <c r="G1875" t="s">
        <v>54</v>
      </c>
      <c r="H1875" t="s">
        <v>2557</v>
      </c>
      <c r="I1875">
        <v>3910283765</v>
      </c>
      <c r="J1875" t="s">
        <v>2558</v>
      </c>
      <c r="K1875">
        <v>0</v>
      </c>
      <c r="L1875" t="s">
        <v>1228</v>
      </c>
      <c r="M1875">
        <v>0</v>
      </c>
      <c r="N1875" t="s">
        <v>1228</v>
      </c>
    </row>
    <row r="1876" spans="1:14" hidden="1">
      <c r="A1876">
        <v>19</v>
      </c>
      <c r="B1876">
        <v>41</v>
      </c>
      <c r="C1876" t="s">
        <v>2559</v>
      </c>
      <c r="D1876" t="s">
        <v>2612</v>
      </c>
      <c r="E1876">
        <v>1000730</v>
      </c>
      <c r="F1876" t="s">
        <v>47</v>
      </c>
      <c r="G1876" t="s">
        <v>54</v>
      </c>
      <c r="H1876" t="s">
        <v>2557</v>
      </c>
      <c r="I1876">
        <v>3910283765</v>
      </c>
      <c r="J1876" t="s">
        <v>2558</v>
      </c>
      <c r="K1876">
        <v>0</v>
      </c>
      <c r="L1876" t="s">
        <v>1228</v>
      </c>
      <c r="M1876">
        <v>0</v>
      </c>
      <c r="N1876" t="s">
        <v>1228</v>
      </c>
    </row>
    <row r="1877" spans="1:14" hidden="1">
      <c r="A1877">
        <v>19</v>
      </c>
      <c r="B1877">
        <v>41</v>
      </c>
      <c r="C1877" t="s">
        <v>2559</v>
      </c>
      <c r="D1877" t="s">
        <v>2612</v>
      </c>
      <c r="E1877">
        <v>1000730</v>
      </c>
      <c r="F1877" t="s">
        <v>47</v>
      </c>
      <c r="G1877" t="s">
        <v>54</v>
      </c>
      <c r="H1877" t="s">
        <v>2557</v>
      </c>
      <c r="I1877">
        <v>3910283765</v>
      </c>
      <c r="J1877" t="s">
        <v>2558</v>
      </c>
      <c r="K1877">
        <v>0</v>
      </c>
      <c r="L1877" t="s">
        <v>1228</v>
      </c>
      <c r="M1877">
        <v>0</v>
      </c>
      <c r="N1877" t="s">
        <v>1228</v>
      </c>
    </row>
    <row r="1878" spans="1:14" hidden="1">
      <c r="A1878">
        <v>19</v>
      </c>
      <c r="B1878">
        <v>41</v>
      </c>
      <c r="C1878" t="s">
        <v>2559</v>
      </c>
      <c r="D1878" t="s">
        <v>2612</v>
      </c>
      <c r="E1878">
        <v>1000730</v>
      </c>
      <c r="F1878" t="s">
        <v>47</v>
      </c>
      <c r="G1878" t="s">
        <v>54</v>
      </c>
      <c r="H1878" t="s">
        <v>2557</v>
      </c>
      <c r="I1878">
        <v>3910283765</v>
      </c>
      <c r="J1878" t="s">
        <v>2558</v>
      </c>
      <c r="K1878">
        <v>0</v>
      </c>
      <c r="L1878" t="s">
        <v>1228</v>
      </c>
      <c r="M1878">
        <v>0</v>
      </c>
      <c r="N1878" t="s">
        <v>1228</v>
      </c>
    </row>
    <row r="1879" spans="1:14" hidden="1">
      <c r="A1879">
        <v>19</v>
      </c>
      <c r="B1879">
        <v>41</v>
      </c>
      <c r="C1879" t="s">
        <v>2559</v>
      </c>
      <c r="D1879" t="s">
        <v>2612</v>
      </c>
      <c r="E1879">
        <v>1000730</v>
      </c>
      <c r="F1879" t="s">
        <v>47</v>
      </c>
      <c r="G1879" t="s">
        <v>54</v>
      </c>
      <c r="H1879" t="s">
        <v>2557</v>
      </c>
      <c r="I1879">
        <v>3910283765</v>
      </c>
      <c r="J1879" t="s">
        <v>2558</v>
      </c>
      <c r="K1879">
        <v>0</v>
      </c>
      <c r="L1879" t="s">
        <v>1228</v>
      </c>
      <c r="M1879">
        <v>0</v>
      </c>
      <c r="N1879" t="s">
        <v>1228</v>
      </c>
    </row>
    <row r="1880" spans="1:14" hidden="1">
      <c r="A1880">
        <v>19</v>
      </c>
      <c r="B1880">
        <v>41</v>
      </c>
      <c r="C1880" t="s">
        <v>2559</v>
      </c>
      <c r="D1880" t="s">
        <v>2612</v>
      </c>
      <c r="E1880">
        <v>1000730</v>
      </c>
      <c r="F1880" t="s">
        <v>47</v>
      </c>
      <c r="G1880" t="s">
        <v>54</v>
      </c>
      <c r="H1880" t="s">
        <v>2557</v>
      </c>
      <c r="I1880">
        <v>3910283765</v>
      </c>
      <c r="J1880" t="s">
        <v>2558</v>
      </c>
      <c r="K1880">
        <v>0</v>
      </c>
      <c r="L1880" t="s">
        <v>1228</v>
      </c>
      <c r="M1880">
        <v>0</v>
      </c>
      <c r="N1880" t="s">
        <v>1228</v>
      </c>
    </row>
    <row r="1881" spans="1:14" hidden="1">
      <c r="A1881">
        <v>10</v>
      </c>
      <c r="B1881">
        <v>41</v>
      </c>
      <c r="C1881" t="s">
        <v>2559</v>
      </c>
      <c r="D1881" t="s">
        <v>2612</v>
      </c>
      <c r="E1881">
        <v>1000730</v>
      </c>
      <c r="F1881" t="s">
        <v>47</v>
      </c>
      <c r="G1881" t="s">
        <v>1122</v>
      </c>
      <c r="H1881" t="s">
        <v>2557</v>
      </c>
      <c r="I1881">
        <v>3910283766</v>
      </c>
      <c r="J1881" t="s">
        <v>2558</v>
      </c>
      <c r="K1881">
        <v>0</v>
      </c>
      <c r="L1881" t="s">
        <v>1228</v>
      </c>
      <c r="M1881">
        <v>0</v>
      </c>
      <c r="N1881" t="s">
        <v>1228</v>
      </c>
    </row>
    <row r="1882" spans="1:14" hidden="1">
      <c r="A1882">
        <v>10</v>
      </c>
      <c r="B1882">
        <v>41</v>
      </c>
      <c r="C1882" t="s">
        <v>2559</v>
      </c>
      <c r="D1882" t="s">
        <v>2612</v>
      </c>
      <c r="E1882">
        <v>1000730</v>
      </c>
      <c r="F1882" t="s">
        <v>47</v>
      </c>
      <c r="G1882" t="s">
        <v>194</v>
      </c>
      <c r="H1882" t="s">
        <v>2557</v>
      </c>
      <c r="I1882">
        <v>3910283766</v>
      </c>
      <c r="J1882" t="s">
        <v>2558</v>
      </c>
      <c r="K1882">
        <v>0</v>
      </c>
      <c r="L1882" t="s">
        <v>1228</v>
      </c>
      <c r="M1882">
        <v>0</v>
      </c>
      <c r="N1882" t="s">
        <v>1228</v>
      </c>
    </row>
    <row r="1883" spans="1:14" hidden="1">
      <c r="A1883">
        <v>10</v>
      </c>
      <c r="B1883">
        <v>41</v>
      </c>
      <c r="C1883" t="s">
        <v>2559</v>
      </c>
      <c r="D1883" t="s">
        <v>2612</v>
      </c>
      <c r="E1883">
        <v>1000730</v>
      </c>
      <c r="F1883" t="s">
        <v>47</v>
      </c>
      <c r="G1883" t="s">
        <v>409</v>
      </c>
      <c r="H1883" t="s">
        <v>2557</v>
      </c>
      <c r="I1883">
        <v>3910283766</v>
      </c>
      <c r="J1883" t="s">
        <v>2558</v>
      </c>
      <c r="K1883">
        <v>0</v>
      </c>
      <c r="L1883" t="s">
        <v>1228</v>
      </c>
      <c r="M1883">
        <v>0</v>
      </c>
      <c r="N1883" t="s">
        <v>1228</v>
      </c>
    </row>
    <row r="1884" spans="1:14" hidden="1">
      <c r="A1884">
        <v>10</v>
      </c>
      <c r="B1884">
        <v>41</v>
      </c>
      <c r="C1884" t="s">
        <v>2559</v>
      </c>
      <c r="D1884" t="s">
        <v>2612</v>
      </c>
      <c r="E1884">
        <v>1000730</v>
      </c>
      <c r="F1884" t="s">
        <v>47</v>
      </c>
      <c r="G1884" t="s">
        <v>1122</v>
      </c>
      <c r="H1884" t="s">
        <v>2557</v>
      </c>
      <c r="I1884">
        <v>3910283766</v>
      </c>
      <c r="J1884" t="s">
        <v>2558</v>
      </c>
      <c r="K1884">
        <v>0</v>
      </c>
      <c r="L1884" t="s">
        <v>1228</v>
      </c>
      <c r="M1884">
        <v>0</v>
      </c>
      <c r="N1884" t="s">
        <v>1228</v>
      </c>
    </row>
    <row r="1885" spans="1:14" hidden="1">
      <c r="A1885">
        <v>10</v>
      </c>
      <c r="B1885">
        <v>41</v>
      </c>
      <c r="C1885" t="s">
        <v>2559</v>
      </c>
      <c r="D1885" t="s">
        <v>2612</v>
      </c>
      <c r="E1885">
        <v>1000730</v>
      </c>
      <c r="F1885" t="s">
        <v>47</v>
      </c>
      <c r="G1885" t="s">
        <v>194</v>
      </c>
      <c r="H1885" t="s">
        <v>2557</v>
      </c>
      <c r="I1885">
        <v>3910283766</v>
      </c>
      <c r="J1885" t="s">
        <v>2558</v>
      </c>
      <c r="K1885">
        <v>0</v>
      </c>
      <c r="L1885" t="s">
        <v>1228</v>
      </c>
      <c r="M1885">
        <v>0</v>
      </c>
      <c r="N1885" t="s">
        <v>1228</v>
      </c>
    </row>
    <row r="1886" spans="1:14" hidden="1">
      <c r="A1886">
        <v>10</v>
      </c>
      <c r="B1886">
        <v>41</v>
      </c>
      <c r="C1886" t="s">
        <v>2559</v>
      </c>
      <c r="D1886" t="s">
        <v>2612</v>
      </c>
      <c r="E1886">
        <v>1000730</v>
      </c>
      <c r="F1886" t="s">
        <v>47</v>
      </c>
      <c r="G1886" t="s">
        <v>409</v>
      </c>
      <c r="H1886" t="s">
        <v>2557</v>
      </c>
      <c r="I1886">
        <v>3910283766</v>
      </c>
      <c r="J1886" t="s">
        <v>2558</v>
      </c>
      <c r="K1886">
        <v>0</v>
      </c>
      <c r="L1886" t="s">
        <v>1228</v>
      </c>
      <c r="M1886">
        <v>0</v>
      </c>
      <c r="N1886" t="s">
        <v>1228</v>
      </c>
    </row>
    <row r="1887" spans="1:14" hidden="1">
      <c r="A1887">
        <v>19</v>
      </c>
      <c r="B1887">
        <v>41</v>
      </c>
      <c r="C1887" t="s">
        <v>2560</v>
      </c>
      <c r="D1887" t="s">
        <v>2612</v>
      </c>
      <c r="E1887">
        <v>1000730</v>
      </c>
      <c r="F1887" t="s">
        <v>47</v>
      </c>
      <c r="G1887" t="s">
        <v>54</v>
      </c>
      <c r="H1887" t="s">
        <v>2557</v>
      </c>
      <c r="I1887">
        <v>3910283765</v>
      </c>
      <c r="J1887" t="s">
        <v>2558</v>
      </c>
      <c r="K1887">
        <v>0</v>
      </c>
      <c r="L1887" t="s">
        <v>1228</v>
      </c>
      <c r="M1887">
        <v>0</v>
      </c>
      <c r="N1887" t="s">
        <v>1228</v>
      </c>
    </row>
    <row r="1888" spans="1:14" hidden="1">
      <c r="A1888">
        <v>19</v>
      </c>
      <c r="B1888">
        <v>41</v>
      </c>
      <c r="C1888" t="s">
        <v>2560</v>
      </c>
      <c r="D1888" t="s">
        <v>2612</v>
      </c>
      <c r="E1888">
        <v>1000730</v>
      </c>
      <c r="F1888" t="s">
        <v>47</v>
      </c>
      <c r="G1888" t="s">
        <v>54</v>
      </c>
      <c r="H1888" t="s">
        <v>2557</v>
      </c>
      <c r="I1888">
        <v>3910283765</v>
      </c>
      <c r="J1888" t="s">
        <v>2558</v>
      </c>
      <c r="K1888">
        <v>0</v>
      </c>
      <c r="L1888" t="s">
        <v>1228</v>
      </c>
      <c r="M1888">
        <v>0</v>
      </c>
      <c r="N1888" t="s">
        <v>1228</v>
      </c>
    </row>
    <row r="1889" spans="1:14" hidden="1">
      <c r="A1889">
        <v>19</v>
      </c>
      <c r="B1889">
        <v>41</v>
      </c>
      <c r="C1889" t="s">
        <v>2560</v>
      </c>
      <c r="D1889" t="s">
        <v>2612</v>
      </c>
      <c r="E1889">
        <v>1000730</v>
      </c>
      <c r="F1889" t="s">
        <v>47</v>
      </c>
      <c r="G1889" t="s">
        <v>54</v>
      </c>
      <c r="H1889" t="s">
        <v>2557</v>
      </c>
      <c r="I1889">
        <v>3910283765</v>
      </c>
      <c r="J1889" t="s">
        <v>2558</v>
      </c>
      <c r="K1889">
        <v>0</v>
      </c>
      <c r="L1889" t="s">
        <v>1228</v>
      </c>
      <c r="M1889">
        <v>0</v>
      </c>
      <c r="N1889" t="s">
        <v>1228</v>
      </c>
    </row>
    <row r="1890" spans="1:14" hidden="1">
      <c r="A1890">
        <v>19</v>
      </c>
      <c r="B1890">
        <v>41</v>
      </c>
      <c r="C1890" t="s">
        <v>2560</v>
      </c>
      <c r="D1890" t="s">
        <v>2612</v>
      </c>
      <c r="E1890">
        <v>1000730</v>
      </c>
      <c r="F1890" t="s">
        <v>47</v>
      </c>
      <c r="G1890" t="s">
        <v>54</v>
      </c>
      <c r="H1890" t="s">
        <v>2557</v>
      </c>
      <c r="I1890">
        <v>3910283765</v>
      </c>
      <c r="J1890" t="s">
        <v>2558</v>
      </c>
      <c r="K1890">
        <v>0</v>
      </c>
      <c r="L1890" t="s">
        <v>1228</v>
      </c>
      <c r="M1890">
        <v>0</v>
      </c>
      <c r="N1890" t="s">
        <v>1228</v>
      </c>
    </row>
    <row r="1891" spans="1:14" hidden="1">
      <c r="A1891">
        <v>19</v>
      </c>
      <c r="B1891">
        <v>41</v>
      </c>
      <c r="C1891" t="s">
        <v>2560</v>
      </c>
      <c r="D1891" t="s">
        <v>2612</v>
      </c>
      <c r="E1891">
        <v>1000730</v>
      </c>
      <c r="F1891" t="s">
        <v>47</v>
      </c>
      <c r="G1891" t="s">
        <v>54</v>
      </c>
      <c r="H1891" t="s">
        <v>2557</v>
      </c>
      <c r="I1891">
        <v>3910283765</v>
      </c>
      <c r="J1891" t="s">
        <v>2558</v>
      </c>
      <c r="K1891">
        <v>0</v>
      </c>
      <c r="L1891" t="s">
        <v>1228</v>
      </c>
      <c r="M1891">
        <v>0</v>
      </c>
      <c r="N1891" t="s">
        <v>1228</v>
      </c>
    </row>
    <row r="1892" spans="1:14" hidden="1">
      <c r="A1892">
        <v>19</v>
      </c>
      <c r="B1892">
        <v>41</v>
      </c>
      <c r="C1892" t="s">
        <v>2560</v>
      </c>
      <c r="D1892" t="s">
        <v>2612</v>
      </c>
      <c r="E1892">
        <v>1000730</v>
      </c>
      <c r="F1892" t="s">
        <v>47</v>
      </c>
      <c r="G1892" t="s">
        <v>54</v>
      </c>
      <c r="H1892" t="s">
        <v>2557</v>
      </c>
      <c r="I1892">
        <v>3910283765</v>
      </c>
      <c r="J1892" t="s">
        <v>2558</v>
      </c>
      <c r="K1892">
        <v>0</v>
      </c>
      <c r="L1892" t="s">
        <v>1228</v>
      </c>
      <c r="M1892">
        <v>0</v>
      </c>
      <c r="N1892" t="s">
        <v>1228</v>
      </c>
    </row>
    <row r="1893" spans="1:14" hidden="1">
      <c r="A1893">
        <v>19</v>
      </c>
      <c r="B1893">
        <v>41</v>
      </c>
      <c r="C1893" t="s">
        <v>2560</v>
      </c>
      <c r="D1893" t="s">
        <v>2612</v>
      </c>
      <c r="E1893">
        <v>1000730</v>
      </c>
      <c r="F1893" t="s">
        <v>47</v>
      </c>
      <c r="G1893" t="s">
        <v>54</v>
      </c>
      <c r="H1893" t="s">
        <v>2557</v>
      </c>
      <c r="I1893">
        <v>3910283765</v>
      </c>
      <c r="J1893" t="s">
        <v>2558</v>
      </c>
      <c r="K1893">
        <v>0</v>
      </c>
      <c r="L1893" t="s">
        <v>1228</v>
      </c>
      <c r="M1893">
        <v>0</v>
      </c>
      <c r="N1893" t="s">
        <v>1228</v>
      </c>
    </row>
    <row r="1894" spans="1:14" hidden="1">
      <c r="A1894">
        <v>19</v>
      </c>
      <c r="B1894">
        <v>41</v>
      </c>
      <c r="C1894" t="s">
        <v>2560</v>
      </c>
      <c r="D1894" t="s">
        <v>2612</v>
      </c>
      <c r="E1894">
        <v>1000730</v>
      </c>
      <c r="F1894" t="s">
        <v>47</v>
      </c>
      <c r="G1894" t="s">
        <v>54</v>
      </c>
      <c r="H1894" t="s">
        <v>2557</v>
      </c>
      <c r="I1894">
        <v>3910283765</v>
      </c>
      <c r="J1894" t="s">
        <v>2558</v>
      </c>
      <c r="K1894">
        <v>0</v>
      </c>
      <c r="L1894" t="s">
        <v>1228</v>
      </c>
      <c r="M1894">
        <v>0</v>
      </c>
      <c r="N1894" t="s">
        <v>1228</v>
      </c>
    </row>
    <row r="1895" spans="1:14" hidden="1">
      <c r="A1895">
        <v>19</v>
      </c>
      <c r="B1895">
        <v>41</v>
      </c>
      <c r="C1895" t="s">
        <v>2560</v>
      </c>
      <c r="D1895" t="s">
        <v>2612</v>
      </c>
      <c r="E1895">
        <v>1000730</v>
      </c>
      <c r="F1895" t="s">
        <v>47</v>
      </c>
      <c r="G1895" t="s">
        <v>54</v>
      </c>
      <c r="H1895" t="s">
        <v>2557</v>
      </c>
      <c r="I1895">
        <v>3910283765</v>
      </c>
      <c r="J1895" t="s">
        <v>2558</v>
      </c>
      <c r="K1895">
        <v>0</v>
      </c>
      <c r="L1895" t="s">
        <v>1228</v>
      </c>
      <c r="M1895">
        <v>0</v>
      </c>
      <c r="N1895" t="s">
        <v>1228</v>
      </c>
    </row>
    <row r="1896" spans="1:14" hidden="1">
      <c r="A1896">
        <v>19</v>
      </c>
      <c r="B1896">
        <v>41</v>
      </c>
      <c r="C1896" t="s">
        <v>2560</v>
      </c>
      <c r="D1896" t="s">
        <v>2612</v>
      </c>
      <c r="E1896">
        <v>1000730</v>
      </c>
      <c r="F1896" t="s">
        <v>47</v>
      </c>
      <c r="G1896" t="s">
        <v>54</v>
      </c>
      <c r="H1896" t="s">
        <v>2557</v>
      </c>
      <c r="I1896">
        <v>3910283765</v>
      </c>
      <c r="J1896" t="s">
        <v>2558</v>
      </c>
      <c r="K1896">
        <v>0</v>
      </c>
      <c r="L1896" t="s">
        <v>1228</v>
      </c>
      <c r="M1896">
        <v>0</v>
      </c>
      <c r="N1896" t="s">
        <v>1228</v>
      </c>
    </row>
    <row r="1897" spans="1:14" hidden="1">
      <c r="A1897">
        <v>19</v>
      </c>
      <c r="B1897">
        <v>41</v>
      </c>
      <c r="C1897" t="s">
        <v>2560</v>
      </c>
      <c r="D1897" t="s">
        <v>2612</v>
      </c>
      <c r="E1897">
        <v>1000730</v>
      </c>
      <c r="F1897" t="s">
        <v>47</v>
      </c>
      <c r="G1897" t="s">
        <v>54</v>
      </c>
      <c r="H1897" t="s">
        <v>2557</v>
      </c>
      <c r="I1897">
        <v>3910283765</v>
      </c>
      <c r="J1897" t="s">
        <v>2558</v>
      </c>
      <c r="K1897">
        <v>0</v>
      </c>
      <c r="L1897" t="s">
        <v>1228</v>
      </c>
      <c r="M1897">
        <v>0</v>
      </c>
      <c r="N1897" t="s">
        <v>1228</v>
      </c>
    </row>
    <row r="1898" spans="1:14" hidden="1">
      <c r="A1898">
        <v>19</v>
      </c>
      <c r="B1898">
        <v>41</v>
      </c>
      <c r="C1898" t="s">
        <v>2560</v>
      </c>
      <c r="D1898" t="s">
        <v>2612</v>
      </c>
      <c r="E1898">
        <v>1000730</v>
      </c>
      <c r="F1898" t="s">
        <v>47</v>
      </c>
      <c r="G1898" t="s">
        <v>54</v>
      </c>
      <c r="H1898" t="s">
        <v>2557</v>
      </c>
      <c r="I1898">
        <v>3910283765</v>
      </c>
      <c r="J1898" t="s">
        <v>2558</v>
      </c>
      <c r="K1898">
        <v>0</v>
      </c>
      <c r="L1898" t="s">
        <v>1228</v>
      </c>
      <c r="M1898">
        <v>0</v>
      </c>
      <c r="N1898" t="s">
        <v>1228</v>
      </c>
    </row>
    <row r="1899" spans="1:14" hidden="1">
      <c r="A1899">
        <v>19</v>
      </c>
      <c r="B1899">
        <v>41</v>
      </c>
      <c r="C1899" t="s">
        <v>2560</v>
      </c>
      <c r="D1899" t="s">
        <v>2612</v>
      </c>
      <c r="E1899">
        <v>1000730</v>
      </c>
      <c r="F1899" t="s">
        <v>47</v>
      </c>
      <c r="G1899" t="s">
        <v>54</v>
      </c>
      <c r="H1899" t="s">
        <v>2557</v>
      </c>
      <c r="I1899">
        <v>3910283765</v>
      </c>
      <c r="J1899" t="s">
        <v>2558</v>
      </c>
      <c r="K1899">
        <v>0</v>
      </c>
      <c r="L1899" t="s">
        <v>1228</v>
      </c>
      <c r="M1899">
        <v>0</v>
      </c>
      <c r="N1899" t="s">
        <v>1228</v>
      </c>
    </row>
    <row r="1900" spans="1:14" hidden="1">
      <c r="A1900">
        <v>19</v>
      </c>
      <c r="B1900">
        <v>41</v>
      </c>
      <c r="C1900" t="s">
        <v>2560</v>
      </c>
      <c r="D1900" t="s">
        <v>2612</v>
      </c>
      <c r="E1900">
        <v>1000730</v>
      </c>
      <c r="F1900" t="s">
        <v>47</v>
      </c>
      <c r="G1900" t="s">
        <v>54</v>
      </c>
      <c r="H1900" t="s">
        <v>2557</v>
      </c>
      <c r="I1900">
        <v>3910283765</v>
      </c>
      <c r="J1900" t="s">
        <v>2558</v>
      </c>
      <c r="K1900">
        <v>0</v>
      </c>
      <c r="L1900" t="s">
        <v>1228</v>
      </c>
      <c r="M1900">
        <v>0</v>
      </c>
      <c r="N1900" t="s">
        <v>1228</v>
      </c>
    </row>
    <row r="1901" spans="1:14" hidden="1">
      <c r="A1901">
        <v>19</v>
      </c>
      <c r="B1901">
        <v>41</v>
      </c>
      <c r="C1901" t="s">
        <v>2560</v>
      </c>
      <c r="D1901" t="s">
        <v>2612</v>
      </c>
      <c r="E1901">
        <v>1000730</v>
      </c>
      <c r="F1901" t="s">
        <v>47</v>
      </c>
      <c r="G1901" t="s">
        <v>54</v>
      </c>
      <c r="H1901" t="s">
        <v>2557</v>
      </c>
      <c r="I1901">
        <v>3910283765</v>
      </c>
      <c r="J1901" t="s">
        <v>2558</v>
      </c>
      <c r="K1901">
        <v>0</v>
      </c>
      <c r="L1901" t="s">
        <v>1228</v>
      </c>
      <c r="M1901">
        <v>0</v>
      </c>
      <c r="N1901" t="s">
        <v>1228</v>
      </c>
    </row>
    <row r="1902" spans="1:14" hidden="1">
      <c r="A1902">
        <v>19</v>
      </c>
      <c r="B1902">
        <v>41</v>
      </c>
      <c r="C1902" t="s">
        <v>2560</v>
      </c>
      <c r="D1902" t="s">
        <v>2612</v>
      </c>
      <c r="E1902">
        <v>1000730</v>
      </c>
      <c r="F1902" t="s">
        <v>47</v>
      </c>
      <c r="G1902" t="s">
        <v>54</v>
      </c>
      <c r="H1902" t="s">
        <v>2557</v>
      </c>
      <c r="I1902">
        <v>3910283765</v>
      </c>
      <c r="J1902" t="s">
        <v>2558</v>
      </c>
      <c r="K1902">
        <v>0</v>
      </c>
      <c r="L1902" t="s">
        <v>1228</v>
      </c>
      <c r="M1902">
        <v>0</v>
      </c>
      <c r="N1902" t="s">
        <v>1228</v>
      </c>
    </row>
    <row r="1903" spans="1:14" hidden="1">
      <c r="A1903">
        <v>19</v>
      </c>
      <c r="B1903">
        <v>41</v>
      </c>
      <c r="C1903" t="s">
        <v>2560</v>
      </c>
      <c r="D1903" t="s">
        <v>2612</v>
      </c>
      <c r="E1903">
        <v>1000730</v>
      </c>
      <c r="F1903" t="s">
        <v>47</v>
      </c>
      <c r="G1903" t="s">
        <v>54</v>
      </c>
      <c r="H1903" t="s">
        <v>2557</v>
      </c>
      <c r="I1903">
        <v>3910283765</v>
      </c>
      <c r="J1903" t="s">
        <v>2558</v>
      </c>
      <c r="K1903">
        <v>0</v>
      </c>
      <c r="L1903" t="s">
        <v>1228</v>
      </c>
      <c r="M1903">
        <v>0</v>
      </c>
      <c r="N1903" t="s">
        <v>1228</v>
      </c>
    </row>
    <row r="1904" spans="1:14" hidden="1">
      <c r="A1904">
        <v>19</v>
      </c>
      <c r="B1904">
        <v>41</v>
      </c>
      <c r="C1904" t="s">
        <v>2560</v>
      </c>
      <c r="D1904" t="s">
        <v>2612</v>
      </c>
      <c r="E1904">
        <v>1000730</v>
      </c>
      <c r="F1904" t="s">
        <v>47</v>
      </c>
      <c r="G1904" t="s">
        <v>54</v>
      </c>
      <c r="H1904" t="s">
        <v>2557</v>
      </c>
      <c r="I1904">
        <v>3910283765</v>
      </c>
      <c r="J1904" t="s">
        <v>2558</v>
      </c>
      <c r="K1904">
        <v>0</v>
      </c>
      <c r="L1904" t="s">
        <v>1228</v>
      </c>
      <c r="M1904">
        <v>0</v>
      </c>
      <c r="N1904" t="s">
        <v>1228</v>
      </c>
    </row>
    <row r="1905" spans="1:14" hidden="1">
      <c r="A1905">
        <v>19</v>
      </c>
      <c r="B1905">
        <v>41</v>
      </c>
      <c r="C1905" t="s">
        <v>2560</v>
      </c>
      <c r="D1905" t="s">
        <v>2612</v>
      </c>
      <c r="E1905">
        <v>1000730</v>
      </c>
      <c r="F1905" t="s">
        <v>47</v>
      </c>
      <c r="G1905" t="s">
        <v>54</v>
      </c>
      <c r="H1905" t="s">
        <v>2557</v>
      </c>
      <c r="I1905">
        <v>3910283765</v>
      </c>
      <c r="J1905" t="s">
        <v>2558</v>
      </c>
      <c r="K1905">
        <v>0</v>
      </c>
      <c r="L1905" t="s">
        <v>1228</v>
      </c>
      <c r="M1905">
        <v>0</v>
      </c>
      <c r="N1905" t="s">
        <v>1228</v>
      </c>
    </row>
    <row r="1906" spans="1:14" hidden="1">
      <c r="A1906">
        <v>19</v>
      </c>
      <c r="B1906">
        <v>41</v>
      </c>
      <c r="C1906" t="s">
        <v>2560</v>
      </c>
      <c r="D1906" t="s">
        <v>2612</v>
      </c>
      <c r="E1906">
        <v>1000730</v>
      </c>
      <c r="F1906" t="s">
        <v>47</v>
      </c>
      <c r="G1906" t="s">
        <v>54</v>
      </c>
      <c r="H1906" t="s">
        <v>2557</v>
      </c>
      <c r="I1906">
        <v>3910283765</v>
      </c>
      <c r="J1906" t="s">
        <v>2558</v>
      </c>
      <c r="K1906">
        <v>0</v>
      </c>
      <c r="L1906" t="s">
        <v>1228</v>
      </c>
      <c r="M1906">
        <v>0</v>
      </c>
      <c r="N1906" t="s">
        <v>1228</v>
      </c>
    </row>
    <row r="1907" spans="1:14" hidden="1">
      <c r="A1907">
        <v>19</v>
      </c>
      <c r="B1907">
        <v>41</v>
      </c>
      <c r="C1907" t="s">
        <v>2560</v>
      </c>
      <c r="D1907" t="s">
        <v>2612</v>
      </c>
      <c r="E1907">
        <v>1000730</v>
      </c>
      <c r="F1907" t="s">
        <v>47</v>
      </c>
      <c r="G1907" t="s">
        <v>54</v>
      </c>
      <c r="H1907" t="s">
        <v>2557</v>
      </c>
      <c r="I1907">
        <v>3910283765</v>
      </c>
      <c r="J1907" t="s">
        <v>2558</v>
      </c>
      <c r="K1907">
        <v>0</v>
      </c>
      <c r="L1907" t="s">
        <v>1228</v>
      </c>
      <c r="M1907">
        <v>0</v>
      </c>
      <c r="N1907" t="s">
        <v>1228</v>
      </c>
    </row>
    <row r="1908" spans="1:14" hidden="1">
      <c r="A1908">
        <v>19</v>
      </c>
      <c r="B1908">
        <v>41</v>
      </c>
      <c r="C1908" t="s">
        <v>2560</v>
      </c>
      <c r="D1908" t="s">
        <v>2612</v>
      </c>
      <c r="E1908">
        <v>1000730</v>
      </c>
      <c r="F1908" t="s">
        <v>47</v>
      </c>
      <c r="G1908" t="s">
        <v>54</v>
      </c>
      <c r="H1908" t="s">
        <v>2557</v>
      </c>
      <c r="I1908">
        <v>3910283765</v>
      </c>
      <c r="J1908" t="s">
        <v>2558</v>
      </c>
      <c r="K1908">
        <v>0</v>
      </c>
      <c r="L1908" t="s">
        <v>1228</v>
      </c>
      <c r="M1908">
        <v>0</v>
      </c>
      <c r="N1908" t="s">
        <v>1228</v>
      </c>
    </row>
    <row r="1909" spans="1:14" hidden="1">
      <c r="A1909">
        <v>19</v>
      </c>
      <c r="B1909">
        <v>41</v>
      </c>
      <c r="C1909" t="s">
        <v>2560</v>
      </c>
      <c r="D1909" t="s">
        <v>2612</v>
      </c>
      <c r="E1909">
        <v>1000730</v>
      </c>
      <c r="F1909" t="s">
        <v>47</v>
      </c>
      <c r="G1909" t="s">
        <v>54</v>
      </c>
      <c r="H1909" t="s">
        <v>2557</v>
      </c>
      <c r="I1909">
        <v>3910283765</v>
      </c>
      <c r="J1909" t="s">
        <v>2558</v>
      </c>
      <c r="K1909">
        <v>0</v>
      </c>
      <c r="L1909" t="s">
        <v>1228</v>
      </c>
      <c r="M1909">
        <v>0</v>
      </c>
      <c r="N1909" t="s">
        <v>1228</v>
      </c>
    </row>
    <row r="1910" spans="1:14" hidden="1">
      <c r="A1910">
        <v>19</v>
      </c>
      <c r="B1910">
        <v>41</v>
      </c>
      <c r="C1910" t="s">
        <v>2560</v>
      </c>
      <c r="D1910" t="s">
        <v>2612</v>
      </c>
      <c r="E1910">
        <v>1000730</v>
      </c>
      <c r="F1910" t="s">
        <v>47</v>
      </c>
      <c r="G1910" t="s">
        <v>54</v>
      </c>
      <c r="H1910" t="s">
        <v>2557</v>
      </c>
      <c r="I1910">
        <v>3910283765</v>
      </c>
      <c r="J1910" t="s">
        <v>2558</v>
      </c>
      <c r="K1910">
        <v>0</v>
      </c>
      <c r="L1910" t="s">
        <v>1228</v>
      </c>
      <c r="M1910">
        <v>0</v>
      </c>
      <c r="N1910" t="s">
        <v>1228</v>
      </c>
    </row>
    <row r="1911" spans="1:14" hidden="1">
      <c r="A1911">
        <v>10</v>
      </c>
      <c r="B1911">
        <v>41</v>
      </c>
      <c r="C1911" t="s">
        <v>2560</v>
      </c>
      <c r="D1911" t="s">
        <v>2612</v>
      </c>
      <c r="E1911">
        <v>1000730</v>
      </c>
      <c r="F1911" t="s">
        <v>47</v>
      </c>
      <c r="G1911" t="s">
        <v>409</v>
      </c>
      <c r="H1911" t="s">
        <v>2557</v>
      </c>
      <c r="I1911">
        <v>3910283766</v>
      </c>
      <c r="J1911" t="s">
        <v>2558</v>
      </c>
      <c r="K1911">
        <v>0</v>
      </c>
      <c r="L1911" t="s">
        <v>1228</v>
      </c>
      <c r="M1911">
        <v>0</v>
      </c>
      <c r="N1911" t="s">
        <v>1228</v>
      </c>
    </row>
    <row r="1912" spans="1:14" hidden="1">
      <c r="A1912">
        <v>10</v>
      </c>
      <c r="B1912">
        <v>41</v>
      </c>
      <c r="C1912" t="s">
        <v>2560</v>
      </c>
      <c r="D1912" t="s">
        <v>2612</v>
      </c>
      <c r="E1912">
        <v>1000730</v>
      </c>
      <c r="F1912" t="s">
        <v>47</v>
      </c>
      <c r="G1912" t="s">
        <v>1122</v>
      </c>
      <c r="H1912" t="s">
        <v>2557</v>
      </c>
      <c r="I1912">
        <v>3910283766</v>
      </c>
      <c r="J1912" t="s">
        <v>2558</v>
      </c>
      <c r="K1912">
        <v>0</v>
      </c>
      <c r="L1912" t="s">
        <v>1228</v>
      </c>
      <c r="M1912">
        <v>0</v>
      </c>
      <c r="N1912" t="s">
        <v>1228</v>
      </c>
    </row>
    <row r="1913" spans="1:14" hidden="1">
      <c r="A1913">
        <v>10</v>
      </c>
      <c r="B1913">
        <v>41</v>
      </c>
      <c r="C1913" t="s">
        <v>2560</v>
      </c>
      <c r="D1913" t="s">
        <v>2612</v>
      </c>
      <c r="E1913">
        <v>1000730</v>
      </c>
      <c r="F1913" t="s">
        <v>47</v>
      </c>
      <c r="G1913" t="s">
        <v>194</v>
      </c>
      <c r="H1913" t="s">
        <v>2557</v>
      </c>
      <c r="I1913">
        <v>3910283766</v>
      </c>
      <c r="J1913" t="s">
        <v>2558</v>
      </c>
      <c r="K1913">
        <v>0</v>
      </c>
      <c r="L1913" t="s">
        <v>1228</v>
      </c>
      <c r="M1913">
        <v>0</v>
      </c>
      <c r="N1913" t="s">
        <v>1228</v>
      </c>
    </row>
    <row r="1914" spans="1:14" hidden="1">
      <c r="A1914">
        <v>10</v>
      </c>
      <c r="B1914">
        <v>41</v>
      </c>
      <c r="C1914" t="s">
        <v>2560</v>
      </c>
      <c r="D1914" t="s">
        <v>2612</v>
      </c>
      <c r="E1914">
        <v>1000730</v>
      </c>
      <c r="F1914" t="s">
        <v>47</v>
      </c>
      <c r="G1914" t="s">
        <v>409</v>
      </c>
      <c r="H1914" t="s">
        <v>2557</v>
      </c>
      <c r="I1914">
        <v>3910283766</v>
      </c>
      <c r="J1914" t="s">
        <v>2558</v>
      </c>
      <c r="K1914">
        <v>0</v>
      </c>
      <c r="L1914" t="s">
        <v>1228</v>
      </c>
      <c r="M1914">
        <v>0</v>
      </c>
      <c r="N1914" t="s">
        <v>1228</v>
      </c>
    </row>
    <row r="1915" spans="1:14" hidden="1">
      <c r="A1915">
        <v>10</v>
      </c>
      <c r="B1915">
        <v>41</v>
      </c>
      <c r="C1915" t="s">
        <v>2560</v>
      </c>
      <c r="D1915" t="s">
        <v>2612</v>
      </c>
      <c r="E1915">
        <v>1000730</v>
      </c>
      <c r="F1915" t="s">
        <v>47</v>
      </c>
      <c r="G1915" t="s">
        <v>1122</v>
      </c>
      <c r="H1915" t="s">
        <v>2557</v>
      </c>
      <c r="I1915">
        <v>3910283766</v>
      </c>
      <c r="J1915" t="s">
        <v>2558</v>
      </c>
      <c r="K1915">
        <v>0</v>
      </c>
      <c r="L1915" t="s">
        <v>1228</v>
      </c>
      <c r="M1915">
        <v>0</v>
      </c>
      <c r="N1915" t="s">
        <v>1228</v>
      </c>
    </row>
    <row r="1916" spans="1:14" hidden="1">
      <c r="A1916">
        <v>10</v>
      </c>
      <c r="B1916">
        <v>41</v>
      </c>
      <c r="C1916" t="s">
        <v>2560</v>
      </c>
      <c r="D1916" t="s">
        <v>2612</v>
      </c>
      <c r="E1916">
        <v>1000730</v>
      </c>
      <c r="F1916" t="s">
        <v>47</v>
      </c>
      <c r="G1916" t="s">
        <v>194</v>
      </c>
      <c r="H1916" t="s">
        <v>2557</v>
      </c>
      <c r="I1916">
        <v>3910283766</v>
      </c>
      <c r="J1916" t="s">
        <v>2558</v>
      </c>
      <c r="K1916">
        <v>0</v>
      </c>
      <c r="L1916" t="s">
        <v>1228</v>
      </c>
      <c r="M1916">
        <v>0</v>
      </c>
      <c r="N1916" t="s">
        <v>1228</v>
      </c>
    </row>
    <row r="1917" spans="1:14" hidden="1">
      <c r="A1917">
        <v>19</v>
      </c>
      <c r="B1917">
        <v>57</v>
      </c>
      <c r="C1917" t="s">
        <v>2555</v>
      </c>
      <c r="D1917" t="s">
        <v>2613</v>
      </c>
      <c r="E1917">
        <v>1000730</v>
      </c>
      <c r="F1917" t="s">
        <v>47</v>
      </c>
      <c r="G1917" t="s">
        <v>54</v>
      </c>
      <c r="H1917" t="s">
        <v>2557</v>
      </c>
      <c r="I1917">
        <v>35587713</v>
      </c>
      <c r="J1917" t="s">
        <v>2558</v>
      </c>
      <c r="K1917">
        <v>0</v>
      </c>
      <c r="L1917" t="s">
        <v>1228</v>
      </c>
      <c r="M1917">
        <v>0</v>
      </c>
      <c r="N1917" t="s">
        <v>1228</v>
      </c>
    </row>
    <row r="1918" spans="1:14" hidden="1">
      <c r="A1918">
        <v>19</v>
      </c>
      <c r="B1918">
        <v>57</v>
      </c>
      <c r="C1918" t="s">
        <v>2555</v>
      </c>
      <c r="D1918" t="s">
        <v>2613</v>
      </c>
      <c r="E1918">
        <v>1000730</v>
      </c>
      <c r="F1918" t="s">
        <v>47</v>
      </c>
      <c r="G1918" t="s">
        <v>54</v>
      </c>
      <c r="H1918" t="s">
        <v>2557</v>
      </c>
      <c r="I1918">
        <v>35587713</v>
      </c>
      <c r="J1918" t="s">
        <v>2558</v>
      </c>
      <c r="K1918">
        <v>0</v>
      </c>
      <c r="L1918" t="s">
        <v>1228</v>
      </c>
      <c r="M1918">
        <v>0</v>
      </c>
      <c r="N1918" t="s">
        <v>1228</v>
      </c>
    </row>
    <row r="1919" spans="1:14" hidden="1">
      <c r="A1919">
        <v>19</v>
      </c>
      <c r="B1919">
        <v>57</v>
      </c>
      <c r="C1919" t="s">
        <v>2555</v>
      </c>
      <c r="D1919" t="s">
        <v>2613</v>
      </c>
      <c r="E1919">
        <v>1000730</v>
      </c>
      <c r="F1919" t="s">
        <v>47</v>
      </c>
      <c r="G1919" t="s">
        <v>54</v>
      </c>
      <c r="H1919" t="s">
        <v>2557</v>
      </c>
      <c r="I1919">
        <v>35587713</v>
      </c>
      <c r="J1919" t="s">
        <v>2558</v>
      </c>
      <c r="K1919">
        <v>0</v>
      </c>
      <c r="L1919" t="s">
        <v>1228</v>
      </c>
      <c r="M1919">
        <v>0</v>
      </c>
      <c r="N1919" t="s">
        <v>1228</v>
      </c>
    </row>
    <row r="1920" spans="1:14" hidden="1">
      <c r="A1920">
        <v>19</v>
      </c>
      <c r="B1920">
        <v>57</v>
      </c>
      <c r="C1920" t="s">
        <v>2555</v>
      </c>
      <c r="D1920" t="s">
        <v>2613</v>
      </c>
      <c r="E1920">
        <v>1000730</v>
      </c>
      <c r="F1920" t="s">
        <v>47</v>
      </c>
      <c r="G1920" t="s">
        <v>54</v>
      </c>
      <c r="H1920" t="s">
        <v>2557</v>
      </c>
      <c r="I1920">
        <v>35587713</v>
      </c>
      <c r="J1920" t="s">
        <v>2558</v>
      </c>
      <c r="K1920">
        <v>0</v>
      </c>
      <c r="L1920" t="s">
        <v>1228</v>
      </c>
      <c r="M1920">
        <v>0</v>
      </c>
      <c r="N1920" t="s">
        <v>1228</v>
      </c>
    </row>
    <row r="1921" spans="1:14" hidden="1">
      <c r="A1921">
        <v>19</v>
      </c>
      <c r="B1921">
        <v>57</v>
      </c>
      <c r="C1921" t="s">
        <v>2555</v>
      </c>
      <c r="D1921" t="s">
        <v>2613</v>
      </c>
      <c r="E1921">
        <v>1000730</v>
      </c>
      <c r="F1921" t="s">
        <v>47</v>
      </c>
      <c r="G1921" t="s">
        <v>54</v>
      </c>
      <c r="H1921" t="s">
        <v>2557</v>
      </c>
      <c r="I1921">
        <v>35587713</v>
      </c>
      <c r="J1921" t="s">
        <v>2558</v>
      </c>
      <c r="K1921" s="45">
        <v>2580329</v>
      </c>
      <c r="L1921" t="s">
        <v>1228</v>
      </c>
      <c r="M1921" s="45">
        <v>490263</v>
      </c>
      <c r="N1921" t="s">
        <v>1228</v>
      </c>
    </row>
    <row r="1922" spans="1:14" hidden="1">
      <c r="A1922">
        <v>19</v>
      </c>
      <c r="B1922">
        <v>41</v>
      </c>
      <c r="C1922" t="s">
        <v>2559</v>
      </c>
      <c r="D1922" t="s">
        <v>2614</v>
      </c>
      <c r="E1922">
        <v>1000730</v>
      </c>
      <c r="F1922" t="s">
        <v>47</v>
      </c>
      <c r="G1922" t="s">
        <v>54</v>
      </c>
      <c r="H1922" t="s">
        <v>2557</v>
      </c>
      <c r="I1922">
        <v>3910329913</v>
      </c>
      <c r="J1922" t="s">
        <v>2558</v>
      </c>
      <c r="K1922">
        <v>0</v>
      </c>
      <c r="L1922" t="s">
        <v>1228</v>
      </c>
      <c r="M1922">
        <v>0</v>
      </c>
      <c r="N1922" t="s">
        <v>1228</v>
      </c>
    </row>
    <row r="1923" spans="1:14" hidden="1">
      <c r="A1923">
        <v>19</v>
      </c>
      <c r="B1923">
        <v>41</v>
      </c>
      <c r="C1923" t="s">
        <v>2559</v>
      </c>
      <c r="D1923" t="s">
        <v>2614</v>
      </c>
      <c r="E1923">
        <v>1000730</v>
      </c>
      <c r="F1923" t="s">
        <v>47</v>
      </c>
      <c r="G1923" t="s">
        <v>54</v>
      </c>
      <c r="H1923" t="s">
        <v>2557</v>
      </c>
      <c r="I1923">
        <v>3910329913</v>
      </c>
      <c r="J1923" t="s">
        <v>2558</v>
      </c>
      <c r="K1923">
        <v>0</v>
      </c>
      <c r="L1923" t="s">
        <v>1228</v>
      </c>
      <c r="M1923">
        <v>0</v>
      </c>
      <c r="N1923" t="s">
        <v>1228</v>
      </c>
    </row>
    <row r="1924" spans="1:14" hidden="1">
      <c r="A1924">
        <v>19</v>
      </c>
      <c r="B1924">
        <v>41</v>
      </c>
      <c r="C1924" t="s">
        <v>2559</v>
      </c>
      <c r="D1924" t="s">
        <v>2614</v>
      </c>
      <c r="E1924">
        <v>1000730</v>
      </c>
      <c r="F1924" t="s">
        <v>47</v>
      </c>
      <c r="G1924" t="s">
        <v>54</v>
      </c>
      <c r="H1924" t="s">
        <v>2557</v>
      </c>
      <c r="I1924">
        <v>3910329913</v>
      </c>
      <c r="J1924" t="s">
        <v>2558</v>
      </c>
      <c r="K1924">
        <v>0</v>
      </c>
      <c r="L1924" t="s">
        <v>1228</v>
      </c>
      <c r="M1924">
        <v>0</v>
      </c>
      <c r="N1924" t="s">
        <v>1228</v>
      </c>
    </row>
    <row r="1925" spans="1:14" hidden="1">
      <c r="A1925">
        <v>19</v>
      </c>
      <c r="B1925">
        <v>41</v>
      </c>
      <c r="C1925" t="s">
        <v>2559</v>
      </c>
      <c r="D1925" t="s">
        <v>2614</v>
      </c>
      <c r="E1925">
        <v>1000730</v>
      </c>
      <c r="F1925" t="s">
        <v>47</v>
      </c>
      <c r="G1925" t="s">
        <v>54</v>
      </c>
      <c r="H1925" t="s">
        <v>2557</v>
      </c>
      <c r="I1925">
        <v>3910329913</v>
      </c>
      <c r="J1925" t="s">
        <v>2558</v>
      </c>
      <c r="K1925">
        <v>0</v>
      </c>
      <c r="L1925" t="s">
        <v>1228</v>
      </c>
      <c r="M1925">
        <v>0</v>
      </c>
      <c r="N1925" t="s">
        <v>1228</v>
      </c>
    </row>
    <row r="1926" spans="1:14" hidden="1">
      <c r="A1926">
        <v>19</v>
      </c>
      <c r="B1926">
        <v>41</v>
      </c>
      <c r="C1926" t="s">
        <v>2559</v>
      </c>
      <c r="D1926" t="s">
        <v>2614</v>
      </c>
      <c r="E1926">
        <v>1000730</v>
      </c>
      <c r="F1926" t="s">
        <v>47</v>
      </c>
      <c r="G1926" t="s">
        <v>54</v>
      </c>
      <c r="H1926" t="s">
        <v>2557</v>
      </c>
      <c r="I1926">
        <v>3910329913</v>
      </c>
      <c r="J1926" t="s">
        <v>2558</v>
      </c>
      <c r="K1926">
        <v>0</v>
      </c>
      <c r="L1926" t="s">
        <v>1228</v>
      </c>
      <c r="M1926">
        <v>0</v>
      </c>
      <c r="N1926" t="s">
        <v>1228</v>
      </c>
    </row>
    <row r="1927" spans="1:14" hidden="1">
      <c r="A1927">
        <v>19</v>
      </c>
      <c r="B1927">
        <v>41</v>
      </c>
      <c r="C1927" t="s">
        <v>2559</v>
      </c>
      <c r="D1927" t="s">
        <v>2614</v>
      </c>
      <c r="E1927">
        <v>1000730</v>
      </c>
      <c r="F1927" t="s">
        <v>47</v>
      </c>
      <c r="G1927" t="s">
        <v>54</v>
      </c>
      <c r="H1927" t="s">
        <v>2557</v>
      </c>
      <c r="I1927">
        <v>3910329913</v>
      </c>
      <c r="J1927" t="s">
        <v>2558</v>
      </c>
      <c r="K1927">
        <v>0</v>
      </c>
      <c r="L1927" t="s">
        <v>1228</v>
      </c>
      <c r="M1927">
        <v>0</v>
      </c>
      <c r="N1927" t="s">
        <v>1228</v>
      </c>
    </row>
    <row r="1928" spans="1:14" hidden="1">
      <c r="A1928">
        <v>19</v>
      </c>
      <c r="B1928">
        <v>41</v>
      </c>
      <c r="C1928" t="s">
        <v>2559</v>
      </c>
      <c r="D1928" t="s">
        <v>2614</v>
      </c>
      <c r="E1928">
        <v>1000730</v>
      </c>
      <c r="F1928" t="s">
        <v>47</v>
      </c>
      <c r="G1928" t="s">
        <v>54</v>
      </c>
      <c r="H1928" t="s">
        <v>2557</v>
      </c>
      <c r="I1928">
        <v>3910329913</v>
      </c>
      <c r="J1928" t="s">
        <v>2558</v>
      </c>
      <c r="K1928">
        <v>0</v>
      </c>
      <c r="L1928" t="s">
        <v>1228</v>
      </c>
      <c r="M1928">
        <v>0</v>
      </c>
      <c r="N1928" t="s">
        <v>1228</v>
      </c>
    </row>
    <row r="1929" spans="1:14" hidden="1">
      <c r="A1929">
        <v>19</v>
      </c>
      <c r="B1929">
        <v>41</v>
      </c>
      <c r="C1929" t="s">
        <v>2559</v>
      </c>
      <c r="D1929" t="s">
        <v>2614</v>
      </c>
      <c r="E1929">
        <v>1000730</v>
      </c>
      <c r="F1929" t="s">
        <v>47</v>
      </c>
      <c r="G1929" t="s">
        <v>54</v>
      </c>
      <c r="H1929" t="s">
        <v>2557</v>
      </c>
      <c r="I1929">
        <v>3910329913</v>
      </c>
      <c r="J1929" t="s">
        <v>2558</v>
      </c>
      <c r="K1929">
        <v>0</v>
      </c>
      <c r="L1929" t="s">
        <v>1228</v>
      </c>
      <c r="M1929">
        <v>0</v>
      </c>
      <c r="N1929" t="s">
        <v>1228</v>
      </c>
    </row>
    <row r="1930" spans="1:14" hidden="1">
      <c r="A1930">
        <v>19</v>
      </c>
      <c r="B1930">
        <v>41</v>
      </c>
      <c r="C1930" t="s">
        <v>2559</v>
      </c>
      <c r="D1930" t="s">
        <v>2614</v>
      </c>
      <c r="E1930">
        <v>1000730</v>
      </c>
      <c r="F1930" t="s">
        <v>47</v>
      </c>
      <c r="G1930" t="s">
        <v>54</v>
      </c>
      <c r="H1930" t="s">
        <v>2557</v>
      </c>
      <c r="I1930">
        <v>3910329913</v>
      </c>
      <c r="J1930" t="s">
        <v>2558</v>
      </c>
      <c r="K1930">
        <v>0</v>
      </c>
      <c r="L1930" t="s">
        <v>1228</v>
      </c>
      <c r="M1930">
        <v>0</v>
      </c>
      <c r="N1930" t="s">
        <v>1228</v>
      </c>
    </row>
    <row r="1931" spans="1:14" hidden="1">
      <c r="A1931">
        <v>19</v>
      </c>
      <c r="B1931">
        <v>41</v>
      </c>
      <c r="C1931" t="s">
        <v>2559</v>
      </c>
      <c r="D1931" t="s">
        <v>2614</v>
      </c>
      <c r="E1931">
        <v>1000730</v>
      </c>
      <c r="F1931" t="s">
        <v>47</v>
      </c>
      <c r="G1931" t="s">
        <v>54</v>
      </c>
      <c r="H1931" t="s">
        <v>2557</v>
      </c>
      <c r="I1931">
        <v>3910329913</v>
      </c>
      <c r="J1931" t="s">
        <v>2558</v>
      </c>
      <c r="K1931">
        <v>0</v>
      </c>
      <c r="L1931" t="s">
        <v>1228</v>
      </c>
      <c r="M1931">
        <v>0</v>
      </c>
      <c r="N1931" t="s">
        <v>1228</v>
      </c>
    </row>
    <row r="1932" spans="1:14" hidden="1">
      <c r="A1932">
        <v>19</v>
      </c>
      <c r="B1932">
        <v>41</v>
      </c>
      <c r="C1932" t="s">
        <v>2559</v>
      </c>
      <c r="D1932" t="s">
        <v>2614</v>
      </c>
      <c r="E1932">
        <v>1000730</v>
      </c>
      <c r="F1932" t="s">
        <v>47</v>
      </c>
      <c r="G1932" t="s">
        <v>54</v>
      </c>
      <c r="H1932" t="s">
        <v>2557</v>
      </c>
      <c r="I1932">
        <v>3910329913</v>
      </c>
      <c r="J1932" t="s">
        <v>2558</v>
      </c>
      <c r="K1932">
        <v>0</v>
      </c>
      <c r="L1932" t="s">
        <v>1228</v>
      </c>
      <c r="M1932">
        <v>0</v>
      </c>
      <c r="N1932" t="s">
        <v>1228</v>
      </c>
    </row>
    <row r="1933" spans="1:14" hidden="1">
      <c r="A1933">
        <v>19</v>
      </c>
      <c r="B1933">
        <v>41</v>
      </c>
      <c r="C1933" t="s">
        <v>2559</v>
      </c>
      <c r="D1933" t="s">
        <v>2614</v>
      </c>
      <c r="E1933">
        <v>1000730</v>
      </c>
      <c r="F1933" t="s">
        <v>47</v>
      </c>
      <c r="G1933" t="s">
        <v>54</v>
      </c>
      <c r="H1933" t="s">
        <v>2557</v>
      </c>
      <c r="I1933">
        <v>3910329913</v>
      </c>
      <c r="J1933" t="s">
        <v>2558</v>
      </c>
      <c r="K1933">
        <v>0</v>
      </c>
      <c r="L1933" t="s">
        <v>1228</v>
      </c>
      <c r="M1933">
        <v>0</v>
      </c>
      <c r="N1933" t="s">
        <v>1228</v>
      </c>
    </row>
    <row r="1934" spans="1:14" hidden="1">
      <c r="A1934">
        <v>19</v>
      </c>
      <c r="B1934">
        <v>41</v>
      </c>
      <c r="C1934" t="s">
        <v>2559</v>
      </c>
      <c r="D1934" t="s">
        <v>2614</v>
      </c>
      <c r="E1934">
        <v>1000730</v>
      </c>
      <c r="F1934" t="s">
        <v>47</v>
      </c>
      <c r="G1934" t="s">
        <v>54</v>
      </c>
      <c r="H1934" t="s">
        <v>2557</v>
      </c>
      <c r="I1934">
        <v>3910329913</v>
      </c>
      <c r="J1934" t="s">
        <v>2558</v>
      </c>
      <c r="K1934">
        <v>0</v>
      </c>
      <c r="L1934" t="s">
        <v>1228</v>
      </c>
      <c r="M1934">
        <v>0</v>
      </c>
      <c r="N1934" t="s">
        <v>1228</v>
      </c>
    </row>
    <row r="1935" spans="1:14" hidden="1">
      <c r="A1935">
        <v>19</v>
      </c>
      <c r="B1935">
        <v>41</v>
      </c>
      <c r="C1935" t="s">
        <v>2559</v>
      </c>
      <c r="D1935" t="s">
        <v>2614</v>
      </c>
      <c r="E1935">
        <v>1000730</v>
      </c>
      <c r="F1935" t="s">
        <v>47</v>
      </c>
      <c r="G1935" t="s">
        <v>54</v>
      </c>
      <c r="H1935" t="s">
        <v>2557</v>
      </c>
      <c r="I1935">
        <v>3910329913</v>
      </c>
      <c r="J1935" t="s">
        <v>2558</v>
      </c>
      <c r="K1935">
        <v>0</v>
      </c>
      <c r="L1935" t="s">
        <v>1228</v>
      </c>
      <c r="M1935">
        <v>0</v>
      </c>
      <c r="N1935" t="s">
        <v>1228</v>
      </c>
    </row>
    <row r="1936" spans="1:14" hidden="1">
      <c r="A1936">
        <v>19</v>
      </c>
      <c r="B1936">
        <v>41</v>
      </c>
      <c r="C1936" t="s">
        <v>2559</v>
      </c>
      <c r="D1936" t="s">
        <v>2614</v>
      </c>
      <c r="E1936">
        <v>1000730</v>
      </c>
      <c r="F1936" t="s">
        <v>47</v>
      </c>
      <c r="G1936" t="s">
        <v>54</v>
      </c>
      <c r="H1936" t="s">
        <v>2557</v>
      </c>
      <c r="I1936">
        <v>3910329913</v>
      </c>
      <c r="J1936" t="s">
        <v>2558</v>
      </c>
      <c r="K1936">
        <v>0</v>
      </c>
      <c r="L1936" t="s">
        <v>1228</v>
      </c>
      <c r="M1936">
        <v>0</v>
      </c>
      <c r="N1936" t="s">
        <v>1228</v>
      </c>
    </row>
    <row r="1937" spans="1:14" hidden="1">
      <c r="A1937">
        <v>19</v>
      </c>
      <c r="B1937">
        <v>41</v>
      </c>
      <c r="C1937" t="s">
        <v>2559</v>
      </c>
      <c r="D1937" t="s">
        <v>2614</v>
      </c>
      <c r="E1937">
        <v>1000730</v>
      </c>
      <c r="F1937" t="s">
        <v>47</v>
      </c>
      <c r="G1937" t="s">
        <v>54</v>
      </c>
      <c r="H1937" t="s">
        <v>2557</v>
      </c>
      <c r="I1937">
        <v>3910329913</v>
      </c>
      <c r="J1937" t="s">
        <v>2558</v>
      </c>
      <c r="K1937">
        <v>0</v>
      </c>
      <c r="L1937" t="s">
        <v>1228</v>
      </c>
      <c r="M1937">
        <v>0</v>
      </c>
      <c r="N1937" t="s">
        <v>1228</v>
      </c>
    </row>
    <row r="1938" spans="1:14" hidden="1">
      <c r="A1938">
        <v>19</v>
      </c>
      <c r="B1938">
        <v>41</v>
      </c>
      <c r="C1938" t="s">
        <v>2559</v>
      </c>
      <c r="D1938" t="s">
        <v>2614</v>
      </c>
      <c r="E1938">
        <v>1000730</v>
      </c>
      <c r="F1938" t="s">
        <v>47</v>
      </c>
      <c r="G1938" t="s">
        <v>54</v>
      </c>
      <c r="H1938" t="s">
        <v>2557</v>
      </c>
      <c r="I1938">
        <v>3910329913</v>
      </c>
      <c r="J1938" t="s">
        <v>2558</v>
      </c>
      <c r="K1938">
        <v>0</v>
      </c>
      <c r="L1938" t="s">
        <v>1228</v>
      </c>
      <c r="M1938">
        <v>0</v>
      </c>
      <c r="N1938" t="s">
        <v>1228</v>
      </c>
    </row>
    <row r="1939" spans="1:14" hidden="1">
      <c r="A1939">
        <v>19</v>
      </c>
      <c r="B1939">
        <v>41</v>
      </c>
      <c r="C1939" t="s">
        <v>2559</v>
      </c>
      <c r="D1939" t="s">
        <v>2614</v>
      </c>
      <c r="E1939">
        <v>1000730</v>
      </c>
      <c r="F1939" t="s">
        <v>47</v>
      </c>
      <c r="G1939" t="s">
        <v>54</v>
      </c>
      <c r="H1939" t="s">
        <v>2557</v>
      </c>
      <c r="I1939">
        <v>3910329913</v>
      </c>
      <c r="J1939" t="s">
        <v>2558</v>
      </c>
      <c r="K1939">
        <v>0</v>
      </c>
      <c r="L1939" t="s">
        <v>1228</v>
      </c>
      <c r="M1939">
        <v>0</v>
      </c>
      <c r="N1939" t="s">
        <v>1228</v>
      </c>
    </row>
    <row r="1940" spans="1:14" hidden="1">
      <c r="A1940">
        <v>19</v>
      </c>
      <c r="B1940">
        <v>41</v>
      </c>
      <c r="C1940" t="s">
        <v>2559</v>
      </c>
      <c r="D1940" t="s">
        <v>2614</v>
      </c>
      <c r="E1940">
        <v>1000730</v>
      </c>
      <c r="F1940" t="s">
        <v>47</v>
      </c>
      <c r="G1940" t="s">
        <v>54</v>
      </c>
      <c r="H1940" t="s">
        <v>2557</v>
      </c>
      <c r="I1940">
        <v>3910329913</v>
      </c>
      <c r="J1940" t="s">
        <v>2558</v>
      </c>
      <c r="K1940">
        <v>0</v>
      </c>
      <c r="L1940" t="s">
        <v>1228</v>
      </c>
      <c r="M1940">
        <v>0</v>
      </c>
      <c r="N1940" t="s">
        <v>1228</v>
      </c>
    </row>
    <row r="1941" spans="1:14" hidden="1">
      <c r="A1941">
        <v>19</v>
      </c>
      <c r="B1941">
        <v>41</v>
      </c>
      <c r="C1941" t="s">
        <v>2559</v>
      </c>
      <c r="D1941" t="s">
        <v>2614</v>
      </c>
      <c r="E1941">
        <v>1000730</v>
      </c>
      <c r="F1941" t="s">
        <v>47</v>
      </c>
      <c r="G1941" t="s">
        <v>54</v>
      </c>
      <c r="H1941" t="s">
        <v>2557</v>
      </c>
      <c r="I1941">
        <v>3910329913</v>
      </c>
      <c r="J1941" t="s">
        <v>2558</v>
      </c>
      <c r="K1941">
        <v>0</v>
      </c>
      <c r="L1941" t="s">
        <v>1228</v>
      </c>
      <c r="M1941">
        <v>0</v>
      </c>
      <c r="N1941" t="s">
        <v>1228</v>
      </c>
    </row>
    <row r="1942" spans="1:14" hidden="1">
      <c r="A1942">
        <v>19</v>
      </c>
      <c r="B1942">
        <v>41</v>
      </c>
      <c r="C1942" t="s">
        <v>2559</v>
      </c>
      <c r="D1942" t="s">
        <v>2614</v>
      </c>
      <c r="E1942">
        <v>1000730</v>
      </c>
      <c r="F1942" t="s">
        <v>47</v>
      </c>
      <c r="G1942" t="s">
        <v>54</v>
      </c>
      <c r="H1942" t="s">
        <v>2557</v>
      </c>
      <c r="I1942">
        <v>3910329913</v>
      </c>
      <c r="J1942" t="s">
        <v>2558</v>
      </c>
      <c r="K1942">
        <v>0</v>
      </c>
      <c r="L1942" t="s">
        <v>1228</v>
      </c>
      <c r="M1942">
        <v>0</v>
      </c>
      <c r="N1942" t="s">
        <v>1228</v>
      </c>
    </row>
    <row r="1943" spans="1:14" hidden="1">
      <c r="A1943">
        <v>19</v>
      </c>
      <c r="B1943">
        <v>41</v>
      </c>
      <c r="C1943" t="s">
        <v>2559</v>
      </c>
      <c r="D1943" t="s">
        <v>2614</v>
      </c>
      <c r="E1943">
        <v>1000730</v>
      </c>
      <c r="F1943" t="s">
        <v>47</v>
      </c>
      <c r="G1943" t="s">
        <v>54</v>
      </c>
      <c r="H1943" t="s">
        <v>2557</v>
      </c>
      <c r="I1943">
        <v>3910329913</v>
      </c>
      <c r="J1943" t="s">
        <v>2558</v>
      </c>
      <c r="K1943">
        <v>0</v>
      </c>
      <c r="L1943" t="s">
        <v>1228</v>
      </c>
      <c r="M1943">
        <v>0</v>
      </c>
      <c r="N1943" t="s">
        <v>1228</v>
      </c>
    </row>
    <row r="1944" spans="1:14" hidden="1">
      <c r="A1944">
        <v>19</v>
      </c>
      <c r="B1944">
        <v>41</v>
      </c>
      <c r="C1944" t="s">
        <v>2559</v>
      </c>
      <c r="D1944" t="s">
        <v>2614</v>
      </c>
      <c r="E1944">
        <v>1000730</v>
      </c>
      <c r="F1944" t="s">
        <v>47</v>
      </c>
      <c r="G1944" t="s">
        <v>54</v>
      </c>
      <c r="H1944" t="s">
        <v>2557</v>
      </c>
      <c r="I1944">
        <v>3910329913</v>
      </c>
      <c r="J1944" t="s">
        <v>2558</v>
      </c>
      <c r="K1944">
        <v>0</v>
      </c>
      <c r="L1944" t="s">
        <v>1228</v>
      </c>
      <c r="M1944">
        <v>0</v>
      </c>
      <c r="N1944" t="s">
        <v>1228</v>
      </c>
    </row>
    <row r="1945" spans="1:14" hidden="1">
      <c r="A1945">
        <v>19</v>
      </c>
      <c r="B1945">
        <v>41</v>
      </c>
      <c r="C1945" t="s">
        <v>2559</v>
      </c>
      <c r="D1945" t="s">
        <v>2614</v>
      </c>
      <c r="E1945">
        <v>1000730</v>
      </c>
      <c r="F1945" t="s">
        <v>47</v>
      </c>
      <c r="G1945" t="s">
        <v>54</v>
      </c>
      <c r="H1945" t="s">
        <v>2557</v>
      </c>
      <c r="I1945">
        <v>3910329913</v>
      </c>
      <c r="J1945" t="s">
        <v>2558</v>
      </c>
      <c r="K1945">
        <v>0</v>
      </c>
      <c r="L1945" t="s">
        <v>1228</v>
      </c>
      <c r="M1945">
        <v>0</v>
      </c>
      <c r="N1945" t="s">
        <v>1228</v>
      </c>
    </row>
    <row r="1946" spans="1:14" hidden="1">
      <c r="A1946">
        <v>10</v>
      </c>
      <c r="B1946">
        <v>41</v>
      </c>
      <c r="C1946" t="s">
        <v>2559</v>
      </c>
      <c r="D1946" t="s">
        <v>2614</v>
      </c>
      <c r="E1946">
        <v>1000730</v>
      </c>
      <c r="F1946" t="s">
        <v>47</v>
      </c>
      <c r="G1946" t="s">
        <v>1122</v>
      </c>
      <c r="H1946" t="s">
        <v>2557</v>
      </c>
      <c r="I1946">
        <v>3910329914</v>
      </c>
      <c r="J1946" t="s">
        <v>2558</v>
      </c>
      <c r="K1946">
        <v>0</v>
      </c>
      <c r="L1946" t="s">
        <v>1228</v>
      </c>
      <c r="M1946">
        <v>0</v>
      </c>
      <c r="N1946" t="s">
        <v>1228</v>
      </c>
    </row>
    <row r="1947" spans="1:14" hidden="1">
      <c r="A1947">
        <v>10</v>
      </c>
      <c r="B1947">
        <v>41</v>
      </c>
      <c r="C1947" t="s">
        <v>2559</v>
      </c>
      <c r="D1947" t="s">
        <v>2614</v>
      </c>
      <c r="E1947">
        <v>1000730</v>
      </c>
      <c r="F1947" t="s">
        <v>47</v>
      </c>
      <c r="G1947" t="s">
        <v>1122</v>
      </c>
      <c r="H1947" t="s">
        <v>2557</v>
      </c>
      <c r="I1947">
        <v>3910329914</v>
      </c>
      <c r="J1947" t="s">
        <v>2558</v>
      </c>
      <c r="K1947">
        <v>0</v>
      </c>
      <c r="L1947" t="s">
        <v>1228</v>
      </c>
      <c r="M1947">
        <v>0</v>
      </c>
      <c r="N1947" t="s">
        <v>1228</v>
      </c>
    </row>
    <row r="1948" spans="1:14" hidden="1">
      <c r="A1948">
        <v>10</v>
      </c>
      <c r="B1948">
        <v>41</v>
      </c>
      <c r="C1948" t="s">
        <v>2559</v>
      </c>
      <c r="D1948" t="s">
        <v>2614</v>
      </c>
      <c r="E1948">
        <v>1000730</v>
      </c>
      <c r="F1948" t="s">
        <v>47</v>
      </c>
      <c r="G1948" t="s">
        <v>194</v>
      </c>
      <c r="H1948" t="s">
        <v>2557</v>
      </c>
      <c r="I1948">
        <v>3910329914</v>
      </c>
      <c r="J1948" t="s">
        <v>2558</v>
      </c>
      <c r="K1948">
        <v>0</v>
      </c>
      <c r="L1948" t="s">
        <v>1228</v>
      </c>
      <c r="M1948">
        <v>0</v>
      </c>
      <c r="N1948" t="s">
        <v>1228</v>
      </c>
    </row>
    <row r="1949" spans="1:14" hidden="1">
      <c r="A1949">
        <v>10</v>
      </c>
      <c r="B1949">
        <v>41</v>
      </c>
      <c r="C1949" t="s">
        <v>2559</v>
      </c>
      <c r="D1949" t="s">
        <v>2614</v>
      </c>
      <c r="E1949">
        <v>1000730</v>
      </c>
      <c r="F1949" t="s">
        <v>47</v>
      </c>
      <c r="G1949" t="s">
        <v>409</v>
      </c>
      <c r="H1949" t="s">
        <v>2557</v>
      </c>
      <c r="I1949">
        <v>3910329914</v>
      </c>
      <c r="J1949" t="s">
        <v>2558</v>
      </c>
      <c r="K1949">
        <v>0</v>
      </c>
      <c r="L1949" t="s">
        <v>1228</v>
      </c>
      <c r="M1949">
        <v>0</v>
      </c>
      <c r="N1949" t="s">
        <v>1228</v>
      </c>
    </row>
    <row r="1950" spans="1:14" hidden="1">
      <c r="A1950">
        <v>10</v>
      </c>
      <c r="B1950">
        <v>41</v>
      </c>
      <c r="C1950" t="s">
        <v>2559</v>
      </c>
      <c r="D1950" t="s">
        <v>2614</v>
      </c>
      <c r="E1950">
        <v>1000730</v>
      </c>
      <c r="F1950" t="s">
        <v>47</v>
      </c>
      <c r="G1950" t="s">
        <v>194</v>
      </c>
      <c r="H1950" t="s">
        <v>2557</v>
      </c>
      <c r="I1950">
        <v>3910329914</v>
      </c>
      <c r="J1950" t="s">
        <v>2558</v>
      </c>
      <c r="K1950">
        <v>0</v>
      </c>
      <c r="L1950" t="s">
        <v>1228</v>
      </c>
      <c r="M1950">
        <v>0</v>
      </c>
      <c r="N1950" t="s">
        <v>1228</v>
      </c>
    </row>
    <row r="1951" spans="1:14" hidden="1">
      <c r="A1951">
        <v>10</v>
      </c>
      <c r="B1951">
        <v>41</v>
      </c>
      <c r="C1951" t="s">
        <v>2559</v>
      </c>
      <c r="D1951" t="s">
        <v>2614</v>
      </c>
      <c r="E1951">
        <v>1000730</v>
      </c>
      <c r="F1951" t="s">
        <v>47</v>
      </c>
      <c r="G1951" t="s">
        <v>409</v>
      </c>
      <c r="H1951" t="s">
        <v>2557</v>
      </c>
      <c r="I1951">
        <v>3910329914</v>
      </c>
      <c r="J1951" t="s">
        <v>2558</v>
      </c>
      <c r="K1951">
        <v>0</v>
      </c>
      <c r="L1951" t="s">
        <v>1228</v>
      </c>
      <c r="M1951">
        <v>0</v>
      </c>
      <c r="N1951" t="s">
        <v>1228</v>
      </c>
    </row>
    <row r="1952" spans="1:14" hidden="1">
      <c r="A1952">
        <v>19</v>
      </c>
      <c r="B1952">
        <v>41</v>
      </c>
      <c r="C1952" t="s">
        <v>2560</v>
      </c>
      <c r="D1952" t="s">
        <v>2614</v>
      </c>
      <c r="E1952">
        <v>1000730</v>
      </c>
      <c r="F1952" t="s">
        <v>47</v>
      </c>
      <c r="G1952" t="s">
        <v>54</v>
      </c>
      <c r="H1952" t="s">
        <v>2557</v>
      </c>
      <c r="I1952">
        <v>3910329913</v>
      </c>
      <c r="J1952" t="s">
        <v>2558</v>
      </c>
      <c r="K1952">
        <v>0</v>
      </c>
      <c r="L1952" t="s">
        <v>1228</v>
      </c>
      <c r="M1952">
        <v>0</v>
      </c>
      <c r="N1952" t="s">
        <v>1228</v>
      </c>
    </row>
    <row r="1953" spans="1:14" hidden="1">
      <c r="A1953">
        <v>19</v>
      </c>
      <c r="B1953">
        <v>41</v>
      </c>
      <c r="C1953" t="s">
        <v>2560</v>
      </c>
      <c r="D1953" t="s">
        <v>2614</v>
      </c>
      <c r="E1953">
        <v>1000730</v>
      </c>
      <c r="F1953" t="s">
        <v>47</v>
      </c>
      <c r="G1953" t="s">
        <v>54</v>
      </c>
      <c r="H1953" t="s">
        <v>2557</v>
      </c>
      <c r="I1953">
        <v>3910329913</v>
      </c>
      <c r="J1953" t="s">
        <v>2558</v>
      </c>
      <c r="K1953">
        <v>0</v>
      </c>
      <c r="L1953" t="s">
        <v>1228</v>
      </c>
      <c r="M1953">
        <v>0</v>
      </c>
      <c r="N1953" t="s">
        <v>1228</v>
      </c>
    </row>
    <row r="1954" spans="1:14" hidden="1">
      <c r="A1954">
        <v>19</v>
      </c>
      <c r="B1954">
        <v>41</v>
      </c>
      <c r="C1954" t="s">
        <v>2560</v>
      </c>
      <c r="D1954" t="s">
        <v>2614</v>
      </c>
      <c r="E1954">
        <v>1000730</v>
      </c>
      <c r="F1954" t="s">
        <v>47</v>
      </c>
      <c r="G1954" t="s">
        <v>54</v>
      </c>
      <c r="H1954" t="s">
        <v>2557</v>
      </c>
      <c r="I1954">
        <v>3910329913</v>
      </c>
      <c r="J1954" t="s">
        <v>2558</v>
      </c>
      <c r="K1954">
        <v>0</v>
      </c>
      <c r="L1954" t="s">
        <v>1228</v>
      </c>
      <c r="M1954">
        <v>0</v>
      </c>
      <c r="N1954" t="s">
        <v>1228</v>
      </c>
    </row>
    <row r="1955" spans="1:14" hidden="1">
      <c r="A1955">
        <v>19</v>
      </c>
      <c r="B1955">
        <v>41</v>
      </c>
      <c r="C1955" t="s">
        <v>2560</v>
      </c>
      <c r="D1955" t="s">
        <v>2614</v>
      </c>
      <c r="E1955">
        <v>1000730</v>
      </c>
      <c r="F1955" t="s">
        <v>47</v>
      </c>
      <c r="G1955" t="s">
        <v>54</v>
      </c>
      <c r="H1955" t="s">
        <v>2557</v>
      </c>
      <c r="I1955">
        <v>3910329913</v>
      </c>
      <c r="J1955" t="s">
        <v>2558</v>
      </c>
      <c r="K1955">
        <v>0</v>
      </c>
      <c r="L1955" t="s">
        <v>1228</v>
      </c>
      <c r="M1955">
        <v>0</v>
      </c>
      <c r="N1955" t="s">
        <v>1228</v>
      </c>
    </row>
    <row r="1956" spans="1:14" hidden="1">
      <c r="A1956">
        <v>19</v>
      </c>
      <c r="B1956">
        <v>41</v>
      </c>
      <c r="C1956" t="s">
        <v>2560</v>
      </c>
      <c r="D1956" t="s">
        <v>2614</v>
      </c>
      <c r="E1956">
        <v>1000730</v>
      </c>
      <c r="F1956" t="s">
        <v>47</v>
      </c>
      <c r="G1956" t="s">
        <v>54</v>
      </c>
      <c r="H1956" t="s">
        <v>2557</v>
      </c>
      <c r="I1956">
        <v>3910329913</v>
      </c>
      <c r="J1956" t="s">
        <v>2558</v>
      </c>
      <c r="K1956">
        <v>0</v>
      </c>
      <c r="L1956" t="s">
        <v>1228</v>
      </c>
      <c r="M1956">
        <v>0</v>
      </c>
      <c r="N1956" t="s">
        <v>1228</v>
      </c>
    </row>
    <row r="1957" spans="1:14" hidden="1">
      <c r="A1957">
        <v>19</v>
      </c>
      <c r="B1957">
        <v>41</v>
      </c>
      <c r="C1957" t="s">
        <v>2560</v>
      </c>
      <c r="D1957" t="s">
        <v>2614</v>
      </c>
      <c r="E1957">
        <v>1000730</v>
      </c>
      <c r="F1957" t="s">
        <v>47</v>
      </c>
      <c r="G1957" t="s">
        <v>54</v>
      </c>
      <c r="H1957" t="s">
        <v>2557</v>
      </c>
      <c r="I1957">
        <v>3910329913</v>
      </c>
      <c r="J1957" t="s">
        <v>2558</v>
      </c>
      <c r="K1957">
        <v>0</v>
      </c>
      <c r="L1957" t="s">
        <v>1228</v>
      </c>
      <c r="M1957">
        <v>0</v>
      </c>
      <c r="N1957" t="s">
        <v>1228</v>
      </c>
    </row>
    <row r="1958" spans="1:14" hidden="1">
      <c r="A1958">
        <v>19</v>
      </c>
      <c r="B1958">
        <v>41</v>
      </c>
      <c r="C1958" t="s">
        <v>2560</v>
      </c>
      <c r="D1958" t="s">
        <v>2614</v>
      </c>
      <c r="E1958">
        <v>1000730</v>
      </c>
      <c r="F1958" t="s">
        <v>47</v>
      </c>
      <c r="G1958" t="s">
        <v>54</v>
      </c>
      <c r="H1958" t="s">
        <v>2557</v>
      </c>
      <c r="I1958">
        <v>3910329913</v>
      </c>
      <c r="J1958" t="s">
        <v>2558</v>
      </c>
      <c r="K1958">
        <v>0</v>
      </c>
      <c r="L1958" t="s">
        <v>1228</v>
      </c>
      <c r="M1958">
        <v>0</v>
      </c>
      <c r="N1958" t="s">
        <v>1228</v>
      </c>
    </row>
    <row r="1959" spans="1:14" hidden="1">
      <c r="A1959">
        <v>19</v>
      </c>
      <c r="B1959">
        <v>41</v>
      </c>
      <c r="C1959" t="s">
        <v>2560</v>
      </c>
      <c r="D1959" t="s">
        <v>2614</v>
      </c>
      <c r="E1959">
        <v>1000730</v>
      </c>
      <c r="F1959" t="s">
        <v>47</v>
      </c>
      <c r="G1959" t="s">
        <v>54</v>
      </c>
      <c r="H1959" t="s">
        <v>2557</v>
      </c>
      <c r="I1959">
        <v>3910329913</v>
      </c>
      <c r="J1959" t="s">
        <v>2558</v>
      </c>
      <c r="K1959">
        <v>0</v>
      </c>
      <c r="L1959" t="s">
        <v>1228</v>
      </c>
      <c r="M1959">
        <v>0</v>
      </c>
      <c r="N1959" t="s">
        <v>1228</v>
      </c>
    </row>
    <row r="1960" spans="1:14" hidden="1">
      <c r="A1960">
        <v>19</v>
      </c>
      <c r="B1960">
        <v>41</v>
      </c>
      <c r="C1960" t="s">
        <v>2560</v>
      </c>
      <c r="D1960" t="s">
        <v>2614</v>
      </c>
      <c r="E1960">
        <v>1000730</v>
      </c>
      <c r="F1960" t="s">
        <v>47</v>
      </c>
      <c r="G1960" t="s">
        <v>54</v>
      </c>
      <c r="H1960" t="s">
        <v>2557</v>
      </c>
      <c r="I1960">
        <v>3910329913</v>
      </c>
      <c r="J1960" t="s">
        <v>2558</v>
      </c>
      <c r="K1960">
        <v>0</v>
      </c>
      <c r="L1960" t="s">
        <v>1228</v>
      </c>
      <c r="M1960">
        <v>0</v>
      </c>
      <c r="N1960" t="s">
        <v>1228</v>
      </c>
    </row>
    <row r="1961" spans="1:14" hidden="1">
      <c r="A1961">
        <v>19</v>
      </c>
      <c r="B1961">
        <v>41</v>
      </c>
      <c r="C1961" t="s">
        <v>2560</v>
      </c>
      <c r="D1961" t="s">
        <v>2614</v>
      </c>
      <c r="E1961">
        <v>1000730</v>
      </c>
      <c r="F1961" t="s">
        <v>47</v>
      </c>
      <c r="G1961" t="s">
        <v>54</v>
      </c>
      <c r="H1961" t="s">
        <v>2557</v>
      </c>
      <c r="I1961">
        <v>3910329913</v>
      </c>
      <c r="J1961" t="s">
        <v>2558</v>
      </c>
      <c r="K1961">
        <v>0</v>
      </c>
      <c r="L1961" t="s">
        <v>1228</v>
      </c>
      <c r="M1961">
        <v>0</v>
      </c>
      <c r="N1961" t="s">
        <v>1228</v>
      </c>
    </row>
    <row r="1962" spans="1:14" hidden="1">
      <c r="A1962">
        <v>19</v>
      </c>
      <c r="B1962">
        <v>41</v>
      </c>
      <c r="C1962" t="s">
        <v>2560</v>
      </c>
      <c r="D1962" t="s">
        <v>2614</v>
      </c>
      <c r="E1962">
        <v>1000730</v>
      </c>
      <c r="F1962" t="s">
        <v>47</v>
      </c>
      <c r="G1962" t="s">
        <v>54</v>
      </c>
      <c r="H1962" t="s">
        <v>2557</v>
      </c>
      <c r="I1962">
        <v>3910329913</v>
      </c>
      <c r="J1962" t="s">
        <v>2558</v>
      </c>
      <c r="K1962">
        <v>0</v>
      </c>
      <c r="L1962" t="s">
        <v>1228</v>
      </c>
      <c r="M1962">
        <v>0</v>
      </c>
      <c r="N1962" t="s">
        <v>1228</v>
      </c>
    </row>
    <row r="1963" spans="1:14" hidden="1">
      <c r="A1963">
        <v>19</v>
      </c>
      <c r="B1963">
        <v>41</v>
      </c>
      <c r="C1963" t="s">
        <v>2560</v>
      </c>
      <c r="D1963" t="s">
        <v>2614</v>
      </c>
      <c r="E1963">
        <v>1000730</v>
      </c>
      <c r="F1963" t="s">
        <v>47</v>
      </c>
      <c r="G1963" t="s">
        <v>54</v>
      </c>
      <c r="H1963" t="s">
        <v>2557</v>
      </c>
      <c r="I1963">
        <v>3910329913</v>
      </c>
      <c r="J1963" t="s">
        <v>2558</v>
      </c>
      <c r="K1963">
        <v>0</v>
      </c>
      <c r="L1963" t="s">
        <v>1228</v>
      </c>
      <c r="M1963">
        <v>0</v>
      </c>
      <c r="N1963" t="s">
        <v>1228</v>
      </c>
    </row>
    <row r="1964" spans="1:14" hidden="1">
      <c r="A1964">
        <v>19</v>
      </c>
      <c r="B1964">
        <v>41</v>
      </c>
      <c r="C1964" t="s">
        <v>2560</v>
      </c>
      <c r="D1964" t="s">
        <v>2614</v>
      </c>
      <c r="E1964">
        <v>1000730</v>
      </c>
      <c r="F1964" t="s">
        <v>47</v>
      </c>
      <c r="G1964" t="s">
        <v>54</v>
      </c>
      <c r="H1964" t="s">
        <v>2557</v>
      </c>
      <c r="I1964">
        <v>3910329913</v>
      </c>
      <c r="J1964" t="s">
        <v>2558</v>
      </c>
      <c r="K1964">
        <v>0</v>
      </c>
      <c r="L1964" t="s">
        <v>1228</v>
      </c>
      <c r="M1964">
        <v>0</v>
      </c>
      <c r="N1964" t="s">
        <v>1228</v>
      </c>
    </row>
    <row r="1965" spans="1:14" hidden="1">
      <c r="A1965">
        <v>19</v>
      </c>
      <c r="B1965">
        <v>41</v>
      </c>
      <c r="C1965" t="s">
        <v>2560</v>
      </c>
      <c r="D1965" t="s">
        <v>2614</v>
      </c>
      <c r="E1965">
        <v>1000730</v>
      </c>
      <c r="F1965" t="s">
        <v>47</v>
      </c>
      <c r="G1965" t="s">
        <v>54</v>
      </c>
      <c r="H1965" t="s">
        <v>2557</v>
      </c>
      <c r="I1965">
        <v>3910329913</v>
      </c>
      <c r="J1965" t="s">
        <v>2558</v>
      </c>
      <c r="K1965">
        <v>0</v>
      </c>
      <c r="L1965" t="s">
        <v>1228</v>
      </c>
      <c r="M1965">
        <v>0</v>
      </c>
      <c r="N1965" t="s">
        <v>1228</v>
      </c>
    </row>
    <row r="1966" spans="1:14" hidden="1">
      <c r="A1966">
        <v>19</v>
      </c>
      <c r="B1966">
        <v>41</v>
      </c>
      <c r="C1966" t="s">
        <v>2560</v>
      </c>
      <c r="D1966" t="s">
        <v>2614</v>
      </c>
      <c r="E1966">
        <v>1000730</v>
      </c>
      <c r="F1966" t="s">
        <v>47</v>
      </c>
      <c r="G1966" t="s">
        <v>54</v>
      </c>
      <c r="H1966" t="s">
        <v>2557</v>
      </c>
      <c r="I1966">
        <v>3910329913</v>
      </c>
      <c r="J1966" t="s">
        <v>2558</v>
      </c>
      <c r="K1966">
        <v>0</v>
      </c>
      <c r="L1966" t="s">
        <v>1228</v>
      </c>
      <c r="M1966">
        <v>0</v>
      </c>
      <c r="N1966" t="s">
        <v>1228</v>
      </c>
    </row>
    <row r="1967" spans="1:14" hidden="1">
      <c r="A1967">
        <v>19</v>
      </c>
      <c r="B1967">
        <v>41</v>
      </c>
      <c r="C1967" t="s">
        <v>2560</v>
      </c>
      <c r="D1967" t="s">
        <v>2614</v>
      </c>
      <c r="E1967">
        <v>1000730</v>
      </c>
      <c r="F1967" t="s">
        <v>47</v>
      </c>
      <c r="G1967" t="s">
        <v>54</v>
      </c>
      <c r="H1967" t="s">
        <v>2557</v>
      </c>
      <c r="I1967">
        <v>3910329913</v>
      </c>
      <c r="J1967" t="s">
        <v>2558</v>
      </c>
      <c r="K1967">
        <v>0</v>
      </c>
      <c r="L1967" t="s">
        <v>1228</v>
      </c>
      <c r="M1967">
        <v>0</v>
      </c>
      <c r="N1967" t="s">
        <v>1228</v>
      </c>
    </row>
    <row r="1968" spans="1:14" hidden="1">
      <c r="A1968">
        <v>19</v>
      </c>
      <c r="B1968">
        <v>41</v>
      </c>
      <c r="C1968" t="s">
        <v>2560</v>
      </c>
      <c r="D1968" t="s">
        <v>2614</v>
      </c>
      <c r="E1968">
        <v>1000730</v>
      </c>
      <c r="F1968" t="s">
        <v>47</v>
      </c>
      <c r="G1968" t="s">
        <v>54</v>
      </c>
      <c r="H1968" t="s">
        <v>2557</v>
      </c>
      <c r="I1968">
        <v>3910329913</v>
      </c>
      <c r="J1968" t="s">
        <v>2558</v>
      </c>
      <c r="K1968">
        <v>0</v>
      </c>
      <c r="L1968" t="s">
        <v>1228</v>
      </c>
      <c r="M1968">
        <v>0</v>
      </c>
      <c r="N1968" t="s">
        <v>1228</v>
      </c>
    </row>
    <row r="1969" spans="1:14" hidden="1">
      <c r="A1969">
        <v>19</v>
      </c>
      <c r="B1969">
        <v>41</v>
      </c>
      <c r="C1969" t="s">
        <v>2560</v>
      </c>
      <c r="D1969" t="s">
        <v>2614</v>
      </c>
      <c r="E1969">
        <v>1000730</v>
      </c>
      <c r="F1969" t="s">
        <v>47</v>
      </c>
      <c r="G1969" t="s">
        <v>54</v>
      </c>
      <c r="H1969" t="s">
        <v>2557</v>
      </c>
      <c r="I1969">
        <v>3910329913</v>
      </c>
      <c r="J1969" t="s">
        <v>2558</v>
      </c>
      <c r="K1969">
        <v>0</v>
      </c>
      <c r="L1969" t="s">
        <v>1228</v>
      </c>
      <c r="M1969">
        <v>0</v>
      </c>
      <c r="N1969" t="s">
        <v>1228</v>
      </c>
    </row>
    <row r="1970" spans="1:14" hidden="1">
      <c r="A1970">
        <v>19</v>
      </c>
      <c r="B1970">
        <v>41</v>
      </c>
      <c r="C1970" t="s">
        <v>2560</v>
      </c>
      <c r="D1970" t="s">
        <v>2614</v>
      </c>
      <c r="E1970">
        <v>1000730</v>
      </c>
      <c r="F1970" t="s">
        <v>47</v>
      </c>
      <c r="G1970" t="s">
        <v>54</v>
      </c>
      <c r="H1970" t="s">
        <v>2557</v>
      </c>
      <c r="I1970">
        <v>3910329913</v>
      </c>
      <c r="J1970" t="s">
        <v>2558</v>
      </c>
      <c r="K1970">
        <v>0</v>
      </c>
      <c r="L1970" t="s">
        <v>1228</v>
      </c>
      <c r="M1970">
        <v>0</v>
      </c>
      <c r="N1970" t="s">
        <v>1228</v>
      </c>
    </row>
    <row r="1971" spans="1:14" hidden="1">
      <c r="A1971">
        <v>19</v>
      </c>
      <c r="B1971">
        <v>41</v>
      </c>
      <c r="C1971" t="s">
        <v>2560</v>
      </c>
      <c r="D1971" t="s">
        <v>2614</v>
      </c>
      <c r="E1971">
        <v>1000730</v>
      </c>
      <c r="F1971" t="s">
        <v>47</v>
      </c>
      <c r="G1971" t="s">
        <v>54</v>
      </c>
      <c r="H1971" t="s">
        <v>2557</v>
      </c>
      <c r="I1971">
        <v>3910329913</v>
      </c>
      <c r="J1971" t="s">
        <v>2558</v>
      </c>
      <c r="K1971">
        <v>0</v>
      </c>
      <c r="L1971" t="s">
        <v>1228</v>
      </c>
      <c r="M1971">
        <v>0</v>
      </c>
      <c r="N1971" t="s">
        <v>1228</v>
      </c>
    </row>
    <row r="1972" spans="1:14" hidden="1">
      <c r="A1972">
        <v>19</v>
      </c>
      <c r="B1972">
        <v>41</v>
      </c>
      <c r="C1972" t="s">
        <v>2560</v>
      </c>
      <c r="D1972" t="s">
        <v>2614</v>
      </c>
      <c r="E1972">
        <v>1000730</v>
      </c>
      <c r="F1972" t="s">
        <v>47</v>
      </c>
      <c r="G1972" t="s">
        <v>54</v>
      </c>
      <c r="H1972" t="s">
        <v>2557</v>
      </c>
      <c r="I1972">
        <v>3910329913</v>
      </c>
      <c r="J1972" t="s">
        <v>2558</v>
      </c>
      <c r="K1972">
        <v>0</v>
      </c>
      <c r="L1972" t="s">
        <v>1228</v>
      </c>
      <c r="M1972">
        <v>0</v>
      </c>
      <c r="N1972" t="s">
        <v>1228</v>
      </c>
    </row>
    <row r="1973" spans="1:14" hidden="1">
      <c r="A1973">
        <v>19</v>
      </c>
      <c r="B1973">
        <v>41</v>
      </c>
      <c r="C1973" t="s">
        <v>2560</v>
      </c>
      <c r="D1973" t="s">
        <v>2614</v>
      </c>
      <c r="E1973">
        <v>1000730</v>
      </c>
      <c r="F1973" t="s">
        <v>47</v>
      </c>
      <c r="G1973" t="s">
        <v>54</v>
      </c>
      <c r="H1973" t="s">
        <v>2557</v>
      </c>
      <c r="I1973">
        <v>3910329913</v>
      </c>
      <c r="J1973" t="s">
        <v>2558</v>
      </c>
      <c r="K1973">
        <v>0</v>
      </c>
      <c r="L1973" t="s">
        <v>1228</v>
      </c>
      <c r="M1973">
        <v>0</v>
      </c>
      <c r="N1973" t="s">
        <v>1228</v>
      </c>
    </row>
    <row r="1974" spans="1:14" hidden="1">
      <c r="A1974">
        <v>19</v>
      </c>
      <c r="B1974">
        <v>41</v>
      </c>
      <c r="C1974" t="s">
        <v>2560</v>
      </c>
      <c r="D1974" t="s">
        <v>2614</v>
      </c>
      <c r="E1974">
        <v>1000730</v>
      </c>
      <c r="F1974" t="s">
        <v>47</v>
      </c>
      <c r="G1974" t="s">
        <v>54</v>
      </c>
      <c r="H1974" t="s">
        <v>2557</v>
      </c>
      <c r="I1974">
        <v>3910329913</v>
      </c>
      <c r="J1974" t="s">
        <v>2558</v>
      </c>
      <c r="K1974">
        <v>0</v>
      </c>
      <c r="L1974" t="s">
        <v>1228</v>
      </c>
      <c r="M1974">
        <v>0</v>
      </c>
      <c r="N1974" t="s">
        <v>1228</v>
      </c>
    </row>
    <row r="1975" spans="1:14" hidden="1">
      <c r="A1975">
        <v>19</v>
      </c>
      <c r="B1975">
        <v>41</v>
      </c>
      <c r="C1975" t="s">
        <v>2560</v>
      </c>
      <c r="D1975" t="s">
        <v>2614</v>
      </c>
      <c r="E1975">
        <v>1000730</v>
      </c>
      <c r="F1975" t="s">
        <v>47</v>
      </c>
      <c r="G1975" t="s">
        <v>54</v>
      </c>
      <c r="H1975" t="s">
        <v>2557</v>
      </c>
      <c r="I1975">
        <v>3910329913</v>
      </c>
      <c r="J1975" t="s">
        <v>2558</v>
      </c>
      <c r="K1975">
        <v>0</v>
      </c>
      <c r="L1975" t="s">
        <v>1228</v>
      </c>
      <c r="M1975">
        <v>0</v>
      </c>
      <c r="N1975" t="s">
        <v>1228</v>
      </c>
    </row>
    <row r="1976" spans="1:14" hidden="1">
      <c r="A1976">
        <v>10</v>
      </c>
      <c r="B1976">
        <v>41</v>
      </c>
      <c r="C1976" t="s">
        <v>2560</v>
      </c>
      <c r="D1976" t="s">
        <v>2614</v>
      </c>
      <c r="E1976">
        <v>1000730</v>
      </c>
      <c r="F1976" t="s">
        <v>47</v>
      </c>
      <c r="G1976" t="s">
        <v>409</v>
      </c>
      <c r="H1976" t="s">
        <v>2557</v>
      </c>
      <c r="I1976">
        <v>3910329914</v>
      </c>
      <c r="J1976" t="s">
        <v>2558</v>
      </c>
      <c r="K1976">
        <v>0</v>
      </c>
      <c r="L1976" t="s">
        <v>1228</v>
      </c>
      <c r="M1976">
        <v>0</v>
      </c>
      <c r="N1976" t="s">
        <v>1228</v>
      </c>
    </row>
    <row r="1977" spans="1:14" hidden="1">
      <c r="A1977">
        <v>10</v>
      </c>
      <c r="B1977">
        <v>41</v>
      </c>
      <c r="C1977" t="s">
        <v>2560</v>
      </c>
      <c r="D1977" t="s">
        <v>2614</v>
      </c>
      <c r="E1977">
        <v>1000730</v>
      </c>
      <c r="F1977" t="s">
        <v>47</v>
      </c>
      <c r="G1977" t="s">
        <v>1122</v>
      </c>
      <c r="H1977" t="s">
        <v>2557</v>
      </c>
      <c r="I1977">
        <v>3910329914</v>
      </c>
      <c r="J1977" t="s">
        <v>2558</v>
      </c>
      <c r="K1977">
        <v>0</v>
      </c>
      <c r="L1977" t="s">
        <v>1228</v>
      </c>
      <c r="M1977">
        <v>0</v>
      </c>
      <c r="N1977" t="s">
        <v>1228</v>
      </c>
    </row>
    <row r="1978" spans="1:14" hidden="1">
      <c r="A1978">
        <v>10</v>
      </c>
      <c r="B1978">
        <v>41</v>
      </c>
      <c r="C1978" t="s">
        <v>2560</v>
      </c>
      <c r="D1978" t="s">
        <v>2614</v>
      </c>
      <c r="E1978">
        <v>1000730</v>
      </c>
      <c r="F1978" t="s">
        <v>47</v>
      </c>
      <c r="G1978" t="s">
        <v>194</v>
      </c>
      <c r="H1978" t="s">
        <v>2557</v>
      </c>
      <c r="I1978">
        <v>3910329914</v>
      </c>
      <c r="J1978" t="s">
        <v>2558</v>
      </c>
      <c r="K1978">
        <v>0</v>
      </c>
      <c r="L1978" t="s">
        <v>1228</v>
      </c>
      <c r="M1978">
        <v>0</v>
      </c>
      <c r="N1978" t="s">
        <v>1228</v>
      </c>
    </row>
    <row r="1979" spans="1:14" hidden="1">
      <c r="A1979">
        <v>10</v>
      </c>
      <c r="B1979">
        <v>41</v>
      </c>
      <c r="C1979" t="s">
        <v>2560</v>
      </c>
      <c r="D1979" t="s">
        <v>2614</v>
      </c>
      <c r="E1979">
        <v>1000730</v>
      </c>
      <c r="F1979" t="s">
        <v>47</v>
      </c>
      <c r="G1979" t="s">
        <v>409</v>
      </c>
      <c r="H1979" t="s">
        <v>2557</v>
      </c>
      <c r="I1979">
        <v>3910329914</v>
      </c>
      <c r="J1979" t="s">
        <v>2558</v>
      </c>
      <c r="K1979">
        <v>0</v>
      </c>
      <c r="L1979" t="s">
        <v>1228</v>
      </c>
      <c r="M1979">
        <v>0</v>
      </c>
      <c r="N1979" t="s">
        <v>1228</v>
      </c>
    </row>
    <row r="1980" spans="1:14" hidden="1">
      <c r="A1980">
        <v>10</v>
      </c>
      <c r="B1980">
        <v>41</v>
      </c>
      <c r="C1980" t="s">
        <v>2560</v>
      </c>
      <c r="D1980" t="s">
        <v>2614</v>
      </c>
      <c r="E1980">
        <v>1000730</v>
      </c>
      <c r="F1980" t="s">
        <v>47</v>
      </c>
      <c r="G1980" t="s">
        <v>1122</v>
      </c>
      <c r="H1980" t="s">
        <v>2557</v>
      </c>
      <c r="I1980">
        <v>3910329914</v>
      </c>
      <c r="J1980" t="s">
        <v>2558</v>
      </c>
      <c r="K1980">
        <v>0</v>
      </c>
      <c r="L1980" t="s">
        <v>1228</v>
      </c>
      <c r="M1980">
        <v>0</v>
      </c>
      <c r="N1980" t="s">
        <v>1228</v>
      </c>
    </row>
    <row r="1981" spans="1:14" hidden="1">
      <c r="A1981">
        <v>10</v>
      </c>
      <c r="B1981">
        <v>41</v>
      </c>
      <c r="C1981" t="s">
        <v>2560</v>
      </c>
      <c r="D1981" t="s">
        <v>2614</v>
      </c>
      <c r="E1981">
        <v>1000730</v>
      </c>
      <c r="F1981" t="s">
        <v>47</v>
      </c>
      <c r="G1981" t="s">
        <v>194</v>
      </c>
      <c r="H1981" t="s">
        <v>2557</v>
      </c>
      <c r="I1981">
        <v>3910329914</v>
      </c>
      <c r="J1981" t="s">
        <v>2558</v>
      </c>
      <c r="K1981">
        <v>0</v>
      </c>
      <c r="L1981" t="s">
        <v>1228</v>
      </c>
      <c r="M1981">
        <v>0</v>
      </c>
      <c r="N1981" t="s">
        <v>1228</v>
      </c>
    </row>
    <row r="1982" spans="1:14" hidden="1">
      <c r="A1982">
        <v>10</v>
      </c>
      <c r="B1982">
        <v>57</v>
      </c>
      <c r="C1982" t="s">
        <v>2563</v>
      </c>
      <c r="D1982" t="s">
        <v>2615</v>
      </c>
      <c r="E1982">
        <v>1000730</v>
      </c>
      <c r="F1982" t="s">
        <v>47</v>
      </c>
      <c r="G1982" t="s">
        <v>54</v>
      </c>
      <c r="H1982">
        <v>8085</v>
      </c>
      <c r="I1982">
        <v>35590419</v>
      </c>
      <c r="J1982" t="s">
        <v>2616</v>
      </c>
      <c r="K1982" s="45">
        <v>93010</v>
      </c>
      <c r="L1982" t="s">
        <v>1228</v>
      </c>
      <c r="M1982" s="45">
        <v>17672</v>
      </c>
      <c r="N1982" t="s">
        <v>1228</v>
      </c>
    </row>
    <row r="1983" spans="1:14" hidden="1">
      <c r="A1983">
        <v>10</v>
      </c>
      <c r="B1983">
        <v>49</v>
      </c>
      <c r="C1983" t="s">
        <v>2563</v>
      </c>
      <c r="D1983" t="s">
        <v>2615</v>
      </c>
      <c r="E1983">
        <v>1000730</v>
      </c>
      <c r="F1983" t="s">
        <v>47</v>
      </c>
      <c r="G1983" t="s">
        <v>1148</v>
      </c>
      <c r="H1983">
        <v>8300</v>
      </c>
      <c r="I1983">
        <v>35590535</v>
      </c>
      <c r="J1983" t="s">
        <v>2617</v>
      </c>
      <c r="K1983" s="45">
        <v>93000</v>
      </c>
      <c r="L1983" t="s">
        <v>1228</v>
      </c>
      <c r="M1983" s="45">
        <v>17670</v>
      </c>
      <c r="N1983" t="s">
        <v>1228</v>
      </c>
    </row>
    <row r="1984" spans="1:14" hidden="1">
      <c r="A1984">
        <v>19</v>
      </c>
      <c r="B1984">
        <v>41</v>
      </c>
      <c r="C1984" t="s">
        <v>2559</v>
      </c>
      <c r="D1984" t="s">
        <v>2618</v>
      </c>
      <c r="E1984">
        <v>1000730</v>
      </c>
      <c r="F1984" t="s">
        <v>47</v>
      </c>
      <c r="G1984" t="s">
        <v>54</v>
      </c>
      <c r="H1984" t="s">
        <v>2557</v>
      </c>
      <c r="I1984">
        <v>3910390787</v>
      </c>
      <c r="J1984" t="s">
        <v>2558</v>
      </c>
      <c r="K1984">
        <v>0</v>
      </c>
      <c r="L1984" t="s">
        <v>1228</v>
      </c>
      <c r="M1984">
        <v>0</v>
      </c>
      <c r="N1984" t="s">
        <v>1228</v>
      </c>
    </row>
    <row r="1985" spans="1:14" hidden="1">
      <c r="A1985">
        <v>19</v>
      </c>
      <c r="B1985">
        <v>41</v>
      </c>
      <c r="C1985" t="s">
        <v>2559</v>
      </c>
      <c r="D1985" t="s">
        <v>2618</v>
      </c>
      <c r="E1985">
        <v>1000730</v>
      </c>
      <c r="F1985" t="s">
        <v>47</v>
      </c>
      <c r="G1985" t="s">
        <v>54</v>
      </c>
      <c r="H1985" t="s">
        <v>2557</v>
      </c>
      <c r="I1985">
        <v>3910390787</v>
      </c>
      <c r="J1985" t="s">
        <v>2558</v>
      </c>
      <c r="K1985">
        <v>0</v>
      </c>
      <c r="L1985" t="s">
        <v>1228</v>
      </c>
      <c r="M1985">
        <v>0</v>
      </c>
      <c r="N1985" t="s">
        <v>1228</v>
      </c>
    </row>
    <row r="1986" spans="1:14" hidden="1">
      <c r="A1986">
        <v>19</v>
      </c>
      <c r="B1986">
        <v>41</v>
      </c>
      <c r="C1986" t="s">
        <v>2559</v>
      </c>
      <c r="D1986" t="s">
        <v>2618</v>
      </c>
      <c r="E1986">
        <v>1000730</v>
      </c>
      <c r="F1986" t="s">
        <v>47</v>
      </c>
      <c r="G1986" t="s">
        <v>54</v>
      </c>
      <c r="H1986" t="s">
        <v>2557</v>
      </c>
      <c r="I1986">
        <v>3910390787</v>
      </c>
      <c r="J1986" t="s">
        <v>2558</v>
      </c>
      <c r="K1986">
        <v>0</v>
      </c>
      <c r="L1986" t="s">
        <v>1228</v>
      </c>
      <c r="M1986">
        <v>0</v>
      </c>
      <c r="N1986" t="s">
        <v>1228</v>
      </c>
    </row>
    <row r="1987" spans="1:14" hidden="1">
      <c r="A1987">
        <v>19</v>
      </c>
      <c r="B1987">
        <v>41</v>
      </c>
      <c r="C1987" t="s">
        <v>2559</v>
      </c>
      <c r="D1987" t="s">
        <v>2618</v>
      </c>
      <c r="E1987">
        <v>1000730</v>
      </c>
      <c r="F1987" t="s">
        <v>47</v>
      </c>
      <c r="G1987" t="s">
        <v>54</v>
      </c>
      <c r="H1987" t="s">
        <v>2557</v>
      </c>
      <c r="I1987">
        <v>3910390787</v>
      </c>
      <c r="J1987" t="s">
        <v>2558</v>
      </c>
      <c r="K1987">
        <v>0</v>
      </c>
      <c r="L1987" t="s">
        <v>1228</v>
      </c>
      <c r="M1987">
        <v>0</v>
      </c>
      <c r="N1987" t="s">
        <v>1228</v>
      </c>
    </row>
    <row r="1988" spans="1:14" hidden="1">
      <c r="A1988">
        <v>19</v>
      </c>
      <c r="B1988">
        <v>41</v>
      </c>
      <c r="C1988" t="s">
        <v>2559</v>
      </c>
      <c r="D1988" t="s">
        <v>2618</v>
      </c>
      <c r="E1988">
        <v>1000730</v>
      </c>
      <c r="F1988" t="s">
        <v>47</v>
      </c>
      <c r="G1988" t="s">
        <v>54</v>
      </c>
      <c r="H1988" t="s">
        <v>2557</v>
      </c>
      <c r="I1988">
        <v>3910390787</v>
      </c>
      <c r="J1988" t="s">
        <v>2558</v>
      </c>
      <c r="K1988">
        <v>0</v>
      </c>
      <c r="L1988" t="s">
        <v>1228</v>
      </c>
      <c r="M1988">
        <v>0</v>
      </c>
      <c r="N1988" t="s">
        <v>1228</v>
      </c>
    </row>
    <row r="1989" spans="1:14" hidden="1">
      <c r="A1989">
        <v>19</v>
      </c>
      <c r="B1989">
        <v>41</v>
      </c>
      <c r="C1989" t="s">
        <v>2559</v>
      </c>
      <c r="D1989" t="s">
        <v>2618</v>
      </c>
      <c r="E1989">
        <v>1000730</v>
      </c>
      <c r="F1989" t="s">
        <v>47</v>
      </c>
      <c r="G1989" t="s">
        <v>54</v>
      </c>
      <c r="H1989" t="s">
        <v>2557</v>
      </c>
      <c r="I1989">
        <v>3910390787</v>
      </c>
      <c r="J1989" t="s">
        <v>2558</v>
      </c>
      <c r="K1989">
        <v>0</v>
      </c>
      <c r="L1989" t="s">
        <v>1228</v>
      </c>
      <c r="M1989">
        <v>0</v>
      </c>
      <c r="N1989" t="s">
        <v>1228</v>
      </c>
    </row>
    <row r="1990" spans="1:14" hidden="1">
      <c r="A1990">
        <v>19</v>
      </c>
      <c r="B1990">
        <v>41</v>
      </c>
      <c r="C1990" t="s">
        <v>2559</v>
      </c>
      <c r="D1990" t="s">
        <v>2618</v>
      </c>
      <c r="E1990">
        <v>1000730</v>
      </c>
      <c r="F1990" t="s">
        <v>47</v>
      </c>
      <c r="G1990" t="s">
        <v>54</v>
      </c>
      <c r="H1990" t="s">
        <v>2557</v>
      </c>
      <c r="I1990">
        <v>3910390787</v>
      </c>
      <c r="J1990" t="s">
        <v>2558</v>
      </c>
      <c r="K1990">
        <v>0</v>
      </c>
      <c r="L1990" t="s">
        <v>1228</v>
      </c>
      <c r="M1990">
        <v>0</v>
      </c>
      <c r="N1990" t="s">
        <v>1228</v>
      </c>
    </row>
    <row r="1991" spans="1:14" hidden="1">
      <c r="A1991">
        <v>19</v>
      </c>
      <c r="B1991">
        <v>41</v>
      </c>
      <c r="C1991" t="s">
        <v>2559</v>
      </c>
      <c r="D1991" t="s">
        <v>2618</v>
      </c>
      <c r="E1991">
        <v>1000730</v>
      </c>
      <c r="F1991" t="s">
        <v>47</v>
      </c>
      <c r="G1991" t="s">
        <v>54</v>
      </c>
      <c r="H1991" t="s">
        <v>2557</v>
      </c>
      <c r="I1991">
        <v>3910390787</v>
      </c>
      <c r="J1991" t="s">
        <v>2558</v>
      </c>
      <c r="K1991">
        <v>0</v>
      </c>
      <c r="L1991" t="s">
        <v>1228</v>
      </c>
      <c r="M1991">
        <v>0</v>
      </c>
      <c r="N1991" t="s">
        <v>1228</v>
      </c>
    </row>
    <row r="1992" spans="1:14" hidden="1">
      <c r="A1992">
        <v>19</v>
      </c>
      <c r="B1992">
        <v>41</v>
      </c>
      <c r="C1992" t="s">
        <v>2559</v>
      </c>
      <c r="D1992" t="s">
        <v>2618</v>
      </c>
      <c r="E1992">
        <v>1000730</v>
      </c>
      <c r="F1992" t="s">
        <v>47</v>
      </c>
      <c r="G1992" t="s">
        <v>54</v>
      </c>
      <c r="H1992" t="s">
        <v>2557</v>
      </c>
      <c r="I1992">
        <v>3910390787</v>
      </c>
      <c r="J1992" t="s">
        <v>2558</v>
      </c>
      <c r="K1992">
        <v>0</v>
      </c>
      <c r="L1992" t="s">
        <v>1228</v>
      </c>
      <c r="M1992">
        <v>0</v>
      </c>
      <c r="N1992" t="s">
        <v>1228</v>
      </c>
    </row>
    <row r="1993" spans="1:14" hidden="1">
      <c r="A1993">
        <v>19</v>
      </c>
      <c r="B1993">
        <v>41</v>
      </c>
      <c r="C1993" t="s">
        <v>2559</v>
      </c>
      <c r="D1993" t="s">
        <v>2618</v>
      </c>
      <c r="E1993">
        <v>1000730</v>
      </c>
      <c r="F1993" t="s">
        <v>47</v>
      </c>
      <c r="G1993" t="s">
        <v>54</v>
      </c>
      <c r="H1993" t="s">
        <v>2557</v>
      </c>
      <c r="I1993">
        <v>3910390787</v>
      </c>
      <c r="J1993" t="s">
        <v>2558</v>
      </c>
      <c r="K1993">
        <v>0</v>
      </c>
      <c r="L1993" t="s">
        <v>1228</v>
      </c>
      <c r="M1993">
        <v>0</v>
      </c>
      <c r="N1993" t="s">
        <v>1228</v>
      </c>
    </row>
    <row r="1994" spans="1:14" hidden="1">
      <c r="A1994">
        <v>19</v>
      </c>
      <c r="B1994">
        <v>41</v>
      </c>
      <c r="C1994" t="s">
        <v>2559</v>
      </c>
      <c r="D1994" t="s">
        <v>2618</v>
      </c>
      <c r="E1994">
        <v>1000730</v>
      </c>
      <c r="F1994" t="s">
        <v>47</v>
      </c>
      <c r="G1994" t="s">
        <v>54</v>
      </c>
      <c r="H1994" t="s">
        <v>2557</v>
      </c>
      <c r="I1994">
        <v>3910390787</v>
      </c>
      <c r="J1994" t="s">
        <v>2558</v>
      </c>
      <c r="K1994">
        <v>0</v>
      </c>
      <c r="L1994" t="s">
        <v>1228</v>
      </c>
      <c r="M1994">
        <v>0</v>
      </c>
      <c r="N1994" t="s">
        <v>1228</v>
      </c>
    </row>
    <row r="1995" spans="1:14" hidden="1">
      <c r="A1995">
        <v>19</v>
      </c>
      <c r="B1995">
        <v>41</v>
      </c>
      <c r="C1995" t="s">
        <v>2559</v>
      </c>
      <c r="D1995" t="s">
        <v>2618</v>
      </c>
      <c r="E1995">
        <v>1000730</v>
      </c>
      <c r="F1995" t="s">
        <v>47</v>
      </c>
      <c r="G1995" t="s">
        <v>54</v>
      </c>
      <c r="H1995" t="s">
        <v>2557</v>
      </c>
      <c r="I1995">
        <v>3910390787</v>
      </c>
      <c r="J1995" t="s">
        <v>2558</v>
      </c>
      <c r="K1995">
        <v>0</v>
      </c>
      <c r="L1995" t="s">
        <v>1228</v>
      </c>
      <c r="M1995">
        <v>0</v>
      </c>
      <c r="N1995" t="s">
        <v>1228</v>
      </c>
    </row>
    <row r="1996" spans="1:14" hidden="1">
      <c r="A1996">
        <v>19</v>
      </c>
      <c r="B1996">
        <v>41</v>
      </c>
      <c r="C1996" t="s">
        <v>2559</v>
      </c>
      <c r="D1996" t="s">
        <v>2618</v>
      </c>
      <c r="E1996">
        <v>1000730</v>
      </c>
      <c r="F1996" t="s">
        <v>47</v>
      </c>
      <c r="G1996" t="s">
        <v>54</v>
      </c>
      <c r="H1996" t="s">
        <v>2557</v>
      </c>
      <c r="I1996">
        <v>3910390787</v>
      </c>
      <c r="J1996" t="s">
        <v>2558</v>
      </c>
      <c r="K1996">
        <v>0</v>
      </c>
      <c r="L1996" t="s">
        <v>1228</v>
      </c>
      <c r="M1996">
        <v>0</v>
      </c>
      <c r="N1996" t="s">
        <v>1228</v>
      </c>
    </row>
    <row r="1997" spans="1:14" hidden="1">
      <c r="A1997">
        <v>19</v>
      </c>
      <c r="B1997">
        <v>41</v>
      </c>
      <c r="C1997" t="s">
        <v>2559</v>
      </c>
      <c r="D1997" t="s">
        <v>2618</v>
      </c>
      <c r="E1997">
        <v>1000730</v>
      </c>
      <c r="F1997" t="s">
        <v>47</v>
      </c>
      <c r="G1997" t="s">
        <v>54</v>
      </c>
      <c r="H1997" t="s">
        <v>2557</v>
      </c>
      <c r="I1997">
        <v>3910390787</v>
      </c>
      <c r="J1997" t="s">
        <v>2558</v>
      </c>
      <c r="K1997">
        <v>0</v>
      </c>
      <c r="L1997" t="s">
        <v>1228</v>
      </c>
      <c r="M1997">
        <v>0</v>
      </c>
      <c r="N1997" t="s">
        <v>1228</v>
      </c>
    </row>
    <row r="1998" spans="1:14" hidden="1">
      <c r="A1998">
        <v>19</v>
      </c>
      <c r="B1998">
        <v>41</v>
      </c>
      <c r="C1998" t="s">
        <v>2559</v>
      </c>
      <c r="D1998" t="s">
        <v>2618</v>
      </c>
      <c r="E1998">
        <v>1000730</v>
      </c>
      <c r="F1998" t="s">
        <v>47</v>
      </c>
      <c r="G1998" t="s">
        <v>54</v>
      </c>
      <c r="H1998" t="s">
        <v>2557</v>
      </c>
      <c r="I1998">
        <v>3910390787</v>
      </c>
      <c r="J1998" t="s">
        <v>2558</v>
      </c>
      <c r="K1998">
        <v>0</v>
      </c>
      <c r="L1998" t="s">
        <v>1228</v>
      </c>
      <c r="M1998">
        <v>0</v>
      </c>
      <c r="N1998" t="s">
        <v>1228</v>
      </c>
    </row>
    <row r="1999" spans="1:14" hidden="1">
      <c r="A1999">
        <v>19</v>
      </c>
      <c r="B1999">
        <v>41</v>
      </c>
      <c r="C1999" t="s">
        <v>2559</v>
      </c>
      <c r="D1999" t="s">
        <v>2618</v>
      </c>
      <c r="E1999">
        <v>1000730</v>
      </c>
      <c r="F1999" t="s">
        <v>47</v>
      </c>
      <c r="G1999" t="s">
        <v>54</v>
      </c>
      <c r="H1999" t="s">
        <v>2557</v>
      </c>
      <c r="I1999">
        <v>3910390787</v>
      </c>
      <c r="J1999" t="s">
        <v>2558</v>
      </c>
      <c r="K1999">
        <v>0</v>
      </c>
      <c r="L1999" t="s">
        <v>1228</v>
      </c>
      <c r="M1999">
        <v>0</v>
      </c>
      <c r="N1999" t="s">
        <v>1228</v>
      </c>
    </row>
    <row r="2000" spans="1:14" hidden="1">
      <c r="A2000">
        <v>19</v>
      </c>
      <c r="B2000">
        <v>41</v>
      </c>
      <c r="C2000" t="s">
        <v>2559</v>
      </c>
      <c r="D2000" t="s">
        <v>2618</v>
      </c>
      <c r="E2000">
        <v>1000730</v>
      </c>
      <c r="F2000" t="s">
        <v>47</v>
      </c>
      <c r="G2000" t="s">
        <v>54</v>
      </c>
      <c r="H2000" t="s">
        <v>2557</v>
      </c>
      <c r="I2000">
        <v>3910390787</v>
      </c>
      <c r="J2000" t="s">
        <v>2558</v>
      </c>
      <c r="K2000">
        <v>0</v>
      </c>
      <c r="L2000" t="s">
        <v>1228</v>
      </c>
      <c r="M2000">
        <v>0</v>
      </c>
      <c r="N2000" t="s">
        <v>1228</v>
      </c>
    </row>
    <row r="2001" spans="1:14" hidden="1">
      <c r="A2001">
        <v>19</v>
      </c>
      <c r="B2001">
        <v>41</v>
      </c>
      <c r="C2001" t="s">
        <v>2559</v>
      </c>
      <c r="D2001" t="s">
        <v>2618</v>
      </c>
      <c r="E2001">
        <v>1000730</v>
      </c>
      <c r="F2001" t="s">
        <v>47</v>
      </c>
      <c r="G2001" t="s">
        <v>54</v>
      </c>
      <c r="H2001" t="s">
        <v>2557</v>
      </c>
      <c r="I2001">
        <v>3910390787</v>
      </c>
      <c r="J2001" t="s">
        <v>2558</v>
      </c>
      <c r="K2001">
        <v>0</v>
      </c>
      <c r="L2001" t="s">
        <v>1228</v>
      </c>
      <c r="M2001">
        <v>0</v>
      </c>
      <c r="N2001" t="s">
        <v>1228</v>
      </c>
    </row>
    <row r="2002" spans="1:14" hidden="1">
      <c r="A2002">
        <v>19</v>
      </c>
      <c r="B2002">
        <v>41</v>
      </c>
      <c r="C2002" t="s">
        <v>2559</v>
      </c>
      <c r="D2002" t="s">
        <v>2618</v>
      </c>
      <c r="E2002">
        <v>1000730</v>
      </c>
      <c r="F2002" t="s">
        <v>47</v>
      </c>
      <c r="G2002" t="s">
        <v>54</v>
      </c>
      <c r="H2002" t="s">
        <v>2557</v>
      </c>
      <c r="I2002">
        <v>3910390787</v>
      </c>
      <c r="J2002" t="s">
        <v>2558</v>
      </c>
      <c r="K2002">
        <v>0</v>
      </c>
      <c r="L2002" t="s">
        <v>1228</v>
      </c>
      <c r="M2002">
        <v>0</v>
      </c>
      <c r="N2002" t="s">
        <v>1228</v>
      </c>
    </row>
    <row r="2003" spans="1:14" hidden="1">
      <c r="A2003">
        <v>19</v>
      </c>
      <c r="B2003">
        <v>41</v>
      </c>
      <c r="C2003" t="s">
        <v>2559</v>
      </c>
      <c r="D2003" t="s">
        <v>2618</v>
      </c>
      <c r="E2003">
        <v>1000730</v>
      </c>
      <c r="F2003" t="s">
        <v>47</v>
      </c>
      <c r="G2003" t="s">
        <v>54</v>
      </c>
      <c r="H2003" t="s">
        <v>2557</v>
      </c>
      <c r="I2003">
        <v>3910390787</v>
      </c>
      <c r="J2003" t="s">
        <v>2558</v>
      </c>
      <c r="K2003">
        <v>0</v>
      </c>
      <c r="L2003" t="s">
        <v>1228</v>
      </c>
      <c r="M2003">
        <v>0</v>
      </c>
      <c r="N2003" t="s">
        <v>1228</v>
      </c>
    </row>
    <row r="2004" spans="1:14" hidden="1">
      <c r="A2004">
        <v>19</v>
      </c>
      <c r="B2004">
        <v>41</v>
      </c>
      <c r="C2004" t="s">
        <v>2559</v>
      </c>
      <c r="D2004" t="s">
        <v>2618</v>
      </c>
      <c r="E2004">
        <v>1000730</v>
      </c>
      <c r="F2004" t="s">
        <v>47</v>
      </c>
      <c r="G2004" t="s">
        <v>54</v>
      </c>
      <c r="H2004" t="s">
        <v>2557</v>
      </c>
      <c r="I2004">
        <v>3910390787</v>
      </c>
      <c r="J2004" t="s">
        <v>2558</v>
      </c>
      <c r="K2004">
        <v>0</v>
      </c>
      <c r="L2004" t="s">
        <v>1228</v>
      </c>
      <c r="M2004">
        <v>0</v>
      </c>
      <c r="N2004" t="s">
        <v>1228</v>
      </c>
    </row>
    <row r="2005" spans="1:14" hidden="1">
      <c r="A2005">
        <v>19</v>
      </c>
      <c r="B2005">
        <v>41</v>
      </c>
      <c r="C2005" t="s">
        <v>2559</v>
      </c>
      <c r="D2005" t="s">
        <v>2618</v>
      </c>
      <c r="E2005">
        <v>1000730</v>
      </c>
      <c r="F2005" t="s">
        <v>47</v>
      </c>
      <c r="G2005" t="s">
        <v>54</v>
      </c>
      <c r="H2005" t="s">
        <v>2557</v>
      </c>
      <c r="I2005">
        <v>3910390787</v>
      </c>
      <c r="J2005" t="s">
        <v>2558</v>
      </c>
      <c r="K2005">
        <v>0</v>
      </c>
      <c r="L2005" t="s">
        <v>1228</v>
      </c>
      <c r="M2005">
        <v>0</v>
      </c>
      <c r="N2005" t="s">
        <v>1228</v>
      </c>
    </row>
    <row r="2006" spans="1:14" hidden="1">
      <c r="A2006">
        <v>19</v>
      </c>
      <c r="B2006">
        <v>41</v>
      </c>
      <c r="C2006" t="s">
        <v>2559</v>
      </c>
      <c r="D2006" t="s">
        <v>2618</v>
      </c>
      <c r="E2006">
        <v>1000730</v>
      </c>
      <c r="F2006" t="s">
        <v>47</v>
      </c>
      <c r="G2006" t="s">
        <v>54</v>
      </c>
      <c r="H2006" t="s">
        <v>2557</v>
      </c>
      <c r="I2006">
        <v>3910390787</v>
      </c>
      <c r="J2006" t="s">
        <v>2558</v>
      </c>
      <c r="K2006">
        <v>0</v>
      </c>
      <c r="L2006" t="s">
        <v>1228</v>
      </c>
      <c r="M2006">
        <v>0</v>
      </c>
      <c r="N2006" t="s">
        <v>1228</v>
      </c>
    </row>
    <row r="2007" spans="1:14" hidden="1">
      <c r="A2007">
        <v>19</v>
      </c>
      <c r="B2007">
        <v>41</v>
      </c>
      <c r="C2007" t="s">
        <v>2559</v>
      </c>
      <c r="D2007" t="s">
        <v>2618</v>
      </c>
      <c r="E2007">
        <v>1000730</v>
      </c>
      <c r="F2007" t="s">
        <v>47</v>
      </c>
      <c r="G2007" t="s">
        <v>54</v>
      </c>
      <c r="H2007" t="s">
        <v>2557</v>
      </c>
      <c r="I2007">
        <v>3910390787</v>
      </c>
      <c r="J2007" t="s">
        <v>2558</v>
      </c>
      <c r="K2007">
        <v>0</v>
      </c>
      <c r="L2007" t="s">
        <v>1228</v>
      </c>
      <c r="M2007">
        <v>0</v>
      </c>
      <c r="N2007" t="s">
        <v>1228</v>
      </c>
    </row>
    <row r="2008" spans="1:14" hidden="1">
      <c r="A2008">
        <v>10</v>
      </c>
      <c r="B2008">
        <v>41</v>
      </c>
      <c r="C2008" t="s">
        <v>2559</v>
      </c>
      <c r="D2008" t="s">
        <v>2618</v>
      </c>
      <c r="E2008">
        <v>1000730</v>
      </c>
      <c r="F2008" t="s">
        <v>47</v>
      </c>
      <c r="G2008" t="s">
        <v>1122</v>
      </c>
      <c r="H2008" t="s">
        <v>2557</v>
      </c>
      <c r="I2008">
        <v>3910390788</v>
      </c>
      <c r="J2008" t="s">
        <v>2558</v>
      </c>
      <c r="K2008">
        <v>0</v>
      </c>
      <c r="L2008" t="s">
        <v>1228</v>
      </c>
      <c r="M2008">
        <v>0</v>
      </c>
      <c r="N2008" t="s">
        <v>1228</v>
      </c>
    </row>
    <row r="2009" spans="1:14" hidden="1">
      <c r="A2009">
        <v>10</v>
      </c>
      <c r="B2009">
        <v>41</v>
      </c>
      <c r="C2009" t="s">
        <v>2559</v>
      </c>
      <c r="D2009" t="s">
        <v>2618</v>
      </c>
      <c r="E2009">
        <v>1000730</v>
      </c>
      <c r="F2009" t="s">
        <v>47</v>
      </c>
      <c r="G2009" t="s">
        <v>194</v>
      </c>
      <c r="H2009" t="s">
        <v>2557</v>
      </c>
      <c r="I2009">
        <v>3910390788</v>
      </c>
      <c r="J2009" t="s">
        <v>2558</v>
      </c>
      <c r="K2009">
        <v>0</v>
      </c>
      <c r="L2009" t="s">
        <v>1228</v>
      </c>
      <c r="M2009">
        <v>0</v>
      </c>
      <c r="N2009" t="s">
        <v>1228</v>
      </c>
    </row>
    <row r="2010" spans="1:14" hidden="1">
      <c r="A2010">
        <v>10</v>
      </c>
      <c r="B2010">
        <v>41</v>
      </c>
      <c r="C2010" t="s">
        <v>2559</v>
      </c>
      <c r="D2010" t="s">
        <v>2618</v>
      </c>
      <c r="E2010">
        <v>1000730</v>
      </c>
      <c r="F2010" t="s">
        <v>47</v>
      </c>
      <c r="G2010" t="s">
        <v>409</v>
      </c>
      <c r="H2010" t="s">
        <v>2557</v>
      </c>
      <c r="I2010">
        <v>3910390788</v>
      </c>
      <c r="J2010" t="s">
        <v>2558</v>
      </c>
      <c r="K2010">
        <v>0</v>
      </c>
      <c r="L2010" t="s">
        <v>1228</v>
      </c>
      <c r="M2010">
        <v>0</v>
      </c>
      <c r="N2010" t="s">
        <v>1228</v>
      </c>
    </row>
    <row r="2011" spans="1:14" hidden="1">
      <c r="A2011">
        <v>10</v>
      </c>
      <c r="B2011">
        <v>41</v>
      </c>
      <c r="C2011" t="s">
        <v>2559</v>
      </c>
      <c r="D2011" t="s">
        <v>2618</v>
      </c>
      <c r="E2011">
        <v>1000730</v>
      </c>
      <c r="F2011" t="s">
        <v>47</v>
      </c>
      <c r="G2011" t="s">
        <v>1122</v>
      </c>
      <c r="H2011" t="s">
        <v>2557</v>
      </c>
      <c r="I2011">
        <v>3910390788</v>
      </c>
      <c r="J2011" t="s">
        <v>2558</v>
      </c>
      <c r="K2011">
        <v>0</v>
      </c>
      <c r="L2011" t="s">
        <v>1228</v>
      </c>
      <c r="M2011">
        <v>0</v>
      </c>
      <c r="N2011" t="s">
        <v>1228</v>
      </c>
    </row>
    <row r="2012" spans="1:14" hidden="1">
      <c r="A2012">
        <v>10</v>
      </c>
      <c r="B2012">
        <v>41</v>
      </c>
      <c r="C2012" t="s">
        <v>2559</v>
      </c>
      <c r="D2012" t="s">
        <v>2618</v>
      </c>
      <c r="E2012">
        <v>1000730</v>
      </c>
      <c r="F2012" t="s">
        <v>47</v>
      </c>
      <c r="G2012" t="s">
        <v>194</v>
      </c>
      <c r="H2012" t="s">
        <v>2557</v>
      </c>
      <c r="I2012">
        <v>3910390788</v>
      </c>
      <c r="J2012" t="s">
        <v>2558</v>
      </c>
      <c r="K2012">
        <v>0</v>
      </c>
      <c r="L2012" t="s">
        <v>1228</v>
      </c>
      <c r="M2012">
        <v>0</v>
      </c>
      <c r="N2012" t="s">
        <v>1228</v>
      </c>
    </row>
    <row r="2013" spans="1:14" hidden="1">
      <c r="A2013">
        <v>10</v>
      </c>
      <c r="B2013">
        <v>41</v>
      </c>
      <c r="C2013" t="s">
        <v>2559</v>
      </c>
      <c r="D2013" t="s">
        <v>2618</v>
      </c>
      <c r="E2013">
        <v>1000730</v>
      </c>
      <c r="F2013" t="s">
        <v>47</v>
      </c>
      <c r="G2013" t="s">
        <v>409</v>
      </c>
      <c r="H2013" t="s">
        <v>2557</v>
      </c>
      <c r="I2013">
        <v>3910390788</v>
      </c>
      <c r="J2013" t="s">
        <v>2558</v>
      </c>
      <c r="K2013">
        <v>0</v>
      </c>
      <c r="L2013" t="s">
        <v>1228</v>
      </c>
      <c r="M2013">
        <v>0</v>
      </c>
      <c r="N2013" t="s">
        <v>1228</v>
      </c>
    </row>
    <row r="2014" spans="1:14" hidden="1">
      <c r="A2014">
        <v>19</v>
      </c>
      <c r="B2014">
        <v>41</v>
      </c>
      <c r="C2014" t="s">
        <v>2555</v>
      </c>
      <c r="D2014" t="s">
        <v>2618</v>
      </c>
      <c r="E2014">
        <v>1000730</v>
      </c>
      <c r="F2014" t="s">
        <v>47</v>
      </c>
      <c r="G2014" t="s">
        <v>54</v>
      </c>
      <c r="H2014" t="s">
        <v>2557</v>
      </c>
      <c r="I2014">
        <v>35591378</v>
      </c>
      <c r="J2014" t="s">
        <v>2558</v>
      </c>
      <c r="K2014" s="45">
        <v>49120</v>
      </c>
      <c r="L2014" t="s">
        <v>1228</v>
      </c>
      <c r="M2014" s="45">
        <v>9333</v>
      </c>
      <c r="N2014" t="s">
        <v>1228</v>
      </c>
    </row>
    <row r="2015" spans="1:14" hidden="1">
      <c r="A2015">
        <v>19</v>
      </c>
      <c r="B2015">
        <v>41</v>
      </c>
      <c r="C2015" t="s">
        <v>2555</v>
      </c>
      <c r="D2015" t="s">
        <v>2618</v>
      </c>
      <c r="E2015">
        <v>1000730</v>
      </c>
      <c r="F2015" t="s">
        <v>47</v>
      </c>
      <c r="G2015" t="s">
        <v>54</v>
      </c>
      <c r="H2015" t="s">
        <v>2557</v>
      </c>
      <c r="I2015">
        <v>35591378</v>
      </c>
      <c r="J2015" t="s">
        <v>2558</v>
      </c>
      <c r="K2015">
        <v>0</v>
      </c>
      <c r="L2015" t="s">
        <v>1228</v>
      </c>
      <c r="M2015">
        <v>0</v>
      </c>
      <c r="N2015" t="s">
        <v>1228</v>
      </c>
    </row>
    <row r="2016" spans="1:14" hidden="1">
      <c r="A2016">
        <v>19</v>
      </c>
      <c r="B2016">
        <v>41</v>
      </c>
      <c r="C2016" t="s">
        <v>2555</v>
      </c>
      <c r="D2016" t="s">
        <v>2618</v>
      </c>
      <c r="E2016">
        <v>1000730</v>
      </c>
      <c r="F2016" t="s">
        <v>47</v>
      </c>
      <c r="G2016" t="s">
        <v>54</v>
      </c>
      <c r="H2016" t="s">
        <v>2557</v>
      </c>
      <c r="I2016">
        <v>35591378</v>
      </c>
      <c r="J2016" t="s">
        <v>2558</v>
      </c>
      <c r="K2016">
        <v>0</v>
      </c>
      <c r="L2016" t="s">
        <v>1228</v>
      </c>
      <c r="M2016">
        <v>0</v>
      </c>
      <c r="N2016" t="s">
        <v>1228</v>
      </c>
    </row>
    <row r="2017" spans="1:14" hidden="1">
      <c r="A2017">
        <v>19</v>
      </c>
      <c r="B2017">
        <v>41</v>
      </c>
      <c r="C2017" t="s">
        <v>2555</v>
      </c>
      <c r="D2017" t="s">
        <v>2618</v>
      </c>
      <c r="E2017">
        <v>1000730</v>
      </c>
      <c r="F2017" t="s">
        <v>47</v>
      </c>
      <c r="G2017" t="s">
        <v>54</v>
      </c>
      <c r="H2017" t="s">
        <v>2557</v>
      </c>
      <c r="I2017">
        <v>35591378</v>
      </c>
      <c r="J2017" t="s">
        <v>2558</v>
      </c>
      <c r="K2017">
        <v>0</v>
      </c>
      <c r="L2017" t="s">
        <v>1228</v>
      </c>
      <c r="M2017">
        <v>0</v>
      </c>
      <c r="N2017" t="s">
        <v>1228</v>
      </c>
    </row>
    <row r="2018" spans="1:14" hidden="1">
      <c r="A2018">
        <v>19</v>
      </c>
      <c r="B2018">
        <v>41</v>
      </c>
      <c r="C2018" t="s">
        <v>2555</v>
      </c>
      <c r="D2018" t="s">
        <v>2618</v>
      </c>
      <c r="E2018">
        <v>1000730</v>
      </c>
      <c r="F2018" t="s">
        <v>47</v>
      </c>
      <c r="G2018" t="s">
        <v>54</v>
      </c>
      <c r="H2018" t="s">
        <v>2557</v>
      </c>
      <c r="I2018">
        <v>35591378</v>
      </c>
      <c r="J2018" t="s">
        <v>2558</v>
      </c>
      <c r="K2018">
        <v>0</v>
      </c>
      <c r="L2018" t="s">
        <v>1228</v>
      </c>
      <c r="M2018">
        <v>0</v>
      </c>
      <c r="N2018" t="s">
        <v>1228</v>
      </c>
    </row>
    <row r="2019" spans="1:14" hidden="1">
      <c r="A2019">
        <v>19</v>
      </c>
      <c r="B2019">
        <v>41</v>
      </c>
      <c r="C2019" t="s">
        <v>2555</v>
      </c>
      <c r="D2019" t="s">
        <v>2618</v>
      </c>
      <c r="E2019">
        <v>1000730</v>
      </c>
      <c r="F2019" t="s">
        <v>47</v>
      </c>
      <c r="G2019" t="s">
        <v>54</v>
      </c>
      <c r="H2019" t="s">
        <v>2557</v>
      </c>
      <c r="I2019">
        <v>35591378</v>
      </c>
      <c r="J2019" t="s">
        <v>2558</v>
      </c>
      <c r="K2019" s="45">
        <v>15654</v>
      </c>
      <c r="L2019" t="s">
        <v>1228</v>
      </c>
      <c r="M2019" s="45">
        <v>2974</v>
      </c>
      <c r="N2019" t="s">
        <v>1228</v>
      </c>
    </row>
    <row r="2020" spans="1:14" hidden="1">
      <c r="A2020">
        <v>19</v>
      </c>
      <c r="B2020">
        <v>41</v>
      </c>
      <c r="C2020" t="s">
        <v>2555</v>
      </c>
      <c r="D2020" t="s">
        <v>2618</v>
      </c>
      <c r="E2020">
        <v>1000730</v>
      </c>
      <c r="F2020" t="s">
        <v>47</v>
      </c>
      <c r="G2020" t="s">
        <v>54</v>
      </c>
      <c r="H2020" t="s">
        <v>2557</v>
      </c>
      <c r="I2020">
        <v>35591378</v>
      </c>
      <c r="J2020" t="s">
        <v>2558</v>
      </c>
      <c r="K2020">
        <v>0</v>
      </c>
      <c r="L2020" t="s">
        <v>1228</v>
      </c>
      <c r="M2020">
        <v>0</v>
      </c>
      <c r="N2020" t="s">
        <v>1228</v>
      </c>
    </row>
    <row r="2021" spans="1:14" hidden="1">
      <c r="A2021">
        <v>19</v>
      </c>
      <c r="B2021">
        <v>41</v>
      </c>
      <c r="C2021" t="s">
        <v>2555</v>
      </c>
      <c r="D2021" t="s">
        <v>2618</v>
      </c>
      <c r="E2021">
        <v>1000730</v>
      </c>
      <c r="F2021" t="s">
        <v>47</v>
      </c>
      <c r="G2021" t="s">
        <v>54</v>
      </c>
      <c r="H2021" t="s">
        <v>2557</v>
      </c>
      <c r="I2021">
        <v>35591378</v>
      </c>
      <c r="J2021" t="s">
        <v>2558</v>
      </c>
      <c r="K2021">
        <v>0</v>
      </c>
      <c r="L2021" t="s">
        <v>1228</v>
      </c>
      <c r="M2021">
        <v>0</v>
      </c>
      <c r="N2021" t="s">
        <v>1228</v>
      </c>
    </row>
    <row r="2022" spans="1:14" hidden="1">
      <c r="A2022">
        <v>19</v>
      </c>
      <c r="B2022">
        <v>41</v>
      </c>
      <c r="C2022" t="s">
        <v>2555</v>
      </c>
      <c r="D2022" t="s">
        <v>2618</v>
      </c>
      <c r="E2022">
        <v>1000730</v>
      </c>
      <c r="F2022" t="s">
        <v>47</v>
      </c>
      <c r="G2022" t="s">
        <v>54</v>
      </c>
      <c r="H2022" t="s">
        <v>2557</v>
      </c>
      <c r="I2022">
        <v>35591378</v>
      </c>
      <c r="J2022" t="s">
        <v>2558</v>
      </c>
      <c r="K2022">
        <v>0</v>
      </c>
      <c r="L2022" t="s">
        <v>1228</v>
      </c>
      <c r="M2022">
        <v>0</v>
      </c>
      <c r="N2022" t="s">
        <v>1228</v>
      </c>
    </row>
    <row r="2023" spans="1:14" hidden="1">
      <c r="A2023">
        <v>19</v>
      </c>
      <c r="B2023">
        <v>41</v>
      </c>
      <c r="C2023" t="s">
        <v>2555</v>
      </c>
      <c r="D2023" t="s">
        <v>2618</v>
      </c>
      <c r="E2023">
        <v>1000730</v>
      </c>
      <c r="F2023" t="s">
        <v>47</v>
      </c>
      <c r="G2023" t="s">
        <v>54</v>
      </c>
      <c r="H2023" t="s">
        <v>2557</v>
      </c>
      <c r="I2023">
        <v>35591378</v>
      </c>
      <c r="J2023" t="s">
        <v>2558</v>
      </c>
      <c r="K2023">
        <v>0</v>
      </c>
      <c r="L2023" t="s">
        <v>1228</v>
      </c>
      <c r="M2023">
        <v>0</v>
      </c>
      <c r="N2023" t="s">
        <v>1228</v>
      </c>
    </row>
    <row r="2024" spans="1:14" hidden="1">
      <c r="A2024">
        <v>19</v>
      </c>
      <c r="B2024">
        <v>41</v>
      </c>
      <c r="C2024" t="s">
        <v>2555</v>
      </c>
      <c r="D2024" t="s">
        <v>2618</v>
      </c>
      <c r="E2024">
        <v>1000730</v>
      </c>
      <c r="F2024" t="s">
        <v>47</v>
      </c>
      <c r="G2024" t="s">
        <v>54</v>
      </c>
      <c r="H2024" t="s">
        <v>2557</v>
      </c>
      <c r="I2024">
        <v>35591378</v>
      </c>
      <c r="J2024" t="s">
        <v>2558</v>
      </c>
      <c r="K2024">
        <v>0</v>
      </c>
      <c r="L2024" t="s">
        <v>1228</v>
      </c>
      <c r="M2024">
        <v>0</v>
      </c>
      <c r="N2024" t="s">
        <v>1228</v>
      </c>
    </row>
    <row r="2025" spans="1:14" hidden="1">
      <c r="A2025">
        <v>19</v>
      </c>
      <c r="B2025">
        <v>41</v>
      </c>
      <c r="C2025" t="s">
        <v>2555</v>
      </c>
      <c r="D2025" t="s">
        <v>2618</v>
      </c>
      <c r="E2025">
        <v>1000730</v>
      </c>
      <c r="F2025" t="s">
        <v>47</v>
      </c>
      <c r="G2025" t="s">
        <v>54</v>
      </c>
      <c r="H2025" t="s">
        <v>2557</v>
      </c>
      <c r="I2025">
        <v>35591378</v>
      </c>
      <c r="J2025" t="s">
        <v>2558</v>
      </c>
      <c r="K2025">
        <v>0</v>
      </c>
      <c r="L2025" t="s">
        <v>1228</v>
      </c>
      <c r="M2025">
        <v>0</v>
      </c>
      <c r="N2025" t="s">
        <v>1228</v>
      </c>
    </row>
    <row r="2026" spans="1:14" hidden="1">
      <c r="A2026">
        <v>10</v>
      </c>
      <c r="B2026">
        <v>41</v>
      </c>
      <c r="C2026" t="s">
        <v>2555</v>
      </c>
      <c r="D2026" t="s">
        <v>2618</v>
      </c>
      <c r="E2026">
        <v>1000730</v>
      </c>
      <c r="F2026" t="s">
        <v>47</v>
      </c>
      <c r="G2026" t="s">
        <v>117</v>
      </c>
      <c r="H2026" t="s">
        <v>2557</v>
      </c>
      <c r="I2026">
        <v>35591379</v>
      </c>
      <c r="J2026" t="s">
        <v>2558</v>
      </c>
      <c r="K2026">
        <v>0</v>
      </c>
      <c r="L2026" t="s">
        <v>1228</v>
      </c>
      <c r="M2026">
        <v>0</v>
      </c>
      <c r="N2026" t="s">
        <v>1228</v>
      </c>
    </row>
    <row r="2027" spans="1:14" hidden="1">
      <c r="A2027">
        <v>10</v>
      </c>
      <c r="B2027">
        <v>41</v>
      </c>
      <c r="C2027" t="s">
        <v>2555</v>
      </c>
      <c r="D2027" t="s">
        <v>2618</v>
      </c>
      <c r="E2027">
        <v>1000730</v>
      </c>
      <c r="F2027" t="s">
        <v>47</v>
      </c>
      <c r="G2027" t="s">
        <v>279</v>
      </c>
      <c r="H2027" t="s">
        <v>2557</v>
      </c>
      <c r="I2027">
        <v>35591379</v>
      </c>
      <c r="J2027" t="s">
        <v>2558</v>
      </c>
      <c r="K2027">
        <v>0</v>
      </c>
      <c r="L2027" t="s">
        <v>1228</v>
      </c>
      <c r="M2027">
        <v>0</v>
      </c>
      <c r="N2027" t="s">
        <v>1228</v>
      </c>
    </row>
    <row r="2028" spans="1:14" hidden="1">
      <c r="A2028">
        <v>10</v>
      </c>
      <c r="B2028">
        <v>41</v>
      </c>
      <c r="C2028" t="s">
        <v>2555</v>
      </c>
      <c r="D2028" t="s">
        <v>2618</v>
      </c>
      <c r="E2028">
        <v>1000730</v>
      </c>
      <c r="F2028" t="s">
        <v>47</v>
      </c>
      <c r="G2028" t="s">
        <v>250</v>
      </c>
      <c r="H2028" t="s">
        <v>2557</v>
      </c>
      <c r="I2028">
        <v>35591379</v>
      </c>
      <c r="J2028" t="s">
        <v>2558</v>
      </c>
      <c r="K2028">
        <v>0</v>
      </c>
      <c r="L2028" t="s">
        <v>1228</v>
      </c>
      <c r="M2028">
        <v>0</v>
      </c>
      <c r="N2028" t="s">
        <v>1228</v>
      </c>
    </row>
    <row r="2029" spans="1:14" hidden="1">
      <c r="A2029">
        <v>10</v>
      </c>
      <c r="B2029">
        <v>41</v>
      </c>
      <c r="C2029" t="s">
        <v>2555</v>
      </c>
      <c r="D2029" t="s">
        <v>2618</v>
      </c>
      <c r="E2029">
        <v>1000730</v>
      </c>
      <c r="F2029" t="s">
        <v>47</v>
      </c>
      <c r="G2029" t="s">
        <v>252</v>
      </c>
      <c r="H2029" t="s">
        <v>2557</v>
      </c>
      <c r="I2029">
        <v>35591379</v>
      </c>
      <c r="J2029" t="s">
        <v>2558</v>
      </c>
      <c r="K2029">
        <v>0</v>
      </c>
      <c r="L2029" t="s">
        <v>1228</v>
      </c>
      <c r="M2029">
        <v>0</v>
      </c>
      <c r="N2029" t="s">
        <v>1228</v>
      </c>
    </row>
    <row r="2030" spans="1:14" hidden="1">
      <c r="A2030">
        <v>10</v>
      </c>
      <c r="B2030">
        <v>41</v>
      </c>
      <c r="C2030" t="s">
        <v>2555</v>
      </c>
      <c r="D2030" t="s">
        <v>2618</v>
      </c>
      <c r="E2030">
        <v>1000730</v>
      </c>
      <c r="F2030" t="s">
        <v>47</v>
      </c>
      <c r="G2030" t="s">
        <v>245</v>
      </c>
      <c r="H2030" t="s">
        <v>2557</v>
      </c>
      <c r="I2030">
        <v>35591379</v>
      </c>
      <c r="J2030" t="s">
        <v>2558</v>
      </c>
      <c r="K2030">
        <v>0</v>
      </c>
      <c r="L2030" t="s">
        <v>1228</v>
      </c>
      <c r="M2030">
        <v>0</v>
      </c>
      <c r="N2030" t="s">
        <v>1228</v>
      </c>
    </row>
    <row r="2031" spans="1:14" hidden="1">
      <c r="A2031">
        <v>10</v>
      </c>
      <c r="B2031">
        <v>41</v>
      </c>
      <c r="C2031" t="s">
        <v>2555</v>
      </c>
      <c r="D2031" t="s">
        <v>2618</v>
      </c>
      <c r="E2031">
        <v>1000730</v>
      </c>
      <c r="F2031" t="s">
        <v>47</v>
      </c>
      <c r="G2031" t="s">
        <v>254</v>
      </c>
      <c r="H2031" t="s">
        <v>2557</v>
      </c>
      <c r="I2031">
        <v>35591379</v>
      </c>
      <c r="J2031" t="s">
        <v>2558</v>
      </c>
      <c r="K2031">
        <v>0</v>
      </c>
      <c r="L2031" t="s">
        <v>1228</v>
      </c>
      <c r="M2031">
        <v>0</v>
      </c>
      <c r="N2031" t="s">
        <v>1228</v>
      </c>
    </row>
    <row r="2032" spans="1:14" hidden="1">
      <c r="A2032">
        <v>10</v>
      </c>
      <c r="B2032">
        <v>41</v>
      </c>
      <c r="C2032" t="s">
        <v>2555</v>
      </c>
      <c r="D2032" t="s">
        <v>2618</v>
      </c>
      <c r="E2032">
        <v>1000730</v>
      </c>
      <c r="F2032" t="s">
        <v>47</v>
      </c>
      <c r="G2032" t="s">
        <v>177</v>
      </c>
      <c r="H2032" t="s">
        <v>2557</v>
      </c>
      <c r="I2032">
        <v>35591379</v>
      </c>
      <c r="J2032" t="s">
        <v>2558</v>
      </c>
      <c r="K2032">
        <v>0</v>
      </c>
      <c r="L2032" t="s">
        <v>1228</v>
      </c>
      <c r="M2032">
        <v>0</v>
      </c>
      <c r="N2032" t="s">
        <v>1228</v>
      </c>
    </row>
    <row r="2033" spans="1:14" hidden="1">
      <c r="A2033">
        <v>10</v>
      </c>
      <c r="B2033">
        <v>41</v>
      </c>
      <c r="C2033" t="s">
        <v>2555</v>
      </c>
      <c r="D2033" t="s">
        <v>2618</v>
      </c>
      <c r="E2033">
        <v>1000730</v>
      </c>
      <c r="F2033" t="s">
        <v>47</v>
      </c>
      <c r="G2033" t="s">
        <v>150</v>
      </c>
      <c r="H2033" t="s">
        <v>2557</v>
      </c>
      <c r="I2033">
        <v>35591379</v>
      </c>
      <c r="J2033" t="s">
        <v>2558</v>
      </c>
      <c r="K2033">
        <v>0</v>
      </c>
      <c r="L2033" t="s">
        <v>1228</v>
      </c>
      <c r="M2033">
        <v>0</v>
      </c>
      <c r="N2033" t="s">
        <v>1228</v>
      </c>
    </row>
    <row r="2034" spans="1:14" hidden="1">
      <c r="A2034">
        <v>10</v>
      </c>
      <c r="B2034">
        <v>41</v>
      </c>
      <c r="C2034" t="s">
        <v>2555</v>
      </c>
      <c r="D2034" t="s">
        <v>2618</v>
      </c>
      <c r="E2034">
        <v>1000730</v>
      </c>
      <c r="F2034" t="s">
        <v>47</v>
      </c>
      <c r="G2034" t="s">
        <v>117</v>
      </c>
      <c r="H2034" t="s">
        <v>2557</v>
      </c>
      <c r="I2034">
        <v>35591379</v>
      </c>
      <c r="J2034" t="s">
        <v>2558</v>
      </c>
      <c r="K2034">
        <v>0</v>
      </c>
      <c r="L2034" t="s">
        <v>1228</v>
      </c>
      <c r="M2034">
        <v>0</v>
      </c>
      <c r="N2034" t="s">
        <v>1228</v>
      </c>
    </row>
    <row r="2035" spans="1:14" hidden="1">
      <c r="A2035">
        <v>10</v>
      </c>
      <c r="B2035">
        <v>41</v>
      </c>
      <c r="C2035" t="s">
        <v>2555</v>
      </c>
      <c r="D2035" t="s">
        <v>2618</v>
      </c>
      <c r="E2035">
        <v>1000730</v>
      </c>
      <c r="F2035" t="s">
        <v>47</v>
      </c>
      <c r="G2035" t="s">
        <v>135</v>
      </c>
      <c r="H2035" t="s">
        <v>2557</v>
      </c>
      <c r="I2035">
        <v>35591379</v>
      </c>
      <c r="J2035" t="s">
        <v>2558</v>
      </c>
      <c r="K2035">
        <v>0</v>
      </c>
      <c r="L2035" t="s">
        <v>1228</v>
      </c>
      <c r="M2035">
        <v>0</v>
      </c>
      <c r="N2035" t="s">
        <v>1228</v>
      </c>
    </row>
    <row r="2036" spans="1:14" hidden="1">
      <c r="A2036">
        <v>10</v>
      </c>
      <c r="B2036">
        <v>41</v>
      </c>
      <c r="C2036" t="s">
        <v>2555</v>
      </c>
      <c r="D2036" t="s">
        <v>2618</v>
      </c>
      <c r="E2036">
        <v>1000730</v>
      </c>
      <c r="F2036" t="s">
        <v>47</v>
      </c>
      <c r="G2036" t="s">
        <v>317</v>
      </c>
      <c r="H2036" t="s">
        <v>2557</v>
      </c>
      <c r="I2036">
        <v>35591379</v>
      </c>
      <c r="J2036" t="s">
        <v>2558</v>
      </c>
      <c r="K2036">
        <v>0</v>
      </c>
      <c r="L2036" t="s">
        <v>1228</v>
      </c>
      <c r="M2036">
        <v>0</v>
      </c>
      <c r="N2036" t="s">
        <v>1228</v>
      </c>
    </row>
    <row r="2037" spans="1:14" hidden="1">
      <c r="A2037">
        <v>10</v>
      </c>
      <c r="B2037">
        <v>41</v>
      </c>
      <c r="C2037" t="s">
        <v>2555</v>
      </c>
      <c r="D2037" t="s">
        <v>2618</v>
      </c>
      <c r="E2037">
        <v>1000730</v>
      </c>
      <c r="F2037" t="s">
        <v>47</v>
      </c>
      <c r="G2037" t="s">
        <v>80</v>
      </c>
      <c r="H2037" t="s">
        <v>2557</v>
      </c>
      <c r="I2037">
        <v>35591379</v>
      </c>
      <c r="J2037" t="s">
        <v>2558</v>
      </c>
      <c r="K2037">
        <v>0</v>
      </c>
      <c r="L2037" t="s">
        <v>1228</v>
      </c>
      <c r="M2037">
        <v>0</v>
      </c>
      <c r="N2037" t="s">
        <v>1228</v>
      </c>
    </row>
    <row r="2038" spans="1:14" hidden="1">
      <c r="A2038">
        <v>10</v>
      </c>
      <c r="B2038">
        <v>41</v>
      </c>
      <c r="C2038" t="s">
        <v>2555</v>
      </c>
      <c r="D2038" t="s">
        <v>2618</v>
      </c>
      <c r="E2038">
        <v>1000730</v>
      </c>
      <c r="F2038" t="s">
        <v>47</v>
      </c>
      <c r="G2038" t="s">
        <v>254</v>
      </c>
      <c r="H2038" t="s">
        <v>2557</v>
      </c>
      <c r="I2038">
        <v>35591379</v>
      </c>
      <c r="J2038" t="s">
        <v>2558</v>
      </c>
      <c r="K2038">
        <v>0</v>
      </c>
      <c r="L2038" t="s">
        <v>1228</v>
      </c>
      <c r="M2038">
        <v>0</v>
      </c>
      <c r="N2038" t="s">
        <v>1228</v>
      </c>
    </row>
    <row r="2039" spans="1:14" hidden="1">
      <c r="A2039">
        <v>10</v>
      </c>
      <c r="B2039">
        <v>41</v>
      </c>
      <c r="C2039" t="s">
        <v>2555</v>
      </c>
      <c r="D2039" t="s">
        <v>2618</v>
      </c>
      <c r="E2039">
        <v>1000730</v>
      </c>
      <c r="F2039" t="s">
        <v>47</v>
      </c>
      <c r="G2039" t="s">
        <v>117</v>
      </c>
      <c r="H2039" t="s">
        <v>2557</v>
      </c>
      <c r="I2039">
        <v>35591379</v>
      </c>
      <c r="J2039" t="s">
        <v>2558</v>
      </c>
      <c r="K2039">
        <v>0</v>
      </c>
      <c r="L2039" t="s">
        <v>1228</v>
      </c>
      <c r="M2039">
        <v>0</v>
      </c>
      <c r="N2039" t="s">
        <v>1228</v>
      </c>
    </row>
    <row r="2040" spans="1:14" hidden="1">
      <c r="A2040">
        <v>10</v>
      </c>
      <c r="B2040">
        <v>41</v>
      </c>
      <c r="C2040" t="s">
        <v>2555</v>
      </c>
      <c r="D2040" t="s">
        <v>2618</v>
      </c>
      <c r="E2040">
        <v>1000730</v>
      </c>
      <c r="F2040" t="s">
        <v>47</v>
      </c>
      <c r="G2040" t="s">
        <v>150</v>
      </c>
      <c r="H2040" t="s">
        <v>2557</v>
      </c>
      <c r="I2040">
        <v>35591379</v>
      </c>
      <c r="J2040" t="s">
        <v>2558</v>
      </c>
      <c r="K2040">
        <v>0</v>
      </c>
      <c r="L2040" t="s">
        <v>1228</v>
      </c>
      <c r="M2040">
        <v>0</v>
      </c>
      <c r="N2040" t="s">
        <v>1228</v>
      </c>
    </row>
    <row r="2041" spans="1:14" hidden="1">
      <c r="A2041">
        <v>10</v>
      </c>
      <c r="B2041">
        <v>41</v>
      </c>
      <c r="C2041" t="s">
        <v>2555</v>
      </c>
      <c r="D2041" t="s">
        <v>2618</v>
      </c>
      <c r="E2041">
        <v>1000730</v>
      </c>
      <c r="F2041" t="s">
        <v>47</v>
      </c>
      <c r="G2041" t="s">
        <v>135</v>
      </c>
      <c r="H2041" t="s">
        <v>2557</v>
      </c>
      <c r="I2041">
        <v>35591379</v>
      </c>
      <c r="J2041" t="s">
        <v>2558</v>
      </c>
      <c r="K2041">
        <v>0</v>
      </c>
      <c r="L2041" t="s">
        <v>1228</v>
      </c>
      <c r="M2041">
        <v>0</v>
      </c>
      <c r="N2041" t="s">
        <v>1228</v>
      </c>
    </row>
    <row r="2042" spans="1:14" hidden="1">
      <c r="A2042">
        <v>10</v>
      </c>
      <c r="B2042">
        <v>41</v>
      </c>
      <c r="C2042" t="s">
        <v>2555</v>
      </c>
      <c r="D2042" t="s">
        <v>2618</v>
      </c>
      <c r="E2042">
        <v>1000730</v>
      </c>
      <c r="F2042" t="s">
        <v>47</v>
      </c>
      <c r="G2042" t="s">
        <v>117</v>
      </c>
      <c r="H2042" t="s">
        <v>2557</v>
      </c>
      <c r="I2042">
        <v>35591379</v>
      </c>
      <c r="J2042" t="s">
        <v>2558</v>
      </c>
      <c r="K2042">
        <v>0</v>
      </c>
      <c r="L2042" t="s">
        <v>1228</v>
      </c>
      <c r="M2042">
        <v>0</v>
      </c>
      <c r="N2042" t="s">
        <v>1228</v>
      </c>
    </row>
    <row r="2043" spans="1:14" hidden="1">
      <c r="A2043">
        <v>10</v>
      </c>
      <c r="B2043">
        <v>41</v>
      </c>
      <c r="C2043" t="s">
        <v>2555</v>
      </c>
      <c r="D2043" t="s">
        <v>2618</v>
      </c>
      <c r="E2043">
        <v>1000730</v>
      </c>
      <c r="F2043" t="s">
        <v>47</v>
      </c>
      <c r="G2043" t="s">
        <v>155</v>
      </c>
      <c r="H2043" t="s">
        <v>2557</v>
      </c>
      <c r="I2043">
        <v>35591379</v>
      </c>
      <c r="J2043" t="s">
        <v>2558</v>
      </c>
      <c r="K2043">
        <v>0</v>
      </c>
      <c r="L2043" t="s">
        <v>1228</v>
      </c>
      <c r="M2043">
        <v>0</v>
      </c>
      <c r="N2043" t="s">
        <v>1228</v>
      </c>
    </row>
    <row r="2044" spans="1:14" hidden="1">
      <c r="A2044">
        <v>10</v>
      </c>
      <c r="B2044">
        <v>41</v>
      </c>
      <c r="C2044" t="s">
        <v>2555</v>
      </c>
      <c r="D2044" t="s">
        <v>2618</v>
      </c>
      <c r="E2044">
        <v>1000730</v>
      </c>
      <c r="F2044" t="s">
        <v>47</v>
      </c>
      <c r="G2044" t="s">
        <v>80</v>
      </c>
      <c r="H2044" t="s">
        <v>2557</v>
      </c>
      <c r="I2044">
        <v>35591379</v>
      </c>
      <c r="J2044" t="s">
        <v>2558</v>
      </c>
      <c r="K2044">
        <v>0</v>
      </c>
      <c r="L2044" t="s">
        <v>1228</v>
      </c>
      <c r="M2044">
        <v>0</v>
      </c>
      <c r="N2044" t="s">
        <v>1228</v>
      </c>
    </row>
    <row r="2045" spans="1:14" hidden="1">
      <c r="A2045">
        <v>10</v>
      </c>
      <c r="B2045">
        <v>41</v>
      </c>
      <c r="C2045" t="s">
        <v>2555</v>
      </c>
      <c r="D2045" t="s">
        <v>2618</v>
      </c>
      <c r="E2045">
        <v>1000730</v>
      </c>
      <c r="F2045" t="s">
        <v>47</v>
      </c>
      <c r="G2045" t="s">
        <v>137</v>
      </c>
      <c r="H2045" t="s">
        <v>2557</v>
      </c>
      <c r="I2045">
        <v>35591379</v>
      </c>
      <c r="J2045" t="s">
        <v>2558</v>
      </c>
      <c r="K2045">
        <v>0</v>
      </c>
      <c r="L2045" t="s">
        <v>1228</v>
      </c>
      <c r="M2045">
        <v>0</v>
      </c>
      <c r="N2045" t="s">
        <v>1228</v>
      </c>
    </row>
    <row r="2046" spans="1:14" hidden="1">
      <c r="A2046">
        <v>10</v>
      </c>
      <c r="B2046">
        <v>41</v>
      </c>
      <c r="C2046" t="s">
        <v>2555</v>
      </c>
      <c r="D2046" t="s">
        <v>2618</v>
      </c>
      <c r="E2046">
        <v>1000730</v>
      </c>
      <c r="F2046" t="s">
        <v>47</v>
      </c>
      <c r="G2046" t="s">
        <v>182</v>
      </c>
      <c r="H2046" t="s">
        <v>2557</v>
      </c>
      <c r="I2046">
        <v>35591379</v>
      </c>
      <c r="J2046" t="s">
        <v>2558</v>
      </c>
      <c r="K2046">
        <v>0</v>
      </c>
      <c r="L2046" t="s">
        <v>1228</v>
      </c>
      <c r="M2046">
        <v>0</v>
      </c>
      <c r="N2046" t="s">
        <v>1228</v>
      </c>
    </row>
    <row r="2047" spans="1:14" hidden="1">
      <c r="A2047">
        <v>10</v>
      </c>
      <c r="B2047">
        <v>41</v>
      </c>
      <c r="C2047" t="s">
        <v>2555</v>
      </c>
      <c r="D2047" t="s">
        <v>2618</v>
      </c>
      <c r="E2047">
        <v>1000730</v>
      </c>
      <c r="F2047" t="s">
        <v>47</v>
      </c>
      <c r="G2047" t="s">
        <v>194</v>
      </c>
      <c r="H2047" t="s">
        <v>2557</v>
      </c>
      <c r="I2047">
        <v>35591379</v>
      </c>
      <c r="J2047" t="s">
        <v>2558</v>
      </c>
      <c r="K2047">
        <v>0</v>
      </c>
      <c r="L2047" t="s">
        <v>1228</v>
      </c>
      <c r="M2047">
        <v>0</v>
      </c>
      <c r="N2047" t="s">
        <v>1228</v>
      </c>
    </row>
    <row r="2048" spans="1:14" hidden="1">
      <c r="A2048">
        <v>10</v>
      </c>
      <c r="B2048">
        <v>41</v>
      </c>
      <c r="C2048" t="s">
        <v>2555</v>
      </c>
      <c r="D2048" t="s">
        <v>2618</v>
      </c>
      <c r="E2048">
        <v>1000730</v>
      </c>
      <c r="F2048" t="s">
        <v>47</v>
      </c>
      <c r="G2048" t="s">
        <v>155</v>
      </c>
      <c r="H2048" t="s">
        <v>2557</v>
      </c>
      <c r="I2048">
        <v>35591379</v>
      </c>
      <c r="J2048" t="s">
        <v>2558</v>
      </c>
      <c r="K2048">
        <v>0</v>
      </c>
      <c r="L2048" t="s">
        <v>1228</v>
      </c>
      <c r="M2048">
        <v>0</v>
      </c>
      <c r="N2048" t="s">
        <v>1228</v>
      </c>
    </row>
    <row r="2049" spans="1:14" hidden="1">
      <c r="A2049">
        <v>10</v>
      </c>
      <c r="B2049">
        <v>41</v>
      </c>
      <c r="C2049" t="s">
        <v>2555</v>
      </c>
      <c r="D2049" t="s">
        <v>2618</v>
      </c>
      <c r="E2049">
        <v>1000730</v>
      </c>
      <c r="F2049" t="s">
        <v>47</v>
      </c>
      <c r="G2049" t="s">
        <v>137</v>
      </c>
      <c r="H2049" t="s">
        <v>2557</v>
      </c>
      <c r="I2049">
        <v>35591379</v>
      </c>
      <c r="J2049" t="s">
        <v>2558</v>
      </c>
      <c r="K2049">
        <v>0</v>
      </c>
      <c r="L2049" t="s">
        <v>1228</v>
      </c>
      <c r="M2049">
        <v>0</v>
      </c>
      <c r="N2049" t="s">
        <v>1228</v>
      </c>
    </row>
    <row r="2050" spans="1:14" hidden="1">
      <c r="A2050">
        <v>10</v>
      </c>
      <c r="B2050">
        <v>41</v>
      </c>
      <c r="C2050" t="s">
        <v>2555</v>
      </c>
      <c r="D2050" t="s">
        <v>2618</v>
      </c>
      <c r="E2050">
        <v>1000730</v>
      </c>
      <c r="F2050" t="s">
        <v>47</v>
      </c>
      <c r="G2050" t="s">
        <v>135</v>
      </c>
      <c r="H2050" t="s">
        <v>2557</v>
      </c>
      <c r="I2050">
        <v>35591379</v>
      </c>
      <c r="J2050" t="s">
        <v>2558</v>
      </c>
      <c r="K2050">
        <v>0</v>
      </c>
      <c r="L2050" t="s">
        <v>1228</v>
      </c>
      <c r="M2050">
        <v>0</v>
      </c>
      <c r="N2050" t="s">
        <v>1228</v>
      </c>
    </row>
    <row r="2051" spans="1:14" hidden="1">
      <c r="A2051">
        <v>10</v>
      </c>
      <c r="B2051">
        <v>41</v>
      </c>
      <c r="C2051" t="s">
        <v>2555</v>
      </c>
      <c r="D2051" t="s">
        <v>2618</v>
      </c>
      <c r="E2051">
        <v>1000730</v>
      </c>
      <c r="F2051" t="s">
        <v>47</v>
      </c>
      <c r="G2051" t="s">
        <v>117</v>
      </c>
      <c r="H2051" t="s">
        <v>2557</v>
      </c>
      <c r="I2051">
        <v>35591379</v>
      </c>
      <c r="J2051" t="s">
        <v>2558</v>
      </c>
      <c r="K2051">
        <v>0</v>
      </c>
      <c r="L2051" t="s">
        <v>1228</v>
      </c>
      <c r="M2051">
        <v>0</v>
      </c>
      <c r="N2051" t="s">
        <v>1228</v>
      </c>
    </row>
    <row r="2052" spans="1:14" hidden="1">
      <c r="A2052">
        <v>10</v>
      </c>
      <c r="B2052">
        <v>41</v>
      </c>
      <c r="C2052" t="s">
        <v>2555</v>
      </c>
      <c r="D2052" t="s">
        <v>2618</v>
      </c>
      <c r="E2052">
        <v>1000730</v>
      </c>
      <c r="F2052" t="s">
        <v>47</v>
      </c>
      <c r="G2052" t="s">
        <v>182</v>
      </c>
      <c r="H2052" t="s">
        <v>2557</v>
      </c>
      <c r="I2052">
        <v>35591379</v>
      </c>
      <c r="J2052" t="s">
        <v>2558</v>
      </c>
      <c r="K2052">
        <v>0</v>
      </c>
      <c r="L2052" t="s">
        <v>1228</v>
      </c>
      <c r="M2052">
        <v>0</v>
      </c>
      <c r="N2052" t="s">
        <v>1228</v>
      </c>
    </row>
    <row r="2053" spans="1:14" hidden="1">
      <c r="A2053">
        <v>10</v>
      </c>
      <c r="B2053">
        <v>41</v>
      </c>
      <c r="C2053" t="s">
        <v>2555</v>
      </c>
      <c r="D2053" t="s">
        <v>2618</v>
      </c>
      <c r="E2053">
        <v>1000730</v>
      </c>
      <c r="F2053" t="s">
        <v>47</v>
      </c>
      <c r="G2053" t="s">
        <v>150</v>
      </c>
      <c r="H2053" t="s">
        <v>2557</v>
      </c>
      <c r="I2053">
        <v>35591379</v>
      </c>
      <c r="J2053" t="s">
        <v>2558</v>
      </c>
      <c r="K2053">
        <v>0</v>
      </c>
      <c r="L2053" t="s">
        <v>1228</v>
      </c>
      <c r="M2053">
        <v>0</v>
      </c>
      <c r="N2053" t="s">
        <v>1228</v>
      </c>
    </row>
    <row r="2054" spans="1:14" hidden="1">
      <c r="A2054">
        <v>10</v>
      </c>
      <c r="B2054">
        <v>41</v>
      </c>
      <c r="C2054" t="s">
        <v>2555</v>
      </c>
      <c r="D2054" t="s">
        <v>2618</v>
      </c>
      <c r="E2054">
        <v>1000730</v>
      </c>
      <c r="F2054" t="s">
        <v>47</v>
      </c>
      <c r="G2054" t="s">
        <v>137</v>
      </c>
      <c r="H2054" t="s">
        <v>2557</v>
      </c>
      <c r="I2054">
        <v>35591379</v>
      </c>
      <c r="J2054" t="s">
        <v>2558</v>
      </c>
      <c r="K2054">
        <v>0</v>
      </c>
      <c r="L2054" t="s">
        <v>1228</v>
      </c>
      <c r="M2054">
        <v>0</v>
      </c>
      <c r="N2054" t="s">
        <v>1228</v>
      </c>
    </row>
    <row r="2055" spans="1:14" hidden="1">
      <c r="A2055">
        <v>10</v>
      </c>
      <c r="B2055">
        <v>41</v>
      </c>
      <c r="C2055" t="s">
        <v>2555</v>
      </c>
      <c r="D2055" t="s">
        <v>2618</v>
      </c>
      <c r="E2055">
        <v>1000730</v>
      </c>
      <c r="F2055" t="s">
        <v>47</v>
      </c>
      <c r="G2055" t="s">
        <v>117</v>
      </c>
      <c r="H2055" t="s">
        <v>2557</v>
      </c>
      <c r="I2055">
        <v>35591379</v>
      </c>
      <c r="J2055" t="s">
        <v>2558</v>
      </c>
      <c r="K2055">
        <v>0</v>
      </c>
      <c r="L2055" t="s">
        <v>1228</v>
      </c>
      <c r="M2055">
        <v>0</v>
      </c>
      <c r="N2055" t="s">
        <v>1228</v>
      </c>
    </row>
    <row r="2056" spans="1:14" hidden="1">
      <c r="A2056">
        <v>10</v>
      </c>
      <c r="B2056">
        <v>41</v>
      </c>
      <c r="C2056" t="s">
        <v>2555</v>
      </c>
      <c r="D2056" t="s">
        <v>2618</v>
      </c>
      <c r="E2056">
        <v>1000730</v>
      </c>
      <c r="F2056" t="s">
        <v>47</v>
      </c>
      <c r="G2056" t="s">
        <v>150</v>
      </c>
      <c r="H2056" t="s">
        <v>2557</v>
      </c>
      <c r="I2056">
        <v>35591379</v>
      </c>
      <c r="J2056" t="s">
        <v>2558</v>
      </c>
      <c r="K2056">
        <v>0</v>
      </c>
      <c r="L2056" t="s">
        <v>1228</v>
      </c>
      <c r="M2056">
        <v>0</v>
      </c>
      <c r="N2056" t="s">
        <v>1228</v>
      </c>
    </row>
    <row r="2057" spans="1:14" hidden="1">
      <c r="A2057">
        <v>10</v>
      </c>
      <c r="B2057">
        <v>41</v>
      </c>
      <c r="C2057" t="s">
        <v>2555</v>
      </c>
      <c r="D2057" t="s">
        <v>2618</v>
      </c>
      <c r="E2057">
        <v>1000730</v>
      </c>
      <c r="F2057" t="s">
        <v>47</v>
      </c>
      <c r="G2057" t="s">
        <v>117</v>
      </c>
      <c r="H2057" t="s">
        <v>2557</v>
      </c>
      <c r="I2057">
        <v>35591379</v>
      </c>
      <c r="J2057" t="s">
        <v>2558</v>
      </c>
      <c r="K2057">
        <v>0</v>
      </c>
      <c r="L2057" t="s">
        <v>1228</v>
      </c>
      <c r="M2057">
        <v>0</v>
      </c>
      <c r="N2057" t="s">
        <v>1228</v>
      </c>
    </row>
    <row r="2058" spans="1:14" hidden="1">
      <c r="A2058">
        <v>10</v>
      </c>
      <c r="B2058">
        <v>41</v>
      </c>
      <c r="C2058" t="s">
        <v>2555</v>
      </c>
      <c r="D2058" t="s">
        <v>2618</v>
      </c>
      <c r="E2058">
        <v>1000730</v>
      </c>
      <c r="F2058" t="s">
        <v>47</v>
      </c>
      <c r="G2058" t="s">
        <v>135</v>
      </c>
      <c r="H2058" t="s">
        <v>2557</v>
      </c>
      <c r="I2058">
        <v>35591379</v>
      </c>
      <c r="J2058" t="s">
        <v>2558</v>
      </c>
      <c r="K2058">
        <v>0</v>
      </c>
      <c r="L2058" t="s">
        <v>1228</v>
      </c>
      <c r="M2058">
        <v>0</v>
      </c>
      <c r="N2058" t="s">
        <v>1228</v>
      </c>
    </row>
    <row r="2059" spans="1:14" hidden="1">
      <c r="A2059">
        <v>10</v>
      </c>
      <c r="B2059">
        <v>41</v>
      </c>
      <c r="C2059" t="s">
        <v>2555</v>
      </c>
      <c r="D2059" t="s">
        <v>2618</v>
      </c>
      <c r="E2059">
        <v>1000730</v>
      </c>
      <c r="F2059" t="s">
        <v>47</v>
      </c>
      <c r="G2059" t="s">
        <v>279</v>
      </c>
      <c r="H2059" t="s">
        <v>2557</v>
      </c>
      <c r="I2059">
        <v>35591379</v>
      </c>
      <c r="J2059" t="s">
        <v>2558</v>
      </c>
      <c r="K2059">
        <v>0</v>
      </c>
      <c r="L2059" t="s">
        <v>1228</v>
      </c>
      <c r="M2059">
        <v>0</v>
      </c>
      <c r="N2059" t="s">
        <v>1228</v>
      </c>
    </row>
    <row r="2060" spans="1:14" hidden="1">
      <c r="A2060">
        <v>10</v>
      </c>
      <c r="B2060">
        <v>41</v>
      </c>
      <c r="C2060" t="s">
        <v>2555</v>
      </c>
      <c r="D2060" t="s">
        <v>2618</v>
      </c>
      <c r="E2060">
        <v>1000730</v>
      </c>
      <c r="F2060" t="s">
        <v>47</v>
      </c>
      <c r="G2060" t="s">
        <v>250</v>
      </c>
      <c r="H2060" t="s">
        <v>2557</v>
      </c>
      <c r="I2060">
        <v>35591379</v>
      </c>
      <c r="J2060" t="s">
        <v>2558</v>
      </c>
      <c r="K2060">
        <v>0</v>
      </c>
      <c r="L2060" t="s">
        <v>1228</v>
      </c>
      <c r="M2060">
        <v>0</v>
      </c>
      <c r="N2060" t="s">
        <v>1228</v>
      </c>
    </row>
    <row r="2061" spans="1:14" hidden="1">
      <c r="A2061">
        <v>10</v>
      </c>
      <c r="B2061">
        <v>41</v>
      </c>
      <c r="C2061" t="s">
        <v>2555</v>
      </c>
      <c r="D2061" t="s">
        <v>2618</v>
      </c>
      <c r="E2061">
        <v>1000730</v>
      </c>
      <c r="F2061" t="s">
        <v>47</v>
      </c>
      <c r="G2061" t="s">
        <v>252</v>
      </c>
      <c r="H2061" t="s">
        <v>2557</v>
      </c>
      <c r="I2061">
        <v>35591379</v>
      </c>
      <c r="J2061" t="s">
        <v>2558</v>
      </c>
      <c r="K2061">
        <v>0</v>
      </c>
      <c r="L2061" t="s">
        <v>1228</v>
      </c>
      <c r="M2061">
        <v>0</v>
      </c>
      <c r="N2061" t="s">
        <v>1228</v>
      </c>
    </row>
    <row r="2062" spans="1:14" hidden="1">
      <c r="A2062">
        <v>10</v>
      </c>
      <c r="B2062">
        <v>41</v>
      </c>
      <c r="C2062" t="s">
        <v>2555</v>
      </c>
      <c r="D2062" t="s">
        <v>2618</v>
      </c>
      <c r="E2062">
        <v>1000730</v>
      </c>
      <c r="F2062" t="s">
        <v>47</v>
      </c>
      <c r="G2062" t="s">
        <v>245</v>
      </c>
      <c r="H2062" t="s">
        <v>2557</v>
      </c>
      <c r="I2062">
        <v>35591379</v>
      </c>
      <c r="J2062" t="s">
        <v>2558</v>
      </c>
      <c r="K2062">
        <v>0</v>
      </c>
      <c r="L2062" t="s">
        <v>1228</v>
      </c>
      <c r="M2062">
        <v>0</v>
      </c>
      <c r="N2062" t="s">
        <v>1228</v>
      </c>
    </row>
    <row r="2063" spans="1:14" hidden="1">
      <c r="A2063">
        <v>10</v>
      </c>
      <c r="B2063">
        <v>41</v>
      </c>
      <c r="C2063" t="s">
        <v>2555</v>
      </c>
      <c r="D2063" t="s">
        <v>2618</v>
      </c>
      <c r="E2063">
        <v>1000730</v>
      </c>
      <c r="F2063" t="s">
        <v>47</v>
      </c>
      <c r="G2063" t="s">
        <v>254</v>
      </c>
      <c r="H2063" t="s">
        <v>2557</v>
      </c>
      <c r="I2063">
        <v>35591379</v>
      </c>
      <c r="J2063" t="s">
        <v>2558</v>
      </c>
      <c r="K2063">
        <v>0</v>
      </c>
      <c r="L2063" t="s">
        <v>1228</v>
      </c>
      <c r="M2063">
        <v>0</v>
      </c>
      <c r="N2063" t="s">
        <v>1228</v>
      </c>
    </row>
    <row r="2064" spans="1:14" hidden="1">
      <c r="A2064">
        <v>10</v>
      </c>
      <c r="B2064">
        <v>41</v>
      </c>
      <c r="C2064" t="s">
        <v>2555</v>
      </c>
      <c r="D2064" t="s">
        <v>2618</v>
      </c>
      <c r="E2064">
        <v>1000730</v>
      </c>
      <c r="F2064" t="s">
        <v>47</v>
      </c>
      <c r="G2064" t="s">
        <v>177</v>
      </c>
      <c r="H2064" t="s">
        <v>2557</v>
      </c>
      <c r="I2064">
        <v>35591379</v>
      </c>
      <c r="J2064" t="s">
        <v>2558</v>
      </c>
      <c r="K2064" t="s">
        <v>2579</v>
      </c>
      <c r="L2064" t="s">
        <v>1228</v>
      </c>
      <c r="M2064">
        <v>0</v>
      </c>
      <c r="N2064" t="s">
        <v>1228</v>
      </c>
    </row>
    <row r="2065" spans="1:14" hidden="1">
      <c r="A2065">
        <v>10</v>
      </c>
      <c r="B2065">
        <v>41</v>
      </c>
      <c r="C2065" t="s">
        <v>2555</v>
      </c>
      <c r="D2065" t="s">
        <v>2618</v>
      </c>
      <c r="E2065">
        <v>1000730</v>
      </c>
      <c r="F2065" t="s">
        <v>47</v>
      </c>
      <c r="G2065" t="s">
        <v>254</v>
      </c>
      <c r="H2065" t="s">
        <v>2557</v>
      </c>
      <c r="I2065">
        <v>35591379</v>
      </c>
      <c r="J2065" t="s">
        <v>2558</v>
      </c>
      <c r="K2065" s="45">
        <v>5369</v>
      </c>
      <c r="L2065" t="s">
        <v>1228</v>
      </c>
      <c r="M2065" s="45">
        <v>1020</v>
      </c>
      <c r="N2065" t="s">
        <v>1228</v>
      </c>
    </row>
    <row r="2066" spans="1:14" hidden="1">
      <c r="A2066">
        <v>10</v>
      </c>
      <c r="B2066">
        <v>41</v>
      </c>
      <c r="C2066" t="s">
        <v>2555</v>
      </c>
      <c r="D2066" t="s">
        <v>2618</v>
      </c>
      <c r="E2066">
        <v>1000730</v>
      </c>
      <c r="F2066" t="s">
        <v>47</v>
      </c>
      <c r="G2066" t="s">
        <v>150</v>
      </c>
      <c r="H2066" t="s">
        <v>2557</v>
      </c>
      <c r="I2066">
        <v>35591379</v>
      </c>
      <c r="J2066" t="s">
        <v>2558</v>
      </c>
      <c r="K2066" s="45">
        <v>5589</v>
      </c>
      <c r="L2066" t="s">
        <v>1228</v>
      </c>
      <c r="M2066" s="45">
        <v>1062</v>
      </c>
      <c r="N2066" t="s">
        <v>1228</v>
      </c>
    </row>
    <row r="2067" spans="1:14" hidden="1">
      <c r="A2067">
        <v>10</v>
      </c>
      <c r="B2067">
        <v>41</v>
      </c>
      <c r="C2067" t="s">
        <v>2555</v>
      </c>
      <c r="D2067" t="s">
        <v>2618</v>
      </c>
      <c r="E2067">
        <v>1000730</v>
      </c>
      <c r="F2067" t="s">
        <v>47</v>
      </c>
      <c r="G2067" t="s">
        <v>135</v>
      </c>
      <c r="H2067" t="s">
        <v>2557</v>
      </c>
      <c r="I2067">
        <v>35591379</v>
      </c>
      <c r="J2067" t="s">
        <v>2558</v>
      </c>
      <c r="K2067">
        <v>189</v>
      </c>
      <c r="L2067" t="s">
        <v>1228</v>
      </c>
      <c r="M2067">
        <v>36</v>
      </c>
      <c r="N2067" t="s">
        <v>1228</v>
      </c>
    </row>
    <row r="2068" spans="1:14" hidden="1">
      <c r="A2068">
        <v>10</v>
      </c>
      <c r="B2068">
        <v>41</v>
      </c>
      <c r="C2068" t="s">
        <v>2555</v>
      </c>
      <c r="D2068" t="s">
        <v>2618</v>
      </c>
      <c r="E2068">
        <v>1000730</v>
      </c>
      <c r="F2068" t="s">
        <v>47</v>
      </c>
      <c r="G2068" t="s">
        <v>317</v>
      </c>
      <c r="H2068" t="s">
        <v>2557</v>
      </c>
      <c r="I2068">
        <v>35591379</v>
      </c>
      <c r="J2068" t="s">
        <v>2558</v>
      </c>
      <c r="K2068" s="45">
        <v>2801</v>
      </c>
      <c r="L2068" t="s">
        <v>1228</v>
      </c>
      <c r="M2068">
        <v>532</v>
      </c>
      <c r="N2068" t="s">
        <v>1228</v>
      </c>
    </row>
    <row r="2069" spans="1:14" hidden="1">
      <c r="A2069">
        <v>10</v>
      </c>
      <c r="B2069">
        <v>41</v>
      </c>
      <c r="C2069" t="s">
        <v>2555</v>
      </c>
      <c r="D2069" t="s">
        <v>2618</v>
      </c>
      <c r="E2069">
        <v>1000730</v>
      </c>
      <c r="F2069" t="s">
        <v>47</v>
      </c>
      <c r="G2069" t="s">
        <v>80</v>
      </c>
      <c r="H2069" t="s">
        <v>2557</v>
      </c>
      <c r="I2069">
        <v>35591379</v>
      </c>
      <c r="J2069" t="s">
        <v>2558</v>
      </c>
      <c r="K2069">
        <v>688</v>
      </c>
      <c r="L2069" t="s">
        <v>1228</v>
      </c>
      <c r="M2069">
        <v>131</v>
      </c>
      <c r="N2069" t="s">
        <v>1228</v>
      </c>
    </row>
    <row r="2070" spans="1:14" hidden="1">
      <c r="A2070">
        <v>10</v>
      </c>
      <c r="B2070">
        <v>41</v>
      </c>
      <c r="C2070" t="s">
        <v>2555</v>
      </c>
      <c r="D2070" t="s">
        <v>2618</v>
      </c>
      <c r="E2070">
        <v>1000730</v>
      </c>
      <c r="F2070" t="s">
        <v>47</v>
      </c>
      <c r="G2070" t="s">
        <v>117</v>
      </c>
      <c r="H2070" t="s">
        <v>2557</v>
      </c>
      <c r="I2070">
        <v>35591379</v>
      </c>
      <c r="J2070" t="s">
        <v>2558</v>
      </c>
      <c r="K2070" s="45">
        <v>27291</v>
      </c>
      <c r="L2070" t="s">
        <v>1228</v>
      </c>
      <c r="M2070" s="45">
        <v>5185</v>
      </c>
      <c r="N2070" t="s">
        <v>1228</v>
      </c>
    </row>
    <row r="2071" spans="1:14" hidden="1">
      <c r="A2071">
        <v>10</v>
      </c>
      <c r="B2071">
        <v>41</v>
      </c>
      <c r="C2071" t="s">
        <v>2555</v>
      </c>
      <c r="D2071" t="s">
        <v>2618</v>
      </c>
      <c r="E2071">
        <v>1000730</v>
      </c>
      <c r="F2071" t="s">
        <v>47</v>
      </c>
      <c r="G2071" t="s">
        <v>117</v>
      </c>
      <c r="H2071" t="s">
        <v>2557</v>
      </c>
      <c r="I2071">
        <v>35591379</v>
      </c>
      <c r="J2071" t="s">
        <v>2558</v>
      </c>
      <c r="K2071">
        <v>0</v>
      </c>
      <c r="L2071" t="s">
        <v>1228</v>
      </c>
      <c r="M2071">
        <v>0</v>
      </c>
      <c r="N2071" t="s">
        <v>1228</v>
      </c>
    </row>
    <row r="2072" spans="1:14" hidden="1">
      <c r="A2072">
        <v>10</v>
      </c>
      <c r="B2072">
        <v>41</v>
      </c>
      <c r="C2072" t="s">
        <v>2555</v>
      </c>
      <c r="D2072" t="s">
        <v>2618</v>
      </c>
      <c r="E2072">
        <v>1000730</v>
      </c>
      <c r="F2072" t="s">
        <v>47</v>
      </c>
      <c r="G2072" t="s">
        <v>150</v>
      </c>
      <c r="H2072" t="s">
        <v>2557</v>
      </c>
      <c r="I2072">
        <v>35591379</v>
      </c>
      <c r="J2072" t="s">
        <v>2558</v>
      </c>
      <c r="K2072">
        <v>0</v>
      </c>
      <c r="L2072" t="s">
        <v>1228</v>
      </c>
      <c r="M2072">
        <v>0</v>
      </c>
      <c r="N2072" t="s">
        <v>1228</v>
      </c>
    </row>
    <row r="2073" spans="1:14" hidden="1">
      <c r="A2073">
        <v>10</v>
      </c>
      <c r="B2073">
        <v>41</v>
      </c>
      <c r="C2073" t="s">
        <v>2555</v>
      </c>
      <c r="D2073" t="s">
        <v>2618</v>
      </c>
      <c r="E2073">
        <v>1000730</v>
      </c>
      <c r="F2073" t="s">
        <v>47</v>
      </c>
      <c r="G2073" t="s">
        <v>182</v>
      </c>
      <c r="H2073" t="s">
        <v>2557</v>
      </c>
      <c r="I2073">
        <v>35591379</v>
      </c>
      <c r="J2073" t="s">
        <v>2558</v>
      </c>
      <c r="K2073">
        <v>0</v>
      </c>
      <c r="L2073" t="s">
        <v>1228</v>
      </c>
      <c r="M2073">
        <v>0</v>
      </c>
      <c r="N2073" t="s">
        <v>1228</v>
      </c>
    </row>
    <row r="2074" spans="1:14" hidden="1">
      <c r="A2074">
        <v>10</v>
      </c>
      <c r="B2074">
        <v>41</v>
      </c>
      <c r="C2074" t="s">
        <v>2555</v>
      </c>
      <c r="D2074" t="s">
        <v>2618</v>
      </c>
      <c r="E2074">
        <v>1000730</v>
      </c>
      <c r="F2074" t="s">
        <v>47</v>
      </c>
      <c r="G2074" t="s">
        <v>135</v>
      </c>
      <c r="H2074" t="s">
        <v>2557</v>
      </c>
      <c r="I2074">
        <v>35591379</v>
      </c>
      <c r="J2074" t="s">
        <v>2558</v>
      </c>
      <c r="K2074">
        <v>0</v>
      </c>
      <c r="L2074" t="s">
        <v>1228</v>
      </c>
      <c r="M2074">
        <v>0</v>
      </c>
      <c r="N2074" t="s">
        <v>1228</v>
      </c>
    </row>
    <row r="2075" spans="1:14" hidden="1">
      <c r="A2075">
        <v>10</v>
      </c>
      <c r="B2075">
        <v>41</v>
      </c>
      <c r="C2075" t="s">
        <v>2555</v>
      </c>
      <c r="D2075" t="s">
        <v>2618</v>
      </c>
      <c r="E2075">
        <v>1000730</v>
      </c>
      <c r="F2075" t="s">
        <v>47</v>
      </c>
      <c r="G2075" t="s">
        <v>155</v>
      </c>
      <c r="H2075" t="s">
        <v>2557</v>
      </c>
      <c r="I2075">
        <v>35591379</v>
      </c>
      <c r="J2075" t="s">
        <v>2558</v>
      </c>
      <c r="K2075">
        <v>0</v>
      </c>
      <c r="L2075" t="s">
        <v>1228</v>
      </c>
      <c r="M2075">
        <v>0</v>
      </c>
      <c r="N2075" t="s">
        <v>1228</v>
      </c>
    </row>
    <row r="2076" spans="1:14" hidden="1">
      <c r="A2076">
        <v>10</v>
      </c>
      <c r="B2076">
        <v>41</v>
      </c>
      <c r="C2076" t="s">
        <v>2555</v>
      </c>
      <c r="D2076" t="s">
        <v>2618</v>
      </c>
      <c r="E2076">
        <v>1000730</v>
      </c>
      <c r="F2076" t="s">
        <v>47</v>
      </c>
      <c r="G2076" t="s">
        <v>80</v>
      </c>
      <c r="H2076" t="s">
        <v>2557</v>
      </c>
      <c r="I2076">
        <v>35591379</v>
      </c>
      <c r="J2076" t="s">
        <v>2558</v>
      </c>
      <c r="K2076">
        <v>0</v>
      </c>
      <c r="L2076" t="s">
        <v>1228</v>
      </c>
      <c r="M2076">
        <v>0</v>
      </c>
      <c r="N2076" t="s">
        <v>1228</v>
      </c>
    </row>
    <row r="2077" spans="1:14" hidden="1">
      <c r="A2077">
        <v>10</v>
      </c>
      <c r="B2077">
        <v>41</v>
      </c>
      <c r="C2077" t="s">
        <v>2555</v>
      </c>
      <c r="D2077" t="s">
        <v>2618</v>
      </c>
      <c r="E2077">
        <v>1000730</v>
      </c>
      <c r="F2077" t="s">
        <v>47</v>
      </c>
      <c r="G2077" t="s">
        <v>137</v>
      </c>
      <c r="H2077" t="s">
        <v>2557</v>
      </c>
      <c r="I2077">
        <v>35591379</v>
      </c>
      <c r="J2077" t="s">
        <v>2558</v>
      </c>
      <c r="K2077">
        <v>0</v>
      </c>
      <c r="L2077" t="s">
        <v>1228</v>
      </c>
      <c r="M2077">
        <v>0</v>
      </c>
      <c r="N2077" t="s">
        <v>1228</v>
      </c>
    </row>
    <row r="2078" spans="1:14" hidden="1">
      <c r="A2078">
        <v>10</v>
      </c>
      <c r="B2078">
        <v>41</v>
      </c>
      <c r="C2078" t="s">
        <v>2555</v>
      </c>
      <c r="D2078" t="s">
        <v>2618</v>
      </c>
      <c r="E2078">
        <v>1000730</v>
      </c>
      <c r="F2078" t="s">
        <v>47</v>
      </c>
      <c r="G2078" t="s">
        <v>117</v>
      </c>
      <c r="H2078" t="s">
        <v>2557</v>
      </c>
      <c r="I2078">
        <v>35591379</v>
      </c>
      <c r="J2078" t="s">
        <v>2558</v>
      </c>
      <c r="K2078">
        <v>0</v>
      </c>
      <c r="L2078" t="s">
        <v>1228</v>
      </c>
      <c r="M2078">
        <v>0</v>
      </c>
      <c r="N2078" t="s">
        <v>1228</v>
      </c>
    </row>
    <row r="2079" spans="1:14" hidden="1">
      <c r="A2079">
        <v>10</v>
      </c>
      <c r="B2079">
        <v>41</v>
      </c>
      <c r="C2079" t="s">
        <v>2555</v>
      </c>
      <c r="D2079" t="s">
        <v>2618</v>
      </c>
      <c r="E2079">
        <v>1000730</v>
      </c>
      <c r="F2079" t="s">
        <v>47</v>
      </c>
      <c r="G2079" t="s">
        <v>194</v>
      </c>
      <c r="H2079" t="s">
        <v>2557</v>
      </c>
      <c r="I2079">
        <v>35591379</v>
      </c>
      <c r="J2079" t="s">
        <v>2558</v>
      </c>
      <c r="K2079">
        <v>0</v>
      </c>
      <c r="L2079" t="s">
        <v>1228</v>
      </c>
      <c r="M2079">
        <v>0</v>
      </c>
      <c r="N2079" t="s">
        <v>1228</v>
      </c>
    </row>
    <row r="2080" spans="1:14" hidden="1">
      <c r="A2080">
        <v>10</v>
      </c>
      <c r="B2080">
        <v>41</v>
      </c>
      <c r="C2080" t="s">
        <v>2555</v>
      </c>
      <c r="D2080" t="s">
        <v>2618</v>
      </c>
      <c r="E2080">
        <v>1000730</v>
      </c>
      <c r="F2080" t="s">
        <v>47</v>
      </c>
      <c r="G2080" t="s">
        <v>155</v>
      </c>
      <c r="H2080" t="s">
        <v>2557</v>
      </c>
      <c r="I2080">
        <v>35591379</v>
      </c>
      <c r="J2080" t="s">
        <v>2558</v>
      </c>
      <c r="K2080">
        <v>0</v>
      </c>
      <c r="L2080" t="s">
        <v>1228</v>
      </c>
      <c r="M2080">
        <v>0</v>
      </c>
      <c r="N2080" t="s">
        <v>1228</v>
      </c>
    </row>
    <row r="2081" spans="1:14" hidden="1">
      <c r="A2081">
        <v>10</v>
      </c>
      <c r="B2081">
        <v>41</v>
      </c>
      <c r="C2081" t="s">
        <v>2555</v>
      </c>
      <c r="D2081" t="s">
        <v>2618</v>
      </c>
      <c r="E2081">
        <v>1000730</v>
      </c>
      <c r="F2081" t="s">
        <v>47</v>
      </c>
      <c r="G2081" t="s">
        <v>137</v>
      </c>
      <c r="H2081" t="s">
        <v>2557</v>
      </c>
      <c r="I2081">
        <v>35591379</v>
      </c>
      <c r="J2081" t="s">
        <v>2558</v>
      </c>
      <c r="K2081">
        <v>0</v>
      </c>
      <c r="L2081" t="s">
        <v>1228</v>
      </c>
      <c r="M2081">
        <v>0</v>
      </c>
      <c r="N2081" t="s">
        <v>1228</v>
      </c>
    </row>
    <row r="2082" spans="1:14" hidden="1">
      <c r="A2082">
        <v>10</v>
      </c>
      <c r="B2082">
        <v>41</v>
      </c>
      <c r="C2082" t="s">
        <v>2555</v>
      </c>
      <c r="D2082" t="s">
        <v>2618</v>
      </c>
      <c r="E2082">
        <v>1000730</v>
      </c>
      <c r="F2082" t="s">
        <v>47</v>
      </c>
      <c r="G2082" t="s">
        <v>137</v>
      </c>
      <c r="H2082" t="s">
        <v>2557</v>
      </c>
      <c r="I2082">
        <v>35591379</v>
      </c>
      <c r="J2082" t="s">
        <v>2558</v>
      </c>
      <c r="K2082">
        <v>0</v>
      </c>
      <c r="L2082" t="s">
        <v>1228</v>
      </c>
      <c r="M2082">
        <v>0</v>
      </c>
      <c r="N2082" t="s">
        <v>1228</v>
      </c>
    </row>
    <row r="2083" spans="1:14" hidden="1">
      <c r="A2083">
        <v>10</v>
      </c>
      <c r="B2083">
        <v>41</v>
      </c>
      <c r="C2083" t="s">
        <v>2555</v>
      </c>
      <c r="D2083" t="s">
        <v>2618</v>
      </c>
      <c r="E2083">
        <v>1000730</v>
      </c>
      <c r="F2083" t="s">
        <v>47</v>
      </c>
      <c r="G2083" t="s">
        <v>117</v>
      </c>
      <c r="H2083" t="s">
        <v>2557</v>
      </c>
      <c r="I2083">
        <v>35591379</v>
      </c>
      <c r="J2083" t="s">
        <v>2558</v>
      </c>
      <c r="K2083">
        <v>0</v>
      </c>
      <c r="L2083" t="s">
        <v>1228</v>
      </c>
      <c r="M2083">
        <v>0</v>
      </c>
      <c r="N2083" t="s">
        <v>1228</v>
      </c>
    </row>
    <row r="2084" spans="1:14" hidden="1">
      <c r="A2084">
        <v>10</v>
      </c>
      <c r="B2084">
        <v>41</v>
      </c>
      <c r="C2084" t="s">
        <v>2555</v>
      </c>
      <c r="D2084" t="s">
        <v>2618</v>
      </c>
      <c r="E2084">
        <v>1000730</v>
      </c>
      <c r="F2084" t="s">
        <v>47</v>
      </c>
      <c r="G2084" t="s">
        <v>182</v>
      </c>
      <c r="H2084" t="s">
        <v>2557</v>
      </c>
      <c r="I2084">
        <v>35591379</v>
      </c>
      <c r="J2084" t="s">
        <v>2558</v>
      </c>
      <c r="K2084">
        <v>0</v>
      </c>
      <c r="L2084" t="s">
        <v>1228</v>
      </c>
      <c r="M2084">
        <v>0</v>
      </c>
      <c r="N2084" t="s">
        <v>1228</v>
      </c>
    </row>
    <row r="2085" spans="1:14" hidden="1">
      <c r="A2085">
        <v>10</v>
      </c>
      <c r="B2085">
        <v>41</v>
      </c>
      <c r="C2085" t="s">
        <v>2555</v>
      </c>
      <c r="D2085" t="s">
        <v>2618</v>
      </c>
      <c r="E2085">
        <v>1000730</v>
      </c>
      <c r="F2085" t="s">
        <v>47</v>
      </c>
      <c r="G2085" t="s">
        <v>150</v>
      </c>
      <c r="H2085" t="s">
        <v>2557</v>
      </c>
      <c r="I2085">
        <v>35591379</v>
      </c>
      <c r="J2085" t="s">
        <v>2558</v>
      </c>
      <c r="K2085">
        <v>0</v>
      </c>
      <c r="L2085" t="s">
        <v>1228</v>
      </c>
      <c r="M2085">
        <v>0</v>
      </c>
      <c r="N2085" t="s">
        <v>1228</v>
      </c>
    </row>
    <row r="2086" spans="1:14" hidden="1">
      <c r="A2086">
        <v>10</v>
      </c>
      <c r="B2086">
        <v>41</v>
      </c>
      <c r="C2086" t="s">
        <v>2555</v>
      </c>
      <c r="D2086" t="s">
        <v>2618</v>
      </c>
      <c r="E2086">
        <v>1000730</v>
      </c>
      <c r="F2086" t="s">
        <v>47</v>
      </c>
      <c r="G2086" t="s">
        <v>135</v>
      </c>
      <c r="H2086" t="s">
        <v>2557</v>
      </c>
      <c r="I2086">
        <v>35591379</v>
      </c>
      <c r="J2086" t="s">
        <v>2558</v>
      </c>
      <c r="K2086">
        <v>0</v>
      </c>
      <c r="L2086" t="s">
        <v>1228</v>
      </c>
      <c r="M2086">
        <v>0</v>
      </c>
      <c r="N2086" t="s">
        <v>1228</v>
      </c>
    </row>
    <row r="2087" spans="1:14" hidden="1">
      <c r="A2087">
        <v>10</v>
      </c>
      <c r="B2087">
        <v>41</v>
      </c>
      <c r="C2087" t="s">
        <v>2555</v>
      </c>
      <c r="D2087" t="s">
        <v>2618</v>
      </c>
      <c r="E2087">
        <v>1000730</v>
      </c>
      <c r="F2087" t="s">
        <v>47</v>
      </c>
      <c r="G2087" t="s">
        <v>117</v>
      </c>
      <c r="H2087" t="s">
        <v>2557</v>
      </c>
      <c r="I2087">
        <v>35591379</v>
      </c>
      <c r="J2087" t="s">
        <v>2558</v>
      </c>
      <c r="K2087">
        <v>0</v>
      </c>
      <c r="L2087" t="s">
        <v>1228</v>
      </c>
      <c r="M2087">
        <v>0</v>
      </c>
      <c r="N2087" t="s">
        <v>1228</v>
      </c>
    </row>
    <row r="2088" spans="1:14" hidden="1">
      <c r="A2088">
        <v>10</v>
      </c>
      <c r="B2088">
        <v>41</v>
      </c>
      <c r="C2088" t="s">
        <v>2555</v>
      </c>
      <c r="D2088" t="s">
        <v>2618</v>
      </c>
      <c r="E2088">
        <v>1000730</v>
      </c>
      <c r="F2088" t="s">
        <v>47</v>
      </c>
      <c r="G2088" t="s">
        <v>150</v>
      </c>
      <c r="H2088" t="s">
        <v>2557</v>
      </c>
      <c r="I2088">
        <v>35591379</v>
      </c>
      <c r="J2088" t="s">
        <v>2558</v>
      </c>
      <c r="K2088">
        <v>0</v>
      </c>
      <c r="L2088" t="s">
        <v>1228</v>
      </c>
      <c r="M2088">
        <v>0</v>
      </c>
      <c r="N2088" t="s">
        <v>1228</v>
      </c>
    </row>
    <row r="2089" spans="1:14" hidden="1">
      <c r="A2089">
        <v>10</v>
      </c>
      <c r="B2089">
        <v>41</v>
      </c>
      <c r="C2089" t="s">
        <v>2555</v>
      </c>
      <c r="D2089" t="s">
        <v>2618</v>
      </c>
      <c r="E2089">
        <v>1000730</v>
      </c>
      <c r="F2089" t="s">
        <v>47</v>
      </c>
      <c r="G2089" t="s">
        <v>135</v>
      </c>
      <c r="H2089" t="s">
        <v>2557</v>
      </c>
      <c r="I2089">
        <v>35591379</v>
      </c>
      <c r="J2089" t="s">
        <v>2558</v>
      </c>
      <c r="K2089">
        <v>0</v>
      </c>
      <c r="L2089" t="s">
        <v>1228</v>
      </c>
      <c r="M2089">
        <v>0</v>
      </c>
      <c r="N2089" t="s">
        <v>1228</v>
      </c>
    </row>
    <row r="2090" spans="1:14" hidden="1">
      <c r="A2090">
        <v>10</v>
      </c>
      <c r="B2090">
        <v>43</v>
      </c>
      <c r="C2090" t="s">
        <v>2559</v>
      </c>
      <c r="D2090" t="s">
        <v>2618</v>
      </c>
      <c r="E2090">
        <v>1000730</v>
      </c>
      <c r="F2090" t="s">
        <v>47</v>
      </c>
      <c r="G2090" t="s">
        <v>194</v>
      </c>
      <c r="H2090" t="s">
        <v>2557</v>
      </c>
      <c r="I2090">
        <v>3910392210</v>
      </c>
      <c r="J2090" t="s">
        <v>2558</v>
      </c>
      <c r="K2090" t="s">
        <v>2619</v>
      </c>
      <c r="L2090" t="s">
        <v>1228</v>
      </c>
      <c r="M2090" t="s">
        <v>2620</v>
      </c>
      <c r="N2090" t="s">
        <v>1228</v>
      </c>
    </row>
    <row r="2091" spans="1:14" hidden="1">
      <c r="A2091">
        <v>10</v>
      </c>
      <c r="B2091">
        <v>43</v>
      </c>
      <c r="C2091" t="s">
        <v>2559</v>
      </c>
      <c r="D2091" t="s">
        <v>2618</v>
      </c>
      <c r="E2091">
        <v>1000730</v>
      </c>
      <c r="F2091" t="s">
        <v>47</v>
      </c>
      <c r="G2091" t="s">
        <v>80</v>
      </c>
      <c r="H2091" t="s">
        <v>2557</v>
      </c>
      <c r="I2091">
        <v>3910392210</v>
      </c>
      <c r="J2091" t="s">
        <v>2558</v>
      </c>
      <c r="K2091">
        <v>0</v>
      </c>
      <c r="L2091" t="s">
        <v>1228</v>
      </c>
      <c r="M2091">
        <v>0</v>
      </c>
      <c r="N2091" t="s">
        <v>1228</v>
      </c>
    </row>
    <row r="2092" spans="1:14" hidden="1">
      <c r="A2092">
        <v>19</v>
      </c>
      <c r="B2092">
        <v>43</v>
      </c>
      <c r="C2092" t="s">
        <v>2559</v>
      </c>
      <c r="D2092" t="s">
        <v>2618</v>
      </c>
      <c r="E2092">
        <v>1000730</v>
      </c>
      <c r="F2092" t="s">
        <v>47</v>
      </c>
      <c r="G2092" t="s">
        <v>54</v>
      </c>
      <c r="H2092" t="s">
        <v>2557</v>
      </c>
      <c r="I2092">
        <v>3910392211</v>
      </c>
      <c r="J2092" t="s">
        <v>2558</v>
      </c>
      <c r="K2092" t="s">
        <v>2621</v>
      </c>
      <c r="L2092" t="s">
        <v>1228</v>
      </c>
      <c r="M2092" t="s">
        <v>2622</v>
      </c>
      <c r="N2092" t="s">
        <v>1228</v>
      </c>
    </row>
    <row r="2093" spans="1:14" hidden="1">
      <c r="A2093">
        <v>10</v>
      </c>
      <c r="B2093">
        <v>43</v>
      </c>
      <c r="C2093" t="s">
        <v>2559</v>
      </c>
      <c r="D2093" t="s">
        <v>2618</v>
      </c>
      <c r="E2093">
        <v>1000730</v>
      </c>
      <c r="F2093" t="s">
        <v>47</v>
      </c>
      <c r="G2093" t="s">
        <v>194</v>
      </c>
      <c r="H2093" t="s">
        <v>2557</v>
      </c>
      <c r="I2093">
        <v>3910393888</v>
      </c>
      <c r="J2093" t="s">
        <v>2558</v>
      </c>
      <c r="K2093">
        <v>0</v>
      </c>
      <c r="L2093" t="s">
        <v>1228</v>
      </c>
      <c r="M2093">
        <v>0</v>
      </c>
      <c r="N2093" t="s">
        <v>1228</v>
      </c>
    </row>
    <row r="2094" spans="1:14" hidden="1">
      <c r="A2094">
        <v>10</v>
      </c>
      <c r="B2094">
        <v>43</v>
      </c>
      <c r="C2094" t="s">
        <v>2559</v>
      </c>
      <c r="D2094" t="s">
        <v>2618</v>
      </c>
      <c r="E2094">
        <v>1000730</v>
      </c>
      <c r="F2094" t="s">
        <v>47</v>
      </c>
      <c r="G2094" t="s">
        <v>409</v>
      </c>
      <c r="H2094" t="s">
        <v>2557</v>
      </c>
      <c r="I2094">
        <v>3910393888</v>
      </c>
      <c r="J2094" t="s">
        <v>2558</v>
      </c>
      <c r="K2094">
        <v>0</v>
      </c>
      <c r="L2094" t="s">
        <v>1228</v>
      </c>
      <c r="M2094">
        <v>0</v>
      </c>
      <c r="N2094" t="s">
        <v>1228</v>
      </c>
    </row>
    <row r="2095" spans="1:14" hidden="1">
      <c r="A2095">
        <v>10</v>
      </c>
      <c r="B2095">
        <v>43</v>
      </c>
      <c r="C2095" t="s">
        <v>2559</v>
      </c>
      <c r="D2095" t="s">
        <v>2618</v>
      </c>
      <c r="E2095">
        <v>1000730</v>
      </c>
      <c r="F2095" t="s">
        <v>47</v>
      </c>
      <c r="G2095" t="s">
        <v>1122</v>
      </c>
      <c r="H2095" t="s">
        <v>2557</v>
      </c>
      <c r="I2095">
        <v>3910393888</v>
      </c>
      <c r="J2095" t="s">
        <v>2558</v>
      </c>
      <c r="K2095">
        <v>0</v>
      </c>
      <c r="L2095" t="s">
        <v>1228</v>
      </c>
      <c r="M2095">
        <v>0</v>
      </c>
      <c r="N2095" t="s">
        <v>1228</v>
      </c>
    </row>
    <row r="2096" spans="1:14" hidden="1">
      <c r="A2096">
        <v>19</v>
      </c>
      <c r="B2096">
        <v>43</v>
      </c>
      <c r="C2096" t="s">
        <v>2559</v>
      </c>
      <c r="D2096" t="s">
        <v>2618</v>
      </c>
      <c r="E2096">
        <v>1000730</v>
      </c>
      <c r="F2096" t="s">
        <v>47</v>
      </c>
      <c r="G2096" t="s">
        <v>54</v>
      </c>
      <c r="H2096" t="s">
        <v>2557</v>
      </c>
      <c r="I2096">
        <v>3910393889</v>
      </c>
      <c r="J2096" t="s">
        <v>2558</v>
      </c>
      <c r="K2096">
        <v>0</v>
      </c>
      <c r="L2096" t="s">
        <v>1228</v>
      </c>
      <c r="M2096">
        <v>0</v>
      </c>
      <c r="N2096" t="s">
        <v>1228</v>
      </c>
    </row>
    <row r="2097" spans="1:14" hidden="1">
      <c r="A2097">
        <v>10</v>
      </c>
      <c r="B2097">
        <v>56</v>
      </c>
      <c r="C2097" t="s">
        <v>2555</v>
      </c>
      <c r="D2097" t="s">
        <v>2618</v>
      </c>
      <c r="E2097">
        <v>1000730</v>
      </c>
      <c r="F2097" t="s">
        <v>47</v>
      </c>
      <c r="G2097" t="s">
        <v>317</v>
      </c>
      <c r="H2097" t="s">
        <v>2557</v>
      </c>
      <c r="I2097">
        <v>35591854</v>
      </c>
      <c r="J2097" t="s">
        <v>2558</v>
      </c>
      <c r="K2097">
        <v>0</v>
      </c>
      <c r="L2097" t="s">
        <v>1228</v>
      </c>
      <c r="M2097">
        <v>0</v>
      </c>
      <c r="N2097" t="s">
        <v>1228</v>
      </c>
    </row>
    <row r="2098" spans="1:14" hidden="1">
      <c r="A2098">
        <v>10</v>
      </c>
      <c r="B2098">
        <v>56</v>
      </c>
      <c r="C2098" t="s">
        <v>2555</v>
      </c>
      <c r="D2098" t="s">
        <v>2618</v>
      </c>
      <c r="E2098">
        <v>1000730</v>
      </c>
      <c r="F2098" t="s">
        <v>47</v>
      </c>
      <c r="G2098" t="s">
        <v>194</v>
      </c>
      <c r="H2098" t="s">
        <v>2557</v>
      </c>
      <c r="I2098">
        <v>35591854</v>
      </c>
      <c r="J2098" t="s">
        <v>2558</v>
      </c>
      <c r="K2098">
        <v>0</v>
      </c>
      <c r="L2098" t="s">
        <v>1228</v>
      </c>
      <c r="M2098">
        <v>0</v>
      </c>
      <c r="N2098" t="s">
        <v>1228</v>
      </c>
    </row>
    <row r="2099" spans="1:14" hidden="1">
      <c r="A2099">
        <v>10</v>
      </c>
      <c r="B2099">
        <v>56</v>
      </c>
      <c r="C2099" t="s">
        <v>2555</v>
      </c>
      <c r="D2099" t="s">
        <v>2618</v>
      </c>
      <c r="E2099">
        <v>1000730</v>
      </c>
      <c r="F2099" t="s">
        <v>47</v>
      </c>
      <c r="G2099" t="s">
        <v>150</v>
      </c>
      <c r="H2099" t="s">
        <v>2557</v>
      </c>
      <c r="I2099">
        <v>35591854</v>
      </c>
      <c r="J2099" t="s">
        <v>2558</v>
      </c>
      <c r="K2099">
        <v>0</v>
      </c>
      <c r="L2099" t="s">
        <v>1228</v>
      </c>
      <c r="M2099">
        <v>0</v>
      </c>
      <c r="N2099" t="s">
        <v>1228</v>
      </c>
    </row>
    <row r="2100" spans="1:14" hidden="1">
      <c r="A2100">
        <v>10</v>
      </c>
      <c r="B2100">
        <v>56</v>
      </c>
      <c r="C2100" t="s">
        <v>2555</v>
      </c>
      <c r="D2100" t="s">
        <v>2618</v>
      </c>
      <c r="E2100">
        <v>1000730</v>
      </c>
      <c r="F2100" t="s">
        <v>47</v>
      </c>
      <c r="G2100" t="s">
        <v>135</v>
      </c>
      <c r="H2100" t="s">
        <v>2557</v>
      </c>
      <c r="I2100">
        <v>35591854</v>
      </c>
      <c r="J2100" t="s">
        <v>2558</v>
      </c>
      <c r="K2100">
        <v>0</v>
      </c>
      <c r="L2100" t="s">
        <v>1228</v>
      </c>
      <c r="M2100">
        <v>0</v>
      </c>
      <c r="N2100" t="s">
        <v>1228</v>
      </c>
    </row>
    <row r="2101" spans="1:14" hidden="1">
      <c r="A2101">
        <v>10</v>
      </c>
      <c r="B2101">
        <v>56</v>
      </c>
      <c r="C2101" t="s">
        <v>2555</v>
      </c>
      <c r="D2101" t="s">
        <v>2618</v>
      </c>
      <c r="E2101">
        <v>1000730</v>
      </c>
      <c r="F2101" t="s">
        <v>47</v>
      </c>
      <c r="G2101" t="s">
        <v>155</v>
      </c>
      <c r="H2101" t="s">
        <v>2557</v>
      </c>
      <c r="I2101">
        <v>35591854</v>
      </c>
      <c r="J2101" t="s">
        <v>2558</v>
      </c>
      <c r="K2101">
        <v>0</v>
      </c>
      <c r="L2101" t="s">
        <v>1228</v>
      </c>
      <c r="M2101">
        <v>0</v>
      </c>
      <c r="N2101" t="s">
        <v>1228</v>
      </c>
    </row>
    <row r="2102" spans="1:14" hidden="1">
      <c r="A2102">
        <v>10</v>
      </c>
      <c r="B2102">
        <v>56</v>
      </c>
      <c r="C2102" t="s">
        <v>2555</v>
      </c>
      <c r="D2102" t="s">
        <v>2618</v>
      </c>
      <c r="E2102">
        <v>1000730</v>
      </c>
      <c r="F2102" t="s">
        <v>47</v>
      </c>
      <c r="G2102" t="s">
        <v>1121</v>
      </c>
      <c r="H2102" t="s">
        <v>2557</v>
      </c>
      <c r="I2102">
        <v>35591854</v>
      </c>
      <c r="J2102" t="s">
        <v>2558</v>
      </c>
      <c r="K2102">
        <v>0</v>
      </c>
      <c r="L2102" t="s">
        <v>1228</v>
      </c>
      <c r="M2102">
        <v>0</v>
      </c>
      <c r="N2102" t="s">
        <v>1228</v>
      </c>
    </row>
    <row r="2103" spans="1:14" hidden="1">
      <c r="A2103">
        <v>10</v>
      </c>
      <c r="B2103">
        <v>56</v>
      </c>
      <c r="C2103" t="s">
        <v>2555</v>
      </c>
      <c r="D2103" t="s">
        <v>2618</v>
      </c>
      <c r="E2103">
        <v>1000730</v>
      </c>
      <c r="F2103" t="s">
        <v>47</v>
      </c>
      <c r="G2103" t="s">
        <v>409</v>
      </c>
      <c r="H2103" t="s">
        <v>2557</v>
      </c>
      <c r="I2103">
        <v>35591854</v>
      </c>
      <c r="J2103" t="s">
        <v>2558</v>
      </c>
      <c r="K2103">
        <v>0</v>
      </c>
      <c r="L2103" t="s">
        <v>1228</v>
      </c>
      <c r="M2103">
        <v>0</v>
      </c>
      <c r="N2103" t="s">
        <v>1228</v>
      </c>
    </row>
    <row r="2104" spans="1:14" hidden="1">
      <c r="A2104">
        <v>10</v>
      </c>
      <c r="B2104">
        <v>56</v>
      </c>
      <c r="C2104" t="s">
        <v>2555</v>
      </c>
      <c r="D2104" t="s">
        <v>2618</v>
      </c>
      <c r="E2104">
        <v>1000730</v>
      </c>
      <c r="F2104" t="s">
        <v>47</v>
      </c>
      <c r="G2104" t="s">
        <v>80</v>
      </c>
      <c r="H2104" t="s">
        <v>2557</v>
      </c>
      <c r="I2104">
        <v>35591854</v>
      </c>
      <c r="J2104" t="s">
        <v>2558</v>
      </c>
      <c r="K2104">
        <v>0</v>
      </c>
      <c r="L2104" t="s">
        <v>1228</v>
      </c>
      <c r="M2104">
        <v>0</v>
      </c>
      <c r="N2104" t="s">
        <v>1228</v>
      </c>
    </row>
    <row r="2105" spans="1:14" hidden="1">
      <c r="A2105">
        <v>10</v>
      </c>
      <c r="B2105">
        <v>56</v>
      </c>
      <c r="C2105" t="s">
        <v>2555</v>
      </c>
      <c r="D2105" t="s">
        <v>2618</v>
      </c>
      <c r="E2105">
        <v>1000730</v>
      </c>
      <c r="F2105" t="s">
        <v>47</v>
      </c>
      <c r="G2105" t="s">
        <v>250</v>
      </c>
      <c r="H2105" t="s">
        <v>2557</v>
      </c>
      <c r="I2105">
        <v>35591854</v>
      </c>
      <c r="J2105" t="s">
        <v>2558</v>
      </c>
      <c r="K2105">
        <v>0</v>
      </c>
      <c r="L2105" t="s">
        <v>1228</v>
      </c>
      <c r="M2105">
        <v>0</v>
      </c>
      <c r="N2105" t="s">
        <v>1228</v>
      </c>
    </row>
    <row r="2106" spans="1:14" hidden="1">
      <c r="A2106">
        <v>10</v>
      </c>
      <c r="B2106">
        <v>56</v>
      </c>
      <c r="C2106" t="s">
        <v>2555</v>
      </c>
      <c r="D2106" t="s">
        <v>2618</v>
      </c>
      <c r="E2106">
        <v>1000730</v>
      </c>
      <c r="F2106" t="s">
        <v>47</v>
      </c>
      <c r="G2106" t="s">
        <v>1128</v>
      </c>
      <c r="H2106" t="s">
        <v>2557</v>
      </c>
      <c r="I2106">
        <v>35591854</v>
      </c>
      <c r="J2106" t="s">
        <v>2558</v>
      </c>
      <c r="K2106">
        <v>0</v>
      </c>
      <c r="L2106" t="s">
        <v>1228</v>
      </c>
      <c r="M2106">
        <v>0</v>
      </c>
      <c r="N2106" t="s">
        <v>1228</v>
      </c>
    </row>
    <row r="2107" spans="1:14" hidden="1">
      <c r="A2107">
        <v>10</v>
      </c>
      <c r="B2107">
        <v>56</v>
      </c>
      <c r="C2107" t="s">
        <v>2555</v>
      </c>
      <c r="D2107" t="s">
        <v>2618</v>
      </c>
      <c r="E2107">
        <v>1000730</v>
      </c>
      <c r="F2107" t="s">
        <v>47</v>
      </c>
      <c r="G2107" t="s">
        <v>252</v>
      </c>
      <c r="H2107" t="s">
        <v>2557</v>
      </c>
      <c r="I2107">
        <v>35591854</v>
      </c>
      <c r="J2107" t="s">
        <v>2558</v>
      </c>
      <c r="K2107">
        <v>0</v>
      </c>
      <c r="L2107" t="s">
        <v>1228</v>
      </c>
      <c r="M2107">
        <v>0</v>
      </c>
      <c r="N2107" t="s">
        <v>1228</v>
      </c>
    </row>
    <row r="2108" spans="1:14" hidden="1">
      <c r="A2108">
        <v>10</v>
      </c>
      <c r="B2108">
        <v>56</v>
      </c>
      <c r="C2108" t="s">
        <v>2555</v>
      </c>
      <c r="D2108" t="s">
        <v>2618</v>
      </c>
      <c r="E2108">
        <v>1000730</v>
      </c>
      <c r="F2108" t="s">
        <v>47</v>
      </c>
      <c r="G2108" t="s">
        <v>1124</v>
      </c>
      <c r="H2108" t="s">
        <v>2557</v>
      </c>
      <c r="I2108">
        <v>35591854</v>
      </c>
      <c r="J2108" t="s">
        <v>2558</v>
      </c>
      <c r="K2108">
        <v>0</v>
      </c>
      <c r="L2108" t="s">
        <v>1228</v>
      </c>
      <c r="M2108">
        <v>0</v>
      </c>
      <c r="N2108" t="s">
        <v>1228</v>
      </c>
    </row>
    <row r="2109" spans="1:14" hidden="1">
      <c r="A2109">
        <v>10</v>
      </c>
      <c r="B2109">
        <v>56</v>
      </c>
      <c r="C2109" t="s">
        <v>2555</v>
      </c>
      <c r="D2109" t="s">
        <v>2618</v>
      </c>
      <c r="E2109">
        <v>1000730</v>
      </c>
      <c r="F2109" t="s">
        <v>47</v>
      </c>
      <c r="G2109" t="s">
        <v>137</v>
      </c>
      <c r="H2109" t="s">
        <v>2557</v>
      </c>
      <c r="I2109">
        <v>35591854</v>
      </c>
      <c r="J2109" t="s">
        <v>2558</v>
      </c>
      <c r="K2109">
        <v>0</v>
      </c>
      <c r="L2109" t="s">
        <v>1228</v>
      </c>
      <c r="M2109">
        <v>0</v>
      </c>
      <c r="N2109" t="s">
        <v>1228</v>
      </c>
    </row>
    <row r="2110" spans="1:14" hidden="1">
      <c r="A2110">
        <v>10</v>
      </c>
      <c r="B2110">
        <v>56</v>
      </c>
      <c r="C2110" t="s">
        <v>2555</v>
      </c>
      <c r="D2110" t="s">
        <v>2618</v>
      </c>
      <c r="E2110">
        <v>1000730</v>
      </c>
      <c r="F2110" t="s">
        <v>47</v>
      </c>
      <c r="G2110" t="s">
        <v>245</v>
      </c>
      <c r="H2110" t="s">
        <v>2557</v>
      </c>
      <c r="I2110">
        <v>35591854</v>
      </c>
      <c r="J2110" t="s">
        <v>2558</v>
      </c>
      <c r="K2110">
        <v>0</v>
      </c>
      <c r="L2110" t="s">
        <v>1228</v>
      </c>
      <c r="M2110">
        <v>0</v>
      </c>
      <c r="N2110" t="s">
        <v>1228</v>
      </c>
    </row>
    <row r="2111" spans="1:14" hidden="1">
      <c r="A2111">
        <v>10</v>
      </c>
      <c r="B2111">
        <v>56</v>
      </c>
      <c r="C2111" t="s">
        <v>2555</v>
      </c>
      <c r="D2111" t="s">
        <v>2618</v>
      </c>
      <c r="E2111">
        <v>1000730</v>
      </c>
      <c r="F2111" t="s">
        <v>47</v>
      </c>
      <c r="G2111" t="s">
        <v>530</v>
      </c>
      <c r="H2111" t="s">
        <v>2557</v>
      </c>
      <c r="I2111">
        <v>35591854</v>
      </c>
      <c r="J2111" t="s">
        <v>2558</v>
      </c>
      <c r="K2111">
        <v>0</v>
      </c>
      <c r="L2111" t="s">
        <v>1228</v>
      </c>
      <c r="M2111">
        <v>0</v>
      </c>
      <c r="N2111" t="s">
        <v>1228</v>
      </c>
    </row>
    <row r="2112" spans="1:14" hidden="1">
      <c r="A2112">
        <v>10</v>
      </c>
      <c r="B2112">
        <v>56</v>
      </c>
      <c r="C2112" t="s">
        <v>2555</v>
      </c>
      <c r="D2112" t="s">
        <v>2618</v>
      </c>
      <c r="E2112">
        <v>1000730</v>
      </c>
      <c r="F2112" t="s">
        <v>47</v>
      </c>
      <c r="G2112" t="s">
        <v>117</v>
      </c>
      <c r="H2112" t="s">
        <v>2557</v>
      </c>
      <c r="I2112">
        <v>35591854</v>
      </c>
      <c r="J2112" t="s">
        <v>2558</v>
      </c>
      <c r="K2112" s="45">
        <v>350018</v>
      </c>
      <c r="L2112" t="s">
        <v>1228</v>
      </c>
      <c r="M2112" s="45">
        <v>66503</v>
      </c>
      <c r="N2112" t="s">
        <v>1228</v>
      </c>
    </row>
    <row r="2113" spans="1:14" hidden="1">
      <c r="A2113">
        <v>10</v>
      </c>
      <c r="B2113">
        <v>56</v>
      </c>
      <c r="C2113" t="s">
        <v>2555</v>
      </c>
      <c r="D2113" t="s">
        <v>2618</v>
      </c>
      <c r="E2113">
        <v>1000730</v>
      </c>
      <c r="F2113" t="s">
        <v>47</v>
      </c>
      <c r="G2113" t="s">
        <v>320</v>
      </c>
      <c r="H2113" t="s">
        <v>2557</v>
      </c>
      <c r="I2113">
        <v>35591854</v>
      </c>
      <c r="J2113" t="s">
        <v>2558</v>
      </c>
      <c r="K2113">
        <v>0</v>
      </c>
      <c r="L2113" t="s">
        <v>1228</v>
      </c>
      <c r="M2113">
        <v>0</v>
      </c>
      <c r="N2113" t="s">
        <v>1228</v>
      </c>
    </row>
    <row r="2114" spans="1:14" hidden="1">
      <c r="A2114">
        <v>10</v>
      </c>
      <c r="B2114">
        <v>56</v>
      </c>
      <c r="C2114" t="s">
        <v>2555</v>
      </c>
      <c r="D2114" t="s">
        <v>2618</v>
      </c>
      <c r="E2114">
        <v>1000730</v>
      </c>
      <c r="F2114" t="s">
        <v>47</v>
      </c>
      <c r="G2114" t="s">
        <v>182</v>
      </c>
      <c r="H2114" t="s">
        <v>2557</v>
      </c>
      <c r="I2114">
        <v>35591854</v>
      </c>
      <c r="J2114" t="s">
        <v>2558</v>
      </c>
      <c r="K2114">
        <v>0</v>
      </c>
      <c r="L2114" t="s">
        <v>1228</v>
      </c>
      <c r="M2114">
        <v>0</v>
      </c>
      <c r="N2114" t="s">
        <v>1228</v>
      </c>
    </row>
    <row r="2115" spans="1:14" hidden="1">
      <c r="A2115">
        <v>10</v>
      </c>
      <c r="B2115">
        <v>56</v>
      </c>
      <c r="C2115" t="s">
        <v>2555</v>
      </c>
      <c r="D2115" t="s">
        <v>2618</v>
      </c>
      <c r="E2115">
        <v>1000730</v>
      </c>
      <c r="F2115" t="s">
        <v>47</v>
      </c>
      <c r="G2115" t="s">
        <v>481</v>
      </c>
      <c r="H2115" t="s">
        <v>2557</v>
      </c>
      <c r="I2115">
        <v>35591854</v>
      </c>
      <c r="J2115" t="s">
        <v>2558</v>
      </c>
      <c r="K2115">
        <v>0</v>
      </c>
      <c r="L2115" t="s">
        <v>1228</v>
      </c>
      <c r="M2115">
        <v>0</v>
      </c>
      <c r="N2115" t="s">
        <v>1228</v>
      </c>
    </row>
    <row r="2116" spans="1:14" hidden="1">
      <c r="A2116">
        <v>10</v>
      </c>
      <c r="B2116">
        <v>43</v>
      </c>
      <c r="C2116" t="s">
        <v>2560</v>
      </c>
      <c r="D2116" t="s">
        <v>2618</v>
      </c>
      <c r="E2116">
        <v>1000730</v>
      </c>
      <c r="F2116" t="s">
        <v>47</v>
      </c>
      <c r="G2116" t="s">
        <v>194</v>
      </c>
      <c r="H2116" t="s">
        <v>2557</v>
      </c>
      <c r="I2116">
        <v>3910393888</v>
      </c>
      <c r="J2116" t="s">
        <v>2558</v>
      </c>
      <c r="K2116">
        <v>0</v>
      </c>
      <c r="L2116" t="s">
        <v>1228</v>
      </c>
      <c r="M2116">
        <v>0</v>
      </c>
      <c r="N2116" t="s">
        <v>1228</v>
      </c>
    </row>
    <row r="2117" spans="1:14" hidden="1">
      <c r="A2117">
        <v>10</v>
      </c>
      <c r="B2117">
        <v>43</v>
      </c>
      <c r="C2117" t="s">
        <v>2560</v>
      </c>
      <c r="D2117" t="s">
        <v>2618</v>
      </c>
      <c r="E2117">
        <v>1000730</v>
      </c>
      <c r="F2117" t="s">
        <v>47</v>
      </c>
      <c r="G2117" t="s">
        <v>409</v>
      </c>
      <c r="H2117" t="s">
        <v>2557</v>
      </c>
      <c r="I2117">
        <v>3910393888</v>
      </c>
      <c r="J2117" t="s">
        <v>2558</v>
      </c>
      <c r="K2117">
        <v>0</v>
      </c>
      <c r="L2117" t="s">
        <v>1228</v>
      </c>
      <c r="M2117">
        <v>0</v>
      </c>
      <c r="N2117" t="s">
        <v>1228</v>
      </c>
    </row>
    <row r="2118" spans="1:14" hidden="1">
      <c r="A2118">
        <v>10</v>
      </c>
      <c r="B2118">
        <v>43</v>
      </c>
      <c r="C2118" t="s">
        <v>2560</v>
      </c>
      <c r="D2118" t="s">
        <v>2618</v>
      </c>
      <c r="E2118">
        <v>1000730</v>
      </c>
      <c r="F2118" t="s">
        <v>47</v>
      </c>
      <c r="G2118" t="s">
        <v>1122</v>
      </c>
      <c r="H2118" t="s">
        <v>2557</v>
      </c>
      <c r="I2118">
        <v>3910393888</v>
      </c>
      <c r="J2118" t="s">
        <v>2558</v>
      </c>
      <c r="K2118">
        <v>0</v>
      </c>
      <c r="L2118" t="s">
        <v>1228</v>
      </c>
      <c r="M2118">
        <v>0</v>
      </c>
      <c r="N2118" t="s">
        <v>1228</v>
      </c>
    </row>
    <row r="2119" spans="1:14" hidden="1">
      <c r="A2119">
        <v>19</v>
      </c>
      <c r="B2119">
        <v>43</v>
      </c>
      <c r="C2119" t="s">
        <v>2560</v>
      </c>
      <c r="D2119" t="s">
        <v>2618</v>
      </c>
      <c r="E2119">
        <v>1000730</v>
      </c>
      <c r="F2119" t="s">
        <v>47</v>
      </c>
      <c r="G2119" t="s">
        <v>54</v>
      </c>
      <c r="H2119" t="s">
        <v>2557</v>
      </c>
      <c r="I2119">
        <v>3910393889</v>
      </c>
      <c r="J2119" t="s">
        <v>2558</v>
      </c>
      <c r="K2119">
        <v>0</v>
      </c>
      <c r="L2119" t="s">
        <v>1228</v>
      </c>
      <c r="M2119">
        <v>0</v>
      </c>
      <c r="N2119" t="s">
        <v>1228</v>
      </c>
    </row>
    <row r="2120" spans="1:14" hidden="1">
      <c r="A2120">
        <v>10</v>
      </c>
      <c r="B2120">
        <v>43</v>
      </c>
      <c r="C2120" t="s">
        <v>2560</v>
      </c>
      <c r="D2120" t="s">
        <v>2618</v>
      </c>
      <c r="E2120">
        <v>1000730</v>
      </c>
      <c r="F2120" t="s">
        <v>47</v>
      </c>
      <c r="G2120" t="s">
        <v>194</v>
      </c>
      <c r="H2120" t="s">
        <v>2557</v>
      </c>
      <c r="I2120">
        <v>3910392210</v>
      </c>
      <c r="J2120" t="s">
        <v>2558</v>
      </c>
      <c r="K2120" s="45">
        <v>6480</v>
      </c>
      <c r="L2120" t="s">
        <v>1228</v>
      </c>
      <c r="M2120" s="45">
        <v>1231</v>
      </c>
      <c r="N2120" t="s">
        <v>1228</v>
      </c>
    </row>
    <row r="2121" spans="1:14" hidden="1">
      <c r="A2121">
        <v>10</v>
      </c>
      <c r="B2121">
        <v>43</v>
      </c>
      <c r="C2121" t="s">
        <v>2560</v>
      </c>
      <c r="D2121" t="s">
        <v>2618</v>
      </c>
      <c r="E2121">
        <v>1000730</v>
      </c>
      <c r="F2121" t="s">
        <v>47</v>
      </c>
      <c r="G2121" t="s">
        <v>80</v>
      </c>
      <c r="H2121" t="s">
        <v>2557</v>
      </c>
      <c r="I2121">
        <v>3910392210</v>
      </c>
      <c r="J2121" t="s">
        <v>2558</v>
      </c>
      <c r="K2121">
        <v>0</v>
      </c>
      <c r="L2121" t="s">
        <v>1228</v>
      </c>
      <c r="M2121">
        <v>0</v>
      </c>
      <c r="N2121" t="s">
        <v>1228</v>
      </c>
    </row>
    <row r="2122" spans="1:14" hidden="1">
      <c r="A2122">
        <v>19</v>
      </c>
      <c r="B2122">
        <v>43</v>
      </c>
      <c r="C2122" t="s">
        <v>2560</v>
      </c>
      <c r="D2122" t="s">
        <v>2618</v>
      </c>
      <c r="E2122">
        <v>1000730</v>
      </c>
      <c r="F2122" t="s">
        <v>47</v>
      </c>
      <c r="G2122" t="s">
        <v>54</v>
      </c>
      <c r="H2122" t="s">
        <v>2557</v>
      </c>
      <c r="I2122">
        <v>3910392211</v>
      </c>
      <c r="J2122" t="s">
        <v>2558</v>
      </c>
      <c r="K2122" s="45">
        <v>4285636</v>
      </c>
      <c r="L2122" t="s">
        <v>1228</v>
      </c>
      <c r="M2122" s="45">
        <v>814271</v>
      </c>
      <c r="N2122" t="s">
        <v>1228</v>
      </c>
    </row>
    <row r="2123" spans="1:14" hidden="1">
      <c r="A2123">
        <v>19</v>
      </c>
      <c r="B2123">
        <v>41</v>
      </c>
      <c r="C2123" t="s">
        <v>2560</v>
      </c>
      <c r="D2123" t="s">
        <v>2618</v>
      </c>
      <c r="E2123">
        <v>1000730</v>
      </c>
      <c r="F2123" t="s">
        <v>47</v>
      </c>
      <c r="G2123" t="s">
        <v>54</v>
      </c>
      <c r="H2123" t="s">
        <v>2557</v>
      </c>
      <c r="I2123">
        <v>3910390787</v>
      </c>
      <c r="J2123" t="s">
        <v>2558</v>
      </c>
      <c r="K2123">
        <v>0</v>
      </c>
      <c r="L2123" t="s">
        <v>1228</v>
      </c>
      <c r="M2123">
        <v>0</v>
      </c>
      <c r="N2123" t="s">
        <v>1228</v>
      </c>
    </row>
    <row r="2124" spans="1:14" hidden="1">
      <c r="A2124">
        <v>19</v>
      </c>
      <c r="B2124">
        <v>41</v>
      </c>
      <c r="C2124" t="s">
        <v>2560</v>
      </c>
      <c r="D2124" t="s">
        <v>2618</v>
      </c>
      <c r="E2124">
        <v>1000730</v>
      </c>
      <c r="F2124" t="s">
        <v>47</v>
      </c>
      <c r="G2124" t="s">
        <v>54</v>
      </c>
      <c r="H2124" t="s">
        <v>2557</v>
      </c>
      <c r="I2124">
        <v>3910390787</v>
      </c>
      <c r="J2124" t="s">
        <v>2558</v>
      </c>
      <c r="K2124">
        <v>0</v>
      </c>
      <c r="L2124" t="s">
        <v>1228</v>
      </c>
      <c r="M2124">
        <v>0</v>
      </c>
      <c r="N2124" t="s">
        <v>1228</v>
      </c>
    </row>
    <row r="2125" spans="1:14" hidden="1">
      <c r="A2125">
        <v>19</v>
      </c>
      <c r="B2125">
        <v>41</v>
      </c>
      <c r="C2125" t="s">
        <v>2560</v>
      </c>
      <c r="D2125" t="s">
        <v>2618</v>
      </c>
      <c r="E2125">
        <v>1000730</v>
      </c>
      <c r="F2125" t="s">
        <v>47</v>
      </c>
      <c r="G2125" t="s">
        <v>54</v>
      </c>
      <c r="H2125" t="s">
        <v>2557</v>
      </c>
      <c r="I2125">
        <v>3910390787</v>
      </c>
      <c r="J2125" t="s">
        <v>2558</v>
      </c>
      <c r="K2125">
        <v>0</v>
      </c>
      <c r="L2125" t="s">
        <v>1228</v>
      </c>
      <c r="M2125">
        <v>0</v>
      </c>
      <c r="N2125" t="s">
        <v>1228</v>
      </c>
    </row>
    <row r="2126" spans="1:14" hidden="1">
      <c r="A2126">
        <v>19</v>
      </c>
      <c r="B2126">
        <v>41</v>
      </c>
      <c r="C2126" t="s">
        <v>2560</v>
      </c>
      <c r="D2126" t="s">
        <v>2618</v>
      </c>
      <c r="E2126">
        <v>1000730</v>
      </c>
      <c r="F2126" t="s">
        <v>47</v>
      </c>
      <c r="G2126" t="s">
        <v>54</v>
      </c>
      <c r="H2126" t="s">
        <v>2557</v>
      </c>
      <c r="I2126">
        <v>3910390787</v>
      </c>
      <c r="J2126" t="s">
        <v>2558</v>
      </c>
      <c r="K2126">
        <v>0</v>
      </c>
      <c r="L2126" t="s">
        <v>1228</v>
      </c>
      <c r="M2126">
        <v>0</v>
      </c>
      <c r="N2126" t="s">
        <v>1228</v>
      </c>
    </row>
    <row r="2127" spans="1:14" hidden="1">
      <c r="A2127">
        <v>19</v>
      </c>
      <c r="B2127">
        <v>41</v>
      </c>
      <c r="C2127" t="s">
        <v>2560</v>
      </c>
      <c r="D2127" t="s">
        <v>2618</v>
      </c>
      <c r="E2127">
        <v>1000730</v>
      </c>
      <c r="F2127" t="s">
        <v>47</v>
      </c>
      <c r="G2127" t="s">
        <v>54</v>
      </c>
      <c r="H2127" t="s">
        <v>2557</v>
      </c>
      <c r="I2127">
        <v>3910390787</v>
      </c>
      <c r="J2127" t="s">
        <v>2558</v>
      </c>
      <c r="K2127">
        <v>0</v>
      </c>
      <c r="L2127" t="s">
        <v>1228</v>
      </c>
      <c r="M2127">
        <v>0</v>
      </c>
      <c r="N2127" t="s">
        <v>1228</v>
      </c>
    </row>
    <row r="2128" spans="1:14" hidden="1">
      <c r="A2128">
        <v>19</v>
      </c>
      <c r="B2128">
        <v>41</v>
      </c>
      <c r="C2128" t="s">
        <v>2560</v>
      </c>
      <c r="D2128" t="s">
        <v>2618</v>
      </c>
      <c r="E2128">
        <v>1000730</v>
      </c>
      <c r="F2128" t="s">
        <v>47</v>
      </c>
      <c r="G2128" t="s">
        <v>54</v>
      </c>
      <c r="H2128" t="s">
        <v>2557</v>
      </c>
      <c r="I2128">
        <v>3910390787</v>
      </c>
      <c r="J2128" t="s">
        <v>2558</v>
      </c>
      <c r="K2128">
        <v>0</v>
      </c>
      <c r="L2128" t="s">
        <v>1228</v>
      </c>
      <c r="M2128">
        <v>0</v>
      </c>
      <c r="N2128" t="s">
        <v>1228</v>
      </c>
    </row>
    <row r="2129" spans="1:14" hidden="1">
      <c r="A2129">
        <v>19</v>
      </c>
      <c r="B2129">
        <v>41</v>
      </c>
      <c r="C2129" t="s">
        <v>2560</v>
      </c>
      <c r="D2129" t="s">
        <v>2618</v>
      </c>
      <c r="E2129">
        <v>1000730</v>
      </c>
      <c r="F2129" t="s">
        <v>47</v>
      </c>
      <c r="G2129" t="s">
        <v>54</v>
      </c>
      <c r="H2129" t="s">
        <v>2557</v>
      </c>
      <c r="I2129">
        <v>3910390787</v>
      </c>
      <c r="J2129" t="s">
        <v>2558</v>
      </c>
      <c r="K2129">
        <v>0</v>
      </c>
      <c r="L2129" t="s">
        <v>1228</v>
      </c>
      <c r="M2129">
        <v>0</v>
      </c>
      <c r="N2129" t="s">
        <v>1228</v>
      </c>
    </row>
    <row r="2130" spans="1:14" hidden="1">
      <c r="A2130">
        <v>19</v>
      </c>
      <c r="B2130">
        <v>41</v>
      </c>
      <c r="C2130" t="s">
        <v>2560</v>
      </c>
      <c r="D2130" t="s">
        <v>2618</v>
      </c>
      <c r="E2130">
        <v>1000730</v>
      </c>
      <c r="F2130" t="s">
        <v>47</v>
      </c>
      <c r="G2130" t="s">
        <v>54</v>
      </c>
      <c r="H2130" t="s">
        <v>2557</v>
      </c>
      <c r="I2130">
        <v>3910390787</v>
      </c>
      <c r="J2130" t="s">
        <v>2558</v>
      </c>
      <c r="K2130">
        <v>0</v>
      </c>
      <c r="L2130" t="s">
        <v>1228</v>
      </c>
      <c r="M2130">
        <v>0</v>
      </c>
      <c r="N2130" t="s">
        <v>1228</v>
      </c>
    </row>
    <row r="2131" spans="1:14" hidden="1">
      <c r="A2131">
        <v>19</v>
      </c>
      <c r="B2131">
        <v>41</v>
      </c>
      <c r="C2131" t="s">
        <v>2560</v>
      </c>
      <c r="D2131" t="s">
        <v>2618</v>
      </c>
      <c r="E2131">
        <v>1000730</v>
      </c>
      <c r="F2131" t="s">
        <v>47</v>
      </c>
      <c r="G2131" t="s">
        <v>54</v>
      </c>
      <c r="H2131" t="s">
        <v>2557</v>
      </c>
      <c r="I2131">
        <v>3910390787</v>
      </c>
      <c r="J2131" t="s">
        <v>2558</v>
      </c>
      <c r="K2131">
        <v>0</v>
      </c>
      <c r="L2131" t="s">
        <v>1228</v>
      </c>
      <c r="M2131">
        <v>0</v>
      </c>
      <c r="N2131" t="s">
        <v>1228</v>
      </c>
    </row>
    <row r="2132" spans="1:14" hidden="1">
      <c r="A2132">
        <v>19</v>
      </c>
      <c r="B2132">
        <v>41</v>
      </c>
      <c r="C2132" t="s">
        <v>2560</v>
      </c>
      <c r="D2132" t="s">
        <v>2618</v>
      </c>
      <c r="E2132">
        <v>1000730</v>
      </c>
      <c r="F2132" t="s">
        <v>47</v>
      </c>
      <c r="G2132" t="s">
        <v>54</v>
      </c>
      <c r="H2132" t="s">
        <v>2557</v>
      </c>
      <c r="I2132">
        <v>3910390787</v>
      </c>
      <c r="J2132" t="s">
        <v>2558</v>
      </c>
      <c r="K2132">
        <v>0</v>
      </c>
      <c r="L2132" t="s">
        <v>1228</v>
      </c>
      <c r="M2132">
        <v>0</v>
      </c>
      <c r="N2132" t="s">
        <v>1228</v>
      </c>
    </row>
    <row r="2133" spans="1:14" hidden="1">
      <c r="A2133">
        <v>19</v>
      </c>
      <c r="B2133">
        <v>41</v>
      </c>
      <c r="C2133" t="s">
        <v>2560</v>
      </c>
      <c r="D2133" t="s">
        <v>2618</v>
      </c>
      <c r="E2133">
        <v>1000730</v>
      </c>
      <c r="F2133" t="s">
        <v>47</v>
      </c>
      <c r="G2133" t="s">
        <v>54</v>
      </c>
      <c r="H2133" t="s">
        <v>2557</v>
      </c>
      <c r="I2133">
        <v>3910390787</v>
      </c>
      <c r="J2133" t="s">
        <v>2558</v>
      </c>
      <c r="K2133">
        <v>0</v>
      </c>
      <c r="L2133" t="s">
        <v>1228</v>
      </c>
      <c r="M2133">
        <v>0</v>
      </c>
      <c r="N2133" t="s">
        <v>1228</v>
      </c>
    </row>
    <row r="2134" spans="1:14" hidden="1">
      <c r="A2134">
        <v>19</v>
      </c>
      <c r="B2134">
        <v>41</v>
      </c>
      <c r="C2134" t="s">
        <v>2560</v>
      </c>
      <c r="D2134" t="s">
        <v>2618</v>
      </c>
      <c r="E2134">
        <v>1000730</v>
      </c>
      <c r="F2134" t="s">
        <v>47</v>
      </c>
      <c r="G2134" t="s">
        <v>54</v>
      </c>
      <c r="H2134" t="s">
        <v>2557</v>
      </c>
      <c r="I2134">
        <v>3910390787</v>
      </c>
      <c r="J2134" t="s">
        <v>2558</v>
      </c>
      <c r="K2134">
        <v>0</v>
      </c>
      <c r="L2134" t="s">
        <v>1228</v>
      </c>
      <c r="M2134">
        <v>0</v>
      </c>
      <c r="N2134" t="s">
        <v>1228</v>
      </c>
    </row>
    <row r="2135" spans="1:14" hidden="1">
      <c r="A2135">
        <v>19</v>
      </c>
      <c r="B2135">
        <v>41</v>
      </c>
      <c r="C2135" t="s">
        <v>2560</v>
      </c>
      <c r="D2135" t="s">
        <v>2618</v>
      </c>
      <c r="E2135">
        <v>1000730</v>
      </c>
      <c r="F2135" t="s">
        <v>47</v>
      </c>
      <c r="G2135" t="s">
        <v>54</v>
      </c>
      <c r="H2135" t="s">
        <v>2557</v>
      </c>
      <c r="I2135">
        <v>3910390787</v>
      </c>
      <c r="J2135" t="s">
        <v>2558</v>
      </c>
      <c r="K2135">
        <v>0</v>
      </c>
      <c r="L2135" t="s">
        <v>1228</v>
      </c>
      <c r="M2135">
        <v>0</v>
      </c>
      <c r="N2135" t="s">
        <v>1228</v>
      </c>
    </row>
    <row r="2136" spans="1:14" hidden="1">
      <c r="A2136">
        <v>19</v>
      </c>
      <c r="B2136">
        <v>41</v>
      </c>
      <c r="C2136" t="s">
        <v>2560</v>
      </c>
      <c r="D2136" t="s">
        <v>2618</v>
      </c>
      <c r="E2136">
        <v>1000730</v>
      </c>
      <c r="F2136" t="s">
        <v>47</v>
      </c>
      <c r="G2136" t="s">
        <v>54</v>
      </c>
      <c r="H2136" t="s">
        <v>2557</v>
      </c>
      <c r="I2136">
        <v>3910390787</v>
      </c>
      <c r="J2136" t="s">
        <v>2558</v>
      </c>
      <c r="K2136">
        <v>0</v>
      </c>
      <c r="L2136" t="s">
        <v>1228</v>
      </c>
      <c r="M2136">
        <v>0</v>
      </c>
      <c r="N2136" t="s">
        <v>1228</v>
      </c>
    </row>
    <row r="2137" spans="1:14" hidden="1">
      <c r="A2137">
        <v>19</v>
      </c>
      <c r="B2137">
        <v>41</v>
      </c>
      <c r="C2137" t="s">
        <v>2560</v>
      </c>
      <c r="D2137" t="s">
        <v>2618</v>
      </c>
      <c r="E2137">
        <v>1000730</v>
      </c>
      <c r="F2137" t="s">
        <v>47</v>
      </c>
      <c r="G2137" t="s">
        <v>54</v>
      </c>
      <c r="H2137" t="s">
        <v>2557</v>
      </c>
      <c r="I2137">
        <v>3910390787</v>
      </c>
      <c r="J2137" t="s">
        <v>2558</v>
      </c>
      <c r="K2137">
        <v>0</v>
      </c>
      <c r="L2137" t="s">
        <v>1228</v>
      </c>
      <c r="M2137">
        <v>0</v>
      </c>
      <c r="N2137" t="s">
        <v>1228</v>
      </c>
    </row>
    <row r="2138" spans="1:14" hidden="1">
      <c r="A2138">
        <v>19</v>
      </c>
      <c r="B2138">
        <v>41</v>
      </c>
      <c r="C2138" t="s">
        <v>2560</v>
      </c>
      <c r="D2138" t="s">
        <v>2618</v>
      </c>
      <c r="E2138">
        <v>1000730</v>
      </c>
      <c r="F2138" t="s">
        <v>47</v>
      </c>
      <c r="G2138" t="s">
        <v>54</v>
      </c>
      <c r="H2138" t="s">
        <v>2557</v>
      </c>
      <c r="I2138">
        <v>3910390787</v>
      </c>
      <c r="J2138" t="s">
        <v>2558</v>
      </c>
      <c r="K2138">
        <v>0</v>
      </c>
      <c r="L2138" t="s">
        <v>1228</v>
      </c>
      <c r="M2138">
        <v>0</v>
      </c>
      <c r="N2138" t="s">
        <v>1228</v>
      </c>
    </row>
    <row r="2139" spans="1:14" hidden="1">
      <c r="A2139">
        <v>19</v>
      </c>
      <c r="B2139">
        <v>41</v>
      </c>
      <c r="C2139" t="s">
        <v>2560</v>
      </c>
      <c r="D2139" t="s">
        <v>2618</v>
      </c>
      <c r="E2139">
        <v>1000730</v>
      </c>
      <c r="F2139" t="s">
        <v>47</v>
      </c>
      <c r="G2139" t="s">
        <v>54</v>
      </c>
      <c r="H2139" t="s">
        <v>2557</v>
      </c>
      <c r="I2139">
        <v>3910390787</v>
      </c>
      <c r="J2139" t="s">
        <v>2558</v>
      </c>
      <c r="K2139">
        <v>0</v>
      </c>
      <c r="L2139" t="s">
        <v>1228</v>
      </c>
      <c r="M2139">
        <v>0</v>
      </c>
      <c r="N2139" t="s">
        <v>1228</v>
      </c>
    </row>
    <row r="2140" spans="1:14" hidden="1">
      <c r="A2140">
        <v>19</v>
      </c>
      <c r="B2140">
        <v>41</v>
      </c>
      <c r="C2140" t="s">
        <v>2560</v>
      </c>
      <c r="D2140" t="s">
        <v>2618</v>
      </c>
      <c r="E2140">
        <v>1000730</v>
      </c>
      <c r="F2140" t="s">
        <v>47</v>
      </c>
      <c r="G2140" t="s">
        <v>54</v>
      </c>
      <c r="H2140" t="s">
        <v>2557</v>
      </c>
      <c r="I2140">
        <v>3910390787</v>
      </c>
      <c r="J2140" t="s">
        <v>2558</v>
      </c>
      <c r="K2140">
        <v>0</v>
      </c>
      <c r="L2140" t="s">
        <v>1228</v>
      </c>
      <c r="M2140">
        <v>0</v>
      </c>
      <c r="N2140" t="s">
        <v>1228</v>
      </c>
    </row>
    <row r="2141" spans="1:14" hidden="1">
      <c r="A2141">
        <v>19</v>
      </c>
      <c r="B2141">
        <v>41</v>
      </c>
      <c r="C2141" t="s">
        <v>2560</v>
      </c>
      <c r="D2141" t="s">
        <v>2618</v>
      </c>
      <c r="E2141">
        <v>1000730</v>
      </c>
      <c r="F2141" t="s">
        <v>47</v>
      </c>
      <c r="G2141" t="s">
        <v>54</v>
      </c>
      <c r="H2141" t="s">
        <v>2557</v>
      </c>
      <c r="I2141">
        <v>3910390787</v>
      </c>
      <c r="J2141" t="s">
        <v>2558</v>
      </c>
      <c r="K2141">
        <v>0</v>
      </c>
      <c r="L2141" t="s">
        <v>1228</v>
      </c>
      <c r="M2141">
        <v>0</v>
      </c>
      <c r="N2141" t="s">
        <v>1228</v>
      </c>
    </row>
    <row r="2142" spans="1:14" hidden="1">
      <c r="A2142">
        <v>19</v>
      </c>
      <c r="B2142">
        <v>41</v>
      </c>
      <c r="C2142" t="s">
        <v>2560</v>
      </c>
      <c r="D2142" t="s">
        <v>2618</v>
      </c>
      <c r="E2142">
        <v>1000730</v>
      </c>
      <c r="F2142" t="s">
        <v>47</v>
      </c>
      <c r="G2142" t="s">
        <v>54</v>
      </c>
      <c r="H2142" t="s">
        <v>2557</v>
      </c>
      <c r="I2142">
        <v>3910390787</v>
      </c>
      <c r="J2142" t="s">
        <v>2558</v>
      </c>
      <c r="K2142">
        <v>0</v>
      </c>
      <c r="L2142" t="s">
        <v>1228</v>
      </c>
      <c r="M2142">
        <v>0</v>
      </c>
      <c r="N2142" t="s">
        <v>1228</v>
      </c>
    </row>
    <row r="2143" spans="1:14" hidden="1">
      <c r="A2143">
        <v>19</v>
      </c>
      <c r="B2143">
        <v>41</v>
      </c>
      <c r="C2143" t="s">
        <v>2560</v>
      </c>
      <c r="D2143" t="s">
        <v>2618</v>
      </c>
      <c r="E2143">
        <v>1000730</v>
      </c>
      <c r="F2143" t="s">
        <v>47</v>
      </c>
      <c r="G2143" t="s">
        <v>54</v>
      </c>
      <c r="H2143" t="s">
        <v>2557</v>
      </c>
      <c r="I2143">
        <v>3910390787</v>
      </c>
      <c r="J2143" t="s">
        <v>2558</v>
      </c>
      <c r="K2143">
        <v>0</v>
      </c>
      <c r="L2143" t="s">
        <v>1228</v>
      </c>
      <c r="M2143">
        <v>0</v>
      </c>
      <c r="N2143" t="s">
        <v>1228</v>
      </c>
    </row>
    <row r="2144" spans="1:14" hidden="1">
      <c r="A2144">
        <v>19</v>
      </c>
      <c r="B2144">
        <v>41</v>
      </c>
      <c r="C2144" t="s">
        <v>2560</v>
      </c>
      <c r="D2144" t="s">
        <v>2618</v>
      </c>
      <c r="E2144">
        <v>1000730</v>
      </c>
      <c r="F2144" t="s">
        <v>47</v>
      </c>
      <c r="G2144" t="s">
        <v>54</v>
      </c>
      <c r="H2144" t="s">
        <v>2557</v>
      </c>
      <c r="I2144">
        <v>3910390787</v>
      </c>
      <c r="J2144" t="s">
        <v>2558</v>
      </c>
      <c r="K2144">
        <v>0</v>
      </c>
      <c r="L2144" t="s">
        <v>1228</v>
      </c>
      <c r="M2144">
        <v>0</v>
      </c>
      <c r="N2144" t="s">
        <v>1228</v>
      </c>
    </row>
    <row r="2145" spans="1:14" hidden="1">
      <c r="A2145">
        <v>19</v>
      </c>
      <c r="B2145">
        <v>41</v>
      </c>
      <c r="C2145" t="s">
        <v>2560</v>
      </c>
      <c r="D2145" t="s">
        <v>2618</v>
      </c>
      <c r="E2145">
        <v>1000730</v>
      </c>
      <c r="F2145" t="s">
        <v>47</v>
      </c>
      <c r="G2145" t="s">
        <v>54</v>
      </c>
      <c r="H2145" t="s">
        <v>2557</v>
      </c>
      <c r="I2145">
        <v>3910390787</v>
      </c>
      <c r="J2145" t="s">
        <v>2558</v>
      </c>
      <c r="K2145">
        <v>0</v>
      </c>
      <c r="L2145" t="s">
        <v>1228</v>
      </c>
      <c r="M2145">
        <v>0</v>
      </c>
      <c r="N2145" t="s">
        <v>1228</v>
      </c>
    </row>
    <row r="2146" spans="1:14" hidden="1">
      <c r="A2146">
        <v>19</v>
      </c>
      <c r="B2146">
        <v>41</v>
      </c>
      <c r="C2146" t="s">
        <v>2560</v>
      </c>
      <c r="D2146" t="s">
        <v>2618</v>
      </c>
      <c r="E2146">
        <v>1000730</v>
      </c>
      <c r="F2146" t="s">
        <v>47</v>
      </c>
      <c r="G2146" t="s">
        <v>54</v>
      </c>
      <c r="H2146" t="s">
        <v>2557</v>
      </c>
      <c r="I2146">
        <v>3910390787</v>
      </c>
      <c r="J2146" t="s">
        <v>2558</v>
      </c>
      <c r="K2146">
        <v>0</v>
      </c>
      <c r="L2146" t="s">
        <v>1228</v>
      </c>
      <c r="M2146">
        <v>0</v>
      </c>
      <c r="N2146" t="s">
        <v>1228</v>
      </c>
    </row>
    <row r="2147" spans="1:14" hidden="1">
      <c r="A2147">
        <v>10</v>
      </c>
      <c r="B2147">
        <v>41</v>
      </c>
      <c r="C2147" t="s">
        <v>2560</v>
      </c>
      <c r="D2147" t="s">
        <v>2618</v>
      </c>
      <c r="E2147">
        <v>1000730</v>
      </c>
      <c r="F2147" t="s">
        <v>47</v>
      </c>
      <c r="G2147" t="s">
        <v>409</v>
      </c>
      <c r="H2147" t="s">
        <v>2557</v>
      </c>
      <c r="I2147">
        <v>3910390788</v>
      </c>
      <c r="J2147" t="s">
        <v>2558</v>
      </c>
      <c r="K2147">
        <v>0</v>
      </c>
      <c r="L2147" t="s">
        <v>1228</v>
      </c>
      <c r="M2147">
        <v>0</v>
      </c>
      <c r="N2147" t="s">
        <v>1228</v>
      </c>
    </row>
    <row r="2148" spans="1:14" hidden="1">
      <c r="A2148">
        <v>10</v>
      </c>
      <c r="B2148">
        <v>41</v>
      </c>
      <c r="C2148" t="s">
        <v>2560</v>
      </c>
      <c r="D2148" t="s">
        <v>2618</v>
      </c>
      <c r="E2148">
        <v>1000730</v>
      </c>
      <c r="F2148" t="s">
        <v>47</v>
      </c>
      <c r="G2148" t="s">
        <v>1122</v>
      </c>
      <c r="H2148" t="s">
        <v>2557</v>
      </c>
      <c r="I2148">
        <v>3910390788</v>
      </c>
      <c r="J2148" t="s">
        <v>2558</v>
      </c>
      <c r="K2148">
        <v>0</v>
      </c>
      <c r="L2148" t="s">
        <v>1228</v>
      </c>
      <c r="M2148">
        <v>0</v>
      </c>
      <c r="N2148" t="s">
        <v>1228</v>
      </c>
    </row>
    <row r="2149" spans="1:14" hidden="1">
      <c r="A2149">
        <v>10</v>
      </c>
      <c r="B2149">
        <v>41</v>
      </c>
      <c r="C2149" t="s">
        <v>2560</v>
      </c>
      <c r="D2149" t="s">
        <v>2618</v>
      </c>
      <c r="E2149">
        <v>1000730</v>
      </c>
      <c r="F2149" t="s">
        <v>47</v>
      </c>
      <c r="G2149" t="s">
        <v>194</v>
      </c>
      <c r="H2149" t="s">
        <v>2557</v>
      </c>
      <c r="I2149">
        <v>3910390788</v>
      </c>
      <c r="J2149" t="s">
        <v>2558</v>
      </c>
      <c r="K2149">
        <v>0</v>
      </c>
      <c r="L2149" t="s">
        <v>1228</v>
      </c>
      <c r="M2149">
        <v>0</v>
      </c>
      <c r="N2149" t="s">
        <v>1228</v>
      </c>
    </row>
    <row r="2150" spans="1:14" hidden="1">
      <c r="A2150">
        <v>10</v>
      </c>
      <c r="B2150">
        <v>41</v>
      </c>
      <c r="C2150" t="s">
        <v>2560</v>
      </c>
      <c r="D2150" t="s">
        <v>2618</v>
      </c>
      <c r="E2150">
        <v>1000730</v>
      </c>
      <c r="F2150" t="s">
        <v>47</v>
      </c>
      <c r="G2150" t="s">
        <v>409</v>
      </c>
      <c r="H2150" t="s">
        <v>2557</v>
      </c>
      <c r="I2150">
        <v>3910390788</v>
      </c>
      <c r="J2150" t="s">
        <v>2558</v>
      </c>
      <c r="K2150">
        <v>0</v>
      </c>
      <c r="L2150" t="s">
        <v>1228</v>
      </c>
      <c r="M2150">
        <v>0</v>
      </c>
      <c r="N2150" t="s">
        <v>1228</v>
      </c>
    </row>
    <row r="2151" spans="1:14" hidden="1">
      <c r="A2151">
        <v>10</v>
      </c>
      <c r="B2151">
        <v>41</v>
      </c>
      <c r="C2151" t="s">
        <v>2560</v>
      </c>
      <c r="D2151" t="s">
        <v>2618</v>
      </c>
      <c r="E2151">
        <v>1000730</v>
      </c>
      <c r="F2151" t="s">
        <v>47</v>
      </c>
      <c r="G2151" t="s">
        <v>1122</v>
      </c>
      <c r="H2151" t="s">
        <v>2557</v>
      </c>
      <c r="I2151">
        <v>3910390788</v>
      </c>
      <c r="J2151" t="s">
        <v>2558</v>
      </c>
      <c r="K2151">
        <v>0</v>
      </c>
      <c r="L2151" t="s">
        <v>1228</v>
      </c>
      <c r="M2151">
        <v>0</v>
      </c>
      <c r="N2151" t="s">
        <v>1228</v>
      </c>
    </row>
    <row r="2152" spans="1:14" hidden="1">
      <c r="A2152">
        <v>10</v>
      </c>
      <c r="B2152">
        <v>41</v>
      </c>
      <c r="C2152" t="s">
        <v>2560</v>
      </c>
      <c r="D2152" t="s">
        <v>2618</v>
      </c>
      <c r="E2152">
        <v>1000730</v>
      </c>
      <c r="F2152" t="s">
        <v>47</v>
      </c>
      <c r="G2152" t="s">
        <v>194</v>
      </c>
      <c r="H2152" t="s">
        <v>2557</v>
      </c>
      <c r="I2152">
        <v>3910390788</v>
      </c>
      <c r="J2152" t="s">
        <v>2558</v>
      </c>
      <c r="K2152">
        <v>0</v>
      </c>
      <c r="L2152" t="s">
        <v>1228</v>
      </c>
      <c r="M2152">
        <v>0</v>
      </c>
      <c r="N2152" t="s">
        <v>1228</v>
      </c>
    </row>
    <row r="2153" spans="1:14" hidden="1">
      <c r="A2153">
        <v>19</v>
      </c>
      <c r="B2153">
        <v>41</v>
      </c>
      <c r="C2153" t="s">
        <v>2559</v>
      </c>
      <c r="D2153" t="s">
        <v>2623</v>
      </c>
      <c r="E2153">
        <v>1000730</v>
      </c>
      <c r="F2153" t="s">
        <v>47</v>
      </c>
      <c r="G2153" t="s">
        <v>54</v>
      </c>
      <c r="H2153" t="s">
        <v>2557</v>
      </c>
      <c r="I2153">
        <v>3910445191</v>
      </c>
      <c r="J2153" t="s">
        <v>2558</v>
      </c>
      <c r="K2153">
        <v>0</v>
      </c>
      <c r="L2153" t="s">
        <v>1228</v>
      </c>
      <c r="M2153">
        <v>0</v>
      </c>
      <c r="N2153" t="s">
        <v>1228</v>
      </c>
    </row>
    <row r="2154" spans="1:14" hidden="1">
      <c r="A2154">
        <v>19</v>
      </c>
      <c r="B2154">
        <v>41</v>
      </c>
      <c r="C2154" t="s">
        <v>2559</v>
      </c>
      <c r="D2154" t="s">
        <v>2623</v>
      </c>
      <c r="E2154">
        <v>1000730</v>
      </c>
      <c r="F2154" t="s">
        <v>47</v>
      </c>
      <c r="G2154" t="s">
        <v>54</v>
      </c>
      <c r="H2154" t="s">
        <v>2557</v>
      </c>
      <c r="I2154">
        <v>3910445191</v>
      </c>
      <c r="J2154" t="s">
        <v>2558</v>
      </c>
      <c r="K2154">
        <v>0</v>
      </c>
      <c r="L2154" t="s">
        <v>1228</v>
      </c>
      <c r="M2154">
        <v>0</v>
      </c>
      <c r="N2154" t="s">
        <v>1228</v>
      </c>
    </row>
    <row r="2155" spans="1:14" hidden="1">
      <c r="A2155">
        <v>19</v>
      </c>
      <c r="B2155">
        <v>41</v>
      </c>
      <c r="C2155" t="s">
        <v>2559</v>
      </c>
      <c r="D2155" t="s">
        <v>2623</v>
      </c>
      <c r="E2155">
        <v>1000730</v>
      </c>
      <c r="F2155" t="s">
        <v>47</v>
      </c>
      <c r="G2155" t="s">
        <v>54</v>
      </c>
      <c r="H2155" t="s">
        <v>2557</v>
      </c>
      <c r="I2155">
        <v>3910445191</v>
      </c>
      <c r="J2155" t="s">
        <v>2558</v>
      </c>
      <c r="K2155">
        <v>0</v>
      </c>
      <c r="L2155" t="s">
        <v>1228</v>
      </c>
      <c r="M2155">
        <v>0</v>
      </c>
      <c r="N2155" t="s">
        <v>1228</v>
      </c>
    </row>
    <row r="2156" spans="1:14" hidden="1">
      <c r="A2156">
        <v>19</v>
      </c>
      <c r="B2156">
        <v>41</v>
      </c>
      <c r="C2156" t="s">
        <v>2559</v>
      </c>
      <c r="D2156" t="s">
        <v>2623</v>
      </c>
      <c r="E2156">
        <v>1000730</v>
      </c>
      <c r="F2156" t="s">
        <v>47</v>
      </c>
      <c r="G2156" t="s">
        <v>54</v>
      </c>
      <c r="H2156" t="s">
        <v>2557</v>
      </c>
      <c r="I2156">
        <v>3910445191</v>
      </c>
      <c r="J2156" t="s">
        <v>2558</v>
      </c>
      <c r="K2156">
        <v>0</v>
      </c>
      <c r="L2156" t="s">
        <v>1228</v>
      </c>
      <c r="M2156">
        <v>0</v>
      </c>
      <c r="N2156" t="s">
        <v>1228</v>
      </c>
    </row>
    <row r="2157" spans="1:14" hidden="1">
      <c r="A2157">
        <v>19</v>
      </c>
      <c r="B2157">
        <v>41</v>
      </c>
      <c r="C2157" t="s">
        <v>2559</v>
      </c>
      <c r="D2157" t="s">
        <v>2623</v>
      </c>
      <c r="E2157">
        <v>1000730</v>
      </c>
      <c r="F2157" t="s">
        <v>47</v>
      </c>
      <c r="G2157" t="s">
        <v>54</v>
      </c>
      <c r="H2157" t="s">
        <v>2557</v>
      </c>
      <c r="I2157">
        <v>3910445191</v>
      </c>
      <c r="J2157" t="s">
        <v>2558</v>
      </c>
      <c r="K2157">
        <v>0</v>
      </c>
      <c r="L2157" t="s">
        <v>1228</v>
      </c>
      <c r="M2157">
        <v>0</v>
      </c>
      <c r="N2157" t="s">
        <v>1228</v>
      </c>
    </row>
    <row r="2158" spans="1:14" hidden="1">
      <c r="A2158">
        <v>19</v>
      </c>
      <c r="B2158">
        <v>41</v>
      </c>
      <c r="C2158" t="s">
        <v>2559</v>
      </c>
      <c r="D2158" t="s">
        <v>2623</v>
      </c>
      <c r="E2158">
        <v>1000730</v>
      </c>
      <c r="F2158" t="s">
        <v>47</v>
      </c>
      <c r="G2158" t="s">
        <v>54</v>
      </c>
      <c r="H2158" t="s">
        <v>2557</v>
      </c>
      <c r="I2158">
        <v>3910445191</v>
      </c>
      <c r="J2158" t="s">
        <v>2558</v>
      </c>
      <c r="K2158">
        <v>0</v>
      </c>
      <c r="L2158" t="s">
        <v>1228</v>
      </c>
      <c r="M2158">
        <v>0</v>
      </c>
      <c r="N2158" t="s">
        <v>1228</v>
      </c>
    </row>
    <row r="2159" spans="1:14" hidden="1">
      <c r="A2159">
        <v>19</v>
      </c>
      <c r="B2159">
        <v>41</v>
      </c>
      <c r="C2159" t="s">
        <v>2559</v>
      </c>
      <c r="D2159" t="s">
        <v>2623</v>
      </c>
      <c r="E2159">
        <v>1000730</v>
      </c>
      <c r="F2159" t="s">
        <v>47</v>
      </c>
      <c r="G2159" t="s">
        <v>54</v>
      </c>
      <c r="H2159" t="s">
        <v>2557</v>
      </c>
      <c r="I2159">
        <v>3910445191</v>
      </c>
      <c r="J2159" t="s">
        <v>2558</v>
      </c>
      <c r="K2159">
        <v>0</v>
      </c>
      <c r="L2159" t="s">
        <v>1228</v>
      </c>
      <c r="M2159">
        <v>0</v>
      </c>
      <c r="N2159" t="s">
        <v>1228</v>
      </c>
    </row>
    <row r="2160" spans="1:14" hidden="1">
      <c r="A2160">
        <v>19</v>
      </c>
      <c r="B2160">
        <v>41</v>
      </c>
      <c r="C2160" t="s">
        <v>2559</v>
      </c>
      <c r="D2160" t="s">
        <v>2623</v>
      </c>
      <c r="E2160">
        <v>1000730</v>
      </c>
      <c r="F2160" t="s">
        <v>47</v>
      </c>
      <c r="G2160" t="s">
        <v>54</v>
      </c>
      <c r="H2160" t="s">
        <v>2557</v>
      </c>
      <c r="I2160">
        <v>3910445191</v>
      </c>
      <c r="J2160" t="s">
        <v>2558</v>
      </c>
      <c r="K2160">
        <v>0</v>
      </c>
      <c r="L2160" t="s">
        <v>1228</v>
      </c>
      <c r="M2160">
        <v>0</v>
      </c>
      <c r="N2160" t="s">
        <v>1228</v>
      </c>
    </row>
    <row r="2161" spans="1:14" hidden="1">
      <c r="A2161">
        <v>19</v>
      </c>
      <c r="B2161">
        <v>41</v>
      </c>
      <c r="C2161" t="s">
        <v>2559</v>
      </c>
      <c r="D2161" t="s">
        <v>2623</v>
      </c>
      <c r="E2161">
        <v>1000730</v>
      </c>
      <c r="F2161" t="s">
        <v>47</v>
      </c>
      <c r="G2161" t="s">
        <v>54</v>
      </c>
      <c r="H2161" t="s">
        <v>2557</v>
      </c>
      <c r="I2161">
        <v>3910445191</v>
      </c>
      <c r="J2161" t="s">
        <v>2558</v>
      </c>
      <c r="K2161">
        <v>0</v>
      </c>
      <c r="L2161" t="s">
        <v>1228</v>
      </c>
      <c r="M2161">
        <v>0</v>
      </c>
      <c r="N2161" t="s">
        <v>1228</v>
      </c>
    </row>
    <row r="2162" spans="1:14" hidden="1">
      <c r="A2162">
        <v>19</v>
      </c>
      <c r="B2162">
        <v>41</v>
      </c>
      <c r="C2162" t="s">
        <v>2559</v>
      </c>
      <c r="D2162" t="s">
        <v>2623</v>
      </c>
      <c r="E2162">
        <v>1000730</v>
      </c>
      <c r="F2162" t="s">
        <v>47</v>
      </c>
      <c r="G2162" t="s">
        <v>54</v>
      </c>
      <c r="H2162" t="s">
        <v>2557</v>
      </c>
      <c r="I2162">
        <v>3910445191</v>
      </c>
      <c r="J2162" t="s">
        <v>2558</v>
      </c>
      <c r="K2162">
        <v>0</v>
      </c>
      <c r="L2162" t="s">
        <v>1228</v>
      </c>
      <c r="M2162">
        <v>0</v>
      </c>
      <c r="N2162" t="s">
        <v>1228</v>
      </c>
    </row>
    <row r="2163" spans="1:14" hidden="1">
      <c r="A2163">
        <v>19</v>
      </c>
      <c r="B2163">
        <v>41</v>
      </c>
      <c r="C2163" t="s">
        <v>2559</v>
      </c>
      <c r="D2163" t="s">
        <v>2623</v>
      </c>
      <c r="E2163">
        <v>1000730</v>
      </c>
      <c r="F2163" t="s">
        <v>47</v>
      </c>
      <c r="G2163" t="s">
        <v>54</v>
      </c>
      <c r="H2163" t="s">
        <v>2557</v>
      </c>
      <c r="I2163">
        <v>3910445191</v>
      </c>
      <c r="J2163" t="s">
        <v>2558</v>
      </c>
      <c r="K2163">
        <v>0</v>
      </c>
      <c r="L2163" t="s">
        <v>1228</v>
      </c>
      <c r="M2163">
        <v>0</v>
      </c>
      <c r="N2163" t="s">
        <v>1228</v>
      </c>
    </row>
    <row r="2164" spans="1:14" hidden="1">
      <c r="A2164">
        <v>19</v>
      </c>
      <c r="B2164">
        <v>41</v>
      </c>
      <c r="C2164" t="s">
        <v>2559</v>
      </c>
      <c r="D2164" t="s">
        <v>2623</v>
      </c>
      <c r="E2164">
        <v>1000730</v>
      </c>
      <c r="F2164" t="s">
        <v>47</v>
      </c>
      <c r="G2164" t="s">
        <v>54</v>
      </c>
      <c r="H2164" t="s">
        <v>2557</v>
      </c>
      <c r="I2164">
        <v>3910445191</v>
      </c>
      <c r="J2164" t="s">
        <v>2558</v>
      </c>
      <c r="K2164">
        <v>0</v>
      </c>
      <c r="L2164" t="s">
        <v>1228</v>
      </c>
      <c r="M2164">
        <v>0</v>
      </c>
      <c r="N2164" t="s">
        <v>1228</v>
      </c>
    </row>
    <row r="2165" spans="1:14" hidden="1">
      <c r="A2165">
        <v>19</v>
      </c>
      <c r="B2165">
        <v>41</v>
      </c>
      <c r="C2165" t="s">
        <v>2559</v>
      </c>
      <c r="D2165" t="s">
        <v>2623</v>
      </c>
      <c r="E2165">
        <v>1000730</v>
      </c>
      <c r="F2165" t="s">
        <v>47</v>
      </c>
      <c r="G2165" t="s">
        <v>54</v>
      </c>
      <c r="H2165" t="s">
        <v>2557</v>
      </c>
      <c r="I2165">
        <v>3910445191</v>
      </c>
      <c r="J2165" t="s">
        <v>2558</v>
      </c>
      <c r="K2165">
        <v>0</v>
      </c>
      <c r="L2165" t="s">
        <v>1228</v>
      </c>
      <c r="M2165">
        <v>0</v>
      </c>
      <c r="N2165" t="s">
        <v>1228</v>
      </c>
    </row>
    <row r="2166" spans="1:14" hidden="1">
      <c r="A2166">
        <v>19</v>
      </c>
      <c r="B2166">
        <v>41</v>
      </c>
      <c r="C2166" t="s">
        <v>2559</v>
      </c>
      <c r="D2166" t="s">
        <v>2623</v>
      </c>
      <c r="E2166">
        <v>1000730</v>
      </c>
      <c r="F2166" t="s">
        <v>47</v>
      </c>
      <c r="G2166" t="s">
        <v>54</v>
      </c>
      <c r="H2166" t="s">
        <v>2557</v>
      </c>
      <c r="I2166">
        <v>3910445191</v>
      </c>
      <c r="J2166" t="s">
        <v>2558</v>
      </c>
      <c r="K2166">
        <v>0</v>
      </c>
      <c r="L2166" t="s">
        <v>1228</v>
      </c>
      <c r="M2166">
        <v>0</v>
      </c>
      <c r="N2166" t="s">
        <v>1228</v>
      </c>
    </row>
    <row r="2167" spans="1:14" hidden="1">
      <c r="A2167">
        <v>19</v>
      </c>
      <c r="B2167">
        <v>41</v>
      </c>
      <c r="C2167" t="s">
        <v>2559</v>
      </c>
      <c r="D2167" t="s">
        <v>2623</v>
      </c>
      <c r="E2167">
        <v>1000730</v>
      </c>
      <c r="F2167" t="s">
        <v>47</v>
      </c>
      <c r="G2167" t="s">
        <v>54</v>
      </c>
      <c r="H2167" t="s">
        <v>2557</v>
      </c>
      <c r="I2167">
        <v>3910445191</v>
      </c>
      <c r="J2167" t="s">
        <v>2558</v>
      </c>
      <c r="K2167">
        <v>0</v>
      </c>
      <c r="L2167" t="s">
        <v>1228</v>
      </c>
      <c r="M2167">
        <v>0</v>
      </c>
      <c r="N2167" t="s">
        <v>1228</v>
      </c>
    </row>
    <row r="2168" spans="1:14" hidden="1">
      <c r="A2168">
        <v>19</v>
      </c>
      <c r="B2168">
        <v>41</v>
      </c>
      <c r="C2168" t="s">
        <v>2559</v>
      </c>
      <c r="D2168" t="s">
        <v>2623</v>
      </c>
      <c r="E2168">
        <v>1000730</v>
      </c>
      <c r="F2168" t="s">
        <v>47</v>
      </c>
      <c r="G2168" t="s">
        <v>54</v>
      </c>
      <c r="H2168" t="s">
        <v>2557</v>
      </c>
      <c r="I2168">
        <v>3910445191</v>
      </c>
      <c r="J2168" t="s">
        <v>2558</v>
      </c>
      <c r="K2168">
        <v>0</v>
      </c>
      <c r="L2168" t="s">
        <v>1228</v>
      </c>
      <c r="M2168">
        <v>0</v>
      </c>
      <c r="N2168" t="s">
        <v>1228</v>
      </c>
    </row>
    <row r="2169" spans="1:14" hidden="1">
      <c r="A2169">
        <v>19</v>
      </c>
      <c r="B2169">
        <v>41</v>
      </c>
      <c r="C2169" t="s">
        <v>2559</v>
      </c>
      <c r="D2169" t="s">
        <v>2623</v>
      </c>
      <c r="E2169">
        <v>1000730</v>
      </c>
      <c r="F2169" t="s">
        <v>47</v>
      </c>
      <c r="G2169" t="s">
        <v>54</v>
      </c>
      <c r="H2169" t="s">
        <v>2557</v>
      </c>
      <c r="I2169">
        <v>3910445191</v>
      </c>
      <c r="J2169" t="s">
        <v>2558</v>
      </c>
      <c r="K2169">
        <v>0</v>
      </c>
      <c r="L2169" t="s">
        <v>1228</v>
      </c>
      <c r="M2169">
        <v>0</v>
      </c>
      <c r="N2169" t="s">
        <v>1228</v>
      </c>
    </row>
    <row r="2170" spans="1:14" hidden="1">
      <c r="A2170">
        <v>19</v>
      </c>
      <c r="B2170">
        <v>41</v>
      </c>
      <c r="C2170" t="s">
        <v>2559</v>
      </c>
      <c r="D2170" t="s">
        <v>2623</v>
      </c>
      <c r="E2170">
        <v>1000730</v>
      </c>
      <c r="F2170" t="s">
        <v>47</v>
      </c>
      <c r="G2170" t="s">
        <v>54</v>
      </c>
      <c r="H2170" t="s">
        <v>2557</v>
      </c>
      <c r="I2170">
        <v>3910445191</v>
      </c>
      <c r="J2170" t="s">
        <v>2558</v>
      </c>
      <c r="K2170">
        <v>0</v>
      </c>
      <c r="L2170" t="s">
        <v>1228</v>
      </c>
      <c r="M2170">
        <v>0</v>
      </c>
      <c r="N2170" t="s">
        <v>1228</v>
      </c>
    </row>
    <row r="2171" spans="1:14" hidden="1">
      <c r="A2171">
        <v>19</v>
      </c>
      <c r="B2171">
        <v>41</v>
      </c>
      <c r="C2171" t="s">
        <v>2559</v>
      </c>
      <c r="D2171" t="s">
        <v>2623</v>
      </c>
      <c r="E2171">
        <v>1000730</v>
      </c>
      <c r="F2171" t="s">
        <v>47</v>
      </c>
      <c r="G2171" t="s">
        <v>54</v>
      </c>
      <c r="H2171" t="s">
        <v>2557</v>
      </c>
      <c r="I2171">
        <v>3910445191</v>
      </c>
      <c r="J2171" t="s">
        <v>2558</v>
      </c>
      <c r="K2171">
        <v>0</v>
      </c>
      <c r="L2171" t="s">
        <v>1228</v>
      </c>
      <c r="M2171">
        <v>0</v>
      </c>
      <c r="N2171" t="s">
        <v>1228</v>
      </c>
    </row>
    <row r="2172" spans="1:14" hidden="1">
      <c r="A2172">
        <v>19</v>
      </c>
      <c r="B2172">
        <v>41</v>
      </c>
      <c r="C2172" t="s">
        <v>2559</v>
      </c>
      <c r="D2172" t="s">
        <v>2623</v>
      </c>
      <c r="E2172">
        <v>1000730</v>
      </c>
      <c r="F2172" t="s">
        <v>47</v>
      </c>
      <c r="G2172" t="s">
        <v>54</v>
      </c>
      <c r="H2172" t="s">
        <v>2557</v>
      </c>
      <c r="I2172">
        <v>3910445191</v>
      </c>
      <c r="J2172" t="s">
        <v>2558</v>
      </c>
      <c r="K2172">
        <v>0</v>
      </c>
      <c r="L2172" t="s">
        <v>1228</v>
      </c>
      <c r="M2172">
        <v>0</v>
      </c>
      <c r="N2172" t="s">
        <v>1228</v>
      </c>
    </row>
    <row r="2173" spans="1:14" hidden="1">
      <c r="A2173">
        <v>19</v>
      </c>
      <c r="B2173">
        <v>41</v>
      </c>
      <c r="C2173" t="s">
        <v>2559</v>
      </c>
      <c r="D2173" t="s">
        <v>2623</v>
      </c>
      <c r="E2173">
        <v>1000730</v>
      </c>
      <c r="F2173" t="s">
        <v>47</v>
      </c>
      <c r="G2173" t="s">
        <v>54</v>
      </c>
      <c r="H2173" t="s">
        <v>2557</v>
      </c>
      <c r="I2173">
        <v>3910445191</v>
      </c>
      <c r="J2173" t="s">
        <v>2558</v>
      </c>
      <c r="K2173">
        <v>0</v>
      </c>
      <c r="L2173" t="s">
        <v>1228</v>
      </c>
      <c r="M2173">
        <v>0</v>
      </c>
      <c r="N2173" t="s">
        <v>1228</v>
      </c>
    </row>
    <row r="2174" spans="1:14" hidden="1">
      <c r="A2174">
        <v>19</v>
      </c>
      <c r="B2174">
        <v>41</v>
      </c>
      <c r="C2174" t="s">
        <v>2559</v>
      </c>
      <c r="D2174" t="s">
        <v>2623</v>
      </c>
      <c r="E2174">
        <v>1000730</v>
      </c>
      <c r="F2174" t="s">
        <v>47</v>
      </c>
      <c r="G2174" t="s">
        <v>54</v>
      </c>
      <c r="H2174" t="s">
        <v>2557</v>
      </c>
      <c r="I2174">
        <v>3910445191</v>
      </c>
      <c r="J2174" t="s">
        <v>2558</v>
      </c>
      <c r="K2174">
        <v>0</v>
      </c>
      <c r="L2174" t="s">
        <v>1228</v>
      </c>
      <c r="M2174">
        <v>0</v>
      </c>
      <c r="N2174" t="s">
        <v>1228</v>
      </c>
    </row>
    <row r="2175" spans="1:14" hidden="1">
      <c r="A2175">
        <v>19</v>
      </c>
      <c r="B2175">
        <v>41</v>
      </c>
      <c r="C2175" t="s">
        <v>2559</v>
      </c>
      <c r="D2175" t="s">
        <v>2623</v>
      </c>
      <c r="E2175">
        <v>1000730</v>
      </c>
      <c r="F2175" t="s">
        <v>47</v>
      </c>
      <c r="G2175" t="s">
        <v>54</v>
      </c>
      <c r="H2175" t="s">
        <v>2557</v>
      </c>
      <c r="I2175">
        <v>3910445191</v>
      </c>
      <c r="J2175" t="s">
        <v>2558</v>
      </c>
      <c r="K2175">
        <v>0</v>
      </c>
      <c r="L2175" t="s">
        <v>1228</v>
      </c>
      <c r="M2175">
        <v>0</v>
      </c>
      <c r="N2175" t="s">
        <v>1228</v>
      </c>
    </row>
    <row r="2176" spans="1:14" hidden="1">
      <c r="A2176">
        <v>19</v>
      </c>
      <c r="B2176">
        <v>41</v>
      </c>
      <c r="C2176" t="s">
        <v>2559</v>
      </c>
      <c r="D2176" t="s">
        <v>2623</v>
      </c>
      <c r="E2176">
        <v>1000730</v>
      </c>
      <c r="F2176" t="s">
        <v>47</v>
      </c>
      <c r="G2176" t="s">
        <v>54</v>
      </c>
      <c r="H2176" t="s">
        <v>2557</v>
      </c>
      <c r="I2176">
        <v>3910445191</v>
      </c>
      <c r="J2176" t="s">
        <v>2558</v>
      </c>
      <c r="K2176">
        <v>0</v>
      </c>
      <c r="L2176" t="s">
        <v>1228</v>
      </c>
      <c r="M2176">
        <v>0</v>
      </c>
      <c r="N2176" t="s">
        <v>1228</v>
      </c>
    </row>
    <row r="2177" spans="1:14" hidden="1">
      <c r="A2177">
        <v>10</v>
      </c>
      <c r="B2177">
        <v>41</v>
      </c>
      <c r="C2177" t="s">
        <v>2559</v>
      </c>
      <c r="D2177" t="s">
        <v>2623</v>
      </c>
      <c r="E2177">
        <v>1000730</v>
      </c>
      <c r="F2177" t="s">
        <v>47</v>
      </c>
      <c r="G2177" t="s">
        <v>1122</v>
      </c>
      <c r="H2177" t="s">
        <v>2557</v>
      </c>
      <c r="I2177">
        <v>3910445192</v>
      </c>
      <c r="J2177" t="s">
        <v>2558</v>
      </c>
      <c r="K2177">
        <v>0</v>
      </c>
      <c r="L2177" t="s">
        <v>1228</v>
      </c>
      <c r="M2177">
        <v>0</v>
      </c>
      <c r="N2177" t="s">
        <v>1228</v>
      </c>
    </row>
    <row r="2178" spans="1:14" hidden="1">
      <c r="A2178">
        <v>10</v>
      </c>
      <c r="B2178">
        <v>41</v>
      </c>
      <c r="C2178" t="s">
        <v>2559</v>
      </c>
      <c r="D2178" t="s">
        <v>2623</v>
      </c>
      <c r="E2178">
        <v>1000730</v>
      </c>
      <c r="F2178" t="s">
        <v>47</v>
      </c>
      <c r="G2178" t="s">
        <v>194</v>
      </c>
      <c r="H2178" t="s">
        <v>2557</v>
      </c>
      <c r="I2178">
        <v>3910445192</v>
      </c>
      <c r="J2178" t="s">
        <v>2558</v>
      </c>
      <c r="K2178">
        <v>0</v>
      </c>
      <c r="L2178" t="s">
        <v>1228</v>
      </c>
      <c r="M2178">
        <v>0</v>
      </c>
      <c r="N2178" t="s">
        <v>1228</v>
      </c>
    </row>
    <row r="2179" spans="1:14" hidden="1">
      <c r="A2179">
        <v>10</v>
      </c>
      <c r="B2179">
        <v>41</v>
      </c>
      <c r="C2179" t="s">
        <v>2559</v>
      </c>
      <c r="D2179" t="s">
        <v>2623</v>
      </c>
      <c r="E2179">
        <v>1000730</v>
      </c>
      <c r="F2179" t="s">
        <v>47</v>
      </c>
      <c r="G2179" t="s">
        <v>409</v>
      </c>
      <c r="H2179" t="s">
        <v>2557</v>
      </c>
      <c r="I2179">
        <v>3910445192</v>
      </c>
      <c r="J2179" t="s">
        <v>2558</v>
      </c>
      <c r="K2179">
        <v>0</v>
      </c>
      <c r="L2179" t="s">
        <v>1228</v>
      </c>
      <c r="M2179">
        <v>0</v>
      </c>
      <c r="N2179" t="s">
        <v>1228</v>
      </c>
    </row>
    <row r="2180" spans="1:14" hidden="1">
      <c r="A2180">
        <v>10</v>
      </c>
      <c r="B2180">
        <v>41</v>
      </c>
      <c r="C2180" t="s">
        <v>2559</v>
      </c>
      <c r="D2180" t="s">
        <v>2623</v>
      </c>
      <c r="E2180">
        <v>1000730</v>
      </c>
      <c r="F2180" t="s">
        <v>47</v>
      </c>
      <c r="G2180" t="s">
        <v>1122</v>
      </c>
      <c r="H2180" t="s">
        <v>2557</v>
      </c>
      <c r="I2180">
        <v>3910445192</v>
      </c>
      <c r="J2180" t="s">
        <v>2558</v>
      </c>
      <c r="K2180">
        <v>0</v>
      </c>
      <c r="L2180" t="s">
        <v>1228</v>
      </c>
      <c r="M2180">
        <v>0</v>
      </c>
      <c r="N2180" t="s">
        <v>1228</v>
      </c>
    </row>
    <row r="2181" spans="1:14" hidden="1">
      <c r="A2181">
        <v>10</v>
      </c>
      <c r="B2181">
        <v>41</v>
      </c>
      <c r="C2181" t="s">
        <v>2559</v>
      </c>
      <c r="D2181" t="s">
        <v>2623</v>
      </c>
      <c r="E2181">
        <v>1000730</v>
      </c>
      <c r="F2181" t="s">
        <v>47</v>
      </c>
      <c r="G2181" t="s">
        <v>194</v>
      </c>
      <c r="H2181" t="s">
        <v>2557</v>
      </c>
      <c r="I2181">
        <v>3910445192</v>
      </c>
      <c r="J2181" t="s">
        <v>2558</v>
      </c>
      <c r="K2181">
        <v>0</v>
      </c>
      <c r="L2181" t="s">
        <v>1228</v>
      </c>
      <c r="M2181">
        <v>0</v>
      </c>
      <c r="N2181" t="s">
        <v>1228</v>
      </c>
    </row>
    <row r="2182" spans="1:14" hidden="1">
      <c r="A2182">
        <v>10</v>
      </c>
      <c r="B2182">
        <v>41</v>
      </c>
      <c r="C2182" t="s">
        <v>2559</v>
      </c>
      <c r="D2182" t="s">
        <v>2623</v>
      </c>
      <c r="E2182">
        <v>1000730</v>
      </c>
      <c r="F2182" t="s">
        <v>47</v>
      </c>
      <c r="G2182" t="s">
        <v>409</v>
      </c>
      <c r="H2182" t="s">
        <v>2557</v>
      </c>
      <c r="I2182">
        <v>3910445192</v>
      </c>
      <c r="J2182" t="s">
        <v>2558</v>
      </c>
      <c r="K2182">
        <v>0</v>
      </c>
      <c r="L2182" t="s">
        <v>1228</v>
      </c>
      <c r="M2182">
        <v>0</v>
      </c>
      <c r="N2182" t="s">
        <v>1228</v>
      </c>
    </row>
    <row r="2183" spans="1:14" hidden="1">
      <c r="A2183">
        <v>19</v>
      </c>
      <c r="B2183">
        <v>41</v>
      </c>
      <c r="C2183" t="s">
        <v>2560</v>
      </c>
      <c r="D2183" t="s">
        <v>2623</v>
      </c>
      <c r="E2183">
        <v>1000730</v>
      </c>
      <c r="F2183" t="s">
        <v>47</v>
      </c>
      <c r="G2183" t="s">
        <v>54</v>
      </c>
      <c r="H2183" t="s">
        <v>2557</v>
      </c>
      <c r="I2183">
        <v>3910445191</v>
      </c>
      <c r="J2183" t="s">
        <v>2558</v>
      </c>
      <c r="K2183">
        <v>0</v>
      </c>
      <c r="L2183" t="s">
        <v>1228</v>
      </c>
      <c r="M2183">
        <v>0</v>
      </c>
      <c r="N2183" t="s">
        <v>1228</v>
      </c>
    </row>
    <row r="2184" spans="1:14" hidden="1">
      <c r="A2184">
        <v>19</v>
      </c>
      <c r="B2184">
        <v>41</v>
      </c>
      <c r="C2184" t="s">
        <v>2560</v>
      </c>
      <c r="D2184" t="s">
        <v>2623</v>
      </c>
      <c r="E2184">
        <v>1000730</v>
      </c>
      <c r="F2184" t="s">
        <v>47</v>
      </c>
      <c r="G2184" t="s">
        <v>54</v>
      </c>
      <c r="H2184" t="s">
        <v>2557</v>
      </c>
      <c r="I2184">
        <v>3910445191</v>
      </c>
      <c r="J2184" t="s">
        <v>2558</v>
      </c>
      <c r="K2184">
        <v>0</v>
      </c>
      <c r="L2184" t="s">
        <v>1228</v>
      </c>
      <c r="M2184">
        <v>0</v>
      </c>
      <c r="N2184" t="s">
        <v>1228</v>
      </c>
    </row>
    <row r="2185" spans="1:14" hidden="1">
      <c r="A2185">
        <v>19</v>
      </c>
      <c r="B2185">
        <v>41</v>
      </c>
      <c r="C2185" t="s">
        <v>2560</v>
      </c>
      <c r="D2185" t="s">
        <v>2623</v>
      </c>
      <c r="E2185">
        <v>1000730</v>
      </c>
      <c r="F2185" t="s">
        <v>47</v>
      </c>
      <c r="G2185" t="s">
        <v>54</v>
      </c>
      <c r="H2185" t="s">
        <v>2557</v>
      </c>
      <c r="I2185">
        <v>3910445191</v>
      </c>
      <c r="J2185" t="s">
        <v>2558</v>
      </c>
      <c r="K2185">
        <v>0</v>
      </c>
      <c r="L2185" t="s">
        <v>1228</v>
      </c>
      <c r="M2185">
        <v>0</v>
      </c>
      <c r="N2185" t="s">
        <v>1228</v>
      </c>
    </row>
    <row r="2186" spans="1:14" hidden="1">
      <c r="A2186">
        <v>19</v>
      </c>
      <c r="B2186">
        <v>41</v>
      </c>
      <c r="C2186" t="s">
        <v>2560</v>
      </c>
      <c r="D2186" t="s">
        <v>2623</v>
      </c>
      <c r="E2186">
        <v>1000730</v>
      </c>
      <c r="F2186" t="s">
        <v>47</v>
      </c>
      <c r="G2186" t="s">
        <v>54</v>
      </c>
      <c r="H2186" t="s">
        <v>2557</v>
      </c>
      <c r="I2186">
        <v>3910445191</v>
      </c>
      <c r="J2186" t="s">
        <v>2558</v>
      </c>
      <c r="K2186">
        <v>0</v>
      </c>
      <c r="L2186" t="s">
        <v>1228</v>
      </c>
      <c r="M2186">
        <v>0</v>
      </c>
      <c r="N2186" t="s">
        <v>1228</v>
      </c>
    </row>
    <row r="2187" spans="1:14" hidden="1">
      <c r="A2187">
        <v>19</v>
      </c>
      <c r="B2187">
        <v>41</v>
      </c>
      <c r="C2187" t="s">
        <v>2560</v>
      </c>
      <c r="D2187" t="s">
        <v>2623</v>
      </c>
      <c r="E2187">
        <v>1000730</v>
      </c>
      <c r="F2187" t="s">
        <v>47</v>
      </c>
      <c r="G2187" t="s">
        <v>54</v>
      </c>
      <c r="H2187" t="s">
        <v>2557</v>
      </c>
      <c r="I2187">
        <v>3910445191</v>
      </c>
      <c r="J2187" t="s">
        <v>2558</v>
      </c>
      <c r="K2187">
        <v>0</v>
      </c>
      <c r="L2187" t="s">
        <v>1228</v>
      </c>
      <c r="M2187">
        <v>0</v>
      </c>
      <c r="N2187" t="s">
        <v>1228</v>
      </c>
    </row>
    <row r="2188" spans="1:14" hidden="1">
      <c r="A2188">
        <v>19</v>
      </c>
      <c r="B2188">
        <v>41</v>
      </c>
      <c r="C2188" t="s">
        <v>2560</v>
      </c>
      <c r="D2188" t="s">
        <v>2623</v>
      </c>
      <c r="E2188">
        <v>1000730</v>
      </c>
      <c r="F2188" t="s">
        <v>47</v>
      </c>
      <c r="G2188" t="s">
        <v>54</v>
      </c>
      <c r="H2188" t="s">
        <v>2557</v>
      </c>
      <c r="I2188">
        <v>3910445191</v>
      </c>
      <c r="J2188" t="s">
        <v>2558</v>
      </c>
      <c r="K2188">
        <v>0</v>
      </c>
      <c r="L2188" t="s">
        <v>1228</v>
      </c>
      <c r="M2188">
        <v>0</v>
      </c>
      <c r="N2188" t="s">
        <v>1228</v>
      </c>
    </row>
    <row r="2189" spans="1:14" hidden="1">
      <c r="A2189">
        <v>19</v>
      </c>
      <c r="B2189">
        <v>41</v>
      </c>
      <c r="C2189" t="s">
        <v>2560</v>
      </c>
      <c r="D2189" t="s">
        <v>2623</v>
      </c>
      <c r="E2189">
        <v>1000730</v>
      </c>
      <c r="F2189" t="s">
        <v>47</v>
      </c>
      <c r="G2189" t="s">
        <v>54</v>
      </c>
      <c r="H2189" t="s">
        <v>2557</v>
      </c>
      <c r="I2189">
        <v>3910445191</v>
      </c>
      <c r="J2189" t="s">
        <v>2558</v>
      </c>
      <c r="K2189">
        <v>0</v>
      </c>
      <c r="L2189" t="s">
        <v>1228</v>
      </c>
      <c r="M2189">
        <v>0</v>
      </c>
      <c r="N2189" t="s">
        <v>1228</v>
      </c>
    </row>
    <row r="2190" spans="1:14" hidden="1">
      <c r="A2190">
        <v>19</v>
      </c>
      <c r="B2190">
        <v>41</v>
      </c>
      <c r="C2190" t="s">
        <v>2560</v>
      </c>
      <c r="D2190" t="s">
        <v>2623</v>
      </c>
      <c r="E2190">
        <v>1000730</v>
      </c>
      <c r="F2190" t="s">
        <v>47</v>
      </c>
      <c r="G2190" t="s">
        <v>54</v>
      </c>
      <c r="H2190" t="s">
        <v>2557</v>
      </c>
      <c r="I2190">
        <v>3910445191</v>
      </c>
      <c r="J2190" t="s">
        <v>2558</v>
      </c>
      <c r="K2190">
        <v>0</v>
      </c>
      <c r="L2190" t="s">
        <v>1228</v>
      </c>
      <c r="M2190">
        <v>0</v>
      </c>
      <c r="N2190" t="s">
        <v>1228</v>
      </c>
    </row>
    <row r="2191" spans="1:14" hidden="1">
      <c r="A2191">
        <v>19</v>
      </c>
      <c r="B2191">
        <v>41</v>
      </c>
      <c r="C2191" t="s">
        <v>2560</v>
      </c>
      <c r="D2191" t="s">
        <v>2623</v>
      </c>
      <c r="E2191">
        <v>1000730</v>
      </c>
      <c r="F2191" t="s">
        <v>47</v>
      </c>
      <c r="G2191" t="s">
        <v>54</v>
      </c>
      <c r="H2191" t="s">
        <v>2557</v>
      </c>
      <c r="I2191">
        <v>3910445191</v>
      </c>
      <c r="J2191" t="s">
        <v>2558</v>
      </c>
      <c r="K2191">
        <v>0</v>
      </c>
      <c r="L2191" t="s">
        <v>1228</v>
      </c>
      <c r="M2191">
        <v>0</v>
      </c>
      <c r="N2191" t="s">
        <v>1228</v>
      </c>
    </row>
    <row r="2192" spans="1:14" hidden="1">
      <c r="A2192">
        <v>19</v>
      </c>
      <c r="B2192">
        <v>41</v>
      </c>
      <c r="C2192" t="s">
        <v>2560</v>
      </c>
      <c r="D2192" t="s">
        <v>2623</v>
      </c>
      <c r="E2192">
        <v>1000730</v>
      </c>
      <c r="F2192" t="s">
        <v>47</v>
      </c>
      <c r="G2192" t="s">
        <v>54</v>
      </c>
      <c r="H2192" t="s">
        <v>2557</v>
      </c>
      <c r="I2192">
        <v>3910445191</v>
      </c>
      <c r="J2192" t="s">
        <v>2558</v>
      </c>
      <c r="K2192">
        <v>0</v>
      </c>
      <c r="L2192" t="s">
        <v>1228</v>
      </c>
      <c r="M2192">
        <v>0</v>
      </c>
      <c r="N2192" t="s">
        <v>1228</v>
      </c>
    </row>
    <row r="2193" spans="1:14" hidden="1">
      <c r="A2193">
        <v>19</v>
      </c>
      <c r="B2193">
        <v>41</v>
      </c>
      <c r="C2193" t="s">
        <v>2560</v>
      </c>
      <c r="D2193" t="s">
        <v>2623</v>
      </c>
      <c r="E2193">
        <v>1000730</v>
      </c>
      <c r="F2193" t="s">
        <v>47</v>
      </c>
      <c r="G2193" t="s">
        <v>54</v>
      </c>
      <c r="H2193" t="s">
        <v>2557</v>
      </c>
      <c r="I2193">
        <v>3910445191</v>
      </c>
      <c r="J2193" t="s">
        <v>2558</v>
      </c>
      <c r="K2193">
        <v>0</v>
      </c>
      <c r="L2193" t="s">
        <v>1228</v>
      </c>
      <c r="M2193">
        <v>0</v>
      </c>
      <c r="N2193" t="s">
        <v>1228</v>
      </c>
    </row>
    <row r="2194" spans="1:14" hidden="1">
      <c r="A2194">
        <v>19</v>
      </c>
      <c r="B2194">
        <v>41</v>
      </c>
      <c r="C2194" t="s">
        <v>2560</v>
      </c>
      <c r="D2194" t="s">
        <v>2623</v>
      </c>
      <c r="E2194">
        <v>1000730</v>
      </c>
      <c r="F2194" t="s">
        <v>47</v>
      </c>
      <c r="G2194" t="s">
        <v>54</v>
      </c>
      <c r="H2194" t="s">
        <v>2557</v>
      </c>
      <c r="I2194">
        <v>3910445191</v>
      </c>
      <c r="J2194" t="s">
        <v>2558</v>
      </c>
      <c r="K2194">
        <v>0</v>
      </c>
      <c r="L2194" t="s">
        <v>1228</v>
      </c>
      <c r="M2194">
        <v>0</v>
      </c>
      <c r="N2194" t="s">
        <v>1228</v>
      </c>
    </row>
    <row r="2195" spans="1:14" hidden="1">
      <c r="A2195">
        <v>19</v>
      </c>
      <c r="B2195">
        <v>41</v>
      </c>
      <c r="C2195" t="s">
        <v>2560</v>
      </c>
      <c r="D2195" t="s">
        <v>2623</v>
      </c>
      <c r="E2195">
        <v>1000730</v>
      </c>
      <c r="F2195" t="s">
        <v>47</v>
      </c>
      <c r="G2195" t="s">
        <v>54</v>
      </c>
      <c r="H2195" t="s">
        <v>2557</v>
      </c>
      <c r="I2195">
        <v>3910445191</v>
      </c>
      <c r="J2195" t="s">
        <v>2558</v>
      </c>
      <c r="K2195">
        <v>0</v>
      </c>
      <c r="L2195" t="s">
        <v>1228</v>
      </c>
      <c r="M2195">
        <v>0</v>
      </c>
      <c r="N2195" t="s">
        <v>1228</v>
      </c>
    </row>
    <row r="2196" spans="1:14" hidden="1">
      <c r="A2196">
        <v>19</v>
      </c>
      <c r="B2196">
        <v>41</v>
      </c>
      <c r="C2196" t="s">
        <v>2560</v>
      </c>
      <c r="D2196" t="s">
        <v>2623</v>
      </c>
      <c r="E2196">
        <v>1000730</v>
      </c>
      <c r="F2196" t="s">
        <v>47</v>
      </c>
      <c r="G2196" t="s">
        <v>54</v>
      </c>
      <c r="H2196" t="s">
        <v>2557</v>
      </c>
      <c r="I2196">
        <v>3910445191</v>
      </c>
      <c r="J2196" t="s">
        <v>2558</v>
      </c>
      <c r="K2196">
        <v>0</v>
      </c>
      <c r="L2196" t="s">
        <v>1228</v>
      </c>
      <c r="M2196">
        <v>0</v>
      </c>
      <c r="N2196" t="s">
        <v>1228</v>
      </c>
    </row>
    <row r="2197" spans="1:14" hidden="1">
      <c r="A2197">
        <v>19</v>
      </c>
      <c r="B2197">
        <v>41</v>
      </c>
      <c r="C2197" t="s">
        <v>2560</v>
      </c>
      <c r="D2197" t="s">
        <v>2623</v>
      </c>
      <c r="E2197">
        <v>1000730</v>
      </c>
      <c r="F2197" t="s">
        <v>47</v>
      </c>
      <c r="G2197" t="s">
        <v>54</v>
      </c>
      <c r="H2197" t="s">
        <v>2557</v>
      </c>
      <c r="I2197">
        <v>3910445191</v>
      </c>
      <c r="J2197" t="s">
        <v>2558</v>
      </c>
      <c r="K2197">
        <v>0</v>
      </c>
      <c r="L2197" t="s">
        <v>1228</v>
      </c>
      <c r="M2197">
        <v>0</v>
      </c>
      <c r="N2197" t="s">
        <v>1228</v>
      </c>
    </row>
    <row r="2198" spans="1:14" hidden="1">
      <c r="A2198">
        <v>19</v>
      </c>
      <c r="B2198">
        <v>41</v>
      </c>
      <c r="C2198" t="s">
        <v>2560</v>
      </c>
      <c r="D2198" t="s">
        <v>2623</v>
      </c>
      <c r="E2198">
        <v>1000730</v>
      </c>
      <c r="F2198" t="s">
        <v>47</v>
      </c>
      <c r="G2198" t="s">
        <v>54</v>
      </c>
      <c r="H2198" t="s">
        <v>2557</v>
      </c>
      <c r="I2198">
        <v>3910445191</v>
      </c>
      <c r="J2198" t="s">
        <v>2558</v>
      </c>
      <c r="K2198">
        <v>0</v>
      </c>
      <c r="L2198" t="s">
        <v>1228</v>
      </c>
      <c r="M2198">
        <v>0</v>
      </c>
      <c r="N2198" t="s">
        <v>1228</v>
      </c>
    </row>
    <row r="2199" spans="1:14" hidden="1">
      <c r="A2199">
        <v>19</v>
      </c>
      <c r="B2199">
        <v>41</v>
      </c>
      <c r="C2199" t="s">
        <v>2560</v>
      </c>
      <c r="D2199" t="s">
        <v>2623</v>
      </c>
      <c r="E2199">
        <v>1000730</v>
      </c>
      <c r="F2199" t="s">
        <v>47</v>
      </c>
      <c r="G2199" t="s">
        <v>54</v>
      </c>
      <c r="H2199" t="s">
        <v>2557</v>
      </c>
      <c r="I2199">
        <v>3910445191</v>
      </c>
      <c r="J2199" t="s">
        <v>2558</v>
      </c>
      <c r="K2199">
        <v>0</v>
      </c>
      <c r="L2199" t="s">
        <v>1228</v>
      </c>
      <c r="M2199">
        <v>0</v>
      </c>
      <c r="N2199" t="s">
        <v>1228</v>
      </c>
    </row>
    <row r="2200" spans="1:14" hidden="1">
      <c r="A2200">
        <v>19</v>
      </c>
      <c r="B2200">
        <v>41</v>
      </c>
      <c r="C2200" t="s">
        <v>2560</v>
      </c>
      <c r="D2200" t="s">
        <v>2623</v>
      </c>
      <c r="E2200">
        <v>1000730</v>
      </c>
      <c r="F2200" t="s">
        <v>47</v>
      </c>
      <c r="G2200" t="s">
        <v>54</v>
      </c>
      <c r="H2200" t="s">
        <v>2557</v>
      </c>
      <c r="I2200">
        <v>3910445191</v>
      </c>
      <c r="J2200" t="s">
        <v>2558</v>
      </c>
      <c r="K2200">
        <v>0</v>
      </c>
      <c r="L2200" t="s">
        <v>1228</v>
      </c>
      <c r="M2200">
        <v>0</v>
      </c>
      <c r="N2200" t="s">
        <v>1228</v>
      </c>
    </row>
    <row r="2201" spans="1:14" hidden="1">
      <c r="A2201">
        <v>19</v>
      </c>
      <c r="B2201">
        <v>41</v>
      </c>
      <c r="C2201" t="s">
        <v>2560</v>
      </c>
      <c r="D2201" t="s">
        <v>2623</v>
      </c>
      <c r="E2201">
        <v>1000730</v>
      </c>
      <c r="F2201" t="s">
        <v>47</v>
      </c>
      <c r="G2201" t="s">
        <v>54</v>
      </c>
      <c r="H2201" t="s">
        <v>2557</v>
      </c>
      <c r="I2201">
        <v>3910445191</v>
      </c>
      <c r="J2201" t="s">
        <v>2558</v>
      </c>
      <c r="K2201">
        <v>0</v>
      </c>
      <c r="L2201" t="s">
        <v>1228</v>
      </c>
      <c r="M2201">
        <v>0</v>
      </c>
      <c r="N2201" t="s">
        <v>1228</v>
      </c>
    </row>
    <row r="2202" spans="1:14" hidden="1">
      <c r="A2202">
        <v>19</v>
      </c>
      <c r="B2202">
        <v>41</v>
      </c>
      <c r="C2202" t="s">
        <v>2560</v>
      </c>
      <c r="D2202" t="s">
        <v>2623</v>
      </c>
      <c r="E2202">
        <v>1000730</v>
      </c>
      <c r="F2202" t="s">
        <v>47</v>
      </c>
      <c r="G2202" t="s">
        <v>54</v>
      </c>
      <c r="H2202" t="s">
        <v>2557</v>
      </c>
      <c r="I2202">
        <v>3910445191</v>
      </c>
      <c r="J2202" t="s">
        <v>2558</v>
      </c>
      <c r="K2202">
        <v>0</v>
      </c>
      <c r="L2202" t="s">
        <v>1228</v>
      </c>
      <c r="M2202">
        <v>0</v>
      </c>
      <c r="N2202" t="s">
        <v>1228</v>
      </c>
    </row>
    <row r="2203" spans="1:14" hidden="1">
      <c r="A2203">
        <v>19</v>
      </c>
      <c r="B2203">
        <v>41</v>
      </c>
      <c r="C2203" t="s">
        <v>2560</v>
      </c>
      <c r="D2203" t="s">
        <v>2623</v>
      </c>
      <c r="E2203">
        <v>1000730</v>
      </c>
      <c r="F2203" t="s">
        <v>47</v>
      </c>
      <c r="G2203" t="s">
        <v>54</v>
      </c>
      <c r="H2203" t="s">
        <v>2557</v>
      </c>
      <c r="I2203">
        <v>3910445191</v>
      </c>
      <c r="J2203" t="s">
        <v>2558</v>
      </c>
      <c r="K2203">
        <v>0</v>
      </c>
      <c r="L2203" t="s">
        <v>1228</v>
      </c>
      <c r="M2203">
        <v>0</v>
      </c>
      <c r="N2203" t="s">
        <v>1228</v>
      </c>
    </row>
    <row r="2204" spans="1:14" hidden="1">
      <c r="A2204">
        <v>19</v>
      </c>
      <c r="B2204">
        <v>41</v>
      </c>
      <c r="C2204" t="s">
        <v>2560</v>
      </c>
      <c r="D2204" t="s">
        <v>2623</v>
      </c>
      <c r="E2204">
        <v>1000730</v>
      </c>
      <c r="F2204" t="s">
        <v>47</v>
      </c>
      <c r="G2204" t="s">
        <v>54</v>
      </c>
      <c r="H2204" t="s">
        <v>2557</v>
      </c>
      <c r="I2204">
        <v>3910445191</v>
      </c>
      <c r="J2204" t="s">
        <v>2558</v>
      </c>
      <c r="K2204">
        <v>0</v>
      </c>
      <c r="L2204" t="s">
        <v>1228</v>
      </c>
      <c r="M2204">
        <v>0</v>
      </c>
      <c r="N2204" t="s">
        <v>1228</v>
      </c>
    </row>
    <row r="2205" spans="1:14" hidden="1">
      <c r="A2205">
        <v>19</v>
      </c>
      <c r="B2205">
        <v>41</v>
      </c>
      <c r="C2205" t="s">
        <v>2560</v>
      </c>
      <c r="D2205" t="s">
        <v>2623</v>
      </c>
      <c r="E2205">
        <v>1000730</v>
      </c>
      <c r="F2205" t="s">
        <v>47</v>
      </c>
      <c r="G2205" t="s">
        <v>54</v>
      </c>
      <c r="H2205" t="s">
        <v>2557</v>
      </c>
      <c r="I2205">
        <v>3910445191</v>
      </c>
      <c r="J2205" t="s">
        <v>2558</v>
      </c>
      <c r="K2205">
        <v>0</v>
      </c>
      <c r="L2205" t="s">
        <v>1228</v>
      </c>
      <c r="M2205">
        <v>0</v>
      </c>
      <c r="N2205" t="s">
        <v>1228</v>
      </c>
    </row>
    <row r="2206" spans="1:14" hidden="1">
      <c r="A2206">
        <v>19</v>
      </c>
      <c r="B2206">
        <v>41</v>
      </c>
      <c r="C2206" t="s">
        <v>2560</v>
      </c>
      <c r="D2206" t="s">
        <v>2623</v>
      </c>
      <c r="E2206">
        <v>1000730</v>
      </c>
      <c r="F2206" t="s">
        <v>47</v>
      </c>
      <c r="G2206" t="s">
        <v>54</v>
      </c>
      <c r="H2206" t="s">
        <v>2557</v>
      </c>
      <c r="I2206">
        <v>3910445191</v>
      </c>
      <c r="J2206" t="s">
        <v>2558</v>
      </c>
      <c r="K2206">
        <v>0</v>
      </c>
      <c r="L2206" t="s">
        <v>1228</v>
      </c>
      <c r="M2206">
        <v>0</v>
      </c>
      <c r="N2206" t="s">
        <v>1228</v>
      </c>
    </row>
    <row r="2207" spans="1:14" hidden="1">
      <c r="A2207">
        <v>10</v>
      </c>
      <c r="B2207">
        <v>41</v>
      </c>
      <c r="C2207" t="s">
        <v>2560</v>
      </c>
      <c r="D2207" t="s">
        <v>2623</v>
      </c>
      <c r="E2207">
        <v>1000730</v>
      </c>
      <c r="F2207" t="s">
        <v>47</v>
      </c>
      <c r="G2207" t="s">
        <v>409</v>
      </c>
      <c r="H2207" t="s">
        <v>2557</v>
      </c>
      <c r="I2207">
        <v>3910445192</v>
      </c>
      <c r="J2207" t="s">
        <v>2558</v>
      </c>
      <c r="K2207">
        <v>0</v>
      </c>
      <c r="L2207" t="s">
        <v>1228</v>
      </c>
      <c r="M2207">
        <v>0</v>
      </c>
      <c r="N2207" t="s">
        <v>1228</v>
      </c>
    </row>
    <row r="2208" spans="1:14" hidden="1">
      <c r="A2208">
        <v>10</v>
      </c>
      <c r="B2208">
        <v>41</v>
      </c>
      <c r="C2208" t="s">
        <v>2560</v>
      </c>
      <c r="D2208" t="s">
        <v>2623</v>
      </c>
      <c r="E2208">
        <v>1000730</v>
      </c>
      <c r="F2208" t="s">
        <v>47</v>
      </c>
      <c r="G2208" t="s">
        <v>1122</v>
      </c>
      <c r="H2208" t="s">
        <v>2557</v>
      </c>
      <c r="I2208">
        <v>3910445192</v>
      </c>
      <c r="J2208" t="s">
        <v>2558</v>
      </c>
      <c r="K2208">
        <v>0</v>
      </c>
      <c r="L2208" t="s">
        <v>1228</v>
      </c>
      <c r="M2208">
        <v>0</v>
      </c>
      <c r="N2208" t="s">
        <v>1228</v>
      </c>
    </row>
    <row r="2209" spans="1:14" hidden="1">
      <c r="A2209">
        <v>10</v>
      </c>
      <c r="B2209">
        <v>41</v>
      </c>
      <c r="C2209" t="s">
        <v>2560</v>
      </c>
      <c r="D2209" t="s">
        <v>2623</v>
      </c>
      <c r="E2209">
        <v>1000730</v>
      </c>
      <c r="F2209" t="s">
        <v>47</v>
      </c>
      <c r="G2209" t="s">
        <v>194</v>
      </c>
      <c r="H2209" t="s">
        <v>2557</v>
      </c>
      <c r="I2209">
        <v>3910445192</v>
      </c>
      <c r="J2209" t="s">
        <v>2558</v>
      </c>
      <c r="K2209">
        <v>0</v>
      </c>
      <c r="L2209" t="s">
        <v>1228</v>
      </c>
      <c r="M2209">
        <v>0</v>
      </c>
      <c r="N2209" t="s">
        <v>1228</v>
      </c>
    </row>
    <row r="2210" spans="1:14" hidden="1">
      <c r="A2210">
        <v>10</v>
      </c>
      <c r="B2210">
        <v>41</v>
      </c>
      <c r="C2210" t="s">
        <v>2560</v>
      </c>
      <c r="D2210" t="s">
        <v>2623</v>
      </c>
      <c r="E2210">
        <v>1000730</v>
      </c>
      <c r="F2210" t="s">
        <v>47</v>
      </c>
      <c r="G2210" t="s">
        <v>1122</v>
      </c>
      <c r="H2210" t="s">
        <v>2557</v>
      </c>
      <c r="I2210">
        <v>3910445192</v>
      </c>
      <c r="J2210" t="s">
        <v>2558</v>
      </c>
      <c r="K2210">
        <v>0</v>
      </c>
      <c r="L2210" t="s">
        <v>1228</v>
      </c>
      <c r="M2210">
        <v>0</v>
      </c>
      <c r="N2210" t="s">
        <v>1228</v>
      </c>
    </row>
    <row r="2211" spans="1:14" hidden="1">
      <c r="A2211">
        <v>10</v>
      </c>
      <c r="B2211">
        <v>41</v>
      </c>
      <c r="C2211" t="s">
        <v>2560</v>
      </c>
      <c r="D2211" t="s">
        <v>2623</v>
      </c>
      <c r="E2211">
        <v>1000730</v>
      </c>
      <c r="F2211" t="s">
        <v>47</v>
      </c>
      <c r="G2211" t="s">
        <v>194</v>
      </c>
      <c r="H2211" t="s">
        <v>2557</v>
      </c>
      <c r="I2211">
        <v>3910445192</v>
      </c>
      <c r="J2211" t="s">
        <v>2558</v>
      </c>
      <c r="K2211">
        <v>0</v>
      </c>
      <c r="L2211" t="s">
        <v>1228</v>
      </c>
      <c r="M2211">
        <v>0</v>
      </c>
      <c r="N2211" t="s">
        <v>1228</v>
      </c>
    </row>
    <row r="2212" spans="1:14" hidden="1">
      <c r="A2212">
        <v>10</v>
      </c>
      <c r="B2212">
        <v>41</v>
      </c>
      <c r="C2212" t="s">
        <v>2560</v>
      </c>
      <c r="D2212" t="s">
        <v>2623</v>
      </c>
      <c r="E2212">
        <v>1000730</v>
      </c>
      <c r="F2212" t="s">
        <v>47</v>
      </c>
      <c r="G2212" t="s">
        <v>409</v>
      </c>
      <c r="H2212" t="s">
        <v>2557</v>
      </c>
      <c r="I2212">
        <v>3910445192</v>
      </c>
      <c r="J2212" t="s">
        <v>2558</v>
      </c>
      <c r="K2212">
        <v>0</v>
      </c>
      <c r="L2212" t="s">
        <v>1228</v>
      </c>
      <c r="M2212">
        <v>0</v>
      </c>
      <c r="N2212" t="s">
        <v>1228</v>
      </c>
    </row>
    <row r="2213" spans="1:14" hidden="1">
      <c r="A2213">
        <v>19</v>
      </c>
      <c r="B2213">
        <v>57</v>
      </c>
      <c r="C2213" t="s">
        <v>2555</v>
      </c>
      <c r="D2213" t="s">
        <v>2624</v>
      </c>
      <c r="E2213">
        <v>1000730</v>
      </c>
      <c r="F2213" t="s">
        <v>47</v>
      </c>
      <c r="G2213" t="s">
        <v>54</v>
      </c>
      <c r="H2213" t="s">
        <v>2557</v>
      </c>
      <c r="I2213">
        <v>35594951</v>
      </c>
      <c r="J2213" t="s">
        <v>2558</v>
      </c>
      <c r="K2213">
        <v>0</v>
      </c>
      <c r="L2213" t="s">
        <v>1228</v>
      </c>
      <c r="M2213">
        <v>0</v>
      </c>
      <c r="N2213" t="s">
        <v>1228</v>
      </c>
    </row>
    <row r="2214" spans="1:14" hidden="1">
      <c r="A2214">
        <v>19</v>
      </c>
      <c r="B2214">
        <v>57</v>
      </c>
      <c r="C2214" t="s">
        <v>2555</v>
      </c>
      <c r="D2214" t="s">
        <v>2624</v>
      </c>
      <c r="E2214">
        <v>1000730</v>
      </c>
      <c r="F2214" t="s">
        <v>47</v>
      </c>
      <c r="G2214" t="s">
        <v>54</v>
      </c>
      <c r="H2214" t="s">
        <v>2557</v>
      </c>
      <c r="I2214">
        <v>35594951</v>
      </c>
      <c r="J2214" t="s">
        <v>2558</v>
      </c>
      <c r="K2214">
        <v>0</v>
      </c>
      <c r="L2214" t="s">
        <v>1228</v>
      </c>
      <c r="M2214">
        <v>0</v>
      </c>
      <c r="N2214" t="s">
        <v>1228</v>
      </c>
    </row>
    <row r="2215" spans="1:14" hidden="1">
      <c r="A2215">
        <v>19</v>
      </c>
      <c r="B2215">
        <v>57</v>
      </c>
      <c r="C2215" t="s">
        <v>2555</v>
      </c>
      <c r="D2215" t="s">
        <v>2624</v>
      </c>
      <c r="E2215">
        <v>1000730</v>
      </c>
      <c r="F2215" t="s">
        <v>47</v>
      </c>
      <c r="G2215" t="s">
        <v>54</v>
      </c>
      <c r="H2215" t="s">
        <v>2557</v>
      </c>
      <c r="I2215">
        <v>35594951</v>
      </c>
      <c r="J2215" t="s">
        <v>2558</v>
      </c>
      <c r="K2215">
        <v>0</v>
      </c>
      <c r="L2215" t="s">
        <v>1228</v>
      </c>
      <c r="M2215">
        <v>0</v>
      </c>
      <c r="N2215" t="s">
        <v>1228</v>
      </c>
    </row>
    <row r="2216" spans="1:14" hidden="1">
      <c r="A2216">
        <v>19</v>
      </c>
      <c r="B2216">
        <v>57</v>
      </c>
      <c r="C2216" t="s">
        <v>2555</v>
      </c>
      <c r="D2216" t="s">
        <v>2624</v>
      </c>
      <c r="E2216">
        <v>1000730</v>
      </c>
      <c r="F2216" t="s">
        <v>47</v>
      </c>
      <c r="G2216" t="s">
        <v>54</v>
      </c>
      <c r="H2216" t="s">
        <v>2557</v>
      </c>
      <c r="I2216">
        <v>35594951</v>
      </c>
      <c r="J2216" t="s">
        <v>2558</v>
      </c>
      <c r="K2216">
        <v>0</v>
      </c>
      <c r="L2216" t="s">
        <v>1228</v>
      </c>
      <c r="M2216">
        <v>0</v>
      </c>
      <c r="N2216" t="s">
        <v>1228</v>
      </c>
    </row>
    <row r="2217" spans="1:14" hidden="1">
      <c r="A2217">
        <v>19</v>
      </c>
      <c r="B2217">
        <v>57</v>
      </c>
      <c r="C2217" t="s">
        <v>2555</v>
      </c>
      <c r="D2217" t="s">
        <v>2624</v>
      </c>
      <c r="E2217">
        <v>1000730</v>
      </c>
      <c r="F2217" t="s">
        <v>47</v>
      </c>
      <c r="G2217" t="s">
        <v>54</v>
      </c>
      <c r="H2217" t="s">
        <v>2557</v>
      </c>
      <c r="I2217">
        <v>35594951</v>
      </c>
      <c r="J2217" t="s">
        <v>2558</v>
      </c>
      <c r="K2217">
        <v>0</v>
      </c>
      <c r="L2217" t="s">
        <v>1228</v>
      </c>
      <c r="M2217">
        <v>0</v>
      </c>
      <c r="N2217" t="s">
        <v>1228</v>
      </c>
    </row>
    <row r="2218" spans="1:14" hidden="1">
      <c r="A2218">
        <v>19</v>
      </c>
      <c r="B2218">
        <v>57</v>
      </c>
      <c r="C2218" t="s">
        <v>2555</v>
      </c>
      <c r="D2218" t="s">
        <v>2624</v>
      </c>
      <c r="E2218">
        <v>1000730</v>
      </c>
      <c r="F2218" t="s">
        <v>47</v>
      </c>
      <c r="G2218" t="s">
        <v>54</v>
      </c>
      <c r="H2218" t="s">
        <v>2557</v>
      </c>
      <c r="I2218">
        <v>35594951</v>
      </c>
      <c r="J2218" t="s">
        <v>2558</v>
      </c>
      <c r="K2218" s="45">
        <v>1531684</v>
      </c>
      <c r="L2218" t="s">
        <v>1228</v>
      </c>
      <c r="M2218" s="45">
        <v>291020</v>
      </c>
      <c r="N2218" t="s">
        <v>1228</v>
      </c>
    </row>
    <row r="2219" spans="1:14" hidden="1">
      <c r="A2219">
        <v>19</v>
      </c>
      <c r="B2219">
        <v>41</v>
      </c>
      <c r="C2219" t="s">
        <v>2559</v>
      </c>
      <c r="D2219" t="s">
        <v>2625</v>
      </c>
      <c r="E2219">
        <v>1000730</v>
      </c>
      <c r="F2219" t="s">
        <v>47</v>
      </c>
      <c r="G2219" t="s">
        <v>54</v>
      </c>
      <c r="H2219" t="s">
        <v>2557</v>
      </c>
      <c r="I2219">
        <v>3910497471</v>
      </c>
      <c r="J2219" t="s">
        <v>2558</v>
      </c>
      <c r="K2219">
        <v>0</v>
      </c>
      <c r="L2219" t="s">
        <v>1228</v>
      </c>
      <c r="M2219">
        <v>0</v>
      </c>
      <c r="N2219" t="s">
        <v>1228</v>
      </c>
    </row>
    <row r="2220" spans="1:14" hidden="1">
      <c r="A2220">
        <v>19</v>
      </c>
      <c r="B2220">
        <v>41</v>
      </c>
      <c r="C2220" t="s">
        <v>2559</v>
      </c>
      <c r="D2220" t="s">
        <v>2625</v>
      </c>
      <c r="E2220">
        <v>1000730</v>
      </c>
      <c r="F2220" t="s">
        <v>47</v>
      </c>
      <c r="G2220" t="s">
        <v>54</v>
      </c>
      <c r="H2220" t="s">
        <v>2557</v>
      </c>
      <c r="I2220">
        <v>3910497471</v>
      </c>
      <c r="J2220" t="s">
        <v>2558</v>
      </c>
      <c r="K2220">
        <v>0</v>
      </c>
      <c r="L2220" t="s">
        <v>1228</v>
      </c>
      <c r="M2220">
        <v>0</v>
      </c>
      <c r="N2220" t="s">
        <v>1228</v>
      </c>
    </row>
    <row r="2221" spans="1:14" hidden="1">
      <c r="A2221">
        <v>19</v>
      </c>
      <c r="B2221">
        <v>41</v>
      </c>
      <c r="C2221" t="s">
        <v>2559</v>
      </c>
      <c r="D2221" t="s">
        <v>2625</v>
      </c>
      <c r="E2221">
        <v>1000730</v>
      </c>
      <c r="F2221" t="s">
        <v>47</v>
      </c>
      <c r="G2221" t="s">
        <v>54</v>
      </c>
      <c r="H2221" t="s">
        <v>2557</v>
      </c>
      <c r="I2221">
        <v>3910497471</v>
      </c>
      <c r="J2221" t="s">
        <v>2558</v>
      </c>
      <c r="K2221">
        <v>0</v>
      </c>
      <c r="L2221" t="s">
        <v>1228</v>
      </c>
      <c r="M2221">
        <v>0</v>
      </c>
      <c r="N2221" t="s">
        <v>1228</v>
      </c>
    </row>
    <row r="2222" spans="1:14" hidden="1">
      <c r="A2222">
        <v>19</v>
      </c>
      <c r="B2222">
        <v>41</v>
      </c>
      <c r="C2222" t="s">
        <v>2559</v>
      </c>
      <c r="D2222" t="s">
        <v>2625</v>
      </c>
      <c r="E2222">
        <v>1000730</v>
      </c>
      <c r="F2222" t="s">
        <v>47</v>
      </c>
      <c r="G2222" t="s">
        <v>54</v>
      </c>
      <c r="H2222" t="s">
        <v>2557</v>
      </c>
      <c r="I2222">
        <v>3910497471</v>
      </c>
      <c r="J2222" t="s">
        <v>2558</v>
      </c>
      <c r="K2222">
        <v>0</v>
      </c>
      <c r="L2222" t="s">
        <v>1228</v>
      </c>
      <c r="M2222">
        <v>0</v>
      </c>
      <c r="N2222" t="s">
        <v>1228</v>
      </c>
    </row>
    <row r="2223" spans="1:14" hidden="1">
      <c r="A2223">
        <v>19</v>
      </c>
      <c r="B2223">
        <v>41</v>
      </c>
      <c r="C2223" t="s">
        <v>2559</v>
      </c>
      <c r="D2223" t="s">
        <v>2625</v>
      </c>
      <c r="E2223">
        <v>1000730</v>
      </c>
      <c r="F2223" t="s">
        <v>47</v>
      </c>
      <c r="G2223" t="s">
        <v>54</v>
      </c>
      <c r="H2223" t="s">
        <v>2557</v>
      </c>
      <c r="I2223">
        <v>3910497471</v>
      </c>
      <c r="J2223" t="s">
        <v>2558</v>
      </c>
      <c r="K2223">
        <v>0</v>
      </c>
      <c r="L2223" t="s">
        <v>1228</v>
      </c>
      <c r="M2223">
        <v>0</v>
      </c>
      <c r="N2223" t="s">
        <v>1228</v>
      </c>
    </row>
    <row r="2224" spans="1:14" hidden="1">
      <c r="A2224">
        <v>19</v>
      </c>
      <c r="B2224">
        <v>41</v>
      </c>
      <c r="C2224" t="s">
        <v>2559</v>
      </c>
      <c r="D2224" t="s">
        <v>2625</v>
      </c>
      <c r="E2224">
        <v>1000730</v>
      </c>
      <c r="F2224" t="s">
        <v>47</v>
      </c>
      <c r="G2224" t="s">
        <v>54</v>
      </c>
      <c r="H2224" t="s">
        <v>2557</v>
      </c>
      <c r="I2224">
        <v>3910497471</v>
      </c>
      <c r="J2224" t="s">
        <v>2558</v>
      </c>
      <c r="K2224">
        <v>0</v>
      </c>
      <c r="L2224" t="s">
        <v>1228</v>
      </c>
      <c r="M2224">
        <v>0</v>
      </c>
      <c r="N2224" t="s">
        <v>1228</v>
      </c>
    </row>
    <row r="2225" spans="1:14" hidden="1">
      <c r="A2225">
        <v>19</v>
      </c>
      <c r="B2225">
        <v>41</v>
      </c>
      <c r="C2225" t="s">
        <v>2559</v>
      </c>
      <c r="D2225" t="s">
        <v>2625</v>
      </c>
      <c r="E2225">
        <v>1000730</v>
      </c>
      <c r="F2225" t="s">
        <v>47</v>
      </c>
      <c r="G2225" t="s">
        <v>54</v>
      </c>
      <c r="H2225" t="s">
        <v>2557</v>
      </c>
      <c r="I2225">
        <v>3910497471</v>
      </c>
      <c r="J2225" t="s">
        <v>2558</v>
      </c>
      <c r="K2225">
        <v>0</v>
      </c>
      <c r="L2225" t="s">
        <v>1228</v>
      </c>
      <c r="M2225">
        <v>0</v>
      </c>
      <c r="N2225" t="s">
        <v>1228</v>
      </c>
    </row>
    <row r="2226" spans="1:14" hidden="1">
      <c r="A2226">
        <v>19</v>
      </c>
      <c r="B2226">
        <v>41</v>
      </c>
      <c r="C2226" t="s">
        <v>2559</v>
      </c>
      <c r="D2226" t="s">
        <v>2625</v>
      </c>
      <c r="E2226">
        <v>1000730</v>
      </c>
      <c r="F2226" t="s">
        <v>47</v>
      </c>
      <c r="G2226" t="s">
        <v>54</v>
      </c>
      <c r="H2226" t="s">
        <v>2557</v>
      </c>
      <c r="I2226">
        <v>3910497471</v>
      </c>
      <c r="J2226" t="s">
        <v>2558</v>
      </c>
      <c r="K2226">
        <v>0</v>
      </c>
      <c r="L2226" t="s">
        <v>1228</v>
      </c>
      <c r="M2226">
        <v>0</v>
      </c>
      <c r="N2226" t="s">
        <v>1228</v>
      </c>
    </row>
    <row r="2227" spans="1:14" hidden="1">
      <c r="A2227">
        <v>19</v>
      </c>
      <c r="B2227">
        <v>41</v>
      </c>
      <c r="C2227" t="s">
        <v>2559</v>
      </c>
      <c r="D2227" t="s">
        <v>2625</v>
      </c>
      <c r="E2227">
        <v>1000730</v>
      </c>
      <c r="F2227" t="s">
        <v>47</v>
      </c>
      <c r="G2227" t="s">
        <v>54</v>
      </c>
      <c r="H2227" t="s">
        <v>2557</v>
      </c>
      <c r="I2227">
        <v>3910497471</v>
      </c>
      <c r="J2227" t="s">
        <v>2558</v>
      </c>
      <c r="K2227">
        <v>0</v>
      </c>
      <c r="L2227" t="s">
        <v>1228</v>
      </c>
      <c r="M2227">
        <v>0</v>
      </c>
      <c r="N2227" t="s">
        <v>1228</v>
      </c>
    </row>
    <row r="2228" spans="1:14" hidden="1">
      <c r="A2228">
        <v>19</v>
      </c>
      <c r="B2228">
        <v>41</v>
      </c>
      <c r="C2228" t="s">
        <v>2559</v>
      </c>
      <c r="D2228" t="s">
        <v>2625</v>
      </c>
      <c r="E2228">
        <v>1000730</v>
      </c>
      <c r="F2228" t="s">
        <v>47</v>
      </c>
      <c r="G2228" t="s">
        <v>54</v>
      </c>
      <c r="H2228" t="s">
        <v>2557</v>
      </c>
      <c r="I2228">
        <v>3910497471</v>
      </c>
      <c r="J2228" t="s">
        <v>2558</v>
      </c>
      <c r="K2228">
        <v>0</v>
      </c>
      <c r="L2228" t="s">
        <v>1228</v>
      </c>
      <c r="M2228">
        <v>0</v>
      </c>
      <c r="N2228" t="s">
        <v>1228</v>
      </c>
    </row>
    <row r="2229" spans="1:14" hidden="1">
      <c r="A2229">
        <v>19</v>
      </c>
      <c r="B2229">
        <v>41</v>
      </c>
      <c r="C2229" t="s">
        <v>2559</v>
      </c>
      <c r="D2229" t="s">
        <v>2625</v>
      </c>
      <c r="E2229">
        <v>1000730</v>
      </c>
      <c r="F2229" t="s">
        <v>47</v>
      </c>
      <c r="G2229" t="s">
        <v>54</v>
      </c>
      <c r="H2229" t="s">
        <v>2557</v>
      </c>
      <c r="I2229">
        <v>3910497471</v>
      </c>
      <c r="J2229" t="s">
        <v>2558</v>
      </c>
      <c r="K2229">
        <v>0</v>
      </c>
      <c r="L2229" t="s">
        <v>1228</v>
      </c>
      <c r="M2229">
        <v>0</v>
      </c>
      <c r="N2229" t="s">
        <v>1228</v>
      </c>
    </row>
    <row r="2230" spans="1:14" hidden="1">
      <c r="A2230">
        <v>19</v>
      </c>
      <c r="B2230">
        <v>41</v>
      </c>
      <c r="C2230" t="s">
        <v>2559</v>
      </c>
      <c r="D2230" t="s">
        <v>2625</v>
      </c>
      <c r="E2230">
        <v>1000730</v>
      </c>
      <c r="F2230" t="s">
        <v>47</v>
      </c>
      <c r="G2230" t="s">
        <v>54</v>
      </c>
      <c r="H2230" t="s">
        <v>2557</v>
      </c>
      <c r="I2230">
        <v>3910497471</v>
      </c>
      <c r="J2230" t="s">
        <v>2558</v>
      </c>
      <c r="K2230">
        <v>0</v>
      </c>
      <c r="L2230" t="s">
        <v>1228</v>
      </c>
      <c r="M2230">
        <v>0</v>
      </c>
      <c r="N2230" t="s">
        <v>1228</v>
      </c>
    </row>
    <row r="2231" spans="1:14" hidden="1">
      <c r="A2231">
        <v>19</v>
      </c>
      <c r="B2231">
        <v>41</v>
      </c>
      <c r="C2231" t="s">
        <v>2559</v>
      </c>
      <c r="D2231" t="s">
        <v>2625</v>
      </c>
      <c r="E2231">
        <v>1000730</v>
      </c>
      <c r="F2231" t="s">
        <v>47</v>
      </c>
      <c r="G2231" t="s">
        <v>54</v>
      </c>
      <c r="H2231" t="s">
        <v>2557</v>
      </c>
      <c r="I2231">
        <v>3910497471</v>
      </c>
      <c r="J2231" t="s">
        <v>2558</v>
      </c>
      <c r="K2231">
        <v>0</v>
      </c>
      <c r="L2231" t="s">
        <v>1228</v>
      </c>
      <c r="M2231">
        <v>0</v>
      </c>
      <c r="N2231" t="s">
        <v>1228</v>
      </c>
    </row>
    <row r="2232" spans="1:14" hidden="1">
      <c r="A2232">
        <v>19</v>
      </c>
      <c r="B2232">
        <v>41</v>
      </c>
      <c r="C2232" t="s">
        <v>2559</v>
      </c>
      <c r="D2232" t="s">
        <v>2625</v>
      </c>
      <c r="E2232">
        <v>1000730</v>
      </c>
      <c r="F2232" t="s">
        <v>47</v>
      </c>
      <c r="G2232" t="s">
        <v>54</v>
      </c>
      <c r="H2232" t="s">
        <v>2557</v>
      </c>
      <c r="I2232">
        <v>3910497471</v>
      </c>
      <c r="J2232" t="s">
        <v>2558</v>
      </c>
      <c r="K2232">
        <v>0</v>
      </c>
      <c r="L2232" t="s">
        <v>1228</v>
      </c>
      <c r="M2232">
        <v>0</v>
      </c>
      <c r="N2232" t="s">
        <v>1228</v>
      </c>
    </row>
    <row r="2233" spans="1:14" hidden="1">
      <c r="A2233">
        <v>19</v>
      </c>
      <c r="B2233">
        <v>41</v>
      </c>
      <c r="C2233" t="s">
        <v>2559</v>
      </c>
      <c r="D2233" t="s">
        <v>2625</v>
      </c>
      <c r="E2233">
        <v>1000730</v>
      </c>
      <c r="F2233" t="s">
        <v>47</v>
      </c>
      <c r="G2233" t="s">
        <v>54</v>
      </c>
      <c r="H2233" t="s">
        <v>2557</v>
      </c>
      <c r="I2233">
        <v>3910497471</v>
      </c>
      <c r="J2233" t="s">
        <v>2558</v>
      </c>
      <c r="K2233">
        <v>0</v>
      </c>
      <c r="L2233" t="s">
        <v>1228</v>
      </c>
      <c r="M2233">
        <v>0</v>
      </c>
      <c r="N2233" t="s">
        <v>1228</v>
      </c>
    </row>
    <row r="2234" spans="1:14" hidden="1">
      <c r="A2234">
        <v>19</v>
      </c>
      <c r="B2234">
        <v>41</v>
      </c>
      <c r="C2234" t="s">
        <v>2559</v>
      </c>
      <c r="D2234" t="s">
        <v>2625</v>
      </c>
      <c r="E2234">
        <v>1000730</v>
      </c>
      <c r="F2234" t="s">
        <v>47</v>
      </c>
      <c r="G2234" t="s">
        <v>54</v>
      </c>
      <c r="H2234" t="s">
        <v>2557</v>
      </c>
      <c r="I2234">
        <v>3910497471</v>
      </c>
      <c r="J2234" t="s">
        <v>2558</v>
      </c>
      <c r="K2234">
        <v>0</v>
      </c>
      <c r="L2234" t="s">
        <v>1228</v>
      </c>
      <c r="M2234">
        <v>0</v>
      </c>
      <c r="N2234" t="s">
        <v>1228</v>
      </c>
    </row>
    <row r="2235" spans="1:14" hidden="1">
      <c r="A2235">
        <v>19</v>
      </c>
      <c r="B2235">
        <v>41</v>
      </c>
      <c r="C2235" t="s">
        <v>2559</v>
      </c>
      <c r="D2235" t="s">
        <v>2625</v>
      </c>
      <c r="E2235">
        <v>1000730</v>
      </c>
      <c r="F2235" t="s">
        <v>47</v>
      </c>
      <c r="G2235" t="s">
        <v>54</v>
      </c>
      <c r="H2235" t="s">
        <v>2557</v>
      </c>
      <c r="I2235">
        <v>3910497471</v>
      </c>
      <c r="J2235" t="s">
        <v>2558</v>
      </c>
      <c r="K2235">
        <v>0</v>
      </c>
      <c r="L2235" t="s">
        <v>1228</v>
      </c>
      <c r="M2235">
        <v>0</v>
      </c>
      <c r="N2235" t="s">
        <v>1228</v>
      </c>
    </row>
    <row r="2236" spans="1:14" hidden="1">
      <c r="A2236">
        <v>19</v>
      </c>
      <c r="B2236">
        <v>41</v>
      </c>
      <c r="C2236" t="s">
        <v>2559</v>
      </c>
      <c r="D2236" t="s">
        <v>2625</v>
      </c>
      <c r="E2236">
        <v>1000730</v>
      </c>
      <c r="F2236" t="s">
        <v>47</v>
      </c>
      <c r="G2236" t="s">
        <v>54</v>
      </c>
      <c r="H2236" t="s">
        <v>2557</v>
      </c>
      <c r="I2236">
        <v>3910497471</v>
      </c>
      <c r="J2236" t="s">
        <v>2558</v>
      </c>
      <c r="K2236">
        <v>0</v>
      </c>
      <c r="L2236" t="s">
        <v>1228</v>
      </c>
      <c r="M2236">
        <v>0</v>
      </c>
      <c r="N2236" t="s">
        <v>1228</v>
      </c>
    </row>
    <row r="2237" spans="1:14" hidden="1">
      <c r="A2237">
        <v>19</v>
      </c>
      <c r="B2237">
        <v>41</v>
      </c>
      <c r="C2237" t="s">
        <v>2559</v>
      </c>
      <c r="D2237" t="s">
        <v>2625</v>
      </c>
      <c r="E2237">
        <v>1000730</v>
      </c>
      <c r="F2237" t="s">
        <v>47</v>
      </c>
      <c r="G2237" t="s">
        <v>54</v>
      </c>
      <c r="H2237" t="s">
        <v>2557</v>
      </c>
      <c r="I2237">
        <v>3910497471</v>
      </c>
      <c r="J2237" t="s">
        <v>2558</v>
      </c>
      <c r="K2237">
        <v>0</v>
      </c>
      <c r="L2237" t="s">
        <v>1228</v>
      </c>
      <c r="M2237">
        <v>0</v>
      </c>
      <c r="N2237" t="s">
        <v>1228</v>
      </c>
    </row>
    <row r="2238" spans="1:14" hidden="1">
      <c r="A2238">
        <v>19</v>
      </c>
      <c r="B2238">
        <v>41</v>
      </c>
      <c r="C2238" t="s">
        <v>2559</v>
      </c>
      <c r="D2238" t="s">
        <v>2625</v>
      </c>
      <c r="E2238">
        <v>1000730</v>
      </c>
      <c r="F2238" t="s">
        <v>47</v>
      </c>
      <c r="G2238" t="s">
        <v>54</v>
      </c>
      <c r="H2238" t="s">
        <v>2557</v>
      </c>
      <c r="I2238">
        <v>3910497471</v>
      </c>
      <c r="J2238" t="s">
        <v>2558</v>
      </c>
      <c r="K2238">
        <v>0</v>
      </c>
      <c r="L2238" t="s">
        <v>1228</v>
      </c>
      <c r="M2238">
        <v>0</v>
      </c>
      <c r="N2238" t="s">
        <v>1228</v>
      </c>
    </row>
    <row r="2239" spans="1:14" hidden="1">
      <c r="A2239">
        <v>19</v>
      </c>
      <c r="B2239">
        <v>41</v>
      </c>
      <c r="C2239" t="s">
        <v>2559</v>
      </c>
      <c r="D2239" t="s">
        <v>2625</v>
      </c>
      <c r="E2239">
        <v>1000730</v>
      </c>
      <c r="F2239" t="s">
        <v>47</v>
      </c>
      <c r="G2239" t="s">
        <v>54</v>
      </c>
      <c r="H2239" t="s">
        <v>2557</v>
      </c>
      <c r="I2239">
        <v>3910497471</v>
      </c>
      <c r="J2239" t="s">
        <v>2558</v>
      </c>
      <c r="K2239">
        <v>0</v>
      </c>
      <c r="L2239" t="s">
        <v>1228</v>
      </c>
      <c r="M2239">
        <v>0</v>
      </c>
      <c r="N2239" t="s">
        <v>1228</v>
      </c>
    </row>
    <row r="2240" spans="1:14" hidden="1">
      <c r="A2240">
        <v>19</v>
      </c>
      <c r="B2240">
        <v>41</v>
      </c>
      <c r="C2240" t="s">
        <v>2559</v>
      </c>
      <c r="D2240" t="s">
        <v>2625</v>
      </c>
      <c r="E2240">
        <v>1000730</v>
      </c>
      <c r="F2240" t="s">
        <v>47</v>
      </c>
      <c r="G2240" t="s">
        <v>54</v>
      </c>
      <c r="H2240" t="s">
        <v>2557</v>
      </c>
      <c r="I2240">
        <v>3910497471</v>
      </c>
      <c r="J2240" t="s">
        <v>2558</v>
      </c>
      <c r="K2240">
        <v>0</v>
      </c>
      <c r="L2240" t="s">
        <v>1228</v>
      </c>
      <c r="M2240">
        <v>0</v>
      </c>
      <c r="N2240" t="s">
        <v>1228</v>
      </c>
    </row>
    <row r="2241" spans="1:14" hidden="1">
      <c r="A2241">
        <v>19</v>
      </c>
      <c r="B2241">
        <v>41</v>
      </c>
      <c r="C2241" t="s">
        <v>2559</v>
      </c>
      <c r="D2241" t="s">
        <v>2625</v>
      </c>
      <c r="E2241">
        <v>1000730</v>
      </c>
      <c r="F2241" t="s">
        <v>47</v>
      </c>
      <c r="G2241" t="s">
        <v>54</v>
      </c>
      <c r="H2241" t="s">
        <v>2557</v>
      </c>
      <c r="I2241">
        <v>3910497471</v>
      </c>
      <c r="J2241" t="s">
        <v>2558</v>
      </c>
      <c r="K2241">
        <v>0</v>
      </c>
      <c r="L2241" t="s">
        <v>1228</v>
      </c>
      <c r="M2241">
        <v>0</v>
      </c>
      <c r="N2241" t="s">
        <v>1228</v>
      </c>
    </row>
    <row r="2242" spans="1:14" hidden="1">
      <c r="A2242">
        <v>19</v>
      </c>
      <c r="B2242">
        <v>41</v>
      </c>
      <c r="C2242" t="s">
        <v>2559</v>
      </c>
      <c r="D2242" t="s">
        <v>2625</v>
      </c>
      <c r="E2242">
        <v>1000730</v>
      </c>
      <c r="F2242" t="s">
        <v>47</v>
      </c>
      <c r="G2242" t="s">
        <v>54</v>
      </c>
      <c r="H2242" t="s">
        <v>2557</v>
      </c>
      <c r="I2242">
        <v>3910497471</v>
      </c>
      <c r="J2242" t="s">
        <v>2558</v>
      </c>
      <c r="K2242">
        <v>0</v>
      </c>
      <c r="L2242" t="s">
        <v>1228</v>
      </c>
      <c r="M2242">
        <v>0</v>
      </c>
      <c r="N2242" t="s">
        <v>1228</v>
      </c>
    </row>
    <row r="2243" spans="1:14" hidden="1">
      <c r="A2243">
        <v>10</v>
      </c>
      <c r="B2243">
        <v>41</v>
      </c>
      <c r="C2243" t="s">
        <v>2559</v>
      </c>
      <c r="D2243" t="s">
        <v>2625</v>
      </c>
      <c r="E2243">
        <v>1000730</v>
      </c>
      <c r="F2243" t="s">
        <v>47</v>
      </c>
      <c r="G2243" t="s">
        <v>1122</v>
      </c>
      <c r="H2243" t="s">
        <v>2557</v>
      </c>
      <c r="I2243">
        <v>3910497472</v>
      </c>
      <c r="J2243" t="s">
        <v>2558</v>
      </c>
      <c r="K2243">
        <v>0</v>
      </c>
      <c r="L2243" t="s">
        <v>1228</v>
      </c>
      <c r="M2243">
        <v>0</v>
      </c>
      <c r="N2243" t="s">
        <v>1228</v>
      </c>
    </row>
    <row r="2244" spans="1:14" hidden="1">
      <c r="A2244">
        <v>10</v>
      </c>
      <c r="B2244">
        <v>41</v>
      </c>
      <c r="C2244" t="s">
        <v>2559</v>
      </c>
      <c r="D2244" t="s">
        <v>2625</v>
      </c>
      <c r="E2244">
        <v>1000730</v>
      </c>
      <c r="F2244" t="s">
        <v>47</v>
      </c>
      <c r="G2244" t="s">
        <v>194</v>
      </c>
      <c r="H2244" t="s">
        <v>2557</v>
      </c>
      <c r="I2244">
        <v>3910497472</v>
      </c>
      <c r="J2244" t="s">
        <v>2558</v>
      </c>
      <c r="K2244">
        <v>0</v>
      </c>
      <c r="L2244" t="s">
        <v>1228</v>
      </c>
      <c r="M2244">
        <v>0</v>
      </c>
      <c r="N2244" t="s">
        <v>1228</v>
      </c>
    </row>
    <row r="2245" spans="1:14" hidden="1">
      <c r="A2245">
        <v>10</v>
      </c>
      <c r="B2245">
        <v>41</v>
      </c>
      <c r="C2245" t="s">
        <v>2559</v>
      </c>
      <c r="D2245" t="s">
        <v>2625</v>
      </c>
      <c r="E2245">
        <v>1000730</v>
      </c>
      <c r="F2245" t="s">
        <v>47</v>
      </c>
      <c r="G2245" t="s">
        <v>409</v>
      </c>
      <c r="H2245" t="s">
        <v>2557</v>
      </c>
      <c r="I2245">
        <v>3910497472</v>
      </c>
      <c r="J2245" t="s">
        <v>2558</v>
      </c>
      <c r="K2245">
        <v>0</v>
      </c>
      <c r="L2245" t="s">
        <v>1228</v>
      </c>
      <c r="M2245">
        <v>0</v>
      </c>
      <c r="N2245" t="s">
        <v>1228</v>
      </c>
    </row>
    <row r="2246" spans="1:14" hidden="1">
      <c r="A2246">
        <v>10</v>
      </c>
      <c r="B2246">
        <v>41</v>
      </c>
      <c r="C2246" t="s">
        <v>2559</v>
      </c>
      <c r="D2246" t="s">
        <v>2625</v>
      </c>
      <c r="E2246">
        <v>1000730</v>
      </c>
      <c r="F2246" t="s">
        <v>47</v>
      </c>
      <c r="G2246" t="s">
        <v>1122</v>
      </c>
      <c r="H2246" t="s">
        <v>2557</v>
      </c>
      <c r="I2246">
        <v>3910497472</v>
      </c>
      <c r="J2246" t="s">
        <v>2558</v>
      </c>
      <c r="K2246">
        <v>0</v>
      </c>
      <c r="L2246" t="s">
        <v>1228</v>
      </c>
      <c r="M2246">
        <v>0</v>
      </c>
      <c r="N2246" t="s">
        <v>1228</v>
      </c>
    </row>
    <row r="2247" spans="1:14" hidden="1">
      <c r="A2247">
        <v>10</v>
      </c>
      <c r="B2247">
        <v>41</v>
      </c>
      <c r="C2247" t="s">
        <v>2559</v>
      </c>
      <c r="D2247" t="s">
        <v>2625</v>
      </c>
      <c r="E2247">
        <v>1000730</v>
      </c>
      <c r="F2247" t="s">
        <v>47</v>
      </c>
      <c r="G2247" t="s">
        <v>194</v>
      </c>
      <c r="H2247" t="s">
        <v>2557</v>
      </c>
      <c r="I2247">
        <v>3910497472</v>
      </c>
      <c r="J2247" t="s">
        <v>2558</v>
      </c>
      <c r="K2247">
        <v>0</v>
      </c>
      <c r="L2247" t="s">
        <v>1228</v>
      </c>
      <c r="M2247">
        <v>0</v>
      </c>
      <c r="N2247" t="s">
        <v>1228</v>
      </c>
    </row>
    <row r="2248" spans="1:14" hidden="1">
      <c r="A2248">
        <v>10</v>
      </c>
      <c r="B2248">
        <v>41</v>
      </c>
      <c r="C2248" t="s">
        <v>2559</v>
      </c>
      <c r="D2248" t="s">
        <v>2625</v>
      </c>
      <c r="E2248">
        <v>1000730</v>
      </c>
      <c r="F2248" t="s">
        <v>47</v>
      </c>
      <c r="G2248" t="s">
        <v>409</v>
      </c>
      <c r="H2248" t="s">
        <v>2557</v>
      </c>
      <c r="I2248">
        <v>3910497472</v>
      </c>
      <c r="J2248" t="s">
        <v>2558</v>
      </c>
      <c r="K2248">
        <v>0</v>
      </c>
      <c r="L2248" t="s">
        <v>1228</v>
      </c>
      <c r="M2248">
        <v>0</v>
      </c>
      <c r="N2248" t="s">
        <v>1228</v>
      </c>
    </row>
    <row r="2249" spans="1:14" hidden="1">
      <c r="A2249">
        <v>19</v>
      </c>
      <c r="B2249">
        <v>41</v>
      </c>
      <c r="C2249" t="s">
        <v>2560</v>
      </c>
      <c r="D2249" t="s">
        <v>2625</v>
      </c>
      <c r="E2249">
        <v>1000730</v>
      </c>
      <c r="F2249" t="s">
        <v>47</v>
      </c>
      <c r="G2249" t="s">
        <v>54</v>
      </c>
      <c r="H2249" t="s">
        <v>2557</v>
      </c>
      <c r="I2249">
        <v>3910497471</v>
      </c>
      <c r="J2249" t="s">
        <v>2558</v>
      </c>
      <c r="K2249">
        <v>0</v>
      </c>
      <c r="L2249" t="s">
        <v>1228</v>
      </c>
      <c r="M2249">
        <v>0</v>
      </c>
      <c r="N2249" t="s">
        <v>1228</v>
      </c>
    </row>
    <row r="2250" spans="1:14" hidden="1">
      <c r="A2250">
        <v>19</v>
      </c>
      <c r="B2250">
        <v>41</v>
      </c>
      <c r="C2250" t="s">
        <v>2560</v>
      </c>
      <c r="D2250" t="s">
        <v>2625</v>
      </c>
      <c r="E2250">
        <v>1000730</v>
      </c>
      <c r="F2250" t="s">
        <v>47</v>
      </c>
      <c r="G2250" t="s">
        <v>54</v>
      </c>
      <c r="H2250" t="s">
        <v>2557</v>
      </c>
      <c r="I2250">
        <v>3910497471</v>
      </c>
      <c r="J2250" t="s">
        <v>2558</v>
      </c>
      <c r="K2250">
        <v>0</v>
      </c>
      <c r="L2250" t="s">
        <v>1228</v>
      </c>
      <c r="M2250">
        <v>0</v>
      </c>
      <c r="N2250" t="s">
        <v>1228</v>
      </c>
    </row>
    <row r="2251" spans="1:14" hidden="1">
      <c r="A2251">
        <v>19</v>
      </c>
      <c r="B2251">
        <v>41</v>
      </c>
      <c r="C2251" t="s">
        <v>2560</v>
      </c>
      <c r="D2251" t="s">
        <v>2625</v>
      </c>
      <c r="E2251">
        <v>1000730</v>
      </c>
      <c r="F2251" t="s">
        <v>47</v>
      </c>
      <c r="G2251" t="s">
        <v>54</v>
      </c>
      <c r="H2251" t="s">
        <v>2557</v>
      </c>
      <c r="I2251">
        <v>3910497471</v>
      </c>
      <c r="J2251" t="s">
        <v>2558</v>
      </c>
      <c r="K2251">
        <v>0</v>
      </c>
      <c r="L2251" t="s">
        <v>1228</v>
      </c>
      <c r="M2251">
        <v>0</v>
      </c>
      <c r="N2251" t="s">
        <v>1228</v>
      </c>
    </row>
    <row r="2252" spans="1:14" hidden="1">
      <c r="A2252">
        <v>19</v>
      </c>
      <c r="B2252">
        <v>41</v>
      </c>
      <c r="C2252" t="s">
        <v>2560</v>
      </c>
      <c r="D2252" t="s">
        <v>2625</v>
      </c>
      <c r="E2252">
        <v>1000730</v>
      </c>
      <c r="F2252" t="s">
        <v>47</v>
      </c>
      <c r="G2252" t="s">
        <v>54</v>
      </c>
      <c r="H2252" t="s">
        <v>2557</v>
      </c>
      <c r="I2252">
        <v>3910497471</v>
      </c>
      <c r="J2252" t="s">
        <v>2558</v>
      </c>
      <c r="K2252">
        <v>0</v>
      </c>
      <c r="L2252" t="s">
        <v>1228</v>
      </c>
      <c r="M2252">
        <v>0</v>
      </c>
      <c r="N2252" t="s">
        <v>1228</v>
      </c>
    </row>
    <row r="2253" spans="1:14" hidden="1">
      <c r="A2253">
        <v>19</v>
      </c>
      <c r="B2253">
        <v>41</v>
      </c>
      <c r="C2253" t="s">
        <v>2560</v>
      </c>
      <c r="D2253" t="s">
        <v>2625</v>
      </c>
      <c r="E2253">
        <v>1000730</v>
      </c>
      <c r="F2253" t="s">
        <v>47</v>
      </c>
      <c r="G2253" t="s">
        <v>54</v>
      </c>
      <c r="H2253" t="s">
        <v>2557</v>
      </c>
      <c r="I2253">
        <v>3910497471</v>
      </c>
      <c r="J2253" t="s">
        <v>2558</v>
      </c>
      <c r="K2253">
        <v>0</v>
      </c>
      <c r="L2253" t="s">
        <v>1228</v>
      </c>
      <c r="M2253">
        <v>0</v>
      </c>
      <c r="N2253" t="s">
        <v>1228</v>
      </c>
    </row>
    <row r="2254" spans="1:14" hidden="1">
      <c r="A2254">
        <v>19</v>
      </c>
      <c r="B2254">
        <v>41</v>
      </c>
      <c r="C2254" t="s">
        <v>2560</v>
      </c>
      <c r="D2254" t="s">
        <v>2625</v>
      </c>
      <c r="E2254">
        <v>1000730</v>
      </c>
      <c r="F2254" t="s">
        <v>47</v>
      </c>
      <c r="G2254" t="s">
        <v>54</v>
      </c>
      <c r="H2254" t="s">
        <v>2557</v>
      </c>
      <c r="I2254">
        <v>3910497471</v>
      </c>
      <c r="J2254" t="s">
        <v>2558</v>
      </c>
      <c r="K2254">
        <v>0</v>
      </c>
      <c r="L2254" t="s">
        <v>1228</v>
      </c>
      <c r="M2254">
        <v>0</v>
      </c>
      <c r="N2254" t="s">
        <v>1228</v>
      </c>
    </row>
    <row r="2255" spans="1:14" hidden="1">
      <c r="A2255">
        <v>19</v>
      </c>
      <c r="B2255">
        <v>41</v>
      </c>
      <c r="C2255" t="s">
        <v>2560</v>
      </c>
      <c r="D2255" t="s">
        <v>2625</v>
      </c>
      <c r="E2255">
        <v>1000730</v>
      </c>
      <c r="F2255" t="s">
        <v>47</v>
      </c>
      <c r="G2255" t="s">
        <v>54</v>
      </c>
      <c r="H2255" t="s">
        <v>2557</v>
      </c>
      <c r="I2255">
        <v>3910497471</v>
      </c>
      <c r="J2255" t="s">
        <v>2558</v>
      </c>
      <c r="K2255">
        <v>0</v>
      </c>
      <c r="L2255" t="s">
        <v>1228</v>
      </c>
      <c r="M2255">
        <v>0</v>
      </c>
      <c r="N2255" t="s">
        <v>1228</v>
      </c>
    </row>
    <row r="2256" spans="1:14" hidden="1">
      <c r="A2256">
        <v>19</v>
      </c>
      <c r="B2256">
        <v>41</v>
      </c>
      <c r="C2256" t="s">
        <v>2560</v>
      </c>
      <c r="D2256" t="s">
        <v>2625</v>
      </c>
      <c r="E2256">
        <v>1000730</v>
      </c>
      <c r="F2256" t="s">
        <v>47</v>
      </c>
      <c r="G2256" t="s">
        <v>54</v>
      </c>
      <c r="H2256" t="s">
        <v>2557</v>
      </c>
      <c r="I2256">
        <v>3910497471</v>
      </c>
      <c r="J2256" t="s">
        <v>2558</v>
      </c>
      <c r="K2256">
        <v>0</v>
      </c>
      <c r="L2256" t="s">
        <v>1228</v>
      </c>
      <c r="M2256">
        <v>0</v>
      </c>
      <c r="N2256" t="s">
        <v>1228</v>
      </c>
    </row>
    <row r="2257" spans="1:14" hidden="1">
      <c r="A2257">
        <v>19</v>
      </c>
      <c r="B2257">
        <v>41</v>
      </c>
      <c r="C2257" t="s">
        <v>2560</v>
      </c>
      <c r="D2257" t="s">
        <v>2625</v>
      </c>
      <c r="E2257">
        <v>1000730</v>
      </c>
      <c r="F2257" t="s">
        <v>47</v>
      </c>
      <c r="G2257" t="s">
        <v>54</v>
      </c>
      <c r="H2257" t="s">
        <v>2557</v>
      </c>
      <c r="I2257">
        <v>3910497471</v>
      </c>
      <c r="J2257" t="s">
        <v>2558</v>
      </c>
      <c r="K2257">
        <v>0</v>
      </c>
      <c r="L2257" t="s">
        <v>1228</v>
      </c>
      <c r="M2257">
        <v>0</v>
      </c>
      <c r="N2257" t="s">
        <v>1228</v>
      </c>
    </row>
    <row r="2258" spans="1:14" hidden="1">
      <c r="A2258">
        <v>19</v>
      </c>
      <c r="B2258">
        <v>41</v>
      </c>
      <c r="C2258" t="s">
        <v>2560</v>
      </c>
      <c r="D2258" t="s">
        <v>2625</v>
      </c>
      <c r="E2258">
        <v>1000730</v>
      </c>
      <c r="F2258" t="s">
        <v>47</v>
      </c>
      <c r="G2258" t="s">
        <v>54</v>
      </c>
      <c r="H2258" t="s">
        <v>2557</v>
      </c>
      <c r="I2258">
        <v>3910497471</v>
      </c>
      <c r="J2258" t="s">
        <v>2558</v>
      </c>
      <c r="K2258">
        <v>0</v>
      </c>
      <c r="L2258" t="s">
        <v>1228</v>
      </c>
      <c r="M2258">
        <v>0</v>
      </c>
      <c r="N2258" t="s">
        <v>1228</v>
      </c>
    </row>
    <row r="2259" spans="1:14" hidden="1">
      <c r="A2259">
        <v>19</v>
      </c>
      <c r="B2259">
        <v>41</v>
      </c>
      <c r="C2259" t="s">
        <v>2560</v>
      </c>
      <c r="D2259" t="s">
        <v>2625</v>
      </c>
      <c r="E2259">
        <v>1000730</v>
      </c>
      <c r="F2259" t="s">
        <v>47</v>
      </c>
      <c r="G2259" t="s">
        <v>54</v>
      </c>
      <c r="H2259" t="s">
        <v>2557</v>
      </c>
      <c r="I2259">
        <v>3910497471</v>
      </c>
      <c r="J2259" t="s">
        <v>2558</v>
      </c>
      <c r="K2259">
        <v>0</v>
      </c>
      <c r="L2259" t="s">
        <v>1228</v>
      </c>
      <c r="M2259">
        <v>0</v>
      </c>
      <c r="N2259" t="s">
        <v>1228</v>
      </c>
    </row>
    <row r="2260" spans="1:14" hidden="1">
      <c r="A2260">
        <v>19</v>
      </c>
      <c r="B2260">
        <v>41</v>
      </c>
      <c r="C2260" t="s">
        <v>2560</v>
      </c>
      <c r="D2260" t="s">
        <v>2625</v>
      </c>
      <c r="E2260">
        <v>1000730</v>
      </c>
      <c r="F2260" t="s">
        <v>47</v>
      </c>
      <c r="G2260" t="s">
        <v>54</v>
      </c>
      <c r="H2260" t="s">
        <v>2557</v>
      </c>
      <c r="I2260">
        <v>3910497471</v>
      </c>
      <c r="J2260" t="s">
        <v>2558</v>
      </c>
      <c r="K2260">
        <v>0</v>
      </c>
      <c r="L2260" t="s">
        <v>1228</v>
      </c>
      <c r="M2260">
        <v>0</v>
      </c>
      <c r="N2260" t="s">
        <v>1228</v>
      </c>
    </row>
    <row r="2261" spans="1:14" hidden="1">
      <c r="A2261">
        <v>19</v>
      </c>
      <c r="B2261">
        <v>41</v>
      </c>
      <c r="C2261" t="s">
        <v>2560</v>
      </c>
      <c r="D2261" t="s">
        <v>2625</v>
      </c>
      <c r="E2261">
        <v>1000730</v>
      </c>
      <c r="F2261" t="s">
        <v>47</v>
      </c>
      <c r="G2261" t="s">
        <v>54</v>
      </c>
      <c r="H2261" t="s">
        <v>2557</v>
      </c>
      <c r="I2261">
        <v>3910497471</v>
      </c>
      <c r="J2261" t="s">
        <v>2558</v>
      </c>
      <c r="K2261">
        <v>0</v>
      </c>
      <c r="L2261" t="s">
        <v>1228</v>
      </c>
      <c r="M2261">
        <v>0</v>
      </c>
      <c r="N2261" t="s">
        <v>1228</v>
      </c>
    </row>
    <row r="2262" spans="1:14" hidden="1">
      <c r="A2262">
        <v>19</v>
      </c>
      <c r="B2262">
        <v>41</v>
      </c>
      <c r="C2262" t="s">
        <v>2560</v>
      </c>
      <c r="D2262" t="s">
        <v>2625</v>
      </c>
      <c r="E2262">
        <v>1000730</v>
      </c>
      <c r="F2262" t="s">
        <v>47</v>
      </c>
      <c r="G2262" t="s">
        <v>54</v>
      </c>
      <c r="H2262" t="s">
        <v>2557</v>
      </c>
      <c r="I2262">
        <v>3910497471</v>
      </c>
      <c r="J2262" t="s">
        <v>2558</v>
      </c>
      <c r="K2262">
        <v>0</v>
      </c>
      <c r="L2262" t="s">
        <v>1228</v>
      </c>
      <c r="M2262">
        <v>0</v>
      </c>
      <c r="N2262" t="s">
        <v>1228</v>
      </c>
    </row>
    <row r="2263" spans="1:14" hidden="1">
      <c r="A2263">
        <v>19</v>
      </c>
      <c r="B2263">
        <v>41</v>
      </c>
      <c r="C2263" t="s">
        <v>2560</v>
      </c>
      <c r="D2263" t="s">
        <v>2625</v>
      </c>
      <c r="E2263">
        <v>1000730</v>
      </c>
      <c r="F2263" t="s">
        <v>47</v>
      </c>
      <c r="G2263" t="s">
        <v>54</v>
      </c>
      <c r="H2263" t="s">
        <v>2557</v>
      </c>
      <c r="I2263">
        <v>3910497471</v>
      </c>
      <c r="J2263" t="s">
        <v>2558</v>
      </c>
      <c r="K2263">
        <v>0</v>
      </c>
      <c r="L2263" t="s">
        <v>1228</v>
      </c>
      <c r="M2263">
        <v>0</v>
      </c>
      <c r="N2263" t="s">
        <v>1228</v>
      </c>
    </row>
    <row r="2264" spans="1:14" hidden="1">
      <c r="A2264">
        <v>19</v>
      </c>
      <c r="B2264">
        <v>41</v>
      </c>
      <c r="C2264" t="s">
        <v>2560</v>
      </c>
      <c r="D2264" t="s">
        <v>2625</v>
      </c>
      <c r="E2264">
        <v>1000730</v>
      </c>
      <c r="F2264" t="s">
        <v>47</v>
      </c>
      <c r="G2264" t="s">
        <v>54</v>
      </c>
      <c r="H2264" t="s">
        <v>2557</v>
      </c>
      <c r="I2264">
        <v>3910497471</v>
      </c>
      <c r="J2264" t="s">
        <v>2558</v>
      </c>
      <c r="K2264">
        <v>0</v>
      </c>
      <c r="L2264" t="s">
        <v>1228</v>
      </c>
      <c r="M2264">
        <v>0</v>
      </c>
      <c r="N2264" t="s">
        <v>1228</v>
      </c>
    </row>
    <row r="2265" spans="1:14" hidden="1">
      <c r="A2265">
        <v>19</v>
      </c>
      <c r="B2265">
        <v>41</v>
      </c>
      <c r="C2265" t="s">
        <v>2560</v>
      </c>
      <c r="D2265" t="s">
        <v>2625</v>
      </c>
      <c r="E2265">
        <v>1000730</v>
      </c>
      <c r="F2265" t="s">
        <v>47</v>
      </c>
      <c r="G2265" t="s">
        <v>54</v>
      </c>
      <c r="H2265" t="s">
        <v>2557</v>
      </c>
      <c r="I2265">
        <v>3910497471</v>
      </c>
      <c r="J2265" t="s">
        <v>2558</v>
      </c>
      <c r="K2265">
        <v>0</v>
      </c>
      <c r="L2265" t="s">
        <v>1228</v>
      </c>
      <c r="M2265">
        <v>0</v>
      </c>
      <c r="N2265" t="s">
        <v>1228</v>
      </c>
    </row>
    <row r="2266" spans="1:14" hidden="1">
      <c r="A2266">
        <v>19</v>
      </c>
      <c r="B2266">
        <v>41</v>
      </c>
      <c r="C2266" t="s">
        <v>2560</v>
      </c>
      <c r="D2266" t="s">
        <v>2625</v>
      </c>
      <c r="E2266">
        <v>1000730</v>
      </c>
      <c r="F2266" t="s">
        <v>47</v>
      </c>
      <c r="G2266" t="s">
        <v>54</v>
      </c>
      <c r="H2266" t="s">
        <v>2557</v>
      </c>
      <c r="I2266">
        <v>3910497471</v>
      </c>
      <c r="J2266" t="s">
        <v>2558</v>
      </c>
      <c r="K2266">
        <v>0</v>
      </c>
      <c r="L2266" t="s">
        <v>1228</v>
      </c>
      <c r="M2266">
        <v>0</v>
      </c>
      <c r="N2266" t="s">
        <v>1228</v>
      </c>
    </row>
    <row r="2267" spans="1:14" hidden="1">
      <c r="A2267">
        <v>19</v>
      </c>
      <c r="B2267">
        <v>41</v>
      </c>
      <c r="C2267" t="s">
        <v>2560</v>
      </c>
      <c r="D2267" t="s">
        <v>2625</v>
      </c>
      <c r="E2267">
        <v>1000730</v>
      </c>
      <c r="F2267" t="s">
        <v>47</v>
      </c>
      <c r="G2267" t="s">
        <v>54</v>
      </c>
      <c r="H2267" t="s">
        <v>2557</v>
      </c>
      <c r="I2267">
        <v>3910497471</v>
      </c>
      <c r="J2267" t="s">
        <v>2558</v>
      </c>
      <c r="K2267">
        <v>0</v>
      </c>
      <c r="L2267" t="s">
        <v>1228</v>
      </c>
      <c r="M2267">
        <v>0</v>
      </c>
      <c r="N2267" t="s">
        <v>1228</v>
      </c>
    </row>
    <row r="2268" spans="1:14" hidden="1">
      <c r="A2268">
        <v>19</v>
      </c>
      <c r="B2268">
        <v>41</v>
      </c>
      <c r="C2268" t="s">
        <v>2560</v>
      </c>
      <c r="D2268" t="s">
        <v>2625</v>
      </c>
      <c r="E2268">
        <v>1000730</v>
      </c>
      <c r="F2268" t="s">
        <v>47</v>
      </c>
      <c r="G2268" t="s">
        <v>54</v>
      </c>
      <c r="H2268" t="s">
        <v>2557</v>
      </c>
      <c r="I2268">
        <v>3910497471</v>
      </c>
      <c r="J2268" t="s">
        <v>2558</v>
      </c>
      <c r="K2268">
        <v>0</v>
      </c>
      <c r="L2268" t="s">
        <v>1228</v>
      </c>
      <c r="M2268">
        <v>0</v>
      </c>
      <c r="N2268" t="s">
        <v>1228</v>
      </c>
    </row>
    <row r="2269" spans="1:14" hidden="1">
      <c r="A2269">
        <v>19</v>
      </c>
      <c r="B2269">
        <v>41</v>
      </c>
      <c r="C2269" t="s">
        <v>2560</v>
      </c>
      <c r="D2269" t="s">
        <v>2625</v>
      </c>
      <c r="E2269">
        <v>1000730</v>
      </c>
      <c r="F2269" t="s">
        <v>47</v>
      </c>
      <c r="G2269" t="s">
        <v>54</v>
      </c>
      <c r="H2269" t="s">
        <v>2557</v>
      </c>
      <c r="I2269">
        <v>3910497471</v>
      </c>
      <c r="J2269" t="s">
        <v>2558</v>
      </c>
      <c r="K2269">
        <v>0</v>
      </c>
      <c r="L2269" t="s">
        <v>1228</v>
      </c>
      <c r="M2269">
        <v>0</v>
      </c>
      <c r="N2269" t="s">
        <v>1228</v>
      </c>
    </row>
    <row r="2270" spans="1:14" hidden="1">
      <c r="A2270">
        <v>19</v>
      </c>
      <c r="B2270">
        <v>41</v>
      </c>
      <c r="C2270" t="s">
        <v>2560</v>
      </c>
      <c r="D2270" t="s">
        <v>2625</v>
      </c>
      <c r="E2270">
        <v>1000730</v>
      </c>
      <c r="F2270" t="s">
        <v>47</v>
      </c>
      <c r="G2270" t="s">
        <v>54</v>
      </c>
      <c r="H2270" t="s">
        <v>2557</v>
      </c>
      <c r="I2270">
        <v>3910497471</v>
      </c>
      <c r="J2270" t="s">
        <v>2558</v>
      </c>
      <c r="K2270">
        <v>0</v>
      </c>
      <c r="L2270" t="s">
        <v>1228</v>
      </c>
      <c r="M2270">
        <v>0</v>
      </c>
      <c r="N2270" t="s">
        <v>1228</v>
      </c>
    </row>
    <row r="2271" spans="1:14" hidden="1">
      <c r="A2271">
        <v>19</v>
      </c>
      <c r="B2271">
        <v>41</v>
      </c>
      <c r="C2271" t="s">
        <v>2560</v>
      </c>
      <c r="D2271" t="s">
        <v>2625</v>
      </c>
      <c r="E2271">
        <v>1000730</v>
      </c>
      <c r="F2271" t="s">
        <v>47</v>
      </c>
      <c r="G2271" t="s">
        <v>54</v>
      </c>
      <c r="H2271" t="s">
        <v>2557</v>
      </c>
      <c r="I2271">
        <v>3910497471</v>
      </c>
      <c r="J2271" t="s">
        <v>2558</v>
      </c>
      <c r="K2271">
        <v>0</v>
      </c>
      <c r="L2271" t="s">
        <v>1228</v>
      </c>
      <c r="M2271">
        <v>0</v>
      </c>
      <c r="N2271" t="s">
        <v>1228</v>
      </c>
    </row>
    <row r="2272" spans="1:14" hidden="1">
      <c r="A2272">
        <v>19</v>
      </c>
      <c r="B2272">
        <v>41</v>
      </c>
      <c r="C2272" t="s">
        <v>2560</v>
      </c>
      <c r="D2272" t="s">
        <v>2625</v>
      </c>
      <c r="E2272">
        <v>1000730</v>
      </c>
      <c r="F2272" t="s">
        <v>47</v>
      </c>
      <c r="G2272" t="s">
        <v>54</v>
      </c>
      <c r="H2272" t="s">
        <v>2557</v>
      </c>
      <c r="I2272">
        <v>3910497471</v>
      </c>
      <c r="J2272" t="s">
        <v>2558</v>
      </c>
      <c r="K2272">
        <v>0</v>
      </c>
      <c r="L2272" t="s">
        <v>1228</v>
      </c>
      <c r="M2272">
        <v>0</v>
      </c>
      <c r="N2272" t="s">
        <v>1228</v>
      </c>
    </row>
    <row r="2273" spans="1:14" hidden="1">
      <c r="A2273">
        <v>10</v>
      </c>
      <c r="B2273">
        <v>41</v>
      </c>
      <c r="C2273" t="s">
        <v>2560</v>
      </c>
      <c r="D2273" t="s">
        <v>2625</v>
      </c>
      <c r="E2273">
        <v>1000730</v>
      </c>
      <c r="F2273" t="s">
        <v>47</v>
      </c>
      <c r="G2273" t="s">
        <v>194</v>
      </c>
      <c r="H2273" t="s">
        <v>2557</v>
      </c>
      <c r="I2273">
        <v>3910497472</v>
      </c>
      <c r="J2273" t="s">
        <v>2558</v>
      </c>
      <c r="K2273">
        <v>0</v>
      </c>
      <c r="L2273" t="s">
        <v>1228</v>
      </c>
      <c r="M2273">
        <v>0</v>
      </c>
      <c r="N2273" t="s">
        <v>1228</v>
      </c>
    </row>
    <row r="2274" spans="1:14" hidden="1">
      <c r="A2274">
        <v>10</v>
      </c>
      <c r="B2274">
        <v>41</v>
      </c>
      <c r="C2274" t="s">
        <v>2560</v>
      </c>
      <c r="D2274" t="s">
        <v>2625</v>
      </c>
      <c r="E2274">
        <v>1000730</v>
      </c>
      <c r="F2274" t="s">
        <v>47</v>
      </c>
      <c r="G2274" t="s">
        <v>1122</v>
      </c>
      <c r="H2274" t="s">
        <v>2557</v>
      </c>
      <c r="I2274">
        <v>3910497472</v>
      </c>
      <c r="J2274" t="s">
        <v>2558</v>
      </c>
      <c r="K2274">
        <v>0</v>
      </c>
      <c r="L2274" t="s">
        <v>1228</v>
      </c>
      <c r="M2274">
        <v>0</v>
      </c>
      <c r="N2274" t="s">
        <v>1228</v>
      </c>
    </row>
    <row r="2275" spans="1:14" hidden="1">
      <c r="A2275">
        <v>10</v>
      </c>
      <c r="B2275">
        <v>41</v>
      </c>
      <c r="C2275" t="s">
        <v>2560</v>
      </c>
      <c r="D2275" t="s">
        <v>2625</v>
      </c>
      <c r="E2275">
        <v>1000730</v>
      </c>
      <c r="F2275" t="s">
        <v>47</v>
      </c>
      <c r="G2275" t="s">
        <v>194</v>
      </c>
      <c r="H2275" t="s">
        <v>2557</v>
      </c>
      <c r="I2275">
        <v>3910497472</v>
      </c>
      <c r="J2275" t="s">
        <v>2558</v>
      </c>
      <c r="K2275">
        <v>0</v>
      </c>
      <c r="L2275" t="s">
        <v>1228</v>
      </c>
      <c r="M2275">
        <v>0</v>
      </c>
      <c r="N2275" t="s">
        <v>1228</v>
      </c>
    </row>
    <row r="2276" spans="1:14" hidden="1">
      <c r="A2276">
        <v>10</v>
      </c>
      <c r="B2276">
        <v>41</v>
      </c>
      <c r="C2276" t="s">
        <v>2560</v>
      </c>
      <c r="D2276" t="s">
        <v>2625</v>
      </c>
      <c r="E2276">
        <v>1000730</v>
      </c>
      <c r="F2276" t="s">
        <v>47</v>
      </c>
      <c r="G2276" t="s">
        <v>409</v>
      </c>
      <c r="H2276" t="s">
        <v>2557</v>
      </c>
      <c r="I2276">
        <v>3910497472</v>
      </c>
      <c r="J2276" t="s">
        <v>2558</v>
      </c>
      <c r="K2276">
        <v>0</v>
      </c>
      <c r="L2276" t="s">
        <v>1228</v>
      </c>
      <c r="M2276">
        <v>0</v>
      </c>
      <c r="N2276" t="s">
        <v>1228</v>
      </c>
    </row>
    <row r="2277" spans="1:14" hidden="1">
      <c r="A2277">
        <v>10</v>
      </c>
      <c r="B2277">
        <v>41</v>
      </c>
      <c r="C2277" t="s">
        <v>2560</v>
      </c>
      <c r="D2277" t="s">
        <v>2625</v>
      </c>
      <c r="E2277">
        <v>1000730</v>
      </c>
      <c r="F2277" t="s">
        <v>47</v>
      </c>
      <c r="G2277" t="s">
        <v>1122</v>
      </c>
      <c r="H2277" t="s">
        <v>2557</v>
      </c>
      <c r="I2277">
        <v>3910497472</v>
      </c>
      <c r="J2277" t="s">
        <v>2558</v>
      </c>
      <c r="K2277">
        <v>0</v>
      </c>
      <c r="L2277" t="s">
        <v>1228</v>
      </c>
      <c r="M2277">
        <v>0</v>
      </c>
      <c r="N2277" t="s">
        <v>1228</v>
      </c>
    </row>
    <row r="2278" spans="1:14" hidden="1">
      <c r="A2278">
        <v>10</v>
      </c>
      <c r="B2278">
        <v>41</v>
      </c>
      <c r="C2278" t="s">
        <v>2560</v>
      </c>
      <c r="D2278" t="s">
        <v>2625</v>
      </c>
      <c r="E2278">
        <v>1000730</v>
      </c>
      <c r="F2278" t="s">
        <v>47</v>
      </c>
      <c r="G2278" t="s">
        <v>409</v>
      </c>
      <c r="H2278" t="s">
        <v>2557</v>
      </c>
      <c r="I2278">
        <v>3910497472</v>
      </c>
      <c r="J2278" t="s">
        <v>2558</v>
      </c>
      <c r="K2278">
        <v>0</v>
      </c>
      <c r="L2278" t="s">
        <v>1228</v>
      </c>
      <c r="M2278">
        <v>0</v>
      </c>
      <c r="N2278" t="s">
        <v>1228</v>
      </c>
    </row>
    <row r="2279" spans="1:14" hidden="1">
      <c r="A2279">
        <v>19</v>
      </c>
      <c r="B2279">
        <v>41</v>
      </c>
      <c r="C2279" t="s">
        <v>2559</v>
      </c>
      <c r="D2279" t="s">
        <v>2626</v>
      </c>
      <c r="E2279">
        <v>1000730</v>
      </c>
      <c r="F2279" t="s">
        <v>47</v>
      </c>
      <c r="G2279" t="s">
        <v>54</v>
      </c>
      <c r="H2279" t="s">
        <v>2557</v>
      </c>
      <c r="I2279">
        <v>3910551399</v>
      </c>
      <c r="J2279" t="s">
        <v>2558</v>
      </c>
      <c r="K2279">
        <v>0</v>
      </c>
      <c r="L2279" t="s">
        <v>1228</v>
      </c>
      <c r="M2279">
        <v>0</v>
      </c>
      <c r="N2279" t="s">
        <v>1228</v>
      </c>
    </row>
    <row r="2280" spans="1:14" hidden="1">
      <c r="A2280">
        <v>19</v>
      </c>
      <c r="B2280">
        <v>41</v>
      </c>
      <c r="C2280" t="s">
        <v>2559</v>
      </c>
      <c r="D2280" t="s">
        <v>2626</v>
      </c>
      <c r="E2280">
        <v>1000730</v>
      </c>
      <c r="F2280" t="s">
        <v>47</v>
      </c>
      <c r="G2280" t="s">
        <v>54</v>
      </c>
      <c r="H2280" t="s">
        <v>2557</v>
      </c>
      <c r="I2280">
        <v>3910551399</v>
      </c>
      <c r="J2280" t="s">
        <v>2558</v>
      </c>
      <c r="K2280">
        <v>0</v>
      </c>
      <c r="L2280" t="s">
        <v>1228</v>
      </c>
      <c r="M2280">
        <v>0</v>
      </c>
      <c r="N2280" t="s">
        <v>1228</v>
      </c>
    </row>
    <row r="2281" spans="1:14" hidden="1">
      <c r="A2281">
        <v>19</v>
      </c>
      <c r="B2281">
        <v>41</v>
      </c>
      <c r="C2281" t="s">
        <v>2559</v>
      </c>
      <c r="D2281" t="s">
        <v>2626</v>
      </c>
      <c r="E2281">
        <v>1000730</v>
      </c>
      <c r="F2281" t="s">
        <v>47</v>
      </c>
      <c r="G2281" t="s">
        <v>54</v>
      </c>
      <c r="H2281" t="s">
        <v>2557</v>
      </c>
      <c r="I2281">
        <v>3910551399</v>
      </c>
      <c r="J2281" t="s">
        <v>2558</v>
      </c>
      <c r="K2281">
        <v>0</v>
      </c>
      <c r="L2281" t="s">
        <v>1228</v>
      </c>
      <c r="M2281">
        <v>0</v>
      </c>
      <c r="N2281" t="s">
        <v>1228</v>
      </c>
    </row>
    <row r="2282" spans="1:14" hidden="1">
      <c r="A2282">
        <v>19</v>
      </c>
      <c r="B2282">
        <v>41</v>
      </c>
      <c r="C2282" t="s">
        <v>2559</v>
      </c>
      <c r="D2282" t="s">
        <v>2626</v>
      </c>
      <c r="E2282">
        <v>1000730</v>
      </c>
      <c r="F2282" t="s">
        <v>47</v>
      </c>
      <c r="G2282" t="s">
        <v>54</v>
      </c>
      <c r="H2282" t="s">
        <v>2557</v>
      </c>
      <c r="I2282">
        <v>3910551399</v>
      </c>
      <c r="J2282" t="s">
        <v>2558</v>
      </c>
      <c r="K2282">
        <v>0</v>
      </c>
      <c r="L2282" t="s">
        <v>1228</v>
      </c>
      <c r="M2282">
        <v>0</v>
      </c>
      <c r="N2282" t="s">
        <v>1228</v>
      </c>
    </row>
    <row r="2283" spans="1:14" hidden="1">
      <c r="A2283">
        <v>19</v>
      </c>
      <c r="B2283">
        <v>41</v>
      </c>
      <c r="C2283" t="s">
        <v>2559</v>
      </c>
      <c r="D2283" t="s">
        <v>2626</v>
      </c>
      <c r="E2283">
        <v>1000730</v>
      </c>
      <c r="F2283" t="s">
        <v>47</v>
      </c>
      <c r="G2283" t="s">
        <v>54</v>
      </c>
      <c r="H2283" t="s">
        <v>2557</v>
      </c>
      <c r="I2283">
        <v>3910551399</v>
      </c>
      <c r="J2283" t="s">
        <v>2558</v>
      </c>
      <c r="K2283">
        <v>0</v>
      </c>
      <c r="L2283" t="s">
        <v>1228</v>
      </c>
      <c r="M2283">
        <v>0</v>
      </c>
      <c r="N2283" t="s">
        <v>1228</v>
      </c>
    </row>
    <row r="2284" spans="1:14" hidden="1">
      <c r="A2284">
        <v>19</v>
      </c>
      <c r="B2284">
        <v>41</v>
      </c>
      <c r="C2284" t="s">
        <v>2559</v>
      </c>
      <c r="D2284" t="s">
        <v>2626</v>
      </c>
      <c r="E2284">
        <v>1000730</v>
      </c>
      <c r="F2284" t="s">
        <v>47</v>
      </c>
      <c r="G2284" t="s">
        <v>54</v>
      </c>
      <c r="H2284" t="s">
        <v>2557</v>
      </c>
      <c r="I2284">
        <v>3910551399</v>
      </c>
      <c r="J2284" t="s">
        <v>2558</v>
      </c>
      <c r="K2284">
        <v>0</v>
      </c>
      <c r="L2284" t="s">
        <v>1228</v>
      </c>
      <c r="M2284">
        <v>0</v>
      </c>
      <c r="N2284" t="s">
        <v>1228</v>
      </c>
    </row>
    <row r="2285" spans="1:14" hidden="1">
      <c r="A2285">
        <v>19</v>
      </c>
      <c r="B2285">
        <v>41</v>
      </c>
      <c r="C2285" t="s">
        <v>2559</v>
      </c>
      <c r="D2285" t="s">
        <v>2626</v>
      </c>
      <c r="E2285">
        <v>1000730</v>
      </c>
      <c r="F2285" t="s">
        <v>47</v>
      </c>
      <c r="G2285" t="s">
        <v>54</v>
      </c>
      <c r="H2285" t="s">
        <v>2557</v>
      </c>
      <c r="I2285">
        <v>3910551399</v>
      </c>
      <c r="J2285" t="s">
        <v>2558</v>
      </c>
      <c r="K2285">
        <v>0</v>
      </c>
      <c r="L2285" t="s">
        <v>1228</v>
      </c>
      <c r="M2285">
        <v>0</v>
      </c>
      <c r="N2285" t="s">
        <v>1228</v>
      </c>
    </row>
    <row r="2286" spans="1:14" hidden="1">
      <c r="A2286">
        <v>19</v>
      </c>
      <c r="B2286">
        <v>41</v>
      </c>
      <c r="C2286" t="s">
        <v>2559</v>
      </c>
      <c r="D2286" t="s">
        <v>2626</v>
      </c>
      <c r="E2286">
        <v>1000730</v>
      </c>
      <c r="F2286" t="s">
        <v>47</v>
      </c>
      <c r="G2286" t="s">
        <v>54</v>
      </c>
      <c r="H2286" t="s">
        <v>2557</v>
      </c>
      <c r="I2286">
        <v>3910551399</v>
      </c>
      <c r="J2286" t="s">
        <v>2558</v>
      </c>
      <c r="K2286">
        <v>0</v>
      </c>
      <c r="L2286" t="s">
        <v>1228</v>
      </c>
      <c r="M2286">
        <v>0</v>
      </c>
      <c r="N2286" t="s">
        <v>1228</v>
      </c>
    </row>
    <row r="2287" spans="1:14" hidden="1">
      <c r="A2287">
        <v>19</v>
      </c>
      <c r="B2287">
        <v>41</v>
      </c>
      <c r="C2287" t="s">
        <v>2559</v>
      </c>
      <c r="D2287" t="s">
        <v>2626</v>
      </c>
      <c r="E2287">
        <v>1000730</v>
      </c>
      <c r="F2287" t="s">
        <v>47</v>
      </c>
      <c r="G2287" t="s">
        <v>54</v>
      </c>
      <c r="H2287" t="s">
        <v>2557</v>
      </c>
      <c r="I2287">
        <v>3910551399</v>
      </c>
      <c r="J2287" t="s">
        <v>2558</v>
      </c>
      <c r="K2287">
        <v>0</v>
      </c>
      <c r="L2287" t="s">
        <v>1228</v>
      </c>
      <c r="M2287">
        <v>0</v>
      </c>
      <c r="N2287" t="s">
        <v>1228</v>
      </c>
    </row>
    <row r="2288" spans="1:14" hidden="1">
      <c r="A2288">
        <v>19</v>
      </c>
      <c r="B2288">
        <v>41</v>
      </c>
      <c r="C2288" t="s">
        <v>2559</v>
      </c>
      <c r="D2288" t="s">
        <v>2626</v>
      </c>
      <c r="E2288">
        <v>1000730</v>
      </c>
      <c r="F2288" t="s">
        <v>47</v>
      </c>
      <c r="G2288" t="s">
        <v>54</v>
      </c>
      <c r="H2288" t="s">
        <v>2557</v>
      </c>
      <c r="I2288">
        <v>3910551399</v>
      </c>
      <c r="J2288" t="s">
        <v>2558</v>
      </c>
      <c r="K2288">
        <v>0</v>
      </c>
      <c r="L2288" t="s">
        <v>1228</v>
      </c>
      <c r="M2288">
        <v>0</v>
      </c>
      <c r="N2288" t="s">
        <v>1228</v>
      </c>
    </row>
    <row r="2289" spans="1:14" hidden="1">
      <c r="A2289">
        <v>19</v>
      </c>
      <c r="B2289">
        <v>41</v>
      </c>
      <c r="C2289" t="s">
        <v>2559</v>
      </c>
      <c r="D2289" t="s">
        <v>2626</v>
      </c>
      <c r="E2289">
        <v>1000730</v>
      </c>
      <c r="F2289" t="s">
        <v>47</v>
      </c>
      <c r="G2289" t="s">
        <v>54</v>
      </c>
      <c r="H2289" t="s">
        <v>2557</v>
      </c>
      <c r="I2289">
        <v>3910551399</v>
      </c>
      <c r="J2289" t="s">
        <v>2558</v>
      </c>
      <c r="K2289">
        <v>0</v>
      </c>
      <c r="L2289" t="s">
        <v>1228</v>
      </c>
      <c r="M2289">
        <v>0</v>
      </c>
      <c r="N2289" t="s">
        <v>1228</v>
      </c>
    </row>
    <row r="2290" spans="1:14" hidden="1">
      <c r="A2290">
        <v>19</v>
      </c>
      <c r="B2290">
        <v>41</v>
      </c>
      <c r="C2290" t="s">
        <v>2559</v>
      </c>
      <c r="D2290" t="s">
        <v>2626</v>
      </c>
      <c r="E2290">
        <v>1000730</v>
      </c>
      <c r="F2290" t="s">
        <v>47</v>
      </c>
      <c r="G2290" t="s">
        <v>54</v>
      </c>
      <c r="H2290" t="s">
        <v>2557</v>
      </c>
      <c r="I2290">
        <v>3910551399</v>
      </c>
      <c r="J2290" t="s">
        <v>2558</v>
      </c>
      <c r="K2290">
        <v>0</v>
      </c>
      <c r="L2290" t="s">
        <v>1228</v>
      </c>
      <c r="M2290">
        <v>0</v>
      </c>
      <c r="N2290" t="s">
        <v>1228</v>
      </c>
    </row>
    <row r="2291" spans="1:14" hidden="1">
      <c r="A2291">
        <v>19</v>
      </c>
      <c r="B2291">
        <v>41</v>
      </c>
      <c r="C2291" t="s">
        <v>2559</v>
      </c>
      <c r="D2291" t="s">
        <v>2626</v>
      </c>
      <c r="E2291">
        <v>1000730</v>
      </c>
      <c r="F2291" t="s">
        <v>47</v>
      </c>
      <c r="G2291" t="s">
        <v>54</v>
      </c>
      <c r="H2291" t="s">
        <v>2557</v>
      </c>
      <c r="I2291">
        <v>3910551399</v>
      </c>
      <c r="J2291" t="s">
        <v>2558</v>
      </c>
      <c r="K2291">
        <v>0</v>
      </c>
      <c r="L2291" t="s">
        <v>1228</v>
      </c>
      <c r="M2291">
        <v>0</v>
      </c>
      <c r="N2291" t="s">
        <v>1228</v>
      </c>
    </row>
    <row r="2292" spans="1:14" hidden="1">
      <c r="A2292">
        <v>19</v>
      </c>
      <c r="B2292">
        <v>41</v>
      </c>
      <c r="C2292" t="s">
        <v>2559</v>
      </c>
      <c r="D2292" t="s">
        <v>2626</v>
      </c>
      <c r="E2292">
        <v>1000730</v>
      </c>
      <c r="F2292" t="s">
        <v>47</v>
      </c>
      <c r="G2292" t="s">
        <v>54</v>
      </c>
      <c r="H2292" t="s">
        <v>2557</v>
      </c>
      <c r="I2292">
        <v>3910551399</v>
      </c>
      <c r="J2292" t="s">
        <v>2558</v>
      </c>
      <c r="K2292">
        <v>0</v>
      </c>
      <c r="L2292" t="s">
        <v>1228</v>
      </c>
      <c r="M2292">
        <v>0</v>
      </c>
      <c r="N2292" t="s">
        <v>1228</v>
      </c>
    </row>
    <row r="2293" spans="1:14" hidden="1">
      <c r="A2293">
        <v>19</v>
      </c>
      <c r="B2293">
        <v>41</v>
      </c>
      <c r="C2293" t="s">
        <v>2559</v>
      </c>
      <c r="D2293" t="s">
        <v>2626</v>
      </c>
      <c r="E2293">
        <v>1000730</v>
      </c>
      <c r="F2293" t="s">
        <v>47</v>
      </c>
      <c r="G2293" t="s">
        <v>54</v>
      </c>
      <c r="H2293" t="s">
        <v>2557</v>
      </c>
      <c r="I2293">
        <v>3910551399</v>
      </c>
      <c r="J2293" t="s">
        <v>2558</v>
      </c>
      <c r="K2293">
        <v>0</v>
      </c>
      <c r="L2293" t="s">
        <v>1228</v>
      </c>
      <c r="M2293">
        <v>0</v>
      </c>
      <c r="N2293" t="s">
        <v>1228</v>
      </c>
    </row>
    <row r="2294" spans="1:14" hidden="1">
      <c r="A2294">
        <v>19</v>
      </c>
      <c r="B2294">
        <v>41</v>
      </c>
      <c r="C2294" t="s">
        <v>2559</v>
      </c>
      <c r="D2294" t="s">
        <v>2626</v>
      </c>
      <c r="E2294">
        <v>1000730</v>
      </c>
      <c r="F2294" t="s">
        <v>47</v>
      </c>
      <c r="G2294" t="s">
        <v>54</v>
      </c>
      <c r="H2294" t="s">
        <v>2557</v>
      </c>
      <c r="I2294">
        <v>3910551399</v>
      </c>
      <c r="J2294" t="s">
        <v>2558</v>
      </c>
      <c r="K2294">
        <v>0</v>
      </c>
      <c r="L2294" t="s">
        <v>1228</v>
      </c>
      <c r="M2294">
        <v>0</v>
      </c>
      <c r="N2294" t="s">
        <v>1228</v>
      </c>
    </row>
    <row r="2295" spans="1:14" hidden="1">
      <c r="A2295">
        <v>19</v>
      </c>
      <c r="B2295">
        <v>41</v>
      </c>
      <c r="C2295" t="s">
        <v>2559</v>
      </c>
      <c r="D2295" t="s">
        <v>2626</v>
      </c>
      <c r="E2295">
        <v>1000730</v>
      </c>
      <c r="F2295" t="s">
        <v>47</v>
      </c>
      <c r="G2295" t="s">
        <v>54</v>
      </c>
      <c r="H2295" t="s">
        <v>2557</v>
      </c>
      <c r="I2295">
        <v>3910551399</v>
      </c>
      <c r="J2295" t="s">
        <v>2558</v>
      </c>
      <c r="K2295">
        <v>0</v>
      </c>
      <c r="L2295" t="s">
        <v>1228</v>
      </c>
      <c r="M2295">
        <v>0</v>
      </c>
      <c r="N2295" t="s">
        <v>1228</v>
      </c>
    </row>
    <row r="2296" spans="1:14" hidden="1">
      <c r="A2296">
        <v>19</v>
      </c>
      <c r="B2296">
        <v>41</v>
      </c>
      <c r="C2296" t="s">
        <v>2559</v>
      </c>
      <c r="D2296" t="s">
        <v>2626</v>
      </c>
      <c r="E2296">
        <v>1000730</v>
      </c>
      <c r="F2296" t="s">
        <v>47</v>
      </c>
      <c r="G2296" t="s">
        <v>54</v>
      </c>
      <c r="H2296" t="s">
        <v>2557</v>
      </c>
      <c r="I2296">
        <v>3910551399</v>
      </c>
      <c r="J2296" t="s">
        <v>2558</v>
      </c>
      <c r="K2296">
        <v>0</v>
      </c>
      <c r="L2296" t="s">
        <v>1228</v>
      </c>
      <c r="M2296">
        <v>0</v>
      </c>
      <c r="N2296" t="s">
        <v>1228</v>
      </c>
    </row>
    <row r="2297" spans="1:14" hidden="1">
      <c r="A2297">
        <v>19</v>
      </c>
      <c r="B2297">
        <v>41</v>
      </c>
      <c r="C2297" t="s">
        <v>2559</v>
      </c>
      <c r="D2297" t="s">
        <v>2626</v>
      </c>
      <c r="E2297">
        <v>1000730</v>
      </c>
      <c r="F2297" t="s">
        <v>47</v>
      </c>
      <c r="G2297" t="s">
        <v>54</v>
      </c>
      <c r="H2297" t="s">
        <v>2557</v>
      </c>
      <c r="I2297">
        <v>3910551399</v>
      </c>
      <c r="J2297" t="s">
        <v>2558</v>
      </c>
      <c r="K2297">
        <v>0</v>
      </c>
      <c r="L2297" t="s">
        <v>1228</v>
      </c>
      <c r="M2297">
        <v>0</v>
      </c>
      <c r="N2297" t="s">
        <v>1228</v>
      </c>
    </row>
    <row r="2298" spans="1:14" hidden="1">
      <c r="A2298">
        <v>19</v>
      </c>
      <c r="B2298">
        <v>41</v>
      </c>
      <c r="C2298" t="s">
        <v>2559</v>
      </c>
      <c r="D2298" t="s">
        <v>2626</v>
      </c>
      <c r="E2298">
        <v>1000730</v>
      </c>
      <c r="F2298" t="s">
        <v>47</v>
      </c>
      <c r="G2298" t="s">
        <v>54</v>
      </c>
      <c r="H2298" t="s">
        <v>2557</v>
      </c>
      <c r="I2298">
        <v>3910551399</v>
      </c>
      <c r="J2298" t="s">
        <v>2558</v>
      </c>
      <c r="K2298">
        <v>0</v>
      </c>
      <c r="L2298" t="s">
        <v>1228</v>
      </c>
      <c r="M2298">
        <v>0</v>
      </c>
      <c r="N2298" t="s">
        <v>1228</v>
      </c>
    </row>
    <row r="2299" spans="1:14" hidden="1">
      <c r="A2299">
        <v>19</v>
      </c>
      <c r="B2299">
        <v>41</v>
      </c>
      <c r="C2299" t="s">
        <v>2559</v>
      </c>
      <c r="D2299" t="s">
        <v>2626</v>
      </c>
      <c r="E2299">
        <v>1000730</v>
      </c>
      <c r="F2299" t="s">
        <v>47</v>
      </c>
      <c r="G2299" t="s">
        <v>54</v>
      </c>
      <c r="H2299" t="s">
        <v>2557</v>
      </c>
      <c r="I2299">
        <v>3910551399</v>
      </c>
      <c r="J2299" t="s">
        <v>2558</v>
      </c>
      <c r="K2299">
        <v>0</v>
      </c>
      <c r="L2299" t="s">
        <v>1228</v>
      </c>
      <c r="M2299">
        <v>0</v>
      </c>
      <c r="N2299" t="s">
        <v>1228</v>
      </c>
    </row>
    <row r="2300" spans="1:14" hidden="1">
      <c r="A2300">
        <v>19</v>
      </c>
      <c r="B2300">
        <v>41</v>
      </c>
      <c r="C2300" t="s">
        <v>2559</v>
      </c>
      <c r="D2300" t="s">
        <v>2626</v>
      </c>
      <c r="E2300">
        <v>1000730</v>
      </c>
      <c r="F2300" t="s">
        <v>47</v>
      </c>
      <c r="G2300" t="s">
        <v>54</v>
      </c>
      <c r="H2300" t="s">
        <v>2557</v>
      </c>
      <c r="I2300">
        <v>3910551399</v>
      </c>
      <c r="J2300" t="s">
        <v>2558</v>
      </c>
      <c r="K2300">
        <v>0</v>
      </c>
      <c r="L2300" t="s">
        <v>1228</v>
      </c>
      <c r="M2300">
        <v>0</v>
      </c>
      <c r="N2300" t="s">
        <v>1228</v>
      </c>
    </row>
    <row r="2301" spans="1:14" hidden="1">
      <c r="A2301">
        <v>19</v>
      </c>
      <c r="B2301">
        <v>41</v>
      </c>
      <c r="C2301" t="s">
        <v>2559</v>
      </c>
      <c r="D2301" t="s">
        <v>2626</v>
      </c>
      <c r="E2301">
        <v>1000730</v>
      </c>
      <c r="F2301" t="s">
        <v>47</v>
      </c>
      <c r="G2301" t="s">
        <v>54</v>
      </c>
      <c r="H2301" t="s">
        <v>2557</v>
      </c>
      <c r="I2301">
        <v>3910551399</v>
      </c>
      <c r="J2301" t="s">
        <v>2558</v>
      </c>
      <c r="K2301">
        <v>0</v>
      </c>
      <c r="L2301" t="s">
        <v>1228</v>
      </c>
      <c r="M2301">
        <v>0</v>
      </c>
      <c r="N2301" t="s">
        <v>1228</v>
      </c>
    </row>
    <row r="2302" spans="1:14" hidden="1">
      <c r="A2302">
        <v>19</v>
      </c>
      <c r="B2302">
        <v>41</v>
      </c>
      <c r="C2302" t="s">
        <v>2559</v>
      </c>
      <c r="D2302" t="s">
        <v>2626</v>
      </c>
      <c r="E2302">
        <v>1000730</v>
      </c>
      <c r="F2302" t="s">
        <v>47</v>
      </c>
      <c r="G2302" t="s">
        <v>54</v>
      </c>
      <c r="H2302" t="s">
        <v>2557</v>
      </c>
      <c r="I2302">
        <v>3910551399</v>
      </c>
      <c r="J2302" t="s">
        <v>2558</v>
      </c>
      <c r="K2302">
        <v>0</v>
      </c>
      <c r="L2302" t="s">
        <v>1228</v>
      </c>
      <c r="M2302">
        <v>0</v>
      </c>
      <c r="N2302" t="s">
        <v>1228</v>
      </c>
    </row>
    <row r="2303" spans="1:14" hidden="1">
      <c r="A2303">
        <v>10</v>
      </c>
      <c r="B2303">
        <v>41</v>
      </c>
      <c r="C2303" t="s">
        <v>2559</v>
      </c>
      <c r="D2303" t="s">
        <v>2626</v>
      </c>
      <c r="E2303">
        <v>1000730</v>
      </c>
      <c r="F2303" t="s">
        <v>47</v>
      </c>
      <c r="G2303" t="s">
        <v>409</v>
      </c>
      <c r="H2303" t="s">
        <v>2557</v>
      </c>
      <c r="I2303">
        <v>3910551400</v>
      </c>
      <c r="J2303" t="s">
        <v>2558</v>
      </c>
      <c r="K2303">
        <v>0</v>
      </c>
      <c r="L2303" t="s">
        <v>1228</v>
      </c>
      <c r="M2303">
        <v>0</v>
      </c>
      <c r="N2303" t="s">
        <v>1228</v>
      </c>
    </row>
    <row r="2304" spans="1:14" hidden="1">
      <c r="A2304">
        <v>10</v>
      </c>
      <c r="B2304">
        <v>41</v>
      </c>
      <c r="C2304" t="s">
        <v>2559</v>
      </c>
      <c r="D2304" t="s">
        <v>2626</v>
      </c>
      <c r="E2304">
        <v>1000730</v>
      </c>
      <c r="F2304" t="s">
        <v>47</v>
      </c>
      <c r="G2304" t="s">
        <v>1122</v>
      </c>
      <c r="H2304" t="s">
        <v>2557</v>
      </c>
      <c r="I2304">
        <v>3910551400</v>
      </c>
      <c r="J2304" t="s">
        <v>2558</v>
      </c>
      <c r="K2304">
        <v>0</v>
      </c>
      <c r="L2304" t="s">
        <v>1228</v>
      </c>
      <c r="M2304">
        <v>0</v>
      </c>
      <c r="N2304" t="s">
        <v>1228</v>
      </c>
    </row>
    <row r="2305" spans="1:14" hidden="1">
      <c r="A2305">
        <v>10</v>
      </c>
      <c r="B2305">
        <v>41</v>
      </c>
      <c r="C2305" t="s">
        <v>2559</v>
      </c>
      <c r="D2305" t="s">
        <v>2626</v>
      </c>
      <c r="E2305">
        <v>1000730</v>
      </c>
      <c r="F2305" t="s">
        <v>47</v>
      </c>
      <c r="G2305" t="s">
        <v>194</v>
      </c>
      <c r="H2305" t="s">
        <v>2557</v>
      </c>
      <c r="I2305">
        <v>3910551400</v>
      </c>
      <c r="J2305" t="s">
        <v>2558</v>
      </c>
      <c r="K2305">
        <v>0</v>
      </c>
      <c r="L2305" t="s">
        <v>1228</v>
      </c>
      <c r="M2305">
        <v>0</v>
      </c>
      <c r="N2305" t="s">
        <v>1228</v>
      </c>
    </row>
    <row r="2306" spans="1:14" hidden="1">
      <c r="A2306">
        <v>10</v>
      </c>
      <c r="B2306">
        <v>41</v>
      </c>
      <c r="C2306" t="s">
        <v>2559</v>
      </c>
      <c r="D2306" t="s">
        <v>2626</v>
      </c>
      <c r="E2306">
        <v>1000730</v>
      </c>
      <c r="F2306" t="s">
        <v>47</v>
      </c>
      <c r="G2306" t="s">
        <v>1122</v>
      </c>
      <c r="H2306" t="s">
        <v>2557</v>
      </c>
      <c r="I2306">
        <v>3910551400</v>
      </c>
      <c r="J2306" t="s">
        <v>2558</v>
      </c>
      <c r="K2306">
        <v>0</v>
      </c>
      <c r="L2306" t="s">
        <v>1228</v>
      </c>
      <c r="M2306">
        <v>0</v>
      </c>
      <c r="N2306" t="s">
        <v>1228</v>
      </c>
    </row>
    <row r="2307" spans="1:14" hidden="1">
      <c r="A2307">
        <v>10</v>
      </c>
      <c r="B2307">
        <v>41</v>
      </c>
      <c r="C2307" t="s">
        <v>2559</v>
      </c>
      <c r="D2307" t="s">
        <v>2626</v>
      </c>
      <c r="E2307">
        <v>1000730</v>
      </c>
      <c r="F2307" t="s">
        <v>47</v>
      </c>
      <c r="G2307" t="s">
        <v>194</v>
      </c>
      <c r="H2307" t="s">
        <v>2557</v>
      </c>
      <c r="I2307">
        <v>3910551400</v>
      </c>
      <c r="J2307" t="s">
        <v>2558</v>
      </c>
      <c r="K2307">
        <v>0</v>
      </c>
      <c r="L2307" t="s">
        <v>1228</v>
      </c>
      <c r="M2307">
        <v>0</v>
      </c>
      <c r="N2307" t="s">
        <v>1228</v>
      </c>
    </row>
    <row r="2308" spans="1:14" hidden="1">
      <c r="A2308">
        <v>10</v>
      </c>
      <c r="B2308">
        <v>41</v>
      </c>
      <c r="C2308" t="s">
        <v>2559</v>
      </c>
      <c r="D2308" t="s">
        <v>2626</v>
      </c>
      <c r="E2308">
        <v>1000730</v>
      </c>
      <c r="F2308" t="s">
        <v>47</v>
      </c>
      <c r="G2308" t="s">
        <v>409</v>
      </c>
      <c r="H2308" t="s">
        <v>2557</v>
      </c>
      <c r="I2308">
        <v>3910551400</v>
      </c>
      <c r="J2308" t="s">
        <v>2558</v>
      </c>
      <c r="K2308">
        <v>0</v>
      </c>
      <c r="L2308" t="s">
        <v>1228</v>
      </c>
      <c r="M2308">
        <v>0</v>
      </c>
      <c r="N2308" t="s">
        <v>1228</v>
      </c>
    </row>
    <row r="2309" spans="1:14" hidden="1">
      <c r="A2309">
        <v>19</v>
      </c>
      <c r="B2309">
        <v>41</v>
      </c>
      <c r="C2309" t="s">
        <v>2560</v>
      </c>
      <c r="D2309" t="s">
        <v>2626</v>
      </c>
      <c r="E2309">
        <v>1000730</v>
      </c>
      <c r="F2309" t="s">
        <v>47</v>
      </c>
      <c r="G2309" t="s">
        <v>54</v>
      </c>
      <c r="H2309" t="s">
        <v>2557</v>
      </c>
      <c r="I2309">
        <v>3910551399</v>
      </c>
      <c r="J2309" t="s">
        <v>2558</v>
      </c>
      <c r="K2309">
        <v>0</v>
      </c>
      <c r="L2309" t="s">
        <v>1228</v>
      </c>
      <c r="M2309">
        <v>0</v>
      </c>
      <c r="N2309" t="s">
        <v>1228</v>
      </c>
    </row>
    <row r="2310" spans="1:14" hidden="1">
      <c r="A2310">
        <v>19</v>
      </c>
      <c r="B2310">
        <v>41</v>
      </c>
      <c r="C2310" t="s">
        <v>2560</v>
      </c>
      <c r="D2310" t="s">
        <v>2626</v>
      </c>
      <c r="E2310">
        <v>1000730</v>
      </c>
      <c r="F2310" t="s">
        <v>47</v>
      </c>
      <c r="G2310" t="s">
        <v>54</v>
      </c>
      <c r="H2310" t="s">
        <v>2557</v>
      </c>
      <c r="I2310">
        <v>3910551399</v>
      </c>
      <c r="J2310" t="s">
        <v>2558</v>
      </c>
      <c r="K2310">
        <v>0</v>
      </c>
      <c r="L2310" t="s">
        <v>1228</v>
      </c>
      <c r="M2310">
        <v>0</v>
      </c>
      <c r="N2310" t="s">
        <v>1228</v>
      </c>
    </row>
    <row r="2311" spans="1:14" hidden="1">
      <c r="A2311">
        <v>19</v>
      </c>
      <c r="B2311">
        <v>41</v>
      </c>
      <c r="C2311" t="s">
        <v>2560</v>
      </c>
      <c r="D2311" t="s">
        <v>2626</v>
      </c>
      <c r="E2311">
        <v>1000730</v>
      </c>
      <c r="F2311" t="s">
        <v>47</v>
      </c>
      <c r="G2311" t="s">
        <v>54</v>
      </c>
      <c r="H2311" t="s">
        <v>2557</v>
      </c>
      <c r="I2311">
        <v>3910551399</v>
      </c>
      <c r="J2311" t="s">
        <v>2558</v>
      </c>
      <c r="K2311">
        <v>0</v>
      </c>
      <c r="L2311" t="s">
        <v>1228</v>
      </c>
      <c r="M2311">
        <v>0</v>
      </c>
      <c r="N2311" t="s">
        <v>1228</v>
      </c>
    </row>
    <row r="2312" spans="1:14" hidden="1">
      <c r="A2312">
        <v>19</v>
      </c>
      <c r="B2312">
        <v>41</v>
      </c>
      <c r="C2312" t="s">
        <v>2560</v>
      </c>
      <c r="D2312" t="s">
        <v>2626</v>
      </c>
      <c r="E2312">
        <v>1000730</v>
      </c>
      <c r="F2312" t="s">
        <v>47</v>
      </c>
      <c r="G2312" t="s">
        <v>54</v>
      </c>
      <c r="H2312" t="s">
        <v>2557</v>
      </c>
      <c r="I2312">
        <v>3910551399</v>
      </c>
      <c r="J2312" t="s">
        <v>2558</v>
      </c>
      <c r="K2312">
        <v>0</v>
      </c>
      <c r="L2312" t="s">
        <v>1228</v>
      </c>
      <c r="M2312">
        <v>0</v>
      </c>
      <c r="N2312" t="s">
        <v>1228</v>
      </c>
    </row>
    <row r="2313" spans="1:14" hidden="1">
      <c r="A2313">
        <v>19</v>
      </c>
      <c r="B2313">
        <v>41</v>
      </c>
      <c r="C2313" t="s">
        <v>2560</v>
      </c>
      <c r="D2313" t="s">
        <v>2626</v>
      </c>
      <c r="E2313">
        <v>1000730</v>
      </c>
      <c r="F2313" t="s">
        <v>47</v>
      </c>
      <c r="G2313" t="s">
        <v>54</v>
      </c>
      <c r="H2313" t="s">
        <v>2557</v>
      </c>
      <c r="I2313">
        <v>3910551399</v>
      </c>
      <c r="J2313" t="s">
        <v>2558</v>
      </c>
      <c r="K2313">
        <v>0</v>
      </c>
      <c r="L2313" t="s">
        <v>1228</v>
      </c>
      <c r="M2313">
        <v>0</v>
      </c>
      <c r="N2313" t="s">
        <v>1228</v>
      </c>
    </row>
    <row r="2314" spans="1:14" hidden="1">
      <c r="A2314">
        <v>19</v>
      </c>
      <c r="B2314">
        <v>41</v>
      </c>
      <c r="C2314" t="s">
        <v>2560</v>
      </c>
      <c r="D2314" t="s">
        <v>2626</v>
      </c>
      <c r="E2314">
        <v>1000730</v>
      </c>
      <c r="F2314" t="s">
        <v>47</v>
      </c>
      <c r="G2314" t="s">
        <v>54</v>
      </c>
      <c r="H2314" t="s">
        <v>2557</v>
      </c>
      <c r="I2314">
        <v>3910551399</v>
      </c>
      <c r="J2314" t="s">
        <v>2558</v>
      </c>
      <c r="K2314">
        <v>0</v>
      </c>
      <c r="L2314" t="s">
        <v>1228</v>
      </c>
      <c r="M2314">
        <v>0</v>
      </c>
      <c r="N2314" t="s">
        <v>1228</v>
      </c>
    </row>
    <row r="2315" spans="1:14" hidden="1">
      <c r="A2315">
        <v>19</v>
      </c>
      <c r="B2315">
        <v>41</v>
      </c>
      <c r="C2315" t="s">
        <v>2560</v>
      </c>
      <c r="D2315" t="s">
        <v>2626</v>
      </c>
      <c r="E2315">
        <v>1000730</v>
      </c>
      <c r="F2315" t="s">
        <v>47</v>
      </c>
      <c r="G2315" t="s">
        <v>54</v>
      </c>
      <c r="H2315" t="s">
        <v>2557</v>
      </c>
      <c r="I2315">
        <v>3910551399</v>
      </c>
      <c r="J2315" t="s">
        <v>2558</v>
      </c>
      <c r="K2315">
        <v>0</v>
      </c>
      <c r="L2315" t="s">
        <v>1228</v>
      </c>
      <c r="M2315">
        <v>0</v>
      </c>
      <c r="N2315" t="s">
        <v>1228</v>
      </c>
    </row>
    <row r="2316" spans="1:14" hidden="1">
      <c r="A2316">
        <v>19</v>
      </c>
      <c r="B2316">
        <v>41</v>
      </c>
      <c r="C2316" t="s">
        <v>2560</v>
      </c>
      <c r="D2316" t="s">
        <v>2626</v>
      </c>
      <c r="E2316">
        <v>1000730</v>
      </c>
      <c r="F2316" t="s">
        <v>47</v>
      </c>
      <c r="G2316" t="s">
        <v>54</v>
      </c>
      <c r="H2316" t="s">
        <v>2557</v>
      </c>
      <c r="I2316">
        <v>3910551399</v>
      </c>
      <c r="J2316" t="s">
        <v>2558</v>
      </c>
      <c r="K2316">
        <v>0</v>
      </c>
      <c r="L2316" t="s">
        <v>1228</v>
      </c>
      <c r="M2316">
        <v>0</v>
      </c>
      <c r="N2316" t="s">
        <v>1228</v>
      </c>
    </row>
    <row r="2317" spans="1:14" hidden="1">
      <c r="A2317">
        <v>19</v>
      </c>
      <c r="B2317">
        <v>41</v>
      </c>
      <c r="C2317" t="s">
        <v>2560</v>
      </c>
      <c r="D2317" t="s">
        <v>2626</v>
      </c>
      <c r="E2317">
        <v>1000730</v>
      </c>
      <c r="F2317" t="s">
        <v>47</v>
      </c>
      <c r="G2317" t="s">
        <v>54</v>
      </c>
      <c r="H2317" t="s">
        <v>2557</v>
      </c>
      <c r="I2317">
        <v>3910551399</v>
      </c>
      <c r="J2317" t="s">
        <v>2558</v>
      </c>
      <c r="K2317">
        <v>0</v>
      </c>
      <c r="L2317" t="s">
        <v>1228</v>
      </c>
      <c r="M2317">
        <v>0</v>
      </c>
      <c r="N2317" t="s">
        <v>1228</v>
      </c>
    </row>
    <row r="2318" spans="1:14" hidden="1">
      <c r="A2318">
        <v>19</v>
      </c>
      <c r="B2318">
        <v>41</v>
      </c>
      <c r="C2318" t="s">
        <v>2560</v>
      </c>
      <c r="D2318" t="s">
        <v>2626</v>
      </c>
      <c r="E2318">
        <v>1000730</v>
      </c>
      <c r="F2318" t="s">
        <v>47</v>
      </c>
      <c r="G2318" t="s">
        <v>54</v>
      </c>
      <c r="H2318" t="s">
        <v>2557</v>
      </c>
      <c r="I2318">
        <v>3910551399</v>
      </c>
      <c r="J2318" t="s">
        <v>2558</v>
      </c>
      <c r="K2318">
        <v>0</v>
      </c>
      <c r="L2318" t="s">
        <v>1228</v>
      </c>
      <c r="M2318">
        <v>0</v>
      </c>
      <c r="N2318" t="s">
        <v>1228</v>
      </c>
    </row>
    <row r="2319" spans="1:14" hidden="1">
      <c r="A2319">
        <v>19</v>
      </c>
      <c r="B2319">
        <v>41</v>
      </c>
      <c r="C2319" t="s">
        <v>2560</v>
      </c>
      <c r="D2319" t="s">
        <v>2626</v>
      </c>
      <c r="E2319">
        <v>1000730</v>
      </c>
      <c r="F2319" t="s">
        <v>47</v>
      </c>
      <c r="G2319" t="s">
        <v>54</v>
      </c>
      <c r="H2319" t="s">
        <v>2557</v>
      </c>
      <c r="I2319">
        <v>3910551399</v>
      </c>
      <c r="J2319" t="s">
        <v>2558</v>
      </c>
      <c r="K2319">
        <v>0</v>
      </c>
      <c r="L2319" t="s">
        <v>1228</v>
      </c>
      <c r="M2319">
        <v>0</v>
      </c>
      <c r="N2319" t="s">
        <v>1228</v>
      </c>
    </row>
    <row r="2320" spans="1:14" hidden="1">
      <c r="A2320">
        <v>19</v>
      </c>
      <c r="B2320">
        <v>41</v>
      </c>
      <c r="C2320" t="s">
        <v>2560</v>
      </c>
      <c r="D2320" t="s">
        <v>2626</v>
      </c>
      <c r="E2320">
        <v>1000730</v>
      </c>
      <c r="F2320" t="s">
        <v>47</v>
      </c>
      <c r="G2320" t="s">
        <v>54</v>
      </c>
      <c r="H2320" t="s">
        <v>2557</v>
      </c>
      <c r="I2320">
        <v>3910551399</v>
      </c>
      <c r="J2320" t="s">
        <v>2558</v>
      </c>
      <c r="K2320">
        <v>0</v>
      </c>
      <c r="L2320" t="s">
        <v>1228</v>
      </c>
      <c r="M2320">
        <v>0</v>
      </c>
      <c r="N2320" t="s">
        <v>1228</v>
      </c>
    </row>
    <row r="2321" spans="1:14" hidden="1">
      <c r="A2321">
        <v>19</v>
      </c>
      <c r="B2321">
        <v>41</v>
      </c>
      <c r="C2321" t="s">
        <v>2560</v>
      </c>
      <c r="D2321" t="s">
        <v>2626</v>
      </c>
      <c r="E2321">
        <v>1000730</v>
      </c>
      <c r="F2321" t="s">
        <v>47</v>
      </c>
      <c r="G2321" t="s">
        <v>54</v>
      </c>
      <c r="H2321" t="s">
        <v>2557</v>
      </c>
      <c r="I2321">
        <v>3910551399</v>
      </c>
      <c r="J2321" t="s">
        <v>2558</v>
      </c>
      <c r="K2321">
        <v>0</v>
      </c>
      <c r="L2321" t="s">
        <v>1228</v>
      </c>
      <c r="M2321">
        <v>0</v>
      </c>
      <c r="N2321" t="s">
        <v>1228</v>
      </c>
    </row>
    <row r="2322" spans="1:14" hidden="1">
      <c r="A2322">
        <v>19</v>
      </c>
      <c r="B2322">
        <v>41</v>
      </c>
      <c r="C2322" t="s">
        <v>2560</v>
      </c>
      <c r="D2322" t="s">
        <v>2626</v>
      </c>
      <c r="E2322">
        <v>1000730</v>
      </c>
      <c r="F2322" t="s">
        <v>47</v>
      </c>
      <c r="G2322" t="s">
        <v>54</v>
      </c>
      <c r="H2322" t="s">
        <v>2557</v>
      </c>
      <c r="I2322">
        <v>3910551399</v>
      </c>
      <c r="J2322" t="s">
        <v>2558</v>
      </c>
      <c r="K2322">
        <v>0</v>
      </c>
      <c r="L2322" t="s">
        <v>1228</v>
      </c>
      <c r="M2322">
        <v>0</v>
      </c>
      <c r="N2322" t="s">
        <v>1228</v>
      </c>
    </row>
    <row r="2323" spans="1:14" hidden="1">
      <c r="A2323">
        <v>19</v>
      </c>
      <c r="B2323">
        <v>41</v>
      </c>
      <c r="C2323" t="s">
        <v>2560</v>
      </c>
      <c r="D2323" t="s">
        <v>2626</v>
      </c>
      <c r="E2323">
        <v>1000730</v>
      </c>
      <c r="F2323" t="s">
        <v>47</v>
      </c>
      <c r="G2323" t="s">
        <v>54</v>
      </c>
      <c r="H2323" t="s">
        <v>2557</v>
      </c>
      <c r="I2323">
        <v>3910551399</v>
      </c>
      <c r="J2323" t="s">
        <v>2558</v>
      </c>
      <c r="K2323">
        <v>0</v>
      </c>
      <c r="L2323" t="s">
        <v>1228</v>
      </c>
      <c r="M2323">
        <v>0</v>
      </c>
      <c r="N2323" t="s">
        <v>1228</v>
      </c>
    </row>
    <row r="2324" spans="1:14" hidden="1">
      <c r="A2324">
        <v>19</v>
      </c>
      <c r="B2324">
        <v>41</v>
      </c>
      <c r="C2324" t="s">
        <v>2560</v>
      </c>
      <c r="D2324" t="s">
        <v>2626</v>
      </c>
      <c r="E2324">
        <v>1000730</v>
      </c>
      <c r="F2324" t="s">
        <v>47</v>
      </c>
      <c r="G2324" t="s">
        <v>54</v>
      </c>
      <c r="H2324" t="s">
        <v>2557</v>
      </c>
      <c r="I2324">
        <v>3910551399</v>
      </c>
      <c r="J2324" t="s">
        <v>2558</v>
      </c>
      <c r="K2324">
        <v>0</v>
      </c>
      <c r="L2324" t="s">
        <v>1228</v>
      </c>
      <c r="M2324">
        <v>0</v>
      </c>
      <c r="N2324" t="s">
        <v>1228</v>
      </c>
    </row>
    <row r="2325" spans="1:14" hidden="1">
      <c r="A2325">
        <v>19</v>
      </c>
      <c r="B2325">
        <v>41</v>
      </c>
      <c r="C2325" t="s">
        <v>2560</v>
      </c>
      <c r="D2325" t="s">
        <v>2626</v>
      </c>
      <c r="E2325">
        <v>1000730</v>
      </c>
      <c r="F2325" t="s">
        <v>47</v>
      </c>
      <c r="G2325" t="s">
        <v>54</v>
      </c>
      <c r="H2325" t="s">
        <v>2557</v>
      </c>
      <c r="I2325">
        <v>3910551399</v>
      </c>
      <c r="J2325" t="s">
        <v>2558</v>
      </c>
      <c r="K2325">
        <v>0</v>
      </c>
      <c r="L2325" t="s">
        <v>1228</v>
      </c>
      <c r="M2325">
        <v>0</v>
      </c>
      <c r="N2325" t="s">
        <v>1228</v>
      </c>
    </row>
    <row r="2326" spans="1:14" hidden="1">
      <c r="A2326">
        <v>19</v>
      </c>
      <c r="B2326">
        <v>41</v>
      </c>
      <c r="C2326" t="s">
        <v>2560</v>
      </c>
      <c r="D2326" t="s">
        <v>2626</v>
      </c>
      <c r="E2326">
        <v>1000730</v>
      </c>
      <c r="F2326" t="s">
        <v>47</v>
      </c>
      <c r="G2326" t="s">
        <v>54</v>
      </c>
      <c r="H2326" t="s">
        <v>2557</v>
      </c>
      <c r="I2326">
        <v>3910551399</v>
      </c>
      <c r="J2326" t="s">
        <v>2558</v>
      </c>
      <c r="K2326">
        <v>0</v>
      </c>
      <c r="L2326" t="s">
        <v>1228</v>
      </c>
      <c r="M2326">
        <v>0</v>
      </c>
      <c r="N2326" t="s">
        <v>1228</v>
      </c>
    </row>
    <row r="2327" spans="1:14" hidden="1">
      <c r="A2327">
        <v>19</v>
      </c>
      <c r="B2327">
        <v>41</v>
      </c>
      <c r="C2327" t="s">
        <v>2560</v>
      </c>
      <c r="D2327" t="s">
        <v>2626</v>
      </c>
      <c r="E2327">
        <v>1000730</v>
      </c>
      <c r="F2327" t="s">
        <v>47</v>
      </c>
      <c r="G2327" t="s">
        <v>54</v>
      </c>
      <c r="H2327" t="s">
        <v>2557</v>
      </c>
      <c r="I2327">
        <v>3910551399</v>
      </c>
      <c r="J2327" t="s">
        <v>2558</v>
      </c>
      <c r="K2327">
        <v>0</v>
      </c>
      <c r="L2327" t="s">
        <v>1228</v>
      </c>
      <c r="M2327">
        <v>0</v>
      </c>
      <c r="N2327" t="s">
        <v>1228</v>
      </c>
    </row>
    <row r="2328" spans="1:14" hidden="1">
      <c r="A2328">
        <v>19</v>
      </c>
      <c r="B2328">
        <v>41</v>
      </c>
      <c r="C2328" t="s">
        <v>2560</v>
      </c>
      <c r="D2328" t="s">
        <v>2626</v>
      </c>
      <c r="E2328">
        <v>1000730</v>
      </c>
      <c r="F2328" t="s">
        <v>47</v>
      </c>
      <c r="G2328" t="s">
        <v>54</v>
      </c>
      <c r="H2328" t="s">
        <v>2557</v>
      </c>
      <c r="I2328">
        <v>3910551399</v>
      </c>
      <c r="J2328" t="s">
        <v>2558</v>
      </c>
      <c r="K2328">
        <v>0</v>
      </c>
      <c r="L2328" t="s">
        <v>1228</v>
      </c>
      <c r="M2328">
        <v>0</v>
      </c>
      <c r="N2328" t="s">
        <v>1228</v>
      </c>
    </row>
    <row r="2329" spans="1:14" hidden="1">
      <c r="A2329">
        <v>19</v>
      </c>
      <c r="B2329">
        <v>41</v>
      </c>
      <c r="C2329" t="s">
        <v>2560</v>
      </c>
      <c r="D2329" t="s">
        <v>2626</v>
      </c>
      <c r="E2329">
        <v>1000730</v>
      </c>
      <c r="F2329" t="s">
        <v>47</v>
      </c>
      <c r="G2329" t="s">
        <v>54</v>
      </c>
      <c r="H2329" t="s">
        <v>2557</v>
      </c>
      <c r="I2329">
        <v>3910551399</v>
      </c>
      <c r="J2329" t="s">
        <v>2558</v>
      </c>
      <c r="K2329">
        <v>0</v>
      </c>
      <c r="L2329" t="s">
        <v>1228</v>
      </c>
      <c r="M2329">
        <v>0</v>
      </c>
      <c r="N2329" t="s">
        <v>1228</v>
      </c>
    </row>
    <row r="2330" spans="1:14" hidden="1">
      <c r="A2330">
        <v>19</v>
      </c>
      <c r="B2330">
        <v>41</v>
      </c>
      <c r="C2330" t="s">
        <v>2560</v>
      </c>
      <c r="D2330" t="s">
        <v>2626</v>
      </c>
      <c r="E2330">
        <v>1000730</v>
      </c>
      <c r="F2330" t="s">
        <v>47</v>
      </c>
      <c r="G2330" t="s">
        <v>54</v>
      </c>
      <c r="H2330" t="s">
        <v>2557</v>
      </c>
      <c r="I2330">
        <v>3910551399</v>
      </c>
      <c r="J2330" t="s">
        <v>2558</v>
      </c>
      <c r="K2330">
        <v>0</v>
      </c>
      <c r="L2330" t="s">
        <v>1228</v>
      </c>
      <c r="M2330">
        <v>0</v>
      </c>
      <c r="N2330" t="s">
        <v>1228</v>
      </c>
    </row>
    <row r="2331" spans="1:14" hidden="1">
      <c r="A2331">
        <v>19</v>
      </c>
      <c r="B2331">
        <v>41</v>
      </c>
      <c r="C2331" t="s">
        <v>2560</v>
      </c>
      <c r="D2331" t="s">
        <v>2626</v>
      </c>
      <c r="E2331">
        <v>1000730</v>
      </c>
      <c r="F2331" t="s">
        <v>47</v>
      </c>
      <c r="G2331" t="s">
        <v>54</v>
      </c>
      <c r="H2331" t="s">
        <v>2557</v>
      </c>
      <c r="I2331">
        <v>3910551399</v>
      </c>
      <c r="J2331" t="s">
        <v>2558</v>
      </c>
      <c r="K2331">
        <v>0</v>
      </c>
      <c r="L2331" t="s">
        <v>1228</v>
      </c>
      <c r="M2331">
        <v>0</v>
      </c>
      <c r="N2331" t="s">
        <v>1228</v>
      </c>
    </row>
    <row r="2332" spans="1:14" hidden="1">
      <c r="A2332">
        <v>19</v>
      </c>
      <c r="B2332">
        <v>41</v>
      </c>
      <c r="C2332" t="s">
        <v>2560</v>
      </c>
      <c r="D2332" t="s">
        <v>2626</v>
      </c>
      <c r="E2332">
        <v>1000730</v>
      </c>
      <c r="F2332" t="s">
        <v>47</v>
      </c>
      <c r="G2332" t="s">
        <v>54</v>
      </c>
      <c r="H2332" t="s">
        <v>2557</v>
      </c>
      <c r="I2332">
        <v>3910551399</v>
      </c>
      <c r="J2332" t="s">
        <v>2558</v>
      </c>
      <c r="K2332">
        <v>0</v>
      </c>
      <c r="L2332" t="s">
        <v>1228</v>
      </c>
      <c r="M2332">
        <v>0</v>
      </c>
      <c r="N2332" t="s">
        <v>1228</v>
      </c>
    </row>
    <row r="2333" spans="1:14" hidden="1">
      <c r="A2333">
        <v>10</v>
      </c>
      <c r="B2333">
        <v>41</v>
      </c>
      <c r="C2333" t="s">
        <v>2560</v>
      </c>
      <c r="D2333" t="s">
        <v>2626</v>
      </c>
      <c r="E2333">
        <v>1000730</v>
      </c>
      <c r="F2333" t="s">
        <v>47</v>
      </c>
      <c r="G2333" t="s">
        <v>1122</v>
      </c>
      <c r="H2333" t="s">
        <v>2557</v>
      </c>
      <c r="I2333">
        <v>3910551400</v>
      </c>
      <c r="J2333" t="s">
        <v>2558</v>
      </c>
      <c r="K2333">
        <v>0</v>
      </c>
      <c r="L2333" t="s">
        <v>1228</v>
      </c>
      <c r="M2333">
        <v>0</v>
      </c>
      <c r="N2333" t="s">
        <v>1228</v>
      </c>
    </row>
    <row r="2334" spans="1:14" hidden="1">
      <c r="A2334">
        <v>10</v>
      </c>
      <c r="B2334">
        <v>41</v>
      </c>
      <c r="C2334" t="s">
        <v>2560</v>
      </c>
      <c r="D2334" t="s">
        <v>2626</v>
      </c>
      <c r="E2334">
        <v>1000730</v>
      </c>
      <c r="F2334" t="s">
        <v>47</v>
      </c>
      <c r="G2334" t="s">
        <v>194</v>
      </c>
      <c r="H2334" t="s">
        <v>2557</v>
      </c>
      <c r="I2334">
        <v>3910551400</v>
      </c>
      <c r="J2334" t="s">
        <v>2558</v>
      </c>
      <c r="K2334">
        <v>0</v>
      </c>
      <c r="L2334" t="s">
        <v>1228</v>
      </c>
      <c r="M2334">
        <v>0</v>
      </c>
      <c r="N2334" t="s">
        <v>1228</v>
      </c>
    </row>
    <row r="2335" spans="1:14" hidden="1">
      <c r="A2335">
        <v>10</v>
      </c>
      <c r="B2335">
        <v>41</v>
      </c>
      <c r="C2335" t="s">
        <v>2560</v>
      </c>
      <c r="D2335" t="s">
        <v>2626</v>
      </c>
      <c r="E2335">
        <v>1000730</v>
      </c>
      <c r="F2335" t="s">
        <v>47</v>
      </c>
      <c r="G2335" t="s">
        <v>409</v>
      </c>
      <c r="H2335" t="s">
        <v>2557</v>
      </c>
      <c r="I2335">
        <v>3910551400</v>
      </c>
      <c r="J2335" t="s">
        <v>2558</v>
      </c>
      <c r="K2335">
        <v>0</v>
      </c>
      <c r="L2335" t="s">
        <v>1228</v>
      </c>
      <c r="M2335">
        <v>0</v>
      </c>
      <c r="N2335" t="s">
        <v>1228</v>
      </c>
    </row>
    <row r="2336" spans="1:14" hidden="1">
      <c r="A2336">
        <v>10</v>
      </c>
      <c r="B2336">
        <v>41</v>
      </c>
      <c r="C2336" t="s">
        <v>2560</v>
      </c>
      <c r="D2336" t="s">
        <v>2626</v>
      </c>
      <c r="E2336">
        <v>1000730</v>
      </c>
      <c r="F2336" t="s">
        <v>47</v>
      </c>
      <c r="G2336" t="s">
        <v>1122</v>
      </c>
      <c r="H2336" t="s">
        <v>2557</v>
      </c>
      <c r="I2336">
        <v>3910551400</v>
      </c>
      <c r="J2336" t="s">
        <v>2558</v>
      </c>
      <c r="K2336">
        <v>0</v>
      </c>
      <c r="L2336" t="s">
        <v>1228</v>
      </c>
      <c r="M2336">
        <v>0</v>
      </c>
      <c r="N2336" t="s">
        <v>1228</v>
      </c>
    </row>
    <row r="2337" spans="1:14" hidden="1">
      <c r="A2337">
        <v>10</v>
      </c>
      <c r="B2337">
        <v>41</v>
      </c>
      <c r="C2337" t="s">
        <v>2560</v>
      </c>
      <c r="D2337" t="s">
        <v>2626</v>
      </c>
      <c r="E2337">
        <v>1000730</v>
      </c>
      <c r="F2337" t="s">
        <v>47</v>
      </c>
      <c r="G2337" t="s">
        <v>194</v>
      </c>
      <c r="H2337" t="s">
        <v>2557</v>
      </c>
      <c r="I2337">
        <v>3910551400</v>
      </c>
      <c r="J2337" t="s">
        <v>2558</v>
      </c>
      <c r="K2337">
        <v>0</v>
      </c>
      <c r="L2337" t="s">
        <v>1228</v>
      </c>
      <c r="M2337">
        <v>0</v>
      </c>
      <c r="N2337" t="s">
        <v>1228</v>
      </c>
    </row>
    <row r="2338" spans="1:14" hidden="1">
      <c r="A2338">
        <v>10</v>
      </c>
      <c r="B2338">
        <v>41</v>
      </c>
      <c r="C2338" t="s">
        <v>2560</v>
      </c>
      <c r="D2338" t="s">
        <v>2626</v>
      </c>
      <c r="E2338">
        <v>1000730</v>
      </c>
      <c r="F2338" t="s">
        <v>47</v>
      </c>
      <c r="G2338" t="s">
        <v>409</v>
      </c>
      <c r="H2338" t="s">
        <v>2557</v>
      </c>
      <c r="I2338">
        <v>3910551400</v>
      </c>
      <c r="J2338" t="s">
        <v>2558</v>
      </c>
      <c r="K2338">
        <v>0</v>
      </c>
      <c r="L2338" t="s">
        <v>1228</v>
      </c>
      <c r="M2338">
        <v>0</v>
      </c>
      <c r="N2338" t="s">
        <v>1228</v>
      </c>
    </row>
    <row r="2339" spans="1:14" hidden="1">
      <c r="A2339">
        <v>19</v>
      </c>
      <c r="B2339">
        <v>41</v>
      </c>
      <c r="C2339" t="s">
        <v>2559</v>
      </c>
      <c r="D2339" t="s">
        <v>2627</v>
      </c>
      <c r="E2339">
        <v>1000730</v>
      </c>
      <c r="F2339" t="s">
        <v>47</v>
      </c>
      <c r="G2339" t="s">
        <v>54</v>
      </c>
      <c r="H2339" t="s">
        <v>2557</v>
      </c>
      <c r="I2339">
        <v>3910613868</v>
      </c>
      <c r="J2339" t="s">
        <v>2558</v>
      </c>
      <c r="K2339">
        <v>0</v>
      </c>
      <c r="L2339" t="s">
        <v>1228</v>
      </c>
      <c r="M2339">
        <v>0</v>
      </c>
      <c r="N2339" t="s">
        <v>1228</v>
      </c>
    </row>
    <row r="2340" spans="1:14" hidden="1">
      <c r="A2340">
        <v>19</v>
      </c>
      <c r="B2340">
        <v>41</v>
      </c>
      <c r="C2340" t="s">
        <v>2559</v>
      </c>
      <c r="D2340" t="s">
        <v>2627</v>
      </c>
      <c r="E2340">
        <v>1000730</v>
      </c>
      <c r="F2340" t="s">
        <v>47</v>
      </c>
      <c r="G2340" t="s">
        <v>54</v>
      </c>
      <c r="H2340" t="s">
        <v>2557</v>
      </c>
      <c r="I2340">
        <v>3910613868</v>
      </c>
      <c r="J2340" t="s">
        <v>2558</v>
      </c>
      <c r="K2340">
        <v>0</v>
      </c>
      <c r="L2340" t="s">
        <v>1228</v>
      </c>
      <c r="M2340">
        <v>0</v>
      </c>
      <c r="N2340" t="s">
        <v>1228</v>
      </c>
    </row>
    <row r="2341" spans="1:14" hidden="1">
      <c r="A2341">
        <v>19</v>
      </c>
      <c r="B2341">
        <v>41</v>
      </c>
      <c r="C2341" t="s">
        <v>2559</v>
      </c>
      <c r="D2341" t="s">
        <v>2627</v>
      </c>
      <c r="E2341">
        <v>1000730</v>
      </c>
      <c r="F2341" t="s">
        <v>47</v>
      </c>
      <c r="G2341" t="s">
        <v>54</v>
      </c>
      <c r="H2341" t="s">
        <v>2557</v>
      </c>
      <c r="I2341">
        <v>3910613868</v>
      </c>
      <c r="J2341" t="s">
        <v>2558</v>
      </c>
      <c r="K2341">
        <v>0</v>
      </c>
      <c r="L2341" t="s">
        <v>1228</v>
      </c>
      <c r="M2341">
        <v>0</v>
      </c>
      <c r="N2341" t="s">
        <v>1228</v>
      </c>
    </row>
    <row r="2342" spans="1:14" hidden="1">
      <c r="A2342">
        <v>19</v>
      </c>
      <c r="B2342">
        <v>41</v>
      </c>
      <c r="C2342" t="s">
        <v>2559</v>
      </c>
      <c r="D2342" t="s">
        <v>2627</v>
      </c>
      <c r="E2342">
        <v>1000730</v>
      </c>
      <c r="F2342" t="s">
        <v>47</v>
      </c>
      <c r="G2342" t="s">
        <v>54</v>
      </c>
      <c r="H2342" t="s">
        <v>2557</v>
      </c>
      <c r="I2342">
        <v>3910613868</v>
      </c>
      <c r="J2342" t="s">
        <v>2558</v>
      </c>
      <c r="K2342">
        <v>0</v>
      </c>
      <c r="L2342" t="s">
        <v>1228</v>
      </c>
      <c r="M2342">
        <v>0</v>
      </c>
      <c r="N2342" t="s">
        <v>1228</v>
      </c>
    </row>
    <row r="2343" spans="1:14" hidden="1">
      <c r="A2343">
        <v>19</v>
      </c>
      <c r="B2343">
        <v>41</v>
      </c>
      <c r="C2343" t="s">
        <v>2559</v>
      </c>
      <c r="D2343" t="s">
        <v>2627</v>
      </c>
      <c r="E2343">
        <v>1000730</v>
      </c>
      <c r="F2343" t="s">
        <v>47</v>
      </c>
      <c r="G2343" t="s">
        <v>54</v>
      </c>
      <c r="H2343" t="s">
        <v>2557</v>
      </c>
      <c r="I2343">
        <v>3910613868</v>
      </c>
      <c r="J2343" t="s">
        <v>2558</v>
      </c>
      <c r="K2343">
        <v>0</v>
      </c>
      <c r="L2343" t="s">
        <v>1228</v>
      </c>
      <c r="M2343">
        <v>0</v>
      </c>
      <c r="N2343" t="s">
        <v>1228</v>
      </c>
    </row>
    <row r="2344" spans="1:14" hidden="1">
      <c r="A2344">
        <v>19</v>
      </c>
      <c r="B2344">
        <v>41</v>
      </c>
      <c r="C2344" t="s">
        <v>2559</v>
      </c>
      <c r="D2344" t="s">
        <v>2627</v>
      </c>
      <c r="E2344">
        <v>1000730</v>
      </c>
      <c r="F2344" t="s">
        <v>47</v>
      </c>
      <c r="G2344" t="s">
        <v>54</v>
      </c>
      <c r="H2344" t="s">
        <v>2557</v>
      </c>
      <c r="I2344">
        <v>3910613868</v>
      </c>
      <c r="J2344" t="s">
        <v>2558</v>
      </c>
      <c r="K2344">
        <v>0</v>
      </c>
      <c r="L2344" t="s">
        <v>1228</v>
      </c>
      <c r="M2344">
        <v>0</v>
      </c>
      <c r="N2344" t="s">
        <v>1228</v>
      </c>
    </row>
    <row r="2345" spans="1:14" hidden="1">
      <c r="A2345">
        <v>19</v>
      </c>
      <c r="B2345">
        <v>41</v>
      </c>
      <c r="C2345" t="s">
        <v>2559</v>
      </c>
      <c r="D2345" t="s">
        <v>2627</v>
      </c>
      <c r="E2345">
        <v>1000730</v>
      </c>
      <c r="F2345" t="s">
        <v>47</v>
      </c>
      <c r="G2345" t="s">
        <v>54</v>
      </c>
      <c r="H2345" t="s">
        <v>2557</v>
      </c>
      <c r="I2345">
        <v>3910613868</v>
      </c>
      <c r="J2345" t="s">
        <v>2558</v>
      </c>
      <c r="K2345">
        <v>0</v>
      </c>
      <c r="L2345" t="s">
        <v>1228</v>
      </c>
      <c r="M2345">
        <v>0</v>
      </c>
      <c r="N2345" t="s">
        <v>1228</v>
      </c>
    </row>
    <row r="2346" spans="1:14" hidden="1">
      <c r="A2346">
        <v>19</v>
      </c>
      <c r="B2346">
        <v>41</v>
      </c>
      <c r="C2346" t="s">
        <v>2559</v>
      </c>
      <c r="D2346" t="s">
        <v>2627</v>
      </c>
      <c r="E2346">
        <v>1000730</v>
      </c>
      <c r="F2346" t="s">
        <v>47</v>
      </c>
      <c r="G2346" t="s">
        <v>54</v>
      </c>
      <c r="H2346" t="s">
        <v>2557</v>
      </c>
      <c r="I2346">
        <v>3910613868</v>
      </c>
      <c r="J2346" t="s">
        <v>2558</v>
      </c>
      <c r="K2346">
        <v>0</v>
      </c>
      <c r="L2346" t="s">
        <v>1228</v>
      </c>
      <c r="M2346">
        <v>0</v>
      </c>
      <c r="N2346" t="s">
        <v>1228</v>
      </c>
    </row>
    <row r="2347" spans="1:14" hidden="1">
      <c r="A2347">
        <v>19</v>
      </c>
      <c r="B2347">
        <v>41</v>
      </c>
      <c r="C2347" t="s">
        <v>2559</v>
      </c>
      <c r="D2347" t="s">
        <v>2627</v>
      </c>
      <c r="E2347">
        <v>1000730</v>
      </c>
      <c r="F2347" t="s">
        <v>47</v>
      </c>
      <c r="G2347" t="s">
        <v>54</v>
      </c>
      <c r="H2347" t="s">
        <v>2557</v>
      </c>
      <c r="I2347">
        <v>3910613868</v>
      </c>
      <c r="J2347" t="s">
        <v>2558</v>
      </c>
      <c r="K2347">
        <v>0</v>
      </c>
      <c r="L2347" t="s">
        <v>1228</v>
      </c>
      <c r="M2347">
        <v>0</v>
      </c>
      <c r="N2347" t="s">
        <v>1228</v>
      </c>
    </row>
    <row r="2348" spans="1:14" hidden="1">
      <c r="A2348">
        <v>19</v>
      </c>
      <c r="B2348">
        <v>41</v>
      </c>
      <c r="C2348" t="s">
        <v>2559</v>
      </c>
      <c r="D2348" t="s">
        <v>2627</v>
      </c>
      <c r="E2348">
        <v>1000730</v>
      </c>
      <c r="F2348" t="s">
        <v>47</v>
      </c>
      <c r="G2348" t="s">
        <v>54</v>
      </c>
      <c r="H2348" t="s">
        <v>2557</v>
      </c>
      <c r="I2348">
        <v>3910613868</v>
      </c>
      <c r="J2348" t="s">
        <v>2558</v>
      </c>
      <c r="K2348">
        <v>0</v>
      </c>
      <c r="L2348" t="s">
        <v>1228</v>
      </c>
      <c r="M2348">
        <v>0</v>
      </c>
      <c r="N2348" t="s">
        <v>1228</v>
      </c>
    </row>
    <row r="2349" spans="1:14" hidden="1">
      <c r="A2349">
        <v>19</v>
      </c>
      <c r="B2349">
        <v>41</v>
      </c>
      <c r="C2349" t="s">
        <v>2559</v>
      </c>
      <c r="D2349" t="s">
        <v>2627</v>
      </c>
      <c r="E2349">
        <v>1000730</v>
      </c>
      <c r="F2349" t="s">
        <v>47</v>
      </c>
      <c r="G2349" t="s">
        <v>54</v>
      </c>
      <c r="H2349" t="s">
        <v>2557</v>
      </c>
      <c r="I2349">
        <v>3910613868</v>
      </c>
      <c r="J2349" t="s">
        <v>2558</v>
      </c>
      <c r="K2349">
        <v>0</v>
      </c>
      <c r="L2349" t="s">
        <v>1228</v>
      </c>
      <c r="M2349">
        <v>0</v>
      </c>
      <c r="N2349" t="s">
        <v>1228</v>
      </c>
    </row>
    <row r="2350" spans="1:14" hidden="1">
      <c r="A2350">
        <v>19</v>
      </c>
      <c r="B2350">
        <v>41</v>
      </c>
      <c r="C2350" t="s">
        <v>2559</v>
      </c>
      <c r="D2350" t="s">
        <v>2627</v>
      </c>
      <c r="E2350">
        <v>1000730</v>
      </c>
      <c r="F2350" t="s">
        <v>47</v>
      </c>
      <c r="G2350" t="s">
        <v>54</v>
      </c>
      <c r="H2350" t="s">
        <v>2557</v>
      </c>
      <c r="I2350">
        <v>3910613868</v>
      </c>
      <c r="J2350" t="s">
        <v>2558</v>
      </c>
      <c r="K2350">
        <v>0</v>
      </c>
      <c r="L2350" t="s">
        <v>1228</v>
      </c>
      <c r="M2350">
        <v>0</v>
      </c>
      <c r="N2350" t="s">
        <v>1228</v>
      </c>
    </row>
    <row r="2351" spans="1:14" hidden="1">
      <c r="A2351">
        <v>19</v>
      </c>
      <c r="B2351">
        <v>41</v>
      </c>
      <c r="C2351" t="s">
        <v>2559</v>
      </c>
      <c r="D2351" t="s">
        <v>2627</v>
      </c>
      <c r="E2351">
        <v>1000730</v>
      </c>
      <c r="F2351" t="s">
        <v>47</v>
      </c>
      <c r="G2351" t="s">
        <v>54</v>
      </c>
      <c r="H2351" t="s">
        <v>2557</v>
      </c>
      <c r="I2351">
        <v>3910613868</v>
      </c>
      <c r="J2351" t="s">
        <v>2558</v>
      </c>
      <c r="K2351">
        <v>0</v>
      </c>
      <c r="L2351" t="s">
        <v>1228</v>
      </c>
      <c r="M2351">
        <v>0</v>
      </c>
      <c r="N2351" t="s">
        <v>1228</v>
      </c>
    </row>
    <row r="2352" spans="1:14" hidden="1">
      <c r="A2352">
        <v>19</v>
      </c>
      <c r="B2352">
        <v>41</v>
      </c>
      <c r="C2352" t="s">
        <v>2559</v>
      </c>
      <c r="D2352" t="s">
        <v>2627</v>
      </c>
      <c r="E2352">
        <v>1000730</v>
      </c>
      <c r="F2352" t="s">
        <v>47</v>
      </c>
      <c r="G2352" t="s">
        <v>54</v>
      </c>
      <c r="H2352" t="s">
        <v>2557</v>
      </c>
      <c r="I2352">
        <v>3910613868</v>
      </c>
      <c r="J2352" t="s">
        <v>2558</v>
      </c>
      <c r="K2352">
        <v>0</v>
      </c>
      <c r="L2352" t="s">
        <v>1228</v>
      </c>
      <c r="M2352">
        <v>0</v>
      </c>
      <c r="N2352" t="s">
        <v>1228</v>
      </c>
    </row>
    <row r="2353" spans="1:14" hidden="1">
      <c r="A2353">
        <v>19</v>
      </c>
      <c r="B2353">
        <v>41</v>
      </c>
      <c r="C2353" t="s">
        <v>2559</v>
      </c>
      <c r="D2353" t="s">
        <v>2627</v>
      </c>
      <c r="E2353">
        <v>1000730</v>
      </c>
      <c r="F2353" t="s">
        <v>47</v>
      </c>
      <c r="G2353" t="s">
        <v>54</v>
      </c>
      <c r="H2353" t="s">
        <v>2557</v>
      </c>
      <c r="I2353">
        <v>3910613868</v>
      </c>
      <c r="J2353" t="s">
        <v>2558</v>
      </c>
      <c r="K2353">
        <v>0</v>
      </c>
      <c r="L2353" t="s">
        <v>1228</v>
      </c>
      <c r="M2353">
        <v>0</v>
      </c>
      <c r="N2353" t="s">
        <v>1228</v>
      </c>
    </row>
    <row r="2354" spans="1:14" hidden="1">
      <c r="A2354">
        <v>19</v>
      </c>
      <c r="B2354">
        <v>41</v>
      </c>
      <c r="C2354" t="s">
        <v>2559</v>
      </c>
      <c r="D2354" t="s">
        <v>2627</v>
      </c>
      <c r="E2354">
        <v>1000730</v>
      </c>
      <c r="F2354" t="s">
        <v>47</v>
      </c>
      <c r="G2354" t="s">
        <v>54</v>
      </c>
      <c r="H2354" t="s">
        <v>2557</v>
      </c>
      <c r="I2354">
        <v>3910613868</v>
      </c>
      <c r="J2354" t="s">
        <v>2558</v>
      </c>
      <c r="K2354">
        <v>0</v>
      </c>
      <c r="L2354" t="s">
        <v>1228</v>
      </c>
      <c r="M2354">
        <v>0</v>
      </c>
      <c r="N2354" t="s">
        <v>1228</v>
      </c>
    </row>
    <row r="2355" spans="1:14" hidden="1">
      <c r="A2355">
        <v>19</v>
      </c>
      <c r="B2355">
        <v>41</v>
      </c>
      <c r="C2355" t="s">
        <v>2559</v>
      </c>
      <c r="D2355" t="s">
        <v>2627</v>
      </c>
      <c r="E2355">
        <v>1000730</v>
      </c>
      <c r="F2355" t="s">
        <v>47</v>
      </c>
      <c r="G2355" t="s">
        <v>54</v>
      </c>
      <c r="H2355" t="s">
        <v>2557</v>
      </c>
      <c r="I2355">
        <v>3910613868</v>
      </c>
      <c r="J2355" t="s">
        <v>2558</v>
      </c>
      <c r="K2355">
        <v>0</v>
      </c>
      <c r="L2355" t="s">
        <v>1228</v>
      </c>
      <c r="M2355">
        <v>0</v>
      </c>
      <c r="N2355" t="s">
        <v>1228</v>
      </c>
    </row>
    <row r="2356" spans="1:14" hidden="1">
      <c r="A2356">
        <v>19</v>
      </c>
      <c r="B2356">
        <v>41</v>
      </c>
      <c r="C2356" t="s">
        <v>2559</v>
      </c>
      <c r="D2356" t="s">
        <v>2627</v>
      </c>
      <c r="E2356">
        <v>1000730</v>
      </c>
      <c r="F2356" t="s">
        <v>47</v>
      </c>
      <c r="G2356" t="s">
        <v>54</v>
      </c>
      <c r="H2356" t="s">
        <v>2557</v>
      </c>
      <c r="I2356">
        <v>3910613868</v>
      </c>
      <c r="J2356" t="s">
        <v>2558</v>
      </c>
      <c r="K2356">
        <v>0</v>
      </c>
      <c r="L2356" t="s">
        <v>1228</v>
      </c>
      <c r="M2356">
        <v>0</v>
      </c>
      <c r="N2356" t="s">
        <v>1228</v>
      </c>
    </row>
    <row r="2357" spans="1:14" hidden="1">
      <c r="A2357">
        <v>19</v>
      </c>
      <c r="B2357">
        <v>41</v>
      </c>
      <c r="C2357" t="s">
        <v>2559</v>
      </c>
      <c r="D2357" t="s">
        <v>2627</v>
      </c>
      <c r="E2357">
        <v>1000730</v>
      </c>
      <c r="F2357" t="s">
        <v>47</v>
      </c>
      <c r="G2357" t="s">
        <v>54</v>
      </c>
      <c r="H2357" t="s">
        <v>2557</v>
      </c>
      <c r="I2357">
        <v>3910613868</v>
      </c>
      <c r="J2357" t="s">
        <v>2558</v>
      </c>
      <c r="K2357">
        <v>0</v>
      </c>
      <c r="L2357" t="s">
        <v>1228</v>
      </c>
      <c r="M2357">
        <v>0</v>
      </c>
      <c r="N2357" t="s">
        <v>1228</v>
      </c>
    </row>
    <row r="2358" spans="1:14" hidden="1">
      <c r="A2358">
        <v>19</v>
      </c>
      <c r="B2358">
        <v>41</v>
      </c>
      <c r="C2358" t="s">
        <v>2559</v>
      </c>
      <c r="D2358" t="s">
        <v>2627</v>
      </c>
      <c r="E2358">
        <v>1000730</v>
      </c>
      <c r="F2358" t="s">
        <v>47</v>
      </c>
      <c r="G2358" t="s">
        <v>54</v>
      </c>
      <c r="H2358" t="s">
        <v>2557</v>
      </c>
      <c r="I2358">
        <v>3910613868</v>
      </c>
      <c r="J2358" t="s">
        <v>2558</v>
      </c>
      <c r="K2358">
        <v>0</v>
      </c>
      <c r="L2358" t="s">
        <v>1228</v>
      </c>
      <c r="M2358">
        <v>0</v>
      </c>
      <c r="N2358" t="s">
        <v>1228</v>
      </c>
    </row>
    <row r="2359" spans="1:14" hidden="1">
      <c r="A2359">
        <v>19</v>
      </c>
      <c r="B2359">
        <v>41</v>
      </c>
      <c r="C2359" t="s">
        <v>2559</v>
      </c>
      <c r="D2359" t="s">
        <v>2627</v>
      </c>
      <c r="E2359">
        <v>1000730</v>
      </c>
      <c r="F2359" t="s">
        <v>47</v>
      </c>
      <c r="G2359" t="s">
        <v>54</v>
      </c>
      <c r="H2359" t="s">
        <v>2557</v>
      </c>
      <c r="I2359">
        <v>3910613868</v>
      </c>
      <c r="J2359" t="s">
        <v>2558</v>
      </c>
      <c r="K2359">
        <v>0</v>
      </c>
      <c r="L2359" t="s">
        <v>1228</v>
      </c>
      <c r="M2359">
        <v>0</v>
      </c>
      <c r="N2359" t="s">
        <v>1228</v>
      </c>
    </row>
    <row r="2360" spans="1:14" hidden="1">
      <c r="A2360">
        <v>19</v>
      </c>
      <c r="B2360">
        <v>41</v>
      </c>
      <c r="C2360" t="s">
        <v>2559</v>
      </c>
      <c r="D2360" t="s">
        <v>2627</v>
      </c>
      <c r="E2360">
        <v>1000730</v>
      </c>
      <c r="F2360" t="s">
        <v>47</v>
      </c>
      <c r="G2360" t="s">
        <v>54</v>
      </c>
      <c r="H2360" t="s">
        <v>2557</v>
      </c>
      <c r="I2360">
        <v>3910613868</v>
      </c>
      <c r="J2360" t="s">
        <v>2558</v>
      </c>
      <c r="K2360">
        <v>0</v>
      </c>
      <c r="L2360" t="s">
        <v>1228</v>
      </c>
      <c r="M2360">
        <v>0</v>
      </c>
      <c r="N2360" t="s">
        <v>1228</v>
      </c>
    </row>
    <row r="2361" spans="1:14" hidden="1">
      <c r="A2361">
        <v>19</v>
      </c>
      <c r="B2361">
        <v>41</v>
      </c>
      <c r="C2361" t="s">
        <v>2559</v>
      </c>
      <c r="D2361" t="s">
        <v>2627</v>
      </c>
      <c r="E2361">
        <v>1000730</v>
      </c>
      <c r="F2361" t="s">
        <v>47</v>
      </c>
      <c r="G2361" t="s">
        <v>54</v>
      </c>
      <c r="H2361" t="s">
        <v>2557</v>
      </c>
      <c r="I2361">
        <v>3910613868</v>
      </c>
      <c r="J2361" t="s">
        <v>2558</v>
      </c>
      <c r="K2361">
        <v>0</v>
      </c>
      <c r="L2361" t="s">
        <v>1228</v>
      </c>
      <c r="M2361">
        <v>0</v>
      </c>
      <c r="N2361" t="s">
        <v>1228</v>
      </c>
    </row>
    <row r="2362" spans="1:14" hidden="1">
      <c r="A2362">
        <v>19</v>
      </c>
      <c r="B2362">
        <v>41</v>
      </c>
      <c r="C2362" t="s">
        <v>2559</v>
      </c>
      <c r="D2362" t="s">
        <v>2627</v>
      </c>
      <c r="E2362">
        <v>1000730</v>
      </c>
      <c r="F2362" t="s">
        <v>47</v>
      </c>
      <c r="G2362" t="s">
        <v>54</v>
      </c>
      <c r="H2362" t="s">
        <v>2557</v>
      </c>
      <c r="I2362">
        <v>3910613868</v>
      </c>
      <c r="J2362" t="s">
        <v>2558</v>
      </c>
      <c r="K2362">
        <v>0</v>
      </c>
      <c r="L2362" t="s">
        <v>1228</v>
      </c>
      <c r="M2362">
        <v>0</v>
      </c>
      <c r="N2362" t="s">
        <v>1228</v>
      </c>
    </row>
    <row r="2363" spans="1:14" hidden="1">
      <c r="A2363">
        <v>10</v>
      </c>
      <c r="B2363">
        <v>41</v>
      </c>
      <c r="C2363" t="s">
        <v>2559</v>
      </c>
      <c r="D2363" t="s">
        <v>2627</v>
      </c>
      <c r="E2363">
        <v>1000730</v>
      </c>
      <c r="F2363" t="s">
        <v>47</v>
      </c>
      <c r="G2363" t="s">
        <v>409</v>
      </c>
      <c r="H2363" t="s">
        <v>2557</v>
      </c>
      <c r="I2363">
        <v>3910613869</v>
      </c>
      <c r="J2363" t="s">
        <v>2558</v>
      </c>
      <c r="K2363">
        <v>0</v>
      </c>
      <c r="L2363" t="s">
        <v>1228</v>
      </c>
      <c r="M2363">
        <v>0</v>
      </c>
      <c r="N2363" t="s">
        <v>1228</v>
      </c>
    </row>
    <row r="2364" spans="1:14" hidden="1">
      <c r="A2364">
        <v>10</v>
      </c>
      <c r="B2364">
        <v>41</v>
      </c>
      <c r="C2364" t="s">
        <v>2559</v>
      </c>
      <c r="D2364" t="s">
        <v>2627</v>
      </c>
      <c r="E2364">
        <v>1000730</v>
      </c>
      <c r="F2364" t="s">
        <v>47</v>
      </c>
      <c r="G2364" t="s">
        <v>1122</v>
      </c>
      <c r="H2364" t="s">
        <v>2557</v>
      </c>
      <c r="I2364">
        <v>3910613869</v>
      </c>
      <c r="J2364" t="s">
        <v>2558</v>
      </c>
      <c r="K2364">
        <v>0</v>
      </c>
      <c r="L2364" t="s">
        <v>1228</v>
      </c>
      <c r="M2364">
        <v>0</v>
      </c>
      <c r="N2364" t="s">
        <v>1228</v>
      </c>
    </row>
    <row r="2365" spans="1:14" hidden="1">
      <c r="A2365">
        <v>10</v>
      </c>
      <c r="B2365">
        <v>41</v>
      </c>
      <c r="C2365" t="s">
        <v>2559</v>
      </c>
      <c r="D2365" t="s">
        <v>2627</v>
      </c>
      <c r="E2365">
        <v>1000730</v>
      </c>
      <c r="F2365" t="s">
        <v>47</v>
      </c>
      <c r="G2365" t="s">
        <v>194</v>
      </c>
      <c r="H2365" t="s">
        <v>2557</v>
      </c>
      <c r="I2365">
        <v>3910613869</v>
      </c>
      <c r="J2365" t="s">
        <v>2558</v>
      </c>
      <c r="K2365">
        <v>0</v>
      </c>
      <c r="L2365" t="s">
        <v>1228</v>
      </c>
      <c r="M2365">
        <v>0</v>
      </c>
      <c r="N2365" t="s">
        <v>1228</v>
      </c>
    </row>
    <row r="2366" spans="1:14" hidden="1">
      <c r="A2366">
        <v>10</v>
      </c>
      <c r="B2366">
        <v>41</v>
      </c>
      <c r="C2366" t="s">
        <v>2559</v>
      </c>
      <c r="D2366" t="s">
        <v>2627</v>
      </c>
      <c r="E2366">
        <v>1000730</v>
      </c>
      <c r="F2366" t="s">
        <v>47</v>
      </c>
      <c r="G2366" t="s">
        <v>409</v>
      </c>
      <c r="H2366" t="s">
        <v>2557</v>
      </c>
      <c r="I2366">
        <v>3910613869</v>
      </c>
      <c r="J2366" t="s">
        <v>2558</v>
      </c>
      <c r="K2366">
        <v>0</v>
      </c>
      <c r="L2366" t="s">
        <v>1228</v>
      </c>
      <c r="M2366">
        <v>0</v>
      </c>
      <c r="N2366" t="s">
        <v>1228</v>
      </c>
    </row>
    <row r="2367" spans="1:14" hidden="1">
      <c r="A2367">
        <v>10</v>
      </c>
      <c r="B2367">
        <v>41</v>
      </c>
      <c r="C2367" t="s">
        <v>2559</v>
      </c>
      <c r="D2367" t="s">
        <v>2627</v>
      </c>
      <c r="E2367">
        <v>1000730</v>
      </c>
      <c r="F2367" t="s">
        <v>47</v>
      </c>
      <c r="G2367" t="s">
        <v>1122</v>
      </c>
      <c r="H2367" t="s">
        <v>2557</v>
      </c>
      <c r="I2367">
        <v>3910613869</v>
      </c>
      <c r="J2367" t="s">
        <v>2558</v>
      </c>
      <c r="K2367">
        <v>0</v>
      </c>
      <c r="L2367" t="s">
        <v>1228</v>
      </c>
      <c r="M2367">
        <v>0</v>
      </c>
      <c r="N2367" t="s">
        <v>1228</v>
      </c>
    </row>
    <row r="2368" spans="1:14" hidden="1">
      <c r="A2368">
        <v>10</v>
      </c>
      <c r="B2368">
        <v>41</v>
      </c>
      <c r="C2368" t="s">
        <v>2559</v>
      </c>
      <c r="D2368" t="s">
        <v>2627</v>
      </c>
      <c r="E2368">
        <v>1000730</v>
      </c>
      <c r="F2368" t="s">
        <v>47</v>
      </c>
      <c r="G2368" t="s">
        <v>194</v>
      </c>
      <c r="H2368" t="s">
        <v>2557</v>
      </c>
      <c r="I2368">
        <v>3910613869</v>
      </c>
      <c r="J2368" t="s">
        <v>2558</v>
      </c>
      <c r="K2368">
        <v>0</v>
      </c>
      <c r="L2368" t="s">
        <v>1228</v>
      </c>
      <c r="M2368">
        <v>0</v>
      </c>
      <c r="N2368" t="s">
        <v>1228</v>
      </c>
    </row>
    <row r="2369" spans="1:14" hidden="1">
      <c r="A2369">
        <v>19</v>
      </c>
      <c r="B2369">
        <v>41</v>
      </c>
      <c r="C2369" t="s">
        <v>2560</v>
      </c>
      <c r="D2369" t="s">
        <v>2627</v>
      </c>
      <c r="E2369">
        <v>1000730</v>
      </c>
      <c r="F2369" t="s">
        <v>47</v>
      </c>
      <c r="G2369" t="s">
        <v>54</v>
      </c>
      <c r="H2369" t="s">
        <v>2557</v>
      </c>
      <c r="I2369">
        <v>3910613868</v>
      </c>
      <c r="J2369" t="s">
        <v>2558</v>
      </c>
      <c r="K2369">
        <v>0</v>
      </c>
      <c r="L2369" t="s">
        <v>1228</v>
      </c>
      <c r="M2369">
        <v>0</v>
      </c>
      <c r="N2369" t="s">
        <v>1228</v>
      </c>
    </row>
    <row r="2370" spans="1:14" hidden="1">
      <c r="A2370">
        <v>19</v>
      </c>
      <c r="B2370">
        <v>41</v>
      </c>
      <c r="C2370" t="s">
        <v>2560</v>
      </c>
      <c r="D2370" t="s">
        <v>2627</v>
      </c>
      <c r="E2370">
        <v>1000730</v>
      </c>
      <c r="F2370" t="s">
        <v>47</v>
      </c>
      <c r="G2370" t="s">
        <v>54</v>
      </c>
      <c r="H2370" t="s">
        <v>2557</v>
      </c>
      <c r="I2370">
        <v>3910613868</v>
      </c>
      <c r="J2370" t="s">
        <v>2558</v>
      </c>
      <c r="K2370">
        <v>0</v>
      </c>
      <c r="L2370" t="s">
        <v>1228</v>
      </c>
      <c r="M2370">
        <v>0</v>
      </c>
      <c r="N2370" t="s">
        <v>1228</v>
      </c>
    </row>
    <row r="2371" spans="1:14" hidden="1">
      <c r="A2371">
        <v>19</v>
      </c>
      <c r="B2371">
        <v>41</v>
      </c>
      <c r="C2371" t="s">
        <v>2560</v>
      </c>
      <c r="D2371" t="s">
        <v>2627</v>
      </c>
      <c r="E2371">
        <v>1000730</v>
      </c>
      <c r="F2371" t="s">
        <v>47</v>
      </c>
      <c r="G2371" t="s">
        <v>54</v>
      </c>
      <c r="H2371" t="s">
        <v>2557</v>
      </c>
      <c r="I2371">
        <v>3910613868</v>
      </c>
      <c r="J2371" t="s">
        <v>2558</v>
      </c>
      <c r="K2371">
        <v>0</v>
      </c>
      <c r="L2371" t="s">
        <v>1228</v>
      </c>
      <c r="M2371">
        <v>0</v>
      </c>
      <c r="N2371" t="s">
        <v>1228</v>
      </c>
    </row>
    <row r="2372" spans="1:14" hidden="1">
      <c r="A2372">
        <v>19</v>
      </c>
      <c r="B2372">
        <v>41</v>
      </c>
      <c r="C2372" t="s">
        <v>2560</v>
      </c>
      <c r="D2372" t="s">
        <v>2627</v>
      </c>
      <c r="E2372">
        <v>1000730</v>
      </c>
      <c r="F2372" t="s">
        <v>47</v>
      </c>
      <c r="G2372" t="s">
        <v>54</v>
      </c>
      <c r="H2372" t="s">
        <v>2557</v>
      </c>
      <c r="I2372">
        <v>3910613868</v>
      </c>
      <c r="J2372" t="s">
        <v>2558</v>
      </c>
      <c r="K2372">
        <v>0</v>
      </c>
      <c r="L2372" t="s">
        <v>1228</v>
      </c>
      <c r="M2372">
        <v>0</v>
      </c>
      <c r="N2372" t="s">
        <v>1228</v>
      </c>
    </row>
    <row r="2373" spans="1:14" hidden="1">
      <c r="A2373">
        <v>19</v>
      </c>
      <c r="B2373">
        <v>41</v>
      </c>
      <c r="C2373" t="s">
        <v>2560</v>
      </c>
      <c r="D2373" t="s">
        <v>2627</v>
      </c>
      <c r="E2373">
        <v>1000730</v>
      </c>
      <c r="F2373" t="s">
        <v>47</v>
      </c>
      <c r="G2373" t="s">
        <v>54</v>
      </c>
      <c r="H2373" t="s">
        <v>2557</v>
      </c>
      <c r="I2373">
        <v>3910613868</v>
      </c>
      <c r="J2373" t="s">
        <v>2558</v>
      </c>
      <c r="K2373">
        <v>0</v>
      </c>
      <c r="L2373" t="s">
        <v>1228</v>
      </c>
      <c r="M2373">
        <v>0</v>
      </c>
      <c r="N2373" t="s">
        <v>1228</v>
      </c>
    </row>
    <row r="2374" spans="1:14" hidden="1">
      <c r="A2374">
        <v>19</v>
      </c>
      <c r="B2374">
        <v>41</v>
      </c>
      <c r="C2374" t="s">
        <v>2560</v>
      </c>
      <c r="D2374" t="s">
        <v>2627</v>
      </c>
      <c r="E2374">
        <v>1000730</v>
      </c>
      <c r="F2374" t="s">
        <v>47</v>
      </c>
      <c r="G2374" t="s">
        <v>54</v>
      </c>
      <c r="H2374" t="s">
        <v>2557</v>
      </c>
      <c r="I2374">
        <v>3910613868</v>
      </c>
      <c r="J2374" t="s">
        <v>2558</v>
      </c>
      <c r="K2374">
        <v>0</v>
      </c>
      <c r="L2374" t="s">
        <v>1228</v>
      </c>
      <c r="M2374">
        <v>0</v>
      </c>
      <c r="N2374" t="s">
        <v>1228</v>
      </c>
    </row>
    <row r="2375" spans="1:14" hidden="1">
      <c r="A2375">
        <v>19</v>
      </c>
      <c r="B2375">
        <v>41</v>
      </c>
      <c r="C2375" t="s">
        <v>2560</v>
      </c>
      <c r="D2375" t="s">
        <v>2627</v>
      </c>
      <c r="E2375">
        <v>1000730</v>
      </c>
      <c r="F2375" t="s">
        <v>47</v>
      </c>
      <c r="G2375" t="s">
        <v>54</v>
      </c>
      <c r="H2375" t="s">
        <v>2557</v>
      </c>
      <c r="I2375">
        <v>3910613868</v>
      </c>
      <c r="J2375" t="s">
        <v>2558</v>
      </c>
      <c r="K2375">
        <v>0</v>
      </c>
      <c r="L2375" t="s">
        <v>1228</v>
      </c>
      <c r="M2375">
        <v>0</v>
      </c>
      <c r="N2375" t="s">
        <v>1228</v>
      </c>
    </row>
    <row r="2376" spans="1:14" hidden="1">
      <c r="A2376">
        <v>19</v>
      </c>
      <c r="B2376">
        <v>41</v>
      </c>
      <c r="C2376" t="s">
        <v>2560</v>
      </c>
      <c r="D2376" t="s">
        <v>2627</v>
      </c>
      <c r="E2376">
        <v>1000730</v>
      </c>
      <c r="F2376" t="s">
        <v>47</v>
      </c>
      <c r="G2376" t="s">
        <v>54</v>
      </c>
      <c r="H2376" t="s">
        <v>2557</v>
      </c>
      <c r="I2376">
        <v>3910613868</v>
      </c>
      <c r="J2376" t="s">
        <v>2558</v>
      </c>
      <c r="K2376">
        <v>0</v>
      </c>
      <c r="L2376" t="s">
        <v>1228</v>
      </c>
      <c r="M2376">
        <v>0</v>
      </c>
      <c r="N2376" t="s">
        <v>1228</v>
      </c>
    </row>
    <row r="2377" spans="1:14" hidden="1">
      <c r="A2377">
        <v>19</v>
      </c>
      <c r="B2377">
        <v>41</v>
      </c>
      <c r="C2377" t="s">
        <v>2560</v>
      </c>
      <c r="D2377" t="s">
        <v>2627</v>
      </c>
      <c r="E2377">
        <v>1000730</v>
      </c>
      <c r="F2377" t="s">
        <v>47</v>
      </c>
      <c r="G2377" t="s">
        <v>54</v>
      </c>
      <c r="H2377" t="s">
        <v>2557</v>
      </c>
      <c r="I2377">
        <v>3910613868</v>
      </c>
      <c r="J2377" t="s">
        <v>2558</v>
      </c>
      <c r="K2377">
        <v>0</v>
      </c>
      <c r="L2377" t="s">
        <v>1228</v>
      </c>
      <c r="M2377">
        <v>0</v>
      </c>
      <c r="N2377" t="s">
        <v>1228</v>
      </c>
    </row>
    <row r="2378" spans="1:14" hidden="1">
      <c r="A2378">
        <v>19</v>
      </c>
      <c r="B2378">
        <v>41</v>
      </c>
      <c r="C2378" t="s">
        <v>2560</v>
      </c>
      <c r="D2378" t="s">
        <v>2627</v>
      </c>
      <c r="E2378">
        <v>1000730</v>
      </c>
      <c r="F2378" t="s">
        <v>47</v>
      </c>
      <c r="G2378" t="s">
        <v>54</v>
      </c>
      <c r="H2378" t="s">
        <v>2557</v>
      </c>
      <c r="I2378">
        <v>3910613868</v>
      </c>
      <c r="J2378" t="s">
        <v>2558</v>
      </c>
      <c r="K2378">
        <v>0</v>
      </c>
      <c r="L2378" t="s">
        <v>1228</v>
      </c>
      <c r="M2378">
        <v>0</v>
      </c>
      <c r="N2378" t="s">
        <v>1228</v>
      </c>
    </row>
    <row r="2379" spans="1:14" hidden="1">
      <c r="A2379">
        <v>19</v>
      </c>
      <c r="B2379">
        <v>41</v>
      </c>
      <c r="C2379" t="s">
        <v>2560</v>
      </c>
      <c r="D2379" t="s">
        <v>2627</v>
      </c>
      <c r="E2379">
        <v>1000730</v>
      </c>
      <c r="F2379" t="s">
        <v>47</v>
      </c>
      <c r="G2379" t="s">
        <v>54</v>
      </c>
      <c r="H2379" t="s">
        <v>2557</v>
      </c>
      <c r="I2379">
        <v>3910613868</v>
      </c>
      <c r="J2379" t="s">
        <v>2558</v>
      </c>
      <c r="K2379">
        <v>0</v>
      </c>
      <c r="L2379" t="s">
        <v>1228</v>
      </c>
      <c r="M2379">
        <v>0</v>
      </c>
      <c r="N2379" t="s">
        <v>1228</v>
      </c>
    </row>
    <row r="2380" spans="1:14" hidden="1">
      <c r="A2380">
        <v>19</v>
      </c>
      <c r="B2380">
        <v>41</v>
      </c>
      <c r="C2380" t="s">
        <v>2560</v>
      </c>
      <c r="D2380" t="s">
        <v>2627</v>
      </c>
      <c r="E2380">
        <v>1000730</v>
      </c>
      <c r="F2380" t="s">
        <v>47</v>
      </c>
      <c r="G2380" t="s">
        <v>54</v>
      </c>
      <c r="H2380" t="s">
        <v>2557</v>
      </c>
      <c r="I2380">
        <v>3910613868</v>
      </c>
      <c r="J2380" t="s">
        <v>2558</v>
      </c>
      <c r="K2380">
        <v>0</v>
      </c>
      <c r="L2380" t="s">
        <v>1228</v>
      </c>
      <c r="M2380">
        <v>0</v>
      </c>
      <c r="N2380" t="s">
        <v>1228</v>
      </c>
    </row>
    <row r="2381" spans="1:14" hidden="1">
      <c r="A2381">
        <v>19</v>
      </c>
      <c r="B2381">
        <v>41</v>
      </c>
      <c r="C2381" t="s">
        <v>2560</v>
      </c>
      <c r="D2381" t="s">
        <v>2627</v>
      </c>
      <c r="E2381">
        <v>1000730</v>
      </c>
      <c r="F2381" t="s">
        <v>47</v>
      </c>
      <c r="G2381" t="s">
        <v>54</v>
      </c>
      <c r="H2381" t="s">
        <v>2557</v>
      </c>
      <c r="I2381">
        <v>3910613868</v>
      </c>
      <c r="J2381" t="s">
        <v>2558</v>
      </c>
      <c r="K2381">
        <v>0</v>
      </c>
      <c r="L2381" t="s">
        <v>1228</v>
      </c>
      <c r="M2381">
        <v>0</v>
      </c>
      <c r="N2381" t="s">
        <v>1228</v>
      </c>
    </row>
    <row r="2382" spans="1:14" hidden="1">
      <c r="A2382">
        <v>19</v>
      </c>
      <c r="B2382">
        <v>41</v>
      </c>
      <c r="C2382" t="s">
        <v>2560</v>
      </c>
      <c r="D2382" t="s">
        <v>2627</v>
      </c>
      <c r="E2382">
        <v>1000730</v>
      </c>
      <c r="F2382" t="s">
        <v>47</v>
      </c>
      <c r="G2382" t="s">
        <v>54</v>
      </c>
      <c r="H2382" t="s">
        <v>2557</v>
      </c>
      <c r="I2382">
        <v>3910613868</v>
      </c>
      <c r="J2382" t="s">
        <v>2558</v>
      </c>
      <c r="K2382">
        <v>0</v>
      </c>
      <c r="L2382" t="s">
        <v>1228</v>
      </c>
      <c r="M2382">
        <v>0</v>
      </c>
      <c r="N2382" t="s">
        <v>1228</v>
      </c>
    </row>
    <row r="2383" spans="1:14" hidden="1">
      <c r="A2383">
        <v>19</v>
      </c>
      <c r="B2383">
        <v>41</v>
      </c>
      <c r="C2383" t="s">
        <v>2560</v>
      </c>
      <c r="D2383" t="s">
        <v>2627</v>
      </c>
      <c r="E2383">
        <v>1000730</v>
      </c>
      <c r="F2383" t="s">
        <v>47</v>
      </c>
      <c r="G2383" t="s">
        <v>54</v>
      </c>
      <c r="H2383" t="s">
        <v>2557</v>
      </c>
      <c r="I2383">
        <v>3910613868</v>
      </c>
      <c r="J2383" t="s">
        <v>2558</v>
      </c>
      <c r="K2383">
        <v>0</v>
      </c>
      <c r="L2383" t="s">
        <v>1228</v>
      </c>
      <c r="M2383">
        <v>0</v>
      </c>
      <c r="N2383" t="s">
        <v>1228</v>
      </c>
    </row>
    <row r="2384" spans="1:14" hidden="1">
      <c r="A2384">
        <v>19</v>
      </c>
      <c r="B2384">
        <v>41</v>
      </c>
      <c r="C2384" t="s">
        <v>2560</v>
      </c>
      <c r="D2384" t="s">
        <v>2627</v>
      </c>
      <c r="E2384">
        <v>1000730</v>
      </c>
      <c r="F2384" t="s">
        <v>47</v>
      </c>
      <c r="G2384" t="s">
        <v>54</v>
      </c>
      <c r="H2384" t="s">
        <v>2557</v>
      </c>
      <c r="I2384">
        <v>3910613868</v>
      </c>
      <c r="J2384" t="s">
        <v>2558</v>
      </c>
      <c r="K2384">
        <v>0</v>
      </c>
      <c r="L2384" t="s">
        <v>1228</v>
      </c>
      <c r="M2384">
        <v>0</v>
      </c>
      <c r="N2384" t="s">
        <v>1228</v>
      </c>
    </row>
    <row r="2385" spans="1:14" hidden="1">
      <c r="A2385">
        <v>19</v>
      </c>
      <c r="B2385">
        <v>41</v>
      </c>
      <c r="C2385" t="s">
        <v>2560</v>
      </c>
      <c r="D2385" t="s">
        <v>2627</v>
      </c>
      <c r="E2385">
        <v>1000730</v>
      </c>
      <c r="F2385" t="s">
        <v>47</v>
      </c>
      <c r="G2385" t="s">
        <v>54</v>
      </c>
      <c r="H2385" t="s">
        <v>2557</v>
      </c>
      <c r="I2385">
        <v>3910613868</v>
      </c>
      <c r="J2385" t="s">
        <v>2558</v>
      </c>
      <c r="K2385">
        <v>0</v>
      </c>
      <c r="L2385" t="s">
        <v>1228</v>
      </c>
      <c r="M2385">
        <v>0</v>
      </c>
      <c r="N2385" t="s">
        <v>1228</v>
      </c>
    </row>
    <row r="2386" spans="1:14" hidden="1">
      <c r="A2386">
        <v>19</v>
      </c>
      <c r="B2386">
        <v>41</v>
      </c>
      <c r="C2386" t="s">
        <v>2560</v>
      </c>
      <c r="D2386" t="s">
        <v>2627</v>
      </c>
      <c r="E2386">
        <v>1000730</v>
      </c>
      <c r="F2386" t="s">
        <v>47</v>
      </c>
      <c r="G2386" t="s">
        <v>54</v>
      </c>
      <c r="H2386" t="s">
        <v>2557</v>
      </c>
      <c r="I2386">
        <v>3910613868</v>
      </c>
      <c r="J2386" t="s">
        <v>2558</v>
      </c>
      <c r="K2386">
        <v>0</v>
      </c>
      <c r="L2386" t="s">
        <v>1228</v>
      </c>
      <c r="M2386">
        <v>0</v>
      </c>
      <c r="N2386" t="s">
        <v>1228</v>
      </c>
    </row>
    <row r="2387" spans="1:14" hidden="1">
      <c r="A2387">
        <v>19</v>
      </c>
      <c r="B2387">
        <v>41</v>
      </c>
      <c r="C2387" t="s">
        <v>2560</v>
      </c>
      <c r="D2387" t="s">
        <v>2627</v>
      </c>
      <c r="E2387">
        <v>1000730</v>
      </c>
      <c r="F2387" t="s">
        <v>47</v>
      </c>
      <c r="G2387" t="s">
        <v>54</v>
      </c>
      <c r="H2387" t="s">
        <v>2557</v>
      </c>
      <c r="I2387">
        <v>3910613868</v>
      </c>
      <c r="J2387" t="s">
        <v>2558</v>
      </c>
      <c r="K2387">
        <v>0</v>
      </c>
      <c r="L2387" t="s">
        <v>1228</v>
      </c>
      <c r="M2387">
        <v>0</v>
      </c>
      <c r="N2387" t="s">
        <v>1228</v>
      </c>
    </row>
    <row r="2388" spans="1:14" hidden="1">
      <c r="A2388">
        <v>19</v>
      </c>
      <c r="B2388">
        <v>41</v>
      </c>
      <c r="C2388" t="s">
        <v>2560</v>
      </c>
      <c r="D2388" t="s">
        <v>2627</v>
      </c>
      <c r="E2388">
        <v>1000730</v>
      </c>
      <c r="F2388" t="s">
        <v>47</v>
      </c>
      <c r="G2388" t="s">
        <v>54</v>
      </c>
      <c r="H2388" t="s">
        <v>2557</v>
      </c>
      <c r="I2388">
        <v>3910613868</v>
      </c>
      <c r="J2388" t="s">
        <v>2558</v>
      </c>
      <c r="K2388">
        <v>0</v>
      </c>
      <c r="L2388" t="s">
        <v>1228</v>
      </c>
      <c r="M2388">
        <v>0</v>
      </c>
      <c r="N2388" t="s">
        <v>1228</v>
      </c>
    </row>
    <row r="2389" spans="1:14" hidden="1">
      <c r="A2389">
        <v>19</v>
      </c>
      <c r="B2389">
        <v>41</v>
      </c>
      <c r="C2389" t="s">
        <v>2560</v>
      </c>
      <c r="D2389" t="s">
        <v>2627</v>
      </c>
      <c r="E2389">
        <v>1000730</v>
      </c>
      <c r="F2389" t="s">
        <v>47</v>
      </c>
      <c r="G2389" t="s">
        <v>54</v>
      </c>
      <c r="H2389" t="s">
        <v>2557</v>
      </c>
      <c r="I2389">
        <v>3910613868</v>
      </c>
      <c r="J2389" t="s">
        <v>2558</v>
      </c>
      <c r="K2389">
        <v>0</v>
      </c>
      <c r="L2389" t="s">
        <v>1228</v>
      </c>
      <c r="M2389">
        <v>0</v>
      </c>
      <c r="N2389" t="s">
        <v>1228</v>
      </c>
    </row>
    <row r="2390" spans="1:14" hidden="1">
      <c r="A2390">
        <v>19</v>
      </c>
      <c r="B2390">
        <v>41</v>
      </c>
      <c r="C2390" t="s">
        <v>2560</v>
      </c>
      <c r="D2390" t="s">
        <v>2627</v>
      </c>
      <c r="E2390">
        <v>1000730</v>
      </c>
      <c r="F2390" t="s">
        <v>47</v>
      </c>
      <c r="G2390" t="s">
        <v>54</v>
      </c>
      <c r="H2390" t="s">
        <v>2557</v>
      </c>
      <c r="I2390">
        <v>3910613868</v>
      </c>
      <c r="J2390" t="s">
        <v>2558</v>
      </c>
      <c r="K2390">
        <v>0</v>
      </c>
      <c r="L2390" t="s">
        <v>1228</v>
      </c>
      <c r="M2390">
        <v>0</v>
      </c>
      <c r="N2390" t="s">
        <v>1228</v>
      </c>
    </row>
    <row r="2391" spans="1:14" hidden="1">
      <c r="A2391">
        <v>19</v>
      </c>
      <c r="B2391">
        <v>41</v>
      </c>
      <c r="C2391" t="s">
        <v>2560</v>
      </c>
      <c r="D2391" t="s">
        <v>2627</v>
      </c>
      <c r="E2391">
        <v>1000730</v>
      </c>
      <c r="F2391" t="s">
        <v>47</v>
      </c>
      <c r="G2391" t="s">
        <v>54</v>
      </c>
      <c r="H2391" t="s">
        <v>2557</v>
      </c>
      <c r="I2391">
        <v>3910613868</v>
      </c>
      <c r="J2391" t="s">
        <v>2558</v>
      </c>
      <c r="K2391">
        <v>0</v>
      </c>
      <c r="L2391" t="s">
        <v>1228</v>
      </c>
      <c r="M2391">
        <v>0</v>
      </c>
      <c r="N2391" t="s">
        <v>1228</v>
      </c>
    </row>
    <row r="2392" spans="1:14" hidden="1">
      <c r="A2392">
        <v>19</v>
      </c>
      <c r="B2392">
        <v>41</v>
      </c>
      <c r="C2392" t="s">
        <v>2560</v>
      </c>
      <c r="D2392" t="s">
        <v>2627</v>
      </c>
      <c r="E2392">
        <v>1000730</v>
      </c>
      <c r="F2392" t="s">
        <v>47</v>
      </c>
      <c r="G2392" t="s">
        <v>54</v>
      </c>
      <c r="H2392" t="s">
        <v>2557</v>
      </c>
      <c r="I2392">
        <v>3910613868</v>
      </c>
      <c r="J2392" t="s">
        <v>2558</v>
      </c>
      <c r="K2392">
        <v>0</v>
      </c>
      <c r="L2392" t="s">
        <v>1228</v>
      </c>
      <c r="M2392">
        <v>0</v>
      </c>
      <c r="N2392" t="s">
        <v>1228</v>
      </c>
    </row>
    <row r="2393" spans="1:14" hidden="1">
      <c r="A2393">
        <v>10</v>
      </c>
      <c r="B2393">
        <v>41</v>
      </c>
      <c r="C2393" t="s">
        <v>2560</v>
      </c>
      <c r="D2393" t="s">
        <v>2627</v>
      </c>
      <c r="E2393">
        <v>1000730</v>
      </c>
      <c r="F2393" t="s">
        <v>47</v>
      </c>
      <c r="G2393" t="s">
        <v>1122</v>
      </c>
      <c r="H2393" t="s">
        <v>2557</v>
      </c>
      <c r="I2393">
        <v>3910613869</v>
      </c>
      <c r="J2393" t="s">
        <v>2558</v>
      </c>
      <c r="K2393">
        <v>0</v>
      </c>
      <c r="L2393" t="s">
        <v>1228</v>
      </c>
      <c r="M2393">
        <v>0</v>
      </c>
      <c r="N2393" t="s">
        <v>1228</v>
      </c>
    </row>
    <row r="2394" spans="1:14" hidden="1">
      <c r="A2394">
        <v>10</v>
      </c>
      <c r="B2394">
        <v>41</v>
      </c>
      <c r="C2394" t="s">
        <v>2560</v>
      </c>
      <c r="D2394" t="s">
        <v>2627</v>
      </c>
      <c r="E2394">
        <v>1000730</v>
      </c>
      <c r="F2394" t="s">
        <v>47</v>
      </c>
      <c r="G2394" t="s">
        <v>194</v>
      </c>
      <c r="H2394" t="s">
        <v>2557</v>
      </c>
      <c r="I2394">
        <v>3910613869</v>
      </c>
      <c r="J2394" t="s">
        <v>2558</v>
      </c>
      <c r="K2394">
        <v>0</v>
      </c>
      <c r="L2394" t="s">
        <v>1228</v>
      </c>
      <c r="M2394">
        <v>0</v>
      </c>
      <c r="N2394" t="s">
        <v>1228</v>
      </c>
    </row>
    <row r="2395" spans="1:14" hidden="1">
      <c r="A2395">
        <v>10</v>
      </c>
      <c r="B2395">
        <v>41</v>
      </c>
      <c r="C2395" t="s">
        <v>2560</v>
      </c>
      <c r="D2395" t="s">
        <v>2627</v>
      </c>
      <c r="E2395">
        <v>1000730</v>
      </c>
      <c r="F2395" t="s">
        <v>47</v>
      </c>
      <c r="G2395" t="s">
        <v>409</v>
      </c>
      <c r="H2395" t="s">
        <v>2557</v>
      </c>
      <c r="I2395">
        <v>3910613869</v>
      </c>
      <c r="J2395" t="s">
        <v>2558</v>
      </c>
      <c r="K2395">
        <v>0</v>
      </c>
      <c r="L2395" t="s">
        <v>1228</v>
      </c>
      <c r="M2395">
        <v>0</v>
      </c>
      <c r="N2395" t="s">
        <v>1228</v>
      </c>
    </row>
    <row r="2396" spans="1:14" hidden="1">
      <c r="A2396">
        <v>10</v>
      </c>
      <c r="B2396">
        <v>41</v>
      </c>
      <c r="C2396" t="s">
        <v>2560</v>
      </c>
      <c r="D2396" t="s">
        <v>2627</v>
      </c>
      <c r="E2396">
        <v>1000730</v>
      </c>
      <c r="F2396" t="s">
        <v>47</v>
      </c>
      <c r="G2396" t="s">
        <v>1122</v>
      </c>
      <c r="H2396" t="s">
        <v>2557</v>
      </c>
      <c r="I2396">
        <v>3910613869</v>
      </c>
      <c r="J2396" t="s">
        <v>2558</v>
      </c>
      <c r="K2396">
        <v>0</v>
      </c>
      <c r="L2396" t="s">
        <v>1228</v>
      </c>
      <c r="M2396">
        <v>0</v>
      </c>
      <c r="N2396" t="s">
        <v>1228</v>
      </c>
    </row>
    <row r="2397" spans="1:14" hidden="1">
      <c r="A2397">
        <v>10</v>
      </c>
      <c r="B2397">
        <v>41</v>
      </c>
      <c r="C2397" t="s">
        <v>2560</v>
      </c>
      <c r="D2397" t="s">
        <v>2627</v>
      </c>
      <c r="E2397">
        <v>1000730</v>
      </c>
      <c r="F2397" t="s">
        <v>47</v>
      </c>
      <c r="G2397" t="s">
        <v>194</v>
      </c>
      <c r="H2397" t="s">
        <v>2557</v>
      </c>
      <c r="I2397">
        <v>3910613869</v>
      </c>
      <c r="J2397" t="s">
        <v>2558</v>
      </c>
      <c r="K2397">
        <v>0</v>
      </c>
      <c r="L2397" t="s">
        <v>1228</v>
      </c>
      <c r="M2397">
        <v>0</v>
      </c>
      <c r="N2397" t="s">
        <v>1228</v>
      </c>
    </row>
    <row r="2398" spans="1:14" hidden="1">
      <c r="A2398">
        <v>10</v>
      </c>
      <c r="B2398">
        <v>41</v>
      </c>
      <c r="C2398" t="s">
        <v>2560</v>
      </c>
      <c r="D2398" t="s">
        <v>2627</v>
      </c>
      <c r="E2398">
        <v>1000730</v>
      </c>
      <c r="F2398" t="s">
        <v>47</v>
      </c>
      <c r="G2398" t="s">
        <v>409</v>
      </c>
      <c r="H2398" t="s">
        <v>2557</v>
      </c>
      <c r="I2398">
        <v>3910613869</v>
      </c>
      <c r="J2398" t="s">
        <v>2558</v>
      </c>
      <c r="K2398">
        <v>0</v>
      </c>
      <c r="L2398" t="s">
        <v>1228</v>
      </c>
      <c r="M2398">
        <v>0</v>
      </c>
      <c r="N2398" t="s">
        <v>1228</v>
      </c>
    </row>
    <row r="2399" spans="1:14" hidden="1">
      <c r="A2399">
        <v>10</v>
      </c>
      <c r="B2399">
        <v>57</v>
      </c>
      <c r="C2399" t="s">
        <v>2563</v>
      </c>
      <c r="D2399" t="s">
        <v>2628</v>
      </c>
      <c r="E2399">
        <v>1000730</v>
      </c>
      <c r="F2399" t="s">
        <v>47</v>
      </c>
      <c r="G2399" t="s">
        <v>54</v>
      </c>
      <c r="H2399">
        <v>8085</v>
      </c>
      <c r="I2399">
        <v>35821846</v>
      </c>
      <c r="J2399" t="s">
        <v>2629</v>
      </c>
      <c r="K2399" s="45">
        <v>93042</v>
      </c>
      <c r="L2399" t="s">
        <v>1228</v>
      </c>
      <c r="M2399" s="45">
        <v>17678</v>
      </c>
      <c r="N2399" t="s">
        <v>1228</v>
      </c>
    </row>
    <row r="2400" spans="1:14" hidden="1">
      <c r="A2400">
        <v>19</v>
      </c>
      <c r="B2400">
        <v>41</v>
      </c>
      <c r="C2400" t="s">
        <v>2559</v>
      </c>
      <c r="D2400" t="s">
        <v>2630</v>
      </c>
      <c r="E2400">
        <v>1000730</v>
      </c>
      <c r="F2400" t="s">
        <v>47</v>
      </c>
      <c r="G2400" t="s">
        <v>54</v>
      </c>
      <c r="H2400" t="s">
        <v>2557</v>
      </c>
      <c r="I2400">
        <v>3910655813</v>
      </c>
      <c r="J2400" t="s">
        <v>2558</v>
      </c>
      <c r="K2400">
        <v>0</v>
      </c>
      <c r="L2400" t="s">
        <v>1228</v>
      </c>
      <c r="M2400">
        <v>0</v>
      </c>
      <c r="N2400" t="s">
        <v>1228</v>
      </c>
    </row>
    <row r="2401" spans="1:14" hidden="1">
      <c r="A2401">
        <v>19</v>
      </c>
      <c r="B2401">
        <v>41</v>
      </c>
      <c r="C2401" t="s">
        <v>2559</v>
      </c>
      <c r="D2401" t="s">
        <v>2630</v>
      </c>
      <c r="E2401">
        <v>1000730</v>
      </c>
      <c r="F2401" t="s">
        <v>47</v>
      </c>
      <c r="G2401" t="s">
        <v>54</v>
      </c>
      <c r="H2401" t="s">
        <v>2557</v>
      </c>
      <c r="I2401">
        <v>3910655813</v>
      </c>
      <c r="J2401" t="s">
        <v>2558</v>
      </c>
      <c r="K2401">
        <v>0</v>
      </c>
      <c r="L2401" t="s">
        <v>1228</v>
      </c>
      <c r="M2401">
        <v>0</v>
      </c>
      <c r="N2401" t="s">
        <v>1228</v>
      </c>
    </row>
    <row r="2402" spans="1:14" hidden="1">
      <c r="A2402">
        <v>19</v>
      </c>
      <c r="B2402">
        <v>41</v>
      </c>
      <c r="C2402" t="s">
        <v>2559</v>
      </c>
      <c r="D2402" t="s">
        <v>2630</v>
      </c>
      <c r="E2402">
        <v>1000730</v>
      </c>
      <c r="F2402" t="s">
        <v>47</v>
      </c>
      <c r="G2402" t="s">
        <v>54</v>
      </c>
      <c r="H2402" t="s">
        <v>2557</v>
      </c>
      <c r="I2402">
        <v>3910655813</v>
      </c>
      <c r="J2402" t="s">
        <v>2558</v>
      </c>
      <c r="K2402">
        <v>0</v>
      </c>
      <c r="L2402" t="s">
        <v>1228</v>
      </c>
      <c r="M2402">
        <v>0</v>
      </c>
      <c r="N2402" t="s">
        <v>1228</v>
      </c>
    </row>
    <row r="2403" spans="1:14" hidden="1">
      <c r="A2403">
        <v>19</v>
      </c>
      <c r="B2403">
        <v>41</v>
      </c>
      <c r="C2403" t="s">
        <v>2559</v>
      </c>
      <c r="D2403" t="s">
        <v>2630</v>
      </c>
      <c r="E2403">
        <v>1000730</v>
      </c>
      <c r="F2403" t="s">
        <v>47</v>
      </c>
      <c r="G2403" t="s">
        <v>54</v>
      </c>
      <c r="H2403" t="s">
        <v>2557</v>
      </c>
      <c r="I2403">
        <v>3910655813</v>
      </c>
      <c r="J2403" t="s">
        <v>2558</v>
      </c>
      <c r="K2403">
        <v>0</v>
      </c>
      <c r="L2403" t="s">
        <v>1228</v>
      </c>
      <c r="M2403">
        <v>0</v>
      </c>
      <c r="N2403" t="s">
        <v>1228</v>
      </c>
    </row>
    <row r="2404" spans="1:14" hidden="1">
      <c r="A2404">
        <v>19</v>
      </c>
      <c r="B2404">
        <v>41</v>
      </c>
      <c r="C2404" t="s">
        <v>2559</v>
      </c>
      <c r="D2404" t="s">
        <v>2630</v>
      </c>
      <c r="E2404">
        <v>1000730</v>
      </c>
      <c r="F2404" t="s">
        <v>47</v>
      </c>
      <c r="G2404" t="s">
        <v>54</v>
      </c>
      <c r="H2404" t="s">
        <v>2557</v>
      </c>
      <c r="I2404">
        <v>3910655813</v>
      </c>
      <c r="J2404" t="s">
        <v>2558</v>
      </c>
      <c r="K2404">
        <v>0</v>
      </c>
      <c r="L2404" t="s">
        <v>1228</v>
      </c>
      <c r="M2404">
        <v>0</v>
      </c>
      <c r="N2404" t="s">
        <v>1228</v>
      </c>
    </row>
    <row r="2405" spans="1:14" hidden="1">
      <c r="A2405">
        <v>19</v>
      </c>
      <c r="B2405">
        <v>41</v>
      </c>
      <c r="C2405" t="s">
        <v>2559</v>
      </c>
      <c r="D2405" t="s">
        <v>2630</v>
      </c>
      <c r="E2405">
        <v>1000730</v>
      </c>
      <c r="F2405" t="s">
        <v>47</v>
      </c>
      <c r="G2405" t="s">
        <v>54</v>
      </c>
      <c r="H2405" t="s">
        <v>2557</v>
      </c>
      <c r="I2405">
        <v>3910655813</v>
      </c>
      <c r="J2405" t="s">
        <v>2558</v>
      </c>
      <c r="K2405">
        <v>0</v>
      </c>
      <c r="L2405" t="s">
        <v>1228</v>
      </c>
      <c r="M2405">
        <v>0</v>
      </c>
      <c r="N2405" t="s">
        <v>1228</v>
      </c>
    </row>
    <row r="2406" spans="1:14" hidden="1">
      <c r="A2406">
        <v>19</v>
      </c>
      <c r="B2406">
        <v>41</v>
      </c>
      <c r="C2406" t="s">
        <v>2559</v>
      </c>
      <c r="D2406" t="s">
        <v>2630</v>
      </c>
      <c r="E2406">
        <v>1000730</v>
      </c>
      <c r="F2406" t="s">
        <v>47</v>
      </c>
      <c r="G2406" t="s">
        <v>54</v>
      </c>
      <c r="H2406" t="s">
        <v>2557</v>
      </c>
      <c r="I2406">
        <v>3910655813</v>
      </c>
      <c r="J2406" t="s">
        <v>2558</v>
      </c>
      <c r="K2406">
        <v>0</v>
      </c>
      <c r="L2406" t="s">
        <v>1228</v>
      </c>
      <c r="M2406">
        <v>0</v>
      </c>
      <c r="N2406" t="s">
        <v>1228</v>
      </c>
    </row>
    <row r="2407" spans="1:14" hidden="1">
      <c r="A2407">
        <v>19</v>
      </c>
      <c r="B2407">
        <v>41</v>
      </c>
      <c r="C2407" t="s">
        <v>2559</v>
      </c>
      <c r="D2407" t="s">
        <v>2630</v>
      </c>
      <c r="E2407">
        <v>1000730</v>
      </c>
      <c r="F2407" t="s">
        <v>47</v>
      </c>
      <c r="G2407" t="s">
        <v>54</v>
      </c>
      <c r="H2407" t="s">
        <v>2557</v>
      </c>
      <c r="I2407">
        <v>3910655813</v>
      </c>
      <c r="J2407" t="s">
        <v>2558</v>
      </c>
      <c r="K2407">
        <v>0</v>
      </c>
      <c r="L2407" t="s">
        <v>1228</v>
      </c>
      <c r="M2407">
        <v>0</v>
      </c>
      <c r="N2407" t="s">
        <v>1228</v>
      </c>
    </row>
    <row r="2408" spans="1:14" hidden="1">
      <c r="A2408">
        <v>19</v>
      </c>
      <c r="B2408">
        <v>41</v>
      </c>
      <c r="C2408" t="s">
        <v>2559</v>
      </c>
      <c r="D2408" t="s">
        <v>2630</v>
      </c>
      <c r="E2408">
        <v>1000730</v>
      </c>
      <c r="F2408" t="s">
        <v>47</v>
      </c>
      <c r="G2408" t="s">
        <v>54</v>
      </c>
      <c r="H2408" t="s">
        <v>2557</v>
      </c>
      <c r="I2408">
        <v>3910655813</v>
      </c>
      <c r="J2408" t="s">
        <v>2558</v>
      </c>
      <c r="K2408">
        <v>0</v>
      </c>
      <c r="L2408" t="s">
        <v>1228</v>
      </c>
      <c r="M2408">
        <v>0</v>
      </c>
      <c r="N2408" t="s">
        <v>1228</v>
      </c>
    </row>
    <row r="2409" spans="1:14" hidden="1">
      <c r="A2409">
        <v>19</v>
      </c>
      <c r="B2409">
        <v>41</v>
      </c>
      <c r="C2409" t="s">
        <v>2559</v>
      </c>
      <c r="D2409" t="s">
        <v>2630</v>
      </c>
      <c r="E2409">
        <v>1000730</v>
      </c>
      <c r="F2409" t="s">
        <v>47</v>
      </c>
      <c r="G2409" t="s">
        <v>54</v>
      </c>
      <c r="H2409" t="s">
        <v>2557</v>
      </c>
      <c r="I2409">
        <v>3910655813</v>
      </c>
      <c r="J2409" t="s">
        <v>2558</v>
      </c>
      <c r="K2409">
        <v>0</v>
      </c>
      <c r="L2409" t="s">
        <v>1228</v>
      </c>
      <c r="M2409">
        <v>0</v>
      </c>
      <c r="N2409" t="s">
        <v>1228</v>
      </c>
    </row>
    <row r="2410" spans="1:14" hidden="1">
      <c r="A2410">
        <v>19</v>
      </c>
      <c r="B2410">
        <v>41</v>
      </c>
      <c r="C2410" t="s">
        <v>2559</v>
      </c>
      <c r="D2410" t="s">
        <v>2630</v>
      </c>
      <c r="E2410">
        <v>1000730</v>
      </c>
      <c r="F2410" t="s">
        <v>47</v>
      </c>
      <c r="G2410" t="s">
        <v>54</v>
      </c>
      <c r="H2410" t="s">
        <v>2557</v>
      </c>
      <c r="I2410">
        <v>3910655813</v>
      </c>
      <c r="J2410" t="s">
        <v>2558</v>
      </c>
      <c r="K2410">
        <v>0</v>
      </c>
      <c r="L2410" t="s">
        <v>1228</v>
      </c>
      <c r="M2410">
        <v>0</v>
      </c>
      <c r="N2410" t="s">
        <v>1228</v>
      </c>
    </row>
    <row r="2411" spans="1:14" hidden="1">
      <c r="A2411">
        <v>19</v>
      </c>
      <c r="B2411">
        <v>41</v>
      </c>
      <c r="C2411" t="s">
        <v>2559</v>
      </c>
      <c r="D2411" t="s">
        <v>2630</v>
      </c>
      <c r="E2411">
        <v>1000730</v>
      </c>
      <c r="F2411" t="s">
        <v>47</v>
      </c>
      <c r="G2411" t="s">
        <v>54</v>
      </c>
      <c r="H2411" t="s">
        <v>2557</v>
      </c>
      <c r="I2411">
        <v>3910655813</v>
      </c>
      <c r="J2411" t="s">
        <v>2558</v>
      </c>
      <c r="K2411">
        <v>0</v>
      </c>
      <c r="L2411" t="s">
        <v>1228</v>
      </c>
      <c r="M2411">
        <v>0</v>
      </c>
      <c r="N2411" t="s">
        <v>1228</v>
      </c>
    </row>
    <row r="2412" spans="1:14" hidden="1">
      <c r="A2412">
        <v>19</v>
      </c>
      <c r="B2412">
        <v>41</v>
      </c>
      <c r="C2412" t="s">
        <v>2559</v>
      </c>
      <c r="D2412" t="s">
        <v>2630</v>
      </c>
      <c r="E2412">
        <v>1000730</v>
      </c>
      <c r="F2412" t="s">
        <v>47</v>
      </c>
      <c r="G2412" t="s">
        <v>54</v>
      </c>
      <c r="H2412" t="s">
        <v>2557</v>
      </c>
      <c r="I2412">
        <v>3910655813</v>
      </c>
      <c r="J2412" t="s">
        <v>2558</v>
      </c>
      <c r="K2412">
        <v>0</v>
      </c>
      <c r="L2412" t="s">
        <v>1228</v>
      </c>
      <c r="M2412">
        <v>0</v>
      </c>
      <c r="N2412" t="s">
        <v>1228</v>
      </c>
    </row>
    <row r="2413" spans="1:14" hidden="1">
      <c r="A2413">
        <v>19</v>
      </c>
      <c r="B2413">
        <v>41</v>
      </c>
      <c r="C2413" t="s">
        <v>2559</v>
      </c>
      <c r="D2413" t="s">
        <v>2630</v>
      </c>
      <c r="E2413">
        <v>1000730</v>
      </c>
      <c r="F2413" t="s">
        <v>47</v>
      </c>
      <c r="G2413" t="s">
        <v>54</v>
      </c>
      <c r="H2413" t="s">
        <v>2557</v>
      </c>
      <c r="I2413">
        <v>3910655813</v>
      </c>
      <c r="J2413" t="s">
        <v>2558</v>
      </c>
      <c r="K2413">
        <v>0</v>
      </c>
      <c r="L2413" t="s">
        <v>1228</v>
      </c>
      <c r="M2413">
        <v>0</v>
      </c>
      <c r="N2413" t="s">
        <v>1228</v>
      </c>
    </row>
    <row r="2414" spans="1:14" hidden="1">
      <c r="A2414">
        <v>19</v>
      </c>
      <c r="B2414">
        <v>41</v>
      </c>
      <c r="C2414" t="s">
        <v>2559</v>
      </c>
      <c r="D2414" t="s">
        <v>2630</v>
      </c>
      <c r="E2414">
        <v>1000730</v>
      </c>
      <c r="F2414" t="s">
        <v>47</v>
      </c>
      <c r="G2414" t="s">
        <v>54</v>
      </c>
      <c r="H2414" t="s">
        <v>2557</v>
      </c>
      <c r="I2414">
        <v>3910655813</v>
      </c>
      <c r="J2414" t="s">
        <v>2558</v>
      </c>
      <c r="K2414">
        <v>0</v>
      </c>
      <c r="L2414" t="s">
        <v>1228</v>
      </c>
      <c r="M2414">
        <v>0</v>
      </c>
      <c r="N2414" t="s">
        <v>1228</v>
      </c>
    </row>
    <row r="2415" spans="1:14" hidden="1">
      <c r="A2415">
        <v>19</v>
      </c>
      <c r="B2415">
        <v>41</v>
      </c>
      <c r="C2415" t="s">
        <v>2559</v>
      </c>
      <c r="D2415" t="s">
        <v>2630</v>
      </c>
      <c r="E2415">
        <v>1000730</v>
      </c>
      <c r="F2415" t="s">
        <v>47</v>
      </c>
      <c r="G2415" t="s">
        <v>54</v>
      </c>
      <c r="H2415" t="s">
        <v>2557</v>
      </c>
      <c r="I2415">
        <v>3910655813</v>
      </c>
      <c r="J2415" t="s">
        <v>2558</v>
      </c>
      <c r="K2415">
        <v>0</v>
      </c>
      <c r="L2415" t="s">
        <v>1228</v>
      </c>
      <c r="M2415">
        <v>0</v>
      </c>
      <c r="N2415" t="s">
        <v>1228</v>
      </c>
    </row>
    <row r="2416" spans="1:14" hidden="1">
      <c r="A2416">
        <v>19</v>
      </c>
      <c r="B2416">
        <v>41</v>
      </c>
      <c r="C2416" t="s">
        <v>2559</v>
      </c>
      <c r="D2416" t="s">
        <v>2630</v>
      </c>
      <c r="E2416">
        <v>1000730</v>
      </c>
      <c r="F2416" t="s">
        <v>47</v>
      </c>
      <c r="G2416" t="s">
        <v>54</v>
      </c>
      <c r="H2416" t="s">
        <v>2557</v>
      </c>
      <c r="I2416">
        <v>3910655813</v>
      </c>
      <c r="J2416" t="s">
        <v>2558</v>
      </c>
      <c r="K2416">
        <v>0</v>
      </c>
      <c r="L2416" t="s">
        <v>1228</v>
      </c>
      <c r="M2416">
        <v>0</v>
      </c>
      <c r="N2416" t="s">
        <v>1228</v>
      </c>
    </row>
    <row r="2417" spans="1:14" hidden="1">
      <c r="A2417">
        <v>19</v>
      </c>
      <c r="B2417">
        <v>41</v>
      </c>
      <c r="C2417" t="s">
        <v>2559</v>
      </c>
      <c r="D2417" t="s">
        <v>2630</v>
      </c>
      <c r="E2417">
        <v>1000730</v>
      </c>
      <c r="F2417" t="s">
        <v>47</v>
      </c>
      <c r="G2417" t="s">
        <v>54</v>
      </c>
      <c r="H2417" t="s">
        <v>2557</v>
      </c>
      <c r="I2417">
        <v>3910655813</v>
      </c>
      <c r="J2417" t="s">
        <v>2558</v>
      </c>
      <c r="K2417">
        <v>0</v>
      </c>
      <c r="L2417" t="s">
        <v>1228</v>
      </c>
      <c r="M2417">
        <v>0</v>
      </c>
      <c r="N2417" t="s">
        <v>1228</v>
      </c>
    </row>
    <row r="2418" spans="1:14" hidden="1">
      <c r="A2418">
        <v>19</v>
      </c>
      <c r="B2418">
        <v>41</v>
      </c>
      <c r="C2418" t="s">
        <v>2559</v>
      </c>
      <c r="D2418" t="s">
        <v>2630</v>
      </c>
      <c r="E2418">
        <v>1000730</v>
      </c>
      <c r="F2418" t="s">
        <v>47</v>
      </c>
      <c r="G2418" t="s">
        <v>54</v>
      </c>
      <c r="H2418" t="s">
        <v>2557</v>
      </c>
      <c r="I2418">
        <v>3910655813</v>
      </c>
      <c r="J2418" t="s">
        <v>2558</v>
      </c>
      <c r="K2418">
        <v>0</v>
      </c>
      <c r="L2418" t="s">
        <v>1228</v>
      </c>
      <c r="M2418">
        <v>0</v>
      </c>
      <c r="N2418" t="s">
        <v>1228</v>
      </c>
    </row>
    <row r="2419" spans="1:14" hidden="1">
      <c r="A2419">
        <v>19</v>
      </c>
      <c r="B2419">
        <v>41</v>
      </c>
      <c r="C2419" t="s">
        <v>2559</v>
      </c>
      <c r="D2419" t="s">
        <v>2630</v>
      </c>
      <c r="E2419">
        <v>1000730</v>
      </c>
      <c r="F2419" t="s">
        <v>47</v>
      </c>
      <c r="G2419" t="s">
        <v>54</v>
      </c>
      <c r="H2419" t="s">
        <v>2557</v>
      </c>
      <c r="I2419">
        <v>3910655813</v>
      </c>
      <c r="J2419" t="s">
        <v>2558</v>
      </c>
      <c r="K2419">
        <v>0</v>
      </c>
      <c r="L2419" t="s">
        <v>1228</v>
      </c>
      <c r="M2419">
        <v>0</v>
      </c>
      <c r="N2419" t="s">
        <v>1228</v>
      </c>
    </row>
    <row r="2420" spans="1:14" hidden="1">
      <c r="A2420">
        <v>19</v>
      </c>
      <c r="B2420">
        <v>41</v>
      </c>
      <c r="C2420" t="s">
        <v>2559</v>
      </c>
      <c r="D2420" t="s">
        <v>2630</v>
      </c>
      <c r="E2420">
        <v>1000730</v>
      </c>
      <c r="F2420" t="s">
        <v>47</v>
      </c>
      <c r="G2420" t="s">
        <v>54</v>
      </c>
      <c r="H2420" t="s">
        <v>2557</v>
      </c>
      <c r="I2420">
        <v>3910655813</v>
      </c>
      <c r="J2420" t="s">
        <v>2558</v>
      </c>
      <c r="K2420">
        <v>0</v>
      </c>
      <c r="L2420" t="s">
        <v>1228</v>
      </c>
      <c r="M2420">
        <v>0</v>
      </c>
      <c r="N2420" t="s">
        <v>1228</v>
      </c>
    </row>
    <row r="2421" spans="1:14" hidden="1">
      <c r="A2421">
        <v>19</v>
      </c>
      <c r="B2421">
        <v>41</v>
      </c>
      <c r="C2421" t="s">
        <v>2559</v>
      </c>
      <c r="D2421" t="s">
        <v>2630</v>
      </c>
      <c r="E2421">
        <v>1000730</v>
      </c>
      <c r="F2421" t="s">
        <v>47</v>
      </c>
      <c r="G2421" t="s">
        <v>54</v>
      </c>
      <c r="H2421" t="s">
        <v>2557</v>
      </c>
      <c r="I2421">
        <v>3910655813</v>
      </c>
      <c r="J2421" t="s">
        <v>2558</v>
      </c>
      <c r="K2421">
        <v>0</v>
      </c>
      <c r="L2421" t="s">
        <v>1228</v>
      </c>
      <c r="M2421">
        <v>0</v>
      </c>
      <c r="N2421" t="s">
        <v>1228</v>
      </c>
    </row>
    <row r="2422" spans="1:14" hidden="1">
      <c r="A2422">
        <v>19</v>
      </c>
      <c r="B2422">
        <v>41</v>
      </c>
      <c r="C2422" t="s">
        <v>2559</v>
      </c>
      <c r="D2422" t="s">
        <v>2630</v>
      </c>
      <c r="E2422">
        <v>1000730</v>
      </c>
      <c r="F2422" t="s">
        <v>47</v>
      </c>
      <c r="G2422" t="s">
        <v>54</v>
      </c>
      <c r="H2422" t="s">
        <v>2557</v>
      </c>
      <c r="I2422">
        <v>3910655813</v>
      </c>
      <c r="J2422" t="s">
        <v>2558</v>
      </c>
      <c r="K2422">
        <v>0</v>
      </c>
      <c r="L2422" t="s">
        <v>1228</v>
      </c>
      <c r="M2422">
        <v>0</v>
      </c>
      <c r="N2422" t="s">
        <v>1228</v>
      </c>
    </row>
    <row r="2423" spans="1:14" hidden="1">
      <c r="A2423">
        <v>19</v>
      </c>
      <c r="B2423">
        <v>41</v>
      </c>
      <c r="C2423" t="s">
        <v>2559</v>
      </c>
      <c r="D2423" t="s">
        <v>2630</v>
      </c>
      <c r="E2423">
        <v>1000730</v>
      </c>
      <c r="F2423" t="s">
        <v>47</v>
      </c>
      <c r="G2423" t="s">
        <v>54</v>
      </c>
      <c r="H2423" t="s">
        <v>2557</v>
      </c>
      <c r="I2423">
        <v>3910655813</v>
      </c>
      <c r="J2423" t="s">
        <v>2558</v>
      </c>
      <c r="K2423">
        <v>0</v>
      </c>
      <c r="L2423" t="s">
        <v>1228</v>
      </c>
      <c r="M2423">
        <v>0</v>
      </c>
      <c r="N2423" t="s">
        <v>1228</v>
      </c>
    </row>
    <row r="2424" spans="1:14" hidden="1">
      <c r="A2424">
        <v>10</v>
      </c>
      <c r="B2424">
        <v>41</v>
      </c>
      <c r="C2424" t="s">
        <v>2559</v>
      </c>
      <c r="D2424" t="s">
        <v>2630</v>
      </c>
      <c r="E2424">
        <v>1000730</v>
      </c>
      <c r="F2424" t="s">
        <v>47</v>
      </c>
      <c r="G2424" t="s">
        <v>409</v>
      </c>
      <c r="H2424" t="s">
        <v>2557</v>
      </c>
      <c r="I2424">
        <v>3910655814</v>
      </c>
      <c r="J2424" t="s">
        <v>2558</v>
      </c>
      <c r="K2424">
        <v>0</v>
      </c>
      <c r="L2424" t="s">
        <v>1228</v>
      </c>
      <c r="M2424">
        <v>0</v>
      </c>
      <c r="N2424" t="s">
        <v>1228</v>
      </c>
    </row>
    <row r="2425" spans="1:14" hidden="1">
      <c r="A2425">
        <v>10</v>
      </c>
      <c r="B2425">
        <v>41</v>
      </c>
      <c r="C2425" t="s">
        <v>2559</v>
      </c>
      <c r="D2425" t="s">
        <v>2630</v>
      </c>
      <c r="E2425">
        <v>1000730</v>
      </c>
      <c r="F2425" t="s">
        <v>47</v>
      </c>
      <c r="G2425" t="s">
        <v>1122</v>
      </c>
      <c r="H2425" t="s">
        <v>2557</v>
      </c>
      <c r="I2425">
        <v>3910655814</v>
      </c>
      <c r="J2425" t="s">
        <v>2558</v>
      </c>
      <c r="K2425">
        <v>0</v>
      </c>
      <c r="L2425" t="s">
        <v>1228</v>
      </c>
      <c r="M2425">
        <v>0</v>
      </c>
      <c r="N2425" t="s">
        <v>1228</v>
      </c>
    </row>
    <row r="2426" spans="1:14" hidden="1">
      <c r="A2426">
        <v>10</v>
      </c>
      <c r="B2426">
        <v>41</v>
      </c>
      <c r="C2426" t="s">
        <v>2559</v>
      </c>
      <c r="D2426" t="s">
        <v>2630</v>
      </c>
      <c r="E2426">
        <v>1000730</v>
      </c>
      <c r="F2426" t="s">
        <v>47</v>
      </c>
      <c r="G2426" t="s">
        <v>194</v>
      </c>
      <c r="H2426" t="s">
        <v>2557</v>
      </c>
      <c r="I2426">
        <v>3910655814</v>
      </c>
      <c r="J2426" t="s">
        <v>2558</v>
      </c>
      <c r="K2426">
        <v>0</v>
      </c>
      <c r="L2426" t="s">
        <v>1228</v>
      </c>
      <c r="M2426">
        <v>0</v>
      </c>
      <c r="N2426" t="s">
        <v>1228</v>
      </c>
    </row>
    <row r="2427" spans="1:14" hidden="1">
      <c r="A2427">
        <v>10</v>
      </c>
      <c r="B2427">
        <v>41</v>
      </c>
      <c r="C2427" t="s">
        <v>2559</v>
      </c>
      <c r="D2427" t="s">
        <v>2630</v>
      </c>
      <c r="E2427">
        <v>1000730</v>
      </c>
      <c r="F2427" t="s">
        <v>47</v>
      </c>
      <c r="G2427" t="s">
        <v>409</v>
      </c>
      <c r="H2427" t="s">
        <v>2557</v>
      </c>
      <c r="I2427">
        <v>3910655814</v>
      </c>
      <c r="J2427" t="s">
        <v>2558</v>
      </c>
      <c r="K2427">
        <v>0</v>
      </c>
      <c r="L2427" t="s">
        <v>1228</v>
      </c>
      <c r="M2427">
        <v>0</v>
      </c>
      <c r="N2427" t="s">
        <v>1228</v>
      </c>
    </row>
    <row r="2428" spans="1:14" hidden="1">
      <c r="A2428">
        <v>10</v>
      </c>
      <c r="B2428">
        <v>41</v>
      </c>
      <c r="C2428" t="s">
        <v>2559</v>
      </c>
      <c r="D2428" t="s">
        <v>2630</v>
      </c>
      <c r="E2428">
        <v>1000730</v>
      </c>
      <c r="F2428" t="s">
        <v>47</v>
      </c>
      <c r="G2428" t="s">
        <v>1122</v>
      </c>
      <c r="H2428" t="s">
        <v>2557</v>
      </c>
      <c r="I2428">
        <v>3910655814</v>
      </c>
      <c r="J2428" t="s">
        <v>2558</v>
      </c>
      <c r="K2428">
        <v>0</v>
      </c>
      <c r="L2428" t="s">
        <v>1228</v>
      </c>
      <c r="M2428">
        <v>0</v>
      </c>
      <c r="N2428" t="s">
        <v>1228</v>
      </c>
    </row>
    <row r="2429" spans="1:14" hidden="1">
      <c r="A2429">
        <v>10</v>
      </c>
      <c r="B2429">
        <v>41</v>
      </c>
      <c r="C2429" t="s">
        <v>2559</v>
      </c>
      <c r="D2429" t="s">
        <v>2630</v>
      </c>
      <c r="E2429">
        <v>1000730</v>
      </c>
      <c r="F2429" t="s">
        <v>47</v>
      </c>
      <c r="G2429" t="s">
        <v>194</v>
      </c>
      <c r="H2429" t="s">
        <v>2557</v>
      </c>
      <c r="I2429">
        <v>3910655814</v>
      </c>
      <c r="J2429" t="s">
        <v>2558</v>
      </c>
      <c r="K2429">
        <v>0</v>
      </c>
      <c r="L2429" t="s">
        <v>1228</v>
      </c>
      <c r="M2429">
        <v>0</v>
      </c>
      <c r="N2429" t="s">
        <v>1228</v>
      </c>
    </row>
    <row r="2430" spans="1:14" hidden="1">
      <c r="A2430">
        <v>19</v>
      </c>
      <c r="B2430">
        <v>41</v>
      </c>
      <c r="C2430" t="s">
        <v>2555</v>
      </c>
      <c r="D2430" t="s">
        <v>2630</v>
      </c>
      <c r="E2430">
        <v>1000730</v>
      </c>
      <c r="F2430" t="s">
        <v>47</v>
      </c>
      <c r="G2430" t="s">
        <v>54</v>
      </c>
      <c r="H2430" t="s">
        <v>2557</v>
      </c>
      <c r="I2430">
        <v>35822663</v>
      </c>
      <c r="J2430" t="s">
        <v>2558</v>
      </c>
      <c r="K2430">
        <v>0</v>
      </c>
      <c r="L2430" t="s">
        <v>1228</v>
      </c>
      <c r="M2430">
        <v>0</v>
      </c>
      <c r="N2430" t="s">
        <v>1228</v>
      </c>
    </row>
    <row r="2431" spans="1:14" hidden="1">
      <c r="A2431">
        <v>19</v>
      </c>
      <c r="B2431">
        <v>41</v>
      </c>
      <c r="C2431" t="s">
        <v>2555</v>
      </c>
      <c r="D2431" t="s">
        <v>2630</v>
      </c>
      <c r="E2431">
        <v>1000730</v>
      </c>
      <c r="F2431" t="s">
        <v>47</v>
      </c>
      <c r="G2431" t="s">
        <v>54</v>
      </c>
      <c r="H2431" t="s">
        <v>2557</v>
      </c>
      <c r="I2431">
        <v>35822663</v>
      </c>
      <c r="J2431" t="s">
        <v>2558</v>
      </c>
      <c r="K2431">
        <v>0</v>
      </c>
      <c r="L2431" t="s">
        <v>1228</v>
      </c>
      <c r="M2431">
        <v>0</v>
      </c>
      <c r="N2431" t="s">
        <v>1228</v>
      </c>
    </row>
    <row r="2432" spans="1:14" hidden="1">
      <c r="A2432">
        <v>19</v>
      </c>
      <c r="B2432">
        <v>41</v>
      </c>
      <c r="C2432" t="s">
        <v>2555</v>
      </c>
      <c r="D2432" t="s">
        <v>2630</v>
      </c>
      <c r="E2432">
        <v>1000730</v>
      </c>
      <c r="F2432" t="s">
        <v>47</v>
      </c>
      <c r="G2432" t="s">
        <v>54</v>
      </c>
      <c r="H2432" t="s">
        <v>2557</v>
      </c>
      <c r="I2432">
        <v>35822663</v>
      </c>
      <c r="J2432" t="s">
        <v>2558</v>
      </c>
      <c r="K2432">
        <v>0</v>
      </c>
      <c r="L2432" t="s">
        <v>1228</v>
      </c>
      <c r="M2432">
        <v>0</v>
      </c>
      <c r="N2432" t="s">
        <v>1228</v>
      </c>
    </row>
    <row r="2433" spans="1:14" hidden="1">
      <c r="A2433">
        <v>19</v>
      </c>
      <c r="B2433">
        <v>41</v>
      </c>
      <c r="C2433" t="s">
        <v>2555</v>
      </c>
      <c r="D2433" t="s">
        <v>2630</v>
      </c>
      <c r="E2433">
        <v>1000730</v>
      </c>
      <c r="F2433" t="s">
        <v>47</v>
      </c>
      <c r="G2433" t="s">
        <v>54</v>
      </c>
      <c r="H2433" t="s">
        <v>2557</v>
      </c>
      <c r="I2433">
        <v>35822663</v>
      </c>
      <c r="J2433" t="s">
        <v>2558</v>
      </c>
      <c r="K2433">
        <v>0</v>
      </c>
      <c r="L2433" t="s">
        <v>1228</v>
      </c>
      <c r="M2433">
        <v>0</v>
      </c>
      <c r="N2433" t="s">
        <v>1228</v>
      </c>
    </row>
    <row r="2434" spans="1:14" hidden="1">
      <c r="A2434">
        <v>19</v>
      </c>
      <c r="B2434">
        <v>41</v>
      </c>
      <c r="C2434" t="s">
        <v>2555</v>
      </c>
      <c r="D2434" t="s">
        <v>2630</v>
      </c>
      <c r="E2434">
        <v>1000730</v>
      </c>
      <c r="F2434" t="s">
        <v>47</v>
      </c>
      <c r="G2434" t="s">
        <v>54</v>
      </c>
      <c r="H2434" t="s">
        <v>2557</v>
      </c>
      <c r="I2434">
        <v>35822663</v>
      </c>
      <c r="J2434" t="s">
        <v>2558</v>
      </c>
      <c r="K2434">
        <v>0</v>
      </c>
      <c r="L2434" t="s">
        <v>1228</v>
      </c>
      <c r="M2434">
        <v>0</v>
      </c>
      <c r="N2434" t="s">
        <v>1228</v>
      </c>
    </row>
    <row r="2435" spans="1:14" hidden="1">
      <c r="A2435">
        <v>19</v>
      </c>
      <c r="B2435">
        <v>41</v>
      </c>
      <c r="C2435" t="s">
        <v>2555</v>
      </c>
      <c r="D2435" t="s">
        <v>2630</v>
      </c>
      <c r="E2435">
        <v>1000730</v>
      </c>
      <c r="F2435" t="s">
        <v>47</v>
      </c>
      <c r="G2435" t="s">
        <v>54</v>
      </c>
      <c r="H2435" t="s">
        <v>2557</v>
      </c>
      <c r="I2435">
        <v>35822663</v>
      </c>
      <c r="J2435" t="s">
        <v>2558</v>
      </c>
      <c r="K2435">
        <v>0</v>
      </c>
      <c r="L2435" t="s">
        <v>1228</v>
      </c>
      <c r="M2435">
        <v>0</v>
      </c>
      <c r="N2435" t="s">
        <v>1228</v>
      </c>
    </row>
    <row r="2436" spans="1:14" hidden="1">
      <c r="A2436">
        <v>19</v>
      </c>
      <c r="B2436">
        <v>41</v>
      </c>
      <c r="C2436" t="s">
        <v>2555</v>
      </c>
      <c r="D2436" t="s">
        <v>2630</v>
      </c>
      <c r="E2436">
        <v>1000730</v>
      </c>
      <c r="F2436" t="s">
        <v>47</v>
      </c>
      <c r="G2436" t="s">
        <v>54</v>
      </c>
      <c r="H2436" t="s">
        <v>2557</v>
      </c>
      <c r="I2436">
        <v>35822663</v>
      </c>
      <c r="J2436" t="s">
        <v>2558</v>
      </c>
      <c r="K2436" s="45">
        <v>8318</v>
      </c>
      <c r="L2436" t="s">
        <v>1228</v>
      </c>
      <c r="M2436" s="45">
        <v>1580</v>
      </c>
      <c r="N2436" t="s">
        <v>1228</v>
      </c>
    </row>
    <row r="2437" spans="1:14" hidden="1">
      <c r="A2437">
        <v>19</v>
      </c>
      <c r="B2437">
        <v>41</v>
      </c>
      <c r="C2437" t="s">
        <v>2555</v>
      </c>
      <c r="D2437" t="s">
        <v>2630</v>
      </c>
      <c r="E2437">
        <v>1000730</v>
      </c>
      <c r="F2437" t="s">
        <v>47</v>
      </c>
      <c r="G2437" t="s">
        <v>54</v>
      </c>
      <c r="H2437" t="s">
        <v>2557</v>
      </c>
      <c r="I2437">
        <v>35822663</v>
      </c>
      <c r="J2437" t="s">
        <v>2558</v>
      </c>
      <c r="K2437" s="45">
        <v>51437</v>
      </c>
      <c r="L2437" t="s">
        <v>1228</v>
      </c>
      <c r="M2437" s="45">
        <v>9773</v>
      </c>
      <c r="N2437" t="s">
        <v>1228</v>
      </c>
    </row>
    <row r="2438" spans="1:14" hidden="1">
      <c r="A2438">
        <v>19</v>
      </c>
      <c r="B2438">
        <v>41</v>
      </c>
      <c r="C2438" t="s">
        <v>2555</v>
      </c>
      <c r="D2438" t="s">
        <v>2630</v>
      </c>
      <c r="E2438">
        <v>1000730</v>
      </c>
      <c r="F2438" t="s">
        <v>47</v>
      </c>
      <c r="G2438" t="s">
        <v>54</v>
      </c>
      <c r="H2438" t="s">
        <v>2557</v>
      </c>
      <c r="I2438">
        <v>35822663</v>
      </c>
      <c r="J2438" t="s">
        <v>2558</v>
      </c>
      <c r="K2438">
        <v>0</v>
      </c>
      <c r="L2438" t="s">
        <v>1228</v>
      </c>
      <c r="M2438">
        <v>0</v>
      </c>
      <c r="N2438" t="s">
        <v>1228</v>
      </c>
    </row>
    <row r="2439" spans="1:14" hidden="1">
      <c r="A2439">
        <v>19</v>
      </c>
      <c r="B2439">
        <v>41</v>
      </c>
      <c r="C2439" t="s">
        <v>2555</v>
      </c>
      <c r="D2439" t="s">
        <v>2630</v>
      </c>
      <c r="E2439">
        <v>1000730</v>
      </c>
      <c r="F2439" t="s">
        <v>47</v>
      </c>
      <c r="G2439" t="s">
        <v>54</v>
      </c>
      <c r="H2439" t="s">
        <v>2557</v>
      </c>
      <c r="I2439">
        <v>35822663</v>
      </c>
      <c r="J2439" t="s">
        <v>2558</v>
      </c>
      <c r="K2439">
        <v>0</v>
      </c>
      <c r="L2439" t="s">
        <v>1228</v>
      </c>
      <c r="M2439">
        <v>0</v>
      </c>
      <c r="N2439" t="s">
        <v>1228</v>
      </c>
    </row>
    <row r="2440" spans="1:14" hidden="1">
      <c r="A2440">
        <v>19</v>
      </c>
      <c r="B2440">
        <v>41</v>
      </c>
      <c r="C2440" t="s">
        <v>2555</v>
      </c>
      <c r="D2440" t="s">
        <v>2630</v>
      </c>
      <c r="E2440">
        <v>1000730</v>
      </c>
      <c r="F2440" t="s">
        <v>47</v>
      </c>
      <c r="G2440" t="s">
        <v>54</v>
      </c>
      <c r="H2440" t="s">
        <v>2557</v>
      </c>
      <c r="I2440">
        <v>35822663</v>
      </c>
      <c r="J2440" t="s">
        <v>2558</v>
      </c>
      <c r="K2440">
        <v>0</v>
      </c>
      <c r="L2440" t="s">
        <v>1228</v>
      </c>
      <c r="M2440">
        <v>0</v>
      </c>
      <c r="N2440" t="s">
        <v>1228</v>
      </c>
    </row>
    <row r="2441" spans="1:14" hidden="1">
      <c r="A2441">
        <v>19</v>
      </c>
      <c r="B2441">
        <v>41</v>
      </c>
      <c r="C2441" t="s">
        <v>2555</v>
      </c>
      <c r="D2441" t="s">
        <v>2630</v>
      </c>
      <c r="E2441">
        <v>1000730</v>
      </c>
      <c r="F2441" t="s">
        <v>47</v>
      </c>
      <c r="G2441" t="s">
        <v>54</v>
      </c>
      <c r="H2441" t="s">
        <v>2557</v>
      </c>
      <c r="I2441">
        <v>35822663</v>
      </c>
      <c r="J2441" t="s">
        <v>2558</v>
      </c>
      <c r="K2441">
        <v>0</v>
      </c>
      <c r="L2441" t="s">
        <v>1228</v>
      </c>
      <c r="M2441">
        <v>0</v>
      </c>
      <c r="N2441" t="s">
        <v>1228</v>
      </c>
    </row>
    <row r="2442" spans="1:14" hidden="1">
      <c r="A2442">
        <v>19</v>
      </c>
      <c r="B2442">
        <v>41</v>
      </c>
      <c r="C2442" t="s">
        <v>2555</v>
      </c>
      <c r="D2442" t="s">
        <v>2630</v>
      </c>
      <c r="E2442">
        <v>1000730</v>
      </c>
      <c r="F2442" t="s">
        <v>47</v>
      </c>
      <c r="G2442" t="s">
        <v>54</v>
      </c>
      <c r="H2442" t="s">
        <v>2557</v>
      </c>
      <c r="I2442">
        <v>35822663</v>
      </c>
      <c r="J2442" t="s">
        <v>2558</v>
      </c>
      <c r="K2442">
        <v>0</v>
      </c>
      <c r="L2442" t="s">
        <v>1228</v>
      </c>
      <c r="M2442">
        <v>0</v>
      </c>
      <c r="N2442" t="s">
        <v>1228</v>
      </c>
    </row>
    <row r="2443" spans="1:14" hidden="1">
      <c r="A2443">
        <v>19</v>
      </c>
      <c r="B2443">
        <v>41</v>
      </c>
      <c r="C2443" t="s">
        <v>2555</v>
      </c>
      <c r="D2443" t="s">
        <v>2630</v>
      </c>
      <c r="E2443">
        <v>1000730</v>
      </c>
      <c r="F2443" t="s">
        <v>47</v>
      </c>
      <c r="G2443" t="s">
        <v>54</v>
      </c>
      <c r="H2443" t="s">
        <v>2557</v>
      </c>
      <c r="I2443">
        <v>35822663</v>
      </c>
      <c r="J2443" t="s">
        <v>2558</v>
      </c>
      <c r="K2443">
        <v>0</v>
      </c>
      <c r="L2443" t="s">
        <v>1228</v>
      </c>
      <c r="M2443">
        <v>0</v>
      </c>
      <c r="N2443" t="s">
        <v>1228</v>
      </c>
    </row>
    <row r="2444" spans="1:14" hidden="1">
      <c r="A2444">
        <v>10</v>
      </c>
      <c r="B2444">
        <v>41</v>
      </c>
      <c r="C2444" t="s">
        <v>2555</v>
      </c>
      <c r="D2444" t="s">
        <v>2630</v>
      </c>
      <c r="E2444">
        <v>1000730</v>
      </c>
      <c r="F2444" t="s">
        <v>47</v>
      </c>
      <c r="G2444" t="s">
        <v>245</v>
      </c>
      <c r="H2444" t="s">
        <v>2557</v>
      </c>
      <c r="I2444">
        <v>35822665</v>
      </c>
      <c r="J2444" t="s">
        <v>2558</v>
      </c>
      <c r="K2444" s="45">
        <v>4185</v>
      </c>
      <c r="L2444" t="s">
        <v>1228</v>
      </c>
      <c r="M2444">
        <v>795</v>
      </c>
      <c r="N2444" t="s">
        <v>1228</v>
      </c>
    </row>
    <row r="2445" spans="1:14" hidden="1">
      <c r="A2445">
        <v>10</v>
      </c>
      <c r="B2445">
        <v>41</v>
      </c>
      <c r="C2445" t="s">
        <v>2555</v>
      </c>
      <c r="D2445" t="s">
        <v>2630</v>
      </c>
      <c r="E2445">
        <v>1000730</v>
      </c>
      <c r="F2445" t="s">
        <v>47</v>
      </c>
      <c r="G2445" t="s">
        <v>254</v>
      </c>
      <c r="H2445" t="s">
        <v>2557</v>
      </c>
      <c r="I2445">
        <v>35822665</v>
      </c>
      <c r="J2445" t="s">
        <v>2558</v>
      </c>
      <c r="K2445">
        <v>0</v>
      </c>
      <c r="L2445" t="s">
        <v>1228</v>
      </c>
      <c r="M2445">
        <v>0</v>
      </c>
      <c r="N2445" t="s">
        <v>1228</v>
      </c>
    </row>
    <row r="2446" spans="1:14" hidden="1">
      <c r="A2446">
        <v>10</v>
      </c>
      <c r="B2446">
        <v>41</v>
      </c>
      <c r="C2446" t="s">
        <v>2555</v>
      </c>
      <c r="D2446" t="s">
        <v>2630</v>
      </c>
      <c r="E2446">
        <v>1000730</v>
      </c>
      <c r="F2446" t="s">
        <v>47</v>
      </c>
      <c r="G2446" t="s">
        <v>317</v>
      </c>
      <c r="H2446" t="s">
        <v>2557</v>
      </c>
      <c r="I2446">
        <v>35822665</v>
      </c>
      <c r="J2446" t="s">
        <v>2558</v>
      </c>
      <c r="K2446" s="45">
        <v>5268</v>
      </c>
      <c r="L2446" t="s">
        <v>1228</v>
      </c>
      <c r="M2446" s="45">
        <v>1001</v>
      </c>
      <c r="N2446" t="s">
        <v>1228</v>
      </c>
    </row>
    <row r="2447" spans="1:14" hidden="1">
      <c r="A2447">
        <v>10</v>
      </c>
      <c r="B2447">
        <v>41</v>
      </c>
      <c r="C2447" t="s">
        <v>2555</v>
      </c>
      <c r="D2447" t="s">
        <v>2630</v>
      </c>
      <c r="E2447">
        <v>1000730</v>
      </c>
      <c r="F2447" t="s">
        <v>47</v>
      </c>
      <c r="G2447" t="s">
        <v>80</v>
      </c>
      <c r="H2447" t="s">
        <v>2557</v>
      </c>
      <c r="I2447">
        <v>35822665</v>
      </c>
      <c r="J2447" t="s">
        <v>2558</v>
      </c>
      <c r="K2447" s="45">
        <v>3293</v>
      </c>
      <c r="L2447" t="s">
        <v>1228</v>
      </c>
      <c r="M2447">
        <v>626</v>
      </c>
      <c r="N2447" t="s">
        <v>1228</v>
      </c>
    </row>
    <row r="2448" spans="1:14" hidden="1">
      <c r="A2448">
        <v>10</v>
      </c>
      <c r="B2448">
        <v>41</v>
      </c>
      <c r="C2448" t="s">
        <v>2555</v>
      </c>
      <c r="D2448" t="s">
        <v>2630</v>
      </c>
      <c r="E2448">
        <v>1000730</v>
      </c>
      <c r="F2448" t="s">
        <v>47</v>
      </c>
      <c r="G2448" t="s">
        <v>250</v>
      </c>
      <c r="H2448" t="s">
        <v>2557</v>
      </c>
      <c r="I2448">
        <v>35822665</v>
      </c>
      <c r="J2448" t="s">
        <v>2558</v>
      </c>
      <c r="K2448" s="45">
        <v>2904</v>
      </c>
      <c r="L2448" t="s">
        <v>1228</v>
      </c>
      <c r="M2448">
        <v>552</v>
      </c>
      <c r="N2448" t="s">
        <v>1228</v>
      </c>
    </row>
    <row r="2449" spans="1:14" hidden="1">
      <c r="A2449">
        <v>10</v>
      </c>
      <c r="B2449">
        <v>41</v>
      </c>
      <c r="C2449" t="s">
        <v>2555</v>
      </c>
      <c r="D2449" t="s">
        <v>2630</v>
      </c>
      <c r="E2449">
        <v>1000730</v>
      </c>
      <c r="F2449" t="s">
        <v>47</v>
      </c>
      <c r="G2449" t="s">
        <v>326</v>
      </c>
      <c r="H2449" t="s">
        <v>2557</v>
      </c>
      <c r="I2449">
        <v>35822665</v>
      </c>
      <c r="J2449" t="s">
        <v>2558</v>
      </c>
      <c r="K2449">
        <v>688</v>
      </c>
      <c r="L2449" t="s">
        <v>1228</v>
      </c>
      <c r="M2449">
        <v>131</v>
      </c>
      <c r="N2449" t="s">
        <v>1228</v>
      </c>
    </row>
    <row r="2450" spans="1:14" hidden="1">
      <c r="A2450">
        <v>10</v>
      </c>
      <c r="B2450">
        <v>41</v>
      </c>
      <c r="C2450" t="s">
        <v>2555</v>
      </c>
      <c r="D2450" t="s">
        <v>2630</v>
      </c>
      <c r="E2450">
        <v>1000730</v>
      </c>
      <c r="F2450" t="s">
        <v>47</v>
      </c>
      <c r="G2450" t="s">
        <v>155</v>
      </c>
      <c r="H2450" t="s">
        <v>2557</v>
      </c>
      <c r="I2450">
        <v>35822665</v>
      </c>
      <c r="J2450" t="s">
        <v>2558</v>
      </c>
      <c r="K2450">
        <v>0</v>
      </c>
      <c r="L2450" t="s">
        <v>1228</v>
      </c>
      <c r="M2450">
        <v>0</v>
      </c>
      <c r="N2450" t="s">
        <v>1228</v>
      </c>
    </row>
    <row r="2451" spans="1:14" hidden="1">
      <c r="A2451">
        <v>10</v>
      </c>
      <c r="B2451">
        <v>41</v>
      </c>
      <c r="C2451" t="s">
        <v>2555</v>
      </c>
      <c r="D2451" t="s">
        <v>2630</v>
      </c>
      <c r="E2451">
        <v>1000730</v>
      </c>
      <c r="F2451" t="s">
        <v>47</v>
      </c>
      <c r="G2451" t="s">
        <v>117</v>
      </c>
      <c r="H2451" t="s">
        <v>2557</v>
      </c>
      <c r="I2451">
        <v>35822665</v>
      </c>
      <c r="J2451" t="s">
        <v>2558</v>
      </c>
      <c r="K2451" s="45">
        <v>37087</v>
      </c>
      <c r="L2451" t="s">
        <v>1228</v>
      </c>
      <c r="M2451" s="45">
        <v>7046</v>
      </c>
      <c r="N2451" t="s">
        <v>1228</v>
      </c>
    </row>
    <row r="2452" spans="1:14" hidden="1">
      <c r="A2452">
        <v>10</v>
      </c>
      <c r="B2452">
        <v>41</v>
      </c>
      <c r="C2452" t="s">
        <v>2555</v>
      </c>
      <c r="D2452" t="s">
        <v>2630</v>
      </c>
      <c r="E2452">
        <v>1000730</v>
      </c>
      <c r="F2452" t="s">
        <v>47</v>
      </c>
      <c r="G2452" t="s">
        <v>320</v>
      </c>
      <c r="H2452" t="s">
        <v>2557</v>
      </c>
      <c r="I2452">
        <v>35822665</v>
      </c>
      <c r="J2452" t="s">
        <v>2558</v>
      </c>
      <c r="K2452" s="45">
        <v>8259</v>
      </c>
      <c r="L2452" t="s">
        <v>1228</v>
      </c>
      <c r="M2452" s="45">
        <v>1569</v>
      </c>
      <c r="N2452" t="s">
        <v>1228</v>
      </c>
    </row>
    <row r="2453" spans="1:14" hidden="1">
      <c r="A2453">
        <v>10</v>
      </c>
      <c r="B2453">
        <v>41</v>
      </c>
      <c r="C2453" t="s">
        <v>2555</v>
      </c>
      <c r="D2453" t="s">
        <v>2630</v>
      </c>
      <c r="E2453">
        <v>1000730</v>
      </c>
      <c r="F2453" t="s">
        <v>47</v>
      </c>
      <c r="G2453" t="s">
        <v>117</v>
      </c>
      <c r="H2453" t="s">
        <v>2557</v>
      </c>
      <c r="I2453">
        <v>35822665</v>
      </c>
      <c r="J2453" t="s">
        <v>2558</v>
      </c>
      <c r="K2453">
        <v>0</v>
      </c>
      <c r="L2453" t="s">
        <v>1228</v>
      </c>
      <c r="M2453">
        <v>0</v>
      </c>
      <c r="N2453" t="s">
        <v>1228</v>
      </c>
    </row>
    <row r="2454" spans="1:14" hidden="1">
      <c r="A2454">
        <v>10</v>
      </c>
      <c r="B2454">
        <v>41</v>
      </c>
      <c r="C2454" t="s">
        <v>2555</v>
      </c>
      <c r="D2454" t="s">
        <v>2630</v>
      </c>
      <c r="E2454">
        <v>1000730</v>
      </c>
      <c r="F2454" t="s">
        <v>47</v>
      </c>
      <c r="G2454" t="s">
        <v>150</v>
      </c>
      <c r="H2454" t="s">
        <v>2557</v>
      </c>
      <c r="I2454">
        <v>35822665</v>
      </c>
      <c r="J2454" t="s">
        <v>2558</v>
      </c>
      <c r="K2454">
        <v>0</v>
      </c>
      <c r="L2454" t="s">
        <v>1228</v>
      </c>
      <c r="M2454">
        <v>0</v>
      </c>
      <c r="N2454" t="s">
        <v>1228</v>
      </c>
    </row>
    <row r="2455" spans="1:14" hidden="1">
      <c r="A2455">
        <v>10</v>
      </c>
      <c r="B2455">
        <v>41</v>
      </c>
      <c r="C2455" t="s">
        <v>2555</v>
      </c>
      <c r="D2455" t="s">
        <v>2630</v>
      </c>
      <c r="E2455">
        <v>1000730</v>
      </c>
      <c r="F2455" t="s">
        <v>47</v>
      </c>
      <c r="G2455" t="s">
        <v>135</v>
      </c>
      <c r="H2455" t="s">
        <v>2557</v>
      </c>
      <c r="I2455">
        <v>35822665</v>
      </c>
      <c r="J2455" t="s">
        <v>2558</v>
      </c>
      <c r="K2455">
        <v>0</v>
      </c>
      <c r="L2455" t="s">
        <v>1228</v>
      </c>
      <c r="M2455">
        <v>0</v>
      </c>
      <c r="N2455" t="s">
        <v>1228</v>
      </c>
    </row>
    <row r="2456" spans="1:14" hidden="1">
      <c r="A2456">
        <v>10</v>
      </c>
      <c r="B2456">
        <v>41</v>
      </c>
      <c r="C2456" t="s">
        <v>2555</v>
      </c>
      <c r="D2456" t="s">
        <v>2630</v>
      </c>
      <c r="E2456">
        <v>1000730</v>
      </c>
      <c r="F2456" t="s">
        <v>47</v>
      </c>
      <c r="G2456" t="s">
        <v>80</v>
      </c>
      <c r="H2456" t="s">
        <v>2557</v>
      </c>
      <c r="I2456">
        <v>35822665</v>
      </c>
      <c r="J2456" t="s">
        <v>2558</v>
      </c>
      <c r="K2456">
        <v>0</v>
      </c>
      <c r="L2456" t="s">
        <v>1228</v>
      </c>
      <c r="M2456">
        <v>0</v>
      </c>
      <c r="N2456" t="s">
        <v>1228</v>
      </c>
    </row>
    <row r="2457" spans="1:14" hidden="1">
      <c r="A2457">
        <v>10</v>
      </c>
      <c r="B2457">
        <v>41</v>
      </c>
      <c r="C2457" t="s">
        <v>2555</v>
      </c>
      <c r="D2457" t="s">
        <v>2630</v>
      </c>
      <c r="E2457">
        <v>1000730</v>
      </c>
      <c r="F2457" t="s">
        <v>47</v>
      </c>
      <c r="G2457" t="s">
        <v>137</v>
      </c>
      <c r="H2457" t="s">
        <v>2557</v>
      </c>
      <c r="I2457">
        <v>35822665</v>
      </c>
      <c r="J2457" t="s">
        <v>2558</v>
      </c>
      <c r="K2457">
        <v>0</v>
      </c>
      <c r="L2457" t="s">
        <v>1228</v>
      </c>
      <c r="M2457">
        <v>0</v>
      </c>
      <c r="N2457" t="s">
        <v>1228</v>
      </c>
    </row>
    <row r="2458" spans="1:14" hidden="1">
      <c r="A2458">
        <v>10</v>
      </c>
      <c r="B2458">
        <v>41</v>
      </c>
      <c r="C2458" t="s">
        <v>2555</v>
      </c>
      <c r="D2458" t="s">
        <v>2630</v>
      </c>
      <c r="E2458">
        <v>1000730</v>
      </c>
      <c r="F2458" t="s">
        <v>47</v>
      </c>
      <c r="G2458" t="s">
        <v>117</v>
      </c>
      <c r="H2458" t="s">
        <v>2557</v>
      </c>
      <c r="I2458">
        <v>35822665</v>
      </c>
      <c r="J2458" t="s">
        <v>2558</v>
      </c>
      <c r="K2458">
        <v>0</v>
      </c>
      <c r="L2458" t="s">
        <v>1228</v>
      </c>
      <c r="M2458">
        <v>0</v>
      </c>
      <c r="N2458" t="s">
        <v>1228</v>
      </c>
    </row>
    <row r="2459" spans="1:14" hidden="1">
      <c r="A2459">
        <v>10</v>
      </c>
      <c r="B2459">
        <v>41</v>
      </c>
      <c r="C2459" t="s">
        <v>2555</v>
      </c>
      <c r="D2459" t="s">
        <v>2630</v>
      </c>
      <c r="E2459">
        <v>1000730</v>
      </c>
      <c r="F2459" t="s">
        <v>47</v>
      </c>
      <c r="G2459" t="s">
        <v>117</v>
      </c>
      <c r="H2459" t="s">
        <v>2557</v>
      </c>
      <c r="I2459">
        <v>35822665</v>
      </c>
      <c r="J2459" t="s">
        <v>2558</v>
      </c>
      <c r="K2459">
        <v>0</v>
      </c>
      <c r="L2459" t="s">
        <v>1228</v>
      </c>
      <c r="M2459">
        <v>0</v>
      </c>
      <c r="N2459" t="s">
        <v>1228</v>
      </c>
    </row>
    <row r="2460" spans="1:14" hidden="1">
      <c r="A2460">
        <v>10</v>
      </c>
      <c r="B2460">
        <v>41</v>
      </c>
      <c r="C2460" t="s">
        <v>2555</v>
      </c>
      <c r="D2460" t="s">
        <v>2630</v>
      </c>
      <c r="E2460">
        <v>1000730</v>
      </c>
      <c r="F2460" t="s">
        <v>47</v>
      </c>
      <c r="G2460" t="s">
        <v>182</v>
      </c>
      <c r="H2460" t="s">
        <v>2557</v>
      </c>
      <c r="I2460">
        <v>35822665</v>
      </c>
      <c r="J2460" t="s">
        <v>2558</v>
      </c>
      <c r="K2460">
        <v>0</v>
      </c>
      <c r="L2460" t="s">
        <v>1228</v>
      </c>
      <c r="M2460">
        <v>0</v>
      </c>
      <c r="N2460" t="s">
        <v>1228</v>
      </c>
    </row>
    <row r="2461" spans="1:14" hidden="1">
      <c r="A2461">
        <v>10</v>
      </c>
      <c r="B2461">
        <v>41</v>
      </c>
      <c r="C2461" t="s">
        <v>2555</v>
      </c>
      <c r="D2461" t="s">
        <v>2630</v>
      </c>
      <c r="E2461">
        <v>1000730</v>
      </c>
      <c r="F2461" t="s">
        <v>47</v>
      </c>
      <c r="G2461" t="s">
        <v>194</v>
      </c>
      <c r="H2461" t="s">
        <v>2557</v>
      </c>
      <c r="I2461">
        <v>35822665</v>
      </c>
      <c r="J2461" t="s">
        <v>2558</v>
      </c>
      <c r="K2461">
        <v>0</v>
      </c>
      <c r="L2461" t="s">
        <v>1228</v>
      </c>
      <c r="M2461">
        <v>0</v>
      </c>
      <c r="N2461" t="s">
        <v>1228</v>
      </c>
    </row>
    <row r="2462" spans="1:14" hidden="1">
      <c r="A2462">
        <v>10</v>
      </c>
      <c r="B2462">
        <v>41</v>
      </c>
      <c r="C2462" t="s">
        <v>2555</v>
      </c>
      <c r="D2462" t="s">
        <v>2630</v>
      </c>
      <c r="E2462">
        <v>1000730</v>
      </c>
      <c r="F2462" t="s">
        <v>47</v>
      </c>
      <c r="G2462" t="s">
        <v>155</v>
      </c>
      <c r="H2462" t="s">
        <v>2557</v>
      </c>
      <c r="I2462">
        <v>35822665</v>
      </c>
      <c r="J2462" t="s">
        <v>2558</v>
      </c>
      <c r="K2462">
        <v>0</v>
      </c>
      <c r="L2462" t="s">
        <v>1228</v>
      </c>
      <c r="M2462">
        <v>0</v>
      </c>
      <c r="N2462" t="s">
        <v>1228</v>
      </c>
    </row>
    <row r="2463" spans="1:14" hidden="1">
      <c r="A2463">
        <v>10</v>
      </c>
      <c r="B2463">
        <v>41</v>
      </c>
      <c r="C2463" t="s">
        <v>2555</v>
      </c>
      <c r="D2463" t="s">
        <v>2630</v>
      </c>
      <c r="E2463">
        <v>1000730</v>
      </c>
      <c r="F2463" t="s">
        <v>47</v>
      </c>
      <c r="G2463" t="s">
        <v>137</v>
      </c>
      <c r="H2463" t="s">
        <v>2557</v>
      </c>
      <c r="I2463">
        <v>35822665</v>
      </c>
      <c r="J2463" t="s">
        <v>2558</v>
      </c>
      <c r="K2463">
        <v>0</v>
      </c>
      <c r="L2463" t="s">
        <v>1228</v>
      </c>
      <c r="M2463">
        <v>0</v>
      </c>
      <c r="N2463" t="s">
        <v>1228</v>
      </c>
    </row>
    <row r="2464" spans="1:14" hidden="1">
      <c r="A2464">
        <v>10</v>
      </c>
      <c r="B2464">
        <v>41</v>
      </c>
      <c r="C2464" t="s">
        <v>2555</v>
      </c>
      <c r="D2464" t="s">
        <v>2630</v>
      </c>
      <c r="E2464">
        <v>1000730</v>
      </c>
      <c r="F2464" t="s">
        <v>47</v>
      </c>
      <c r="G2464" t="s">
        <v>182</v>
      </c>
      <c r="H2464" t="s">
        <v>2557</v>
      </c>
      <c r="I2464">
        <v>35822665</v>
      </c>
      <c r="J2464" t="s">
        <v>2558</v>
      </c>
      <c r="K2464">
        <v>0</v>
      </c>
      <c r="L2464" t="s">
        <v>1228</v>
      </c>
      <c r="M2464">
        <v>0</v>
      </c>
      <c r="N2464" t="s">
        <v>1228</v>
      </c>
    </row>
    <row r="2465" spans="1:14" hidden="1">
      <c r="A2465">
        <v>10</v>
      </c>
      <c r="B2465">
        <v>41</v>
      </c>
      <c r="C2465" t="s">
        <v>2555</v>
      </c>
      <c r="D2465" t="s">
        <v>2630</v>
      </c>
      <c r="E2465">
        <v>1000730</v>
      </c>
      <c r="F2465" t="s">
        <v>47</v>
      </c>
      <c r="G2465" t="s">
        <v>150</v>
      </c>
      <c r="H2465" t="s">
        <v>2557</v>
      </c>
      <c r="I2465">
        <v>35822665</v>
      </c>
      <c r="J2465" t="s">
        <v>2558</v>
      </c>
      <c r="K2465">
        <v>0</v>
      </c>
      <c r="L2465" t="s">
        <v>1228</v>
      </c>
      <c r="M2465">
        <v>0</v>
      </c>
      <c r="N2465" t="s">
        <v>1228</v>
      </c>
    </row>
    <row r="2466" spans="1:14" hidden="1">
      <c r="A2466">
        <v>10</v>
      </c>
      <c r="B2466">
        <v>41</v>
      </c>
      <c r="C2466" t="s">
        <v>2555</v>
      </c>
      <c r="D2466" t="s">
        <v>2630</v>
      </c>
      <c r="E2466">
        <v>1000730</v>
      </c>
      <c r="F2466" t="s">
        <v>47</v>
      </c>
      <c r="G2466" t="s">
        <v>279</v>
      </c>
      <c r="H2466" t="s">
        <v>2557</v>
      </c>
      <c r="I2466">
        <v>35822665</v>
      </c>
      <c r="J2466" t="s">
        <v>2558</v>
      </c>
      <c r="K2466">
        <v>0</v>
      </c>
      <c r="L2466" t="s">
        <v>1228</v>
      </c>
      <c r="M2466">
        <v>0</v>
      </c>
      <c r="N2466" t="s">
        <v>1228</v>
      </c>
    </row>
    <row r="2467" spans="1:14" hidden="1">
      <c r="A2467">
        <v>10</v>
      </c>
      <c r="B2467">
        <v>41</v>
      </c>
      <c r="C2467" t="s">
        <v>2555</v>
      </c>
      <c r="D2467" t="s">
        <v>2630</v>
      </c>
      <c r="E2467">
        <v>1000730</v>
      </c>
      <c r="F2467" t="s">
        <v>47</v>
      </c>
      <c r="G2467" t="s">
        <v>135</v>
      </c>
      <c r="H2467" t="s">
        <v>2557</v>
      </c>
      <c r="I2467">
        <v>35822665</v>
      </c>
      <c r="J2467" t="s">
        <v>2558</v>
      </c>
      <c r="K2467">
        <v>0</v>
      </c>
      <c r="L2467" t="s">
        <v>1228</v>
      </c>
      <c r="M2467">
        <v>0</v>
      </c>
      <c r="N2467" t="s">
        <v>1228</v>
      </c>
    </row>
    <row r="2468" spans="1:14" hidden="1">
      <c r="A2468">
        <v>10</v>
      </c>
      <c r="B2468">
        <v>41</v>
      </c>
      <c r="C2468" t="s">
        <v>2555</v>
      </c>
      <c r="D2468" t="s">
        <v>2630</v>
      </c>
      <c r="E2468">
        <v>1000730</v>
      </c>
      <c r="F2468" t="s">
        <v>47</v>
      </c>
      <c r="G2468" t="s">
        <v>137</v>
      </c>
      <c r="H2468" t="s">
        <v>2557</v>
      </c>
      <c r="I2468">
        <v>35822665</v>
      </c>
      <c r="J2468" t="s">
        <v>2558</v>
      </c>
      <c r="K2468">
        <v>0</v>
      </c>
      <c r="L2468" t="s">
        <v>1228</v>
      </c>
      <c r="M2468">
        <v>0</v>
      </c>
      <c r="N2468" t="s">
        <v>1228</v>
      </c>
    </row>
    <row r="2469" spans="1:14" hidden="1">
      <c r="A2469">
        <v>10</v>
      </c>
      <c r="B2469">
        <v>41</v>
      </c>
      <c r="C2469" t="s">
        <v>2555</v>
      </c>
      <c r="D2469" t="s">
        <v>2630</v>
      </c>
      <c r="E2469">
        <v>1000730</v>
      </c>
      <c r="F2469" t="s">
        <v>47</v>
      </c>
      <c r="G2469" t="s">
        <v>117</v>
      </c>
      <c r="H2469" t="s">
        <v>2557</v>
      </c>
      <c r="I2469">
        <v>35822665</v>
      </c>
      <c r="J2469" t="s">
        <v>2558</v>
      </c>
      <c r="K2469">
        <v>0</v>
      </c>
      <c r="L2469" t="s">
        <v>1228</v>
      </c>
      <c r="M2469">
        <v>0</v>
      </c>
      <c r="N2469" t="s">
        <v>1228</v>
      </c>
    </row>
    <row r="2470" spans="1:14" hidden="1">
      <c r="A2470">
        <v>10</v>
      </c>
      <c r="B2470">
        <v>41</v>
      </c>
      <c r="C2470" t="s">
        <v>2555</v>
      </c>
      <c r="D2470" t="s">
        <v>2630</v>
      </c>
      <c r="E2470">
        <v>1000730</v>
      </c>
      <c r="F2470" t="s">
        <v>47</v>
      </c>
      <c r="G2470" t="s">
        <v>150</v>
      </c>
      <c r="H2470" t="s">
        <v>2557</v>
      </c>
      <c r="I2470">
        <v>35822665</v>
      </c>
      <c r="J2470" t="s">
        <v>2558</v>
      </c>
      <c r="K2470">
        <v>0</v>
      </c>
      <c r="L2470" t="s">
        <v>1228</v>
      </c>
      <c r="M2470">
        <v>0</v>
      </c>
      <c r="N2470" t="s">
        <v>1228</v>
      </c>
    </row>
    <row r="2471" spans="1:14" hidden="1">
      <c r="A2471">
        <v>10</v>
      </c>
      <c r="B2471">
        <v>41</v>
      </c>
      <c r="C2471" t="s">
        <v>2555</v>
      </c>
      <c r="D2471" t="s">
        <v>2630</v>
      </c>
      <c r="E2471">
        <v>1000730</v>
      </c>
      <c r="F2471" t="s">
        <v>47</v>
      </c>
      <c r="G2471" t="s">
        <v>135</v>
      </c>
      <c r="H2471" t="s">
        <v>2557</v>
      </c>
      <c r="I2471">
        <v>35822665</v>
      </c>
      <c r="J2471" t="s">
        <v>2558</v>
      </c>
      <c r="K2471">
        <v>0</v>
      </c>
      <c r="L2471" t="s">
        <v>1228</v>
      </c>
      <c r="M2471">
        <v>0</v>
      </c>
      <c r="N2471" t="s">
        <v>1228</v>
      </c>
    </row>
    <row r="2472" spans="1:14" hidden="1">
      <c r="A2472">
        <v>10</v>
      </c>
      <c r="B2472">
        <v>41</v>
      </c>
      <c r="C2472" t="s">
        <v>2555</v>
      </c>
      <c r="D2472" t="s">
        <v>2630</v>
      </c>
      <c r="E2472">
        <v>1000730</v>
      </c>
      <c r="F2472" t="s">
        <v>47</v>
      </c>
      <c r="G2472" t="s">
        <v>250</v>
      </c>
      <c r="H2472" t="s">
        <v>2557</v>
      </c>
      <c r="I2472">
        <v>35822665</v>
      </c>
      <c r="J2472" t="s">
        <v>2558</v>
      </c>
      <c r="K2472">
        <v>0</v>
      </c>
      <c r="L2472" t="s">
        <v>1228</v>
      </c>
      <c r="M2472">
        <v>0</v>
      </c>
      <c r="N2472" t="s">
        <v>1228</v>
      </c>
    </row>
    <row r="2473" spans="1:14" hidden="1">
      <c r="A2473">
        <v>10</v>
      </c>
      <c r="B2473">
        <v>41</v>
      </c>
      <c r="C2473" t="s">
        <v>2555</v>
      </c>
      <c r="D2473" t="s">
        <v>2630</v>
      </c>
      <c r="E2473">
        <v>1000730</v>
      </c>
      <c r="F2473" t="s">
        <v>47</v>
      </c>
      <c r="G2473" t="s">
        <v>252</v>
      </c>
      <c r="H2473" t="s">
        <v>2557</v>
      </c>
      <c r="I2473">
        <v>35822665</v>
      </c>
      <c r="J2473" t="s">
        <v>2558</v>
      </c>
      <c r="K2473">
        <v>0</v>
      </c>
      <c r="L2473" t="s">
        <v>1228</v>
      </c>
      <c r="M2473">
        <v>0</v>
      </c>
      <c r="N2473" t="s">
        <v>1228</v>
      </c>
    </row>
    <row r="2474" spans="1:14" hidden="1">
      <c r="A2474">
        <v>10</v>
      </c>
      <c r="B2474">
        <v>41</v>
      </c>
      <c r="C2474" t="s">
        <v>2555</v>
      </c>
      <c r="D2474" t="s">
        <v>2630</v>
      </c>
      <c r="E2474">
        <v>1000730</v>
      </c>
      <c r="F2474" t="s">
        <v>47</v>
      </c>
      <c r="G2474" t="s">
        <v>135</v>
      </c>
      <c r="H2474" t="s">
        <v>2557</v>
      </c>
      <c r="I2474">
        <v>35822665</v>
      </c>
      <c r="J2474" t="s">
        <v>2558</v>
      </c>
      <c r="K2474">
        <v>0</v>
      </c>
      <c r="L2474" t="s">
        <v>1228</v>
      </c>
      <c r="M2474">
        <v>0</v>
      </c>
      <c r="N2474" t="s">
        <v>1228</v>
      </c>
    </row>
    <row r="2475" spans="1:14" hidden="1">
      <c r="A2475">
        <v>10</v>
      </c>
      <c r="B2475">
        <v>41</v>
      </c>
      <c r="C2475" t="s">
        <v>2555</v>
      </c>
      <c r="D2475" t="s">
        <v>2630</v>
      </c>
      <c r="E2475">
        <v>1000730</v>
      </c>
      <c r="F2475" t="s">
        <v>47</v>
      </c>
      <c r="G2475" t="s">
        <v>245</v>
      </c>
      <c r="H2475" t="s">
        <v>2557</v>
      </c>
      <c r="I2475">
        <v>35822665</v>
      </c>
      <c r="J2475" t="s">
        <v>2558</v>
      </c>
      <c r="K2475">
        <v>0</v>
      </c>
      <c r="L2475" t="s">
        <v>1228</v>
      </c>
      <c r="M2475">
        <v>0</v>
      </c>
      <c r="N2475" t="s">
        <v>1228</v>
      </c>
    </row>
    <row r="2476" spans="1:14" hidden="1">
      <c r="A2476">
        <v>10</v>
      </c>
      <c r="B2476">
        <v>41</v>
      </c>
      <c r="C2476" t="s">
        <v>2555</v>
      </c>
      <c r="D2476" t="s">
        <v>2630</v>
      </c>
      <c r="E2476">
        <v>1000730</v>
      </c>
      <c r="F2476" t="s">
        <v>47</v>
      </c>
      <c r="G2476" t="s">
        <v>117</v>
      </c>
      <c r="H2476" t="s">
        <v>2557</v>
      </c>
      <c r="I2476">
        <v>35822665</v>
      </c>
      <c r="J2476" t="s">
        <v>2558</v>
      </c>
      <c r="K2476">
        <v>0</v>
      </c>
      <c r="L2476" t="s">
        <v>1228</v>
      </c>
      <c r="M2476">
        <v>0</v>
      </c>
      <c r="N2476" t="s">
        <v>1228</v>
      </c>
    </row>
    <row r="2477" spans="1:14" hidden="1">
      <c r="A2477">
        <v>10</v>
      </c>
      <c r="B2477">
        <v>41</v>
      </c>
      <c r="C2477" t="s">
        <v>2555</v>
      </c>
      <c r="D2477" t="s">
        <v>2630</v>
      </c>
      <c r="E2477">
        <v>1000730</v>
      </c>
      <c r="F2477" t="s">
        <v>47</v>
      </c>
      <c r="G2477" t="s">
        <v>254</v>
      </c>
      <c r="H2477" t="s">
        <v>2557</v>
      </c>
      <c r="I2477">
        <v>35822665</v>
      </c>
      <c r="J2477" t="s">
        <v>2558</v>
      </c>
      <c r="K2477">
        <v>0</v>
      </c>
      <c r="L2477" t="s">
        <v>1228</v>
      </c>
      <c r="M2477">
        <v>0</v>
      </c>
      <c r="N2477" t="s">
        <v>1228</v>
      </c>
    </row>
    <row r="2478" spans="1:14" hidden="1">
      <c r="A2478">
        <v>10</v>
      </c>
      <c r="B2478">
        <v>41</v>
      </c>
      <c r="C2478" t="s">
        <v>2555</v>
      </c>
      <c r="D2478" t="s">
        <v>2630</v>
      </c>
      <c r="E2478">
        <v>1000730</v>
      </c>
      <c r="F2478" t="s">
        <v>47</v>
      </c>
      <c r="G2478" t="s">
        <v>177</v>
      </c>
      <c r="H2478" t="s">
        <v>2557</v>
      </c>
      <c r="I2478">
        <v>35822665</v>
      </c>
      <c r="J2478" t="s">
        <v>2558</v>
      </c>
      <c r="K2478">
        <v>0</v>
      </c>
      <c r="L2478" t="s">
        <v>1228</v>
      </c>
      <c r="M2478">
        <v>0</v>
      </c>
      <c r="N2478" t="s">
        <v>1228</v>
      </c>
    </row>
    <row r="2479" spans="1:14" hidden="1">
      <c r="A2479">
        <v>10</v>
      </c>
      <c r="B2479">
        <v>41</v>
      </c>
      <c r="C2479" t="s">
        <v>2555</v>
      </c>
      <c r="D2479" t="s">
        <v>2630</v>
      </c>
      <c r="E2479">
        <v>1000730</v>
      </c>
      <c r="F2479" t="s">
        <v>47</v>
      </c>
      <c r="G2479" t="s">
        <v>150</v>
      </c>
      <c r="H2479" t="s">
        <v>2557</v>
      </c>
      <c r="I2479">
        <v>35822665</v>
      </c>
      <c r="J2479" t="s">
        <v>2558</v>
      </c>
      <c r="K2479">
        <v>0</v>
      </c>
      <c r="L2479" t="s">
        <v>1228</v>
      </c>
      <c r="M2479">
        <v>0</v>
      </c>
      <c r="N2479" t="s">
        <v>1228</v>
      </c>
    </row>
    <row r="2480" spans="1:14" hidden="1">
      <c r="A2480">
        <v>10</v>
      </c>
      <c r="B2480">
        <v>41</v>
      </c>
      <c r="C2480" t="s">
        <v>2555</v>
      </c>
      <c r="D2480" t="s">
        <v>2630</v>
      </c>
      <c r="E2480">
        <v>1000730</v>
      </c>
      <c r="F2480" t="s">
        <v>47</v>
      </c>
      <c r="G2480" t="s">
        <v>317</v>
      </c>
      <c r="H2480" t="s">
        <v>2557</v>
      </c>
      <c r="I2480">
        <v>35822665</v>
      </c>
      <c r="J2480" t="s">
        <v>2558</v>
      </c>
      <c r="K2480">
        <v>0</v>
      </c>
      <c r="L2480" t="s">
        <v>1228</v>
      </c>
      <c r="M2480">
        <v>0</v>
      </c>
      <c r="N2480" t="s">
        <v>1228</v>
      </c>
    </row>
    <row r="2481" spans="1:14" hidden="1">
      <c r="A2481">
        <v>10</v>
      </c>
      <c r="B2481">
        <v>41</v>
      </c>
      <c r="C2481" t="s">
        <v>2555</v>
      </c>
      <c r="D2481" t="s">
        <v>2630</v>
      </c>
      <c r="E2481">
        <v>1000730</v>
      </c>
      <c r="F2481" t="s">
        <v>47</v>
      </c>
      <c r="G2481" t="s">
        <v>80</v>
      </c>
      <c r="H2481" t="s">
        <v>2557</v>
      </c>
      <c r="I2481">
        <v>35822665</v>
      </c>
      <c r="J2481" t="s">
        <v>2558</v>
      </c>
      <c r="K2481">
        <v>0</v>
      </c>
      <c r="L2481" t="s">
        <v>1228</v>
      </c>
      <c r="M2481">
        <v>0</v>
      </c>
      <c r="N2481" t="s">
        <v>1228</v>
      </c>
    </row>
    <row r="2482" spans="1:14" hidden="1">
      <c r="A2482">
        <v>10</v>
      </c>
      <c r="B2482">
        <v>41</v>
      </c>
      <c r="C2482" t="s">
        <v>2555</v>
      </c>
      <c r="D2482" t="s">
        <v>2630</v>
      </c>
      <c r="E2482">
        <v>1000730</v>
      </c>
      <c r="F2482" t="s">
        <v>47</v>
      </c>
      <c r="G2482" t="s">
        <v>245</v>
      </c>
      <c r="H2482" t="s">
        <v>2557</v>
      </c>
      <c r="I2482">
        <v>35822665</v>
      </c>
      <c r="J2482" t="s">
        <v>2558</v>
      </c>
      <c r="K2482">
        <v>0</v>
      </c>
      <c r="L2482" t="s">
        <v>1228</v>
      </c>
      <c r="M2482">
        <v>0</v>
      </c>
      <c r="N2482" t="s">
        <v>1228</v>
      </c>
    </row>
    <row r="2483" spans="1:14" hidden="1">
      <c r="A2483">
        <v>10</v>
      </c>
      <c r="B2483">
        <v>41</v>
      </c>
      <c r="C2483" t="s">
        <v>2555</v>
      </c>
      <c r="D2483" t="s">
        <v>2630</v>
      </c>
      <c r="E2483">
        <v>1000730</v>
      </c>
      <c r="F2483" t="s">
        <v>47</v>
      </c>
      <c r="G2483" t="s">
        <v>117</v>
      </c>
      <c r="H2483" t="s">
        <v>2557</v>
      </c>
      <c r="I2483">
        <v>35822665</v>
      </c>
      <c r="J2483" t="s">
        <v>2558</v>
      </c>
      <c r="K2483">
        <v>0</v>
      </c>
      <c r="L2483" t="s">
        <v>1228</v>
      </c>
      <c r="M2483">
        <v>0</v>
      </c>
      <c r="N2483" t="s">
        <v>1228</v>
      </c>
    </row>
    <row r="2484" spans="1:14" hidden="1">
      <c r="A2484">
        <v>10</v>
      </c>
      <c r="B2484">
        <v>41</v>
      </c>
      <c r="C2484" t="s">
        <v>2555</v>
      </c>
      <c r="D2484" t="s">
        <v>2630</v>
      </c>
      <c r="E2484">
        <v>1000730</v>
      </c>
      <c r="F2484" t="s">
        <v>47</v>
      </c>
      <c r="G2484" t="s">
        <v>254</v>
      </c>
      <c r="H2484" t="s">
        <v>2557</v>
      </c>
      <c r="I2484">
        <v>35822665</v>
      </c>
      <c r="J2484" t="s">
        <v>2558</v>
      </c>
      <c r="K2484">
        <v>0</v>
      </c>
      <c r="L2484" t="s">
        <v>1228</v>
      </c>
      <c r="M2484">
        <v>0</v>
      </c>
      <c r="N2484" t="s">
        <v>1228</v>
      </c>
    </row>
    <row r="2485" spans="1:14" hidden="1">
      <c r="A2485">
        <v>10</v>
      </c>
      <c r="B2485">
        <v>41</v>
      </c>
      <c r="C2485" t="s">
        <v>2555</v>
      </c>
      <c r="D2485" t="s">
        <v>2630</v>
      </c>
      <c r="E2485">
        <v>1000730</v>
      </c>
      <c r="F2485" t="s">
        <v>47</v>
      </c>
      <c r="G2485" t="s">
        <v>317</v>
      </c>
      <c r="H2485" t="s">
        <v>2557</v>
      </c>
      <c r="I2485">
        <v>35822665</v>
      </c>
      <c r="J2485" t="s">
        <v>2558</v>
      </c>
      <c r="K2485">
        <v>0</v>
      </c>
      <c r="L2485" t="s">
        <v>1228</v>
      </c>
      <c r="M2485">
        <v>0</v>
      </c>
      <c r="N2485" t="s">
        <v>1228</v>
      </c>
    </row>
    <row r="2486" spans="1:14" hidden="1">
      <c r="A2486">
        <v>10</v>
      </c>
      <c r="B2486">
        <v>41</v>
      </c>
      <c r="C2486" t="s">
        <v>2555</v>
      </c>
      <c r="D2486" t="s">
        <v>2630</v>
      </c>
      <c r="E2486">
        <v>1000730</v>
      </c>
      <c r="F2486" t="s">
        <v>47</v>
      </c>
      <c r="G2486" t="s">
        <v>80</v>
      </c>
      <c r="H2486" t="s">
        <v>2557</v>
      </c>
      <c r="I2486">
        <v>35822665</v>
      </c>
      <c r="J2486" t="s">
        <v>2558</v>
      </c>
      <c r="K2486">
        <v>0</v>
      </c>
      <c r="L2486" t="s">
        <v>1228</v>
      </c>
      <c r="M2486">
        <v>0</v>
      </c>
      <c r="N2486" t="s">
        <v>1228</v>
      </c>
    </row>
    <row r="2487" spans="1:14" hidden="1">
      <c r="A2487">
        <v>10</v>
      </c>
      <c r="B2487">
        <v>41</v>
      </c>
      <c r="C2487" t="s">
        <v>2555</v>
      </c>
      <c r="D2487" t="s">
        <v>2630</v>
      </c>
      <c r="E2487">
        <v>1000730</v>
      </c>
      <c r="F2487" t="s">
        <v>47</v>
      </c>
      <c r="G2487" t="s">
        <v>250</v>
      </c>
      <c r="H2487" t="s">
        <v>2557</v>
      </c>
      <c r="I2487">
        <v>35822665</v>
      </c>
      <c r="J2487" t="s">
        <v>2558</v>
      </c>
      <c r="K2487">
        <v>0</v>
      </c>
      <c r="L2487" t="s">
        <v>1228</v>
      </c>
      <c r="M2487">
        <v>0</v>
      </c>
      <c r="N2487" t="s">
        <v>1228</v>
      </c>
    </row>
    <row r="2488" spans="1:14" hidden="1">
      <c r="A2488">
        <v>10</v>
      </c>
      <c r="B2488">
        <v>41</v>
      </c>
      <c r="C2488" t="s">
        <v>2555</v>
      </c>
      <c r="D2488" t="s">
        <v>2630</v>
      </c>
      <c r="E2488">
        <v>1000730</v>
      </c>
      <c r="F2488" t="s">
        <v>47</v>
      </c>
      <c r="G2488" t="s">
        <v>326</v>
      </c>
      <c r="H2488" t="s">
        <v>2557</v>
      </c>
      <c r="I2488">
        <v>35822665</v>
      </c>
      <c r="J2488" t="s">
        <v>2558</v>
      </c>
      <c r="K2488">
        <v>0</v>
      </c>
      <c r="L2488" t="s">
        <v>1228</v>
      </c>
      <c r="M2488">
        <v>0</v>
      </c>
      <c r="N2488" t="s">
        <v>1228</v>
      </c>
    </row>
    <row r="2489" spans="1:14" hidden="1">
      <c r="A2489">
        <v>10</v>
      </c>
      <c r="B2489">
        <v>41</v>
      </c>
      <c r="C2489" t="s">
        <v>2555</v>
      </c>
      <c r="D2489" t="s">
        <v>2630</v>
      </c>
      <c r="E2489">
        <v>1000730</v>
      </c>
      <c r="F2489" t="s">
        <v>47</v>
      </c>
      <c r="G2489" t="s">
        <v>117</v>
      </c>
      <c r="H2489" t="s">
        <v>2557</v>
      </c>
      <c r="I2489">
        <v>35822665</v>
      </c>
      <c r="J2489" t="s">
        <v>2558</v>
      </c>
      <c r="K2489">
        <v>0</v>
      </c>
      <c r="L2489" t="s">
        <v>1228</v>
      </c>
      <c r="M2489">
        <v>0</v>
      </c>
      <c r="N2489" t="s">
        <v>1228</v>
      </c>
    </row>
    <row r="2490" spans="1:14" hidden="1">
      <c r="A2490">
        <v>10</v>
      </c>
      <c r="B2490">
        <v>41</v>
      </c>
      <c r="C2490" t="s">
        <v>2555</v>
      </c>
      <c r="D2490" t="s">
        <v>2630</v>
      </c>
      <c r="E2490">
        <v>1000730</v>
      </c>
      <c r="F2490" t="s">
        <v>47</v>
      </c>
      <c r="G2490" t="s">
        <v>80</v>
      </c>
      <c r="H2490" t="s">
        <v>2557</v>
      </c>
      <c r="I2490">
        <v>35822665</v>
      </c>
      <c r="J2490" t="s">
        <v>2558</v>
      </c>
      <c r="K2490">
        <v>0</v>
      </c>
      <c r="L2490" t="s">
        <v>1228</v>
      </c>
      <c r="M2490">
        <v>0</v>
      </c>
      <c r="N2490" t="s">
        <v>1228</v>
      </c>
    </row>
    <row r="2491" spans="1:14" hidden="1">
      <c r="A2491">
        <v>10</v>
      </c>
      <c r="B2491">
        <v>41</v>
      </c>
      <c r="C2491" t="s">
        <v>2555</v>
      </c>
      <c r="D2491" t="s">
        <v>2630</v>
      </c>
      <c r="E2491">
        <v>1000730</v>
      </c>
      <c r="F2491" t="s">
        <v>47</v>
      </c>
      <c r="G2491" t="s">
        <v>320</v>
      </c>
      <c r="H2491" t="s">
        <v>2557</v>
      </c>
      <c r="I2491">
        <v>35822665</v>
      </c>
      <c r="J2491" t="s">
        <v>2558</v>
      </c>
      <c r="K2491">
        <v>0</v>
      </c>
      <c r="L2491" t="s">
        <v>1228</v>
      </c>
      <c r="M2491">
        <v>0</v>
      </c>
      <c r="N2491" t="s">
        <v>1228</v>
      </c>
    </row>
    <row r="2492" spans="1:14" hidden="1">
      <c r="A2492">
        <v>10</v>
      </c>
      <c r="B2492">
        <v>41</v>
      </c>
      <c r="C2492" t="s">
        <v>2555</v>
      </c>
      <c r="D2492" t="s">
        <v>2630</v>
      </c>
      <c r="E2492">
        <v>1000730</v>
      </c>
      <c r="F2492" t="s">
        <v>47</v>
      </c>
      <c r="G2492" t="s">
        <v>117</v>
      </c>
      <c r="H2492" t="s">
        <v>2557</v>
      </c>
      <c r="I2492">
        <v>35822665</v>
      </c>
      <c r="J2492" t="s">
        <v>2558</v>
      </c>
      <c r="K2492">
        <v>0</v>
      </c>
      <c r="L2492" t="s">
        <v>1228</v>
      </c>
      <c r="M2492">
        <v>0</v>
      </c>
      <c r="N2492" t="s">
        <v>1228</v>
      </c>
    </row>
    <row r="2493" spans="1:14" hidden="1">
      <c r="A2493">
        <v>10</v>
      </c>
      <c r="B2493">
        <v>41</v>
      </c>
      <c r="C2493" t="s">
        <v>2555</v>
      </c>
      <c r="D2493" t="s">
        <v>2630</v>
      </c>
      <c r="E2493">
        <v>1000730</v>
      </c>
      <c r="F2493" t="s">
        <v>47</v>
      </c>
      <c r="G2493" t="s">
        <v>150</v>
      </c>
      <c r="H2493" t="s">
        <v>2557</v>
      </c>
      <c r="I2493">
        <v>35822665</v>
      </c>
      <c r="J2493" t="s">
        <v>2558</v>
      </c>
      <c r="K2493">
        <v>0</v>
      </c>
      <c r="L2493" t="s">
        <v>1228</v>
      </c>
      <c r="M2493">
        <v>0</v>
      </c>
      <c r="N2493" t="s">
        <v>1228</v>
      </c>
    </row>
    <row r="2494" spans="1:14" hidden="1">
      <c r="A2494">
        <v>10</v>
      </c>
      <c r="B2494">
        <v>41</v>
      </c>
      <c r="C2494" t="s">
        <v>2555</v>
      </c>
      <c r="D2494" t="s">
        <v>2630</v>
      </c>
      <c r="E2494">
        <v>1000730</v>
      </c>
      <c r="F2494" t="s">
        <v>47</v>
      </c>
      <c r="G2494" t="s">
        <v>135</v>
      </c>
      <c r="H2494" t="s">
        <v>2557</v>
      </c>
      <c r="I2494">
        <v>35822665</v>
      </c>
      <c r="J2494" t="s">
        <v>2558</v>
      </c>
      <c r="K2494">
        <v>0</v>
      </c>
      <c r="L2494" t="s">
        <v>1228</v>
      </c>
      <c r="M2494">
        <v>0</v>
      </c>
      <c r="N2494" t="s">
        <v>1228</v>
      </c>
    </row>
    <row r="2495" spans="1:14" hidden="1">
      <c r="A2495">
        <v>10</v>
      </c>
      <c r="B2495">
        <v>41</v>
      </c>
      <c r="C2495" t="s">
        <v>2555</v>
      </c>
      <c r="D2495" t="s">
        <v>2630</v>
      </c>
      <c r="E2495">
        <v>1000730</v>
      </c>
      <c r="F2495" t="s">
        <v>47</v>
      </c>
      <c r="G2495" t="s">
        <v>155</v>
      </c>
      <c r="H2495" t="s">
        <v>2557</v>
      </c>
      <c r="I2495">
        <v>35822665</v>
      </c>
      <c r="J2495" t="s">
        <v>2558</v>
      </c>
      <c r="K2495">
        <v>0</v>
      </c>
      <c r="L2495" t="s">
        <v>1228</v>
      </c>
      <c r="M2495">
        <v>0</v>
      </c>
      <c r="N2495" t="s">
        <v>1228</v>
      </c>
    </row>
    <row r="2496" spans="1:14" hidden="1">
      <c r="A2496">
        <v>10</v>
      </c>
      <c r="B2496">
        <v>41</v>
      </c>
      <c r="C2496" t="s">
        <v>2555</v>
      </c>
      <c r="D2496" t="s">
        <v>2630</v>
      </c>
      <c r="E2496">
        <v>1000730</v>
      </c>
      <c r="F2496" t="s">
        <v>47</v>
      </c>
      <c r="G2496" t="s">
        <v>137</v>
      </c>
      <c r="H2496" t="s">
        <v>2557</v>
      </c>
      <c r="I2496">
        <v>35822665</v>
      </c>
      <c r="J2496" t="s">
        <v>2558</v>
      </c>
      <c r="K2496">
        <v>0</v>
      </c>
      <c r="L2496" t="s">
        <v>1228</v>
      </c>
      <c r="M2496">
        <v>0</v>
      </c>
      <c r="N2496" t="s">
        <v>1228</v>
      </c>
    </row>
    <row r="2497" spans="1:14" hidden="1">
      <c r="A2497">
        <v>10</v>
      </c>
      <c r="B2497">
        <v>41</v>
      </c>
      <c r="C2497" t="s">
        <v>2555</v>
      </c>
      <c r="D2497" t="s">
        <v>2630</v>
      </c>
      <c r="E2497">
        <v>1000730</v>
      </c>
      <c r="F2497" t="s">
        <v>47</v>
      </c>
      <c r="G2497" t="s">
        <v>137</v>
      </c>
      <c r="H2497" t="s">
        <v>2557</v>
      </c>
      <c r="I2497">
        <v>35822665</v>
      </c>
      <c r="J2497" t="s">
        <v>2558</v>
      </c>
      <c r="K2497">
        <v>0</v>
      </c>
      <c r="L2497" t="s">
        <v>1228</v>
      </c>
      <c r="M2497">
        <v>0</v>
      </c>
      <c r="N2497" t="s">
        <v>1228</v>
      </c>
    </row>
    <row r="2498" spans="1:14" hidden="1">
      <c r="A2498">
        <v>10</v>
      </c>
      <c r="B2498">
        <v>41</v>
      </c>
      <c r="C2498" t="s">
        <v>2555</v>
      </c>
      <c r="D2498" t="s">
        <v>2630</v>
      </c>
      <c r="E2498">
        <v>1000730</v>
      </c>
      <c r="F2498" t="s">
        <v>47</v>
      </c>
      <c r="G2498" t="s">
        <v>117</v>
      </c>
      <c r="H2498" t="s">
        <v>2557</v>
      </c>
      <c r="I2498">
        <v>35822665</v>
      </c>
      <c r="J2498" t="s">
        <v>2558</v>
      </c>
      <c r="K2498">
        <v>0</v>
      </c>
      <c r="L2498" t="s">
        <v>1228</v>
      </c>
      <c r="M2498">
        <v>0</v>
      </c>
      <c r="N2498" t="s">
        <v>1228</v>
      </c>
    </row>
    <row r="2499" spans="1:14" hidden="1">
      <c r="A2499">
        <v>10</v>
      </c>
      <c r="B2499">
        <v>41</v>
      </c>
      <c r="C2499" t="s">
        <v>2555</v>
      </c>
      <c r="D2499" t="s">
        <v>2630</v>
      </c>
      <c r="E2499">
        <v>1000730</v>
      </c>
      <c r="F2499" t="s">
        <v>47</v>
      </c>
      <c r="G2499" t="s">
        <v>182</v>
      </c>
      <c r="H2499" t="s">
        <v>2557</v>
      </c>
      <c r="I2499">
        <v>35822665</v>
      </c>
      <c r="J2499" t="s">
        <v>2558</v>
      </c>
      <c r="K2499">
        <v>0</v>
      </c>
      <c r="L2499" t="s">
        <v>1228</v>
      </c>
      <c r="M2499">
        <v>0</v>
      </c>
      <c r="N2499" t="s">
        <v>1228</v>
      </c>
    </row>
    <row r="2500" spans="1:14" hidden="1">
      <c r="A2500">
        <v>10</v>
      </c>
      <c r="B2500">
        <v>41</v>
      </c>
      <c r="C2500" t="s">
        <v>2555</v>
      </c>
      <c r="D2500" t="s">
        <v>2630</v>
      </c>
      <c r="E2500">
        <v>1000730</v>
      </c>
      <c r="F2500" t="s">
        <v>47</v>
      </c>
      <c r="G2500" t="s">
        <v>194</v>
      </c>
      <c r="H2500" t="s">
        <v>2557</v>
      </c>
      <c r="I2500">
        <v>35822665</v>
      </c>
      <c r="J2500" t="s">
        <v>2558</v>
      </c>
      <c r="K2500">
        <v>0</v>
      </c>
      <c r="L2500" t="s">
        <v>1228</v>
      </c>
      <c r="M2500">
        <v>0</v>
      </c>
      <c r="N2500" t="s">
        <v>1228</v>
      </c>
    </row>
    <row r="2501" spans="1:14" hidden="1">
      <c r="A2501">
        <v>10</v>
      </c>
      <c r="B2501">
        <v>41</v>
      </c>
      <c r="C2501" t="s">
        <v>2555</v>
      </c>
      <c r="D2501" t="s">
        <v>2630</v>
      </c>
      <c r="E2501">
        <v>1000730</v>
      </c>
      <c r="F2501" t="s">
        <v>47</v>
      </c>
      <c r="G2501" t="s">
        <v>155</v>
      </c>
      <c r="H2501" t="s">
        <v>2557</v>
      </c>
      <c r="I2501">
        <v>35822665</v>
      </c>
      <c r="J2501" t="s">
        <v>2558</v>
      </c>
      <c r="K2501">
        <v>0</v>
      </c>
      <c r="L2501" t="s">
        <v>1228</v>
      </c>
      <c r="M2501">
        <v>0</v>
      </c>
      <c r="N2501" t="s">
        <v>1228</v>
      </c>
    </row>
    <row r="2502" spans="1:14" hidden="1">
      <c r="A2502">
        <v>10</v>
      </c>
      <c r="B2502">
        <v>41</v>
      </c>
      <c r="C2502" t="s">
        <v>2555</v>
      </c>
      <c r="D2502" t="s">
        <v>2630</v>
      </c>
      <c r="E2502">
        <v>1000730</v>
      </c>
      <c r="F2502" t="s">
        <v>47</v>
      </c>
      <c r="G2502" t="s">
        <v>117</v>
      </c>
      <c r="H2502" t="s">
        <v>2557</v>
      </c>
      <c r="I2502">
        <v>35822665</v>
      </c>
      <c r="J2502" t="s">
        <v>2558</v>
      </c>
      <c r="K2502">
        <v>0</v>
      </c>
      <c r="L2502" t="s">
        <v>1228</v>
      </c>
      <c r="M2502">
        <v>0</v>
      </c>
      <c r="N2502" t="s">
        <v>1228</v>
      </c>
    </row>
    <row r="2503" spans="1:14" hidden="1">
      <c r="A2503">
        <v>10</v>
      </c>
      <c r="B2503">
        <v>41</v>
      </c>
      <c r="C2503" t="s">
        <v>2555</v>
      </c>
      <c r="D2503" t="s">
        <v>2630</v>
      </c>
      <c r="E2503">
        <v>1000730</v>
      </c>
      <c r="F2503" t="s">
        <v>47</v>
      </c>
      <c r="G2503" t="s">
        <v>182</v>
      </c>
      <c r="H2503" t="s">
        <v>2557</v>
      </c>
      <c r="I2503">
        <v>35822665</v>
      </c>
      <c r="J2503" t="s">
        <v>2558</v>
      </c>
      <c r="K2503">
        <v>0</v>
      </c>
      <c r="L2503" t="s">
        <v>1228</v>
      </c>
      <c r="M2503">
        <v>0</v>
      </c>
      <c r="N2503" t="s">
        <v>1228</v>
      </c>
    </row>
    <row r="2504" spans="1:14" hidden="1">
      <c r="A2504">
        <v>10</v>
      </c>
      <c r="B2504">
        <v>41</v>
      </c>
      <c r="C2504" t="s">
        <v>2555</v>
      </c>
      <c r="D2504" t="s">
        <v>2630</v>
      </c>
      <c r="E2504">
        <v>1000730</v>
      </c>
      <c r="F2504" t="s">
        <v>47</v>
      </c>
      <c r="G2504" t="s">
        <v>135</v>
      </c>
      <c r="H2504" t="s">
        <v>2557</v>
      </c>
      <c r="I2504">
        <v>35822665</v>
      </c>
      <c r="J2504" t="s">
        <v>2558</v>
      </c>
      <c r="K2504">
        <v>0</v>
      </c>
      <c r="L2504" t="s">
        <v>1228</v>
      </c>
      <c r="M2504">
        <v>0</v>
      </c>
      <c r="N2504" t="s">
        <v>1228</v>
      </c>
    </row>
    <row r="2505" spans="1:14" hidden="1">
      <c r="A2505">
        <v>10</v>
      </c>
      <c r="B2505">
        <v>41</v>
      </c>
      <c r="C2505" t="s">
        <v>2555</v>
      </c>
      <c r="D2505" t="s">
        <v>2630</v>
      </c>
      <c r="E2505">
        <v>1000730</v>
      </c>
      <c r="F2505" t="s">
        <v>47</v>
      </c>
      <c r="G2505" t="s">
        <v>150</v>
      </c>
      <c r="H2505" t="s">
        <v>2557</v>
      </c>
      <c r="I2505">
        <v>35822665</v>
      </c>
      <c r="J2505" t="s">
        <v>2558</v>
      </c>
      <c r="K2505">
        <v>0</v>
      </c>
      <c r="L2505" t="s">
        <v>1228</v>
      </c>
      <c r="M2505">
        <v>0</v>
      </c>
      <c r="N2505" t="s">
        <v>1228</v>
      </c>
    </row>
    <row r="2506" spans="1:14" hidden="1">
      <c r="A2506">
        <v>10</v>
      </c>
      <c r="B2506">
        <v>41</v>
      </c>
      <c r="C2506" t="s">
        <v>2555</v>
      </c>
      <c r="D2506" t="s">
        <v>2630</v>
      </c>
      <c r="E2506">
        <v>1000730</v>
      </c>
      <c r="F2506" t="s">
        <v>47</v>
      </c>
      <c r="G2506" t="s">
        <v>135</v>
      </c>
      <c r="H2506" t="s">
        <v>2557</v>
      </c>
      <c r="I2506">
        <v>35822665</v>
      </c>
      <c r="J2506" t="s">
        <v>2558</v>
      </c>
      <c r="K2506">
        <v>0</v>
      </c>
      <c r="L2506" t="s">
        <v>1228</v>
      </c>
      <c r="M2506">
        <v>0</v>
      </c>
      <c r="N2506" t="s">
        <v>1228</v>
      </c>
    </row>
    <row r="2507" spans="1:14" hidden="1">
      <c r="A2507">
        <v>10</v>
      </c>
      <c r="B2507">
        <v>41</v>
      </c>
      <c r="C2507" t="s">
        <v>2555</v>
      </c>
      <c r="D2507" t="s">
        <v>2630</v>
      </c>
      <c r="E2507">
        <v>1000730</v>
      </c>
      <c r="F2507" t="s">
        <v>47</v>
      </c>
      <c r="G2507" t="s">
        <v>137</v>
      </c>
      <c r="H2507" t="s">
        <v>2557</v>
      </c>
      <c r="I2507">
        <v>35822665</v>
      </c>
      <c r="J2507" t="s">
        <v>2558</v>
      </c>
      <c r="K2507">
        <v>0</v>
      </c>
      <c r="L2507" t="s">
        <v>1228</v>
      </c>
      <c r="M2507">
        <v>0</v>
      </c>
      <c r="N2507" t="s">
        <v>1228</v>
      </c>
    </row>
    <row r="2508" spans="1:14" hidden="1">
      <c r="A2508">
        <v>10</v>
      </c>
      <c r="B2508">
        <v>41</v>
      </c>
      <c r="C2508" t="s">
        <v>2555</v>
      </c>
      <c r="D2508" t="s">
        <v>2630</v>
      </c>
      <c r="E2508">
        <v>1000730</v>
      </c>
      <c r="F2508" t="s">
        <v>47</v>
      </c>
      <c r="G2508" t="s">
        <v>117</v>
      </c>
      <c r="H2508" t="s">
        <v>2557</v>
      </c>
      <c r="I2508">
        <v>35822665</v>
      </c>
      <c r="J2508" t="s">
        <v>2558</v>
      </c>
      <c r="K2508">
        <v>0</v>
      </c>
      <c r="L2508" t="s">
        <v>1228</v>
      </c>
      <c r="M2508">
        <v>0</v>
      </c>
      <c r="N2508" t="s">
        <v>1228</v>
      </c>
    </row>
    <row r="2509" spans="1:14" hidden="1">
      <c r="A2509">
        <v>10</v>
      </c>
      <c r="B2509">
        <v>41</v>
      </c>
      <c r="C2509" t="s">
        <v>2555</v>
      </c>
      <c r="D2509" t="s">
        <v>2630</v>
      </c>
      <c r="E2509">
        <v>1000730</v>
      </c>
      <c r="F2509" t="s">
        <v>47</v>
      </c>
      <c r="G2509" t="s">
        <v>150</v>
      </c>
      <c r="H2509" t="s">
        <v>2557</v>
      </c>
      <c r="I2509">
        <v>35822665</v>
      </c>
      <c r="J2509" t="s">
        <v>2558</v>
      </c>
      <c r="K2509">
        <v>0</v>
      </c>
      <c r="L2509" t="s">
        <v>1228</v>
      </c>
      <c r="M2509">
        <v>0</v>
      </c>
      <c r="N2509" t="s">
        <v>1228</v>
      </c>
    </row>
    <row r="2510" spans="1:14" hidden="1">
      <c r="A2510">
        <v>10</v>
      </c>
      <c r="B2510">
        <v>41</v>
      </c>
      <c r="C2510" t="s">
        <v>2555</v>
      </c>
      <c r="D2510" t="s">
        <v>2630</v>
      </c>
      <c r="E2510">
        <v>1000730</v>
      </c>
      <c r="F2510" t="s">
        <v>47</v>
      </c>
      <c r="G2510" t="s">
        <v>279</v>
      </c>
      <c r="H2510" t="s">
        <v>2557</v>
      </c>
      <c r="I2510">
        <v>35822665</v>
      </c>
      <c r="J2510" t="s">
        <v>2558</v>
      </c>
      <c r="K2510">
        <v>0</v>
      </c>
      <c r="L2510" t="s">
        <v>1228</v>
      </c>
      <c r="M2510">
        <v>0</v>
      </c>
      <c r="N2510" t="s">
        <v>1228</v>
      </c>
    </row>
    <row r="2511" spans="1:14" hidden="1">
      <c r="A2511">
        <v>10</v>
      </c>
      <c r="B2511">
        <v>41</v>
      </c>
      <c r="C2511" t="s">
        <v>2555</v>
      </c>
      <c r="D2511" t="s">
        <v>2630</v>
      </c>
      <c r="E2511">
        <v>1000730</v>
      </c>
      <c r="F2511" t="s">
        <v>47</v>
      </c>
      <c r="G2511" t="s">
        <v>250</v>
      </c>
      <c r="H2511" t="s">
        <v>2557</v>
      </c>
      <c r="I2511">
        <v>35822665</v>
      </c>
      <c r="J2511" t="s">
        <v>2558</v>
      </c>
      <c r="K2511">
        <v>0</v>
      </c>
      <c r="L2511" t="s">
        <v>1228</v>
      </c>
      <c r="M2511">
        <v>0</v>
      </c>
      <c r="N2511" t="s">
        <v>1228</v>
      </c>
    </row>
    <row r="2512" spans="1:14" hidden="1">
      <c r="A2512">
        <v>10</v>
      </c>
      <c r="B2512">
        <v>41</v>
      </c>
      <c r="C2512" t="s">
        <v>2555</v>
      </c>
      <c r="D2512" t="s">
        <v>2630</v>
      </c>
      <c r="E2512">
        <v>1000730</v>
      </c>
      <c r="F2512" t="s">
        <v>47</v>
      </c>
      <c r="G2512" t="s">
        <v>252</v>
      </c>
      <c r="H2512" t="s">
        <v>2557</v>
      </c>
      <c r="I2512">
        <v>35822665</v>
      </c>
      <c r="J2512" t="s">
        <v>2558</v>
      </c>
      <c r="K2512">
        <v>0</v>
      </c>
      <c r="L2512" t="s">
        <v>1228</v>
      </c>
      <c r="M2512">
        <v>0</v>
      </c>
      <c r="N2512" t="s">
        <v>1228</v>
      </c>
    </row>
    <row r="2513" spans="1:14" hidden="1">
      <c r="A2513">
        <v>10</v>
      </c>
      <c r="B2513">
        <v>41</v>
      </c>
      <c r="C2513" t="s">
        <v>2555</v>
      </c>
      <c r="D2513" t="s">
        <v>2630</v>
      </c>
      <c r="E2513">
        <v>1000730</v>
      </c>
      <c r="F2513" t="s">
        <v>47</v>
      </c>
      <c r="G2513" t="s">
        <v>135</v>
      </c>
      <c r="H2513" t="s">
        <v>2557</v>
      </c>
      <c r="I2513">
        <v>35822665</v>
      </c>
      <c r="J2513" t="s">
        <v>2558</v>
      </c>
      <c r="K2513">
        <v>0</v>
      </c>
      <c r="L2513" t="s">
        <v>1228</v>
      </c>
      <c r="M2513">
        <v>0</v>
      </c>
      <c r="N2513" t="s">
        <v>1228</v>
      </c>
    </row>
    <row r="2514" spans="1:14" hidden="1">
      <c r="A2514">
        <v>10</v>
      </c>
      <c r="B2514">
        <v>41</v>
      </c>
      <c r="C2514" t="s">
        <v>2555</v>
      </c>
      <c r="D2514" t="s">
        <v>2630</v>
      </c>
      <c r="E2514">
        <v>1000730</v>
      </c>
      <c r="F2514" t="s">
        <v>47</v>
      </c>
      <c r="G2514" t="s">
        <v>245</v>
      </c>
      <c r="H2514" t="s">
        <v>2557</v>
      </c>
      <c r="I2514">
        <v>35822665</v>
      </c>
      <c r="J2514" t="s">
        <v>2558</v>
      </c>
      <c r="K2514">
        <v>0</v>
      </c>
      <c r="L2514" t="s">
        <v>1228</v>
      </c>
      <c r="M2514">
        <v>0</v>
      </c>
      <c r="N2514" t="s">
        <v>1228</v>
      </c>
    </row>
    <row r="2515" spans="1:14" hidden="1">
      <c r="A2515">
        <v>10</v>
      </c>
      <c r="B2515">
        <v>41</v>
      </c>
      <c r="C2515" t="s">
        <v>2555</v>
      </c>
      <c r="D2515" t="s">
        <v>2630</v>
      </c>
      <c r="E2515">
        <v>1000730</v>
      </c>
      <c r="F2515" t="s">
        <v>47</v>
      </c>
      <c r="G2515" t="s">
        <v>117</v>
      </c>
      <c r="H2515" t="s">
        <v>2557</v>
      </c>
      <c r="I2515">
        <v>35822665</v>
      </c>
      <c r="J2515" t="s">
        <v>2558</v>
      </c>
      <c r="K2515">
        <v>0</v>
      </c>
      <c r="L2515" t="s">
        <v>1228</v>
      </c>
      <c r="M2515">
        <v>0</v>
      </c>
      <c r="N2515" t="s">
        <v>1228</v>
      </c>
    </row>
    <row r="2516" spans="1:14" hidden="1">
      <c r="A2516">
        <v>10</v>
      </c>
      <c r="B2516">
        <v>41</v>
      </c>
      <c r="C2516" t="s">
        <v>2555</v>
      </c>
      <c r="D2516" t="s">
        <v>2630</v>
      </c>
      <c r="E2516">
        <v>1000730</v>
      </c>
      <c r="F2516" t="s">
        <v>47</v>
      </c>
      <c r="G2516" t="s">
        <v>254</v>
      </c>
      <c r="H2516" t="s">
        <v>2557</v>
      </c>
      <c r="I2516">
        <v>35822665</v>
      </c>
      <c r="J2516" t="s">
        <v>2558</v>
      </c>
      <c r="K2516">
        <v>0</v>
      </c>
      <c r="L2516" t="s">
        <v>1228</v>
      </c>
      <c r="M2516">
        <v>0</v>
      </c>
      <c r="N2516" t="s">
        <v>1228</v>
      </c>
    </row>
    <row r="2517" spans="1:14" hidden="1">
      <c r="A2517">
        <v>10</v>
      </c>
      <c r="B2517">
        <v>41</v>
      </c>
      <c r="C2517" t="s">
        <v>2555</v>
      </c>
      <c r="D2517" t="s">
        <v>2630</v>
      </c>
      <c r="E2517">
        <v>1000730</v>
      </c>
      <c r="F2517" t="s">
        <v>47</v>
      </c>
      <c r="G2517" t="s">
        <v>177</v>
      </c>
      <c r="H2517" t="s">
        <v>2557</v>
      </c>
      <c r="I2517">
        <v>35822665</v>
      </c>
      <c r="J2517" t="s">
        <v>2558</v>
      </c>
      <c r="K2517">
        <v>0</v>
      </c>
      <c r="L2517" t="s">
        <v>1228</v>
      </c>
      <c r="M2517">
        <v>0</v>
      </c>
      <c r="N2517" t="s">
        <v>1228</v>
      </c>
    </row>
    <row r="2518" spans="1:14" hidden="1">
      <c r="A2518">
        <v>10</v>
      </c>
      <c r="B2518">
        <v>41</v>
      </c>
      <c r="C2518" t="s">
        <v>2555</v>
      </c>
      <c r="D2518" t="s">
        <v>2630</v>
      </c>
      <c r="E2518">
        <v>1000730</v>
      </c>
      <c r="F2518" t="s">
        <v>47</v>
      </c>
      <c r="G2518" t="s">
        <v>150</v>
      </c>
      <c r="H2518" t="s">
        <v>2557</v>
      </c>
      <c r="I2518">
        <v>35822665</v>
      </c>
      <c r="J2518" t="s">
        <v>2558</v>
      </c>
      <c r="K2518">
        <v>0</v>
      </c>
      <c r="L2518" t="s">
        <v>1228</v>
      </c>
      <c r="M2518">
        <v>0</v>
      </c>
      <c r="N2518" t="s">
        <v>1228</v>
      </c>
    </row>
    <row r="2519" spans="1:14" hidden="1">
      <c r="A2519">
        <v>10</v>
      </c>
      <c r="B2519">
        <v>41</v>
      </c>
      <c r="C2519" t="s">
        <v>2555</v>
      </c>
      <c r="D2519" t="s">
        <v>2630</v>
      </c>
      <c r="E2519">
        <v>1000730</v>
      </c>
      <c r="F2519" t="s">
        <v>47</v>
      </c>
      <c r="G2519" t="s">
        <v>317</v>
      </c>
      <c r="H2519" t="s">
        <v>2557</v>
      </c>
      <c r="I2519">
        <v>35822665</v>
      </c>
      <c r="J2519" t="s">
        <v>2558</v>
      </c>
      <c r="K2519">
        <v>0</v>
      </c>
      <c r="L2519" t="s">
        <v>1228</v>
      </c>
      <c r="M2519">
        <v>0</v>
      </c>
      <c r="N2519" t="s">
        <v>1228</v>
      </c>
    </row>
    <row r="2520" spans="1:14" hidden="1">
      <c r="A2520">
        <v>10</v>
      </c>
      <c r="B2520">
        <v>41</v>
      </c>
      <c r="C2520" t="s">
        <v>2555</v>
      </c>
      <c r="D2520" t="s">
        <v>2630</v>
      </c>
      <c r="E2520">
        <v>1000730</v>
      </c>
      <c r="F2520" t="s">
        <v>47</v>
      </c>
      <c r="G2520" t="s">
        <v>80</v>
      </c>
      <c r="H2520" t="s">
        <v>2557</v>
      </c>
      <c r="I2520">
        <v>35822665</v>
      </c>
      <c r="J2520" t="s">
        <v>2558</v>
      </c>
      <c r="K2520">
        <v>0</v>
      </c>
      <c r="L2520" t="s">
        <v>1228</v>
      </c>
      <c r="M2520">
        <v>0</v>
      </c>
      <c r="N2520" t="s">
        <v>1228</v>
      </c>
    </row>
    <row r="2521" spans="1:14" hidden="1">
      <c r="A2521">
        <v>10</v>
      </c>
      <c r="B2521">
        <v>41</v>
      </c>
      <c r="C2521" t="s">
        <v>2555</v>
      </c>
      <c r="D2521" t="s">
        <v>2630</v>
      </c>
      <c r="E2521">
        <v>1000730</v>
      </c>
      <c r="F2521" t="s">
        <v>47</v>
      </c>
      <c r="G2521" t="s">
        <v>117</v>
      </c>
      <c r="H2521" t="s">
        <v>2557</v>
      </c>
      <c r="I2521">
        <v>35822665</v>
      </c>
      <c r="J2521" t="s">
        <v>2558</v>
      </c>
      <c r="K2521">
        <v>0</v>
      </c>
      <c r="L2521" t="s">
        <v>1228</v>
      </c>
      <c r="M2521">
        <v>0</v>
      </c>
      <c r="N2521" t="s">
        <v>1228</v>
      </c>
    </row>
    <row r="2522" spans="1:14" hidden="1">
      <c r="A2522">
        <v>10</v>
      </c>
      <c r="B2522">
        <v>43</v>
      </c>
      <c r="C2522" t="s">
        <v>2559</v>
      </c>
      <c r="D2522" t="s">
        <v>2630</v>
      </c>
      <c r="E2522">
        <v>1000730</v>
      </c>
      <c r="F2522" t="s">
        <v>47</v>
      </c>
      <c r="G2522" t="s">
        <v>194</v>
      </c>
      <c r="H2522" t="s">
        <v>2557</v>
      </c>
      <c r="I2522">
        <v>3910657530</v>
      </c>
      <c r="J2522" t="s">
        <v>2558</v>
      </c>
      <c r="K2522" t="s">
        <v>2619</v>
      </c>
      <c r="L2522" t="s">
        <v>1228</v>
      </c>
      <c r="M2522" t="s">
        <v>2620</v>
      </c>
      <c r="N2522" t="s">
        <v>1228</v>
      </c>
    </row>
    <row r="2523" spans="1:14" hidden="1">
      <c r="A2523">
        <v>10</v>
      </c>
      <c r="B2523">
        <v>43</v>
      </c>
      <c r="C2523" t="s">
        <v>2559</v>
      </c>
      <c r="D2523" t="s">
        <v>2630</v>
      </c>
      <c r="E2523">
        <v>1000730</v>
      </c>
      <c r="F2523" t="s">
        <v>47</v>
      </c>
      <c r="G2523" t="s">
        <v>80</v>
      </c>
      <c r="H2523" t="s">
        <v>2557</v>
      </c>
      <c r="I2523">
        <v>3910657530</v>
      </c>
      <c r="J2523" t="s">
        <v>2558</v>
      </c>
      <c r="K2523">
        <v>0</v>
      </c>
      <c r="L2523" t="s">
        <v>1228</v>
      </c>
      <c r="M2523">
        <v>0</v>
      </c>
      <c r="N2523" t="s">
        <v>1228</v>
      </c>
    </row>
    <row r="2524" spans="1:14" hidden="1">
      <c r="A2524">
        <v>19</v>
      </c>
      <c r="B2524">
        <v>43</v>
      </c>
      <c r="C2524" t="s">
        <v>2559</v>
      </c>
      <c r="D2524" t="s">
        <v>2630</v>
      </c>
      <c r="E2524">
        <v>1000730</v>
      </c>
      <c r="F2524" t="s">
        <v>47</v>
      </c>
      <c r="G2524" t="s">
        <v>54</v>
      </c>
      <c r="H2524" t="s">
        <v>2557</v>
      </c>
      <c r="I2524">
        <v>3910657531</v>
      </c>
      <c r="J2524" t="s">
        <v>2558</v>
      </c>
      <c r="K2524" t="s">
        <v>2621</v>
      </c>
      <c r="L2524" t="s">
        <v>1228</v>
      </c>
      <c r="M2524" t="s">
        <v>2622</v>
      </c>
      <c r="N2524" t="s">
        <v>1228</v>
      </c>
    </row>
    <row r="2525" spans="1:14" hidden="1">
      <c r="A2525">
        <v>10</v>
      </c>
      <c r="B2525">
        <v>43</v>
      </c>
      <c r="C2525" t="s">
        <v>2559</v>
      </c>
      <c r="D2525" t="s">
        <v>2630</v>
      </c>
      <c r="E2525">
        <v>1000730</v>
      </c>
      <c r="F2525" t="s">
        <v>47</v>
      </c>
      <c r="G2525" t="s">
        <v>194</v>
      </c>
      <c r="H2525" t="s">
        <v>2557</v>
      </c>
      <c r="I2525">
        <v>3910659812</v>
      </c>
      <c r="J2525" t="s">
        <v>2558</v>
      </c>
      <c r="K2525">
        <v>0</v>
      </c>
      <c r="L2525" t="s">
        <v>1228</v>
      </c>
      <c r="M2525">
        <v>0</v>
      </c>
      <c r="N2525" t="s">
        <v>1228</v>
      </c>
    </row>
    <row r="2526" spans="1:14" hidden="1">
      <c r="A2526">
        <v>10</v>
      </c>
      <c r="B2526">
        <v>43</v>
      </c>
      <c r="C2526" t="s">
        <v>2559</v>
      </c>
      <c r="D2526" t="s">
        <v>2630</v>
      </c>
      <c r="E2526">
        <v>1000730</v>
      </c>
      <c r="F2526" t="s">
        <v>47</v>
      </c>
      <c r="G2526" t="s">
        <v>409</v>
      </c>
      <c r="H2526" t="s">
        <v>2557</v>
      </c>
      <c r="I2526">
        <v>3910659812</v>
      </c>
      <c r="J2526" t="s">
        <v>2558</v>
      </c>
      <c r="K2526">
        <v>0</v>
      </c>
      <c r="L2526" t="s">
        <v>1228</v>
      </c>
      <c r="M2526">
        <v>0</v>
      </c>
      <c r="N2526" t="s">
        <v>1228</v>
      </c>
    </row>
    <row r="2527" spans="1:14" hidden="1">
      <c r="A2527">
        <v>10</v>
      </c>
      <c r="B2527">
        <v>43</v>
      </c>
      <c r="C2527" t="s">
        <v>2559</v>
      </c>
      <c r="D2527" t="s">
        <v>2630</v>
      </c>
      <c r="E2527">
        <v>1000730</v>
      </c>
      <c r="F2527" t="s">
        <v>47</v>
      </c>
      <c r="G2527" t="s">
        <v>1122</v>
      </c>
      <c r="H2527" t="s">
        <v>2557</v>
      </c>
      <c r="I2527">
        <v>3910659812</v>
      </c>
      <c r="J2527" t="s">
        <v>2558</v>
      </c>
      <c r="K2527">
        <v>0</v>
      </c>
      <c r="L2527" t="s">
        <v>1228</v>
      </c>
      <c r="M2527">
        <v>0</v>
      </c>
      <c r="N2527" t="s">
        <v>1228</v>
      </c>
    </row>
    <row r="2528" spans="1:14" hidden="1">
      <c r="A2528">
        <v>19</v>
      </c>
      <c r="B2528">
        <v>43</v>
      </c>
      <c r="C2528" t="s">
        <v>2559</v>
      </c>
      <c r="D2528" t="s">
        <v>2630</v>
      </c>
      <c r="E2528">
        <v>1000730</v>
      </c>
      <c r="F2528" t="s">
        <v>47</v>
      </c>
      <c r="G2528" t="s">
        <v>54</v>
      </c>
      <c r="H2528" t="s">
        <v>2557</v>
      </c>
      <c r="I2528">
        <v>3910659813</v>
      </c>
      <c r="J2528" t="s">
        <v>2558</v>
      </c>
      <c r="K2528">
        <v>0</v>
      </c>
      <c r="L2528" t="s">
        <v>1228</v>
      </c>
      <c r="M2528">
        <v>0</v>
      </c>
      <c r="N2528" t="s">
        <v>1228</v>
      </c>
    </row>
    <row r="2529" spans="1:14" hidden="1">
      <c r="A2529">
        <v>10</v>
      </c>
      <c r="B2529">
        <v>56</v>
      </c>
      <c r="C2529" t="s">
        <v>2555</v>
      </c>
      <c r="D2529" t="s">
        <v>2630</v>
      </c>
      <c r="E2529">
        <v>1000730</v>
      </c>
      <c r="F2529" t="s">
        <v>47</v>
      </c>
      <c r="G2529" t="s">
        <v>250</v>
      </c>
      <c r="H2529" t="s">
        <v>2557</v>
      </c>
      <c r="I2529">
        <v>35823174</v>
      </c>
      <c r="J2529" t="s">
        <v>2558</v>
      </c>
      <c r="K2529">
        <v>0</v>
      </c>
      <c r="L2529" t="s">
        <v>1228</v>
      </c>
      <c r="M2529">
        <v>0</v>
      </c>
      <c r="N2529" t="s">
        <v>1228</v>
      </c>
    </row>
    <row r="2530" spans="1:14" hidden="1">
      <c r="A2530">
        <v>10</v>
      </c>
      <c r="B2530">
        <v>56</v>
      </c>
      <c r="C2530" t="s">
        <v>2555</v>
      </c>
      <c r="D2530" t="s">
        <v>2630</v>
      </c>
      <c r="E2530">
        <v>1000730</v>
      </c>
      <c r="F2530" t="s">
        <v>47</v>
      </c>
      <c r="G2530" t="s">
        <v>194</v>
      </c>
      <c r="H2530" t="s">
        <v>2557</v>
      </c>
      <c r="I2530">
        <v>35823174</v>
      </c>
      <c r="J2530" t="s">
        <v>2558</v>
      </c>
      <c r="K2530">
        <v>0</v>
      </c>
      <c r="L2530" t="s">
        <v>1228</v>
      </c>
      <c r="M2530">
        <v>0</v>
      </c>
      <c r="N2530" t="s">
        <v>1228</v>
      </c>
    </row>
    <row r="2531" spans="1:14" hidden="1">
      <c r="A2531">
        <v>10</v>
      </c>
      <c r="B2531">
        <v>56</v>
      </c>
      <c r="C2531" t="s">
        <v>2555</v>
      </c>
      <c r="D2531" t="s">
        <v>2630</v>
      </c>
      <c r="E2531">
        <v>1000730</v>
      </c>
      <c r="F2531" t="s">
        <v>47</v>
      </c>
      <c r="G2531" t="s">
        <v>150</v>
      </c>
      <c r="H2531" t="s">
        <v>2557</v>
      </c>
      <c r="I2531">
        <v>35823174</v>
      </c>
      <c r="J2531" t="s">
        <v>2558</v>
      </c>
      <c r="K2531">
        <v>0</v>
      </c>
      <c r="L2531" t="s">
        <v>1228</v>
      </c>
      <c r="M2531">
        <v>0</v>
      </c>
      <c r="N2531" t="s">
        <v>1228</v>
      </c>
    </row>
    <row r="2532" spans="1:14" hidden="1">
      <c r="A2532">
        <v>10</v>
      </c>
      <c r="B2532">
        <v>56</v>
      </c>
      <c r="C2532" t="s">
        <v>2555</v>
      </c>
      <c r="D2532" t="s">
        <v>2630</v>
      </c>
      <c r="E2532">
        <v>1000730</v>
      </c>
      <c r="F2532" t="s">
        <v>47</v>
      </c>
      <c r="G2532" t="s">
        <v>135</v>
      </c>
      <c r="H2532" t="s">
        <v>2557</v>
      </c>
      <c r="I2532">
        <v>35823174</v>
      </c>
      <c r="J2532" t="s">
        <v>2558</v>
      </c>
      <c r="K2532">
        <v>0</v>
      </c>
      <c r="L2532" t="s">
        <v>1228</v>
      </c>
      <c r="M2532">
        <v>0</v>
      </c>
      <c r="N2532" t="s">
        <v>1228</v>
      </c>
    </row>
    <row r="2533" spans="1:14" hidden="1">
      <c r="A2533">
        <v>10</v>
      </c>
      <c r="B2533">
        <v>56</v>
      </c>
      <c r="C2533" t="s">
        <v>2555</v>
      </c>
      <c r="D2533" t="s">
        <v>2630</v>
      </c>
      <c r="E2533">
        <v>1000730</v>
      </c>
      <c r="F2533" t="s">
        <v>47</v>
      </c>
      <c r="G2533" t="s">
        <v>155</v>
      </c>
      <c r="H2533" t="s">
        <v>2557</v>
      </c>
      <c r="I2533">
        <v>35823174</v>
      </c>
      <c r="J2533" t="s">
        <v>2558</v>
      </c>
      <c r="K2533">
        <v>0</v>
      </c>
      <c r="L2533" t="s">
        <v>1228</v>
      </c>
      <c r="M2533">
        <v>0</v>
      </c>
      <c r="N2533" t="s">
        <v>1228</v>
      </c>
    </row>
    <row r="2534" spans="1:14" hidden="1">
      <c r="A2534">
        <v>10</v>
      </c>
      <c r="B2534">
        <v>56</v>
      </c>
      <c r="C2534" t="s">
        <v>2555</v>
      </c>
      <c r="D2534" t="s">
        <v>2630</v>
      </c>
      <c r="E2534">
        <v>1000730</v>
      </c>
      <c r="F2534" t="s">
        <v>47</v>
      </c>
      <c r="G2534" t="s">
        <v>1121</v>
      </c>
      <c r="H2534" t="s">
        <v>2557</v>
      </c>
      <c r="I2534">
        <v>35823174</v>
      </c>
      <c r="J2534" t="s">
        <v>2558</v>
      </c>
      <c r="K2534">
        <v>0</v>
      </c>
      <c r="L2534" t="s">
        <v>1228</v>
      </c>
      <c r="M2534">
        <v>0</v>
      </c>
      <c r="N2534" t="s">
        <v>1228</v>
      </c>
    </row>
    <row r="2535" spans="1:14" hidden="1">
      <c r="A2535">
        <v>10</v>
      </c>
      <c r="B2535">
        <v>56</v>
      </c>
      <c r="C2535" t="s">
        <v>2555</v>
      </c>
      <c r="D2535" t="s">
        <v>2630</v>
      </c>
      <c r="E2535">
        <v>1000730</v>
      </c>
      <c r="F2535" t="s">
        <v>47</v>
      </c>
      <c r="G2535" t="s">
        <v>409</v>
      </c>
      <c r="H2535" t="s">
        <v>2557</v>
      </c>
      <c r="I2535">
        <v>35823174</v>
      </c>
      <c r="J2535" t="s">
        <v>2558</v>
      </c>
      <c r="K2535">
        <v>0</v>
      </c>
      <c r="L2535" t="s">
        <v>1228</v>
      </c>
      <c r="M2535">
        <v>0</v>
      </c>
      <c r="N2535" t="s">
        <v>1228</v>
      </c>
    </row>
    <row r="2536" spans="1:14" hidden="1">
      <c r="A2536">
        <v>10</v>
      </c>
      <c r="B2536">
        <v>56</v>
      </c>
      <c r="C2536" t="s">
        <v>2555</v>
      </c>
      <c r="D2536" t="s">
        <v>2630</v>
      </c>
      <c r="E2536">
        <v>1000730</v>
      </c>
      <c r="F2536" t="s">
        <v>47</v>
      </c>
      <c r="G2536" t="s">
        <v>317</v>
      </c>
      <c r="H2536" t="s">
        <v>2557</v>
      </c>
      <c r="I2536">
        <v>35823174</v>
      </c>
      <c r="J2536" t="s">
        <v>2558</v>
      </c>
      <c r="K2536">
        <v>0</v>
      </c>
      <c r="L2536" t="s">
        <v>1228</v>
      </c>
      <c r="M2536">
        <v>0</v>
      </c>
      <c r="N2536" t="s">
        <v>1228</v>
      </c>
    </row>
    <row r="2537" spans="1:14" hidden="1">
      <c r="A2537">
        <v>10</v>
      </c>
      <c r="B2537">
        <v>56</v>
      </c>
      <c r="C2537" t="s">
        <v>2555</v>
      </c>
      <c r="D2537" t="s">
        <v>2630</v>
      </c>
      <c r="E2537">
        <v>1000730</v>
      </c>
      <c r="F2537" t="s">
        <v>47</v>
      </c>
      <c r="G2537" t="s">
        <v>80</v>
      </c>
      <c r="H2537" t="s">
        <v>2557</v>
      </c>
      <c r="I2537">
        <v>35823174</v>
      </c>
      <c r="J2537" t="s">
        <v>2558</v>
      </c>
      <c r="K2537">
        <v>0</v>
      </c>
      <c r="L2537" t="s">
        <v>1228</v>
      </c>
      <c r="M2537">
        <v>0</v>
      </c>
      <c r="N2537" t="s">
        <v>1228</v>
      </c>
    </row>
    <row r="2538" spans="1:14" hidden="1">
      <c r="A2538">
        <v>10</v>
      </c>
      <c r="B2538">
        <v>56</v>
      </c>
      <c r="C2538" t="s">
        <v>2555</v>
      </c>
      <c r="D2538" t="s">
        <v>2630</v>
      </c>
      <c r="E2538">
        <v>1000730</v>
      </c>
      <c r="F2538" t="s">
        <v>47</v>
      </c>
      <c r="G2538" t="s">
        <v>252</v>
      </c>
      <c r="H2538" t="s">
        <v>2557</v>
      </c>
      <c r="I2538">
        <v>35823174</v>
      </c>
      <c r="J2538" t="s">
        <v>2558</v>
      </c>
      <c r="K2538">
        <v>0</v>
      </c>
      <c r="L2538" t="s">
        <v>1228</v>
      </c>
      <c r="M2538">
        <v>0</v>
      </c>
      <c r="N2538" t="s">
        <v>1228</v>
      </c>
    </row>
    <row r="2539" spans="1:14" hidden="1">
      <c r="A2539">
        <v>10</v>
      </c>
      <c r="B2539">
        <v>56</v>
      </c>
      <c r="C2539" t="s">
        <v>2555</v>
      </c>
      <c r="D2539" t="s">
        <v>2630</v>
      </c>
      <c r="E2539">
        <v>1000730</v>
      </c>
      <c r="F2539" t="s">
        <v>47</v>
      </c>
      <c r="G2539" t="s">
        <v>1124</v>
      </c>
      <c r="H2539" t="s">
        <v>2557</v>
      </c>
      <c r="I2539">
        <v>35823174</v>
      </c>
      <c r="J2539" t="s">
        <v>2558</v>
      </c>
      <c r="K2539">
        <v>0</v>
      </c>
      <c r="L2539" t="s">
        <v>1228</v>
      </c>
      <c r="M2539">
        <v>0</v>
      </c>
      <c r="N2539" t="s">
        <v>1228</v>
      </c>
    </row>
    <row r="2540" spans="1:14" hidden="1">
      <c r="A2540">
        <v>10</v>
      </c>
      <c r="B2540">
        <v>56</v>
      </c>
      <c r="C2540" t="s">
        <v>2555</v>
      </c>
      <c r="D2540" t="s">
        <v>2630</v>
      </c>
      <c r="E2540">
        <v>1000730</v>
      </c>
      <c r="F2540" t="s">
        <v>47</v>
      </c>
      <c r="G2540" t="s">
        <v>137</v>
      </c>
      <c r="H2540" t="s">
        <v>2557</v>
      </c>
      <c r="I2540">
        <v>35823174</v>
      </c>
      <c r="J2540" t="s">
        <v>2558</v>
      </c>
      <c r="K2540">
        <v>0</v>
      </c>
      <c r="L2540" t="s">
        <v>1228</v>
      </c>
      <c r="M2540">
        <v>0</v>
      </c>
      <c r="N2540" t="s">
        <v>1228</v>
      </c>
    </row>
    <row r="2541" spans="1:14" hidden="1">
      <c r="A2541">
        <v>10</v>
      </c>
      <c r="B2541">
        <v>56</v>
      </c>
      <c r="C2541" t="s">
        <v>2555</v>
      </c>
      <c r="D2541" t="s">
        <v>2630</v>
      </c>
      <c r="E2541">
        <v>1000730</v>
      </c>
      <c r="F2541" t="s">
        <v>47</v>
      </c>
      <c r="G2541" t="s">
        <v>117</v>
      </c>
      <c r="H2541" t="s">
        <v>2557</v>
      </c>
      <c r="I2541">
        <v>35823174</v>
      </c>
      <c r="J2541" t="s">
        <v>2558</v>
      </c>
      <c r="K2541" s="45">
        <v>18153</v>
      </c>
      <c r="L2541" t="s">
        <v>1228</v>
      </c>
      <c r="M2541" s="45">
        <v>3449</v>
      </c>
      <c r="N2541" t="s">
        <v>1228</v>
      </c>
    </row>
    <row r="2542" spans="1:14" hidden="1">
      <c r="A2542">
        <v>10</v>
      </c>
      <c r="B2542">
        <v>56</v>
      </c>
      <c r="C2542" t="s">
        <v>2555</v>
      </c>
      <c r="D2542" t="s">
        <v>2630</v>
      </c>
      <c r="E2542">
        <v>1000730</v>
      </c>
      <c r="F2542" t="s">
        <v>47</v>
      </c>
      <c r="G2542" t="s">
        <v>245</v>
      </c>
      <c r="H2542" t="s">
        <v>2557</v>
      </c>
      <c r="I2542">
        <v>35823174</v>
      </c>
      <c r="J2542" t="s">
        <v>2558</v>
      </c>
      <c r="K2542">
        <v>0</v>
      </c>
      <c r="L2542" t="s">
        <v>1228</v>
      </c>
      <c r="M2542">
        <v>0</v>
      </c>
      <c r="N2542" t="s">
        <v>1228</v>
      </c>
    </row>
    <row r="2543" spans="1:14" hidden="1">
      <c r="A2543">
        <v>10</v>
      </c>
      <c r="B2543">
        <v>56</v>
      </c>
      <c r="C2543" t="s">
        <v>2555</v>
      </c>
      <c r="D2543" t="s">
        <v>2630</v>
      </c>
      <c r="E2543">
        <v>1000730</v>
      </c>
      <c r="F2543" t="s">
        <v>47</v>
      </c>
      <c r="G2543" t="s">
        <v>530</v>
      </c>
      <c r="H2543" t="s">
        <v>2557</v>
      </c>
      <c r="I2543">
        <v>35823174</v>
      </c>
      <c r="J2543" t="s">
        <v>2558</v>
      </c>
      <c r="K2543">
        <v>0</v>
      </c>
      <c r="L2543" t="s">
        <v>1228</v>
      </c>
      <c r="M2543">
        <v>0</v>
      </c>
      <c r="N2543" t="s">
        <v>1228</v>
      </c>
    </row>
    <row r="2544" spans="1:14" hidden="1">
      <c r="A2544">
        <v>10</v>
      </c>
      <c r="B2544">
        <v>56</v>
      </c>
      <c r="C2544" t="s">
        <v>2555</v>
      </c>
      <c r="D2544" t="s">
        <v>2630</v>
      </c>
      <c r="E2544">
        <v>1000730</v>
      </c>
      <c r="F2544" t="s">
        <v>47</v>
      </c>
      <c r="G2544" t="s">
        <v>1128</v>
      </c>
      <c r="H2544" t="s">
        <v>2557</v>
      </c>
      <c r="I2544">
        <v>35823174</v>
      </c>
      <c r="J2544" t="s">
        <v>2558</v>
      </c>
      <c r="K2544">
        <v>0</v>
      </c>
      <c r="L2544" t="s">
        <v>1228</v>
      </c>
      <c r="M2544">
        <v>0</v>
      </c>
      <c r="N2544" t="s">
        <v>1228</v>
      </c>
    </row>
    <row r="2545" spans="1:14" hidden="1">
      <c r="A2545">
        <v>10</v>
      </c>
      <c r="B2545">
        <v>56</v>
      </c>
      <c r="C2545" t="s">
        <v>2555</v>
      </c>
      <c r="D2545" t="s">
        <v>2630</v>
      </c>
      <c r="E2545">
        <v>1000730</v>
      </c>
      <c r="F2545" t="s">
        <v>47</v>
      </c>
      <c r="G2545" t="s">
        <v>320</v>
      </c>
      <c r="H2545" t="s">
        <v>2557</v>
      </c>
      <c r="I2545">
        <v>35823174</v>
      </c>
      <c r="J2545" t="s">
        <v>2558</v>
      </c>
      <c r="K2545">
        <v>0</v>
      </c>
      <c r="L2545" t="s">
        <v>1228</v>
      </c>
      <c r="M2545">
        <v>0</v>
      </c>
      <c r="N2545" t="s">
        <v>1228</v>
      </c>
    </row>
    <row r="2546" spans="1:14" hidden="1">
      <c r="A2546">
        <v>10</v>
      </c>
      <c r="B2546">
        <v>56</v>
      </c>
      <c r="C2546" t="s">
        <v>2555</v>
      </c>
      <c r="D2546" t="s">
        <v>2630</v>
      </c>
      <c r="E2546">
        <v>1000730</v>
      </c>
      <c r="F2546" t="s">
        <v>47</v>
      </c>
      <c r="G2546" t="s">
        <v>182</v>
      </c>
      <c r="H2546" t="s">
        <v>2557</v>
      </c>
      <c r="I2546">
        <v>35823174</v>
      </c>
      <c r="J2546" t="s">
        <v>2558</v>
      </c>
      <c r="K2546">
        <v>0</v>
      </c>
      <c r="L2546" t="s">
        <v>1228</v>
      </c>
      <c r="M2546">
        <v>0</v>
      </c>
      <c r="N2546" t="s">
        <v>1228</v>
      </c>
    </row>
    <row r="2547" spans="1:14" hidden="1">
      <c r="A2547">
        <v>10</v>
      </c>
      <c r="B2547">
        <v>56</v>
      </c>
      <c r="C2547" t="s">
        <v>2555</v>
      </c>
      <c r="D2547" t="s">
        <v>2630</v>
      </c>
      <c r="E2547">
        <v>1000730</v>
      </c>
      <c r="F2547" t="s">
        <v>47</v>
      </c>
      <c r="G2547" t="s">
        <v>481</v>
      </c>
      <c r="H2547" t="s">
        <v>2557</v>
      </c>
      <c r="I2547">
        <v>35823174</v>
      </c>
      <c r="J2547" t="s">
        <v>2558</v>
      </c>
      <c r="K2547">
        <v>0</v>
      </c>
      <c r="L2547" t="s">
        <v>1228</v>
      </c>
      <c r="M2547">
        <v>0</v>
      </c>
      <c r="N2547" t="s">
        <v>1228</v>
      </c>
    </row>
    <row r="2548" spans="1:14" hidden="1">
      <c r="A2548">
        <v>10</v>
      </c>
      <c r="B2548">
        <v>43</v>
      </c>
      <c r="C2548" t="s">
        <v>2560</v>
      </c>
      <c r="D2548" t="s">
        <v>2630</v>
      </c>
      <c r="E2548">
        <v>1000730</v>
      </c>
      <c r="F2548" t="s">
        <v>47</v>
      </c>
      <c r="G2548" t="s">
        <v>194</v>
      </c>
      <c r="H2548" t="s">
        <v>2557</v>
      </c>
      <c r="I2548">
        <v>3910657530</v>
      </c>
      <c r="J2548" t="s">
        <v>2558</v>
      </c>
      <c r="K2548" s="45">
        <v>6480</v>
      </c>
      <c r="L2548" t="s">
        <v>1228</v>
      </c>
      <c r="M2548" s="45">
        <v>1231</v>
      </c>
      <c r="N2548" t="s">
        <v>1228</v>
      </c>
    </row>
    <row r="2549" spans="1:14" hidden="1">
      <c r="A2549">
        <v>10</v>
      </c>
      <c r="B2549">
        <v>43</v>
      </c>
      <c r="C2549" t="s">
        <v>2560</v>
      </c>
      <c r="D2549" t="s">
        <v>2630</v>
      </c>
      <c r="E2549">
        <v>1000730</v>
      </c>
      <c r="F2549" t="s">
        <v>47</v>
      </c>
      <c r="G2549" t="s">
        <v>80</v>
      </c>
      <c r="H2549" t="s">
        <v>2557</v>
      </c>
      <c r="I2549">
        <v>3910657530</v>
      </c>
      <c r="J2549" t="s">
        <v>2558</v>
      </c>
      <c r="K2549">
        <v>0</v>
      </c>
      <c r="L2549" t="s">
        <v>1228</v>
      </c>
      <c r="M2549">
        <v>0</v>
      </c>
      <c r="N2549" t="s">
        <v>1228</v>
      </c>
    </row>
    <row r="2550" spans="1:14" hidden="1">
      <c r="A2550">
        <v>19</v>
      </c>
      <c r="B2550">
        <v>43</v>
      </c>
      <c r="C2550" t="s">
        <v>2560</v>
      </c>
      <c r="D2550" t="s">
        <v>2630</v>
      </c>
      <c r="E2550">
        <v>1000730</v>
      </c>
      <c r="F2550" t="s">
        <v>47</v>
      </c>
      <c r="G2550" t="s">
        <v>54</v>
      </c>
      <c r="H2550" t="s">
        <v>2557</v>
      </c>
      <c r="I2550">
        <v>3910657531</v>
      </c>
      <c r="J2550" t="s">
        <v>2558</v>
      </c>
      <c r="K2550" s="45">
        <v>4285636</v>
      </c>
      <c r="L2550" t="s">
        <v>1228</v>
      </c>
      <c r="M2550" s="45">
        <v>814271</v>
      </c>
      <c r="N2550" t="s">
        <v>1228</v>
      </c>
    </row>
    <row r="2551" spans="1:14" hidden="1">
      <c r="A2551">
        <v>19</v>
      </c>
      <c r="B2551">
        <v>41</v>
      </c>
      <c r="C2551" t="s">
        <v>2560</v>
      </c>
      <c r="D2551" t="s">
        <v>2630</v>
      </c>
      <c r="E2551">
        <v>1000730</v>
      </c>
      <c r="F2551" t="s">
        <v>47</v>
      </c>
      <c r="G2551" t="s">
        <v>54</v>
      </c>
      <c r="H2551" t="s">
        <v>2557</v>
      </c>
      <c r="I2551">
        <v>3910655813</v>
      </c>
      <c r="J2551" t="s">
        <v>2558</v>
      </c>
      <c r="K2551">
        <v>0</v>
      </c>
      <c r="L2551" t="s">
        <v>1228</v>
      </c>
      <c r="M2551">
        <v>0</v>
      </c>
      <c r="N2551" t="s">
        <v>1228</v>
      </c>
    </row>
    <row r="2552" spans="1:14" hidden="1">
      <c r="A2552">
        <v>19</v>
      </c>
      <c r="B2552">
        <v>41</v>
      </c>
      <c r="C2552" t="s">
        <v>2560</v>
      </c>
      <c r="D2552" t="s">
        <v>2630</v>
      </c>
      <c r="E2552">
        <v>1000730</v>
      </c>
      <c r="F2552" t="s">
        <v>47</v>
      </c>
      <c r="G2552" t="s">
        <v>54</v>
      </c>
      <c r="H2552" t="s">
        <v>2557</v>
      </c>
      <c r="I2552">
        <v>3910655813</v>
      </c>
      <c r="J2552" t="s">
        <v>2558</v>
      </c>
      <c r="K2552">
        <v>0</v>
      </c>
      <c r="L2552" t="s">
        <v>1228</v>
      </c>
      <c r="M2552">
        <v>0</v>
      </c>
      <c r="N2552" t="s">
        <v>1228</v>
      </c>
    </row>
    <row r="2553" spans="1:14" hidden="1">
      <c r="A2553">
        <v>19</v>
      </c>
      <c r="B2553">
        <v>41</v>
      </c>
      <c r="C2553" t="s">
        <v>2560</v>
      </c>
      <c r="D2553" t="s">
        <v>2630</v>
      </c>
      <c r="E2553">
        <v>1000730</v>
      </c>
      <c r="F2553" t="s">
        <v>47</v>
      </c>
      <c r="G2553" t="s">
        <v>54</v>
      </c>
      <c r="H2553" t="s">
        <v>2557</v>
      </c>
      <c r="I2553">
        <v>3910655813</v>
      </c>
      <c r="J2553" t="s">
        <v>2558</v>
      </c>
      <c r="K2553">
        <v>0</v>
      </c>
      <c r="L2553" t="s">
        <v>1228</v>
      </c>
      <c r="M2553">
        <v>0</v>
      </c>
      <c r="N2553" t="s">
        <v>1228</v>
      </c>
    </row>
    <row r="2554" spans="1:14" hidden="1">
      <c r="A2554">
        <v>19</v>
      </c>
      <c r="B2554">
        <v>41</v>
      </c>
      <c r="C2554" t="s">
        <v>2560</v>
      </c>
      <c r="D2554" t="s">
        <v>2630</v>
      </c>
      <c r="E2554">
        <v>1000730</v>
      </c>
      <c r="F2554" t="s">
        <v>47</v>
      </c>
      <c r="G2554" t="s">
        <v>54</v>
      </c>
      <c r="H2554" t="s">
        <v>2557</v>
      </c>
      <c r="I2554">
        <v>3910655813</v>
      </c>
      <c r="J2554" t="s">
        <v>2558</v>
      </c>
      <c r="K2554">
        <v>0</v>
      </c>
      <c r="L2554" t="s">
        <v>1228</v>
      </c>
      <c r="M2554">
        <v>0</v>
      </c>
      <c r="N2554" t="s">
        <v>1228</v>
      </c>
    </row>
    <row r="2555" spans="1:14" hidden="1">
      <c r="A2555">
        <v>19</v>
      </c>
      <c r="B2555">
        <v>41</v>
      </c>
      <c r="C2555" t="s">
        <v>2560</v>
      </c>
      <c r="D2555" t="s">
        <v>2630</v>
      </c>
      <c r="E2555">
        <v>1000730</v>
      </c>
      <c r="F2555" t="s">
        <v>47</v>
      </c>
      <c r="G2555" t="s">
        <v>54</v>
      </c>
      <c r="H2555" t="s">
        <v>2557</v>
      </c>
      <c r="I2555">
        <v>3910655813</v>
      </c>
      <c r="J2555" t="s">
        <v>2558</v>
      </c>
      <c r="K2555">
        <v>0</v>
      </c>
      <c r="L2555" t="s">
        <v>1228</v>
      </c>
      <c r="M2555">
        <v>0</v>
      </c>
      <c r="N2555" t="s">
        <v>1228</v>
      </c>
    </row>
    <row r="2556" spans="1:14" hidden="1">
      <c r="A2556">
        <v>19</v>
      </c>
      <c r="B2556">
        <v>41</v>
      </c>
      <c r="C2556" t="s">
        <v>2560</v>
      </c>
      <c r="D2556" t="s">
        <v>2630</v>
      </c>
      <c r="E2556">
        <v>1000730</v>
      </c>
      <c r="F2556" t="s">
        <v>47</v>
      </c>
      <c r="G2556" t="s">
        <v>54</v>
      </c>
      <c r="H2556" t="s">
        <v>2557</v>
      </c>
      <c r="I2556">
        <v>3910655813</v>
      </c>
      <c r="J2556" t="s">
        <v>2558</v>
      </c>
      <c r="K2556">
        <v>0</v>
      </c>
      <c r="L2556" t="s">
        <v>1228</v>
      </c>
      <c r="M2556">
        <v>0</v>
      </c>
      <c r="N2556" t="s">
        <v>1228</v>
      </c>
    </row>
    <row r="2557" spans="1:14" hidden="1">
      <c r="A2557">
        <v>19</v>
      </c>
      <c r="B2557">
        <v>41</v>
      </c>
      <c r="C2557" t="s">
        <v>2560</v>
      </c>
      <c r="D2557" t="s">
        <v>2630</v>
      </c>
      <c r="E2557">
        <v>1000730</v>
      </c>
      <c r="F2557" t="s">
        <v>47</v>
      </c>
      <c r="G2557" t="s">
        <v>54</v>
      </c>
      <c r="H2557" t="s">
        <v>2557</v>
      </c>
      <c r="I2557">
        <v>3910655813</v>
      </c>
      <c r="J2557" t="s">
        <v>2558</v>
      </c>
      <c r="K2557">
        <v>0</v>
      </c>
      <c r="L2557" t="s">
        <v>1228</v>
      </c>
      <c r="M2557">
        <v>0</v>
      </c>
      <c r="N2557" t="s">
        <v>1228</v>
      </c>
    </row>
    <row r="2558" spans="1:14" hidden="1">
      <c r="A2558">
        <v>19</v>
      </c>
      <c r="B2558">
        <v>41</v>
      </c>
      <c r="C2558" t="s">
        <v>2560</v>
      </c>
      <c r="D2558" t="s">
        <v>2630</v>
      </c>
      <c r="E2558">
        <v>1000730</v>
      </c>
      <c r="F2558" t="s">
        <v>47</v>
      </c>
      <c r="G2558" t="s">
        <v>54</v>
      </c>
      <c r="H2558" t="s">
        <v>2557</v>
      </c>
      <c r="I2558">
        <v>3910655813</v>
      </c>
      <c r="J2558" t="s">
        <v>2558</v>
      </c>
      <c r="K2558">
        <v>0</v>
      </c>
      <c r="L2558" t="s">
        <v>1228</v>
      </c>
      <c r="M2558">
        <v>0</v>
      </c>
      <c r="N2558" t="s">
        <v>1228</v>
      </c>
    </row>
    <row r="2559" spans="1:14" hidden="1">
      <c r="A2559">
        <v>19</v>
      </c>
      <c r="B2559">
        <v>41</v>
      </c>
      <c r="C2559" t="s">
        <v>2560</v>
      </c>
      <c r="D2559" t="s">
        <v>2630</v>
      </c>
      <c r="E2559">
        <v>1000730</v>
      </c>
      <c r="F2559" t="s">
        <v>47</v>
      </c>
      <c r="G2559" t="s">
        <v>54</v>
      </c>
      <c r="H2559" t="s">
        <v>2557</v>
      </c>
      <c r="I2559">
        <v>3910655813</v>
      </c>
      <c r="J2559" t="s">
        <v>2558</v>
      </c>
      <c r="K2559">
        <v>0</v>
      </c>
      <c r="L2559" t="s">
        <v>1228</v>
      </c>
      <c r="M2559">
        <v>0</v>
      </c>
      <c r="N2559" t="s">
        <v>1228</v>
      </c>
    </row>
    <row r="2560" spans="1:14" hidden="1">
      <c r="A2560">
        <v>19</v>
      </c>
      <c r="B2560">
        <v>41</v>
      </c>
      <c r="C2560" t="s">
        <v>2560</v>
      </c>
      <c r="D2560" t="s">
        <v>2630</v>
      </c>
      <c r="E2560">
        <v>1000730</v>
      </c>
      <c r="F2560" t="s">
        <v>47</v>
      </c>
      <c r="G2560" t="s">
        <v>54</v>
      </c>
      <c r="H2560" t="s">
        <v>2557</v>
      </c>
      <c r="I2560">
        <v>3910655813</v>
      </c>
      <c r="J2560" t="s">
        <v>2558</v>
      </c>
      <c r="K2560">
        <v>0</v>
      </c>
      <c r="L2560" t="s">
        <v>1228</v>
      </c>
      <c r="M2560">
        <v>0</v>
      </c>
      <c r="N2560" t="s">
        <v>1228</v>
      </c>
    </row>
    <row r="2561" spans="1:14" hidden="1">
      <c r="A2561">
        <v>19</v>
      </c>
      <c r="B2561">
        <v>41</v>
      </c>
      <c r="C2561" t="s">
        <v>2560</v>
      </c>
      <c r="D2561" t="s">
        <v>2630</v>
      </c>
      <c r="E2561">
        <v>1000730</v>
      </c>
      <c r="F2561" t="s">
        <v>47</v>
      </c>
      <c r="G2561" t="s">
        <v>54</v>
      </c>
      <c r="H2561" t="s">
        <v>2557</v>
      </c>
      <c r="I2561">
        <v>3910655813</v>
      </c>
      <c r="J2561" t="s">
        <v>2558</v>
      </c>
      <c r="K2561">
        <v>0</v>
      </c>
      <c r="L2561" t="s">
        <v>1228</v>
      </c>
      <c r="M2561">
        <v>0</v>
      </c>
      <c r="N2561" t="s">
        <v>1228</v>
      </c>
    </row>
    <row r="2562" spans="1:14" hidden="1">
      <c r="A2562">
        <v>19</v>
      </c>
      <c r="B2562">
        <v>41</v>
      </c>
      <c r="C2562" t="s">
        <v>2560</v>
      </c>
      <c r="D2562" t="s">
        <v>2630</v>
      </c>
      <c r="E2562">
        <v>1000730</v>
      </c>
      <c r="F2562" t="s">
        <v>47</v>
      </c>
      <c r="G2562" t="s">
        <v>54</v>
      </c>
      <c r="H2562" t="s">
        <v>2557</v>
      </c>
      <c r="I2562">
        <v>3910655813</v>
      </c>
      <c r="J2562" t="s">
        <v>2558</v>
      </c>
      <c r="K2562">
        <v>0</v>
      </c>
      <c r="L2562" t="s">
        <v>1228</v>
      </c>
      <c r="M2562">
        <v>0</v>
      </c>
      <c r="N2562" t="s">
        <v>1228</v>
      </c>
    </row>
    <row r="2563" spans="1:14" hidden="1">
      <c r="A2563">
        <v>19</v>
      </c>
      <c r="B2563">
        <v>41</v>
      </c>
      <c r="C2563" t="s">
        <v>2560</v>
      </c>
      <c r="D2563" t="s">
        <v>2630</v>
      </c>
      <c r="E2563">
        <v>1000730</v>
      </c>
      <c r="F2563" t="s">
        <v>47</v>
      </c>
      <c r="G2563" t="s">
        <v>54</v>
      </c>
      <c r="H2563" t="s">
        <v>2557</v>
      </c>
      <c r="I2563">
        <v>3910655813</v>
      </c>
      <c r="J2563" t="s">
        <v>2558</v>
      </c>
      <c r="K2563">
        <v>0</v>
      </c>
      <c r="L2563" t="s">
        <v>1228</v>
      </c>
      <c r="M2563">
        <v>0</v>
      </c>
      <c r="N2563" t="s">
        <v>1228</v>
      </c>
    </row>
    <row r="2564" spans="1:14" hidden="1">
      <c r="A2564">
        <v>19</v>
      </c>
      <c r="B2564">
        <v>41</v>
      </c>
      <c r="C2564" t="s">
        <v>2560</v>
      </c>
      <c r="D2564" t="s">
        <v>2630</v>
      </c>
      <c r="E2564">
        <v>1000730</v>
      </c>
      <c r="F2564" t="s">
        <v>47</v>
      </c>
      <c r="G2564" t="s">
        <v>54</v>
      </c>
      <c r="H2564" t="s">
        <v>2557</v>
      </c>
      <c r="I2564">
        <v>3910655813</v>
      </c>
      <c r="J2564" t="s">
        <v>2558</v>
      </c>
      <c r="K2564">
        <v>0</v>
      </c>
      <c r="L2564" t="s">
        <v>1228</v>
      </c>
      <c r="M2564">
        <v>0</v>
      </c>
      <c r="N2564" t="s">
        <v>1228</v>
      </c>
    </row>
    <row r="2565" spans="1:14" hidden="1">
      <c r="A2565">
        <v>19</v>
      </c>
      <c r="B2565">
        <v>41</v>
      </c>
      <c r="C2565" t="s">
        <v>2560</v>
      </c>
      <c r="D2565" t="s">
        <v>2630</v>
      </c>
      <c r="E2565">
        <v>1000730</v>
      </c>
      <c r="F2565" t="s">
        <v>47</v>
      </c>
      <c r="G2565" t="s">
        <v>54</v>
      </c>
      <c r="H2565" t="s">
        <v>2557</v>
      </c>
      <c r="I2565">
        <v>3910655813</v>
      </c>
      <c r="J2565" t="s">
        <v>2558</v>
      </c>
      <c r="K2565">
        <v>0</v>
      </c>
      <c r="L2565" t="s">
        <v>1228</v>
      </c>
      <c r="M2565">
        <v>0</v>
      </c>
      <c r="N2565" t="s">
        <v>1228</v>
      </c>
    </row>
    <row r="2566" spans="1:14" hidden="1">
      <c r="A2566">
        <v>19</v>
      </c>
      <c r="B2566">
        <v>41</v>
      </c>
      <c r="C2566" t="s">
        <v>2560</v>
      </c>
      <c r="D2566" t="s">
        <v>2630</v>
      </c>
      <c r="E2566">
        <v>1000730</v>
      </c>
      <c r="F2566" t="s">
        <v>47</v>
      </c>
      <c r="G2566" t="s">
        <v>54</v>
      </c>
      <c r="H2566" t="s">
        <v>2557</v>
      </c>
      <c r="I2566">
        <v>3910655813</v>
      </c>
      <c r="J2566" t="s">
        <v>2558</v>
      </c>
      <c r="K2566">
        <v>0</v>
      </c>
      <c r="L2566" t="s">
        <v>1228</v>
      </c>
      <c r="M2566">
        <v>0</v>
      </c>
      <c r="N2566" t="s">
        <v>1228</v>
      </c>
    </row>
    <row r="2567" spans="1:14" hidden="1">
      <c r="A2567">
        <v>19</v>
      </c>
      <c r="B2567">
        <v>41</v>
      </c>
      <c r="C2567" t="s">
        <v>2560</v>
      </c>
      <c r="D2567" t="s">
        <v>2630</v>
      </c>
      <c r="E2567">
        <v>1000730</v>
      </c>
      <c r="F2567" t="s">
        <v>47</v>
      </c>
      <c r="G2567" t="s">
        <v>54</v>
      </c>
      <c r="H2567" t="s">
        <v>2557</v>
      </c>
      <c r="I2567">
        <v>3910655813</v>
      </c>
      <c r="J2567" t="s">
        <v>2558</v>
      </c>
      <c r="K2567">
        <v>0</v>
      </c>
      <c r="L2567" t="s">
        <v>1228</v>
      </c>
      <c r="M2567">
        <v>0</v>
      </c>
      <c r="N2567" t="s">
        <v>1228</v>
      </c>
    </row>
    <row r="2568" spans="1:14" hidden="1">
      <c r="A2568">
        <v>19</v>
      </c>
      <c r="B2568">
        <v>41</v>
      </c>
      <c r="C2568" t="s">
        <v>2560</v>
      </c>
      <c r="D2568" t="s">
        <v>2630</v>
      </c>
      <c r="E2568">
        <v>1000730</v>
      </c>
      <c r="F2568" t="s">
        <v>47</v>
      </c>
      <c r="G2568" t="s">
        <v>54</v>
      </c>
      <c r="H2568" t="s">
        <v>2557</v>
      </c>
      <c r="I2568">
        <v>3910655813</v>
      </c>
      <c r="J2568" t="s">
        <v>2558</v>
      </c>
      <c r="K2568">
        <v>0</v>
      </c>
      <c r="L2568" t="s">
        <v>1228</v>
      </c>
      <c r="M2568">
        <v>0</v>
      </c>
      <c r="N2568" t="s">
        <v>1228</v>
      </c>
    </row>
    <row r="2569" spans="1:14" hidden="1">
      <c r="A2569">
        <v>19</v>
      </c>
      <c r="B2569">
        <v>41</v>
      </c>
      <c r="C2569" t="s">
        <v>2560</v>
      </c>
      <c r="D2569" t="s">
        <v>2630</v>
      </c>
      <c r="E2569">
        <v>1000730</v>
      </c>
      <c r="F2569" t="s">
        <v>47</v>
      </c>
      <c r="G2569" t="s">
        <v>54</v>
      </c>
      <c r="H2569" t="s">
        <v>2557</v>
      </c>
      <c r="I2569">
        <v>3910655813</v>
      </c>
      <c r="J2569" t="s">
        <v>2558</v>
      </c>
      <c r="K2569">
        <v>0</v>
      </c>
      <c r="L2569" t="s">
        <v>1228</v>
      </c>
      <c r="M2569">
        <v>0</v>
      </c>
      <c r="N2569" t="s">
        <v>1228</v>
      </c>
    </row>
    <row r="2570" spans="1:14" hidden="1">
      <c r="A2570">
        <v>19</v>
      </c>
      <c r="B2570">
        <v>41</v>
      </c>
      <c r="C2570" t="s">
        <v>2560</v>
      </c>
      <c r="D2570" t="s">
        <v>2630</v>
      </c>
      <c r="E2570">
        <v>1000730</v>
      </c>
      <c r="F2570" t="s">
        <v>47</v>
      </c>
      <c r="G2570" t="s">
        <v>54</v>
      </c>
      <c r="H2570" t="s">
        <v>2557</v>
      </c>
      <c r="I2570">
        <v>3910655813</v>
      </c>
      <c r="J2570" t="s">
        <v>2558</v>
      </c>
      <c r="K2570">
        <v>0</v>
      </c>
      <c r="L2570" t="s">
        <v>1228</v>
      </c>
      <c r="M2570">
        <v>0</v>
      </c>
      <c r="N2570" t="s">
        <v>1228</v>
      </c>
    </row>
    <row r="2571" spans="1:14" hidden="1">
      <c r="A2571">
        <v>19</v>
      </c>
      <c r="B2571">
        <v>41</v>
      </c>
      <c r="C2571" t="s">
        <v>2560</v>
      </c>
      <c r="D2571" t="s">
        <v>2630</v>
      </c>
      <c r="E2571">
        <v>1000730</v>
      </c>
      <c r="F2571" t="s">
        <v>47</v>
      </c>
      <c r="G2571" t="s">
        <v>54</v>
      </c>
      <c r="H2571" t="s">
        <v>2557</v>
      </c>
      <c r="I2571">
        <v>3910655813</v>
      </c>
      <c r="J2571" t="s">
        <v>2558</v>
      </c>
      <c r="K2571">
        <v>0</v>
      </c>
      <c r="L2571" t="s">
        <v>1228</v>
      </c>
      <c r="M2571">
        <v>0</v>
      </c>
      <c r="N2571" t="s">
        <v>1228</v>
      </c>
    </row>
    <row r="2572" spans="1:14" hidden="1">
      <c r="A2572">
        <v>19</v>
      </c>
      <c r="B2572">
        <v>41</v>
      </c>
      <c r="C2572" t="s">
        <v>2560</v>
      </c>
      <c r="D2572" t="s">
        <v>2630</v>
      </c>
      <c r="E2572">
        <v>1000730</v>
      </c>
      <c r="F2572" t="s">
        <v>47</v>
      </c>
      <c r="G2572" t="s">
        <v>54</v>
      </c>
      <c r="H2572" t="s">
        <v>2557</v>
      </c>
      <c r="I2572">
        <v>3910655813</v>
      </c>
      <c r="J2572" t="s">
        <v>2558</v>
      </c>
      <c r="K2572">
        <v>0</v>
      </c>
      <c r="L2572" t="s">
        <v>1228</v>
      </c>
      <c r="M2572">
        <v>0</v>
      </c>
      <c r="N2572" t="s">
        <v>1228</v>
      </c>
    </row>
    <row r="2573" spans="1:14" hidden="1">
      <c r="A2573">
        <v>19</v>
      </c>
      <c r="B2573">
        <v>41</v>
      </c>
      <c r="C2573" t="s">
        <v>2560</v>
      </c>
      <c r="D2573" t="s">
        <v>2630</v>
      </c>
      <c r="E2573">
        <v>1000730</v>
      </c>
      <c r="F2573" t="s">
        <v>47</v>
      </c>
      <c r="G2573" t="s">
        <v>54</v>
      </c>
      <c r="H2573" t="s">
        <v>2557</v>
      </c>
      <c r="I2573">
        <v>3910655813</v>
      </c>
      <c r="J2573" t="s">
        <v>2558</v>
      </c>
      <c r="K2573">
        <v>0</v>
      </c>
      <c r="L2573" t="s">
        <v>1228</v>
      </c>
      <c r="M2573">
        <v>0</v>
      </c>
      <c r="N2573" t="s">
        <v>1228</v>
      </c>
    </row>
    <row r="2574" spans="1:14" hidden="1">
      <c r="A2574">
        <v>19</v>
      </c>
      <c r="B2574">
        <v>41</v>
      </c>
      <c r="C2574" t="s">
        <v>2560</v>
      </c>
      <c r="D2574" t="s">
        <v>2630</v>
      </c>
      <c r="E2574">
        <v>1000730</v>
      </c>
      <c r="F2574" t="s">
        <v>47</v>
      </c>
      <c r="G2574" t="s">
        <v>54</v>
      </c>
      <c r="H2574" t="s">
        <v>2557</v>
      </c>
      <c r="I2574">
        <v>3910655813</v>
      </c>
      <c r="J2574" t="s">
        <v>2558</v>
      </c>
      <c r="K2574">
        <v>0</v>
      </c>
      <c r="L2574" t="s">
        <v>1228</v>
      </c>
      <c r="M2574">
        <v>0</v>
      </c>
      <c r="N2574" t="s">
        <v>1228</v>
      </c>
    </row>
    <row r="2575" spans="1:14" hidden="1">
      <c r="A2575">
        <v>10</v>
      </c>
      <c r="B2575">
        <v>41</v>
      </c>
      <c r="C2575" t="s">
        <v>2560</v>
      </c>
      <c r="D2575" t="s">
        <v>2630</v>
      </c>
      <c r="E2575">
        <v>1000730</v>
      </c>
      <c r="F2575" t="s">
        <v>47</v>
      </c>
      <c r="G2575" t="s">
        <v>194</v>
      </c>
      <c r="H2575" t="s">
        <v>2557</v>
      </c>
      <c r="I2575">
        <v>3910655814</v>
      </c>
      <c r="J2575" t="s">
        <v>2558</v>
      </c>
      <c r="K2575">
        <v>0</v>
      </c>
      <c r="L2575" t="s">
        <v>1228</v>
      </c>
      <c r="M2575">
        <v>0</v>
      </c>
      <c r="N2575" t="s">
        <v>1228</v>
      </c>
    </row>
    <row r="2576" spans="1:14" hidden="1">
      <c r="A2576">
        <v>10</v>
      </c>
      <c r="B2576">
        <v>41</v>
      </c>
      <c r="C2576" t="s">
        <v>2560</v>
      </c>
      <c r="D2576" t="s">
        <v>2630</v>
      </c>
      <c r="E2576">
        <v>1000730</v>
      </c>
      <c r="F2576" t="s">
        <v>47</v>
      </c>
      <c r="G2576" t="s">
        <v>1122</v>
      </c>
      <c r="H2576" t="s">
        <v>2557</v>
      </c>
      <c r="I2576">
        <v>3910655814</v>
      </c>
      <c r="J2576" t="s">
        <v>2558</v>
      </c>
      <c r="K2576">
        <v>0</v>
      </c>
      <c r="L2576" t="s">
        <v>1228</v>
      </c>
      <c r="M2576">
        <v>0</v>
      </c>
      <c r="N2576" t="s">
        <v>1228</v>
      </c>
    </row>
    <row r="2577" spans="1:14" hidden="1">
      <c r="A2577">
        <v>10</v>
      </c>
      <c r="B2577">
        <v>41</v>
      </c>
      <c r="C2577" t="s">
        <v>2560</v>
      </c>
      <c r="D2577" t="s">
        <v>2630</v>
      </c>
      <c r="E2577">
        <v>1000730</v>
      </c>
      <c r="F2577" t="s">
        <v>47</v>
      </c>
      <c r="G2577" t="s">
        <v>194</v>
      </c>
      <c r="H2577" t="s">
        <v>2557</v>
      </c>
      <c r="I2577">
        <v>3910655814</v>
      </c>
      <c r="J2577" t="s">
        <v>2558</v>
      </c>
      <c r="K2577">
        <v>0</v>
      </c>
      <c r="L2577" t="s">
        <v>1228</v>
      </c>
      <c r="M2577">
        <v>0</v>
      </c>
      <c r="N2577" t="s">
        <v>1228</v>
      </c>
    </row>
    <row r="2578" spans="1:14" hidden="1">
      <c r="A2578">
        <v>10</v>
      </c>
      <c r="B2578">
        <v>41</v>
      </c>
      <c r="C2578" t="s">
        <v>2560</v>
      </c>
      <c r="D2578" t="s">
        <v>2630</v>
      </c>
      <c r="E2578">
        <v>1000730</v>
      </c>
      <c r="F2578" t="s">
        <v>47</v>
      </c>
      <c r="G2578" t="s">
        <v>409</v>
      </c>
      <c r="H2578" t="s">
        <v>2557</v>
      </c>
      <c r="I2578">
        <v>3910655814</v>
      </c>
      <c r="J2578" t="s">
        <v>2558</v>
      </c>
      <c r="K2578">
        <v>0</v>
      </c>
      <c r="L2578" t="s">
        <v>1228</v>
      </c>
      <c r="M2578">
        <v>0</v>
      </c>
      <c r="N2578" t="s">
        <v>1228</v>
      </c>
    </row>
    <row r="2579" spans="1:14" hidden="1">
      <c r="A2579">
        <v>10</v>
      </c>
      <c r="B2579">
        <v>41</v>
      </c>
      <c r="C2579" t="s">
        <v>2560</v>
      </c>
      <c r="D2579" t="s">
        <v>2630</v>
      </c>
      <c r="E2579">
        <v>1000730</v>
      </c>
      <c r="F2579" t="s">
        <v>47</v>
      </c>
      <c r="G2579" t="s">
        <v>1122</v>
      </c>
      <c r="H2579" t="s">
        <v>2557</v>
      </c>
      <c r="I2579">
        <v>3910655814</v>
      </c>
      <c r="J2579" t="s">
        <v>2558</v>
      </c>
      <c r="K2579">
        <v>0</v>
      </c>
      <c r="L2579" t="s">
        <v>1228</v>
      </c>
      <c r="M2579">
        <v>0</v>
      </c>
      <c r="N2579" t="s">
        <v>1228</v>
      </c>
    </row>
    <row r="2580" spans="1:14" hidden="1">
      <c r="A2580">
        <v>10</v>
      </c>
      <c r="B2580">
        <v>41</v>
      </c>
      <c r="C2580" t="s">
        <v>2560</v>
      </c>
      <c r="D2580" t="s">
        <v>2630</v>
      </c>
      <c r="E2580">
        <v>1000730</v>
      </c>
      <c r="F2580" t="s">
        <v>47</v>
      </c>
      <c r="G2580" t="s">
        <v>409</v>
      </c>
      <c r="H2580" t="s">
        <v>2557</v>
      </c>
      <c r="I2580">
        <v>3910655814</v>
      </c>
      <c r="J2580" t="s">
        <v>2558</v>
      </c>
      <c r="K2580">
        <v>0</v>
      </c>
      <c r="L2580" t="s">
        <v>1228</v>
      </c>
      <c r="M2580">
        <v>0</v>
      </c>
      <c r="N2580" t="s">
        <v>1228</v>
      </c>
    </row>
    <row r="2581" spans="1:14" hidden="1">
      <c r="A2581">
        <v>10</v>
      </c>
      <c r="B2581">
        <v>43</v>
      </c>
      <c r="C2581" t="s">
        <v>2560</v>
      </c>
      <c r="D2581" t="s">
        <v>2630</v>
      </c>
      <c r="E2581">
        <v>1000730</v>
      </c>
      <c r="F2581" t="s">
        <v>47</v>
      </c>
      <c r="G2581" t="s">
        <v>194</v>
      </c>
      <c r="H2581" t="s">
        <v>2557</v>
      </c>
      <c r="I2581">
        <v>3910659812</v>
      </c>
      <c r="J2581" t="s">
        <v>2558</v>
      </c>
      <c r="K2581">
        <v>0</v>
      </c>
      <c r="L2581" t="s">
        <v>1228</v>
      </c>
      <c r="M2581">
        <v>0</v>
      </c>
      <c r="N2581" t="s">
        <v>1228</v>
      </c>
    </row>
    <row r="2582" spans="1:14" hidden="1">
      <c r="A2582">
        <v>10</v>
      </c>
      <c r="B2582">
        <v>43</v>
      </c>
      <c r="C2582" t="s">
        <v>2560</v>
      </c>
      <c r="D2582" t="s">
        <v>2630</v>
      </c>
      <c r="E2582">
        <v>1000730</v>
      </c>
      <c r="F2582" t="s">
        <v>47</v>
      </c>
      <c r="G2582" t="s">
        <v>409</v>
      </c>
      <c r="H2582" t="s">
        <v>2557</v>
      </c>
      <c r="I2582">
        <v>3910659812</v>
      </c>
      <c r="J2582" t="s">
        <v>2558</v>
      </c>
      <c r="K2582">
        <v>0</v>
      </c>
      <c r="L2582" t="s">
        <v>1228</v>
      </c>
      <c r="M2582">
        <v>0</v>
      </c>
      <c r="N2582" t="s">
        <v>1228</v>
      </c>
    </row>
    <row r="2583" spans="1:14" hidden="1">
      <c r="A2583">
        <v>10</v>
      </c>
      <c r="B2583">
        <v>43</v>
      </c>
      <c r="C2583" t="s">
        <v>2560</v>
      </c>
      <c r="D2583" t="s">
        <v>2630</v>
      </c>
      <c r="E2583">
        <v>1000730</v>
      </c>
      <c r="F2583" t="s">
        <v>47</v>
      </c>
      <c r="G2583" t="s">
        <v>1122</v>
      </c>
      <c r="H2583" t="s">
        <v>2557</v>
      </c>
      <c r="I2583">
        <v>3910659812</v>
      </c>
      <c r="J2583" t="s">
        <v>2558</v>
      </c>
      <c r="K2583">
        <v>0</v>
      </c>
      <c r="L2583" t="s">
        <v>1228</v>
      </c>
      <c r="M2583">
        <v>0</v>
      </c>
      <c r="N2583" t="s">
        <v>1228</v>
      </c>
    </row>
    <row r="2584" spans="1:14" hidden="1">
      <c r="A2584">
        <v>19</v>
      </c>
      <c r="B2584">
        <v>43</v>
      </c>
      <c r="C2584" t="s">
        <v>2560</v>
      </c>
      <c r="D2584" t="s">
        <v>2630</v>
      </c>
      <c r="E2584">
        <v>1000730</v>
      </c>
      <c r="F2584" t="s">
        <v>47</v>
      </c>
      <c r="G2584" t="s">
        <v>54</v>
      </c>
      <c r="H2584" t="s">
        <v>2557</v>
      </c>
      <c r="I2584">
        <v>3910659813</v>
      </c>
      <c r="J2584" t="s">
        <v>2558</v>
      </c>
      <c r="K2584">
        <v>0</v>
      </c>
      <c r="L2584" t="s">
        <v>1228</v>
      </c>
      <c r="M2584">
        <v>0</v>
      </c>
      <c r="N2584" t="s">
        <v>1228</v>
      </c>
    </row>
    <row r="2585" spans="1:14" hidden="1">
      <c r="A2585">
        <v>19</v>
      </c>
      <c r="B2585">
        <v>41</v>
      </c>
      <c r="C2585" t="s">
        <v>2559</v>
      </c>
      <c r="D2585" t="s">
        <v>2631</v>
      </c>
      <c r="E2585">
        <v>1000730</v>
      </c>
      <c r="F2585" t="s">
        <v>47</v>
      </c>
      <c r="G2585" t="s">
        <v>54</v>
      </c>
      <c r="H2585" t="s">
        <v>2557</v>
      </c>
      <c r="I2585">
        <v>3910739691</v>
      </c>
      <c r="J2585" t="s">
        <v>2558</v>
      </c>
      <c r="K2585">
        <v>0</v>
      </c>
      <c r="L2585" t="s">
        <v>1228</v>
      </c>
      <c r="M2585">
        <v>0</v>
      </c>
      <c r="N2585" t="s">
        <v>1228</v>
      </c>
    </row>
    <row r="2586" spans="1:14" hidden="1">
      <c r="A2586">
        <v>19</v>
      </c>
      <c r="B2586">
        <v>41</v>
      </c>
      <c r="C2586" t="s">
        <v>2559</v>
      </c>
      <c r="D2586" t="s">
        <v>2631</v>
      </c>
      <c r="E2586">
        <v>1000730</v>
      </c>
      <c r="F2586" t="s">
        <v>47</v>
      </c>
      <c r="G2586" t="s">
        <v>54</v>
      </c>
      <c r="H2586" t="s">
        <v>2557</v>
      </c>
      <c r="I2586">
        <v>3910739691</v>
      </c>
      <c r="J2586" t="s">
        <v>2558</v>
      </c>
      <c r="K2586">
        <v>0</v>
      </c>
      <c r="L2586" t="s">
        <v>1228</v>
      </c>
      <c r="M2586">
        <v>0</v>
      </c>
      <c r="N2586" t="s">
        <v>1228</v>
      </c>
    </row>
    <row r="2587" spans="1:14" hidden="1">
      <c r="A2587">
        <v>19</v>
      </c>
      <c r="B2587">
        <v>41</v>
      </c>
      <c r="C2587" t="s">
        <v>2559</v>
      </c>
      <c r="D2587" t="s">
        <v>2631</v>
      </c>
      <c r="E2587">
        <v>1000730</v>
      </c>
      <c r="F2587" t="s">
        <v>47</v>
      </c>
      <c r="G2587" t="s">
        <v>54</v>
      </c>
      <c r="H2587" t="s">
        <v>2557</v>
      </c>
      <c r="I2587">
        <v>3910739691</v>
      </c>
      <c r="J2587" t="s">
        <v>2558</v>
      </c>
      <c r="K2587">
        <v>0</v>
      </c>
      <c r="L2587" t="s">
        <v>1228</v>
      </c>
      <c r="M2587">
        <v>0</v>
      </c>
      <c r="N2587" t="s">
        <v>1228</v>
      </c>
    </row>
    <row r="2588" spans="1:14" hidden="1">
      <c r="A2588">
        <v>19</v>
      </c>
      <c r="B2588">
        <v>41</v>
      </c>
      <c r="C2588" t="s">
        <v>2559</v>
      </c>
      <c r="D2588" t="s">
        <v>2631</v>
      </c>
      <c r="E2588">
        <v>1000730</v>
      </c>
      <c r="F2588" t="s">
        <v>47</v>
      </c>
      <c r="G2588" t="s">
        <v>54</v>
      </c>
      <c r="H2588" t="s">
        <v>2557</v>
      </c>
      <c r="I2588">
        <v>3910739691</v>
      </c>
      <c r="J2588" t="s">
        <v>2558</v>
      </c>
      <c r="K2588">
        <v>0</v>
      </c>
      <c r="L2588" t="s">
        <v>1228</v>
      </c>
      <c r="M2588">
        <v>0</v>
      </c>
      <c r="N2588" t="s">
        <v>1228</v>
      </c>
    </row>
    <row r="2589" spans="1:14" hidden="1">
      <c r="A2589">
        <v>19</v>
      </c>
      <c r="B2589">
        <v>41</v>
      </c>
      <c r="C2589" t="s">
        <v>2559</v>
      </c>
      <c r="D2589" t="s">
        <v>2631</v>
      </c>
      <c r="E2589">
        <v>1000730</v>
      </c>
      <c r="F2589" t="s">
        <v>47</v>
      </c>
      <c r="G2589" t="s">
        <v>54</v>
      </c>
      <c r="H2589" t="s">
        <v>2557</v>
      </c>
      <c r="I2589">
        <v>3910739691</v>
      </c>
      <c r="J2589" t="s">
        <v>2558</v>
      </c>
      <c r="K2589">
        <v>0</v>
      </c>
      <c r="L2589" t="s">
        <v>1228</v>
      </c>
      <c r="M2589">
        <v>0</v>
      </c>
      <c r="N2589" t="s">
        <v>1228</v>
      </c>
    </row>
    <row r="2590" spans="1:14" hidden="1">
      <c r="A2590">
        <v>19</v>
      </c>
      <c r="B2590">
        <v>41</v>
      </c>
      <c r="C2590" t="s">
        <v>2559</v>
      </c>
      <c r="D2590" t="s">
        <v>2631</v>
      </c>
      <c r="E2590">
        <v>1000730</v>
      </c>
      <c r="F2590" t="s">
        <v>47</v>
      </c>
      <c r="G2590" t="s">
        <v>54</v>
      </c>
      <c r="H2590" t="s">
        <v>2557</v>
      </c>
      <c r="I2590">
        <v>3910739691</v>
      </c>
      <c r="J2590" t="s">
        <v>2558</v>
      </c>
      <c r="K2590">
        <v>0</v>
      </c>
      <c r="L2590" t="s">
        <v>1228</v>
      </c>
      <c r="M2590">
        <v>0</v>
      </c>
      <c r="N2590" t="s">
        <v>1228</v>
      </c>
    </row>
    <row r="2591" spans="1:14" hidden="1">
      <c r="A2591">
        <v>19</v>
      </c>
      <c r="B2591">
        <v>41</v>
      </c>
      <c r="C2591" t="s">
        <v>2559</v>
      </c>
      <c r="D2591" t="s">
        <v>2631</v>
      </c>
      <c r="E2591">
        <v>1000730</v>
      </c>
      <c r="F2591" t="s">
        <v>47</v>
      </c>
      <c r="G2591" t="s">
        <v>54</v>
      </c>
      <c r="H2591" t="s">
        <v>2557</v>
      </c>
      <c r="I2591">
        <v>3910739691</v>
      </c>
      <c r="J2591" t="s">
        <v>2558</v>
      </c>
      <c r="K2591">
        <v>0</v>
      </c>
      <c r="L2591" t="s">
        <v>1228</v>
      </c>
      <c r="M2591">
        <v>0</v>
      </c>
      <c r="N2591" t="s">
        <v>1228</v>
      </c>
    </row>
    <row r="2592" spans="1:14" hidden="1">
      <c r="A2592">
        <v>19</v>
      </c>
      <c r="B2592">
        <v>41</v>
      </c>
      <c r="C2592" t="s">
        <v>2559</v>
      </c>
      <c r="D2592" t="s">
        <v>2631</v>
      </c>
      <c r="E2592">
        <v>1000730</v>
      </c>
      <c r="F2592" t="s">
        <v>47</v>
      </c>
      <c r="G2592" t="s">
        <v>54</v>
      </c>
      <c r="H2592" t="s">
        <v>2557</v>
      </c>
      <c r="I2592">
        <v>3910739691</v>
      </c>
      <c r="J2592" t="s">
        <v>2558</v>
      </c>
      <c r="K2592">
        <v>0</v>
      </c>
      <c r="L2592" t="s">
        <v>1228</v>
      </c>
      <c r="M2592">
        <v>0</v>
      </c>
      <c r="N2592" t="s">
        <v>1228</v>
      </c>
    </row>
    <row r="2593" spans="1:14" hidden="1">
      <c r="A2593">
        <v>19</v>
      </c>
      <c r="B2593">
        <v>41</v>
      </c>
      <c r="C2593" t="s">
        <v>2559</v>
      </c>
      <c r="D2593" t="s">
        <v>2631</v>
      </c>
      <c r="E2593">
        <v>1000730</v>
      </c>
      <c r="F2593" t="s">
        <v>47</v>
      </c>
      <c r="G2593" t="s">
        <v>54</v>
      </c>
      <c r="H2593" t="s">
        <v>2557</v>
      </c>
      <c r="I2593">
        <v>3910739691</v>
      </c>
      <c r="J2593" t="s">
        <v>2558</v>
      </c>
      <c r="K2593">
        <v>0</v>
      </c>
      <c r="L2593" t="s">
        <v>1228</v>
      </c>
      <c r="M2593">
        <v>0</v>
      </c>
      <c r="N2593" t="s">
        <v>1228</v>
      </c>
    </row>
    <row r="2594" spans="1:14" hidden="1">
      <c r="A2594">
        <v>19</v>
      </c>
      <c r="B2594">
        <v>41</v>
      </c>
      <c r="C2594" t="s">
        <v>2559</v>
      </c>
      <c r="D2594" t="s">
        <v>2631</v>
      </c>
      <c r="E2594">
        <v>1000730</v>
      </c>
      <c r="F2594" t="s">
        <v>47</v>
      </c>
      <c r="G2594" t="s">
        <v>54</v>
      </c>
      <c r="H2594" t="s">
        <v>2557</v>
      </c>
      <c r="I2594">
        <v>3910739691</v>
      </c>
      <c r="J2594" t="s">
        <v>2558</v>
      </c>
      <c r="K2594">
        <v>0</v>
      </c>
      <c r="L2594" t="s">
        <v>1228</v>
      </c>
      <c r="M2594">
        <v>0</v>
      </c>
      <c r="N2594" t="s">
        <v>1228</v>
      </c>
    </row>
    <row r="2595" spans="1:14" hidden="1">
      <c r="A2595">
        <v>19</v>
      </c>
      <c r="B2595">
        <v>41</v>
      </c>
      <c r="C2595" t="s">
        <v>2559</v>
      </c>
      <c r="D2595" t="s">
        <v>2631</v>
      </c>
      <c r="E2595">
        <v>1000730</v>
      </c>
      <c r="F2595" t="s">
        <v>47</v>
      </c>
      <c r="G2595" t="s">
        <v>54</v>
      </c>
      <c r="H2595" t="s">
        <v>2557</v>
      </c>
      <c r="I2595">
        <v>3910739691</v>
      </c>
      <c r="J2595" t="s">
        <v>2558</v>
      </c>
      <c r="K2595">
        <v>0</v>
      </c>
      <c r="L2595" t="s">
        <v>1228</v>
      </c>
      <c r="M2595">
        <v>0</v>
      </c>
      <c r="N2595" t="s">
        <v>1228</v>
      </c>
    </row>
    <row r="2596" spans="1:14" hidden="1">
      <c r="A2596">
        <v>19</v>
      </c>
      <c r="B2596">
        <v>41</v>
      </c>
      <c r="C2596" t="s">
        <v>2559</v>
      </c>
      <c r="D2596" t="s">
        <v>2631</v>
      </c>
      <c r="E2596">
        <v>1000730</v>
      </c>
      <c r="F2596" t="s">
        <v>47</v>
      </c>
      <c r="G2596" t="s">
        <v>54</v>
      </c>
      <c r="H2596" t="s">
        <v>2557</v>
      </c>
      <c r="I2596">
        <v>3910739691</v>
      </c>
      <c r="J2596" t="s">
        <v>2558</v>
      </c>
      <c r="K2596">
        <v>0</v>
      </c>
      <c r="L2596" t="s">
        <v>1228</v>
      </c>
      <c r="M2596">
        <v>0</v>
      </c>
      <c r="N2596" t="s">
        <v>1228</v>
      </c>
    </row>
    <row r="2597" spans="1:14" hidden="1">
      <c r="A2597">
        <v>19</v>
      </c>
      <c r="B2597">
        <v>41</v>
      </c>
      <c r="C2597" t="s">
        <v>2559</v>
      </c>
      <c r="D2597" t="s">
        <v>2631</v>
      </c>
      <c r="E2597">
        <v>1000730</v>
      </c>
      <c r="F2597" t="s">
        <v>47</v>
      </c>
      <c r="G2597" t="s">
        <v>54</v>
      </c>
      <c r="H2597" t="s">
        <v>2557</v>
      </c>
      <c r="I2597">
        <v>3910739691</v>
      </c>
      <c r="J2597" t="s">
        <v>2558</v>
      </c>
      <c r="K2597">
        <v>0</v>
      </c>
      <c r="L2597" t="s">
        <v>1228</v>
      </c>
      <c r="M2597">
        <v>0</v>
      </c>
      <c r="N2597" t="s">
        <v>1228</v>
      </c>
    </row>
    <row r="2598" spans="1:14" hidden="1">
      <c r="A2598">
        <v>19</v>
      </c>
      <c r="B2598">
        <v>41</v>
      </c>
      <c r="C2598" t="s">
        <v>2559</v>
      </c>
      <c r="D2598" t="s">
        <v>2631</v>
      </c>
      <c r="E2598">
        <v>1000730</v>
      </c>
      <c r="F2598" t="s">
        <v>47</v>
      </c>
      <c r="G2598" t="s">
        <v>54</v>
      </c>
      <c r="H2598" t="s">
        <v>2557</v>
      </c>
      <c r="I2598">
        <v>3910739691</v>
      </c>
      <c r="J2598" t="s">
        <v>2558</v>
      </c>
      <c r="K2598">
        <v>0</v>
      </c>
      <c r="L2598" t="s">
        <v>1228</v>
      </c>
      <c r="M2598">
        <v>0</v>
      </c>
      <c r="N2598" t="s">
        <v>1228</v>
      </c>
    </row>
    <row r="2599" spans="1:14" hidden="1">
      <c r="A2599">
        <v>19</v>
      </c>
      <c r="B2599">
        <v>41</v>
      </c>
      <c r="C2599" t="s">
        <v>2559</v>
      </c>
      <c r="D2599" t="s">
        <v>2631</v>
      </c>
      <c r="E2599">
        <v>1000730</v>
      </c>
      <c r="F2599" t="s">
        <v>47</v>
      </c>
      <c r="G2599" t="s">
        <v>54</v>
      </c>
      <c r="H2599" t="s">
        <v>2557</v>
      </c>
      <c r="I2599">
        <v>3910739691</v>
      </c>
      <c r="J2599" t="s">
        <v>2558</v>
      </c>
      <c r="K2599">
        <v>0</v>
      </c>
      <c r="L2599" t="s">
        <v>1228</v>
      </c>
      <c r="M2599">
        <v>0</v>
      </c>
      <c r="N2599" t="s">
        <v>1228</v>
      </c>
    </row>
    <row r="2600" spans="1:14" hidden="1">
      <c r="A2600">
        <v>19</v>
      </c>
      <c r="B2600">
        <v>41</v>
      </c>
      <c r="C2600" t="s">
        <v>2559</v>
      </c>
      <c r="D2600" t="s">
        <v>2631</v>
      </c>
      <c r="E2600">
        <v>1000730</v>
      </c>
      <c r="F2600" t="s">
        <v>47</v>
      </c>
      <c r="G2600" t="s">
        <v>54</v>
      </c>
      <c r="H2600" t="s">
        <v>2557</v>
      </c>
      <c r="I2600">
        <v>3910739691</v>
      </c>
      <c r="J2600" t="s">
        <v>2558</v>
      </c>
      <c r="K2600">
        <v>0</v>
      </c>
      <c r="L2600" t="s">
        <v>1228</v>
      </c>
      <c r="M2600">
        <v>0</v>
      </c>
      <c r="N2600" t="s">
        <v>1228</v>
      </c>
    </row>
    <row r="2601" spans="1:14" hidden="1">
      <c r="A2601">
        <v>19</v>
      </c>
      <c r="B2601">
        <v>41</v>
      </c>
      <c r="C2601" t="s">
        <v>2559</v>
      </c>
      <c r="D2601" t="s">
        <v>2631</v>
      </c>
      <c r="E2601">
        <v>1000730</v>
      </c>
      <c r="F2601" t="s">
        <v>47</v>
      </c>
      <c r="G2601" t="s">
        <v>54</v>
      </c>
      <c r="H2601" t="s">
        <v>2557</v>
      </c>
      <c r="I2601">
        <v>3910739691</v>
      </c>
      <c r="J2601" t="s">
        <v>2558</v>
      </c>
      <c r="K2601">
        <v>0</v>
      </c>
      <c r="L2601" t="s">
        <v>1228</v>
      </c>
      <c r="M2601">
        <v>0</v>
      </c>
      <c r="N2601" t="s">
        <v>1228</v>
      </c>
    </row>
    <row r="2602" spans="1:14" hidden="1">
      <c r="A2602">
        <v>19</v>
      </c>
      <c r="B2602">
        <v>41</v>
      </c>
      <c r="C2602" t="s">
        <v>2559</v>
      </c>
      <c r="D2602" t="s">
        <v>2631</v>
      </c>
      <c r="E2602">
        <v>1000730</v>
      </c>
      <c r="F2602" t="s">
        <v>47</v>
      </c>
      <c r="G2602" t="s">
        <v>54</v>
      </c>
      <c r="H2602" t="s">
        <v>2557</v>
      </c>
      <c r="I2602">
        <v>3910739691</v>
      </c>
      <c r="J2602" t="s">
        <v>2558</v>
      </c>
      <c r="K2602">
        <v>0</v>
      </c>
      <c r="L2602" t="s">
        <v>1228</v>
      </c>
      <c r="M2602">
        <v>0</v>
      </c>
      <c r="N2602" t="s">
        <v>1228</v>
      </c>
    </row>
    <row r="2603" spans="1:14" hidden="1">
      <c r="A2603">
        <v>19</v>
      </c>
      <c r="B2603">
        <v>41</v>
      </c>
      <c r="C2603" t="s">
        <v>2559</v>
      </c>
      <c r="D2603" t="s">
        <v>2631</v>
      </c>
      <c r="E2603">
        <v>1000730</v>
      </c>
      <c r="F2603" t="s">
        <v>47</v>
      </c>
      <c r="G2603" t="s">
        <v>54</v>
      </c>
      <c r="H2603" t="s">
        <v>2557</v>
      </c>
      <c r="I2603">
        <v>3910739691</v>
      </c>
      <c r="J2603" t="s">
        <v>2558</v>
      </c>
      <c r="K2603">
        <v>0</v>
      </c>
      <c r="L2603" t="s">
        <v>1228</v>
      </c>
      <c r="M2603">
        <v>0</v>
      </c>
      <c r="N2603" t="s">
        <v>1228</v>
      </c>
    </row>
    <row r="2604" spans="1:14" hidden="1">
      <c r="A2604">
        <v>19</v>
      </c>
      <c r="B2604">
        <v>41</v>
      </c>
      <c r="C2604" t="s">
        <v>2559</v>
      </c>
      <c r="D2604" t="s">
        <v>2631</v>
      </c>
      <c r="E2604">
        <v>1000730</v>
      </c>
      <c r="F2604" t="s">
        <v>47</v>
      </c>
      <c r="G2604" t="s">
        <v>54</v>
      </c>
      <c r="H2604" t="s">
        <v>2557</v>
      </c>
      <c r="I2604">
        <v>3910739691</v>
      </c>
      <c r="J2604" t="s">
        <v>2558</v>
      </c>
      <c r="K2604">
        <v>0</v>
      </c>
      <c r="L2604" t="s">
        <v>1228</v>
      </c>
      <c r="M2604">
        <v>0</v>
      </c>
      <c r="N2604" t="s">
        <v>1228</v>
      </c>
    </row>
    <row r="2605" spans="1:14" hidden="1">
      <c r="A2605">
        <v>19</v>
      </c>
      <c r="B2605">
        <v>41</v>
      </c>
      <c r="C2605" t="s">
        <v>2559</v>
      </c>
      <c r="D2605" t="s">
        <v>2631</v>
      </c>
      <c r="E2605">
        <v>1000730</v>
      </c>
      <c r="F2605" t="s">
        <v>47</v>
      </c>
      <c r="G2605" t="s">
        <v>54</v>
      </c>
      <c r="H2605" t="s">
        <v>2557</v>
      </c>
      <c r="I2605">
        <v>3910739691</v>
      </c>
      <c r="J2605" t="s">
        <v>2558</v>
      </c>
      <c r="K2605">
        <v>0</v>
      </c>
      <c r="L2605" t="s">
        <v>1228</v>
      </c>
      <c r="M2605">
        <v>0</v>
      </c>
      <c r="N2605" t="s">
        <v>1228</v>
      </c>
    </row>
    <row r="2606" spans="1:14" hidden="1">
      <c r="A2606">
        <v>19</v>
      </c>
      <c r="B2606">
        <v>41</v>
      </c>
      <c r="C2606" t="s">
        <v>2559</v>
      </c>
      <c r="D2606" t="s">
        <v>2631</v>
      </c>
      <c r="E2606">
        <v>1000730</v>
      </c>
      <c r="F2606" t="s">
        <v>47</v>
      </c>
      <c r="G2606" t="s">
        <v>54</v>
      </c>
      <c r="H2606" t="s">
        <v>2557</v>
      </c>
      <c r="I2606">
        <v>3910739691</v>
      </c>
      <c r="J2606" t="s">
        <v>2558</v>
      </c>
      <c r="K2606">
        <v>0</v>
      </c>
      <c r="L2606" t="s">
        <v>1228</v>
      </c>
      <c r="M2606">
        <v>0</v>
      </c>
      <c r="N2606" t="s">
        <v>1228</v>
      </c>
    </row>
    <row r="2607" spans="1:14" hidden="1">
      <c r="A2607">
        <v>19</v>
      </c>
      <c r="B2607">
        <v>41</v>
      </c>
      <c r="C2607" t="s">
        <v>2559</v>
      </c>
      <c r="D2607" t="s">
        <v>2631</v>
      </c>
      <c r="E2607">
        <v>1000730</v>
      </c>
      <c r="F2607" t="s">
        <v>47</v>
      </c>
      <c r="G2607" t="s">
        <v>54</v>
      </c>
      <c r="H2607" t="s">
        <v>2557</v>
      </c>
      <c r="I2607">
        <v>3910739691</v>
      </c>
      <c r="J2607" t="s">
        <v>2558</v>
      </c>
      <c r="K2607">
        <v>0</v>
      </c>
      <c r="L2607" t="s">
        <v>1228</v>
      </c>
      <c r="M2607">
        <v>0</v>
      </c>
      <c r="N2607" t="s">
        <v>1228</v>
      </c>
    </row>
    <row r="2608" spans="1:14" hidden="1">
      <c r="A2608">
        <v>19</v>
      </c>
      <c r="B2608">
        <v>41</v>
      </c>
      <c r="C2608" t="s">
        <v>2559</v>
      </c>
      <c r="D2608" t="s">
        <v>2631</v>
      </c>
      <c r="E2608">
        <v>1000730</v>
      </c>
      <c r="F2608" t="s">
        <v>47</v>
      </c>
      <c r="G2608" t="s">
        <v>54</v>
      </c>
      <c r="H2608" t="s">
        <v>2557</v>
      </c>
      <c r="I2608">
        <v>3910739691</v>
      </c>
      <c r="J2608" t="s">
        <v>2558</v>
      </c>
      <c r="K2608">
        <v>0</v>
      </c>
      <c r="L2608" t="s">
        <v>1228</v>
      </c>
      <c r="M2608">
        <v>0</v>
      </c>
      <c r="N2608" t="s">
        <v>1228</v>
      </c>
    </row>
    <row r="2609" spans="1:14" hidden="1">
      <c r="A2609">
        <v>10</v>
      </c>
      <c r="B2609">
        <v>41</v>
      </c>
      <c r="C2609" t="s">
        <v>2559</v>
      </c>
      <c r="D2609" t="s">
        <v>2631</v>
      </c>
      <c r="E2609">
        <v>1000730</v>
      </c>
      <c r="F2609" t="s">
        <v>47</v>
      </c>
      <c r="G2609" t="s">
        <v>1122</v>
      </c>
      <c r="H2609" t="s">
        <v>2557</v>
      </c>
      <c r="I2609">
        <v>3910739692</v>
      </c>
      <c r="J2609" t="s">
        <v>2558</v>
      </c>
      <c r="K2609">
        <v>0</v>
      </c>
      <c r="L2609" t="s">
        <v>1228</v>
      </c>
      <c r="M2609">
        <v>0</v>
      </c>
      <c r="N2609" t="s">
        <v>1228</v>
      </c>
    </row>
    <row r="2610" spans="1:14" hidden="1">
      <c r="A2610">
        <v>10</v>
      </c>
      <c r="B2610">
        <v>41</v>
      </c>
      <c r="C2610" t="s">
        <v>2559</v>
      </c>
      <c r="D2610" t="s">
        <v>2631</v>
      </c>
      <c r="E2610">
        <v>1000730</v>
      </c>
      <c r="F2610" t="s">
        <v>47</v>
      </c>
      <c r="G2610" t="s">
        <v>194</v>
      </c>
      <c r="H2610" t="s">
        <v>2557</v>
      </c>
      <c r="I2610">
        <v>3910739692</v>
      </c>
      <c r="J2610" t="s">
        <v>2558</v>
      </c>
      <c r="K2610">
        <v>0</v>
      </c>
      <c r="L2610" t="s">
        <v>1228</v>
      </c>
      <c r="M2610">
        <v>0</v>
      </c>
      <c r="N2610" t="s">
        <v>1228</v>
      </c>
    </row>
    <row r="2611" spans="1:14" hidden="1">
      <c r="A2611">
        <v>10</v>
      </c>
      <c r="B2611">
        <v>41</v>
      </c>
      <c r="C2611" t="s">
        <v>2559</v>
      </c>
      <c r="D2611" t="s">
        <v>2631</v>
      </c>
      <c r="E2611">
        <v>1000730</v>
      </c>
      <c r="F2611" t="s">
        <v>47</v>
      </c>
      <c r="G2611" t="s">
        <v>409</v>
      </c>
      <c r="H2611" t="s">
        <v>2557</v>
      </c>
      <c r="I2611">
        <v>3910739692</v>
      </c>
      <c r="J2611" t="s">
        <v>2558</v>
      </c>
      <c r="K2611">
        <v>0</v>
      </c>
      <c r="L2611" t="s">
        <v>1228</v>
      </c>
      <c r="M2611">
        <v>0</v>
      </c>
      <c r="N2611" t="s">
        <v>1228</v>
      </c>
    </row>
    <row r="2612" spans="1:14" hidden="1">
      <c r="A2612">
        <v>10</v>
      </c>
      <c r="B2612">
        <v>41</v>
      </c>
      <c r="C2612" t="s">
        <v>2559</v>
      </c>
      <c r="D2612" t="s">
        <v>2631</v>
      </c>
      <c r="E2612">
        <v>1000730</v>
      </c>
      <c r="F2612" t="s">
        <v>47</v>
      </c>
      <c r="G2612" t="s">
        <v>1122</v>
      </c>
      <c r="H2612" t="s">
        <v>2557</v>
      </c>
      <c r="I2612">
        <v>3910739692</v>
      </c>
      <c r="J2612" t="s">
        <v>2558</v>
      </c>
      <c r="K2612">
        <v>0</v>
      </c>
      <c r="L2612" t="s">
        <v>1228</v>
      </c>
      <c r="M2612">
        <v>0</v>
      </c>
      <c r="N2612" t="s">
        <v>1228</v>
      </c>
    </row>
    <row r="2613" spans="1:14" hidden="1">
      <c r="A2613">
        <v>10</v>
      </c>
      <c r="B2613">
        <v>41</v>
      </c>
      <c r="C2613" t="s">
        <v>2559</v>
      </c>
      <c r="D2613" t="s">
        <v>2631</v>
      </c>
      <c r="E2613">
        <v>1000730</v>
      </c>
      <c r="F2613" t="s">
        <v>47</v>
      </c>
      <c r="G2613" t="s">
        <v>194</v>
      </c>
      <c r="H2613" t="s">
        <v>2557</v>
      </c>
      <c r="I2613">
        <v>3910739692</v>
      </c>
      <c r="J2613" t="s">
        <v>2558</v>
      </c>
      <c r="K2613">
        <v>0</v>
      </c>
      <c r="L2613" t="s">
        <v>1228</v>
      </c>
      <c r="M2613">
        <v>0</v>
      </c>
      <c r="N2613" t="s">
        <v>1228</v>
      </c>
    </row>
    <row r="2614" spans="1:14" hidden="1">
      <c r="A2614">
        <v>10</v>
      </c>
      <c r="B2614">
        <v>41</v>
      </c>
      <c r="C2614" t="s">
        <v>2559</v>
      </c>
      <c r="D2614" t="s">
        <v>2631</v>
      </c>
      <c r="E2614">
        <v>1000730</v>
      </c>
      <c r="F2614" t="s">
        <v>47</v>
      </c>
      <c r="G2614" t="s">
        <v>409</v>
      </c>
      <c r="H2614" t="s">
        <v>2557</v>
      </c>
      <c r="I2614">
        <v>3910739692</v>
      </c>
      <c r="J2614" t="s">
        <v>2558</v>
      </c>
      <c r="K2614">
        <v>0</v>
      </c>
      <c r="L2614" t="s">
        <v>1228</v>
      </c>
      <c r="M2614">
        <v>0</v>
      </c>
      <c r="N2614" t="s">
        <v>1228</v>
      </c>
    </row>
    <row r="2615" spans="1:14" hidden="1">
      <c r="A2615">
        <v>19</v>
      </c>
      <c r="B2615">
        <v>41</v>
      </c>
      <c r="C2615" t="s">
        <v>2560</v>
      </c>
      <c r="D2615" t="s">
        <v>2631</v>
      </c>
      <c r="E2615">
        <v>1000730</v>
      </c>
      <c r="F2615" t="s">
        <v>47</v>
      </c>
      <c r="G2615" t="s">
        <v>54</v>
      </c>
      <c r="H2615" t="s">
        <v>2557</v>
      </c>
      <c r="I2615">
        <v>3910739691</v>
      </c>
      <c r="J2615" t="s">
        <v>2558</v>
      </c>
      <c r="K2615">
        <v>0</v>
      </c>
      <c r="L2615" t="s">
        <v>1228</v>
      </c>
      <c r="M2615">
        <v>0</v>
      </c>
      <c r="N2615" t="s">
        <v>1228</v>
      </c>
    </row>
    <row r="2616" spans="1:14" hidden="1">
      <c r="A2616">
        <v>19</v>
      </c>
      <c r="B2616">
        <v>41</v>
      </c>
      <c r="C2616" t="s">
        <v>2560</v>
      </c>
      <c r="D2616" t="s">
        <v>2631</v>
      </c>
      <c r="E2616">
        <v>1000730</v>
      </c>
      <c r="F2616" t="s">
        <v>47</v>
      </c>
      <c r="G2616" t="s">
        <v>54</v>
      </c>
      <c r="H2616" t="s">
        <v>2557</v>
      </c>
      <c r="I2616">
        <v>3910739691</v>
      </c>
      <c r="J2616" t="s">
        <v>2558</v>
      </c>
      <c r="K2616">
        <v>0</v>
      </c>
      <c r="L2616" t="s">
        <v>1228</v>
      </c>
      <c r="M2616">
        <v>0</v>
      </c>
      <c r="N2616" t="s">
        <v>1228</v>
      </c>
    </row>
    <row r="2617" spans="1:14" hidden="1">
      <c r="A2617">
        <v>19</v>
      </c>
      <c r="B2617">
        <v>41</v>
      </c>
      <c r="C2617" t="s">
        <v>2560</v>
      </c>
      <c r="D2617" t="s">
        <v>2631</v>
      </c>
      <c r="E2617">
        <v>1000730</v>
      </c>
      <c r="F2617" t="s">
        <v>47</v>
      </c>
      <c r="G2617" t="s">
        <v>54</v>
      </c>
      <c r="H2617" t="s">
        <v>2557</v>
      </c>
      <c r="I2617">
        <v>3910739691</v>
      </c>
      <c r="J2617" t="s">
        <v>2558</v>
      </c>
      <c r="K2617">
        <v>0</v>
      </c>
      <c r="L2617" t="s">
        <v>1228</v>
      </c>
      <c r="M2617">
        <v>0</v>
      </c>
      <c r="N2617" t="s">
        <v>1228</v>
      </c>
    </row>
    <row r="2618" spans="1:14" hidden="1">
      <c r="A2618">
        <v>19</v>
      </c>
      <c r="B2618">
        <v>41</v>
      </c>
      <c r="C2618" t="s">
        <v>2560</v>
      </c>
      <c r="D2618" t="s">
        <v>2631</v>
      </c>
      <c r="E2618">
        <v>1000730</v>
      </c>
      <c r="F2618" t="s">
        <v>47</v>
      </c>
      <c r="G2618" t="s">
        <v>54</v>
      </c>
      <c r="H2618" t="s">
        <v>2557</v>
      </c>
      <c r="I2618">
        <v>3910739691</v>
      </c>
      <c r="J2618" t="s">
        <v>2558</v>
      </c>
      <c r="K2618">
        <v>0</v>
      </c>
      <c r="L2618" t="s">
        <v>1228</v>
      </c>
      <c r="M2618">
        <v>0</v>
      </c>
      <c r="N2618" t="s">
        <v>1228</v>
      </c>
    </row>
    <row r="2619" spans="1:14" hidden="1">
      <c r="A2619">
        <v>19</v>
      </c>
      <c r="B2619">
        <v>41</v>
      </c>
      <c r="C2619" t="s">
        <v>2560</v>
      </c>
      <c r="D2619" t="s">
        <v>2631</v>
      </c>
      <c r="E2619">
        <v>1000730</v>
      </c>
      <c r="F2619" t="s">
        <v>47</v>
      </c>
      <c r="G2619" t="s">
        <v>54</v>
      </c>
      <c r="H2619" t="s">
        <v>2557</v>
      </c>
      <c r="I2619">
        <v>3910739691</v>
      </c>
      <c r="J2619" t="s">
        <v>2558</v>
      </c>
      <c r="K2619">
        <v>0</v>
      </c>
      <c r="L2619" t="s">
        <v>1228</v>
      </c>
      <c r="M2619">
        <v>0</v>
      </c>
      <c r="N2619" t="s">
        <v>1228</v>
      </c>
    </row>
    <row r="2620" spans="1:14" hidden="1">
      <c r="A2620">
        <v>19</v>
      </c>
      <c r="B2620">
        <v>41</v>
      </c>
      <c r="C2620" t="s">
        <v>2560</v>
      </c>
      <c r="D2620" t="s">
        <v>2631</v>
      </c>
      <c r="E2620">
        <v>1000730</v>
      </c>
      <c r="F2620" t="s">
        <v>47</v>
      </c>
      <c r="G2620" t="s">
        <v>54</v>
      </c>
      <c r="H2620" t="s">
        <v>2557</v>
      </c>
      <c r="I2620">
        <v>3910739691</v>
      </c>
      <c r="J2620" t="s">
        <v>2558</v>
      </c>
      <c r="K2620">
        <v>0</v>
      </c>
      <c r="L2620" t="s">
        <v>1228</v>
      </c>
      <c r="M2620">
        <v>0</v>
      </c>
      <c r="N2620" t="s">
        <v>1228</v>
      </c>
    </row>
    <row r="2621" spans="1:14" hidden="1">
      <c r="A2621">
        <v>19</v>
      </c>
      <c r="B2621">
        <v>41</v>
      </c>
      <c r="C2621" t="s">
        <v>2560</v>
      </c>
      <c r="D2621" t="s">
        <v>2631</v>
      </c>
      <c r="E2621">
        <v>1000730</v>
      </c>
      <c r="F2621" t="s">
        <v>47</v>
      </c>
      <c r="G2621" t="s">
        <v>54</v>
      </c>
      <c r="H2621" t="s">
        <v>2557</v>
      </c>
      <c r="I2621">
        <v>3910739691</v>
      </c>
      <c r="J2621" t="s">
        <v>2558</v>
      </c>
      <c r="K2621">
        <v>0</v>
      </c>
      <c r="L2621" t="s">
        <v>1228</v>
      </c>
      <c r="M2621">
        <v>0</v>
      </c>
      <c r="N2621" t="s">
        <v>1228</v>
      </c>
    </row>
    <row r="2622" spans="1:14" hidden="1">
      <c r="A2622">
        <v>19</v>
      </c>
      <c r="B2622">
        <v>41</v>
      </c>
      <c r="C2622" t="s">
        <v>2560</v>
      </c>
      <c r="D2622" t="s">
        <v>2631</v>
      </c>
      <c r="E2622">
        <v>1000730</v>
      </c>
      <c r="F2622" t="s">
        <v>47</v>
      </c>
      <c r="G2622" t="s">
        <v>54</v>
      </c>
      <c r="H2622" t="s">
        <v>2557</v>
      </c>
      <c r="I2622">
        <v>3910739691</v>
      </c>
      <c r="J2622" t="s">
        <v>2558</v>
      </c>
      <c r="K2622">
        <v>0</v>
      </c>
      <c r="L2622" t="s">
        <v>1228</v>
      </c>
      <c r="M2622">
        <v>0</v>
      </c>
      <c r="N2622" t="s">
        <v>1228</v>
      </c>
    </row>
    <row r="2623" spans="1:14" hidden="1">
      <c r="A2623">
        <v>19</v>
      </c>
      <c r="B2623">
        <v>41</v>
      </c>
      <c r="C2623" t="s">
        <v>2560</v>
      </c>
      <c r="D2623" t="s">
        <v>2631</v>
      </c>
      <c r="E2623">
        <v>1000730</v>
      </c>
      <c r="F2623" t="s">
        <v>47</v>
      </c>
      <c r="G2623" t="s">
        <v>54</v>
      </c>
      <c r="H2623" t="s">
        <v>2557</v>
      </c>
      <c r="I2623">
        <v>3910739691</v>
      </c>
      <c r="J2623" t="s">
        <v>2558</v>
      </c>
      <c r="K2623">
        <v>0</v>
      </c>
      <c r="L2623" t="s">
        <v>1228</v>
      </c>
      <c r="M2623">
        <v>0</v>
      </c>
      <c r="N2623" t="s">
        <v>1228</v>
      </c>
    </row>
    <row r="2624" spans="1:14" hidden="1">
      <c r="A2624">
        <v>19</v>
      </c>
      <c r="B2624">
        <v>41</v>
      </c>
      <c r="C2624" t="s">
        <v>2560</v>
      </c>
      <c r="D2624" t="s">
        <v>2631</v>
      </c>
      <c r="E2624">
        <v>1000730</v>
      </c>
      <c r="F2624" t="s">
        <v>47</v>
      </c>
      <c r="G2624" t="s">
        <v>54</v>
      </c>
      <c r="H2624" t="s">
        <v>2557</v>
      </c>
      <c r="I2624">
        <v>3910739691</v>
      </c>
      <c r="J2624" t="s">
        <v>2558</v>
      </c>
      <c r="K2624">
        <v>0</v>
      </c>
      <c r="L2624" t="s">
        <v>1228</v>
      </c>
      <c r="M2624">
        <v>0</v>
      </c>
      <c r="N2624" t="s">
        <v>1228</v>
      </c>
    </row>
    <row r="2625" spans="1:14" hidden="1">
      <c r="A2625">
        <v>19</v>
      </c>
      <c r="B2625">
        <v>41</v>
      </c>
      <c r="C2625" t="s">
        <v>2560</v>
      </c>
      <c r="D2625" t="s">
        <v>2631</v>
      </c>
      <c r="E2625">
        <v>1000730</v>
      </c>
      <c r="F2625" t="s">
        <v>47</v>
      </c>
      <c r="G2625" t="s">
        <v>54</v>
      </c>
      <c r="H2625" t="s">
        <v>2557</v>
      </c>
      <c r="I2625">
        <v>3910739691</v>
      </c>
      <c r="J2625" t="s">
        <v>2558</v>
      </c>
      <c r="K2625">
        <v>0</v>
      </c>
      <c r="L2625" t="s">
        <v>1228</v>
      </c>
      <c r="M2625">
        <v>0</v>
      </c>
      <c r="N2625" t="s">
        <v>1228</v>
      </c>
    </row>
    <row r="2626" spans="1:14" hidden="1">
      <c r="A2626">
        <v>19</v>
      </c>
      <c r="B2626">
        <v>41</v>
      </c>
      <c r="C2626" t="s">
        <v>2560</v>
      </c>
      <c r="D2626" t="s">
        <v>2631</v>
      </c>
      <c r="E2626">
        <v>1000730</v>
      </c>
      <c r="F2626" t="s">
        <v>47</v>
      </c>
      <c r="G2626" t="s">
        <v>54</v>
      </c>
      <c r="H2626" t="s">
        <v>2557</v>
      </c>
      <c r="I2626">
        <v>3910739691</v>
      </c>
      <c r="J2626" t="s">
        <v>2558</v>
      </c>
      <c r="K2626">
        <v>0</v>
      </c>
      <c r="L2626" t="s">
        <v>1228</v>
      </c>
      <c r="M2626">
        <v>0</v>
      </c>
      <c r="N2626" t="s">
        <v>1228</v>
      </c>
    </row>
    <row r="2627" spans="1:14" hidden="1">
      <c r="A2627">
        <v>19</v>
      </c>
      <c r="B2627">
        <v>41</v>
      </c>
      <c r="C2627" t="s">
        <v>2560</v>
      </c>
      <c r="D2627" t="s">
        <v>2631</v>
      </c>
      <c r="E2627">
        <v>1000730</v>
      </c>
      <c r="F2627" t="s">
        <v>47</v>
      </c>
      <c r="G2627" t="s">
        <v>54</v>
      </c>
      <c r="H2627" t="s">
        <v>2557</v>
      </c>
      <c r="I2627">
        <v>3910739691</v>
      </c>
      <c r="J2627" t="s">
        <v>2558</v>
      </c>
      <c r="K2627">
        <v>0</v>
      </c>
      <c r="L2627" t="s">
        <v>1228</v>
      </c>
      <c r="M2627">
        <v>0</v>
      </c>
      <c r="N2627" t="s">
        <v>1228</v>
      </c>
    </row>
    <row r="2628" spans="1:14" hidden="1">
      <c r="A2628">
        <v>19</v>
      </c>
      <c r="B2628">
        <v>41</v>
      </c>
      <c r="C2628" t="s">
        <v>2560</v>
      </c>
      <c r="D2628" t="s">
        <v>2631</v>
      </c>
      <c r="E2628">
        <v>1000730</v>
      </c>
      <c r="F2628" t="s">
        <v>47</v>
      </c>
      <c r="G2628" t="s">
        <v>54</v>
      </c>
      <c r="H2628" t="s">
        <v>2557</v>
      </c>
      <c r="I2628">
        <v>3910739691</v>
      </c>
      <c r="J2628" t="s">
        <v>2558</v>
      </c>
      <c r="K2628">
        <v>0</v>
      </c>
      <c r="L2628" t="s">
        <v>1228</v>
      </c>
      <c r="M2628">
        <v>0</v>
      </c>
      <c r="N2628" t="s">
        <v>1228</v>
      </c>
    </row>
    <row r="2629" spans="1:14" hidden="1">
      <c r="A2629">
        <v>19</v>
      </c>
      <c r="B2629">
        <v>41</v>
      </c>
      <c r="C2629" t="s">
        <v>2560</v>
      </c>
      <c r="D2629" t="s">
        <v>2631</v>
      </c>
      <c r="E2629">
        <v>1000730</v>
      </c>
      <c r="F2629" t="s">
        <v>47</v>
      </c>
      <c r="G2629" t="s">
        <v>54</v>
      </c>
      <c r="H2629" t="s">
        <v>2557</v>
      </c>
      <c r="I2629">
        <v>3910739691</v>
      </c>
      <c r="J2629" t="s">
        <v>2558</v>
      </c>
      <c r="K2629">
        <v>0</v>
      </c>
      <c r="L2629" t="s">
        <v>1228</v>
      </c>
      <c r="M2629">
        <v>0</v>
      </c>
      <c r="N2629" t="s">
        <v>1228</v>
      </c>
    </row>
    <row r="2630" spans="1:14" hidden="1">
      <c r="A2630">
        <v>19</v>
      </c>
      <c r="B2630">
        <v>41</v>
      </c>
      <c r="C2630" t="s">
        <v>2560</v>
      </c>
      <c r="D2630" t="s">
        <v>2631</v>
      </c>
      <c r="E2630">
        <v>1000730</v>
      </c>
      <c r="F2630" t="s">
        <v>47</v>
      </c>
      <c r="G2630" t="s">
        <v>54</v>
      </c>
      <c r="H2630" t="s">
        <v>2557</v>
      </c>
      <c r="I2630">
        <v>3910739691</v>
      </c>
      <c r="J2630" t="s">
        <v>2558</v>
      </c>
      <c r="K2630">
        <v>0</v>
      </c>
      <c r="L2630" t="s">
        <v>1228</v>
      </c>
      <c r="M2630">
        <v>0</v>
      </c>
      <c r="N2630" t="s">
        <v>1228</v>
      </c>
    </row>
    <row r="2631" spans="1:14" hidden="1">
      <c r="A2631">
        <v>19</v>
      </c>
      <c r="B2631">
        <v>41</v>
      </c>
      <c r="C2631" t="s">
        <v>2560</v>
      </c>
      <c r="D2631" t="s">
        <v>2631</v>
      </c>
      <c r="E2631">
        <v>1000730</v>
      </c>
      <c r="F2631" t="s">
        <v>47</v>
      </c>
      <c r="G2631" t="s">
        <v>54</v>
      </c>
      <c r="H2631" t="s">
        <v>2557</v>
      </c>
      <c r="I2631">
        <v>3910739691</v>
      </c>
      <c r="J2631" t="s">
        <v>2558</v>
      </c>
      <c r="K2631">
        <v>0</v>
      </c>
      <c r="L2631" t="s">
        <v>1228</v>
      </c>
      <c r="M2631">
        <v>0</v>
      </c>
      <c r="N2631" t="s">
        <v>1228</v>
      </c>
    </row>
    <row r="2632" spans="1:14" hidden="1">
      <c r="A2632">
        <v>19</v>
      </c>
      <c r="B2632">
        <v>41</v>
      </c>
      <c r="C2632" t="s">
        <v>2560</v>
      </c>
      <c r="D2632" t="s">
        <v>2631</v>
      </c>
      <c r="E2632">
        <v>1000730</v>
      </c>
      <c r="F2632" t="s">
        <v>47</v>
      </c>
      <c r="G2632" t="s">
        <v>54</v>
      </c>
      <c r="H2632" t="s">
        <v>2557</v>
      </c>
      <c r="I2632">
        <v>3910739691</v>
      </c>
      <c r="J2632" t="s">
        <v>2558</v>
      </c>
      <c r="K2632">
        <v>0</v>
      </c>
      <c r="L2632" t="s">
        <v>1228</v>
      </c>
      <c r="M2632">
        <v>0</v>
      </c>
      <c r="N2632" t="s">
        <v>1228</v>
      </c>
    </row>
    <row r="2633" spans="1:14" hidden="1">
      <c r="A2633">
        <v>19</v>
      </c>
      <c r="B2633">
        <v>41</v>
      </c>
      <c r="C2633" t="s">
        <v>2560</v>
      </c>
      <c r="D2633" t="s">
        <v>2631</v>
      </c>
      <c r="E2633">
        <v>1000730</v>
      </c>
      <c r="F2633" t="s">
        <v>47</v>
      </c>
      <c r="G2633" t="s">
        <v>54</v>
      </c>
      <c r="H2633" t="s">
        <v>2557</v>
      </c>
      <c r="I2633">
        <v>3910739691</v>
      </c>
      <c r="J2633" t="s">
        <v>2558</v>
      </c>
      <c r="K2633">
        <v>0</v>
      </c>
      <c r="L2633" t="s">
        <v>1228</v>
      </c>
      <c r="M2633">
        <v>0</v>
      </c>
      <c r="N2633" t="s">
        <v>1228</v>
      </c>
    </row>
    <row r="2634" spans="1:14" hidden="1">
      <c r="A2634">
        <v>19</v>
      </c>
      <c r="B2634">
        <v>41</v>
      </c>
      <c r="C2634" t="s">
        <v>2560</v>
      </c>
      <c r="D2634" t="s">
        <v>2631</v>
      </c>
      <c r="E2634">
        <v>1000730</v>
      </c>
      <c r="F2634" t="s">
        <v>47</v>
      </c>
      <c r="G2634" t="s">
        <v>54</v>
      </c>
      <c r="H2634" t="s">
        <v>2557</v>
      </c>
      <c r="I2634">
        <v>3910739691</v>
      </c>
      <c r="J2634" t="s">
        <v>2558</v>
      </c>
      <c r="K2634">
        <v>0</v>
      </c>
      <c r="L2634" t="s">
        <v>1228</v>
      </c>
      <c r="M2634">
        <v>0</v>
      </c>
      <c r="N2634" t="s">
        <v>1228</v>
      </c>
    </row>
    <row r="2635" spans="1:14" hidden="1">
      <c r="A2635">
        <v>19</v>
      </c>
      <c r="B2635">
        <v>41</v>
      </c>
      <c r="C2635" t="s">
        <v>2560</v>
      </c>
      <c r="D2635" t="s">
        <v>2631</v>
      </c>
      <c r="E2635">
        <v>1000730</v>
      </c>
      <c r="F2635" t="s">
        <v>47</v>
      </c>
      <c r="G2635" t="s">
        <v>54</v>
      </c>
      <c r="H2635" t="s">
        <v>2557</v>
      </c>
      <c r="I2635">
        <v>3910739691</v>
      </c>
      <c r="J2635" t="s">
        <v>2558</v>
      </c>
      <c r="K2635">
        <v>0</v>
      </c>
      <c r="L2635" t="s">
        <v>1228</v>
      </c>
      <c r="M2635">
        <v>0</v>
      </c>
      <c r="N2635" t="s">
        <v>1228</v>
      </c>
    </row>
    <row r="2636" spans="1:14" hidden="1">
      <c r="A2636">
        <v>19</v>
      </c>
      <c r="B2636">
        <v>41</v>
      </c>
      <c r="C2636" t="s">
        <v>2560</v>
      </c>
      <c r="D2636" t="s">
        <v>2631</v>
      </c>
      <c r="E2636">
        <v>1000730</v>
      </c>
      <c r="F2636" t="s">
        <v>47</v>
      </c>
      <c r="G2636" t="s">
        <v>54</v>
      </c>
      <c r="H2636" t="s">
        <v>2557</v>
      </c>
      <c r="I2636">
        <v>3910739691</v>
      </c>
      <c r="J2636" t="s">
        <v>2558</v>
      </c>
      <c r="K2636">
        <v>0</v>
      </c>
      <c r="L2636" t="s">
        <v>1228</v>
      </c>
      <c r="M2636">
        <v>0</v>
      </c>
      <c r="N2636" t="s">
        <v>1228</v>
      </c>
    </row>
    <row r="2637" spans="1:14" hidden="1">
      <c r="A2637">
        <v>19</v>
      </c>
      <c r="B2637">
        <v>41</v>
      </c>
      <c r="C2637" t="s">
        <v>2560</v>
      </c>
      <c r="D2637" t="s">
        <v>2631</v>
      </c>
      <c r="E2637">
        <v>1000730</v>
      </c>
      <c r="F2637" t="s">
        <v>47</v>
      </c>
      <c r="G2637" t="s">
        <v>54</v>
      </c>
      <c r="H2637" t="s">
        <v>2557</v>
      </c>
      <c r="I2637">
        <v>3910739691</v>
      </c>
      <c r="J2637" t="s">
        <v>2558</v>
      </c>
      <c r="K2637">
        <v>0</v>
      </c>
      <c r="L2637" t="s">
        <v>1228</v>
      </c>
      <c r="M2637">
        <v>0</v>
      </c>
      <c r="N2637" t="s">
        <v>1228</v>
      </c>
    </row>
    <row r="2638" spans="1:14" hidden="1">
      <c r="A2638">
        <v>19</v>
      </c>
      <c r="B2638">
        <v>41</v>
      </c>
      <c r="C2638" t="s">
        <v>2560</v>
      </c>
      <c r="D2638" t="s">
        <v>2631</v>
      </c>
      <c r="E2638">
        <v>1000730</v>
      </c>
      <c r="F2638" t="s">
        <v>47</v>
      </c>
      <c r="G2638" t="s">
        <v>54</v>
      </c>
      <c r="H2638" t="s">
        <v>2557</v>
      </c>
      <c r="I2638">
        <v>3910739691</v>
      </c>
      <c r="J2638" t="s">
        <v>2558</v>
      </c>
      <c r="K2638">
        <v>0</v>
      </c>
      <c r="L2638" t="s">
        <v>1228</v>
      </c>
      <c r="M2638">
        <v>0</v>
      </c>
      <c r="N2638" t="s">
        <v>1228</v>
      </c>
    </row>
    <row r="2639" spans="1:14" hidden="1">
      <c r="A2639">
        <v>10</v>
      </c>
      <c r="B2639">
        <v>41</v>
      </c>
      <c r="C2639" t="s">
        <v>2560</v>
      </c>
      <c r="D2639" t="s">
        <v>2631</v>
      </c>
      <c r="E2639">
        <v>1000730</v>
      </c>
      <c r="F2639" t="s">
        <v>47</v>
      </c>
      <c r="G2639" t="s">
        <v>1122</v>
      </c>
      <c r="H2639" t="s">
        <v>2557</v>
      </c>
      <c r="I2639">
        <v>3910739692</v>
      </c>
      <c r="J2639" t="s">
        <v>2558</v>
      </c>
      <c r="K2639">
        <v>0</v>
      </c>
      <c r="L2639" t="s">
        <v>1228</v>
      </c>
      <c r="M2639">
        <v>0</v>
      </c>
      <c r="N2639" t="s">
        <v>1228</v>
      </c>
    </row>
    <row r="2640" spans="1:14" hidden="1">
      <c r="A2640">
        <v>10</v>
      </c>
      <c r="B2640">
        <v>41</v>
      </c>
      <c r="C2640" t="s">
        <v>2560</v>
      </c>
      <c r="D2640" t="s">
        <v>2631</v>
      </c>
      <c r="E2640">
        <v>1000730</v>
      </c>
      <c r="F2640" t="s">
        <v>47</v>
      </c>
      <c r="G2640" t="s">
        <v>194</v>
      </c>
      <c r="H2640" t="s">
        <v>2557</v>
      </c>
      <c r="I2640">
        <v>3910739692</v>
      </c>
      <c r="J2640" t="s">
        <v>2558</v>
      </c>
      <c r="K2640">
        <v>0</v>
      </c>
      <c r="L2640" t="s">
        <v>1228</v>
      </c>
      <c r="M2640">
        <v>0</v>
      </c>
      <c r="N2640" t="s">
        <v>1228</v>
      </c>
    </row>
    <row r="2641" spans="1:14" hidden="1">
      <c r="A2641">
        <v>10</v>
      </c>
      <c r="B2641">
        <v>41</v>
      </c>
      <c r="C2641" t="s">
        <v>2560</v>
      </c>
      <c r="D2641" t="s">
        <v>2631</v>
      </c>
      <c r="E2641">
        <v>1000730</v>
      </c>
      <c r="F2641" t="s">
        <v>47</v>
      </c>
      <c r="G2641" t="s">
        <v>409</v>
      </c>
      <c r="H2641" t="s">
        <v>2557</v>
      </c>
      <c r="I2641">
        <v>3910739692</v>
      </c>
      <c r="J2641" t="s">
        <v>2558</v>
      </c>
      <c r="K2641">
        <v>0</v>
      </c>
      <c r="L2641" t="s">
        <v>1228</v>
      </c>
      <c r="M2641">
        <v>0</v>
      </c>
      <c r="N2641" t="s">
        <v>1228</v>
      </c>
    </row>
    <row r="2642" spans="1:14" hidden="1">
      <c r="A2642">
        <v>10</v>
      </c>
      <c r="B2642">
        <v>41</v>
      </c>
      <c r="C2642" t="s">
        <v>2560</v>
      </c>
      <c r="D2642" t="s">
        <v>2631</v>
      </c>
      <c r="E2642">
        <v>1000730</v>
      </c>
      <c r="F2642" t="s">
        <v>47</v>
      </c>
      <c r="G2642" t="s">
        <v>1122</v>
      </c>
      <c r="H2642" t="s">
        <v>2557</v>
      </c>
      <c r="I2642">
        <v>3910739692</v>
      </c>
      <c r="J2642" t="s">
        <v>2558</v>
      </c>
      <c r="K2642">
        <v>0</v>
      </c>
      <c r="L2642" t="s">
        <v>1228</v>
      </c>
      <c r="M2642">
        <v>0</v>
      </c>
      <c r="N2642" t="s">
        <v>1228</v>
      </c>
    </row>
    <row r="2643" spans="1:14" hidden="1">
      <c r="A2643">
        <v>10</v>
      </c>
      <c r="B2643">
        <v>41</v>
      </c>
      <c r="C2643" t="s">
        <v>2560</v>
      </c>
      <c r="D2643" t="s">
        <v>2631</v>
      </c>
      <c r="E2643">
        <v>1000730</v>
      </c>
      <c r="F2643" t="s">
        <v>47</v>
      </c>
      <c r="G2643" t="s">
        <v>194</v>
      </c>
      <c r="H2643" t="s">
        <v>2557</v>
      </c>
      <c r="I2643">
        <v>3910739692</v>
      </c>
      <c r="J2643" t="s">
        <v>2558</v>
      </c>
      <c r="K2643">
        <v>0</v>
      </c>
      <c r="L2643" t="s">
        <v>1228</v>
      </c>
      <c r="M2643">
        <v>0</v>
      </c>
      <c r="N2643" t="s">
        <v>1228</v>
      </c>
    </row>
    <row r="2644" spans="1:14" hidden="1">
      <c r="A2644">
        <v>10</v>
      </c>
      <c r="B2644">
        <v>41</v>
      </c>
      <c r="C2644" t="s">
        <v>2560</v>
      </c>
      <c r="D2644" t="s">
        <v>2631</v>
      </c>
      <c r="E2644">
        <v>1000730</v>
      </c>
      <c r="F2644" t="s">
        <v>47</v>
      </c>
      <c r="G2644" t="s">
        <v>409</v>
      </c>
      <c r="H2644" t="s">
        <v>2557</v>
      </c>
      <c r="I2644">
        <v>3910739692</v>
      </c>
      <c r="J2644" t="s">
        <v>2558</v>
      </c>
      <c r="K2644">
        <v>0</v>
      </c>
      <c r="L2644" t="s">
        <v>1228</v>
      </c>
      <c r="M2644">
        <v>0</v>
      </c>
      <c r="N2644" t="s">
        <v>1228</v>
      </c>
    </row>
    <row r="2645" spans="1:14" hidden="1">
      <c r="A2645">
        <v>19</v>
      </c>
      <c r="B2645">
        <v>57</v>
      </c>
      <c r="C2645" t="s">
        <v>2555</v>
      </c>
      <c r="D2645" t="s">
        <v>2632</v>
      </c>
      <c r="E2645">
        <v>1000730</v>
      </c>
      <c r="F2645" t="s">
        <v>47</v>
      </c>
      <c r="G2645" t="s">
        <v>54</v>
      </c>
      <c r="H2645" t="s">
        <v>2557</v>
      </c>
      <c r="I2645">
        <v>35827226</v>
      </c>
      <c r="J2645" t="s">
        <v>2558</v>
      </c>
      <c r="K2645">
        <v>0</v>
      </c>
      <c r="L2645" t="s">
        <v>1228</v>
      </c>
      <c r="M2645">
        <v>0</v>
      </c>
      <c r="N2645" t="s">
        <v>1228</v>
      </c>
    </row>
    <row r="2646" spans="1:14" hidden="1">
      <c r="A2646">
        <v>19</v>
      </c>
      <c r="B2646">
        <v>57</v>
      </c>
      <c r="C2646" t="s">
        <v>2555</v>
      </c>
      <c r="D2646" t="s">
        <v>2632</v>
      </c>
      <c r="E2646">
        <v>1000730</v>
      </c>
      <c r="F2646" t="s">
        <v>47</v>
      </c>
      <c r="G2646" t="s">
        <v>54</v>
      </c>
      <c r="H2646" t="s">
        <v>2557</v>
      </c>
      <c r="I2646">
        <v>35827226</v>
      </c>
      <c r="J2646" t="s">
        <v>2558</v>
      </c>
      <c r="K2646">
        <v>0</v>
      </c>
      <c r="L2646" t="s">
        <v>1228</v>
      </c>
      <c r="M2646">
        <v>0</v>
      </c>
      <c r="N2646" t="s">
        <v>1228</v>
      </c>
    </row>
    <row r="2647" spans="1:14" hidden="1">
      <c r="A2647">
        <v>19</v>
      </c>
      <c r="B2647">
        <v>57</v>
      </c>
      <c r="C2647" t="s">
        <v>2555</v>
      </c>
      <c r="D2647" t="s">
        <v>2632</v>
      </c>
      <c r="E2647">
        <v>1000730</v>
      </c>
      <c r="F2647" t="s">
        <v>47</v>
      </c>
      <c r="G2647" t="s">
        <v>54</v>
      </c>
      <c r="H2647" t="s">
        <v>2557</v>
      </c>
      <c r="I2647">
        <v>35827226</v>
      </c>
      <c r="J2647" t="s">
        <v>2558</v>
      </c>
      <c r="K2647">
        <v>0</v>
      </c>
      <c r="L2647" t="s">
        <v>1228</v>
      </c>
      <c r="M2647">
        <v>0</v>
      </c>
      <c r="N2647" t="s">
        <v>1228</v>
      </c>
    </row>
    <row r="2648" spans="1:14" hidden="1">
      <c r="A2648">
        <v>19</v>
      </c>
      <c r="B2648">
        <v>57</v>
      </c>
      <c r="C2648" t="s">
        <v>2555</v>
      </c>
      <c r="D2648" t="s">
        <v>2632</v>
      </c>
      <c r="E2648">
        <v>1000730</v>
      </c>
      <c r="F2648" t="s">
        <v>47</v>
      </c>
      <c r="G2648" t="s">
        <v>54</v>
      </c>
      <c r="H2648" t="s">
        <v>2557</v>
      </c>
      <c r="I2648">
        <v>35827226</v>
      </c>
      <c r="J2648" t="s">
        <v>2558</v>
      </c>
      <c r="K2648">
        <v>0</v>
      </c>
      <c r="L2648" t="s">
        <v>1228</v>
      </c>
      <c r="M2648">
        <v>0</v>
      </c>
      <c r="N2648" t="s">
        <v>1228</v>
      </c>
    </row>
    <row r="2649" spans="1:14" hidden="1">
      <c r="A2649">
        <v>19</v>
      </c>
      <c r="B2649">
        <v>57</v>
      </c>
      <c r="C2649" t="s">
        <v>2555</v>
      </c>
      <c r="D2649" t="s">
        <v>2632</v>
      </c>
      <c r="E2649">
        <v>1000730</v>
      </c>
      <c r="F2649" t="s">
        <v>47</v>
      </c>
      <c r="G2649" t="s">
        <v>54</v>
      </c>
      <c r="H2649" t="s">
        <v>2557</v>
      </c>
      <c r="I2649">
        <v>35827226</v>
      </c>
      <c r="J2649" t="s">
        <v>2558</v>
      </c>
      <c r="K2649">
        <v>0</v>
      </c>
      <c r="L2649" t="s">
        <v>1228</v>
      </c>
      <c r="M2649">
        <v>0</v>
      </c>
      <c r="N2649" t="s">
        <v>1228</v>
      </c>
    </row>
    <row r="2650" spans="1:14" hidden="1">
      <c r="A2650">
        <v>19</v>
      </c>
      <c r="B2650">
        <v>57</v>
      </c>
      <c r="C2650" t="s">
        <v>2555</v>
      </c>
      <c r="D2650" t="s">
        <v>2632</v>
      </c>
      <c r="E2650">
        <v>1000730</v>
      </c>
      <c r="F2650" t="s">
        <v>47</v>
      </c>
      <c r="G2650" t="s">
        <v>54</v>
      </c>
      <c r="H2650" t="s">
        <v>2557</v>
      </c>
      <c r="I2650">
        <v>35827226</v>
      </c>
      <c r="J2650" t="s">
        <v>2558</v>
      </c>
      <c r="K2650">
        <v>0</v>
      </c>
      <c r="L2650" t="s">
        <v>1228</v>
      </c>
      <c r="M2650">
        <v>0</v>
      </c>
      <c r="N2650" t="s">
        <v>1228</v>
      </c>
    </row>
    <row r="2651" spans="1:14" hidden="1">
      <c r="A2651">
        <v>19</v>
      </c>
      <c r="B2651">
        <v>57</v>
      </c>
      <c r="C2651" t="s">
        <v>2555</v>
      </c>
      <c r="D2651" t="s">
        <v>2632</v>
      </c>
      <c r="E2651">
        <v>1000730</v>
      </c>
      <c r="F2651" t="s">
        <v>47</v>
      </c>
      <c r="G2651" t="s">
        <v>54</v>
      </c>
      <c r="H2651" t="s">
        <v>2557</v>
      </c>
      <c r="I2651">
        <v>35827226</v>
      </c>
      <c r="J2651" t="s">
        <v>2558</v>
      </c>
      <c r="K2651" s="45">
        <v>1371649</v>
      </c>
      <c r="L2651" t="s">
        <v>1228</v>
      </c>
      <c r="M2651" s="45">
        <v>260613</v>
      </c>
      <c r="N2651" t="s">
        <v>1228</v>
      </c>
    </row>
    <row r="2652" spans="1:14" hidden="1">
      <c r="A2652">
        <v>19</v>
      </c>
      <c r="B2652">
        <v>41</v>
      </c>
      <c r="C2652" t="s">
        <v>2559</v>
      </c>
      <c r="D2652" t="s">
        <v>2633</v>
      </c>
      <c r="E2652">
        <v>1000730</v>
      </c>
      <c r="F2652" t="s">
        <v>47</v>
      </c>
      <c r="G2652" t="s">
        <v>54</v>
      </c>
      <c r="H2652" t="s">
        <v>2557</v>
      </c>
      <c r="I2652">
        <v>3910788423</v>
      </c>
      <c r="J2652" t="s">
        <v>2558</v>
      </c>
      <c r="K2652">
        <v>0</v>
      </c>
      <c r="L2652" t="s">
        <v>1228</v>
      </c>
      <c r="M2652">
        <v>0</v>
      </c>
      <c r="N2652" t="s">
        <v>1228</v>
      </c>
    </row>
    <row r="2653" spans="1:14" hidden="1">
      <c r="A2653">
        <v>19</v>
      </c>
      <c r="B2653">
        <v>41</v>
      </c>
      <c r="C2653" t="s">
        <v>2559</v>
      </c>
      <c r="D2653" t="s">
        <v>2633</v>
      </c>
      <c r="E2653">
        <v>1000730</v>
      </c>
      <c r="F2653" t="s">
        <v>47</v>
      </c>
      <c r="G2653" t="s">
        <v>54</v>
      </c>
      <c r="H2653" t="s">
        <v>2557</v>
      </c>
      <c r="I2653">
        <v>3910788423</v>
      </c>
      <c r="J2653" t="s">
        <v>2558</v>
      </c>
      <c r="K2653">
        <v>0</v>
      </c>
      <c r="L2653" t="s">
        <v>1228</v>
      </c>
      <c r="M2653">
        <v>0</v>
      </c>
      <c r="N2653" t="s">
        <v>1228</v>
      </c>
    </row>
    <row r="2654" spans="1:14" hidden="1">
      <c r="A2654">
        <v>19</v>
      </c>
      <c r="B2654">
        <v>41</v>
      </c>
      <c r="C2654" t="s">
        <v>2559</v>
      </c>
      <c r="D2654" t="s">
        <v>2633</v>
      </c>
      <c r="E2654">
        <v>1000730</v>
      </c>
      <c r="F2654" t="s">
        <v>47</v>
      </c>
      <c r="G2654" t="s">
        <v>54</v>
      </c>
      <c r="H2654" t="s">
        <v>2557</v>
      </c>
      <c r="I2654">
        <v>3910788423</v>
      </c>
      <c r="J2654" t="s">
        <v>2558</v>
      </c>
      <c r="K2654">
        <v>0</v>
      </c>
      <c r="L2654" t="s">
        <v>1228</v>
      </c>
      <c r="M2654">
        <v>0</v>
      </c>
      <c r="N2654" t="s">
        <v>1228</v>
      </c>
    </row>
    <row r="2655" spans="1:14" hidden="1">
      <c r="A2655">
        <v>19</v>
      </c>
      <c r="B2655">
        <v>41</v>
      </c>
      <c r="C2655" t="s">
        <v>2559</v>
      </c>
      <c r="D2655" t="s">
        <v>2633</v>
      </c>
      <c r="E2655">
        <v>1000730</v>
      </c>
      <c r="F2655" t="s">
        <v>47</v>
      </c>
      <c r="G2655" t="s">
        <v>54</v>
      </c>
      <c r="H2655" t="s">
        <v>2557</v>
      </c>
      <c r="I2655">
        <v>3910788423</v>
      </c>
      <c r="J2655" t="s">
        <v>2558</v>
      </c>
      <c r="K2655">
        <v>0</v>
      </c>
      <c r="L2655" t="s">
        <v>1228</v>
      </c>
      <c r="M2655">
        <v>0</v>
      </c>
      <c r="N2655" t="s">
        <v>1228</v>
      </c>
    </row>
    <row r="2656" spans="1:14" hidden="1">
      <c r="A2656">
        <v>19</v>
      </c>
      <c r="B2656">
        <v>41</v>
      </c>
      <c r="C2656" t="s">
        <v>2559</v>
      </c>
      <c r="D2656" t="s">
        <v>2633</v>
      </c>
      <c r="E2656">
        <v>1000730</v>
      </c>
      <c r="F2656" t="s">
        <v>47</v>
      </c>
      <c r="G2656" t="s">
        <v>54</v>
      </c>
      <c r="H2656" t="s">
        <v>2557</v>
      </c>
      <c r="I2656">
        <v>3910788423</v>
      </c>
      <c r="J2656" t="s">
        <v>2558</v>
      </c>
      <c r="K2656">
        <v>0</v>
      </c>
      <c r="L2656" t="s">
        <v>1228</v>
      </c>
      <c r="M2656">
        <v>0</v>
      </c>
      <c r="N2656" t="s">
        <v>1228</v>
      </c>
    </row>
    <row r="2657" spans="1:14" hidden="1">
      <c r="A2657">
        <v>19</v>
      </c>
      <c r="B2657">
        <v>41</v>
      </c>
      <c r="C2657" t="s">
        <v>2559</v>
      </c>
      <c r="D2657" t="s">
        <v>2633</v>
      </c>
      <c r="E2657">
        <v>1000730</v>
      </c>
      <c r="F2657" t="s">
        <v>47</v>
      </c>
      <c r="G2657" t="s">
        <v>54</v>
      </c>
      <c r="H2657" t="s">
        <v>2557</v>
      </c>
      <c r="I2657">
        <v>3910788423</v>
      </c>
      <c r="J2657" t="s">
        <v>2558</v>
      </c>
      <c r="K2657">
        <v>0</v>
      </c>
      <c r="L2657" t="s">
        <v>1228</v>
      </c>
      <c r="M2657">
        <v>0</v>
      </c>
      <c r="N2657" t="s">
        <v>1228</v>
      </c>
    </row>
    <row r="2658" spans="1:14" hidden="1">
      <c r="A2658">
        <v>19</v>
      </c>
      <c r="B2658">
        <v>41</v>
      </c>
      <c r="C2658" t="s">
        <v>2559</v>
      </c>
      <c r="D2658" t="s">
        <v>2633</v>
      </c>
      <c r="E2658">
        <v>1000730</v>
      </c>
      <c r="F2658" t="s">
        <v>47</v>
      </c>
      <c r="G2658" t="s">
        <v>54</v>
      </c>
      <c r="H2658" t="s">
        <v>2557</v>
      </c>
      <c r="I2658">
        <v>3910788423</v>
      </c>
      <c r="J2658" t="s">
        <v>2558</v>
      </c>
      <c r="K2658">
        <v>0</v>
      </c>
      <c r="L2658" t="s">
        <v>1228</v>
      </c>
      <c r="M2658">
        <v>0</v>
      </c>
      <c r="N2658" t="s">
        <v>1228</v>
      </c>
    </row>
    <row r="2659" spans="1:14" hidden="1">
      <c r="A2659">
        <v>19</v>
      </c>
      <c r="B2659">
        <v>41</v>
      </c>
      <c r="C2659" t="s">
        <v>2559</v>
      </c>
      <c r="D2659" t="s">
        <v>2633</v>
      </c>
      <c r="E2659">
        <v>1000730</v>
      </c>
      <c r="F2659" t="s">
        <v>47</v>
      </c>
      <c r="G2659" t="s">
        <v>54</v>
      </c>
      <c r="H2659" t="s">
        <v>2557</v>
      </c>
      <c r="I2659">
        <v>3910788423</v>
      </c>
      <c r="J2659" t="s">
        <v>2558</v>
      </c>
      <c r="K2659">
        <v>0</v>
      </c>
      <c r="L2659" t="s">
        <v>1228</v>
      </c>
      <c r="M2659">
        <v>0</v>
      </c>
      <c r="N2659" t="s">
        <v>1228</v>
      </c>
    </row>
    <row r="2660" spans="1:14" hidden="1">
      <c r="A2660">
        <v>19</v>
      </c>
      <c r="B2660">
        <v>41</v>
      </c>
      <c r="C2660" t="s">
        <v>2559</v>
      </c>
      <c r="D2660" t="s">
        <v>2633</v>
      </c>
      <c r="E2660">
        <v>1000730</v>
      </c>
      <c r="F2660" t="s">
        <v>47</v>
      </c>
      <c r="G2660" t="s">
        <v>54</v>
      </c>
      <c r="H2660" t="s">
        <v>2557</v>
      </c>
      <c r="I2660">
        <v>3910788423</v>
      </c>
      <c r="J2660" t="s">
        <v>2558</v>
      </c>
      <c r="K2660">
        <v>0</v>
      </c>
      <c r="L2660" t="s">
        <v>1228</v>
      </c>
      <c r="M2660">
        <v>0</v>
      </c>
      <c r="N2660" t="s">
        <v>1228</v>
      </c>
    </row>
    <row r="2661" spans="1:14" hidden="1">
      <c r="A2661">
        <v>19</v>
      </c>
      <c r="B2661">
        <v>41</v>
      </c>
      <c r="C2661" t="s">
        <v>2559</v>
      </c>
      <c r="D2661" t="s">
        <v>2633</v>
      </c>
      <c r="E2661">
        <v>1000730</v>
      </c>
      <c r="F2661" t="s">
        <v>47</v>
      </c>
      <c r="G2661" t="s">
        <v>54</v>
      </c>
      <c r="H2661" t="s">
        <v>2557</v>
      </c>
      <c r="I2661">
        <v>3910788423</v>
      </c>
      <c r="J2661" t="s">
        <v>2558</v>
      </c>
      <c r="K2661">
        <v>0</v>
      </c>
      <c r="L2661" t="s">
        <v>1228</v>
      </c>
      <c r="M2661">
        <v>0</v>
      </c>
      <c r="N2661" t="s">
        <v>1228</v>
      </c>
    </row>
    <row r="2662" spans="1:14" hidden="1">
      <c r="A2662">
        <v>19</v>
      </c>
      <c r="B2662">
        <v>41</v>
      </c>
      <c r="C2662" t="s">
        <v>2559</v>
      </c>
      <c r="D2662" t="s">
        <v>2633</v>
      </c>
      <c r="E2662">
        <v>1000730</v>
      </c>
      <c r="F2662" t="s">
        <v>47</v>
      </c>
      <c r="G2662" t="s">
        <v>54</v>
      </c>
      <c r="H2662" t="s">
        <v>2557</v>
      </c>
      <c r="I2662">
        <v>3910788423</v>
      </c>
      <c r="J2662" t="s">
        <v>2558</v>
      </c>
      <c r="K2662">
        <v>0</v>
      </c>
      <c r="L2662" t="s">
        <v>1228</v>
      </c>
      <c r="M2662">
        <v>0</v>
      </c>
      <c r="N2662" t="s">
        <v>1228</v>
      </c>
    </row>
    <row r="2663" spans="1:14" hidden="1">
      <c r="A2663">
        <v>19</v>
      </c>
      <c r="B2663">
        <v>41</v>
      </c>
      <c r="C2663" t="s">
        <v>2559</v>
      </c>
      <c r="D2663" t="s">
        <v>2633</v>
      </c>
      <c r="E2663">
        <v>1000730</v>
      </c>
      <c r="F2663" t="s">
        <v>47</v>
      </c>
      <c r="G2663" t="s">
        <v>54</v>
      </c>
      <c r="H2663" t="s">
        <v>2557</v>
      </c>
      <c r="I2663">
        <v>3910788423</v>
      </c>
      <c r="J2663" t="s">
        <v>2558</v>
      </c>
      <c r="K2663">
        <v>0</v>
      </c>
      <c r="L2663" t="s">
        <v>1228</v>
      </c>
      <c r="M2663">
        <v>0</v>
      </c>
      <c r="N2663" t="s">
        <v>1228</v>
      </c>
    </row>
    <row r="2664" spans="1:14" hidden="1">
      <c r="A2664">
        <v>19</v>
      </c>
      <c r="B2664">
        <v>41</v>
      </c>
      <c r="C2664" t="s">
        <v>2559</v>
      </c>
      <c r="D2664" t="s">
        <v>2633</v>
      </c>
      <c r="E2664">
        <v>1000730</v>
      </c>
      <c r="F2664" t="s">
        <v>47</v>
      </c>
      <c r="G2664" t="s">
        <v>54</v>
      </c>
      <c r="H2664" t="s">
        <v>2557</v>
      </c>
      <c r="I2664">
        <v>3910788423</v>
      </c>
      <c r="J2664" t="s">
        <v>2558</v>
      </c>
      <c r="K2664">
        <v>0</v>
      </c>
      <c r="L2664" t="s">
        <v>1228</v>
      </c>
      <c r="M2664">
        <v>0</v>
      </c>
      <c r="N2664" t="s">
        <v>1228</v>
      </c>
    </row>
    <row r="2665" spans="1:14" hidden="1">
      <c r="A2665">
        <v>19</v>
      </c>
      <c r="B2665">
        <v>41</v>
      </c>
      <c r="C2665" t="s">
        <v>2559</v>
      </c>
      <c r="D2665" t="s">
        <v>2633</v>
      </c>
      <c r="E2665">
        <v>1000730</v>
      </c>
      <c r="F2665" t="s">
        <v>47</v>
      </c>
      <c r="G2665" t="s">
        <v>54</v>
      </c>
      <c r="H2665" t="s">
        <v>2557</v>
      </c>
      <c r="I2665">
        <v>3910788423</v>
      </c>
      <c r="J2665" t="s">
        <v>2558</v>
      </c>
      <c r="K2665">
        <v>0</v>
      </c>
      <c r="L2665" t="s">
        <v>1228</v>
      </c>
      <c r="M2665">
        <v>0</v>
      </c>
      <c r="N2665" t="s">
        <v>1228</v>
      </c>
    </row>
    <row r="2666" spans="1:14" hidden="1">
      <c r="A2666">
        <v>19</v>
      </c>
      <c r="B2666">
        <v>41</v>
      </c>
      <c r="C2666" t="s">
        <v>2559</v>
      </c>
      <c r="D2666" t="s">
        <v>2633</v>
      </c>
      <c r="E2666">
        <v>1000730</v>
      </c>
      <c r="F2666" t="s">
        <v>47</v>
      </c>
      <c r="G2666" t="s">
        <v>54</v>
      </c>
      <c r="H2666" t="s">
        <v>2557</v>
      </c>
      <c r="I2666">
        <v>3910788423</v>
      </c>
      <c r="J2666" t="s">
        <v>2558</v>
      </c>
      <c r="K2666">
        <v>0</v>
      </c>
      <c r="L2666" t="s">
        <v>1228</v>
      </c>
      <c r="M2666">
        <v>0</v>
      </c>
      <c r="N2666" t="s">
        <v>1228</v>
      </c>
    </row>
    <row r="2667" spans="1:14" hidden="1">
      <c r="A2667">
        <v>19</v>
      </c>
      <c r="B2667">
        <v>41</v>
      </c>
      <c r="C2667" t="s">
        <v>2559</v>
      </c>
      <c r="D2667" t="s">
        <v>2633</v>
      </c>
      <c r="E2667">
        <v>1000730</v>
      </c>
      <c r="F2667" t="s">
        <v>47</v>
      </c>
      <c r="G2667" t="s">
        <v>54</v>
      </c>
      <c r="H2667" t="s">
        <v>2557</v>
      </c>
      <c r="I2667">
        <v>3910788423</v>
      </c>
      <c r="J2667" t="s">
        <v>2558</v>
      </c>
      <c r="K2667">
        <v>0</v>
      </c>
      <c r="L2667" t="s">
        <v>1228</v>
      </c>
      <c r="M2667">
        <v>0</v>
      </c>
      <c r="N2667" t="s">
        <v>1228</v>
      </c>
    </row>
    <row r="2668" spans="1:14" hidden="1">
      <c r="A2668">
        <v>19</v>
      </c>
      <c r="B2668">
        <v>41</v>
      </c>
      <c r="C2668" t="s">
        <v>2559</v>
      </c>
      <c r="D2668" t="s">
        <v>2633</v>
      </c>
      <c r="E2668">
        <v>1000730</v>
      </c>
      <c r="F2668" t="s">
        <v>47</v>
      </c>
      <c r="G2668" t="s">
        <v>54</v>
      </c>
      <c r="H2668" t="s">
        <v>2557</v>
      </c>
      <c r="I2668">
        <v>3910788423</v>
      </c>
      <c r="J2668" t="s">
        <v>2558</v>
      </c>
      <c r="K2668">
        <v>0</v>
      </c>
      <c r="L2668" t="s">
        <v>1228</v>
      </c>
      <c r="M2668">
        <v>0</v>
      </c>
      <c r="N2668" t="s">
        <v>1228</v>
      </c>
    </row>
    <row r="2669" spans="1:14" hidden="1">
      <c r="A2669">
        <v>19</v>
      </c>
      <c r="B2669">
        <v>41</v>
      </c>
      <c r="C2669" t="s">
        <v>2559</v>
      </c>
      <c r="D2669" t="s">
        <v>2633</v>
      </c>
      <c r="E2669">
        <v>1000730</v>
      </c>
      <c r="F2669" t="s">
        <v>47</v>
      </c>
      <c r="G2669" t="s">
        <v>54</v>
      </c>
      <c r="H2669" t="s">
        <v>2557</v>
      </c>
      <c r="I2669">
        <v>3910788423</v>
      </c>
      <c r="J2669" t="s">
        <v>2558</v>
      </c>
      <c r="K2669">
        <v>0</v>
      </c>
      <c r="L2669" t="s">
        <v>1228</v>
      </c>
      <c r="M2669">
        <v>0</v>
      </c>
      <c r="N2669" t="s">
        <v>1228</v>
      </c>
    </row>
    <row r="2670" spans="1:14" hidden="1">
      <c r="A2670">
        <v>19</v>
      </c>
      <c r="B2670">
        <v>41</v>
      </c>
      <c r="C2670" t="s">
        <v>2559</v>
      </c>
      <c r="D2670" t="s">
        <v>2633</v>
      </c>
      <c r="E2670">
        <v>1000730</v>
      </c>
      <c r="F2670" t="s">
        <v>47</v>
      </c>
      <c r="G2670" t="s">
        <v>54</v>
      </c>
      <c r="H2670" t="s">
        <v>2557</v>
      </c>
      <c r="I2670">
        <v>3910788423</v>
      </c>
      <c r="J2670" t="s">
        <v>2558</v>
      </c>
      <c r="K2670">
        <v>0</v>
      </c>
      <c r="L2670" t="s">
        <v>1228</v>
      </c>
      <c r="M2670">
        <v>0</v>
      </c>
      <c r="N2670" t="s">
        <v>1228</v>
      </c>
    </row>
    <row r="2671" spans="1:14" hidden="1">
      <c r="A2671">
        <v>19</v>
      </c>
      <c r="B2671">
        <v>41</v>
      </c>
      <c r="C2671" t="s">
        <v>2559</v>
      </c>
      <c r="D2671" t="s">
        <v>2633</v>
      </c>
      <c r="E2671">
        <v>1000730</v>
      </c>
      <c r="F2671" t="s">
        <v>47</v>
      </c>
      <c r="G2671" t="s">
        <v>54</v>
      </c>
      <c r="H2671" t="s">
        <v>2557</v>
      </c>
      <c r="I2671">
        <v>3910788423</v>
      </c>
      <c r="J2671" t="s">
        <v>2558</v>
      </c>
      <c r="K2671">
        <v>0</v>
      </c>
      <c r="L2671" t="s">
        <v>1228</v>
      </c>
      <c r="M2671">
        <v>0</v>
      </c>
      <c r="N2671" t="s">
        <v>1228</v>
      </c>
    </row>
    <row r="2672" spans="1:14" hidden="1">
      <c r="A2672">
        <v>19</v>
      </c>
      <c r="B2672">
        <v>41</v>
      </c>
      <c r="C2672" t="s">
        <v>2559</v>
      </c>
      <c r="D2672" t="s">
        <v>2633</v>
      </c>
      <c r="E2672">
        <v>1000730</v>
      </c>
      <c r="F2672" t="s">
        <v>47</v>
      </c>
      <c r="G2672" t="s">
        <v>54</v>
      </c>
      <c r="H2672" t="s">
        <v>2557</v>
      </c>
      <c r="I2672">
        <v>3910788423</v>
      </c>
      <c r="J2672" t="s">
        <v>2558</v>
      </c>
      <c r="K2672">
        <v>0</v>
      </c>
      <c r="L2672" t="s">
        <v>1228</v>
      </c>
      <c r="M2672">
        <v>0</v>
      </c>
      <c r="N2672" t="s">
        <v>1228</v>
      </c>
    </row>
    <row r="2673" spans="1:14" hidden="1">
      <c r="A2673">
        <v>19</v>
      </c>
      <c r="B2673">
        <v>41</v>
      </c>
      <c r="C2673" t="s">
        <v>2559</v>
      </c>
      <c r="D2673" t="s">
        <v>2633</v>
      </c>
      <c r="E2673">
        <v>1000730</v>
      </c>
      <c r="F2673" t="s">
        <v>47</v>
      </c>
      <c r="G2673" t="s">
        <v>54</v>
      </c>
      <c r="H2673" t="s">
        <v>2557</v>
      </c>
      <c r="I2673">
        <v>3910788423</v>
      </c>
      <c r="J2673" t="s">
        <v>2558</v>
      </c>
      <c r="K2673">
        <v>0</v>
      </c>
      <c r="L2673" t="s">
        <v>1228</v>
      </c>
      <c r="M2673">
        <v>0</v>
      </c>
      <c r="N2673" t="s">
        <v>1228</v>
      </c>
    </row>
    <row r="2674" spans="1:14" hidden="1">
      <c r="A2674">
        <v>19</v>
      </c>
      <c r="B2674">
        <v>41</v>
      </c>
      <c r="C2674" t="s">
        <v>2559</v>
      </c>
      <c r="D2674" t="s">
        <v>2633</v>
      </c>
      <c r="E2674">
        <v>1000730</v>
      </c>
      <c r="F2674" t="s">
        <v>47</v>
      </c>
      <c r="G2674" t="s">
        <v>54</v>
      </c>
      <c r="H2674" t="s">
        <v>2557</v>
      </c>
      <c r="I2674">
        <v>3910788423</v>
      </c>
      <c r="J2674" t="s">
        <v>2558</v>
      </c>
      <c r="K2674">
        <v>0</v>
      </c>
      <c r="L2674" t="s">
        <v>1228</v>
      </c>
      <c r="M2674">
        <v>0</v>
      </c>
      <c r="N2674" t="s">
        <v>1228</v>
      </c>
    </row>
    <row r="2675" spans="1:14" hidden="1">
      <c r="A2675">
        <v>19</v>
      </c>
      <c r="B2675">
        <v>41</v>
      </c>
      <c r="C2675" t="s">
        <v>2559</v>
      </c>
      <c r="D2675" t="s">
        <v>2633</v>
      </c>
      <c r="E2675">
        <v>1000730</v>
      </c>
      <c r="F2675" t="s">
        <v>47</v>
      </c>
      <c r="G2675" t="s">
        <v>54</v>
      </c>
      <c r="H2675" t="s">
        <v>2557</v>
      </c>
      <c r="I2675">
        <v>3910788423</v>
      </c>
      <c r="J2675" t="s">
        <v>2558</v>
      </c>
      <c r="K2675">
        <v>0</v>
      </c>
      <c r="L2675" t="s">
        <v>1228</v>
      </c>
      <c r="M2675">
        <v>0</v>
      </c>
      <c r="N2675" t="s">
        <v>1228</v>
      </c>
    </row>
    <row r="2676" spans="1:14" hidden="1">
      <c r="A2676">
        <v>10</v>
      </c>
      <c r="B2676">
        <v>41</v>
      </c>
      <c r="C2676" t="s">
        <v>2559</v>
      </c>
      <c r="D2676" t="s">
        <v>2633</v>
      </c>
      <c r="E2676">
        <v>1000730</v>
      </c>
      <c r="F2676" t="s">
        <v>47</v>
      </c>
      <c r="G2676" t="s">
        <v>1122</v>
      </c>
      <c r="H2676" t="s">
        <v>2557</v>
      </c>
      <c r="I2676">
        <v>3910788424</v>
      </c>
      <c r="J2676" t="s">
        <v>2558</v>
      </c>
      <c r="K2676">
        <v>0</v>
      </c>
      <c r="L2676" t="s">
        <v>1228</v>
      </c>
      <c r="M2676">
        <v>0</v>
      </c>
      <c r="N2676" t="s">
        <v>1228</v>
      </c>
    </row>
    <row r="2677" spans="1:14" hidden="1">
      <c r="A2677">
        <v>10</v>
      </c>
      <c r="B2677">
        <v>41</v>
      </c>
      <c r="C2677" t="s">
        <v>2559</v>
      </c>
      <c r="D2677" t="s">
        <v>2633</v>
      </c>
      <c r="E2677">
        <v>1000730</v>
      </c>
      <c r="F2677" t="s">
        <v>47</v>
      </c>
      <c r="G2677" t="s">
        <v>194</v>
      </c>
      <c r="H2677" t="s">
        <v>2557</v>
      </c>
      <c r="I2677">
        <v>3910788424</v>
      </c>
      <c r="J2677" t="s">
        <v>2558</v>
      </c>
      <c r="K2677">
        <v>0</v>
      </c>
      <c r="L2677" t="s">
        <v>1228</v>
      </c>
      <c r="M2677">
        <v>0</v>
      </c>
      <c r="N2677" t="s">
        <v>1228</v>
      </c>
    </row>
    <row r="2678" spans="1:14" hidden="1">
      <c r="A2678">
        <v>10</v>
      </c>
      <c r="B2678">
        <v>41</v>
      </c>
      <c r="C2678" t="s">
        <v>2559</v>
      </c>
      <c r="D2678" t="s">
        <v>2633</v>
      </c>
      <c r="E2678">
        <v>1000730</v>
      </c>
      <c r="F2678" t="s">
        <v>47</v>
      </c>
      <c r="G2678" t="s">
        <v>409</v>
      </c>
      <c r="H2678" t="s">
        <v>2557</v>
      </c>
      <c r="I2678">
        <v>3910788424</v>
      </c>
      <c r="J2678" t="s">
        <v>2558</v>
      </c>
      <c r="K2678">
        <v>0</v>
      </c>
      <c r="L2678" t="s">
        <v>1228</v>
      </c>
      <c r="M2678">
        <v>0</v>
      </c>
      <c r="N2678" t="s">
        <v>1228</v>
      </c>
    </row>
    <row r="2679" spans="1:14" hidden="1">
      <c r="A2679">
        <v>10</v>
      </c>
      <c r="B2679">
        <v>41</v>
      </c>
      <c r="C2679" t="s">
        <v>2559</v>
      </c>
      <c r="D2679" t="s">
        <v>2633</v>
      </c>
      <c r="E2679">
        <v>1000730</v>
      </c>
      <c r="F2679" t="s">
        <v>47</v>
      </c>
      <c r="G2679" t="s">
        <v>1122</v>
      </c>
      <c r="H2679" t="s">
        <v>2557</v>
      </c>
      <c r="I2679">
        <v>3910788424</v>
      </c>
      <c r="J2679" t="s">
        <v>2558</v>
      </c>
      <c r="K2679">
        <v>0</v>
      </c>
      <c r="L2679" t="s">
        <v>1228</v>
      </c>
      <c r="M2679">
        <v>0</v>
      </c>
      <c r="N2679" t="s">
        <v>1228</v>
      </c>
    </row>
    <row r="2680" spans="1:14" hidden="1">
      <c r="A2680">
        <v>10</v>
      </c>
      <c r="B2680">
        <v>41</v>
      </c>
      <c r="C2680" t="s">
        <v>2559</v>
      </c>
      <c r="D2680" t="s">
        <v>2633</v>
      </c>
      <c r="E2680">
        <v>1000730</v>
      </c>
      <c r="F2680" t="s">
        <v>47</v>
      </c>
      <c r="G2680" t="s">
        <v>194</v>
      </c>
      <c r="H2680" t="s">
        <v>2557</v>
      </c>
      <c r="I2680">
        <v>3910788424</v>
      </c>
      <c r="J2680" t="s">
        <v>2558</v>
      </c>
      <c r="K2680">
        <v>0</v>
      </c>
      <c r="L2680" t="s">
        <v>1228</v>
      </c>
      <c r="M2680">
        <v>0</v>
      </c>
      <c r="N2680" t="s">
        <v>1228</v>
      </c>
    </row>
    <row r="2681" spans="1:14" hidden="1">
      <c r="A2681">
        <v>10</v>
      </c>
      <c r="B2681">
        <v>41</v>
      </c>
      <c r="C2681" t="s">
        <v>2559</v>
      </c>
      <c r="D2681" t="s">
        <v>2633</v>
      </c>
      <c r="E2681">
        <v>1000730</v>
      </c>
      <c r="F2681" t="s">
        <v>47</v>
      </c>
      <c r="G2681" t="s">
        <v>409</v>
      </c>
      <c r="H2681" t="s">
        <v>2557</v>
      </c>
      <c r="I2681">
        <v>3910788424</v>
      </c>
      <c r="J2681" t="s">
        <v>2558</v>
      </c>
      <c r="K2681">
        <v>0</v>
      </c>
      <c r="L2681" t="s">
        <v>1228</v>
      </c>
      <c r="M2681">
        <v>0</v>
      </c>
      <c r="N2681" t="s">
        <v>1228</v>
      </c>
    </row>
    <row r="2682" spans="1:14" hidden="1">
      <c r="A2682">
        <v>19</v>
      </c>
      <c r="B2682">
        <v>41</v>
      </c>
      <c r="C2682" t="s">
        <v>2560</v>
      </c>
      <c r="D2682" t="s">
        <v>2633</v>
      </c>
      <c r="E2682">
        <v>1000730</v>
      </c>
      <c r="F2682" t="s">
        <v>47</v>
      </c>
      <c r="G2682" t="s">
        <v>54</v>
      </c>
      <c r="H2682" t="s">
        <v>2557</v>
      </c>
      <c r="I2682">
        <v>3910788423</v>
      </c>
      <c r="J2682" t="s">
        <v>2558</v>
      </c>
      <c r="K2682">
        <v>0</v>
      </c>
      <c r="L2682" t="s">
        <v>1228</v>
      </c>
      <c r="M2682">
        <v>0</v>
      </c>
      <c r="N2682" t="s">
        <v>1228</v>
      </c>
    </row>
    <row r="2683" spans="1:14" hidden="1">
      <c r="A2683">
        <v>19</v>
      </c>
      <c r="B2683">
        <v>41</v>
      </c>
      <c r="C2683" t="s">
        <v>2560</v>
      </c>
      <c r="D2683" t="s">
        <v>2633</v>
      </c>
      <c r="E2683">
        <v>1000730</v>
      </c>
      <c r="F2683" t="s">
        <v>47</v>
      </c>
      <c r="G2683" t="s">
        <v>54</v>
      </c>
      <c r="H2683" t="s">
        <v>2557</v>
      </c>
      <c r="I2683">
        <v>3910788423</v>
      </c>
      <c r="J2683" t="s">
        <v>2558</v>
      </c>
      <c r="K2683">
        <v>0</v>
      </c>
      <c r="L2683" t="s">
        <v>1228</v>
      </c>
      <c r="M2683">
        <v>0</v>
      </c>
      <c r="N2683" t="s">
        <v>1228</v>
      </c>
    </row>
    <row r="2684" spans="1:14" hidden="1">
      <c r="A2684">
        <v>19</v>
      </c>
      <c r="B2684">
        <v>41</v>
      </c>
      <c r="C2684" t="s">
        <v>2560</v>
      </c>
      <c r="D2684" t="s">
        <v>2633</v>
      </c>
      <c r="E2684">
        <v>1000730</v>
      </c>
      <c r="F2684" t="s">
        <v>47</v>
      </c>
      <c r="G2684" t="s">
        <v>54</v>
      </c>
      <c r="H2684" t="s">
        <v>2557</v>
      </c>
      <c r="I2684">
        <v>3910788423</v>
      </c>
      <c r="J2684" t="s">
        <v>2558</v>
      </c>
      <c r="K2684">
        <v>0</v>
      </c>
      <c r="L2684" t="s">
        <v>1228</v>
      </c>
      <c r="M2684">
        <v>0</v>
      </c>
      <c r="N2684" t="s">
        <v>1228</v>
      </c>
    </row>
    <row r="2685" spans="1:14" hidden="1">
      <c r="A2685">
        <v>19</v>
      </c>
      <c r="B2685">
        <v>41</v>
      </c>
      <c r="C2685" t="s">
        <v>2560</v>
      </c>
      <c r="D2685" t="s">
        <v>2633</v>
      </c>
      <c r="E2685">
        <v>1000730</v>
      </c>
      <c r="F2685" t="s">
        <v>47</v>
      </c>
      <c r="G2685" t="s">
        <v>54</v>
      </c>
      <c r="H2685" t="s">
        <v>2557</v>
      </c>
      <c r="I2685">
        <v>3910788423</v>
      </c>
      <c r="J2685" t="s">
        <v>2558</v>
      </c>
      <c r="K2685">
        <v>0</v>
      </c>
      <c r="L2685" t="s">
        <v>1228</v>
      </c>
      <c r="M2685">
        <v>0</v>
      </c>
      <c r="N2685" t="s">
        <v>1228</v>
      </c>
    </row>
    <row r="2686" spans="1:14" hidden="1">
      <c r="A2686">
        <v>19</v>
      </c>
      <c r="B2686">
        <v>41</v>
      </c>
      <c r="C2686" t="s">
        <v>2560</v>
      </c>
      <c r="D2686" t="s">
        <v>2633</v>
      </c>
      <c r="E2686">
        <v>1000730</v>
      </c>
      <c r="F2686" t="s">
        <v>47</v>
      </c>
      <c r="G2686" t="s">
        <v>54</v>
      </c>
      <c r="H2686" t="s">
        <v>2557</v>
      </c>
      <c r="I2686">
        <v>3910788423</v>
      </c>
      <c r="J2686" t="s">
        <v>2558</v>
      </c>
      <c r="K2686">
        <v>0</v>
      </c>
      <c r="L2686" t="s">
        <v>1228</v>
      </c>
      <c r="M2686">
        <v>0</v>
      </c>
      <c r="N2686" t="s">
        <v>1228</v>
      </c>
    </row>
    <row r="2687" spans="1:14" hidden="1">
      <c r="A2687">
        <v>19</v>
      </c>
      <c r="B2687">
        <v>41</v>
      </c>
      <c r="C2687" t="s">
        <v>2560</v>
      </c>
      <c r="D2687" t="s">
        <v>2633</v>
      </c>
      <c r="E2687">
        <v>1000730</v>
      </c>
      <c r="F2687" t="s">
        <v>47</v>
      </c>
      <c r="G2687" t="s">
        <v>54</v>
      </c>
      <c r="H2687" t="s">
        <v>2557</v>
      </c>
      <c r="I2687">
        <v>3910788423</v>
      </c>
      <c r="J2687" t="s">
        <v>2558</v>
      </c>
      <c r="K2687">
        <v>0</v>
      </c>
      <c r="L2687" t="s">
        <v>1228</v>
      </c>
      <c r="M2687">
        <v>0</v>
      </c>
      <c r="N2687" t="s">
        <v>1228</v>
      </c>
    </row>
    <row r="2688" spans="1:14" hidden="1">
      <c r="A2688">
        <v>19</v>
      </c>
      <c r="B2688">
        <v>41</v>
      </c>
      <c r="C2688" t="s">
        <v>2560</v>
      </c>
      <c r="D2688" t="s">
        <v>2633</v>
      </c>
      <c r="E2688">
        <v>1000730</v>
      </c>
      <c r="F2688" t="s">
        <v>47</v>
      </c>
      <c r="G2688" t="s">
        <v>54</v>
      </c>
      <c r="H2688" t="s">
        <v>2557</v>
      </c>
      <c r="I2688">
        <v>3910788423</v>
      </c>
      <c r="J2688" t="s">
        <v>2558</v>
      </c>
      <c r="K2688">
        <v>0</v>
      </c>
      <c r="L2688" t="s">
        <v>1228</v>
      </c>
      <c r="M2688">
        <v>0</v>
      </c>
      <c r="N2688" t="s">
        <v>1228</v>
      </c>
    </row>
    <row r="2689" spans="1:14" hidden="1">
      <c r="A2689">
        <v>19</v>
      </c>
      <c r="B2689">
        <v>41</v>
      </c>
      <c r="C2689" t="s">
        <v>2560</v>
      </c>
      <c r="D2689" t="s">
        <v>2633</v>
      </c>
      <c r="E2689">
        <v>1000730</v>
      </c>
      <c r="F2689" t="s">
        <v>47</v>
      </c>
      <c r="G2689" t="s">
        <v>54</v>
      </c>
      <c r="H2689" t="s">
        <v>2557</v>
      </c>
      <c r="I2689">
        <v>3910788423</v>
      </c>
      <c r="J2689" t="s">
        <v>2558</v>
      </c>
      <c r="K2689">
        <v>0</v>
      </c>
      <c r="L2689" t="s">
        <v>1228</v>
      </c>
      <c r="M2689">
        <v>0</v>
      </c>
      <c r="N2689" t="s">
        <v>1228</v>
      </c>
    </row>
    <row r="2690" spans="1:14" hidden="1">
      <c r="A2690">
        <v>19</v>
      </c>
      <c r="B2690">
        <v>41</v>
      </c>
      <c r="C2690" t="s">
        <v>2560</v>
      </c>
      <c r="D2690" t="s">
        <v>2633</v>
      </c>
      <c r="E2690">
        <v>1000730</v>
      </c>
      <c r="F2690" t="s">
        <v>47</v>
      </c>
      <c r="G2690" t="s">
        <v>54</v>
      </c>
      <c r="H2690" t="s">
        <v>2557</v>
      </c>
      <c r="I2690">
        <v>3910788423</v>
      </c>
      <c r="J2690" t="s">
        <v>2558</v>
      </c>
      <c r="K2690">
        <v>0</v>
      </c>
      <c r="L2690" t="s">
        <v>1228</v>
      </c>
      <c r="M2690">
        <v>0</v>
      </c>
      <c r="N2690" t="s">
        <v>1228</v>
      </c>
    </row>
    <row r="2691" spans="1:14" hidden="1">
      <c r="A2691">
        <v>19</v>
      </c>
      <c r="B2691">
        <v>41</v>
      </c>
      <c r="C2691" t="s">
        <v>2560</v>
      </c>
      <c r="D2691" t="s">
        <v>2633</v>
      </c>
      <c r="E2691">
        <v>1000730</v>
      </c>
      <c r="F2691" t="s">
        <v>47</v>
      </c>
      <c r="G2691" t="s">
        <v>54</v>
      </c>
      <c r="H2691" t="s">
        <v>2557</v>
      </c>
      <c r="I2691">
        <v>3910788423</v>
      </c>
      <c r="J2691" t="s">
        <v>2558</v>
      </c>
      <c r="K2691">
        <v>0</v>
      </c>
      <c r="L2691" t="s">
        <v>1228</v>
      </c>
      <c r="M2691">
        <v>0</v>
      </c>
      <c r="N2691" t="s">
        <v>1228</v>
      </c>
    </row>
    <row r="2692" spans="1:14" hidden="1">
      <c r="A2692">
        <v>19</v>
      </c>
      <c r="B2692">
        <v>41</v>
      </c>
      <c r="C2692" t="s">
        <v>2560</v>
      </c>
      <c r="D2692" t="s">
        <v>2633</v>
      </c>
      <c r="E2692">
        <v>1000730</v>
      </c>
      <c r="F2692" t="s">
        <v>47</v>
      </c>
      <c r="G2692" t="s">
        <v>54</v>
      </c>
      <c r="H2692" t="s">
        <v>2557</v>
      </c>
      <c r="I2692">
        <v>3910788423</v>
      </c>
      <c r="J2692" t="s">
        <v>2558</v>
      </c>
      <c r="K2692">
        <v>0</v>
      </c>
      <c r="L2692" t="s">
        <v>1228</v>
      </c>
      <c r="M2692">
        <v>0</v>
      </c>
      <c r="N2692" t="s">
        <v>1228</v>
      </c>
    </row>
    <row r="2693" spans="1:14" hidden="1">
      <c r="A2693">
        <v>19</v>
      </c>
      <c r="B2693">
        <v>41</v>
      </c>
      <c r="C2693" t="s">
        <v>2560</v>
      </c>
      <c r="D2693" t="s">
        <v>2633</v>
      </c>
      <c r="E2693">
        <v>1000730</v>
      </c>
      <c r="F2693" t="s">
        <v>47</v>
      </c>
      <c r="G2693" t="s">
        <v>54</v>
      </c>
      <c r="H2693" t="s">
        <v>2557</v>
      </c>
      <c r="I2693">
        <v>3910788423</v>
      </c>
      <c r="J2693" t="s">
        <v>2558</v>
      </c>
      <c r="K2693">
        <v>0</v>
      </c>
      <c r="L2693" t="s">
        <v>1228</v>
      </c>
      <c r="M2693">
        <v>0</v>
      </c>
      <c r="N2693" t="s">
        <v>1228</v>
      </c>
    </row>
    <row r="2694" spans="1:14" hidden="1">
      <c r="A2694">
        <v>19</v>
      </c>
      <c r="B2694">
        <v>41</v>
      </c>
      <c r="C2694" t="s">
        <v>2560</v>
      </c>
      <c r="D2694" t="s">
        <v>2633</v>
      </c>
      <c r="E2694">
        <v>1000730</v>
      </c>
      <c r="F2694" t="s">
        <v>47</v>
      </c>
      <c r="G2694" t="s">
        <v>54</v>
      </c>
      <c r="H2694" t="s">
        <v>2557</v>
      </c>
      <c r="I2694">
        <v>3910788423</v>
      </c>
      <c r="J2694" t="s">
        <v>2558</v>
      </c>
      <c r="K2694">
        <v>0</v>
      </c>
      <c r="L2694" t="s">
        <v>1228</v>
      </c>
      <c r="M2694">
        <v>0</v>
      </c>
      <c r="N2694" t="s">
        <v>1228</v>
      </c>
    </row>
    <row r="2695" spans="1:14" hidden="1">
      <c r="A2695">
        <v>19</v>
      </c>
      <c r="B2695">
        <v>41</v>
      </c>
      <c r="C2695" t="s">
        <v>2560</v>
      </c>
      <c r="D2695" t="s">
        <v>2633</v>
      </c>
      <c r="E2695">
        <v>1000730</v>
      </c>
      <c r="F2695" t="s">
        <v>47</v>
      </c>
      <c r="G2695" t="s">
        <v>54</v>
      </c>
      <c r="H2695" t="s">
        <v>2557</v>
      </c>
      <c r="I2695">
        <v>3910788423</v>
      </c>
      <c r="J2695" t="s">
        <v>2558</v>
      </c>
      <c r="K2695">
        <v>0</v>
      </c>
      <c r="L2695" t="s">
        <v>1228</v>
      </c>
      <c r="M2695">
        <v>0</v>
      </c>
      <c r="N2695" t="s">
        <v>1228</v>
      </c>
    </row>
    <row r="2696" spans="1:14" hidden="1">
      <c r="A2696">
        <v>19</v>
      </c>
      <c r="B2696">
        <v>41</v>
      </c>
      <c r="C2696" t="s">
        <v>2560</v>
      </c>
      <c r="D2696" t="s">
        <v>2633</v>
      </c>
      <c r="E2696">
        <v>1000730</v>
      </c>
      <c r="F2696" t="s">
        <v>47</v>
      </c>
      <c r="G2696" t="s">
        <v>54</v>
      </c>
      <c r="H2696" t="s">
        <v>2557</v>
      </c>
      <c r="I2696">
        <v>3910788423</v>
      </c>
      <c r="J2696" t="s">
        <v>2558</v>
      </c>
      <c r="K2696">
        <v>0</v>
      </c>
      <c r="L2696" t="s">
        <v>1228</v>
      </c>
      <c r="M2696">
        <v>0</v>
      </c>
      <c r="N2696" t="s">
        <v>1228</v>
      </c>
    </row>
    <row r="2697" spans="1:14" hidden="1">
      <c r="A2697">
        <v>19</v>
      </c>
      <c r="B2697">
        <v>41</v>
      </c>
      <c r="C2697" t="s">
        <v>2560</v>
      </c>
      <c r="D2697" t="s">
        <v>2633</v>
      </c>
      <c r="E2697">
        <v>1000730</v>
      </c>
      <c r="F2697" t="s">
        <v>47</v>
      </c>
      <c r="G2697" t="s">
        <v>54</v>
      </c>
      <c r="H2697" t="s">
        <v>2557</v>
      </c>
      <c r="I2697">
        <v>3910788423</v>
      </c>
      <c r="J2697" t="s">
        <v>2558</v>
      </c>
      <c r="K2697">
        <v>0</v>
      </c>
      <c r="L2697" t="s">
        <v>1228</v>
      </c>
      <c r="M2697">
        <v>0</v>
      </c>
      <c r="N2697" t="s">
        <v>1228</v>
      </c>
    </row>
    <row r="2698" spans="1:14" hidden="1">
      <c r="A2698">
        <v>19</v>
      </c>
      <c r="B2698">
        <v>41</v>
      </c>
      <c r="C2698" t="s">
        <v>2560</v>
      </c>
      <c r="D2698" t="s">
        <v>2633</v>
      </c>
      <c r="E2698">
        <v>1000730</v>
      </c>
      <c r="F2698" t="s">
        <v>47</v>
      </c>
      <c r="G2698" t="s">
        <v>54</v>
      </c>
      <c r="H2698" t="s">
        <v>2557</v>
      </c>
      <c r="I2698">
        <v>3910788423</v>
      </c>
      <c r="J2698" t="s">
        <v>2558</v>
      </c>
      <c r="K2698">
        <v>0</v>
      </c>
      <c r="L2698" t="s">
        <v>1228</v>
      </c>
      <c r="M2698">
        <v>0</v>
      </c>
      <c r="N2698" t="s">
        <v>1228</v>
      </c>
    </row>
    <row r="2699" spans="1:14" hidden="1">
      <c r="A2699">
        <v>19</v>
      </c>
      <c r="B2699">
        <v>41</v>
      </c>
      <c r="C2699" t="s">
        <v>2560</v>
      </c>
      <c r="D2699" t="s">
        <v>2633</v>
      </c>
      <c r="E2699">
        <v>1000730</v>
      </c>
      <c r="F2699" t="s">
        <v>47</v>
      </c>
      <c r="G2699" t="s">
        <v>54</v>
      </c>
      <c r="H2699" t="s">
        <v>2557</v>
      </c>
      <c r="I2699">
        <v>3910788423</v>
      </c>
      <c r="J2699" t="s">
        <v>2558</v>
      </c>
      <c r="K2699">
        <v>0</v>
      </c>
      <c r="L2699" t="s">
        <v>1228</v>
      </c>
      <c r="M2699">
        <v>0</v>
      </c>
      <c r="N2699" t="s">
        <v>1228</v>
      </c>
    </row>
    <row r="2700" spans="1:14" hidden="1">
      <c r="A2700">
        <v>19</v>
      </c>
      <c r="B2700">
        <v>41</v>
      </c>
      <c r="C2700" t="s">
        <v>2560</v>
      </c>
      <c r="D2700" t="s">
        <v>2633</v>
      </c>
      <c r="E2700">
        <v>1000730</v>
      </c>
      <c r="F2700" t="s">
        <v>47</v>
      </c>
      <c r="G2700" t="s">
        <v>54</v>
      </c>
      <c r="H2700" t="s">
        <v>2557</v>
      </c>
      <c r="I2700">
        <v>3910788423</v>
      </c>
      <c r="J2700" t="s">
        <v>2558</v>
      </c>
      <c r="K2700">
        <v>0</v>
      </c>
      <c r="L2700" t="s">
        <v>1228</v>
      </c>
      <c r="M2700">
        <v>0</v>
      </c>
      <c r="N2700" t="s">
        <v>1228</v>
      </c>
    </row>
    <row r="2701" spans="1:14" hidden="1">
      <c r="A2701">
        <v>19</v>
      </c>
      <c r="B2701">
        <v>41</v>
      </c>
      <c r="C2701" t="s">
        <v>2560</v>
      </c>
      <c r="D2701" t="s">
        <v>2633</v>
      </c>
      <c r="E2701">
        <v>1000730</v>
      </c>
      <c r="F2701" t="s">
        <v>47</v>
      </c>
      <c r="G2701" t="s">
        <v>54</v>
      </c>
      <c r="H2701" t="s">
        <v>2557</v>
      </c>
      <c r="I2701">
        <v>3910788423</v>
      </c>
      <c r="J2701" t="s">
        <v>2558</v>
      </c>
      <c r="K2701">
        <v>0</v>
      </c>
      <c r="L2701" t="s">
        <v>1228</v>
      </c>
      <c r="M2701">
        <v>0</v>
      </c>
      <c r="N2701" t="s">
        <v>1228</v>
      </c>
    </row>
    <row r="2702" spans="1:14" hidden="1">
      <c r="A2702">
        <v>19</v>
      </c>
      <c r="B2702">
        <v>41</v>
      </c>
      <c r="C2702" t="s">
        <v>2560</v>
      </c>
      <c r="D2702" t="s">
        <v>2633</v>
      </c>
      <c r="E2702">
        <v>1000730</v>
      </c>
      <c r="F2702" t="s">
        <v>47</v>
      </c>
      <c r="G2702" t="s">
        <v>54</v>
      </c>
      <c r="H2702" t="s">
        <v>2557</v>
      </c>
      <c r="I2702">
        <v>3910788423</v>
      </c>
      <c r="J2702" t="s">
        <v>2558</v>
      </c>
      <c r="K2702">
        <v>0</v>
      </c>
      <c r="L2702" t="s">
        <v>1228</v>
      </c>
      <c r="M2702">
        <v>0</v>
      </c>
      <c r="N2702" t="s">
        <v>1228</v>
      </c>
    </row>
    <row r="2703" spans="1:14" hidden="1">
      <c r="A2703">
        <v>19</v>
      </c>
      <c r="B2703">
        <v>41</v>
      </c>
      <c r="C2703" t="s">
        <v>2560</v>
      </c>
      <c r="D2703" t="s">
        <v>2633</v>
      </c>
      <c r="E2703">
        <v>1000730</v>
      </c>
      <c r="F2703" t="s">
        <v>47</v>
      </c>
      <c r="G2703" t="s">
        <v>54</v>
      </c>
      <c r="H2703" t="s">
        <v>2557</v>
      </c>
      <c r="I2703">
        <v>3910788423</v>
      </c>
      <c r="J2703" t="s">
        <v>2558</v>
      </c>
      <c r="K2703">
        <v>0</v>
      </c>
      <c r="L2703" t="s">
        <v>1228</v>
      </c>
      <c r="M2703">
        <v>0</v>
      </c>
      <c r="N2703" t="s">
        <v>1228</v>
      </c>
    </row>
    <row r="2704" spans="1:14" hidden="1">
      <c r="A2704">
        <v>19</v>
      </c>
      <c r="B2704">
        <v>41</v>
      </c>
      <c r="C2704" t="s">
        <v>2560</v>
      </c>
      <c r="D2704" t="s">
        <v>2633</v>
      </c>
      <c r="E2704">
        <v>1000730</v>
      </c>
      <c r="F2704" t="s">
        <v>47</v>
      </c>
      <c r="G2704" t="s">
        <v>54</v>
      </c>
      <c r="H2704" t="s">
        <v>2557</v>
      </c>
      <c r="I2704">
        <v>3910788423</v>
      </c>
      <c r="J2704" t="s">
        <v>2558</v>
      </c>
      <c r="K2704">
        <v>0</v>
      </c>
      <c r="L2704" t="s">
        <v>1228</v>
      </c>
      <c r="M2704">
        <v>0</v>
      </c>
      <c r="N2704" t="s">
        <v>1228</v>
      </c>
    </row>
    <row r="2705" spans="1:14" hidden="1">
      <c r="A2705">
        <v>19</v>
      </c>
      <c r="B2705">
        <v>41</v>
      </c>
      <c r="C2705" t="s">
        <v>2560</v>
      </c>
      <c r="D2705" t="s">
        <v>2633</v>
      </c>
      <c r="E2705">
        <v>1000730</v>
      </c>
      <c r="F2705" t="s">
        <v>47</v>
      </c>
      <c r="G2705" t="s">
        <v>54</v>
      </c>
      <c r="H2705" t="s">
        <v>2557</v>
      </c>
      <c r="I2705">
        <v>3910788423</v>
      </c>
      <c r="J2705" t="s">
        <v>2558</v>
      </c>
      <c r="K2705">
        <v>0</v>
      </c>
      <c r="L2705" t="s">
        <v>1228</v>
      </c>
      <c r="M2705">
        <v>0</v>
      </c>
      <c r="N2705" t="s">
        <v>1228</v>
      </c>
    </row>
    <row r="2706" spans="1:14" hidden="1">
      <c r="A2706">
        <v>10</v>
      </c>
      <c r="B2706">
        <v>41</v>
      </c>
      <c r="C2706" t="s">
        <v>2560</v>
      </c>
      <c r="D2706" t="s">
        <v>2633</v>
      </c>
      <c r="E2706">
        <v>1000730</v>
      </c>
      <c r="F2706" t="s">
        <v>47</v>
      </c>
      <c r="G2706" t="s">
        <v>1122</v>
      </c>
      <c r="H2706" t="s">
        <v>2557</v>
      </c>
      <c r="I2706">
        <v>3910788424</v>
      </c>
      <c r="J2706" t="s">
        <v>2558</v>
      </c>
      <c r="K2706">
        <v>0</v>
      </c>
      <c r="L2706" t="s">
        <v>1228</v>
      </c>
      <c r="M2706">
        <v>0</v>
      </c>
      <c r="N2706" t="s">
        <v>1228</v>
      </c>
    </row>
    <row r="2707" spans="1:14" hidden="1">
      <c r="A2707">
        <v>10</v>
      </c>
      <c r="B2707">
        <v>41</v>
      </c>
      <c r="C2707" t="s">
        <v>2560</v>
      </c>
      <c r="D2707" t="s">
        <v>2633</v>
      </c>
      <c r="E2707">
        <v>1000730</v>
      </c>
      <c r="F2707" t="s">
        <v>47</v>
      </c>
      <c r="G2707" t="s">
        <v>194</v>
      </c>
      <c r="H2707" t="s">
        <v>2557</v>
      </c>
      <c r="I2707">
        <v>3910788424</v>
      </c>
      <c r="J2707" t="s">
        <v>2558</v>
      </c>
      <c r="K2707">
        <v>0</v>
      </c>
      <c r="L2707" t="s">
        <v>1228</v>
      </c>
      <c r="M2707">
        <v>0</v>
      </c>
      <c r="N2707" t="s">
        <v>1228</v>
      </c>
    </row>
    <row r="2708" spans="1:14" hidden="1">
      <c r="A2708">
        <v>10</v>
      </c>
      <c r="B2708">
        <v>41</v>
      </c>
      <c r="C2708" t="s">
        <v>2560</v>
      </c>
      <c r="D2708" t="s">
        <v>2633</v>
      </c>
      <c r="E2708">
        <v>1000730</v>
      </c>
      <c r="F2708" t="s">
        <v>47</v>
      </c>
      <c r="G2708" t="s">
        <v>409</v>
      </c>
      <c r="H2708" t="s">
        <v>2557</v>
      </c>
      <c r="I2708">
        <v>3910788424</v>
      </c>
      <c r="J2708" t="s">
        <v>2558</v>
      </c>
      <c r="K2708">
        <v>0</v>
      </c>
      <c r="L2708" t="s">
        <v>1228</v>
      </c>
      <c r="M2708">
        <v>0</v>
      </c>
      <c r="N2708" t="s">
        <v>1228</v>
      </c>
    </row>
    <row r="2709" spans="1:14" hidden="1">
      <c r="A2709">
        <v>10</v>
      </c>
      <c r="B2709">
        <v>41</v>
      </c>
      <c r="C2709" t="s">
        <v>2560</v>
      </c>
      <c r="D2709" t="s">
        <v>2633</v>
      </c>
      <c r="E2709">
        <v>1000730</v>
      </c>
      <c r="F2709" t="s">
        <v>47</v>
      </c>
      <c r="G2709" t="s">
        <v>1122</v>
      </c>
      <c r="H2709" t="s">
        <v>2557</v>
      </c>
      <c r="I2709">
        <v>3910788424</v>
      </c>
      <c r="J2709" t="s">
        <v>2558</v>
      </c>
      <c r="K2709">
        <v>0</v>
      </c>
      <c r="L2709" t="s">
        <v>1228</v>
      </c>
      <c r="M2709">
        <v>0</v>
      </c>
      <c r="N2709" t="s">
        <v>1228</v>
      </c>
    </row>
    <row r="2710" spans="1:14" hidden="1">
      <c r="A2710">
        <v>10</v>
      </c>
      <c r="B2710">
        <v>41</v>
      </c>
      <c r="C2710" t="s">
        <v>2560</v>
      </c>
      <c r="D2710" t="s">
        <v>2633</v>
      </c>
      <c r="E2710">
        <v>1000730</v>
      </c>
      <c r="F2710" t="s">
        <v>47</v>
      </c>
      <c r="G2710" t="s">
        <v>194</v>
      </c>
      <c r="H2710" t="s">
        <v>2557</v>
      </c>
      <c r="I2710">
        <v>3910788424</v>
      </c>
      <c r="J2710" t="s">
        <v>2558</v>
      </c>
      <c r="K2710">
        <v>0</v>
      </c>
      <c r="L2710" t="s">
        <v>1228</v>
      </c>
      <c r="M2710">
        <v>0</v>
      </c>
      <c r="N2710" t="s">
        <v>1228</v>
      </c>
    </row>
    <row r="2711" spans="1:14" hidden="1">
      <c r="A2711">
        <v>10</v>
      </c>
      <c r="B2711">
        <v>41</v>
      </c>
      <c r="C2711" t="s">
        <v>2560</v>
      </c>
      <c r="D2711" t="s">
        <v>2633</v>
      </c>
      <c r="E2711">
        <v>1000730</v>
      </c>
      <c r="F2711" t="s">
        <v>47</v>
      </c>
      <c r="G2711" t="s">
        <v>409</v>
      </c>
      <c r="H2711" t="s">
        <v>2557</v>
      </c>
      <c r="I2711">
        <v>3910788424</v>
      </c>
      <c r="J2711" t="s">
        <v>2558</v>
      </c>
      <c r="K2711">
        <v>0</v>
      </c>
      <c r="L2711" t="s">
        <v>1228</v>
      </c>
      <c r="M2711">
        <v>0</v>
      </c>
      <c r="N2711" t="s">
        <v>1228</v>
      </c>
    </row>
    <row r="2712" spans="1:14" hidden="1">
      <c r="A2712">
        <v>19</v>
      </c>
      <c r="B2712">
        <v>41</v>
      </c>
      <c r="C2712" t="s">
        <v>2559</v>
      </c>
      <c r="D2712" t="s">
        <v>2634</v>
      </c>
      <c r="E2712">
        <v>1000730</v>
      </c>
      <c r="F2712" t="s">
        <v>47</v>
      </c>
      <c r="G2712" t="s">
        <v>54</v>
      </c>
      <c r="H2712" t="s">
        <v>2557</v>
      </c>
      <c r="I2712">
        <v>3910836172</v>
      </c>
      <c r="J2712" t="s">
        <v>2558</v>
      </c>
      <c r="K2712">
        <v>0</v>
      </c>
      <c r="L2712" t="s">
        <v>1228</v>
      </c>
      <c r="M2712">
        <v>0</v>
      </c>
      <c r="N2712" t="s">
        <v>1228</v>
      </c>
    </row>
    <row r="2713" spans="1:14" hidden="1">
      <c r="A2713">
        <v>19</v>
      </c>
      <c r="B2713">
        <v>41</v>
      </c>
      <c r="C2713" t="s">
        <v>2559</v>
      </c>
      <c r="D2713" t="s">
        <v>2634</v>
      </c>
      <c r="E2713">
        <v>1000730</v>
      </c>
      <c r="F2713" t="s">
        <v>47</v>
      </c>
      <c r="G2713" t="s">
        <v>54</v>
      </c>
      <c r="H2713" t="s">
        <v>2557</v>
      </c>
      <c r="I2713">
        <v>3910836172</v>
      </c>
      <c r="J2713" t="s">
        <v>2558</v>
      </c>
      <c r="K2713">
        <v>0</v>
      </c>
      <c r="L2713" t="s">
        <v>1228</v>
      </c>
      <c r="M2713">
        <v>0</v>
      </c>
      <c r="N2713" t="s">
        <v>1228</v>
      </c>
    </row>
    <row r="2714" spans="1:14" hidden="1">
      <c r="A2714">
        <v>19</v>
      </c>
      <c r="B2714">
        <v>41</v>
      </c>
      <c r="C2714" t="s">
        <v>2559</v>
      </c>
      <c r="D2714" t="s">
        <v>2634</v>
      </c>
      <c r="E2714">
        <v>1000730</v>
      </c>
      <c r="F2714" t="s">
        <v>47</v>
      </c>
      <c r="G2714" t="s">
        <v>54</v>
      </c>
      <c r="H2714" t="s">
        <v>2557</v>
      </c>
      <c r="I2714">
        <v>3910836172</v>
      </c>
      <c r="J2714" t="s">
        <v>2558</v>
      </c>
      <c r="K2714">
        <v>0</v>
      </c>
      <c r="L2714" t="s">
        <v>1228</v>
      </c>
      <c r="M2714">
        <v>0</v>
      </c>
      <c r="N2714" t="s">
        <v>1228</v>
      </c>
    </row>
    <row r="2715" spans="1:14" hidden="1">
      <c r="A2715">
        <v>19</v>
      </c>
      <c r="B2715">
        <v>41</v>
      </c>
      <c r="C2715" t="s">
        <v>2559</v>
      </c>
      <c r="D2715" t="s">
        <v>2634</v>
      </c>
      <c r="E2715">
        <v>1000730</v>
      </c>
      <c r="F2715" t="s">
        <v>47</v>
      </c>
      <c r="G2715" t="s">
        <v>54</v>
      </c>
      <c r="H2715" t="s">
        <v>2557</v>
      </c>
      <c r="I2715">
        <v>3910836172</v>
      </c>
      <c r="J2715" t="s">
        <v>2558</v>
      </c>
      <c r="K2715">
        <v>0</v>
      </c>
      <c r="L2715" t="s">
        <v>1228</v>
      </c>
      <c r="M2715">
        <v>0</v>
      </c>
      <c r="N2715" t="s">
        <v>1228</v>
      </c>
    </row>
    <row r="2716" spans="1:14" hidden="1">
      <c r="A2716">
        <v>19</v>
      </c>
      <c r="B2716">
        <v>41</v>
      </c>
      <c r="C2716" t="s">
        <v>2559</v>
      </c>
      <c r="D2716" t="s">
        <v>2634</v>
      </c>
      <c r="E2716">
        <v>1000730</v>
      </c>
      <c r="F2716" t="s">
        <v>47</v>
      </c>
      <c r="G2716" t="s">
        <v>54</v>
      </c>
      <c r="H2716" t="s">
        <v>2557</v>
      </c>
      <c r="I2716">
        <v>3910836172</v>
      </c>
      <c r="J2716" t="s">
        <v>2558</v>
      </c>
      <c r="K2716">
        <v>0</v>
      </c>
      <c r="L2716" t="s">
        <v>1228</v>
      </c>
      <c r="M2716">
        <v>0</v>
      </c>
      <c r="N2716" t="s">
        <v>1228</v>
      </c>
    </row>
    <row r="2717" spans="1:14" hidden="1">
      <c r="A2717">
        <v>19</v>
      </c>
      <c r="B2717">
        <v>41</v>
      </c>
      <c r="C2717" t="s">
        <v>2559</v>
      </c>
      <c r="D2717" t="s">
        <v>2634</v>
      </c>
      <c r="E2717">
        <v>1000730</v>
      </c>
      <c r="F2717" t="s">
        <v>47</v>
      </c>
      <c r="G2717" t="s">
        <v>54</v>
      </c>
      <c r="H2717" t="s">
        <v>2557</v>
      </c>
      <c r="I2717">
        <v>3910836172</v>
      </c>
      <c r="J2717" t="s">
        <v>2558</v>
      </c>
      <c r="K2717">
        <v>0</v>
      </c>
      <c r="L2717" t="s">
        <v>1228</v>
      </c>
      <c r="M2717">
        <v>0</v>
      </c>
      <c r="N2717" t="s">
        <v>1228</v>
      </c>
    </row>
    <row r="2718" spans="1:14" hidden="1">
      <c r="A2718">
        <v>19</v>
      </c>
      <c r="B2718">
        <v>41</v>
      </c>
      <c r="C2718" t="s">
        <v>2559</v>
      </c>
      <c r="D2718" t="s">
        <v>2634</v>
      </c>
      <c r="E2718">
        <v>1000730</v>
      </c>
      <c r="F2718" t="s">
        <v>47</v>
      </c>
      <c r="G2718" t="s">
        <v>54</v>
      </c>
      <c r="H2718" t="s">
        <v>2557</v>
      </c>
      <c r="I2718">
        <v>3910836172</v>
      </c>
      <c r="J2718" t="s">
        <v>2558</v>
      </c>
      <c r="K2718">
        <v>0</v>
      </c>
      <c r="L2718" t="s">
        <v>1228</v>
      </c>
      <c r="M2718">
        <v>0</v>
      </c>
      <c r="N2718" t="s">
        <v>1228</v>
      </c>
    </row>
    <row r="2719" spans="1:14" hidden="1">
      <c r="A2719">
        <v>19</v>
      </c>
      <c r="B2719">
        <v>41</v>
      </c>
      <c r="C2719" t="s">
        <v>2559</v>
      </c>
      <c r="D2719" t="s">
        <v>2634</v>
      </c>
      <c r="E2719">
        <v>1000730</v>
      </c>
      <c r="F2719" t="s">
        <v>47</v>
      </c>
      <c r="G2719" t="s">
        <v>54</v>
      </c>
      <c r="H2719" t="s">
        <v>2557</v>
      </c>
      <c r="I2719">
        <v>3910836172</v>
      </c>
      <c r="J2719" t="s">
        <v>2558</v>
      </c>
      <c r="K2719">
        <v>0</v>
      </c>
      <c r="L2719" t="s">
        <v>1228</v>
      </c>
      <c r="M2719">
        <v>0</v>
      </c>
      <c r="N2719" t="s">
        <v>1228</v>
      </c>
    </row>
    <row r="2720" spans="1:14" hidden="1">
      <c r="A2720">
        <v>19</v>
      </c>
      <c r="B2720">
        <v>41</v>
      </c>
      <c r="C2720" t="s">
        <v>2559</v>
      </c>
      <c r="D2720" t="s">
        <v>2634</v>
      </c>
      <c r="E2720">
        <v>1000730</v>
      </c>
      <c r="F2720" t="s">
        <v>47</v>
      </c>
      <c r="G2720" t="s">
        <v>54</v>
      </c>
      <c r="H2720" t="s">
        <v>2557</v>
      </c>
      <c r="I2720">
        <v>3910836172</v>
      </c>
      <c r="J2720" t="s">
        <v>2558</v>
      </c>
      <c r="K2720">
        <v>0</v>
      </c>
      <c r="L2720" t="s">
        <v>1228</v>
      </c>
      <c r="M2720">
        <v>0</v>
      </c>
      <c r="N2720" t="s">
        <v>1228</v>
      </c>
    </row>
    <row r="2721" spans="1:14" hidden="1">
      <c r="A2721">
        <v>19</v>
      </c>
      <c r="B2721">
        <v>41</v>
      </c>
      <c r="C2721" t="s">
        <v>2559</v>
      </c>
      <c r="D2721" t="s">
        <v>2634</v>
      </c>
      <c r="E2721">
        <v>1000730</v>
      </c>
      <c r="F2721" t="s">
        <v>47</v>
      </c>
      <c r="G2721" t="s">
        <v>54</v>
      </c>
      <c r="H2721" t="s">
        <v>2557</v>
      </c>
      <c r="I2721">
        <v>3910836172</v>
      </c>
      <c r="J2721" t="s">
        <v>2558</v>
      </c>
      <c r="K2721">
        <v>0</v>
      </c>
      <c r="L2721" t="s">
        <v>1228</v>
      </c>
      <c r="M2721">
        <v>0</v>
      </c>
      <c r="N2721" t="s">
        <v>1228</v>
      </c>
    </row>
    <row r="2722" spans="1:14" hidden="1">
      <c r="A2722">
        <v>19</v>
      </c>
      <c r="B2722">
        <v>41</v>
      </c>
      <c r="C2722" t="s">
        <v>2559</v>
      </c>
      <c r="D2722" t="s">
        <v>2634</v>
      </c>
      <c r="E2722">
        <v>1000730</v>
      </c>
      <c r="F2722" t="s">
        <v>47</v>
      </c>
      <c r="G2722" t="s">
        <v>54</v>
      </c>
      <c r="H2722" t="s">
        <v>2557</v>
      </c>
      <c r="I2722">
        <v>3910836172</v>
      </c>
      <c r="J2722" t="s">
        <v>2558</v>
      </c>
      <c r="K2722">
        <v>0</v>
      </c>
      <c r="L2722" t="s">
        <v>1228</v>
      </c>
      <c r="M2722">
        <v>0</v>
      </c>
      <c r="N2722" t="s">
        <v>1228</v>
      </c>
    </row>
    <row r="2723" spans="1:14" hidden="1">
      <c r="A2723">
        <v>19</v>
      </c>
      <c r="B2723">
        <v>41</v>
      </c>
      <c r="C2723" t="s">
        <v>2559</v>
      </c>
      <c r="D2723" t="s">
        <v>2634</v>
      </c>
      <c r="E2723">
        <v>1000730</v>
      </c>
      <c r="F2723" t="s">
        <v>47</v>
      </c>
      <c r="G2723" t="s">
        <v>54</v>
      </c>
      <c r="H2723" t="s">
        <v>2557</v>
      </c>
      <c r="I2723">
        <v>3910836172</v>
      </c>
      <c r="J2723" t="s">
        <v>2558</v>
      </c>
      <c r="K2723">
        <v>0</v>
      </c>
      <c r="L2723" t="s">
        <v>1228</v>
      </c>
      <c r="M2723">
        <v>0</v>
      </c>
      <c r="N2723" t="s">
        <v>1228</v>
      </c>
    </row>
    <row r="2724" spans="1:14" hidden="1">
      <c r="A2724">
        <v>19</v>
      </c>
      <c r="B2724">
        <v>41</v>
      </c>
      <c r="C2724" t="s">
        <v>2559</v>
      </c>
      <c r="D2724" t="s">
        <v>2634</v>
      </c>
      <c r="E2724">
        <v>1000730</v>
      </c>
      <c r="F2724" t="s">
        <v>47</v>
      </c>
      <c r="G2724" t="s">
        <v>54</v>
      </c>
      <c r="H2724" t="s">
        <v>2557</v>
      </c>
      <c r="I2724">
        <v>3910836172</v>
      </c>
      <c r="J2724" t="s">
        <v>2558</v>
      </c>
      <c r="K2724">
        <v>0</v>
      </c>
      <c r="L2724" t="s">
        <v>1228</v>
      </c>
      <c r="M2724">
        <v>0</v>
      </c>
      <c r="N2724" t="s">
        <v>1228</v>
      </c>
    </row>
    <row r="2725" spans="1:14" hidden="1">
      <c r="A2725">
        <v>19</v>
      </c>
      <c r="B2725">
        <v>41</v>
      </c>
      <c r="C2725" t="s">
        <v>2559</v>
      </c>
      <c r="D2725" t="s">
        <v>2634</v>
      </c>
      <c r="E2725">
        <v>1000730</v>
      </c>
      <c r="F2725" t="s">
        <v>47</v>
      </c>
      <c r="G2725" t="s">
        <v>54</v>
      </c>
      <c r="H2725" t="s">
        <v>2557</v>
      </c>
      <c r="I2725">
        <v>3910836172</v>
      </c>
      <c r="J2725" t="s">
        <v>2558</v>
      </c>
      <c r="K2725">
        <v>0</v>
      </c>
      <c r="L2725" t="s">
        <v>1228</v>
      </c>
      <c r="M2725">
        <v>0</v>
      </c>
      <c r="N2725" t="s">
        <v>1228</v>
      </c>
    </row>
    <row r="2726" spans="1:14" hidden="1">
      <c r="A2726">
        <v>19</v>
      </c>
      <c r="B2726">
        <v>41</v>
      </c>
      <c r="C2726" t="s">
        <v>2559</v>
      </c>
      <c r="D2726" t="s">
        <v>2634</v>
      </c>
      <c r="E2726">
        <v>1000730</v>
      </c>
      <c r="F2726" t="s">
        <v>47</v>
      </c>
      <c r="G2726" t="s">
        <v>54</v>
      </c>
      <c r="H2726" t="s">
        <v>2557</v>
      </c>
      <c r="I2726">
        <v>3910836172</v>
      </c>
      <c r="J2726" t="s">
        <v>2558</v>
      </c>
      <c r="K2726">
        <v>0</v>
      </c>
      <c r="L2726" t="s">
        <v>1228</v>
      </c>
      <c r="M2726">
        <v>0</v>
      </c>
      <c r="N2726" t="s">
        <v>1228</v>
      </c>
    </row>
    <row r="2727" spans="1:14" hidden="1">
      <c r="A2727">
        <v>19</v>
      </c>
      <c r="B2727">
        <v>41</v>
      </c>
      <c r="C2727" t="s">
        <v>2559</v>
      </c>
      <c r="D2727" t="s">
        <v>2634</v>
      </c>
      <c r="E2727">
        <v>1000730</v>
      </c>
      <c r="F2727" t="s">
        <v>47</v>
      </c>
      <c r="G2727" t="s">
        <v>54</v>
      </c>
      <c r="H2727" t="s">
        <v>2557</v>
      </c>
      <c r="I2727">
        <v>3910836172</v>
      </c>
      <c r="J2727" t="s">
        <v>2558</v>
      </c>
      <c r="K2727">
        <v>0</v>
      </c>
      <c r="L2727" t="s">
        <v>1228</v>
      </c>
      <c r="M2727">
        <v>0</v>
      </c>
      <c r="N2727" t="s">
        <v>1228</v>
      </c>
    </row>
    <row r="2728" spans="1:14" hidden="1">
      <c r="A2728">
        <v>19</v>
      </c>
      <c r="B2728">
        <v>41</v>
      </c>
      <c r="C2728" t="s">
        <v>2559</v>
      </c>
      <c r="D2728" t="s">
        <v>2634</v>
      </c>
      <c r="E2728">
        <v>1000730</v>
      </c>
      <c r="F2728" t="s">
        <v>47</v>
      </c>
      <c r="G2728" t="s">
        <v>54</v>
      </c>
      <c r="H2728" t="s">
        <v>2557</v>
      </c>
      <c r="I2728">
        <v>3910836172</v>
      </c>
      <c r="J2728" t="s">
        <v>2558</v>
      </c>
      <c r="K2728">
        <v>0</v>
      </c>
      <c r="L2728" t="s">
        <v>1228</v>
      </c>
      <c r="M2728">
        <v>0</v>
      </c>
      <c r="N2728" t="s">
        <v>1228</v>
      </c>
    </row>
    <row r="2729" spans="1:14" hidden="1">
      <c r="A2729">
        <v>19</v>
      </c>
      <c r="B2729">
        <v>41</v>
      </c>
      <c r="C2729" t="s">
        <v>2559</v>
      </c>
      <c r="D2729" t="s">
        <v>2634</v>
      </c>
      <c r="E2729">
        <v>1000730</v>
      </c>
      <c r="F2729" t="s">
        <v>47</v>
      </c>
      <c r="G2729" t="s">
        <v>54</v>
      </c>
      <c r="H2729" t="s">
        <v>2557</v>
      </c>
      <c r="I2729">
        <v>3910836172</v>
      </c>
      <c r="J2729" t="s">
        <v>2558</v>
      </c>
      <c r="K2729">
        <v>0</v>
      </c>
      <c r="L2729" t="s">
        <v>1228</v>
      </c>
      <c r="M2729">
        <v>0</v>
      </c>
      <c r="N2729" t="s">
        <v>1228</v>
      </c>
    </row>
    <row r="2730" spans="1:14" hidden="1">
      <c r="A2730">
        <v>19</v>
      </c>
      <c r="B2730">
        <v>41</v>
      </c>
      <c r="C2730" t="s">
        <v>2559</v>
      </c>
      <c r="D2730" t="s">
        <v>2634</v>
      </c>
      <c r="E2730">
        <v>1000730</v>
      </c>
      <c r="F2730" t="s">
        <v>47</v>
      </c>
      <c r="G2730" t="s">
        <v>54</v>
      </c>
      <c r="H2730" t="s">
        <v>2557</v>
      </c>
      <c r="I2730">
        <v>3910836172</v>
      </c>
      <c r="J2730" t="s">
        <v>2558</v>
      </c>
      <c r="K2730">
        <v>0</v>
      </c>
      <c r="L2730" t="s">
        <v>1228</v>
      </c>
      <c r="M2730">
        <v>0</v>
      </c>
      <c r="N2730" t="s">
        <v>1228</v>
      </c>
    </row>
    <row r="2731" spans="1:14" hidden="1">
      <c r="A2731">
        <v>19</v>
      </c>
      <c r="B2731">
        <v>41</v>
      </c>
      <c r="C2731" t="s">
        <v>2559</v>
      </c>
      <c r="D2731" t="s">
        <v>2634</v>
      </c>
      <c r="E2731">
        <v>1000730</v>
      </c>
      <c r="F2731" t="s">
        <v>47</v>
      </c>
      <c r="G2731" t="s">
        <v>54</v>
      </c>
      <c r="H2731" t="s">
        <v>2557</v>
      </c>
      <c r="I2731">
        <v>3910836172</v>
      </c>
      <c r="J2731" t="s">
        <v>2558</v>
      </c>
      <c r="K2731">
        <v>0</v>
      </c>
      <c r="L2731" t="s">
        <v>1228</v>
      </c>
      <c r="M2731">
        <v>0</v>
      </c>
      <c r="N2731" t="s">
        <v>1228</v>
      </c>
    </row>
    <row r="2732" spans="1:14" hidden="1">
      <c r="A2732">
        <v>19</v>
      </c>
      <c r="B2732">
        <v>41</v>
      </c>
      <c r="C2732" t="s">
        <v>2559</v>
      </c>
      <c r="D2732" t="s">
        <v>2634</v>
      </c>
      <c r="E2732">
        <v>1000730</v>
      </c>
      <c r="F2732" t="s">
        <v>47</v>
      </c>
      <c r="G2732" t="s">
        <v>54</v>
      </c>
      <c r="H2732" t="s">
        <v>2557</v>
      </c>
      <c r="I2732">
        <v>3910836172</v>
      </c>
      <c r="J2732" t="s">
        <v>2558</v>
      </c>
      <c r="K2732">
        <v>0</v>
      </c>
      <c r="L2732" t="s">
        <v>1228</v>
      </c>
      <c r="M2732">
        <v>0</v>
      </c>
      <c r="N2732" t="s">
        <v>1228</v>
      </c>
    </row>
    <row r="2733" spans="1:14" hidden="1">
      <c r="A2733">
        <v>19</v>
      </c>
      <c r="B2733">
        <v>41</v>
      </c>
      <c r="C2733" t="s">
        <v>2559</v>
      </c>
      <c r="D2733" t="s">
        <v>2634</v>
      </c>
      <c r="E2733">
        <v>1000730</v>
      </c>
      <c r="F2733" t="s">
        <v>47</v>
      </c>
      <c r="G2733" t="s">
        <v>54</v>
      </c>
      <c r="H2733" t="s">
        <v>2557</v>
      </c>
      <c r="I2733">
        <v>3910836172</v>
      </c>
      <c r="J2733" t="s">
        <v>2558</v>
      </c>
      <c r="K2733">
        <v>0</v>
      </c>
      <c r="L2733" t="s">
        <v>1228</v>
      </c>
      <c r="M2733">
        <v>0</v>
      </c>
      <c r="N2733" t="s">
        <v>1228</v>
      </c>
    </row>
    <row r="2734" spans="1:14" hidden="1">
      <c r="A2734">
        <v>19</v>
      </c>
      <c r="B2734">
        <v>41</v>
      </c>
      <c r="C2734" t="s">
        <v>2559</v>
      </c>
      <c r="D2734" t="s">
        <v>2634</v>
      </c>
      <c r="E2734">
        <v>1000730</v>
      </c>
      <c r="F2734" t="s">
        <v>47</v>
      </c>
      <c r="G2734" t="s">
        <v>54</v>
      </c>
      <c r="H2734" t="s">
        <v>2557</v>
      </c>
      <c r="I2734">
        <v>3910836172</v>
      </c>
      <c r="J2734" t="s">
        <v>2558</v>
      </c>
      <c r="K2734">
        <v>0</v>
      </c>
      <c r="L2734" t="s">
        <v>1228</v>
      </c>
      <c r="M2734">
        <v>0</v>
      </c>
      <c r="N2734" t="s">
        <v>1228</v>
      </c>
    </row>
    <row r="2735" spans="1:14" hidden="1">
      <c r="A2735">
        <v>19</v>
      </c>
      <c r="B2735">
        <v>41</v>
      </c>
      <c r="C2735" t="s">
        <v>2559</v>
      </c>
      <c r="D2735" t="s">
        <v>2634</v>
      </c>
      <c r="E2735">
        <v>1000730</v>
      </c>
      <c r="F2735" t="s">
        <v>47</v>
      </c>
      <c r="G2735" t="s">
        <v>54</v>
      </c>
      <c r="H2735" t="s">
        <v>2557</v>
      </c>
      <c r="I2735">
        <v>3910836172</v>
      </c>
      <c r="J2735" t="s">
        <v>2558</v>
      </c>
      <c r="K2735">
        <v>0</v>
      </c>
      <c r="L2735" t="s">
        <v>1228</v>
      </c>
      <c r="M2735">
        <v>0</v>
      </c>
      <c r="N2735" t="s">
        <v>1228</v>
      </c>
    </row>
    <row r="2736" spans="1:14" hidden="1">
      <c r="A2736">
        <v>10</v>
      </c>
      <c r="B2736">
        <v>41</v>
      </c>
      <c r="C2736" t="s">
        <v>2559</v>
      </c>
      <c r="D2736" t="s">
        <v>2634</v>
      </c>
      <c r="E2736">
        <v>1000730</v>
      </c>
      <c r="F2736" t="s">
        <v>47</v>
      </c>
      <c r="G2736" t="s">
        <v>1122</v>
      </c>
      <c r="H2736" t="s">
        <v>2557</v>
      </c>
      <c r="I2736">
        <v>3910836173</v>
      </c>
      <c r="J2736" t="s">
        <v>2558</v>
      </c>
      <c r="K2736">
        <v>0</v>
      </c>
      <c r="L2736" t="s">
        <v>1228</v>
      </c>
      <c r="M2736">
        <v>0</v>
      </c>
      <c r="N2736" t="s">
        <v>1228</v>
      </c>
    </row>
    <row r="2737" spans="1:14" hidden="1">
      <c r="A2737">
        <v>10</v>
      </c>
      <c r="B2737">
        <v>41</v>
      </c>
      <c r="C2737" t="s">
        <v>2559</v>
      </c>
      <c r="D2737" t="s">
        <v>2634</v>
      </c>
      <c r="E2737">
        <v>1000730</v>
      </c>
      <c r="F2737" t="s">
        <v>47</v>
      </c>
      <c r="G2737" t="s">
        <v>194</v>
      </c>
      <c r="H2737" t="s">
        <v>2557</v>
      </c>
      <c r="I2737">
        <v>3910836173</v>
      </c>
      <c r="J2737" t="s">
        <v>2558</v>
      </c>
      <c r="K2737">
        <v>0</v>
      </c>
      <c r="L2737" t="s">
        <v>1228</v>
      </c>
      <c r="M2737">
        <v>0</v>
      </c>
      <c r="N2737" t="s">
        <v>1228</v>
      </c>
    </row>
    <row r="2738" spans="1:14" hidden="1">
      <c r="A2738">
        <v>10</v>
      </c>
      <c r="B2738">
        <v>41</v>
      </c>
      <c r="C2738" t="s">
        <v>2559</v>
      </c>
      <c r="D2738" t="s">
        <v>2634</v>
      </c>
      <c r="E2738">
        <v>1000730</v>
      </c>
      <c r="F2738" t="s">
        <v>47</v>
      </c>
      <c r="G2738" t="s">
        <v>409</v>
      </c>
      <c r="H2738" t="s">
        <v>2557</v>
      </c>
      <c r="I2738">
        <v>3910836173</v>
      </c>
      <c r="J2738" t="s">
        <v>2558</v>
      </c>
      <c r="K2738">
        <v>0</v>
      </c>
      <c r="L2738" t="s">
        <v>1228</v>
      </c>
      <c r="M2738">
        <v>0</v>
      </c>
      <c r="N2738" t="s">
        <v>1228</v>
      </c>
    </row>
    <row r="2739" spans="1:14" hidden="1">
      <c r="A2739">
        <v>10</v>
      </c>
      <c r="B2739">
        <v>41</v>
      </c>
      <c r="C2739" t="s">
        <v>2559</v>
      </c>
      <c r="D2739" t="s">
        <v>2634</v>
      </c>
      <c r="E2739">
        <v>1000730</v>
      </c>
      <c r="F2739" t="s">
        <v>47</v>
      </c>
      <c r="G2739" t="s">
        <v>1122</v>
      </c>
      <c r="H2739" t="s">
        <v>2557</v>
      </c>
      <c r="I2739">
        <v>3910836173</v>
      </c>
      <c r="J2739" t="s">
        <v>2558</v>
      </c>
      <c r="K2739">
        <v>0</v>
      </c>
      <c r="L2739" t="s">
        <v>1228</v>
      </c>
      <c r="M2739">
        <v>0</v>
      </c>
      <c r="N2739" t="s">
        <v>1228</v>
      </c>
    </row>
    <row r="2740" spans="1:14" hidden="1">
      <c r="A2740">
        <v>10</v>
      </c>
      <c r="B2740">
        <v>41</v>
      </c>
      <c r="C2740" t="s">
        <v>2559</v>
      </c>
      <c r="D2740" t="s">
        <v>2634</v>
      </c>
      <c r="E2740">
        <v>1000730</v>
      </c>
      <c r="F2740" t="s">
        <v>47</v>
      </c>
      <c r="G2740" t="s">
        <v>194</v>
      </c>
      <c r="H2740" t="s">
        <v>2557</v>
      </c>
      <c r="I2740">
        <v>3910836173</v>
      </c>
      <c r="J2740" t="s">
        <v>2558</v>
      </c>
      <c r="K2740">
        <v>0</v>
      </c>
      <c r="L2740" t="s">
        <v>1228</v>
      </c>
      <c r="M2740">
        <v>0</v>
      </c>
      <c r="N2740" t="s">
        <v>1228</v>
      </c>
    </row>
    <row r="2741" spans="1:14" hidden="1">
      <c r="A2741">
        <v>10</v>
      </c>
      <c r="B2741">
        <v>41</v>
      </c>
      <c r="C2741" t="s">
        <v>2559</v>
      </c>
      <c r="D2741" t="s">
        <v>2634</v>
      </c>
      <c r="E2741">
        <v>1000730</v>
      </c>
      <c r="F2741" t="s">
        <v>47</v>
      </c>
      <c r="G2741" t="s">
        <v>409</v>
      </c>
      <c r="H2741" t="s">
        <v>2557</v>
      </c>
      <c r="I2741">
        <v>3910836173</v>
      </c>
      <c r="J2741" t="s">
        <v>2558</v>
      </c>
      <c r="K2741">
        <v>0</v>
      </c>
      <c r="L2741" t="s">
        <v>1228</v>
      </c>
      <c r="M2741">
        <v>0</v>
      </c>
      <c r="N2741" t="s">
        <v>1228</v>
      </c>
    </row>
    <row r="2742" spans="1:14" hidden="1">
      <c r="A2742">
        <v>19</v>
      </c>
      <c r="B2742">
        <v>41</v>
      </c>
      <c r="C2742" t="s">
        <v>2560</v>
      </c>
      <c r="D2742" t="s">
        <v>2634</v>
      </c>
      <c r="E2742">
        <v>1000730</v>
      </c>
      <c r="F2742" t="s">
        <v>47</v>
      </c>
      <c r="G2742" t="s">
        <v>54</v>
      </c>
      <c r="H2742" t="s">
        <v>2557</v>
      </c>
      <c r="I2742">
        <v>3910836172</v>
      </c>
      <c r="J2742" t="s">
        <v>2558</v>
      </c>
      <c r="K2742">
        <v>0</v>
      </c>
      <c r="L2742" t="s">
        <v>1228</v>
      </c>
      <c r="M2742">
        <v>0</v>
      </c>
      <c r="N2742" t="s">
        <v>1228</v>
      </c>
    </row>
    <row r="2743" spans="1:14" hidden="1">
      <c r="A2743">
        <v>19</v>
      </c>
      <c r="B2743">
        <v>41</v>
      </c>
      <c r="C2743" t="s">
        <v>2560</v>
      </c>
      <c r="D2743" t="s">
        <v>2634</v>
      </c>
      <c r="E2743">
        <v>1000730</v>
      </c>
      <c r="F2743" t="s">
        <v>47</v>
      </c>
      <c r="G2743" t="s">
        <v>54</v>
      </c>
      <c r="H2743" t="s">
        <v>2557</v>
      </c>
      <c r="I2743">
        <v>3910836172</v>
      </c>
      <c r="J2743" t="s">
        <v>2558</v>
      </c>
      <c r="K2743">
        <v>0</v>
      </c>
      <c r="L2743" t="s">
        <v>1228</v>
      </c>
      <c r="M2743">
        <v>0</v>
      </c>
      <c r="N2743" t="s">
        <v>1228</v>
      </c>
    </row>
    <row r="2744" spans="1:14" hidden="1">
      <c r="A2744">
        <v>19</v>
      </c>
      <c r="B2744">
        <v>41</v>
      </c>
      <c r="C2744" t="s">
        <v>2560</v>
      </c>
      <c r="D2744" t="s">
        <v>2634</v>
      </c>
      <c r="E2744">
        <v>1000730</v>
      </c>
      <c r="F2744" t="s">
        <v>47</v>
      </c>
      <c r="G2744" t="s">
        <v>54</v>
      </c>
      <c r="H2744" t="s">
        <v>2557</v>
      </c>
      <c r="I2744">
        <v>3910836172</v>
      </c>
      <c r="J2744" t="s">
        <v>2558</v>
      </c>
      <c r="K2744">
        <v>0</v>
      </c>
      <c r="L2744" t="s">
        <v>1228</v>
      </c>
      <c r="M2744">
        <v>0</v>
      </c>
      <c r="N2744" t="s">
        <v>1228</v>
      </c>
    </row>
    <row r="2745" spans="1:14" hidden="1">
      <c r="A2745">
        <v>19</v>
      </c>
      <c r="B2745">
        <v>41</v>
      </c>
      <c r="C2745" t="s">
        <v>2560</v>
      </c>
      <c r="D2745" t="s">
        <v>2634</v>
      </c>
      <c r="E2745">
        <v>1000730</v>
      </c>
      <c r="F2745" t="s">
        <v>47</v>
      </c>
      <c r="G2745" t="s">
        <v>54</v>
      </c>
      <c r="H2745" t="s">
        <v>2557</v>
      </c>
      <c r="I2745">
        <v>3910836172</v>
      </c>
      <c r="J2745" t="s">
        <v>2558</v>
      </c>
      <c r="K2745">
        <v>0</v>
      </c>
      <c r="L2745" t="s">
        <v>1228</v>
      </c>
      <c r="M2745">
        <v>0</v>
      </c>
      <c r="N2745" t="s">
        <v>1228</v>
      </c>
    </row>
    <row r="2746" spans="1:14" hidden="1">
      <c r="A2746">
        <v>19</v>
      </c>
      <c r="B2746">
        <v>41</v>
      </c>
      <c r="C2746" t="s">
        <v>2560</v>
      </c>
      <c r="D2746" t="s">
        <v>2634</v>
      </c>
      <c r="E2746">
        <v>1000730</v>
      </c>
      <c r="F2746" t="s">
        <v>47</v>
      </c>
      <c r="G2746" t="s">
        <v>54</v>
      </c>
      <c r="H2746" t="s">
        <v>2557</v>
      </c>
      <c r="I2746">
        <v>3910836172</v>
      </c>
      <c r="J2746" t="s">
        <v>2558</v>
      </c>
      <c r="K2746">
        <v>0</v>
      </c>
      <c r="L2746" t="s">
        <v>1228</v>
      </c>
      <c r="M2746">
        <v>0</v>
      </c>
      <c r="N2746" t="s">
        <v>1228</v>
      </c>
    </row>
    <row r="2747" spans="1:14" hidden="1">
      <c r="A2747">
        <v>19</v>
      </c>
      <c r="B2747">
        <v>41</v>
      </c>
      <c r="C2747" t="s">
        <v>2560</v>
      </c>
      <c r="D2747" t="s">
        <v>2634</v>
      </c>
      <c r="E2747">
        <v>1000730</v>
      </c>
      <c r="F2747" t="s">
        <v>47</v>
      </c>
      <c r="G2747" t="s">
        <v>54</v>
      </c>
      <c r="H2747" t="s">
        <v>2557</v>
      </c>
      <c r="I2747">
        <v>3910836172</v>
      </c>
      <c r="J2747" t="s">
        <v>2558</v>
      </c>
      <c r="K2747">
        <v>0</v>
      </c>
      <c r="L2747" t="s">
        <v>1228</v>
      </c>
      <c r="M2747">
        <v>0</v>
      </c>
      <c r="N2747" t="s">
        <v>1228</v>
      </c>
    </row>
    <row r="2748" spans="1:14" hidden="1">
      <c r="A2748">
        <v>19</v>
      </c>
      <c r="B2748">
        <v>41</v>
      </c>
      <c r="C2748" t="s">
        <v>2560</v>
      </c>
      <c r="D2748" t="s">
        <v>2634</v>
      </c>
      <c r="E2748">
        <v>1000730</v>
      </c>
      <c r="F2748" t="s">
        <v>47</v>
      </c>
      <c r="G2748" t="s">
        <v>54</v>
      </c>
      <c r="H2748" t="s">
        <v>2557</v>
      </c>
      <c r="I2748">
        <v>3910836172</v>
      </c>
      <c r="J2748" t="s">
        <v>2558</v>
      </c>
      <c r="K2748">
        <v>0</v>
      </c>
      <c r="L2748" t="s">
        <v>1228</v>
      </c>
      <c r="M2748">
        <v>0</v>
      </c>
      <c r="N2748" t="s">
        <v>1228</v>
      </c>
    </row>
    <row r="2749" spans="1:14" hidden="1">
      <c r="A2749">
        <v>19</v>
      </c>
      <c r="B2749">
        <v>41</v>
      </c>
      <c r="C2749" t="s">
        <v>2560</v>
      </c>
      <c r="D2749" t="s">
        <v>2634</v>
      </c>
      <c r="E2749">
        <v>1000730</v>
      </c>
      <c r="F2749" t="s">
        <v>47</v>
      </c>
      <c r="G2749" t="s">
        <v>54</v>
      </c>
      <c r="H2749" t="s">
        <v>2557</v>
      </c>
      <c r="I2749">
        <v>3910836172</v>
      </c>
      <c r="J2749" t="s">
        <v>2558</v>
      </c>
      <c r="K2749">
        <v>0</v>
      </c>
      <c r="L2749" t="s">
        <v>1228</v>
      </c>
      <c r="M2749">
        <v>0</v>
      </c>
      <c r="N2749" t="s">
        <v>1228</v>
      </c>
    </row>
    <row r="2750" spans="1:14" hidden="1">
      <c r="A2750">
        <v>19</v>
      </c>
      <c r="B2750">
        <v>41</v>
      </c>
      <c r="C2750" t="s">
        <v>2560</v>
      </c>
      <c r="D2750" t="s">
        <v>2634</v>
      </c>
      <c r="E2750">
        <v>1000730</v>
      </c>
      <c r="F2750" t="s">
        <v>47</v>
      </c>
      <c r="G2750" t="s">
        <v>54</v>
      </c>
      <c r="H2750" t="s">
        <v>2557</v>
      </c>
      <c r="I2750">
        <v>3910836172</v>
      </c>
      <c r="J2750" t="s">
        <v>2558</v>
      </c>
      <c r="K2750">
        <v>0</v>
      </c>
      <c r="L2750" t="s">
        <v>1228</v>
      </c>
      <c r="M2750">
        <v>0</v>
      </c>
      <c r="N2750" t="s">
        <v>1228</v>
      </c>
    </row>
    <row r="2751" spans="1:14" hidden="1">
      <c r="A2751">
        <v>19</v>
      </c>
      <c r="B2751">
        <v>41</v>
      </c>
      <c r="C2751" t="s">
        <v>2560</v>
      </c>
      <c r="D2751" t="s">
        <v>2634</v>
      </c>
      <c r="E2751">
        <v>1000730</v>
      </c>
      <c r="F2751" t="s">
        <v>47</v>
      </c>
      <c r="G2751" t="s">
        <v>54</v>
      </c>
      <c r="H2751" t="s">
        <v>2557</v>
      </c>
      <c r="I2751">
        <v>3910836172</v>
      </c>
      <c r="J2751" t="s">
        <v>2558</v>
      </c>
      <c r="K2751">
        <v>0</v>
      </c>
      <c r="L2751" t="s">
        <v>1228</v>
      </c>
      <c r="M2751">
        <v>0</v>
      </c>
      <c r="N2751" t="s">
        <v>1228</v>
      </c>
    </row>
    <row r="2752" spans="1:14" hidden="1">
      <c r="A2752">
        <v>19</v>
      </c>
      <c r="B2752">
        <v>41</v>
      </c>
      <c r="C2752" t="s">
        <v>2560</v>
      </c>
      <c r="D2752" t="s">
        <v>2634</v>
      </c>
      <c r="E2752">
        <v>1000730</v>
      </c>
      <c r="F2752" t="s">
        <v>47</v>
      </c>
      <c r="G2752" t="s">
        <v>54</v>
      </c>
      <c r="H2752" t="s">
        <v>2557</v>
      </c>
      <c r="I2752">
        <v>3910836172</v>
      </c>
      <c r="J2752" t="s">
        <v>2558</v>
      </c>
      <c r="K2752">
        <v>0</v>
      </c>
      <c r="L2752" t="s">
        <v>1228</v>
      </c>
      <c r="M2752">
        <v>0</v>
      </c>
      <c r="N2752" t="s">
        <v>1228</v>
      </c>
    </row>
    <row r="2753" spans="1:14" hidden="1">
      <c r="A2753">
        <v>19</v>
      </c>
      <c r="B2753">
        <v>41</v>
      </c>
      <c r="C2753" t="s">
        <v>2560</v>
      </c>
      <c r="D2753" t="s">
        <v>2634</v>
      </c>
      <c r="E2753">
        <v>1000730</v>
      </c>
      <c r="F2753" t="s">
        <v>47</v>
      </c>
      <c r="G2753" t="s">
        <v>54</v>
      </c>
      <c r="H2753" t="s">
        <v>2557</v>
      </c>
      <c r="I2753">
        <v>3910836172</v>
      </c>
      <c r="J2753" t="s">
        <v>2558</v>
      </c>
      <c r="K2753">
        <v>0</v>
      </c>
      <c r="L2753" t="s">
        <v>1228</v>
      </c>
      <c r="M2753">
        <v>0</v>
      </c>
      <c r="N2753" t="s">
        <v>1228</v>
      </c>
    </row>
    <row r="2754" spans="1:14" hidden="1">
      <c r="A2754">
        <v>19</v>
      </c>
      <c r="B2754">
        <v>41</v>
      </c>
      <c r="C2754" t="s">
        <v>2560</v>
      </c>
      <c r="D2754" t="s">
        <v>2634</v>
      </c>
      <c r="E2754">
        <v>1000730</v>
      </c>
      <c r="F2754" t="s">
        <v>47</v>
      </c>
      <c r="G2754" t="s">
        <v>54</v>
      </c>
      <c r="H2754" t="s">
        <v>2557</v>
      </c>
      <c r="I2754">
        <v>3910836172</v>
      </c>
      <c r="J2754" t="s">
        <v>2558</v>
      </c>
      <c r="K2754">
        <v>0</v>
      </c>
      <c r="L2754" t="s">
        <v>1228</v>
      </c>
      <c r="M2754">
        <v>0</v>
      </c>
      <c r="N2754" t="s">
        <v>1228</v>
      </c>
    </row>
    <row r="2755" spans="1:14" hidden="1">
      <c r="A2755">
        <v>19</v>
      </c>
      <c r="B2755">
        <v>41</v>
      </c>
      <c r="C2755" t="s">
        <v>2560</v>
      </c>
      <c r="D2755" t="s">
        <v>2634</v>
      </c>
      <c r="E2755">
        <v>1000730</v>
      </c>
      <c r="F2755" t="s">
        <v>47</v>
      </c>
      <c r="G2755" t="s">
        <v>54</v>
      </c>
      <c r="H2755" t="s">
        <v>2557</v>
      </c>
      <c r="I2755">
        <v>3910836172</v>
      </c>
      <c r="J2755" t="s">
        <v>2558</v>
      </c>
      <c r="K2755">
        <v>0</v>
      </c>
      <c r="L2755" t="s">
        <v>1228</v>
      </c>
      <c r="M2755">
        <v>0</v>
      </c>
      <c r="N2755" t="s">
        <v>1228</v>
      </c>
    </row>
    <row r="2756" spans="1:14" hidden="1">
      <c r="A2756">
        <v>19</v>
      </c>
      <c r="B2756">
        <v>41</v>
      </c>
      <c r="C2756" t="s">
        <v>2560</v>
      </c>
      <c r="D2756" t="s">
        <v>2634</v>
      </c>
      <c r="E2756">
        <v>1000730</v>
      </c>
      <c r="F2756" t="s">
        <v>47</v>
      </c>
      <c r="G2756" t="s">
        <v>54</v>
      </c>
      <c r="H2756" t="s">
        <v>2557</v>
      </c>
      <c r="I2756">
        <v>3910836172</v>
      </c>
      <c r="J2756" t="s">
        <v>2558</v>
      </c>
      <c r="K2756">
        <v>0</v>
      </c>
      <c r="L2756" t="s">
        <v>1228</v>
      </c>
      <c r="M2756">
        <v>0</v>
      </c>
      <c r="N2756" t="s">
        <v>1228</v>
      </c>
    </row>
    <row r="2757" spans="1:14" hidden="1">
      <c r="A2757">
        <v>19</v>
      </c>
      <c r="B2757">
        <v>41</v>
      </c>
      <c r="C2757" t="s">
        <v>2560</v>
      </c>
      <c r="D2757" t="s">
        <v>2634</v>
      </c>
      <c r="E2757">
        <v>1000730</v>
      </c>
      <c r="F2757" t="s">
        <v>47</v>
      </c>
      <c r="G2757" t="s">
        <v>54</v>
      </c>
      <c r="H2757" t="s">
        <v>2557</v>
      </c>
      <c r="I2757">
        <v>3910836172</v>
      </c>
      <c r="J2757" t="s">
        <v>2558</v>
      </c>
      <c r="K2757">
        <v>0</v>
      </c>
      <c r="L2757" t="s">
        <v>1228</v>
      </c>
      <c r="M2757">
        <v>0</v>
      </c>
      <c r="N2757" t="s">
        <v>1228</v>
      </c>
    </row>
    <row r="2758" spans="1:14" hidden="1">
      <c r="A2758">
        <v>19</v>
      </c>
      <c r="B2758">
        <v>41</v>
      </c>
      <c r="C2758" t="s">
        <v>2560</v>
      </c>
      <c r="D2758" t="s">
        <v>2634</v>
      </c>
      <c r="E2758">
        <v>1000730</v>
      </c>
      <c r="F2758" t="s">
        <v>47</v>
      </c>
      <c r="G2758" t="s">
        <v>54</v>
      </c>
      <c r="H2758" t="s">
        <v>2557</v>
      </c>
      <c r="I2758">
        <v>3910836172</v>
      </c>
      <c r="J2758" t="s">
        <v>2558</v>
      </c>
      <c r="K2758">
        <v>0</v>
      </c>
      <c r="L2758" t="s">
        <v>1228</v>
      </c>
      <c r="M2758">
        <v>0</v>
      </c>
      <c r="N2758" t="s">
        <v>1228</v>
      </c>
    </row>
    <row r="2759" spans="1:14" hidden="1">
      <c r="A2759">
        <v>19</v>
      </c>
      <c r="B2759">
        <v>41</v>
      </c>
      <c r="C2759" t="s">
        <v>2560</v>
      </c>
      <c r="D2759" t="s">
        <v>2634</v>
      </c>
      <c r="E2759">
        <v>1000730</v>
      </c>
      <c r="F2759" t="s">
        <v>47</v>
      </c>
      <c r="G2759" t="s">
        <v>54</v>
      </c>
      <c r="H2759" t="s">
        <v>2557</v>
      </c>
      <c r="I2759">
        <v>3910836172</v>
      </c>
      <c r="J2759" t="s">
        <v>2558</v>
      </c>
      <c r="K2759">
        <v>0</v>
      </c>
      <c r="L2759" t="s">
        <v>1228</v>
      </c>
      <c r="M2759">
        <v>0</v>
      </c>
      <c r="N2759" t="s">
        <v>1228</v>
      </c>
    </row>
    <row r="2760" spans="1:14" hidden="1">
      <c r="A2760">
        <v>19</v>
      </c>
      <c r="B2760">
        <v>41</v>
      </c>
      <c r="C2760" t="s">
        <v>2560</v>
      </c>
      <c r="D2760" t="s">
        <v>2634</v>
      </c>
      <c r="E2760">
        <v>1000730</v>
      </c>
      <c r="F2760" t="s">
        <v>47</v>
      </c>
      <c r="G2760" t="s">
        <v>54</v>
      </c>
      <c r="H2760" t="s">
        <v>2557</v>
      </c>
      <c r="I2760">
        <v>3910836172</v>
      </c>
      <c r="J2760" t="s">
        <v>2558</v>
      </c>
      <c r="K2760">
        <v>0</v>
      </c>
      <c r="L2760" t="s">
        <v>1228</v>
      </c>
      <c r="M2760">
        <v>0</v>
      </c>
      <c r="N2760" t="s">
        <v>1228</v>
      </c>
    </row>
    <row r="2761" spans="1:14" hidden="1">
      <c r="A2761">
        <v>19</v>
      </c>
      <c r="B2761">
        <v>41</v>
      </c>
      <c r="C2761" t="s">
        <v>2560</v>
      </c>
      <c r="D2761" t="s">
        <v>2634</v>
      </c>
      <c r="E2761">
        <v>1000730</v>
      </c>
      <c r="F2761" t="s">
        <v>47</v>
      </c>
      <c r="G2761" t="s">
        <v>54</v>
      </c>
      <c r="H2761" t="s">
        <v>2557</v>
      </c>
      <c r="I2761">
        <v>3910836172</v>
      </c>
      <c r="J2761" t="s">
        <v>2558</v>
      </c>
      <c r="K2761">
        <v>0</v>
      </c>
      <c r="L2761" t="s">
        <v>1228</v>
      </c>
      <c r="M2761">
        <v>0</v>
      </c>
      <c r="N2761" t="s">
        <v>1228</v>
      </c>
    </row>
    <row r="2762" spans="1:14" hidden="1">
      <c r="A2762">
        <v>19</v>
      </c>
      <c r="B2762">
        <v>41</v>
      </c>
      <c r="C2762" t="s">
        <v>2560</v>
      </c>
      <c r="D2762" t="s">
        <v>2634</v>
      </c>
      <c r="E2762">
        <v>1000730</v>
      </c>
      <c r="F2762" t="s">
        <v>47</v>
      </c>
      <c r="G2762" t="s">
        <v>54</v>
      </c>
      <c r="H2762" t="s">
        <v>2557</v>
      </c>
      <c r="I2762">
        <v>3910836172</v>
      </c>
      <c r="J2762" t="s">
        <v>2558</v>
      </c>
      <c r="K2762">
        <v>0</v>
      </c>
      <c r="L2762" t="s">
        <v>1228</v>
      </c>
      <c r="M2762">
        <v>0</v>
      </c>
      <c r="N2762" t="s">
        <v>1228</v>
      </c>
    </row>
    <row r="2763" spans="1:14" hidden="1">
      <c r="A2763">
        <v>19</v>
      </c>
      <c r="B2763">
        <v>41</v>
      </c>
      <c r="C2763" t="s">
        <v>2560</v>
      </c>
      <c r="D2763" t="s">
        <v>2634</v>
      </c>
      <c r="E2763">
        <v>1000730</v>
      </c>
      <c r="F2763" t="s">
        <v>47</v>
      </c>
      <c r="G2763" t="s">
        <v>54</v>
      </c>
      <c r="H2763" t="s">
        <v>2557</v>
      </c>
      <c r="I2763">
        <v>3910836172</v>
      </c>
      <c r="J2763" t="s">
        <v>2558</v>
      </c>
      <c r="K2763">
        <v>0</v>
      </c>
      <c r="L2763" t="s">
        <v>1228</v>
      </c>
      <c r="M2763">
        <v>0</v>
      </c>
      <c r="N2763" t="s">
        <v>1228</v>
      </c>
    </row>
    <row r="2764" spans="1:14" hidden="1">
      <c r="A2764">
        <v>19</v>
      </c>
      <c r="B2764">
        <v>41</v>
      </c>
      <c r="C2764" t="s">
        <v>2560</v>
      </c>
      <c r="D2764" t="s">
        <v>2634</v>
      </c>
      <c r="E2764">
        <v>1000730</v>
      </c>
      <c r="F2764" t="s">
        <v>47</v>
      </c>
      <c r="G2764" t="s">
        <v>54</v>
      </c>
      <c r="H2764" t="s">
        <v>2557</v>
      </c>
      <c r="I2764">
        <v>3910836172</v>
      </c>
      <c r="J2764" t="s">
        <v>2558</v>
      </c>
      <c r="K2764">
        <v>0</v>
      </c>
      <c r="L2764" t="s">
        <v>1228</v>
      </c>
      <c r="M2764">
        <v>0</v>
      </c>
      <c r="N2764" t="s">
        <v>1228</v>
      </c>
    </row>
    <row r="2765" spans="1:14" hidden="1">
      <c r="A2765">
        <v>19</v>
      </c>
      <c r="B2765">
        <v>41</v>
      </c>
      <c r="C2765" t="s">
        <v>2560</v>
      </c>
      <c r="D2765" t="s">
        <v>2634</v>
      </c>
      <c r="E2765">
        <v>1000730</v>
      </c>
      <c r="F2765" t="s">
        <v>47</v>
      </c>
      <c r="G2765" t="s">
        <v>54</v>
      </c>
      <c r="H2765" t="s">
        <v>2557</v>
      </c>
      <c r="I2765">
        <v>3910836172</v>
      </c>
      <c r="J2765" t="s">
        <v>2558</v>
      </c>
      <c r="K2765">
        <v>0</v>
      </c>
      <c r="L2765" t="s">
        <v>1228</v>
      </c>
      <c r="M2765">
        <v>0</v>
      </c>
      <c r="N2765" t="s">
        <v>1228</v>
      </c>
    </row>
    <row r="2766" spans="1:14" hidden="1">
      <c r="A2766">
        <v>10</v>
      </c>
      <c r="B2766">
        <v>41</v>
      </c>
      <c r="C2766" t="s">
        <v>2560</v>
      </c>
      <c r="D2766" t="s">
        <v>2634</v>
      </c>
      <c r="E2766">
        <v>1000730</v>
      </c>
      <c r="F2766" t="s">
        <v>47</v>
      </c>
      <c r="G2766" t="s">
        <v>409</v>
      </c>
      <c r="H2766" t="s">
        <v>2557</v>
      </c>
      <c r="I2766">
        <v>3910836173</v>
      </c>
      <c r="J2766" t="s">
        <v>2558</v>
      </c>
      <c r="K2766">
        <v>0</v>
      </c>
      <c r="L2766" t="s">
        <v>1228</v>
      </c>
      <c r="M2766">
        <v>0</v>
      </c>
      <c r="N2766" t="s">
        <v>1228</v>
      </c>
    </row>
    <row r="2767" spans="1:14" hidden="1">
      <c r="A2767">
        <v>10</v>
      </c>
      <c r="B2767">
        <v>41</v>
      </c>
      <c r="C2767" t="s">
        <v>2560</v>
      </c>
      <c r="D2767" t="s">
        <v>2634</v>
      </c>
      <c r="E2767">
        <v>1000730</v>
      </c>
      <c r="F2767" t="s">
        <v>47</v>
      </c>
      <c r="G2767" t="s">
        <v>1122</v>
      </c>
      <c r="H2767" t="s">
        <v>2557</v>
      </c>
      <c r="I2767">
        <v>3910836173</v>
      </c>
      <c r="J2767" t="s">
        <v>2558</v>
      </c>
      <c r="K2767">
        <v>0</v>
      </c>
      <c r="L2767" t="s">
        <v>1228</v>
      </c>
      <c r="M2767">
        <v>0</v>
      </c>
      <c r="N2767" t="s">
        <v>1228</v>
      </c>
    </row>
    <row r="2768" spans="1:14" hidden="1">
      <c r="A2768">
        <v>10</v>
      </c>
      <c r="B2768">
        <v>41</v>
      </c>
      <c r="C2768" t="s">
        <v>2560</v>
      </c>
      <c r="D2768" t="s">
        <v>2634</v>
      </c>
      <c r="E2768">
        <v>1000730</v>
      </c>
      <c r="F2768" t="s">
        <v>47</v>
      </c>
      <c r="G2768" t="s">
        <v>194</v>
      </c>
      <c r="H2768" t="s">
        <v>2557</v>
      </c>
      <c r="I2768">
        <v>3910836173</v>
      </c>
      <c r="J2768" t="s">
        <v>2558</v>
      </c>
      <c r="K2768">
        <v>0</v>
      </c>
      <c r="L2768" t="s">
        <v>1228</v>
      </c>
      <c r="M2768">
        <v>0</v>
      </c>
      <c r="N2768" t="s">
        <v>1228</v>
      </c>
    </row>
    <row r="2769" spans="1:14" hidden="1">
      <c r="A2769">
        <v>10</v>
      </c>
      <c r="B2769">
        <v>41</v>
      </c>
      <c r="C2769" t="s">
        <v>2560</v>
      </c>
      <c r="D2769" t="s">
        <v>2634</v>
      </c>
      <c r="E2769">
        <v>1000730</v>
      </c>
      <c r="F2769" t="s">
        <v>47</v>
      </c>
      <c r="G2769" t="s">
        <v>409</v>
      </c>
      <c r="H2769" t="s">
        <v>2557</v>
      </c>
      <c r="I2769">
        <v>3910836173</v>
      </c>
      <c r="J2769" t="s">
        <v>2558</v>
      </c>
      <c r="K2769">
        <v>0</v>
      </c>
      <c r="L2769" t="s">
        <v>1228</v>
      </c>
      <c r="M2769">
        <v>0</v>
      </c>
      <c r="N2769" t="s">
        <v>1228</v>
      </c>
    </row>
    <row r="2770" spans="1:14" hidden="1">
      <c r="A2770">
        <v>10</v>
      </c>
      <c r="B2770">
        <v>41</v>
      </c>
      <c r="C2770" t="s">
        <v>2560</v>
      </c>
      <c r="D2770" t="s">
        <v>2634</v>
      </c>
      <c r="E2770">
        <v>1000730</v>
      </c>
      <c r="F2770" t="s">
        <v>47</v>
      </c>
      <c r="G2770" t="s">
        <v>1122</v>
      </c>
      <c r="H2770" t="s">
        <v>2557</v>
      </c>
      <c r="I2770">
        <v>3910836173</v>
      </c>
      <c r="J2770" t="s">
        <v>2558</v>
      </c>
      <c r="K2770">
        <v>0</v>
      </c>
      <c r="L2770" t="s">
        <v>1228</v>
      </c>
      <c r="M2770">
        <v>0</v>
      </c>
      <c r="N2770" t="s">
        <v>1228</v>
      </c>
    </row>
    <row r="2771" spans="1:14" hidden="1">
      <c r="A2771">
        <v>10</v>
      </c>
      <c r="B2771">
        <v>41</v>
      </c>
      <c r="C2771" t="s">
        <v>2560</v>
      </c>
      <c r="D2771" t="s">
        <v>2634</v>
      </c>
      <c r="E2771">
        <v>1000730</v>
      </c>
      <c r="F2771" t="s">
        <v>47</v>
      </c>
      <c r="G2771" t="s">
        <v>194</v>
      </c>
      <c r="H2771" t="s">
        <v>2557</v>
      </c>
      <c r="I2771">
        <v>3910836173</v>
      </c>
      <c r="J2771" t="s">
        <v>2558</v>
      </c>
      <c r="K2771">
        <v>0</v>
      </c>
      <c r="L2771" t="s">
        <v>1228</v>
      </c>
      <c r="M2771">
        <v>0</v>
      </c>
      <c r="N2771" t="s">
        <v>1228</v>
      </c>
    </row>
    <row r="2772" spans="1:14" hidden="1">
      <c r="A2772">
        <v>10</v>
      </c>
      <c r="B2772">
        <v>57</v>
      </c>
      <c r="C2772" t="s">
        <v>2563</v>
      </c>
      <c r="D2772" t="s">
        <v>2635</v>
      </c>
      <c r="E2772">
        <v>1000730</v>
      </c>
      <c r="F2772" t="s">
        <v>47</v>
      </c>
      <c r="G2772" t="s">
        <v>54</v>
      </c>
      <c r="H2772">
        <v>8085</v>
      </c>
      <c r="I2772">
        <v>35831195</v>
      </c>
      <c r="J2772" t="s">
        <v>2636</v>
      </c>
      <c r="K2772" s="45">
        <v>341638</v>
      </c>
      <c r="L2772" t="s">
        <v>1228</v>
      </c>
      <c r="M2772" s="45">
        <v>64911</v>
      </c>
      <c r="N2772" t="s">
        <v>1228</v>
      </c>
    </row>
    <row r="2773" spans="1:14" hidden="1">
      <c r="A2773">
        <v>19</v>
      </c>
      <c r="B2773">
        <v>41</v>
      </c>
      <c r="C2773" t="s">
        <v>2559</v>
      </c>
      <c r="D2773" t="s">
        <v>2637</v>
      </c>
      <c r="E2773">
        <v>1000730</v>
      </c>
      <c r="F2773" t="s">
        <v>47</v>
      </c>
      <c r="G2773" t="s">
        <v>54</v>
      </c>
      <c r="H2773" t="s">
        <v>2557</v>
      </c>
      <c r="I2773">
        <v>3910895035</v>
      </c>
      <c r="J2773" t="s">
        <v>2558</v>
      </c>
      <c r="K2773">
        <v>0</v>
      </c>
      <c r="L2773" t="s">
        <v>1228</v>
      </c>
      <c r="M2773">
        <v>0</v>
      </c>
      <c r="N2773" t="s">
        <v>1228</v>
      </c>
    </row>
    <row r="2774" spans="1:14" hidden="1">
      <c r="A2774">
        <v>19</v>
      </c>
      <c r="B2774">
        <v>41</v>
      </c>
      <c r="C2774" t="s">
        <v>2559</v>
      </c>
      <c r="D2774" t="s">
        <v>2637</v>
      </c>
      <c r="E2774">
        <v>1000730</v>
      </c>
      <c r="F2774" t="s">
        <v>47</v>
      </c>
      <c r="G2774" t="s">
        <v>54</v>
      </c>
      <c r="H2774" t="s">
        <v>2557</v>
      </c>
      <c r="I2774">
        <v>3910895035</v>
      </c>
      <c r="J2774" t="s">
        <v>2558</v>
      </c>
      <c r="K2774">
        <v>0</v>
      </c>
      <c r="L2774" t="s">
        <v>1228</v>
      </c>
      <c r="M2774">
        <v>0</v>
      </c>
      <c r="N2774" t="s">
        <v>1228</v>
      </c>
    </row>
    <row r="2775" spans="1:14" hidden="1">
      <c r="A2775">
        <v>19</v>
      </c>
      <c r="B2775">
        <v>41</v>
      </c>
      <c r="C2775" t="s">
        <v>2559</v>
      </c>
      <c r="D2775" t="s">
        <v>2637</v>
      </c>
      <c r="E2775">
        <v>1000730</v>
      </c>
      <c r="F2775" t="s">
        <v>47</v>
      </c>
      <c r="G2775" t="s">
        <v>54</v>
      </c>
      <c r="H2775" t="s">
        <v>2557</v>
      </c>
      <c r="I2775">
        <v>3910895035</v>
      </c>
      <c r="J2775" t="s">
        <v>2558</v>
      </c>
      <c r="K2775">
        <v>0</v>
      </c>
      <c r="L2775" t="s">
        <v>1228</v>
      </c>
      <c r="M2775">
        <v>0</v>
      </c>
      <c r="N2775" t="s">
        <v>1228</v>
      </c>
    </row>
    <row r="2776" spans="1:14" hidden="1">
      <c r="A2776">
        <v>19</v>
      </c>
      <c r="B2776">
        <v>41</v>
      </c>
      <c r="C2776" t="s">
        <v>2559</v>
      </c>
      <c r="D2776" t="s">
        <v>2637</v>
      </c>
      <c r="E2776">
        <v>1000730</v>
      </c>
      <c r="F2776" t="s">
        <v>47</v>
      </c>
      <c r="G2776" t="s">
        <v>54</v>
      </c>
      <c r="H2776" t="s">
        <v>2557</v>
      </c>
      <c r="I2776">
        <v>3910895035</v>
      </c>
      <c r="J2776" t="s">
        <v>2558</v>
      </c>
      <c r="K2776">
        <v>0</v>
      </c>
      <c r="L2776" t="s">
        <v>1228</v>
      </c>
      <c r="M2776">
        <v>0</v>
      </c>
      <c r="N2776" t="s">
        <v>1228</v>
      </c>
    </row>
    <row r="2777" spans="1:14" hidden="1">
      <c r="A2777">
        <v>19</v>
      </c>
      <c r="B2777">
        <v>41</v>
      </c>
      <c r="C2777" t="s">
        <v>2559</v>
      </c>
      <c r="D2777" t="s">
        <v>2637</v>
      </c>
      <c r="E2777">
        <v>1000730</v>
      </c>
      <c r="F2777" t="s">
        <v>47</v>
      </c>
      <c r="G2777" t="s">
        <v>54</v>
      </c>
      <c r="H2777" t="s">
        <v>2557</v>
      </c>
      <c r="I2777">
        <v>3910895035</v>
      </c>
      <c r="J2777" t="s">
        <v>2558</v>
      </c>
      <c r="K2777">
        <v>0</v>
      </c>
      <c r="L2777" t="s">
        <v>1228</v>
      </c>
      <c r="M2777">
        <v>0</v>
      </c>
      <c r="N2777" t="s">
        <v>1228</v>
      </c>
    </row>
    <row r="2778" spans="1:14" hidden="1">
      <c r="A2778">
        <v>19</v>
      </c>
      <c r="B2778">
        <v>41</v>
      </c>
      <c r="C2778" t="s">
        <v>2559</v>
      </c>
      <c r="D2778" t="s">
        <v>2637</v>
      </c>
      <c r="E2778">
        <v>1000730</v>
      </c>
      <c r="F2778" t="s">
        <v>47</v>
      </c>
      <c r="G2778" t="s">
        <v>54</v>
      </c>
      <c r="H2778" t="s">
        <v>2557</v>
      </c>
      <c r="I2778">
        <v>3910895035</v>
      </c>
      <c r="J2778" t="s">
        <v>2558</v>
      </c>
      <c r="K2778">
        <v>0</v>
      </c>
      <c r="L2778" t="s">
        <v>1228</v>
      </c>
      <c r="M2778">
        <v>0</v>
      </c>
      <c r="N2778" t="s">
        <v>1228</v>
      </c>
    </row>
    <row r="2779" spans="1:14" hidden="1">
      <c r="A2779">
        <v>19</v>
      </c>
      <c r="B2779">
        <v>41</v>
      </c>
      <c r="C2779" t="s">
        <v>2559</v>
      </c>
      <c r="D2779" t="s">
        <v>2637</v>
      </c>
      <c r="E2779">
        <v>1000730</v>
      </c>
      <c r="F2779" t="s">
        <v>47</v>
      </c>
      <c r="G2779" t="s">
        <v>54</v>
      </c>
      <c r="H2779" t="s">
        <v>2557</v>
      </c>
      <c r="I2779">
        <v>3910895035</v>
      </c>
      <c r="J2779" t="s">
        <v>2558</v>
      </c>
      <c r="K2779">
        <v>0</v>
      </c>
      <c r="L2779" t="s">
        <v>1228</v>
      </c>
      <c r="M2779">
        <v>0</v>
      </c>
      <c r="N2779" t="s">
        <v>1228</v>
      </c>
    </row>
    <row r="2780" spans="1:14" hidden="1">
      <c r="A2780">
        <v>19</v>
      </c>
      <c r="B2780">
        <v>41</v>
      </c>
      <c r="C2780" t="s">
        <v>2559</v>
      </c>
      <c r="D2780" t="s">
        <v>2637</v>
      </c>
      <c r="E2780">
        <v>1000730</v>
      </c>
      <c r="F2780" t="s">
        <v>47</v>
      </c>
      <c r="G2780" t="s">
        <v>54</v>
      </c>
      <c r="H2780" t="s">
        <v>2557</v>
      </c>
      <c r="I2780">
        <v>3910895035</v>
      </c>
      <c r="J2780" t="s">
        <v>2558</v>
      </c>
      <c r="K2780">
        <v>0</v>
      </c>
      <c r="L2780" t="s">
        <v>1228</v>
      </c>
      <c r="M2780">
        <v>0</v>
      </c>
      <c r="N2780" t="s">
        <v>1228</v>
      </c>
    </row>
    <row r="2781" spans="1:14" hidden="1">
      <c r="A2781">
        <v>19</v>
      </c>
      <c r="B2781">
        <v>41</v>
      </c>
      <c r="C2781" t="s">
        <v>2559</v>
      </c>
      <c r="D2781" t="s">
        <v>2637</v>
      </c>
      <c r="E2781">
        <v>1000730</v>
      </c>
      <c r="F2781" t="s">
        <v>47</v>
      </c>
      <c r="G2781" t="s">
        <v>54</v>
      </c>
      <c r="H2781" t="s">
        <v>2557</v>
      </c>
      <c r="I2781">
        <v>3910895035</v>
      </c>
      <c r="J2781" t="s">
        <v>2558</v>
      </c>
      <c r="K2781">
        <v>0</v>
      </c>
      <c r="L2781" t="s">
        <v>1228</v>
      </c>
      <c r="M2781">
        <v>0</v>
      </c>
      <c r="N2781" t="s">
        <v>1228</v>
      </c>
    </row>
    <row r="2782" spans="1:14" hidden="1">
      <c r="A2782">
        <v>19</v>
      </c>
      <c r="B2782">
        <v>41</v>
      </c>
      <c r="C2782" t="s">
        <v>2559</v>
      </c>
      <c r="D2782" t="s">
        <v>2637</v>
      </c>
      <c r="E2782">
        <v>1000730</v>
      </c>
      <c r="F2782" t="s">
        <v>47</v>
      </c>
      <c r="G2782" t="s">
        <v>54</v>
      </c>
      <c r="H2782" t="s">
        <v>2557</v>
      </c>
      <c r="I2782">
        <v>3910895035</v>
      </c>
      <c r="J2782" t="s">
        <v>2558</v>
      </c>
      <c r="K2782">
        <v>0</v>
      </c>
      <c r="L2782" t="s">
        <v>1228</v>
      </c>
      <c r="M2782">
        <v>0</v>
      </c>
      <c r="N2782" t="s">
        <v>1228</v>
      </c>
    </row>
    <row r="2783" spans="1:14" hidden="1">
      <c r="A2783">
        <v>19</v>
      </c>
      <c r="B2783">
        <v>41</v>
      </c>
      <c r="C2783" t="s">
        <v>2559</v>
      </c>
      <c r="D2783" t="s">
        <v>2637</v>
      </c>
      <c r="E2783">
        <v>1000730</v>
      </c>
      <c r="F2783" t="s">
        <v>47</v>
      </c>
      <c r="G2783" t="s">
        <v>54</v>
      </c>
      <c r="H2783" t="s">
        <v>2557</v>
      </c>
      <c r="I2783">
        <v>3910895035</v>
      </c>
      <c r="J2783" t="s">
        <v>2558</v>
      </c>
      <c r="K2783">
        <v>0</v>
      </c>
      <c r="L2783" t="s">
        <v>1228</v>
      </c>
      <c r="M2783">
        <v>0</v>
      </c>
      <c r="N2783" t="s">
        <v>1228</v>
      </c>
    </row>
    <row r="2784" spans="1:14" hidden="1">
      <c r="A2784">
        <v>19</v>
      </c>
      <c r="B2784">
        <v>41</v>
      </c>
      <c r="C2784" t="s">
        <v>2559</v>
      </c>
      <c r="D2784" t="s">
        <v>2637</v>
      </c>
      <c r="E2784">
        <v>1000730</v>
      </c>
      <c r="F2784" t="s">
        <v>47</v>
      </c>
      <c r="G2784" t="s">
        <v>54</v>
      </c>
      <c r="H2784" t="s">
        <v>2557</v>
      </c>
      <c r="I2784">
        <v>3910895035</v>
      </c>
      <c r="J2784" t="s">
        <v>2558</v>
      </c>
      <c r="K2784">
        <v>0</v>
      </c>
      <c r="L2784" t="s">
        <v>1228</v>
      </c>
      <c r="M2784">
        <v>0</v>
      </c>
      <c r="N2784" t="s">
        <v>1228</v>
      </c>
    </row>
    <row r="2785" spans="1:14" hidden="1">
      <c r="A2785">
        <v>19</v>
      </c>
      <c r="B2785">
        <v>41</v>
      </c>
      <c r="C2785" t="s">
        <v>2559</v>
      </c>
      <c r="D2785" t="s">
        <v>2637</v>
      </c>
      <c r="E2785">
        <v>1000730</v>
      </c>
      <c r="F2785" t="s">
        <v>47</v>
      </c>
      <c r="G2785" t="s">
        <v>54</v>
      </c>
      <c r="H2785" t="s">
        <v>2557</v>
      </c>
      <c r="I2785">
        <v>3910895035</v>
      </c>
      <c r="J2785" t="s">
        <v>2558</v>
      </c>
      <c r="K2785">
        <v>0</v>
      </c>
      <c r="L2785" t="s">
        <v>1228</v>
      </c>
      <c r="M2785">
        <v>0</v>
      </c>
      <c r="N2785" t="s">
        <v>1228</v>
      </c>
    </row>
    <row r="2786" spans="1:14" hidden="1">
      <c r="A2786">
        <v>19</v>
      </c>
      <c r="B2786">
        <v>41</v>
      </c>
      <c r="C2786" t="s">
        <v>2559</v>
      </c>
      <c r="D2786" t="s">
        <v>2637</v>
      </c>
      <c r="E2786">
        <v>1000730</v>
      </c>
      <c r="F2786" t="s">
        <v>47</v>
      </c>
      <c r="G2786" t="s">
        <v>54</v>
      </c>
      <c r="H2786" t="s">
        <v>2557</v>
      </c>
      <c r="I2786">
        <v>3910895035</v>
      </c>
      <c r="J2786" t="s">
        <v>2558</v>
      </c>
      <c r="K2786">
        <v>0</v>
      </c>
      <c r="L2786" t="s">
        <v>1228</v>
      </c>
      <c r="M2786">
        <v>0</v>
      </c>
      <c r="N2786" t="s">
        <v>1228</v>
      </c>
    </row>
    <row r="2787" spans="1:14" hidden="1">
      <c r="A2787">
        <v>19</v>
      </c>
      <c r="B2787">
        <v>41</v>
      </c>
      <c r="C2787" t="s">
        <v>2559</v>
      </c>
      <c r="D2787" t="s">
        <v>2637</v>
      </c>
      <c r="E2787">
        <v>1000730</v>
      </c>
      <c r="F2787" t="s">
        <v>47</v>
      </c>
      <c r="G2787" t="s">
        <v>54</v>
      </c>
      <c r="H2787" t="s">
        <v>2557</v>
      </c>
      <c r="I2787">
        <v>3910895035</v>
      </c>
      <c r="J2787" t="s">
        <v>2558</v>
      </c>
      <c r="K2787">
        <v>0</v>
      </c>
      <c r="L2787" t="s">
        <v>1228</v>
      </c>
      <c r="M2787">
        <v>0</v>
      </c>
      <c r="N2787" t="s">
        <v>1228</v>
      </c>
    </row>
    <row r="2788" spans="1:14" hidden="1">
      <c r="A2788">
        <v>19</v>
      </c>
      <c r="B2788">
        <v>41</v>
      </c>
      <c r="C2788" t="s">
        <v>2559</v>
      </c>
      <c r="D2788" t="s">
        <v>2637</v>
      </c>
      <c r="E2788">
        <v>1000730</v>
      </c>
      <c r="F2788" t="s">
        <v>47</v>
      </c>
      <c r="G2788" t="s">
        <v>54</v>
      </c>
      <c r="H2788" t="s">
        <v>2557</v>
      </c>
      <c r="I2788">
        <v>3910895035</v>
      </c>
      <c r="J2788" t="s">
        <v>2558</v>
      </c>
      <c r="K2788">
        <v>0</v>
      </c>
      <c r="L2788" t="s">
        <v>1228</v>
      </c>
      <c r="M2788">
        <v>0</v>
      </c>
      <c r="N2788" t="s">
        <v>1228</v>
      </c>
    </row>
    <row r="2789" spans="1:14" hidden="1">
      <c r="A2789">
        <v>19</v>
      </c>
      <c r="B2789">
        <v>41</v>
      </c>
      <c r="C2789" t="s">
        <v>2559</v>
      </c>
      <c r="D2789" t="s">
        <v>2637</v>
      </c>
      <c r="E2789">
        <v>1000730</v>
      </c>
      <c r="F2789" t="s">
        <v>47</v>
      </c>
      <c r="G2789" t="s">
        <v>54</v>
      </c>
      <c r="H2789" t="s">
        <v>2557</v>
      </c>
      <c r="I2789">
        <v>3910895035</v>
      </c>
      <c r="J2789" t="s">
        <v>2558</v>
      </c>
      <c r="K2789">
        <v>0</v>
      </c>
      <c r="L2789" t="s">
        <v>1228</v>
      </c>
      <c r="M2789">
        <v>0</v>
      </c>
      <c r="N2789" t="s">
        <v>1228</v>
      </c>
    </row>
    <row r="2790" spans="1:14" hidden="1">
      <c r="A2790">
        <v>19</v>
      </c>
      <c r="B2790">
        <v>41</v>
      </c>
      <c r="C2790" t="s">
        <v>2559</v>
      </c>
      <c r="D2790" t="s">
        <v>2637</v>
      </c>
      <c r="E2790">
        <v>1000730</v>
      </c>
      <c r="F2790" t="s">
        <v>47</v>
      </c>
      <c r="G2790" t="s">
        <v>54</v>
      </c>
      <c r="H2790" t="s">
        <v>2557</v>
      </c>
      <c r="I2790">
        <v>3910895035</v>
      </c>
      <c r="J2790" t="s">
        <v>2558</v>
      </c>
      <c r="K2790">
        <v>0</v>
      </c>
      <c r="L2790" t="s">
        <v>1228</v>
      </c>
      <c r="M2790">
        <v>0</v>
      </c>
      <c r="N2790" t="s">
        <v>1228</v>
      </c>
    </row>
    <row r="2791" spans="1:14" hidden="1">
      <c r="A2791">
        <v>19</v>
      </c>
      <c r="B2791">
        <v>41</v>
      </c>
      <c r="C2791" t="s">
        <v>2559</v>
      </c>
      <c r="D2791" t="s">
        <v>2637</v>
      </c>
      <c r="E2791">
        <v>1000730</v>
      </c>
      <c r="F2791" t="s">
        <v>47</v>
      </c>
      <c r="G2791" t="s">
        <v>54</v>
      </c>
      <c r="H2791" t="s">
        <v>2557</v>
      </c>
      <c r="I2791">
        <v>3910895035</v>
      </c>
      <c r="J2791" t="s">
        <v>2558</v>
      </c>
      <c r="K2791">
        <v>0</v>
      </c>
      <c r="L2791" t="s">
        <v>1228</v>
      </c>
      <c r="M2791">
        <v>0</v>
      </c>
      <c r="N2791" t="s">
        <v>1228</v>
      </c>
    </row>
    <row r="2792" spans="1:14" hidden="1">
      <c r="A2792">
        <v>19</v>
      </c>
      <c r="B2792">
        <v>41</v>
      </c>
      <c r="C2792" t="s">
        <v>2559</v>
      </c>
      <c r="D2792" t="s">
        <v>2637</v>
      </c>
      <c r="E2792">
        <v>1000730</v>
      </c>
      <c r="F2792" t="s">
        <v>47</v>
      </c>
      <c r="G2792" t="s">
        <v>54</v>
      </c>
      <c r="H2792" t="s">
        <v>2557</v>
      </c>
      <c r="I2792">
        <v>3910895035</v>
      </c>
      <c r="J2792" t="s">
        <v>2558</v>
      </c>
      <c r="K2792">
        <v>0</v>
      </c>
      <c r="L2792" t="s">
        <v>1228</v>
      </c>
      <c r="M2792">
        <v>0</v>
      </c>
      <c r="N2792" t="s">
        <v>1228</v>
      </c>
    </row>
    <row r="2793" spans="1:14" hidden="1">
      <c r="A2793">
        <v>19</v>
      </c>
      <c r="B2793">
        <v>41</v>
      </c>
      <c r="C2793" t="s">
        <v>2559</v>
      </c>
      <c r="D2793" t="s">
        <v>2637</v>
      </c>
      <c r="E2793">
        <v>1000730</v>
      </c>
      <c r="F2793" t="s">
        <v>47</v>
      </c>
      <c r="G2793" t="s">
        <v>54</v>
      </c>
      <c r="H2793" t="s">
        <v>2557</v>
      </c>
      <c r="I2793">
        <v>3910895035</v>
      </c>
      <c r="J2793" t="s">
        <v>2558</v>
      </c>
      <c r="K2793">
        <v>0</v>
      </c>
      <c r="L2793" t="s">
        <v>1228</v>
      </c>
      <c r="M2793">
        <v>0</v>
      </c>
      <c r="N2793" t="s">
        <v>1228</v>
      </c>
    </row>
    <row r="2794" spans="1:14" hidden="1">
      <c r="A2794">
        <v>19</v>
      </c>
      <c r="B2794">
        <v>41</v>
      </c>
      <c r="C2794" t="s">
        <v>2559</v>
      </c>
      <c r="D2794" t="s">
        <v>2637</v>
      </c>
      <c r="E2794">
        <v>1000730</v>
      </c>
      <c r="F2794" t="s">
        <v>47</v>
      </c>
      <c r="G2794" t="s">
        <v>54</v>
      </c>
      <c r="H2794" t="s">
        <v>2557</v>
      </c>
      <c r="I2794">
        <v>3910895035</v>
      </c>
      <c r="J2794" t="s">
        <v>2558</v>
      </c>
      <c r="K2794">
        <v>0</v>
      </c>
      <c r="L2794" t="s">
        <v>1228</v>
      </c>
      <c r="M2794">
        <v>0</v>
      </c>
      <c r="N2794" t="s">
        <v>1228</v>
      </c>
    </row>
    <row r="2795" spans="1:14" hidden="1">
      <c r="A2795">
        <v>19</v>
      </c>
      <c r="B2795">
        <v>41</v>
      </c>
      <c r="C2795" t="s">
        <v>2559</v>
      </c>
      <c r="D2795" t="s">
        <v>2637</v>
      </c>
      <c r="E2795">
        <v>1000730</v>
      </c>
      <c r="F2795" t="s">
        <v>47</v>
      </c>
      <c r="G2795" t="s">
        <v>54</v>
      </c>
      <c r="H2795" t="s">
        <v>2557</v>
      </c>
      <c r="I2795">
        <v>3910895035</v>
      </c>
      <c r="J2795" t="s">
        <v>2558</v>
      </c>
      <c r="K2795">
        <v>0</v>
      </c>
      <c r="L2795" t="s">
        <v>1228</v>
      </c>
      <c r="M2795">
        <v>0</v>
      </c>
      <c r="N2795" t="s">
        <v>1228</v>
      </c>
    </row>
    <row r="2796" spans="1:14" hidden="1">
      <c r="A2796">
        <v>19</v>
      </c>
      <c r="B2796">
        <v>41</v>
      </c>
      <c r="C2796" t="s">
        <v>2559</v>
      </c>
      <c r="D2796" t="s">
        <v>2637</v>
      </c>
      <c r="E2796">
        <v>1000730</v>
      </c>
      <c r="F2796" t="s">
        <v>47</v>
      </c>
      <c r="G2796" t="s">
        <v>54</v>
      </c>
      <c r="H2796" t="s">
        <v>2557</v>
      </c>
      <c r="I2796">
        <v>3910895035</v>
      </c>
      <c r="J2796" t="s">
        <v>2558</v>
      </c>
      <c r="K2796">
        <v>0</v>
      </c>
      <c r="L2796" t="s">
        <v>1228</v>
      </c>
      <c r="M2796">
        <v>0</v>
      </c>
      <c r="N2796" t="s">
        <v>1228</v>
      </c>
    </row>
    <row r="2797" spans="1:14" hidden="1">
      <c r="A2797">
        <v>10</v>
      </c>
      <c r="B2797">
        <v>41</v>
      </c>
      <c r="C2797" t="s">
        <v>2559</v>
      </c>
      <c r="D2797" t="s">
        <v>2637</v>
      </c>
      <c r="E2797">
        <v>1000730</v>
      </c>
      <c r="F2797" t="s">
        <v>47</v>
      </c>
      <c r="G2797" t="s">
        <v>194</v>
      </c>
      <c r="H2797" t="s">
        <v>2557</v>
      </c>
      <c r="I2797">
        <v>3910895036</v>
      </c>
      <c r="J2797" t="s">
        <v>2558</v>
      </c>
      <c r="K2797">
        <v>0</v>
      </c>
      <c r="L2797" t="s">
        <v>1228</v>
      </c>
      <c r="M2797">
        <v>0</v>
      </c>
      <c r="N2797" t="s">
        <v>1228</v>
      </c>
    </row>
    <row r="2798" spans="1:14" hidden="1">
      <c r="A2798">
        <v>10</v>
      </c>
      <c r="B2798">
        <v>41</v>
      </c>
      <c r="C2798" t="s">
        <v>2559</v>
      </c>
      <c r="D2798" t="s">
        <v>2637</v>
      </c>
      <c r="E2798">
        <v>1000730</v>
      </c>
      <c r="F2798" t="s">
        <v>47</v>
      </c>
      <c r="G2798" t="s">
        <v>1122</v>
      </c>
      <c r="H2798" t="s">
        <v>2557</v>
      </c>
      <c r="I2798">
        <v>3910895036</v>
      </c>
      <c r="J2798" t="s">
        <v>2558</v>
      </c>
      <c r="K2798">
        <v>0</v>
      </c>
      <c r="L2798" t="s">
        <v>1228</v>
      </c>
      <c r="M2798">
        <v>0</v>
      </c>
      <c r="N2798" t="s">
        <v>1228</v>
      </c>
    </row>
    <row r="2799" spans="1:14" hidden="1">
      <c r="A2799">
        <v>10</v>
      </c>
      <c r="B2799">
        <v>41</v>
      </c>
      <c r="C2799" t="s">
        <v>2559</v>
      </c>
      <c r="D2799" t="s">
        <v>2637</v>
      </c>
      <c r="E2799">
        <v>1000730</v>
      </c>
      <c r="F2799" t="s">
        <v>47</v>
      </c>
      <c r="G2799" t="s">
        <v>194</v>
      </c>
      <c r="H2799" t="s">
        <v>2557</v>
      </c>
      <c r="I2799">
        <v>3910895036</v>
      </c>
      <c r="J2799" t="s">
        <v>2558</v>
      </c>
      <c r="K2799">
        <v>0</v>
      </c>
      <c r="L2799" t="s">
        <v>1228</v>
      </c>
      <c r="M2799">
        <v>0</v>
      </c>
      <c r="N2799" t="s">
        <v>1228</v>
      </c>
    </row>
    <row r="2800" spans="1:14" hidden="1">
      <c r="A2800">
        <v>10</v>
      </c>
      <c r="B2800">
        <v>41</v>
      </c>
      <c r="C2800" t="s">
        <v>2559</v>
      </c>
      <c r="D2800" t="s">
        <v>2637</v>
      </c>
      <c r="E2800">
        <v>1000730</v>
      </c>
      <c r="F2800" t="s">
        <v>47</v>
      </c>
      <c r="G2800" t="s">
        <v>409</v>
      </c>
      <c r="H2800" t="s">
        <v>2557</v>
      </c>
      <c r="I2800">
        <v>3910895036</v>
      </c>
      <c r="J2800" t="s">
        <v>2558</v>
      </c>
      <c r="K2800">
        <v>0</v>
      </c>
      <c r="L2800" t="s">
        <v>1228</v>
      </c>
      <c r="M2800">
        <v>0</v>
      </c>
      <c r="N2800" t="s">
        <v>1228</v>
      </c>
    </row>
    <row r="2801" spans="1:14" hidden="1">
      <c r="A2801">
        <v>10</v>
      </c>
      <c r="B2801">
        <v>41</v>
      </c>
      <c r="C2801" t="s">
        <v>2559</v>
      </c>
      <c r="D2801" t="s">
        <v>2637</v>
      </c>
      <c r="E2801">
        <v>1000730</v>
      </c>
      <c r="F2801" t="s">
        <v>47</v>
      </c>
      <c r="G2801" t="s">
        <v>1122</v>
      </c>
      <c r="H2801" t="s">
        <v>2557</v>
      </c>
      <c r="I2801">
        <v>3910895036</v>
      </c>
      <c r="J2801" t="s">
        <v>2558</v>
      </c>
      <c r="K2801">
        <v>0</v>
      </c>
      <c r="L2801" t="s">
        <v>1228</v>
      </c>
      <c r="M2801">
        <v>0</v>
      </c>
      <c r="N2801" t="s">
        <v>1228</v>
      </c>
    </row>
    <row r="2802" spans="1:14" hidden="1">
      <c r="A2802">
        <v>10</v>
      </c>
      <c r="B2802">
        <v>41</v>
      </c>
      <c r="C2802" t="s">
        <v>2559</v>
      </c>
      <c r="D2802" t="s">
        <v>2637</v>
      </c>
      <c r="E2802">
        <v>1000730</v>
      </c>
      <c r="F2802" t="s">
        <v>47</v>
      </c>
      <c r="G2802" t="s">
        <v>409</v>
      </c>
      <c r="H2802" t="s">
        <v>2557</v>
      </c>
      <c r="I2802">
        <v>3910895036</v>
      </c>
      <c r="J2802" t="s">
        <v>2558</v>
      </c>
      <c r="K2802">
        <v>0</v>
      </c>
      <c r="L2802" t="s">
        <v>1228</v>
      </c>
      <c r="M2802">
        <v>0</v>
      </c>
      <c r="N2802" t="s">
        <v>1228</v>
      </c>
    </row>
    <row r="2803" spans="1:14" hidden="1">
      <c r="A2803">
        <v>19</v>
      </c>
      <c r="B2803">
        <v>41</v>
      </c>
      <c r="C2803" t="s">
        <v>2555</v>
      </c>
      <c r="D2803" t="s">
        <v>2637</v>
      </c>
      <c r="E2803">
        <v>1000730</v>
      </c>
      <c r="F2803" t="s">
        <v>47</v>
      </c>
      <c r="G2803" t="s">
        <v>54</v>
      </c>
      <c r="H2803" t="s">
        <v>2557</v>
      </c>
      <c r="I2803">
        <v>35832408</v>
      </c>
      <c r="J2803" t="s">
        <v>2558</v>
      </c>
      <c r="K2803">
        <v>0</v>
      </c>
      <c r="L2803" t="s">
        <v>1228</v>
      </c>
      <c r="M2803">
        <v>0</v>
      </c>
      <c r="N2803" t="s">
        <v>1228</v>
      </c>
    </row>
    <row r="2804" spans="1:14" hidden="1">
      <c r="A2804">
        <v>19</v>
      </c>
      <c r="B2804">
        <v>41</v>
      </c>
      <c r="C2804" t="s">
        <v>2555</v>
      </c>
      <c r="D2804" t="s">
        <v>2637</v>
      </c>
      <c r="E2804">
        <v>1000730</v>
      </c>
      <c r="F2804" t="s">
        <v>47</v>
      </c>
      <c r="G2804" t="s">
        <v>54</v>
      </c>
      <c r="H2804" t="s">
        <v>2557</v>
      </c>
      <c r="I2804">
        <v>35832408</v>
      </c>
      <c r="J2804" t="s">
        <v>2558</v>
      </c>
      <c r="K2804">
        <v>0</v>
      </c>
      <c r="L2804" t="s">
        <v>1228</v>
      </c>
      <c r="M2804">
        <v>0</v>
      </c>
      <c r="N2804" t="s">
        <v>1228</v>
      </c>
    </row>
    <row r="2805" spans="1:14" hidden="1">
      <c r="A2805">
        <v>19</v>
      </c>
      <c r="B2805">
        <v>41</v>
      </c>
      <c r="C2805" t="s">
        <v>2555</v>
      </c>
      <c r="D2805" t="s">
        <v>2637</v>
      </c>
      <c r="E2805">
        <v>1000730</v>
      </c>
      <c r="F2805" t="s">
        <v>47</v>
      </c>
      <c r="G2805" t="s">
        <v>54</v>
      </c>
      <c r="H2805" t="s">
        <v>2557</v>
      </c>
      <c r="I2805">
        <v>35832408</v>
      </c>
      <c r="J2805" t="s">
        <v>2558</v>
      </c>
      <c r="K2805">
        <v>0</v>
      </c>
      <c r="L2805" t="s">
        <v>1228</v>
      </c>
      <c r="M2805">
        <v>0</v>
      </c>
      <c r="N2805" t="s">
        <v>1228</v>
      </c>
    </row>
    <row r="2806" spans="1:14" hidden="1">
      <c r="A2806">
        <v>19</v>
      </c>
      <c r="B2806">
        <v>41</v>
      </c>
      <c r="C2806" t="s">
        <v>2555</v>
      </c>
      <c r="D2806" t="s">
        <v>2637</v>
      </c>
      <c r="E2806">
        <v>1000730</v>
      </c>
      <c r="F2806" t="s">
        <v>47</v>
      </c>
      <c r="G2806" t="s">
        <v>54</v>
      </c>
      <c r="H2806" t="s">
        <v>2557</v>
      </c>
      <c r="I2806">
        <v>35832408</v>
      </c>
      <c r="J2806" t="s">
        <v>2558</v>
      </c>
      <c r="K2806">
        <v>0</v>
      </c>
      <c r="L2806" t="s">
        <v>1228</v>
      </c>
      <c r="M2806">
        <v>0</v>
      </c>
      <c r="N2806" t="s">
        <v>1228</v>
      </c>
    </row>
    <row r="2807" spans="1:14" hidden="1">
      <c r="A2807">
        <v>19</v>
      </c>
      <c r="B2807">
        <v>41</v>
      </c>
      <c r="C2807" t="s">
        <v>2555</v>
      </c>
      <c r="D2807" t="s">
        <v>2637</v>
      </c>
      <c r="E2807">
        <v>1000730</v>
      </c>
      <c r="F2807" t="s">
        <v>47</v>
      </c>
      <c r="G2807" t="s">
        <v>54</v>
      </c>
      <c r="H2807" t="s">
        <v>2557</v>
      </c>
      <c r="I2807">
        <v>35832408</v>
      </c>
      <c r="J2807" t="s">
        <v>2558</v>
      </c>
      <c r="K2807">
        <v>0</v>
      </c>
      <c r="L2807" t="s">
        <v>1228</v>
      </c>
      <c r="M2807">
        <v>0</v>
      </c>
      <c r="N2807" t="s">
        <v>1228</v>
      </c>
    </row>
    <row r="2808" spans="1:14" hidden="1">
      <c r="A2808">
        <v>19</v>
      </c>
      <c r="B2808">
        <v>41</v>
      </c>
      <c r="C2808" t="s">
        <v>2555</v>
      </c>
      <c r="D2808" t="s">
        <v>2637</v>
      </c>
      <c r="E2808">
        <v>1000730</v>
      </c>
      <c r="F2808" t="s">
        <v>47</v>
      </c>
      <c r="G2808" t="s">
        <v>54</v>
      </c>
      <c r="H2808" t="s">
        <v>2557</v>
      </c>
      <c r="I2808">
        <v>35832408</v>
      </c>
      <c r="J2808" t="s">
        <v>2558</v>
      </c>
      <c r="K2808">
        <v>0</v>
      </c>
      <c r="L2808" t="s">
        <v>1228</v>
      </c>
      <c r="M2808">
        <v>0</v>
      </c>
      <c r="N2808" t="s">
        <v>1228</v>
      </c>
    </row>
    <row r="2809" spans="1:14" hidden="1">
      <c r="A2809">
        <v>19</v>
      </c>
      <c r="B2809">
        <v>41</v>
      </c>
      <c r="C2809" t="s">
        <v>2555</v>
      </c>
      <c r="D2809" t="s">
        <v>2637</v>
      </c>
      <c r="E2809">
        <v>1000730</v>
      </c>
      <c r="F2809" t="s">
        <v>47</v>
      </c>
      <c r="G2809" t="s">
        <v>54</v>
      </c>
      <c r="H2809" t="s">
        <v>2557</v>
      </c>
      <c r="I2809">
        <v>35832408</v>
      </c>
      <c r="J2809" t="s">
        <v>2558</v>
      </c>
      <c r="K2809">
        <v>0</v>
      </c>
      <c r="L2809" t="s">
        <v>1228</v>
      </c>
      <c r="M2809">
        <v>0</v>
      </c>
      <c r="N2809" t="s">
        <v>1228</v>
      </c>
    </row>
    <row r="2810" spans="1:14" hidden="1">
      <c r="A2810">
        <v>19</v>
      </c>
      <c r="B2810">
        <v>41</v>
      </c>
      <c r="C2810" t="s">
        <v>2555</v>
      </c>
      <c r="D2810" t="s">
        <v>2637</v>
      </c>
      <c r="E2810">
        <v>1000730</v>
      </c>
      <c r="F2810" t="s">
        <v>47</v>
      </c>
      <c r="G2810" t="s">
        <v>54</v>
      </c>
      <c r="H2810" t="s">
        <v>2557</v>
      </c>
      <c r="I2810">
        <v>35832408</v>
      </c>
      <c r="J2810" t="s">
        <v>2558</v>
      </c>
      <c r="K2810" s="45">
        <v>69833</v>
      </c>
      <c r="L2810" t="s">
        <v>1228</v>
      </c>
      <c r="M2810" s="45">
        <v>13268</v>
      </c>
      <c r="N2810" t="s">
        <v>1228</v>
      </c>
    </row>
    <row r="2811" spans="1:14" hidden="1">
      <c r="A2811">
        <v>19</v>
      </c>
      <c r="B2811">
        <v>41</v>
      </c>
      <c r="C2811" t="s">
        <v>2555</v>
      </c>
      <c r="D2811" t="s">
        <v>2637</v>
      </c>
      <c r="E2811">
        <v>1000730</v>
      </c>
      <c r="F2811" t="s">
        <v>47</v>
      </c>
      <c r="G2811" t="s">
        <v>54</v>
      </c>
      <c r="H2811" t="s">
        <v>2557</v>
      </c>
      <c r="I2811">
        <v>35832408</v>
      </c>
      <c r="J2811" t="s">
        <v>2558</v>
      </c>
      <c r="K2811">
        <v>0</v>
      </c>
      <c r="L2811" t="s">
        <v>1228</v>
      </c>
      <c r="M2811">
        <v>0</v>
      </c>
      <c r="N2811" t="s">
        <v>1228</v>
      </c>
    </row>
    <row r="2812" spans="1:14" hidden="1">
      <c r="A2812">
        <v>19</v>
      </c>
      <c r="B2812">
        <v>41</v>
      </c>
      <c r="C2812" t="s">
        <v>2555</v>
      </c>
      <c r="D2812" t="s">
        <v>2637</v>
      </c>
      <c r="E2812">
        <v>1000730</v>
      </c>
      <c r="F2812" t="s">
        <v>47</v>
      </c>
      <c r="G2812" t="s">
        <v>54</v>
      </c>
      <c r="H2812" t="s">
        <v>2557</v>
      </c>
      <c r="I2812">
        <v>35832408</v>
      </c>
      <c r="J2812" t="s">
        <v>2558</v>
      </c>
      <c r="K2812">
        <v>0</v>
      </c>
      <c r="L2812" t="s">
        <v>1228</v>
      </c>
      <c r="M2812">
        <v>0</v>
      </c>
      <c r="N2812" t="s">
        <v>1228</v>
      </c>
    </row>
    <row r="2813" spans="1:14" hidden="1">
      <c r="A2813">
        <v>19</v>
      </c>
      <c r="B2813">
        <v>41</v>
      </c>
      <c r="C2813" t="s">
        <v>2555</v>
      </c>
      <c r="D2813" t="s">
        <v>2637</v>
      </c>
      <c r="E2813">
        <v>1000730</v>
      </c>
      <c r="F2813" t="s">
        <v>47</v>
      </c>
      <c r="G2813" t="s">
        <v>54</v>
      </c>
      <c r="H2813" t="s">
        <v>2557</v>
      </c>
      <c r="I2813">
        <v>35832408</v>
      </c>
      <c r="J2813" t="s">
        <v>2558</v>
      </c>
      <c r="K2813">
        <v>0</v>
      </c>
      <c r="L2813" t="s">
        <v>1228</v>
      </c>
      <c r="M2813">
        <v>0</v>
      </c>
      <c r="N2813" t="s">
        <v>1228</v>
      </c>
    </row>
    <row r="2814" spans="1:14" hidden="1">
      <c r="A2814">
        <v>19</v>
      </c>
      <c r="B2814">
        <v>41</v>
      </c>
      <c r="C2814" t="s">
        <v>2555</v>
      </c>
      <c r="D2814" t="s">
        <v>2637</v>
      </c>
      <c r="E2814">
        <v>1000730</v>
      </c>
      <c r="F2814" t="s">
        <v>47</v>
      </c>
      <c r="G2814" t="s">
        <v>54</v>
      </c>
      <c r="H2814" t="s">
        <v>2557</v>
      </c>
      <c r="I2814">
        <v>35832408</v>
      </c>
      <c r="J2814" t="s">
        <v>2558</v>
      </c>
      <c r="K2814">
        <v>0</v>
      </c>
      <c r="L2814" t="s">
        <v>1228</v>
      </c>
      <c r="M2814">
        <v>0</v>
      </c>
      <c r="N2814" t="s">
        <v>1228</v>
      </c>
    </row>
    <row r="2815" spans="1:14" hidden="1">
      <c r="A2815">
        <v>19</v>
      </c>
      <c r="B2815">
        <v>41</v>
      </c>
      <c r="C2815" t="s">
        <v>2555</v>
      </c>
      <c r="D2815" t="s">
        <v>2637</v>
      </c>
      <c r="E2815">
        <v>1000730</v>
      </c>
      <c r="F2815" t="s">
        <v>47</v>
      </c>
      <c r="G2815" t="s">
        <v>54</v>
      </c>
      <c r="H2815" t="s">
        <v>2557</v>
      </c>
      <c r="I2815">
        <v>35832408</v>
      </c>
      <c r="J2815" t="s">
        <v>2558</v>
      </c>
      <c r="K2815">
        <v>0</v>
      </c>
      <c r="L2815" t="s">
        <v>1228</v>
      </c>
      <c r="M2815">
        <v>0</v>
      </c>
      <c r="N2815" t="s">
        <v>1228</v>
      </c>
    </row>
    <row r="2816" spans="1:14" hidden="1">
      <c r="A2816">
        <v>19</v>
      </c>
      <c r="B2816">
        <v>41</v>
      </c>
      <c r="C2816" t="s">
        <v>2555</v>
      </c>
      <c r="D2816" t="s">
        <v>2637</v>
      </c>
      <c r="E2816">
        <v>1000730</v>
      </c>
      <c r="F2816" t="s">
        <v>47</v>
      </c>
      <c r="G2816" t="s">
        <v>54</v>
      </c>
      <c r="H2816" t="s">
        <v>2557</v>
      </c>
      <c r="I2816">
        <v>35832408</v>
      </c>
      <c r="J2816" t="s">
        <v>2558</v>
      </c>
      <c r="K2816">
        <v>0</v>
      </c>
      <c r="L2816" t="s">
        <v>1228</v>
      </c>
      <c r="M2816">
        <v>0</v>
      </c>
      <c r="N2816" t="s">
        <v>1228</v>
      </c>
    </row>
    <row r="2817" spans="1:14" hidden="1">
      <c r="A2817">
        <v>19</v>
      </c>
      <c r="B2817">
        <v>41</v>
      </c>
      <c r="C2817" t="s">
        <v>2555</v>
      </c>
      <c r="D2817" t="s">
        <v>2637</v>
      </c>
      <c r="E2817">
        <v>1000730</v>
      </c>
      <c r="F2817" t="s">
        <v>47</v>
      </c>
      <c r="G2817" t="s">
        <v>54</v>
      </c>
      <c r="H2817" t="s">
        <v>2557</v>
      </c>
      <c r="I2817">
        <v>35832408</v>
      </c>
      <c r="J2817" t="s">
        <v>2558</v>
      </c>
      <c r="K2817">
        <v>0</v>
      </c>
      <c r="L2817" t="s">
        <v>1228</v>
      </c>
      <c r="M2817">
        <v>0</v>
      </c>
      <c r="N2817" t="s">
        <v>1228</v>
      </c>
    </row>
    <row r="2818" spans="1:14" hidden="1">
      <c r="A2818">
        <v>19</v>
      </c>
      <c r="B2818">
        <v>41</v>
      </c>
      <c r="C2818" t="s">
        <v>2555</v>
      </c>
      <c r="D2818" t="s">
        <v>2637</v>
      </c>
      <c r="E2818">
        <v>1000730</v>
      </c>
      <c r="F2818" t="s">
        <v>47</v>
      </c>
      <c r="G2818" t="s">
        <v>54</v>
      </c>
      <c r="H2818" t="s">
        <v>2557</v>
      </c>
      <c r="I2818">
        <v>35832408</v>
      </c>
      <c r="J2818" t="s">
        <v>2558</v>
      </c>
      <c r="K2818">
        <v>0</v>
      </c>
      <c r="L2818" t="s">
        <v>1228</v>
      </c>
      <c r="M2818">
        <v>0</v>
      </c>
      <c r="N2818" t="s">
        <v>1228</v>
      </c>
    </row>
    <row r="2819" spans="1:14" hidden="1">
      <c r="A2819">
        <v>10</v>
      </c>
      <c r="B2819">
        <v>41</v>
      </c>
      <c r="C2819" t="s">
        <v>2555</v>
      </c>
      <c r="D2819" t="s">
        <v>2637</v>
      </c>
      <c r="E2819">
        <v>1000730</v>
      </c>
      <c r="F2819" t="s">
        <v>47</v>
      </c>
      <c r="G2819" t="s">
        <v>182</v>
      </c>
      <c r="H2819" t="s">
        <v>2557</v>
      </c>
      <c r="I2819">
        <v>35832409</v>
      </c>
      <c r="J2819" t="s">
        <v>2558</v>
      </c>
      <c r="K2819">
        <v>0</v>
      </c>
      <c r="L2819" t="s">
        <v>1228</v>
      </c>
      <c r="M2819">
        <v>0</v>
      </c>
      <c r="N2819" t="s">
        <v>1228</v>
      </c>
    </row>
    <row r="2820" spans="1:14" hidden="1">
      <c r="A2820">
        <v>10</v>
      </c>
      <c r="B2820">
        <v>41</v>
      </c>
      <c r="C2820" t="s">
        <v>2555</v>
      </c>
      <c r="D2820" t="s">
        <v>2637</v>
      </c>
      <c r="E2820">
        <v>1000730</v>
      </c>
      <c r="F2820" t="s">
        <v>47</v>
      </c>
      <c r="G2820" t="s">
        <v>194</v>
      </c>
      <c r="H2820" t="s">
        <v>2557</v>
      </c>
      <c r="I2820">
        <v>35832409</v>
      </c>
      <c r="J2820" t="s">
        <v>2558</v>
      </c>
      <c r="K2820">
        <v>0</v>
      </c>
      <c r="L2820" t="s">
        <v>1228</v>
      </c>
      <c r="M2820">
        <v>0</v>
      </c>
      <c r="N2820" t="s">
        <v>1228</v>
      </c>
    </row>
    <row r="2821" spans="1:14" hidden="1">
      <c r="A2821">
        <v>10</v>
      </c>
      <c r="B2821">
        <v>41</v>
      </c>
      <c r="C2821" t="s">
        <v>2555</v>
      </c>
      <c r="D2821" t="s">
        <v>2637</v>
      </c>
      <c r="E2821">
        <v>1000730</v>
      </c>
      <c r="F2821" t="s">
        <v>47</v>
      </c>
      <c r="G2821" t="s">
        <v>155</v>
      </c>
      <c r="H2821" t="s">
        <v>2557</v>
      </c>
      <c r="I2821">
        <v>35832409</v>
      </c>
      <c r="J2821" t="s">
        <v>2558</v>
      </c>
      <c r="K2821">
        <v>0</v>
      </c>
      <c r="L2821" t="s">
        <v>1228</v>
      </c>
      <c r="M2821">
        <v>0</v>
      </c>
      <c r="N2821" t="s">
        <v>1228</v>
      </c>
    </row>
    <row r="2822" spans="1:14" hidden="1">
      <c r="A2822">
        <v>10</v>
      </c>
      <c r="B2822">
        <v>41</v>
      </c>
      <c r="C2822" t="s">
        <v>2555</v>
      </c>
      <c r="D2822" t="s">
        <v>2637</v>
      </c>
      <c r="E2822">
        <v>1000730</v>
      </c>
      <c r="F2822" t="s">
        <v>47</v>
      </c>
      <c r="G2822" t="s">
        <v>137</v>
      </c>
      <c r="H2822" t="s">
        <v>2557</v>
      </c>
      <c r="I2822">
        <v>35832409</v>
      </c>
      <c r="J2822" t="s">
        <v>2558</v>
      </c>
      <c r="K2822">
        <v>0</v>
      </c>
      <c r="L2822" t="s">
        <v>1228</v>
      </c>
      <c r="M2822">
        <v>0</v>
      </c>
      <c r="N2822" t="s">
        <v>1228</v>
      </c>
    </row>
    <row r="2823" spans="1:14" hidden="1">
      <c r="A2823">
        <v>10</v>
      </c>
      <c r="B2823">
        <v>41</v>
      </c>
      <c r="C2823" t="s">
        <v>2555</v>
      </c>
      <c r="D2823" t="s">
        <v>2637</v>
      </c>
      <c r="E2823">
        <v>1000730</v>
      </c>
      <c r="F2823" t="s">
        <v>47</v>
      </c>
      <c r="G2823" t="s">
        <v>117</v>
      </c>
      <c r="H2823" t="s">
        <v>2557</v>
      </c>
      <c r="I2823">
        <v>35832409</v>
      </c>
      <c r="J2823" t="s">
        <v>2558</v>
      </c>
      <c r="K2823">
        <v>0</v>
      </c>
      <c r="L2823" t="s">
        <v>1228</v>
      </c>
      <c r="M2823">
        <v>0</v>
      </c>
      <c r="N2823" t="s">
        <v>1228</v>
      </c>
    </row>
    <row r="2824" spans="1:14" hidden="1">
      <c r="A2824">
        <v>10</v>
      </c>
      <c r="B2824">
        <v>41</v>
      </c>
      <c r="C2824" t="s">
        <v>2555</v>
      </c>
      <c r="D2824" t="s">
        <v>2637</v>
      </c>
      <c r="E2824">
        <v>1000730</v>
      </c>
      <c r="F2824" t="s">
        <v>47</v>
      </c>
      <c r="G2824" t="s">
        <v>150</v>
      </c>
      <c r="H2824" t="s">
        <v>2557</v>
      </c>
      <c r="I2824">
        <v>35832409</v>
      </c>
      <c r="J2824" t="s">
        <v>2558</v>
      </c>
      <c r="K2824">
        <v>0</v>
      </c>
      <c r="L2824" t="s">
        <v>1228</v>
      </c>
      <c r="M2824">
        <v>0</v>
      </c>
      <c r="N2824" t="s">
        <v>1228</v>
      </c>
    </row>
    <row r="2825" spans="1:14" hidden="1">
      <c r="A2825">
        <v>10</v>
      </c>
      <c r="B2825">
        <v>41</v>
      </c>
      <c r="C2825" t="s">
        <v>2555</v>
      </c>
      <c r="D2825" t="s">
        <v>2637</v>
      </c>
      <c r="E2825">
        <v>1000730</v>
      </c>
      <c r="F2825" t="s">
        <v>47</v>
      </c>
      <c r="G2825" t="s">
        <v>135</v>
      </c>
      <c r="H2825" t="s">
        <v>2557</v>
      </c>
      <c r="I2825">
        <v>35832409</v>
      </c>
      <c r="J2825" t="s">
        <v>2558</v>
      </c>
      <c r="K2825">
        <v>0</v>
      </c>
      <c r="L2825" t="s">
        <v>1228</v>
      </c>
      <c r="M2825">
        <v>0</v>
      </c>
      <c r="N2825" t="s">
        <v>1228</v>
      </c>
    </row>
    <row r="2826" spans="1:14" hidden="1">
      <c r="A2826">
        <v>10</v>
      </c>
      <c r="B2826">
        <v>41</v>
      </c>
      <c r="C2826" t="s">
        <v>2555</v>
      </c>
      <c r="D2826" t="s">
        <v>2637</v>
      </c>
      <c r="E2826">
        <v>1000730</v>
      </c>
      <c r="F2826" t="s">
        <v>47</v>
      </c>
      <c r="G2826" t="s">
        <v>137</v>
      </c>
      <c r="H2826" t="s">
        <v>2557</v>
      </c>
      <c r="I2826">
        <v>35832409</v>
      </c>
      <c r="J2826" t="s">
        <v>2558</v>
      </c>
      <c r="K2826">
        <v>0</v>
      </c>
      <c r="L2826" t="s">
        <v>1228</v>
      </c>
      <c r="M2826">
        <v>0</v>
      </c>
      <c r="N2826" t="s">
        <v>1228</v>
      </c>
    </row>
    <row r="2827" spans="1:14" hidden="1">
      <c r="A2827">
        <v>10</v>
      </c>
      <c r="B2827">
        <v>41</v>
      </c>
      <c r="C2827" t="s">
        <v>2555</v>
      </c>
      <c r="D2827" t="s">
        <v>2637</v>
      </c>
      <c r="E2827">
        <v>1000730</v>
      </c>
      <c r="F2827" t="s">
        <v>47</v>
      </c>
      <c r="G2827" t="s">
        <v>279</v>
      </c>
      <c r="H2827" t="s">
        <v>2557</v>
      </c>
      <c r="I2827">
        <v>35832409</v>
      </c>
      <c r="J2827" t="s">
        <v>2558</v>
      </c>
      <c r="K2827">
        <v>0</v>
      </c>
      <c r="L2827" t="s">
        <v>1228</v>
      </c>
      <c r="M2827">
        <v>0</v>
      </c>
      <c r="N2827" t="s">
        <v>1228</v>
      </c>
    </row>
    <row r="2828" spans="1:14" hidden="1">
      <c r="A2828">
        <v>10</v>
      </c>
      <c r="B2828">
        <v>41</v>
      </c>
      <c r="C2828" t="s">
        <v>2555</v>
      </c>
      <c r="D2828" t="s">
        <v>2637</v>
      </c>
      <c r="E2828">
        <v>1000730</v>
      </c>
      <c r="F2828" t="s">
        <v>47</v>
      </c>
      <c r="G2828" t="s">
        <v>117</v>
      </c>
      <c r="H2828" t="s">
        <v>2557</v>
      </c>
      <c r="I2828">
        <v>35832409</v>
      </c>
      <c r="J2828" t="s">
        <v>2558</v>
      </c>
      <c r="K2828">
        <v>0</v>
      </c>
      <c r="L2828" t="s">
        <v>1228</v>
      </c>
      <c r="M2828">
        <v>0</v>
      </c>
      <c r="N2828" t="s">
        <v>1228</v>
      </c>
    </row>
    <row r="2829" spans="1:14" hidden="1">
      <c r="A2829">
        <v>10</v>
      </c>
      <c r="B2829">
        <v>41</v>
      </c>
      <c r="C2829" t="s">
        <v>2555</v>
      </c>
      <c r="D2829" t="s">
        <v>2637</v>
      </c>
      <c r="E2829">
        <v>1000730</v>
      </c>
      <c r="F2829" t="s">
        <v>47</v>
      </c>
      <c r="G2829" t="s">
        <v>150</v>
      </c>
      <c r="H2829" t="s">
        <v>2557</v>
      </c>
      <c r="I2829">
        <v>35832409</v>
      </c>
      <c r="J2829" t="s">
        <v>2558</v>
      </c>
      <c r="K2829">
        <v>0</v>
      </c>
      <c r="L2829" t="s">
        <v>1228</v>
      </c>
      <c r="M2829">
        <v>0</v>
      </c>
      <c r="N2829" t="s">
        <v>1228</v>
      </c>
    </row>
    <row r="2830" spans="1:14" hidden="1">
      <c r="A2830">
        <v>10</v>
      </c>
      <c r="B2830">
        <v>41</v>
      </c>
      <c r="C2830" t="s">
        <v>2555</v>
      </c>
      <c r="D2830" t="s">
        <v>2637</v>
      </c>
      <c r="E2830">
        <v>1000730</v>
      </c>
      <c r="F2830" t="s">
        <v>47</v>
      </c>
      <c r="G2830" t="s">
        <v>135</v>
      </c>
      <c r="H2830" t="s">
        <v>2557</v>
      </c>
      <c r="I2830">
        <v>35832409</v>
      </c>
      <c r="J2830" t="s">
        <v>2558</v>
      </c>
      <c r="K2830">
        <v>0</v>
      </c>
      <c r="L2830" t="s">
        <v>1228</v>
      </c>
      <c r="M2830">
        <v>0</v>
      </c>
      <c r="N2830" t="s">
        <v>1228</v>
      </c>
    </row>
    <row r="2831" spans="1:14" hidden="1">
      <c r="A2831">
        <v>10</v>
      </c>
      <c r="B2831">
        <v>41</v>
      </c>
      <c r="C2831" t="s">
        <v>2555</v>
      </c>
      <c r="D2831" t="s">
        <v>2637</v>
      </c>
      <c r="E2831">
        <v>1000730</v>
      </c>
      <c r="F2831" t="s">
        <v>47</v>
      </c>
      <c r="G2831" t="s">
        <v>250</v>
      </c>
      <c r="H2831" t="s">
        <v>2557</v>
      </c>
      <c r="I2831">
        <v>35832409</v>
      </c>
      <c r="J2831" t="s">
        <v>2558</v>
      </c>
      <c r="K2831">
        <v>0</v>
      </c>
      <c r="L2831" t="s">
        <v>1228</v>
      </c>
      <c r="M2831">
        <v>0</v>
      </c>
      <c r="N2831" t="s">
        <v>1228</v>
      </c>
    </row>
    <row r="2832" spans="1:14" hidden="1">
      <c r="A2832">
        <v>10</v>
      </c>
      <c r="B2832">
        <v>41</v>
      </c>
      <c r="C2832" t="s">
        <v>2555</v>
      </c>
      <c r="D2832" t="s">
        <v>2637</v>
      </c>
      <c r="E2832">
        <v>1000730</v>
      </c>
      <c r="F2832" t="s">
        <v>47</v>
      </c>
      <c r="G2832" t="s">
        <v>252</v>
      </c>
      <c r="H2832" t="s">
        <v>2557</v>
      </c>
      <c r="I2832">
        <v>35832409</v>
      </c>
      <c r="J2832" t="s">
        <v>2558</v>
      </c>
      <c r="K2832">
        <v>0</v>
      </c>
      <c r="L2832" t="s">
        <v>1228</v>
      </c>
      <c r="M2832">
        <v>0</v>
      </c>
      <c r="N2832" t="s">
        <v>1228</v>
      </c>
    </row>
    <row r="2833" spans="1:14" hidden="1">
      <c r="A2833">
        <v>10</v>
      </c>
      <c r="B2833">
        <v>41</v>
      </c>
      <c r="C2833" t="s">
        <v>2555</v>
      </c>
      <c r="D2833" t="s">
        <v>2637</v>
      </c>
      <c r="E2833">
        <v>1000730</v>
      </c>
      <c r="F2833" t="s">
        <v>47</v>
      </c>
      <c r="G2833" t="s">
        <v>245</v>
      </c>
      <c r="H2833" t="s">
        <v>2557</v>
      </c>
      <c r="I2833">
        <v>35832409</v>
      </c>
      <c r="J2833" t="s">
        <v>2558</v>
      </c>
      <c r="K2833">
        <v>0</v>
      </c>
      <c r="L2833" t="s">
        <v>1228</v>
      </c>
      <c r="M2833">
        <v>0</v>
      </c>
      <c r="N2833" t="s">
        <v>1228</v>
      </c>
    </row>
    <row r="2834" spans="1:14" hidden="1">
      <c r="A2834">
        <v>10</v>
      </c>
      <c r="B2834">
        <v>41</v>
      </c>
      <c r="C2834" t="s">
        <v>2555</v>
      </c>
      <c r="D2834" t="s">
        <v>2637</v>
      </c>
      <c r="E2834">
        <v>1000730</v>
      </c>
      <c r="F2834" t="s">
        <v>47</v>
      </c>
      <c r="G2834" t="s">
        <v>117</v>
      </c>
      <c r="H2834" t="s">
        <v>2557</v>
      </c>
      <c r="I2834">
        <v>35832409</v>
      </c>
      <c r="J2834" t="s">
        <v>2558</v>
      </c>
      <c r="K2834">
        <v>0</v>
      </c>
      <c r="L2834" t="s">
        <v>1228</v>
      </c>
      <c r="M2834">
        <v>0</v>
      </c>
      <c r="N2834" t="s">
        <v>1228</v>
      </c>
    </row>
    <row r="2835" spans="1:14" hidden="1">
      <c r="A2835">
        <v>10</v>
      </c>
      <c r="B2835">
        <v>41</v>
      </c>
      <c r="C2835" t="s">
        <v>2555</v>
      </c>
      <c r="D2835" t="s">
        <v>2637</v>
      </c>
      <c r="E2835">
        <v>1000730</v>
      </c>
      <c r="F2835" t="s">
        <v>47</v>
      </c>
      <c r="G2835" t="s">
        <v>250</v>
      </c>
      <c r="H2835" t="s">
        <v>2557</v>
      </c>
      <c r="I2835">
        <v>35832409</v>
      </c>
      <c r="J2835" t="s">
        <v>2558</v>
      </c>
      <c r="K2835">
        <v>0</v>
      </c>
      <c r="L2835" t="s">
        <v>1228</v>
      </c>
      <c r="M2835">
        <v>0</v>
      </c>
      <c r="N2835" t="s">
        <v>1228</v>
      </c>
    </row>
    <row r="2836" spans="1:14" hidden="1">
      <c r="A2836">
        <v>10</v>
      </c>
      <c r="B2836">
        <v>41</v>
      </c>
      <c r="C2836" t="s">
        <v>2555</v>
      </c>
      <c r="D2836" t="s">
        <v>2637</v>
      </c>
      <c r="E2836">
        <v>1000730</v>
      </c>
      <c r="F2836" t="s">
        <v>47</v>
      </c>
      <c r="G2836" t="s">
        <v>150</v>
      </c>
      <c r="H2836" t="s">
        <v>2557</v>
      </c>
      <c r="I2836">
        <v>35832409</v>
      </c>
      <c r="J2836" t="s">
        <v>2558</v>
      </c>
      <c r="K2836" s="45">
        <v>2028</v>
      </c>
      <c r="L2836" t="s">
        <v>1228</v>
      </c>
      <c r="M2836">
        <v>385</v>
      </c>
      <c r="N2836" t="s">
        <v>1228</v>
      </c>
    </row>
    <row r="2837" spans="1:14" hidden="1">
      <c r="A2837">
        <v>10</v>
      </c>
      <c r="B2837">
        <v>41</v>
      </c>
      <c r="C2837" t="s">
        <v>2555</v>
      </c>
      <c r="D2837" t="s">
        <v>2637</v>
      </c>
      <c r="E2837">
        <v>1000730</v>
      </c>
      <c r="F2837" t="s">
        <v>47</v>
      </c>
      <c r="G2837" t="s">
        <v>317</v>
      </c>
      <c r="H2837" t="s">
        <v>2557</v>
      </c>
      <c r="I2837">
        <v>35832409</v>
      </c>
      <c r="J2837" t="s">
        <v>2558</v>
      </c>
      <c r="K2837">
        <v>0</v>
      </c>
      <c r="L2837" t="s">
        <v>1228</v>
      </c>
      <c r="M2837">
        <v>0</v>
      </c>
      <c r="N2837" t="s">
        <v>1228</v>
      </c>
    </row>
    <row r="2838" spans="1:14" hidden="1">
      <c r="A2838">
        <v>10</v>
      </c>
      <c r="B2838">
        <v>41</v>
      </c>
      <c r="C2838" t="s">
        <v>2555</v>
      </c>
      <c r="D2838" t="s">
        <v>2637</v>
      </c>
      <c r="E2838">
        <v>1000730</v>
      </c>
      <c r="F2838" t="s">
        <v>47</v>
      </c>
      <c r="G2838" t="s">
        <v>80</v>
      </c>
      <c r="H2838" t="s">
        <v>2557</v>
      </c>
      <c r="I2838">
        <v>35832409</v>
      </c>
      <c r="J2838" t="s">
        <v>2558</v>
      </c>
      <c r="K2838">
        <v>0</v>
      </c>
      <c r="L2838" t="s">
        <v>1228</v>
      </c>
      <c r="M2838">
        <v>0</v>
      </c>
      <c r="N2838" t="s">
        <v>1228</v>
      </c>
    </row>
    <row r="2839" spans="1:14" hidden="1">
      <c r="A2839">
        <v>10</v>
      </c>
      <c r="B2839">
        <v>41</v>
      </c>
      <c r="C2839" t="s">
        <v>2555</v>
      </c>
      <c r="D2839" t="s">
        <v>2637</v>
      </c>
      <c r="E2839">
        <v>1000730</v>
      </c>
      <c r="F2839" t="s">
        <v>47</v>
      </c>
      <c r="G2839" t="s">
        <v>320</v>
      </c>
      <c r="H2839" t="s">
        <v>2557</v>
      </c>
      <c r="I2839">
        <v>35832409</v>
      </c>
      <c r="J2839" t="s">
        <v>2558</v>
      </c>
      <c r="K2839">
        <v>0</v>
      </c>
      <c r="L2839" t="s">
        <v>1228</v>
      </c>
      <c r="M2839">
        <v>0</v>
      </c>
      <c r="N2839" t="s">
        <v>1228</v>
      </c>
    </row>
    <row r="2840" spans="1:14" hidden="1">
      <c r="A2840">
        <v>10</v>
      </c>
      <c r="B2840">
        <v>41</v>
      </c>
      <c r="C2840" t="s">
        <v>2555</v>
      </c>
      <c r="D2840" t="s">
        <v>2637</v>
      </c>
      <c r="E2840">
        <v>1000730</v>
      </c>
      <c r="F2840" t="s">
        <v>47</v>
      </c>
      <c r="G2840" t="s">
        <v>245</v>
      </c>
      <c r="H2840" t="s">
        <v>2557</v>
      </c>
      <c r="I2840">
        <v>35832409</v>
      </c>
      <c r="J2840" t="s">
        <v>2558</v>
      </c>
      <c r="K2840">
        <v>0</v>
      </c>
      <c r="L2840" t="s">
        <v>1228</v>
      </c>
      <c r="M2840">
        <v>0</v>
      </c>
      <c r="N2840" t="s">
        <v>1228</v>
      </c>
    </row>
    <row r="2841" spans="1:14" hidden="1">
      <c r="A2841">
        <v>10</v>
      </c>
      <c r="B2841">
        <v>41</v>
      </c>
      <c r="C2841" t="s">
        <v>2555</v>
      </c>
      <c r="D2841" t="s">
        <v>2637</v>
      </c>
      <c r="E2841">
        <v>1000730</v>
      </c>
      <c r="F2841" t="s">
        <v>47</v>
      </c>
      <c r="G2841" t="s">
        <v>326</v>
      </c>
      <c r="H2841" t="s">
        <v>2557</v>
      </c>
      <c r="I2841">
        <v>35832409</v>
      </c>
      <c r="J2841" t="s">
        <v>2558</v>
      </c>
      <c r="K2841">
        <v>0</v>
      </c>
      <c r="L2841" t="s">
        <v>1228</v>
      </c>
      <c r="M2841">
        <v>0</v>
      </c>
      <c r="N2841" t="s">
        <v>1228</v>
      </c>
    </row>
    <row r="2842" spans="1:14" hidden="1">
      <c r="A2842">
        <v>10</v>
      </c>
      <c r="B2842">
        <v>41</v>
      </c>
      <c r="C2842" t="s">
        <v>2555</v>
      </c>
      <c r="D2842" t="s">
        <v>2637</v>
      </c>
      <c r="E2842">
        <v>1000730</v>
      </c>
      <c r="F2842" t="s">
        <v>47</v>
      </c>
      <c r="G2842" t="s">
        <v>117</v>
      </c>
      <c r="H2842" t="s">
        <v>2557</v>
      </c>
      <c r="I2842">
        <v>35832409</v>
      </c>
      <c r="J2842" t="s">
        <v>2558</v>
      </c>
      <c r="K2842">
        <v>0</v>
      </c>
      <c r="L2842" t="s">
        <v>1228</v>
      </c>
      <c r="M2842">
        <v>0</v>
      </c>
      <c r="N2842" t="s">
        <v>1228</v>
      </c>
    </row>
    <row r="2843" spans="1:14" hidden="1">
      <c r="A2843">
        <v>10</v>
      </c>
      <c r="B2843">
        <v>41</v>
      </c>
      <c r="C2843" t="s">
        <v>2555</v>
      </c>
      <c r="D2843" t="s">
        <v>2637</v>
      </c>
      <c r="E2843">
        <v>1000730</v>
      </c>
      <c r="F2843" t="s">
        <v>47</v>
      </c>
      <c r="G2843" t="s">
        <v>135</v>
      </c>
      <c r="H2843" t="s">
        <v>2557</v>
      </c>
      <c r="I2843">
        <v>35832409</v>
      </c>
      <c r="J2843" t="s">
        <v>2558</v>
      </c>
      <c r="K2843">
        <v>0</v>
      </c>
      <c r="L2843" t="s">
        <v>1228</v>
      </c>
      <c r="M2843">
        <v>0</v>
      </c>
      <c r="N2843" t="s">
        <v>1228</v>
      </c>
    </row>
    <row r="2844" spans="1:14" hidden="1">
      <c r="A2844">
        <v>10</v>
      </c>
      <c r="B2844">
        <v>41</v>
      </c>
      <c r="C2844" t="s">
        <v>2555</v>
      </c>
      <c r="D2844" t="s">
        <v>2637</v>
      </c>
      <c r="E2844">
        <v>1000730</v>
      </c>
      <c r="F2844" t="s">
        <v>47</v>
      </c>
      <c r="G2844" t="s">
        <v>409</v>
      </c>
      <c r="H2844" t="s">
        <v>2557</v>
      </c>
      <c r="I2844">
        <v>35832409</v>
      </c>
      <c r="J2844" t="s">
        <v>2558</v>
      </c>
      <c r="K2844">
        <v>0</v>
      </c>
      <c r="L2844" t="s">
        <v>1228</v>
      </c>
      <c r="M2844">
        <v>0</v>
      </c>
      <c r="N2844" t="s">
        <v>1228</v>
      </c>
    </row>
    <row r="2845" spans="1:14" hidden="1">
      <c r="A2845">
        <v>10</v>
      </c>
      <c r="B2845">
        <v>41</v>
      </c>
      <c r="C2845" t="s">
        <v>2555</v>
      </c>
      <c r="D2845" t="s">
        <v>2637</v>
      </c>
      <c r="E2845">
        <v>1000730</v>
      </c>
      <c r="F2845" t="s">
        <v>47</v>
      </c>
      <c r="G2845" t="s">
        <v>317</v>
      </c>
      <c r="H2845" t="s">
        <v>2557</v>
      </c>
      <c r="I2845">
        <v>35832409</v>
      </c>
      <c r="J2845" t="s">
        <v>2558</v>
      </c>
      <c r="K2845">
        <v>0</v>
      </c>
      <c r="L2845" t="s">
        <v>1228</v>
      </c>
      <c r="M2845">
        <v>0</v>
      </c>
      <c r="N2845" t="s">
        <v>1228</v>
      </c>
    </row>
    <row r="2846" spans="1:14" hidden="1">
      <c r="A2846">
        <v>10</v>
      </c>
      <c r="B2846">
        <v>41</v>
      </c>
      <c r="C2846" t="s">
        <v>2555</v>
      </c>
      <c r="D2846" t="s">
        <v>2637</v>
      </c>
      <c r="E2846">
        <v>1000730</v>
      </c>
      <c r="F2846" t="s">
        <v>47</v>
      </c>
      <c r="G2846" t="s">
        <v>80</v>
      </c>
      <c r="H2846" t="s">
        <v>2557</v>
      </c>
      <c r="I2846">
        <v>35832409</v>
      </c>
      <c r="J2846" t="s">
        <v>2558</v>
      </c>
      <c r="K2846">
        <v>0</v>
      </c>
      <c r="L2846" t="s">
        <v>1228</v>
      </c>
      <c r="M2846">
        <v>0</v>
      </c>
      <c r="N2846" t="s">
        <v>1228</v>
      </c>
    </row>
    <row r="2847" spans="1:14" hidden="1">
      <c r="A2847">
        <v>10</v>
      </c>
      <c r="B2847">
        <v>41</v>
      </c>
      <c r="C2847" t="s">
        <v>2555</v>
      </c>
      <c r="D2847" t="s">
        <v>2637</v>
      </c>
      <c r="E2847">
        <v>1000730</v>
      </c>
      <c r="F2847" t="s">
        <v>47</v>
      </c>
      <c r="G2847" t="s">
        <v>80</v>
      </c>
      <c r="H2847" t="s">
        <v>2557</v>
      </c>
      <c r="I2847">
        <v>35832409</v>
      </c>
      <c r="J2847" t="s">
        <v>2558</v>
      </c>
      <c r="K2847">
        <v>0</v>
      </c>
      <c r="L2847" t="s">
        <v>1228</v>
      </c>
      <c r="M2847">
        <v>0</v>
      </c>
      <c r="N2847" t="s">
        <v>1228</v>
      </c>
    </row>
    <row r="2848" spans="1:14" hidden="1">
      <c r="A2848">
        <v>10</v>
      </c>
      <c r="B2848">
        <v>41</v>
      </c>
      <c r="C2848" t="s">
        <v>2555</v>
      </c>
      <c r="D2848" t="s">
        <v>2637</v>
      </c>
      <c r="E2848">
        <v>1000730</v>
      </c>
      <c r="F2848" t="s">
        <v>47</v>
      </c>
      <c r="G2848" t="s">
        <v>254</v>
      </c>
      <c r="H2848" t="s">
        <v>2557</v>
      </c>
      <c r="I2848">
        <v>35832409</v>
      </c>
      <c r="J2848" t="s">
        <v>2558</v>
      </c>
      <c r="K2848">
        <v>0</v>
      </c>
      <c r="L2848" t="s">
        <v>1228</v>
      </c>
      <c r="M2848">
        <v>0</v>
      </c>
      <c r="N2848" t="s">
        <v>1228</v>
      </c>
    </row>
    <row r="2849" spans="1:14" hidden="1">
      <c r="A2849">
        <v>10</v>
      </c>
      <c r="B2849">
        <v>41</v>
      </c>
      <c r="C2849" t="s">
        <v>2555</v>
      </c>
      <c r="D2849" t="s">
        <v>2637</v>
      </c>
      <c r="E2849">
        <v>1000730</v>
      </c>
      <c r="F2849" t="s">
        <v>47</v>
      </c>
      <c r="G2849" t="s">
        <v>177</v>
      </c>
      <c r="H2849" t="s">
        <v>2557</v>
      </c>
      <c r="I2849">
        <v>35832409</v>
      </c>
      <c r="J2849" t="s">
        <v>2558</v>
      </c>
      <c r="K2849">
        <v>0</v>
      </c>
      <c r="L2849" t="s">
        <v>1228</v>
      </c>
      <c r="M2849">
        <v>0</v>
      </c>
      <c r="N2849" t="s">
        <v>1228</v>
      </c>
    </row>
    <row r="2850" spans="1:14" hidden="1">
      <c r="A2850">
        <v>10</v>
      </c>
      <c r="B2850">
        <v>41</v>
      </c>
      <c r="C2850" t="s">
        <v>2555</v>
      </c>
      <c r="D2850" t="s">
        <v>2637</v>
      </c>
      <c r="E2850">
        <v>1000730</v>
      </c>
      <c r="F2850" t="s">
        <v>47</v>
      </c>
      <c r="G2850" t="s">
        <v>150</v>
      </c>
      <c r="H2850" t="s">
        <v>2557</v>
      </c>
      <c r="I2850">
        <v>35832409</v>
      </c>
      <c r="J2850" t="s">
        <v>2558</v>
      </c>
      <c r="K2850">
        <v>0</v>
      </c>
      <c r="L2850" t="s">
        <v>1228</v>
      </c>
      <c r="M2850">
        <v>0</v>
      </c>
      <c r="N2850" t="s">
        <v>1228</v>
      </c>
    </row>
    <row r="2851" spans="1:14" hidden="1">
      <c r="A2851">
        <v>10</v>
      </c>
      <c r="B2851">
        <v>41</v>
      </c>
      <c r="C2851" t="s">
        <v>2555</v>
      </c>
      <c r="D2851" t="s">
        <v>2637</v>
      </c>
      <c r="E2851">
        <v>1000730</v>
      </c>
      <c r="F2851" t="s">
        <v>47</v>
      </c>
      <c r="G2851" t="s">
        <v>135</v>
      </c>
      <c r="H2851" t="s">
        <v>2557</v>
      </c>
      <c r="I2851">
        <v>35832409</v>
      </c>
      <c r="J2851" t="s">
        <v>2558</v>
      </c>
      <c r="K2851">
        <v>0</v>
      </c>
      <c r="L2851" t="s">
        <v>1228</v>
      </c>
      <c r="M2851">
        <v>0</v>
      </c>
      <c r="N2851" t="s">
        <v>1228</v>
      </c>
    </row>
    <row r="2852" spans="1:14" hidden="1">
      <c r="A2852">
        <v>10</v>
      </c>
      <c r="B2852">
        <v>41</v>
      </c>
      <c r="C2852" t="s">
        <v>2555</v>
      </c>
      <c r="D2852" t="s">
        <v>2637</v>
      </c>
      <c r="E2852">
        <v>1000730</v>
      </c>
      <c r="F2852" t="s">
        <v>47</v>
      </c>
      <c r="G2852" t="s">
        <v>317</v>
      </c>
      <c r="H2852" t="s">
        <v>2557</v>
      </c>
      <c r="I2852">
        <v>35832409</v>
      </c>
      <c r="J2852" t="s">
        <v>2558</v>
      </c>
      <c r="K2852">
        <v>0</v>
      </c>
      <c r="L2852" t="s">
        <v>1228</v>
      </c>
      <c r="M2852">
        <v>0</v>
      </c>
      <c r="N2852" t="s">
        <v>1228</v>
      </c>
    </row>
    <row r="2853" spans="1:14" hidden="1">
      <c r="A2853">
        <v>10</v>
      </c>
      <c r="B2853">
        <v>41</v>
      </c>
      <c r="C2853" t="s">
        <v>2555</v>
      </c>
      <c r="D2853" t="s">
        <v>2637</v>
      </c>
      <c r="E2853">
        <v>1000730</v>
      </c>
      <c r="F2853" t="s">
        <v>47</v>
      </c>
      <c r="G2853" t="s">
        <v>117</v>
      </c>
      <c r="H2853" t="s">
        <v>2557</v>
      </c>
      <c r="I2853">
        <v>35832409</v>
      </c>
      <c r="J2853" t="s">
        <v>2558</v>
      </c>
      <c r="K2853">
        <v>0</v>
      </c>
      <c r="L2853" t="s">
        <v>1228</v>
      </c>
      <c r="M2853">
        <v>0</v>
      </c>
      <c r="N2853" t="s">
        <v>1228</v>
      </c>
    </row>
    <row r="2854" spans="1:14" hidden="1">
      <c r="A2854">
        <v>10</v>
      </c>
      <c r="B2854">
        <v>41</v>
      </c>
      <c r="C2854" t="s">
        <v>2555</v>
      </c>
      <c r="D2854" t="s">
        <v>2637</v>
      </c>
      <c r="E2854">
        <v>1000730</v>
      </c>
      <c r="F2854" t="s">
        <v>47</v>
      </c>
      <c r="G2854" t="s">
        <v>254</v>
      </c>
      <c r="H2854" t="s">
        <v>2557</v>
      </c>
      <c r="I2854">
        <v>35832409</v>
      </c>
      <c r="J2854" t="s">
        <v>2558</v>
      </c>
      <c r="K2854">
        <v>0</v>
      </c>
      <c r="L2854" t="s">
        <v>1228</v>
      </c>
      <c r="M2854">
        <v>0</v>
      </c>
      <c r="N2854" t="s">
        <v>1228</v>
      </c>
    </row>
    <row r="2855" spans="1:14" hidden="1">
      <c r="A2855">
        <v>10</v>
      </c>
      <c r="B2855">
        <v>41</v>
      </c>
      <c r="C2855" t="s">
        <v>2555</v>
      </c>
      <c r="D2855" t="s">
        <v>2637</v>
      </c>
      <c r="E2855">
        <v>1000730</v>
      </c>
      <c r="F2855" t="s">
        <v>47</v>
      </c>
      <c r="G2855" t="s">
        <v>245</v>
      </c>
      <c r="H2855" t="s">
        <v>2557</v>
      </c>
      <c r="I2855">
        <v>35832409</v>
      </c>
      <c r="J2855" t="s">
        <v>2558</v>
      </c>
      <c r="K2855">
        <v>0</v>
      </c>
      <c r="L2855" t="s">
        <v>1228</v>
      </c>
      <c r="M2855">
        <v>0</v>
      </c>
      <c r="N2855" t="s">
        <v>1228</v>
      </c>
    </row>
    <row r="2856" spans="1:14" hidden="1">
      <c r="A2856">
        <v>10</v>
      </c>
      <c r="B2856">
        <v>41</v>
      </c>
      <c r="C2856" t="s">
        <v>2555</v>
      </c>
      <c r="D2856" t="s">
        <v>2637</v>
      </c>
      <c r="E2856">
        <v>1000730</v>
      </c>
      <c r="F2856" t="s">
        <v>47</v>
      </c>
      <c r="G2856" t="s">
        <v>326</v>
      </c>
      <c r="H2856" t="s">
        <v>2557</v>
      </c>
      <c r="I2856">
        <v>35832409</v>
      </c>
      <c r="J2856" t="s">
        <v>2558</v>
      </c>
      <c r="K2856">
        <v>0</v>
      </c>
      <c r="L2856" t="s">
        <v>1228</v>
      </c>
      <c r="M2856">
        <v>0</v>
      </c>
      <c r="N2856" t="s">
        <v>1228</v>
      </c>
    </row>
    <row r="2857" spans="1:14" hidden="1">
      <c r="A2857">
        <v>10</v>
      </c>
      <c r="B2857">
        <v>41</v>
      </c>
      <c r="C2857" t="s">
        <v>2555</v>
      </c>
      <c r="D2857" t="s">
        <v>2637</v>
      </c>
      <c r="E2857">
        <v>1000730</v>
      </c>
      <c r="F2857" t="s">
        <v>47</v>
      </c>
      <c r="G2857" t="s">
        <v>409</v>
      </c>
      <c r="H2857" t="s">
        <v>2557</v>
      </c>
      <c r="I2857">
        <v>35832409</v>
      </c>
      <c r="J2857" t="s">
        <v>2558</v>
      </c>
      <c r="K2857">
        <v>138</v>
      </c>
      <c r="L2857" t="s">
        <v>1228</v>
      </c>
      <c r="M2857">
        <v>26</v>
      </c>
      <c r="N2857" t="s">
        <v>1228</v>
      </c>
    </row>
    <row r="2858" spans="1:14" hidden="1">
      <c r="A2858">
        <v>10</v>
      </c>
      <c r="B2858">
        <v>41</v>
      </c>
      <c r="C2858" t="s">
        <v>2555</v>
      </c>
      <c r="D2858" t="s">
        <v>2637</v>
      </c>
      <c r="E2858">
        <v>1000730</v>
      </c>
      <c r="F2858" t="s">
        <v>47</v>
      </c>
      <c r="G2858" t="s">
        <v>117</v>
      </c>
      <c r="H2858" t="s">
        <v>2557</v>
      </c>
      <c r="I2858">
        <v>35832409</v>
      </c>
      <c r="J2858" t="s">
        <v>2558</v>
      </c>
      <c r="K2858" s="45">
        <v>3810</v>
      </c>
      <c r="L2858" t="s">
        <v>1228</v>
      </c>
      <c r="M2858">
        <v>724</v>
      </c>
      <c r="N2858" t="s">
        <v>1228</v>
      </c>
    </row>
    <row r="2859" spans="1:14" hidden="1">
      <c r="A2859">
        <v>10</v>
      </c>
      <c r="B2859">
        <v>41</v>
      </c>
      <c r="C2859" t="s">
        <v>2555</v>
      </c>
      <c r="D2859" t="s">
        <v>2637</v>
      </c>
      <c r="E2859">
        <v>1000730</v>
      </c>
      <c r="F2859" t="s">
        <v>47</v>
      </c>
      <c r="G2859" t="s">
        <v>320</v>
      </c>
      <c r="H2859" t="s">
        <v>2557</v>
      </c>
      <c r="I2859">
        <v>35832409</v>
      </c>
      <c r="J2859" t="s">
        <v>2558</v>
      </c>
      <c r="K2859">
        <v>0</v>
      </c>
      <c r="L2859" t="s">
        <v>1228</v>
      </c>
      <c r="M2859">
        <v>0</v>
      </c>
      <c r="N2859" t="s">
        <v>1228</v>
      </c>
    </row>
    <row r="2860" spans="1:14" hidden="1">
      <c r="A2860">
        <v>10</v>
      </c>
      <c r="B2860">
        <v>41</v>
      </c>
      <c r="C2860" t="s">
        <v>2555</v>
      </c>
      <c r="D2860" t="s">
        <v>2637</v>
      </c>
      <c r="E2860">
        <v>1000730</v>
      </c>
      <c r="F2860" t="s">
        <v>47</v>
      </c>
      <c r="G2860" t="s">
        <v>135</v>
      </c>
      <c r="H2860" t="s">
        <v>2557</v>
      </c>
      <c r="I2860">
        <v>35832409</v>
      </c>
      <c r="J2860" t="s">
        <v>2558</v>
      </c>
      <c r="K2860">
        <v>80</v>
      </c>
      <c r="L2860" t="s">
        <v>1228</v>
      </c>
      <c r="M2860">
        <v>15</v>
      </c>
      <c r="N2860" t="s">
        <v>1228</v>
      </c>
    </row>
    <row r="2861" spans="1:14" hidden="1">
      <c r="A2861">
        <v>10</v>
      </c>
      <c r="B2861">
        <v>41</v>
      </c>
      <c r="C2861" t="s">
        <v>2555</v>
      </c>
      <c r="D2861" t="s">
        <v>2637</v>
      </c>
      <c r="E2861">
        <v>1000730</v>
      </c>
      <c r="F2861" t="s">
        <v>47</v>
      </c>
      <c r="G2861" t="s">
        <v>317</v>
      </c>
      <c r="H2861" t="s">
        <v>2557</v>
      </c>
      <c r="I2861">
        <v>35832409</v>
      </c>
      <c r="J2861" t="s">
        <v>2558</v>
      </c>
      <c r="K2861" s="45">
        <v>5016</v>
      </c>
      <c r="L2861" t="s">
        <v>1228</v>
      </c>
      <c r="M2861">
        <v>953</v>
      </c>
      <c r="N2861" t="s">
        <v>1228</v>
      </c>
    </row>
    <row r="2862" spans="1:14" hidden="1">
      <c r="A2862">
        <v>10</v>
      </c>
      <c r="B2862">
        <v>41</v>
      </c>
      <c r="C2862" t="s">
        <v>2555</v>
      </c>
      <c r="D2862" t="s">
        <v>2637</v>
      </c>
      <c r="E2862">
        <v>1000730</v>
      </c>
      <c r="F2862" t="s">
        <v>47</v>
      </c>
      <c r="G2862" t="s">
        <v>80</v>
      </c>
      <c r="H2862" t="s">
        <v>2557</v>
      </c>
      <c r="I2862">
        <v>35832409</v>
      </c>
      <c r="J2862" t="s">
        <v>2558</v>
      </c>
      <c r="K2862" s="45">
        <v>3340</v>
      </c>
      <c r="L2862" t="s">
        <v>1228</v>
      </c>
      <c r="M2862">
        <v>635</v>
      </c>
      <c r="N2862" t="s">
        <v>1228</v>
      </c>
    </row>
    <row r="2863" spans="1:14" hidden="1">
      <c r="A2863">
        <v>10</v>
      </c>
      <c r="B2863">
        <v>41</v>
      </c>
      <c r="C2863" t="s">
        <v>2555</v>
      </c>
      <c r="D2863" t="s">
        <v>2637</v>
      </c>
      <c r="E2863">
        <v>1000730</v>
      </c>
      <c r="F2863" t="s">
        <v>47</v>
      </c>
      <c r="G2863" t="s">
        <v>245</v>
      </c>
      <c r="H2863" t="s">
        <v>2557</v>
      </c>
      <c r="I2863">
        <v>35832409</v>
      </c>
      <c r="J2863" t="s">
        <v>2558</v>
      </c>
      <c r="K2863">
        <v>0</v>
      </c>
      <c r="L2863" t="s">
        <v>1228</v>
      </c>
      <c r="M2863">
        <v>0</v>
      </c>
      <c r="N2863" t="s">
        <v>1228</v>
      </c>
    </row>
    <row r="2864" spans="1:14" hidden="1">
      <c r="A2864">
        <v>10</v>
      </c>
      <c r="B2864">
        <v>41</v>
      </c>
      <c r="C2864" t="s">
        <v>2555</v>
      </c>
      <c r="D2864" t="s">
        <v>2637</v>
      </c>
      <c r="E2864">
        <v>1000730</v>
      </c>
      <c r="F2864" t="s">
        <v>47</v>
      </c>
      <c r="G2864" t="s">
        <v>414</v>
      </c>
      <c r="H2864" t="s">
        <v>2557</v>
      </c>
      <c r="I2864">
        <v>35832409</v>
      </c>
      <c r="J2864" t="s">
        <v>2558</v>
      </c>
      <c r="K2864">
        <v>0</v>
      </c>
      <c r="L2864" t="s">
        <v>1228</v>
      </c>
      <c r="M2864">
        <v>0</v>
      </c>
      <c r="N2864" t="s">
        <v>1228</v>
      </c>
    </row>
    <row r="2865" spans="1:14" hidden="1">
      <c r="A2865">
        <v>10</v>
      </c>
      <c r="B2865">
        <v>41</v>
      </c>
      <c r="C2865" t="s">
        <v>2555</v>
      </c>
      <c r="D2865" t="s">
        <v>2637</v>
      </c>
      <c r="E2865">
        <v>1000730</v>
      </c>
      <c r="F2865" t="s">
        <v>47</v>
      </c>
      <c r="G2865" t="s">
        <v>254</v>
      </c>
      <c r="H2865" t="s">
        <v>2557</v>
      </c>
      <c r="I2865">
        <v>35832409</v>
      </c>
      <c r="J2865" t="s">
        <v>2558</v>
      </c>
      <c r="K2865" s="45">
        <v>1927</v>
      </c>
      <c r="L2865" t="s">
        <v>1228</v>
      </c>
      <c r="M2865">
        <v>366</v>
      </c>
      <c r="N2865" t="s">
        <v>1228</v>
      </c>
    </row>
    <row r="2866" spans="1:14" hidden="1">
      <c r="A2866">
        <v>10</v>
      </c>
      <c r="B2866">
        <v>41</v>
      </c>
      <c r="C2866" t="s">
        <v>2555</v>
      </c>
      <c r="D2866" t="s">
        <v>2637</v>
      </c>
      <c r="E2866">
        <v>1000730</v>
      </c>
      <c r="F2866" t="s">
        <v>47</v>
      </c>
      <c r="G2866" t="s">
        <v>117</v>
      </c>
      <c r="H2866" t="s">
        <v>2557</v>
      </c>
      <c r="I2866">
        <v>35832409</v>
      </c>
      <c r="J2866" t="s">
        <v>2558</v>
      </c>
      <c r="K2866">
        <v>0</v>
      </c>
      <c r="L2866" t="s">
        <v>1228</v>
      </c>
      <c r="M2866">
        <v>0</v>
      </c>
      <c r="N2866" t="s">
        <v>1228</v>
      </c>
    </row>
    <row r="2867" spans="1:14" hidden="1">
      <c r="A2867">
        <v>10</v>
      </c>
      <c r="B2867">
        <v>41</v>
      </c>
      <c r="C2867" t="s">
        <v>2555</v>
      </c>
      <c r="D2867" t="s">
        <v>2637</v>
      </c>
      <c r="E2867">
        <v>1000730</v>
      </c>
      <c r="F2867" t="s">
        <v>47</v>
      </c>
      <c r="G2867" t="s">
        <v>254</v>
      </c>
      <c r="H2867" t="s">
        <v>2557</v>
      </c>
      <c r="I2867">
        <v>35832409</v>
      </c>
      <c r="J2867" t="s">
        <v>2558</v>
      </c>
      <c r="K2867">
        <v>0</v>
      </c>
      <c r="L2867" t="s">
        <v>1228</v>
      </c>
      <c r="M2867">
        <v>0</v>
      </c>
      <c r="N2867" t="s">
        <v>1228</v>
      </c>
    </row>
    <row r="2868" spans="1:14" hidden="1">
      <c r="A2868">
        <v>10</v>
      </c>
      <c r="B2868">
        <v>41</v>
      </c>
      <c r="C2868" t="s">
        <v>2555</v>
      </c>
      <c r="D2868" t="s">
        <v>2637</v>
      </c>
      <c r="E2868">
        <v>1000730</v>
      </c>
      <c r="F2868" t="s">
        <v>47</v>
      </c>
      <c r="G2868" t="s">
        <v>245</v>
      </c>
      <c r="H2868" t="s">
        <v>2557</v>
      </c>
      <c r="I2868">
        <v>35832409</v>
      </c>
      <c r="J2868" t="s">
        <v>2558</v>
      </c>
      <c r="K2868" s="45">
        <v>2325</v>
      </c>
      <c r="L2868" t="s">
        <v>1228</v>
      </c>
      <c r="M2868">
        <v>442</v>
      </c>
      <c r="N2868" t="s">
        <v>1228</v>
      </c>
    </row>
    <row r="2869" spans="1:14" hidden="1">
      <c r="A2869">
        <v>10</v>
      </c>
      <c r="B2869">
        <v>41</v>
      </c>
      <c r="C2869" t="s">
        <v>2555</v>
      </c>
      <c r="D2869" t="s">
        <v>2637</v>
      </c>
      <c r="E2869">
        <v>1000730</v>
      </c>
      <c r="F2869" t="s">
        <v>47</v>
      </c>
      <c r="G2869" t="s">
        <v>414</v>
      </c>
      <c r="H2869" t="s">
        <v>2557</v>
      </c>
      <c r="I2869">
        <v>35832409</v>
      </c>
      <c r="J2869" t="s">
        <v>2558</v>
      </c>
      <c r="K2869">
        <v>267</v>
      </c>
      <c r="L2869" t="s">
        <v>1228</v>
      </c>
      <c r="M2869">
        <v>51</v>
      </c>
      <c r="N2869" t="s">
        <v>1228</v>
      </c>
    </row>
    <row r="2870" spans="1:14" hidden="1">
      <c r="A2870">
        <v>10</v>
      </c>
      <c r="B2870">
        <v>41</v>
      </c>
      <c r="C2870" t="s">
        <v>2555</v>
      </c>
      <c r="D2870" t="s">
        <v>2637</v>
      </c>
      <c r="E2870">
        <v>1000730</v>
      </c>
      <c r="F2870" t="s">
        <v>47</v>
      </c>
      <c r="G2870" t="s">
        <v>117</v>
      </c>
      <c r="H2870" t="s">
        <v>2557</v>
      </c>
      <c r="I2870">
        <v>35832409</v>
      </c>
      <c r="J2870" t="s">
        <v>2558</v>
      </c>
      <c r="K2870" s="45">
        <v>25700</v>
      </c>
      <c r="L2870" t="s">
        <v>1228</v>
      </c>
      <c r="M2870" s="45">
        <v>4883</v>
      </c>
      <c r="N2870" t="s">
        <v>1228</v>
      </c>
    </row>
    <row r="2871" spans="1:14" hidden="1">
      <c r="A2871">
        <v>10</v>
      </c>
      <c r="B2871">
        <v>41</v>
      </c>
      <c r="C2871" t="s">
        <v>2555</v>
      </c>
      <c r="D2871" t="s">
        <v>2637</v>
      </c>
      <c r="E2871">
        <v>1000730</v>
      </c>
      <c r="F2871" t="s">
        <v>47</v>
      </c>
      <c r="G2871" t="s">
        <v>117</v>
      </c>
      <c r="H2871" t="s">
        <v>2557</v>
      </c>
      <c r="I2871">
        <v>35832409</v>
      </c>
      <c r="J2871" t="s">
        <v>2558</v>
      </c>
      <c r="K2871">
        <v>0</v>
      </c>
      <c r="L2871" t="s">
        <v>1228</v>
      </c>
      <c r="M2871">
        <v>0</v>
      </c>
      <c r="N2871" t="s">
        <v>1228</v>
      </c>
    </row>
    <row r="2872" spans="1:14" hidden="1">
      <c r="A2872">
        <v>10</v>
      </c>
      <c r="B2872">
        <v>41</v>
      </c>
      <c r="C2872" t="s">
        <v>2555</v>
      </c>
      <c r="D2872" t="s">
        <v>2637</v>
      </c>
      <c r="E2872">
        <v>1000730</v>
      </c>
      <c r="F2872" t="s">
        <v>47</v>
      </c>
      <c r="G2872" t="s">
        <v>150</v>
      </c>
      <c r="H2872" t="s">
        <v>2557</v>
      </c>
      <c r="I2872">
        <v>35832409</v>
      </c>
      <c r="J2872" t="s">
        <v>2558</v>
      </c>
      <c r="K2872">
        <v>0</v>
      </c>
      <c r="L2872" t="s">
        <v>1228</v>
      </c>
      <c r="M2872">
        <v>0</v>
      </c>
      <c r="N2872" t="s">
        <v>1228</v>
      </c>
    </row>
    <row r="2873" spans="1:14" hidden="1">
      <c r="A2873">
        <v>10</v>
      </c>
      <c r="B2873">
        <v>41</v>
      </c>
      <c r="C2873" t="s">
        <v>2555</v>
      </c>
      <c r="D2873" t="s">
        <v>2637</v>
      </c>
      <c r="E2873">
        <v>1000730</v>
      </c>
      <c r="F2873" t="s">
        <v>47</v>
      </c>
      <c r="G2873" t="s">
        <v>135</v>
      </c>
      <c r="H2873" t="s">
        <v>2557</v>
      </c>
      <c r="I2873">
        <v>35832409</v>
      </c>
      <c r="J2873" t="s">
        <v>2558</v>
      </c>
      <c r="K2873">
        <v>0</v>
      </c>
      <c r="L2873" t="s">
        <v>1228</v>
      </c>
      <c r="M2873">
        <v>0</v>
      </c>
      <c r="N2873" t="s">
        <v>1228</v>
      </c>
    </row>
    <row r="2874" spans="1:14" hidden="1">
      <c r="A2874">
        <v>10</v>
      </c>
      <c r="B2874">
        <v>41</v>
      </c>
      <c r="C2874" t="s">
        <v>2555</v>
      </c>
      <c r="D2874" t="s">
        <v>2637</v>
      </c>
      <c r="E2874">
        <v>1000730</v>
      </c>
      <c r="F2874" t="s">
        <v>47</v>
      </c>
      <c r="G2874" t="s">
        <v>194</v>
      </c>
      <c r="H2874" t="s">
        <v>2557</v>
      </c>
      <c r="I2874">
        <v>35832409</v>
      </c>
      <c r="J2874" t="s">
        <v>2558</v>
      </c>
      <c r="K2874">
        <v>0</v>
      </c>
      <c r="L2874" t="s">
        <v>1228</v>
      </c>
      <c r="M2874">
        <v>0</v>
      </c>
      <c r="N2874" t="s">
        <v>1228</v>
      </c>
    </row>
    <row r="2875" spans="1:14" hidden="1">
      <c r="A2875">
        <v>10</v>
      </c>
      <c r="B2875">
        <v>41</v>
      </c>
      <c r="C2875" t="s">
        <v>2555</v>
      </c>
      <c r="D2875" t="s">
        <v>2637</v>
      </c>
      <c r="E2875">
        <v>1000730</v>
      </c>
      <c r="F2875" t="s">
        <v>47</v>
      </c>
      <c r="G2875" t="s">
        <v>155</v>
      </c>
      <c r="H2875" t="s">
        <v>2557</v>
      </c>
      <c r="I2875">
        <v>35832409</v>
      </c>
      <c r="J2875" t="s">
        <v>2558</v>
      </c>
      <c r="K2875">
        <v>0</v>
      </c>
      <c r="L2875" t="s">
        <v>1228</v>
      </c>
      <c r="M2875">
        <v>0</v>
      </c>
      <c r="N2875" t="s">
        <v>1228</v>
      </c>
    </row>
    <row r="2876" spans="1:14" hidden="1">
      <c r="A2876">
        <v>10</v>
      </c>
      <c r="B2876">
        <v>41</v>
      </c>
      <c r="C2876" t="s">
        <v>2555</v>
      </c>
      <c r="D2876" t="s">
        <v>2637</v>
      </c>
      <c r="E2876">
        <v>1000730</v>
      </c>
      <c r="F2876" t="s">
        <v>47</v>
      </c>
      <c r="G2876" t="s">
        <v>80</v>
      </c>
      <c r="H2876" t="s">
        <v>2557</v>
      </c>
      <c r="I2876">
        <v>35832409</v>
      </c>
      <c r="J2876" t="s">
        <v>2558</v>
      </c>
      <c r="K2876">
        <v>0</v>
      </c>
      <c r="L2876" t="s">
        <v>1228</v>
      </c>
      <c r="M2876">
        <v>0</v>
      </c>
      <c r="N2876" t="s">
        <v>1228</v>
      </c>
    </row>
    <row r="2877" spans="1:14" hidden="1">
      <c r="A2877">
        <v>10</v>
      </c>
      <c r="B2877">
        <v>41</v>
      </c>
      <c r="C2877" t="s">
        <v>2555</v>
      </c>
      <c r="D2877" t="s">
        <v>2637</v>
      </c>
      <c r="E2877">
        <v>1000730</v>
      </c>
      <c r="F2877" t="s">
        <v>47</v>
      </c>
      <c r="G2877" t="s">
        <v>137</v>
      </c>
      <c r="H2877" t="s">
        <v>2557</v>
      </c>
      <c r="I2877">
        <v>35832409</v>
      </c>
      <c r="J2877" t="s">
        <v>2558</v>
      </c>
      <c r="K2877">
        <v>0</v>
      </c>
      <c r="L2877" t="s">
        <v>1228</v>
      </c>
      <c r="M2877">
        <v>0</v>
      </c>
      <c r="N2877" t="s">
        <v>1228</v>
      </c>
    </row>
    <row r="2878" spans="1:14" hidden="1">
      <c r="A2878">
        <v>10</v>
      </c>
      <c r="B2878">
        <v>41</v>
      </c>
      <c r="C2878" t="s">
        <v>2555</v>
      </c>
      <c r="D2878" t="s">
        <v>2637</v>
      </c>
      <c r="E2878">
        <v>1000730</v>
      </c>
      <c r="F2878" t="s">
        <v>47</v>
      </c>
      <c r="G2878" t="s">
        <v>117</v>
      </c>
      <c r="H2878" t="s">
        <v>2557</v>
      </c>
      <c r="I2878">
        <v>35832409</v>
      </c>
      <c r="J2878" t="s">
        <v>2558</v>
      </c>
      <c r="K2878">
        <v>0</v>
      </c>
      <c r="L2878" t="s">
        <v>1228</v>
      </c>
      <c r="M2878">
        <v>0</v>
      </c>
      <c r="N2878" t="s">
        <v>1228</v>
      </c>
    </row>
    <row r="2879" spans="1:14" hidden="1">
      <c r="A2879">
        <v>10</v>
      </c>
      <c r="B2879">
        <v>41</v>
      </c>
      <c r="C2879" t="s">
        <v>2555</v>
      </c>
      <c r="D2879" t="s">
        <v>2637</v>
      </c>
      <c r="E2879">
        <v>1000730</v>
      </c>
      <c r="F2879" t="s">
        <v>47</v>
      </c>
      <c r="G2879" t="s">
        <v>182</v>
      </c>
      <c r="H2879" t="s">
        <v>2557</v>
      </c>
      <c r="I2879">
        <v>35832409</v>
      </c>
      <c r="J2879" t="s">
        <v>2558</v>
      </c>
      <c r="K2879">
        <v>0</v>
      </c>
      <c r="L2879" t="s">
        <v>1228</v>
      </c>
      <c r="M2879">
        <v>0</v>
      </c>
      <c r="N2879" t="s">
        <v>1228</v>
      </c>
    </row>
    <row r="2880" spans="1:14" hidden="1">
      <c r="A2880">
        <v>10</v>
      </c>
      <c r="B2880">
        <v>41</v>
      </c>
      <c r="C2880" t="s">
        <v>2555</v>
      </c>
      <c r="D2880" t="s">
        <v>2637</v>
      </c>
      <c r="E2880">
        <v>1000730</v>
      </c>
      <c r="F2880" t="s">
        <v>47</v>
      </c>
      <c r="G2880" t="s">
        <v>155</v>
      </c>
      <c r="H2880" t="s">
        <v>2557</v>
      </c>
      <c r="I2880">
        <v>35832409</v>
      </c>
      <c r="J2880" t="s">
        <v>2558</v>
      </c>
      <c r="K2880">
        <v>0</v>
      </c>
      <c r="L2880" t="s">
        <v>1228</v>
      </c>
      <c r="M2880">
        <v>0</v>
      </c>
      <c r="N2880" t="s">
        <v>1228</v>
      </c>
    </row>
    <row r="2881" spans="1:14" hidden="1">
      <c r="A2881">
        <v>10</v>
      </c>
      <c r="B2881">
        <v>41</v>
      </c>
      <c r="C2881" t="s">
        <v>2555</v>
      </c>
      <c r="D2881" t="s">
        <v>2637</v>
      </c>
      <c r="E2881">
        <v>1000730</v>
      </c>
      <c r="F2881" t="s">
        <v>47</v>
      </c>
      <c r="G2881" t="s">
        <v>137</v>
      </c>
      <c r="H2881" t="s">
        <v>2557</v>
      </c>
      <c r="I2881">
        <v>35832409</v>
      </c>
      <c r="J2881" t="s">
        <v>2558</v>
      </c>
      <c r="K2881">
        <v>0</v>
      </c>
      <c r="L2881" t="s">
        <v>1228</v>
      </c>
      <c r="M2881">
        <v>0</v>
      </c>
      <c r="N2881" t="s">
        <v>1228</v>
      </c>
    </row>
    <row r="2882" spans="1:14" hidden="1">
      <c r="A2882">
        <v>10</v>
      </c>
      <c r="B2882">
        <v>41</v>
      </c>
      <c r="C2882" t="s">
        <v>2555</v>
      </c>
      <c r="D2882" t="s">
        <v>2637</v>
      </c>
      <c r="E2882">
        <v>1000730</v>
      </c>
      <c r="F2882" t="s">
        <v>47</v>
      </c>
      <c r="G2882" t="s">
        <v>80</v>
      </c>
      <c r="H2882" t="s">
        <v>2557</v>
      </c>
      <c r="I2882">
        <v>35832409</v>
      </c>
      <c r="J2882" t="s">
        <v>2558</v>
      </c>
      <c r="K2882">
        <v>0</v>
      </c>
      <c r="L2882" t="s">
        <v>1228</v>
      </c>
      <c r="M2882">
        <v>0</v>
      </c>
      <c r="N2882" t="s">
        <v>1228</v>
      </c>
    </row>
    <row r="2883" spans="1:14" hidden="1">
      <c r="A2883">
        <v>10</v>
      </c>
      <c r="B2883">
        <v>41</v>
      </c>
      <c r="C2883" t="s">
        <v>2555</v>
      </c>
      <c r="D2883" t="s">
        <v>2637</v>
      </c>
      <c r="E2883">
        <v>1000730</v>
      </c>
      <c r="F2883" t="s">
        <v>47</v>
      </c>
      <c r="G2883" t="s">
        <v>117</v>
      </c>
      <c r="H2883" t="s">
        <v>2557</v>
      </c>
      <c r="I2883">
        <v>35832409</v>
      </c>
      <c r="J2883" t="s">
        <v>2558</v>
      </c>
      <c r="K2883">
        <v>0</v>
      </c>
      <c r="L2883" t="s">
        <v>1228</v>
      </c>
      <c r="M2883">
        <v>0</v>
      </c>
      <c r="N2883" t="s">
        <v>1228</v>
      </c>
    </row>
    <row r="2884" spans="1:14" hidden="1">
      <c r="A2884">
        <v>10</v>
      </c>
      <c r="B2884">
        <v>41</v>
      </c>
      <c r="C2884" t="s">
        <v>2555</v>
      </c>
      <c r="D2884" t="s">
        <v>2637</v>
      </c>
      <c r="E2884">
        <v>1000730</v>
      </c>
      <c r="F2884" t="s">
        <v>47</v>
      </c>
      <c r="G2884" t="s">
        <v>117</v>
      </c>
      <c r="H2884" t="s">
        <v>2557</v>
      </c>
      <c r="I2884">
        <v>35832409</v>
      </c>
      <c r="J2884" t="s">
        <v>2558</v>
      </c>
      <c r="K2884">
        <v>0</v>
      </c>
      <c r="L2884" t="s">
        <v>1228</v>
      </c>
      <c r="M2884">
        <v>0</v>
      </c>
      <c r="N2884" t="s">
        <v>1228</v>
      </c>
    </row>
    <row r="2885" spans="1:14" hidden="1">
      <c r="A2885">
        <v>10</v>
      </c>
      <c r="B2885">
        <v>41</v>
      </c>
      <c r="C2885" t="s">
        <v>2555</v>
      </c>
      <c r="D2885" t="s">
        <v>2637</v>
      </c>
      <c r="E2885">
        <v>1000730</v>
      </c>
      <c r="F2885" t="s">
        <v>47</v>
      </c>
      <c r="G2885" t="s">
        <v>150</v>
      </c>
      <c r="H2885" t="s">
        <v>2557</v>
      </c>
      <c r="I2885">
        <v>35832409</v>
      </c>
      <c r="J2885" t="s">
        <v>2558</v>
      </c>
      <c r="K2885">
        <v>0</v>
      </c>
      <c r="L2885" t="s">
        <v>1228</v>
      </c>
      <c r="M2885">
        <v>0</v>
      </c>
      <c r="N2885" t="s">
        <v>1228</v>
      </c>
    </row>
    <row r="2886" spans="1:14" hidden="1">
      <c r="A2886">
        <v>10</v>
      </c>
      <c r="B2886">
        <v>41</v>
      </c>
      <c r="C2886" t="s">
        <v>2555</v>
      </c>
      <c r="D2886" t="s">
        <v>2637</v>
      </c>
      <c r="E2886">
        <v>1000730</v>
      </c>
      <c r="F2886" t="s">
        <v>47</v>
      </c>
      <c r="G2886" t="s">
        <v>135</v>
      </c>
      <c r="H2886" t="s">
        <v>2557</v>
      </c>
      <c r="I2886">
        <v>35832409</v>
      </c>
      <c r="J2886" t="s">
        <v>2558</v>
      </c>
      <c r="K2886">
        <v>0</v>
      </c>
      <c r="L2886" t="s">
        <v>1228</v>
      </c>
      <c r="M2886">
        <v>0</v>
      </c>
      <c r="N2886" t="s">
        <v>1228</v>
      </c>
    </row>
    <row r="2887" spans="1:14" hidden="1">
      <c r="A2887">
        <v>10</v>
      </c>
      <c r="B2887">
        <v>41</v>
      </c>
      <c r="C2887" t="s">
        <v>2555</v>
      </c>
      <c r="D2887" t="s">
        <v>2637</v>
      </c>
      <c r="E2887">
        <v>1000730</v>
      </c>
      <c r="F2887" t="s">
        <v>47</v>
      </c>
      <c r="G2887" t="s">
        <v>155</v>
      </c>
      <c r="H2887" t="s">
        <v>2557</v>
      </c>
      <c r="I2887">
        <v>35832409</v>
      </c>
      <c r="J2887" t="s">
        <v>2558</v>
      </c>
      <c r="K2887">
        <v>0</v>
      </c>
      <c r="L2887" t="s">
        <v>1228</v>
      </c>
      <c r="M2887">
        <v>0</v>
      </c>
      <c r="N2887" t="s">
        <v>1228</v>
      </c>
    </row>
    <row r="2888" spans="1:14" hidden="1">
      <c r="A2888">
        <v>10</v>
      </c>
      <c r="B2888">
        <v>41</v>
      </c>
      <c r="C2888" t="s">
        <v>2555</v>
      </c>
      <c r="D2888" t="s">
        <v>2637</v>
      </c>
      <c r="E2888">
        <v>1000730</v>
      </c>
      <c r="F2888" t="s">
        <v>47</v>
      </c>
      <c r="G2888" t="s">
        <v>137</v>
      </c>
      <c r="H2888" t="s">
        <v>2557</v>
      </c>
      <c r="I2888">
        <v>35832409</v>
      </c>
      <c r="J2888" t="s">
        <v>2558</v>
      </c>
      <c r="K2888">
        <v>0</v>
      </c>
      <c r="L2888" t="s">
        <v>1228</v>
      </c>
      <c r="M2888">
        <v>0</v>
      </c>
      <c r="N2888" t="s">
        <v>1228</v>
      </c>
    </row>
    <row r="2889" spans="1:14" hidden="1">
      <c r="A2889">
        <v>10</v>
      </c>
      <c r="B2889">
        <v>41</v>
      </c>
      <c r="C2889" t="s">
        <v>2555</v>
      </c>
      <c r="D2889" t="s">
        <v>2637</v>
      </c>
      <c r="E2889">
        <v>1000730</v>
      </c>
      <c r="F2889" t="s">
        <v>47</v>
      </c>
      <c r="G2889" t="s">
        <v>117</v>
      </c>
      <c r="H2889" t="s">
        <v>2557</v>
      </c>
      <c r="I2889">
        <v>35832409</v>
      </c>
      <c r="J2889" t="s">
        <v>2558</v>
      </c>
      <c r="K2889">
        <v>0</v>
      </c>
      <c r="L2889" t="s">
        <v>1228</v>
      </c>
      <c r="M2889">
        <v>0</v>
      </c>
      <c r="N2889" t="s">
        <v>1228</v>
      </c>
    </row>
    <row r="2890" spans="1:14" hidden="1">
      <c r="A2890">
        <v>10</v>
      </c>
      <c r="B2890">
        <v>41</v>
      </c>
      <c r="C2890" t="s">
        <v>2555</v>
      </c>
      <c r="D2890" t="s">
        <v>2637</v>
      </c>
      <c r="E2890">
        <v>1000730</v>
      </c>
      <c r="F2890" t="s">
        <v>47</v>
      </c>
      <c r="G2890" t="s">
        <v>182</v>
      </c>
      <c r="H2890" t="s">
        <v>2557</v>
      </c>
      <c r="I2890">
        <v>35832409</v>
      </c>
      <c r="J2890" t="s">
        <v>2558</v>
      </c>
      <c r="K2890">
        <v>0</v>
      </c>
      <c r="L2890" t="s">
        <v>1228</v>
      </c>
      <c r="M2890">
        <v>0</v>
      </c>
      <c r="N2890" t="s">
        <v>1228</v>
      </c>
    </row>
    <row r="2891" spans="1:14" hidden="1">
      <c r="A2891">
        <v>10</v>
      </c>
      <c r="B2891">
        <v>41</v>
      </c>
      <c r="C2891" t="s">
        <v>2555</v>
      </c>
      <c r="D2891" t="s">
        <v>2637</v>
      </c>
      <c r="E2891">
        <v>1000730</v>
      </c>
      <c r="F2891" t="s">
        <v>47</v>
      </c>
      <c r="G2891" t="s">
        <v>117</v>
      </c>
      <c r="H2891" t="s">
        <v>2557</v>
      </c>
      <c r="I2891">
        <v>35832409</v>
      </c>
      <c r="J2891" t="s">
        <v>2558</v>
      </c>
      <c r="K2891">
        <v>0</v>
      </c>
      <c r="L2891" t="s">
        <v>1228</v>
      </c>
      <c r="M2891">
        <v>0</v>
      </c>
      <c r="N2891" t="s">
        <v>1228</v>
      </c>
    </row>
    <row r="2892" spans="1:14" hidden="1">
      <c r="A2892">
        <v>10</v>
      </c>
      <c r="B2892">
        <v>41</v>
      </c>
      <c r="C2892" t="s">
        <v>2555</v>
      </c>
      <c r="D2892" t="s">
        <v>2637</v>
      </c>
      <c r="E2892">
        <v>1000730</v>
      </c>
      <c r="F2892" t="s">
        <v>47</v>
      </c>
      <c r="G2892" t="s">
        <v>182</v>
      </c>
      <c r="H2892" t="s">
        <v>2557</v>
      </c>
      <c r="I2892">
        <v>35832409</v>
      </c>
      <c r="J2892" t="s">
        <v>2558</v>
      </c>
      <c r="K2892">
        <v>0</v>
      </c>
      <c r="L2892" t="s">
        <v>1228</v>
      </c>
      <c r="M2892">
        <v>0</v>
      </c>
      <c r="N2892" t="s">
        <v>1228</v>
      </c>
    </row>
    <row r="2893" spans="1:14" hidden="1">
      <c r="A2893">
        <v>10</v>
      </c>
      <c r="B2893">
        <v>41</v>
      </c>
      <c r="C2893" t="s">
        <v>2555</v>
      </c>
      <c r="D2893" t="s">
        <v>2637</v>
      </c>
      <c r="E2893">
        <v>1000730</v>
      </c>
      <c r="F2893" t="s">
        <v>47</v>
      </c>
      <c r="G2893" t="s">
        <v>150</v>
      </c>
      <c r="H2893" t="s">
        <v>2557</v>
      </c>
      <c r="I2893">
        <v>35832409</v>
      </c>
      <c r="J2893" t="s">
        <v>2558</v>
      </c>
      <c r="K2893">
        <v>0</v>
      </c>
      <c r="L2893" t="s">
        <v>1228</v>
      </c>
      <c r="M2893">
        <v>0</v>
      </c>
      <c r="N2893" t="s">
        <v>1228</v>
      </c>
    </row>
    <row r="2894" spans="1:14" hidden="1">
      <c r="A2894">
        <v>10</v>
      </c>
      <c r="B2894">
        <v>41</v>
      </c>
      <c r="C2894" t="s">
        <v>2555</v>
      </c>
      <c r="D2894" t="s">
        <v>2637</v>
      </c>
      <c r="E2894">
        <v>1000730</v>
      </c>
      <c r="F2894" t="s">
        <v>47</v>
      </c>
      <c r="G2894" t="s">
        <v>135</v>
      </c>
      <c r="H2894" t="s">
        <v>2557</v>
      </c>
      <c r="I2894">
        <v>35832409</v>
      </c>
      <c r="J2894" t="s">
        <v>2558</v>
      </c>
      <c r="K2894">
        <v>0</v>
      </c>
      <c r="L2894" t="s">
        <v>1228</v>
      </c>
      <c r="M2894">
        <v>0</v>
      </c>
      <c r="N2894" t="s">
        <v>1228</v>
      </c>
    </row>
    <row r="2895" spans="1:14" hidden="1">
      <c r="A2895">
        <v>10</v>
      </c>
      <c r="B2895">
        <v>41</v>
      </c>
      <c r="C2895" t="s">
        <v>2555</v>
      </c>
      <c r="D2895" t="s">
        <v>2637</v>
      </c>
      <c r="E2895">
        <v>1000730</v>
      </c>
      <c r="F2895" t="s">
        <v>47</v>
      </c>
      <c r="G2895" t="s">
        <v>137</v>
      </c>
      <c r="H2895" t="s">
        <v>2557</v>
      </c>
      <c r="I2895">
        <v>35832409</v>
      </c>
      <c r="J2895" t="s">
        <v>2558</v>
      </c>
      <c r="K2895">
        <v>0</v>
      </c>
      <c r="L2895" t="s">
        <v>1228</v>
      </c>
      <c r="M2895">
        <v>0</v>
      </c>
      <c r="N2895" t="s">
        <v>1228</v>
      </c>
    </row>
    <row r="2896" spans="1:14" hidden="1">
      <c r="A2896">
        <v>10</v>
      </c>
      <c r="B2896">
        <v>41</v>
      </c>
      <c r="C2896" t="s">
        <v>2555</v>
      </c>
      <c r="D2896" t="s">
        <v>2637</v>
      </c>
      <c r="E2896">
        <v>1000730</v>
      </c>
      <c r="F2896" t="s">
        <v>47</v>
      </c>
      <c r="G2896" t="s">
        <v>150</v>
      </c>
      <c r="H2896" t="s">
        <v>2557</v>
      </c>
      <c r="I2896">
        <v>35832409</v>
      </c>
      <c r="J2896" t="s">
        <v>2558</v>
      </c>
      <c r="K2896">
        <v>0</v>
      </c>
      <c r="L2896" t="s">
        <v>1228</v>
      </c>
      <c r="M2896">
        <v>0</v>
      </c>
      <c r="N2896" t="s">
        <v>1228</v>
      </c>
    </row>
    <row r="2897" spans="1:14" hidden="1">
      <c r="A2897">
        <v>10</v>
      </c>
      <c r="B2897">
        <v>41</v>
      </c>
      <c r="C2897" t="s">
        <v>2555</v>
      </c>
      <c r="D2897" t="s">
        <v>2637</v>
      </c>
      <c r="E2897">
        <v>1000730</v>
      </c>
      <c r="F2897" t="s">
        <v>47</v>
      </c>
      <c r="G2897" t="s">
        <v>135</v>
      </c>
      <c r="H2897" t="s">
        <v>2557</v>
      </c>
      <c r="I2897">
        <v>35832409</v>
      </c>
      <c r="J2897" t="s">
        <v>2558</v>
      </c>
      <c r="K2897">
        <v>0</v>
      </c>
      <c r="L2897" t="s">
        <v>1228</v>
      </c>
      <c r="M2897">
        <v>0</v>
      </c>
      <c r="N2897" t="s">
        <v>1228</v>
      </c>
    </row>
    <row r="2898" spans="1:14" hidden="1">
      <c r="A2898">
        <v>10</v>
      </c>
      <c r="B2898">
        <v>41</v>
      </c>
      <c r="C2898" t="s">
        <v>2555</v>
      </c>
      <c r="D2898" t="s">
        <v>2637</v>
      </c>
      <c r="E2898">
        <v>1000730</v>
      </c>
      <c r="F2898" t="s">
        <v>47</v>
      </c>
      <c r="G2898" t="s">
        <v>254</v>
      </c>
      <c r="H2898" t="s">
        <v>2557</v>
      </c>
      <c r="I2898">
        <v>35832409</v>
      </c>
      <c r="J2898" t="s">
        <v>2558</v>
      </c>
      <c r="K2898">
        <v>0</v>
      </c>
      <c r="L2898" t="s">
        <v>1228</v>
      </c>
      <c r="M2898">
        <v>0</v>
      </c>
      <c r="N2898" t="s">
        <v>1228</v>
      </c>
    </row>
    <row r="2899" spans="1:14" hidden="1">
      <c r="A2899">
        <v>10</v>
      </c>
      <c r="B2899">
        <v>41</v>
      </c>
      <c r="C2899" t="s">
        <v>2555</v>
      </c>
      <c r="D2899" t="s">
        <v>2637</v>
      </c>
      <c r="E2899">
        <v>1000730</v>
      </c>
      <c r="F2899" t="s">
        <v>47</v>
      </c>
      <c r="G2899" t="s">
        <v>279</v>
      </c>
      <c r="H2899" t="s">
        <v>2557</v>
      </c>
      <c r="I2899">
        <v>35832409</v>
      </c>
      <c r="J2899" t="s">
        <v>2558</v>
      </c>
      <c r="K2899">
        <v>0</v>
      </c>
      <c r="L2899" t="s">
        <v>1228</v>
      </c>
      <c r="M2899">
        <v>0</v>
      </c>
      <c r="N2899" t="s">
        <v>1228</v>
      </c>
    </row>
    <row r="2900" spans="1:14" hidden="1">
      <c r="A2900">
        <v>10</v>
      </c>
      <c r="B2900">
        <v>41</v>
      </c>
      <c r="C2900" t="s">
        <v>2555</v>
      </c>
      <c r="D2900" t="s">
        <v>2637</v>
      </c>
      <c r="E2900">
        <v>1000730</v>
      </c>
      <c r="F2900" t="s">
        <v>47</v>
      </c>
      <c r="G2900" t="s">
        <v>250</v>
      </c>
      <c r="H2900" t="s">
        <v>2557</v>
      </c>
      <c r="I2900">
        <v>35832409</v>
      </c>
      <c r="J2900" t="s">
        <v>2558</v>
      </c>
      <c r="K2900">
        <v>0</v>
      </c>
      <c r="L2900" t="s">
        <v>1228</v>
      </c>
      <c r="M2900">
        <v>0</v>
      </c>
      <c r="N2900" t="s">
        <v>1228</v>
      </c>
    </row>
    <row r="2901" spans="1:14" hidden="1">
      <c r="A2901">
        <v>10</v>
      </c>
      <c r="B2901">
        <v>41</v>
      </c>
      <c r="C2901" t="s">
        <v>2555</v>
      </c>
      <c r="D2901" t="s">
        <v>2637</v>
      </c>
      <c r="E2901">
        <v>1000730</v>
      </c>
      <c r="F2901" t="s">
        <v>47</v>
      </c>
      <c r="G2901" t="s">
        <v>252</v>
      </c>
      <c r="H2901" t="s">
        <v>2557</v>
      </c>
      <c r="I2901">
        <v>35832409</v>
      </c>
      <c r="J2901" t="s">
        <v>2558</v>
      </c>
      <c r="K2901">
        <v>0</v>
      </c>
      <c r="L2901" t="s">
        <v>1228</v>
      </c>
      <c r="M2901">
        <v>0</v>
      </c>
      <c r="N2901" t="s">
        <v>1228</v>
      </c>
    </row>
    <row r="2902" spans="1:14" hidden="1">
      <c r="A2902">
        <v>10</v>
      </c>
      <c r="B2902">
        <v>41</v>
      </c>
      <c r="C2902" t="s">
        <v>2555</v>
      </c>
      <c r="D2902" t="s">
        <v>2637</v>
      </c>
      <c r="E2902">
        <v>1000730</v>
      </c>
      <c r="F2902" t="s">
        <v>47</v>
      </c>
      <c r="G2902" t="s">
        <v>245</v>
      </c>
      <c r="H2902" t="s">
        <v>2557</v>
      </c>
      <c r="I2902">
        <v>35832409</v>
      </c>
      <c r="J2902" t="s">
        <v>2558</v>
      </c>
      <c r="K2902">
        <v>0</v>
      </c>
      <c r="L2902" t="s">
        <v>1228</v>
      </c>
      <c r="M2902">
        <v>0</v>
      </c>
      <c r="N2902" t="s">
        <v>1228</v>
      </c>
    </row>
    <row r="2903" spans="1:14" hidden="1">
      <c r="A2903">
        <v>10</v>
      </c>
      <c r="B2903">
        <v>41</v>
      </c>
      <c r="C2903" t="s">
        <v>2555</v>
      </c>
      <c r="D2903" t="s">
        <v>2637</v>
      </c>
      <c r="E2903">
        <v>1000730</v>
      </c>
      <c r="F2903" t="s">
        <v>47</v>
      </c>
      <c r="G2903" t="s">
        <v>117</v>
      </c>
      <c r="H2903" t="s">
        <v>2557</v>
      </c>
      <c r="I2903">
        <v>35832409</v>
      </c>
      <c r="J2903" t="s">
        <v>2558</v>
      </c>
      <c r="K2903">
        <v>0</v>
      </c>
      <c r="L2903" t="s">
        <v>1228</v>
      </c>
      <c r="M2903">
        <v>0</v>
      </c>
      <c r="N2903" t="s">
        <v>1228</v>
      </c>
    </row>
    <row r="2904" spans="1:14" hidden="1">
      <c r="A2904">
        <v>10</v>
      </c>
      <c r="B2904">
        <v>41</v>
      </c>
      <c r="C2904" t="s">
        <v>2555</v>
      </c>
      <c r="D2904" t="s">
        <v>2637</v>
      </c>
      <c r="E2904">
        <v>1000730</v>
      </c>
      <c r="F2904" t="s">
        <v>47</v>
      </c>
      <c r="G2904" t="s">
        <v>177</v>
      </c>
      <c r="H2904" t="s">
        <v>2557</v>
      </c>
      <c r="I2904">
        <v>35832409</v>
      </c>
      <c r="J2904" t="s">
        <v>2558</v>
      </c>
      <c r="K2904">
        <v>0</v>
      </c>
      <c r="L2904" t="s">
        <v>1228</v>
      </c>
      <c r="M2904">
        <v>0</v>
      </c>
      <c r="N2904" t="s">
        <v>1228</v>
      </c>
    </row>
    <row r="2905" spans="1:14" hidden="1">
      <c r="A2905">
        <v>10</v>
      </c>
      <c r="B2905">
        <v>41</v>
      </c>
      <c r="C2905" t="s">
        <v>2555</v>
      </c>
      <c r="D2905" t="s">
        <v>2637</v>
      </c>
      <c r="E2905">
        <v>1000730</v>
      </c>
      <c r="F2905" t="s">
        <v>47</v>
      </c>
      <c r="G2905" t="s">
        <v>150</v>
      </c>
      <c r="H2905" t="s">
        <v>2557</v>
      </c>
      <c r="I2905">
        <v>35832409</v>
      </c>
      <c r="J2905" t="s">
        <v>2558</v>
      </c>
      <c r="K2905">
        <v>0</v>
      </c>
      <c r="L2905" t="s">
        <v>1228</v>
      </c>
      <c r="M2905">
        <v>0</v>
      </c>
      <c r="N2905" t="s">
        <v>1228</v>
      </c>
    </row>
    <row r="2906" spans="1:14" hidden="1">
      <c r="A2906">
        <v>10</v>
      </c>
      <c r="B2906">
        <v>41</v>
      </c>
      <c r="C2906" t="s">
        <v>2555</v>
      </c>
      <c r="D2906" t="s">
        <v>2637</v>
      </c>
      <c r="E2906">
        <v>1000730</v>
      </c>
      <c r="F2906" t="s">
        <v>47</v>
      </c>
      <c r="G2906" t="s">
        <v>150</v>
      </c>
      <c r="H2906" t="s">
        <v>2557</v>
      </c>
      <c r="I2906">
        <v>35832409</v>
      </c>
      <c r="J2906" t="s">
        <v>2558</v>
      </c>
      <c r="K2906">
        <v>0</v>
      </c>
      <c r="L2906" t="s">
        <v>1228</v>
      </c>
      <c r="M2906">
        <v>0</v>
      </c>
      <c r="N2906" t="s">
        <v>1228</v>
      </c>
    </row>
    <row r="2907" spans="1:14" hidden="1">
      <c r="A2907">
        <v>10</v>
      </c>
      <c r="B2907">
        <v>41</v>
      </c>
      <c r="C2907" t="s">
        <v>2555</v>
      </c>
      <c r="D2907" t="s">
        <v>2637</v>
      </c>
      <c r="E2907">
        <v>1000730</v>
      </c>
      <c r="F2907" t="s">
        <v>47</v>
      </c>
      <c r="G2907" t="s">
        <v>135</v>
      </c>
      <c r="H2907" t="s">
        <v>2557</v>
      </c>
      <c r="I2907">
        <v>35832409</v>
      </c>
      <c r="J2907" t="s">
        <v>2558</v>
      </c>
      <c r="K2907">
        <v>0</v>
      </c>
      <c r="L2907" t="s">
        <v>1228</v>
      </c>
      <c r="M2907">
        <v>0</v>
      </c>
      <c r="N2907" t="s">
        <v>1228</v>
      </c>
    </row>
    <row r="2908" spans="1:14" hidden="1">
      <c r="A2908">
        <v>10</v>
      </c>
      <c r="B2908">
        <v>41</v>
      </c>
      <c r="C2908" t="s">
        <v>2555</v>
      </c>
      <c r="D2908" t="s">
        <v>2637</v>
      </c>
      <c r="E2908">
        <v>1000730</v>
      </c>
      <c r="F2908" t="s">
        <v>47</v>
      </c>
      <c r="G2908" t="s">
        <v>317</v>
      </c>
      <c r="H2908" t="s">
        <v>2557</v>
      </c>
      <c r="I2908">
        <v>35832409</v>
      </c>
      <c r="J2908" t="s">
        <v>2558</v>
      </c>
      <c r="K2908">
        <v>0</v>
      </c>
      <c r="L2908" t="s">
        <v>1228</v>
      </c>
      <c r="M2908">
        <v>0</v>
      </c>
      <c r="N2908" t="s">
        <v>1228</v>
      </c>
    </row>
    <row r="2909" spans="1:14" hidden="1">
      <c r="A2909">
        <v>10</v>
      </c>
      <c r="B2909">
        <v>41</v>
      </c>
      <c r="C2909" t="s">
        <v>2555</v>
      </c>
      <c r="D2909" t="s">
        <v>2637</v>
      </c>
      <c r="E2909">
        <v>1000730</v>
      </c>
      <c r="F2909" t="s">
        <v>47</v>
      </c>
      <c r="G2909" t="s">
        <v>80</v>
      </c>
      <c r="H2909" t="s">
        <v>2557</v>
      </c>
      <c r="I2909">
        <v>35832409</v>
      </c>
      <c r="J2909" t="s">
        <v>2558</v>
      </c>
      <c r="K2909">
        <v>0</v>
      </c>
      <c r="L2909" t="s">
        <v>1228</v>
      </c>
      <c r="M2909">
        <v>0</v>
      </c>
      <c r="N2909" t="s">
        <v>1228</v>
      </c>
    </row>
    <row r="2910" spans="1:14" hidden="1">
      <c r="A2910">
        <v>10</v>
      </c>
      <c r="B2910">
        <v>41</v>
      </c>
      <c r="C2910" t="s">
        <v>2555</v>
      </c>
      <c r="D2910" t="s">
        <v>2637</v>
      </c>
      <c r="E2910">
        <v>1000730</v>
      </c>
      <c r="F2910" t="s">
        <v>47</v>
      </c>
      <c r="G2910" t="s">
        <v>117</v>
      </c>
      <c r="H2910" t="s">
        <v>2557</v>
      </c>
      <c r="I2910">
        <v>35832409</v>
      </c>
      <c r="J2910" t="s">
        <v>2558</v>
      </c>
      <c r="K2910">
        <v>0</v>
      </c>
      <c r="L2910" t="s">
        <v>1228</v>
      </c>
      <c r="M2910">
        <v>0</v>
      </c>
      <c r="N2910" t="s">
        <v>1228</v>
      </c>
    </row>
    <row r="2911" spans="1:14" hidden="1">
      <c r="A2911">
        <v>10</v>
      </c>
      <c r="B2911">
        <v>41</v>
      </c>
      <c r="C2911" t="s">
        <v>2555</v>
      </c>
      <c r="D2911" t="s">
        <v>2637</v>
      </c>
      <c r="E2911">
        <v>1000730</v>
      </c>
      <c r="F2911" t="s">
        <v>47</v>
      </c>
      <c r="G2911" t="s">
        <v>254</v>
      </c>
      <c r="H2911" t="s">
        <v>2557</v>
      </c>
      <c r="I2911">
        <v>35832409</v>
      </c>
      <c r="J2911" t="s">
        <v>2558</v>
      </c>
      <c r="K2911">
        <v>0</v>
      </c>
      <c r="L2911" t="s">
        <v>1228</v>
      </c>
      <c r="M2911">
        <v>0</v>
      </c>
      <c r="N2911" t="s">
        <v>1228</v>
      </c>
    </row>
    <row r="2912" spans="1:14" hidden="1">
      <c r="A2912">
        <v>10</v>
      </c>
      <c r="B2912">
        <v>41</v>
      </c>
      <c r="C2912" t="s">
        <v>2555</v>
      </c>
      <c r="D2912" t="s">
        <v>2637</v>
      </c>
      <c r="E2912">
        <v>1000730</v>
      </c>
      <c r="F2912" t="s">
        <v>47</v>
      </c>
      <c r="G2912" t="s">
        <v>317</v>
      </c>
      <c r="H2912" t="s">
        <v>2557</v>
      </c>
      <c r="I2912">
        <v>35832409</v>
      </c>
      <c r="J2912" t="s">
        <v>2558</v>
      </c>
      <c r="K2912">
        <v>0</v>
      </c>
      <c r="L2912" t="s">
        <v>1228</v>
      </c>
      <c r="M2912">
        <v>0</v>
      </c>
      <c r="N2912" t="s">
        <v>1228</v>
      </c>
    </row>
    <row r="2913" spans="1:14" hidden="1">
      <c r="A2913">
        <v>10</v>
      </c>
      <c r="B2913">
        <v>41</v>
      </c>
      <c r="C2913" t="s">
        <v>2555</v>
      </c>
      <c r="D2913" t="s">
        <v>2637</v>
      </c>
      <c r="E2913">
        <v>1000730</v>
      </c>
      <c r="F2913" t="s">
        <v>47</v>
      </c>
      <c r="G2913" t="s">
        <v>80</v>
      </c>
      <c r="H2913" t="s">
        <v>2557</v>
      </c>
      <c r="I2913">
        <v>35832409</v>
      </c>
      <c r="J2913" t="s">
        <v>2558</v>
      </c>
      <c r="K2913">
        <v>0</v>
      </c>
      <c r="L2913" t="s">
        <v>1228</v>
      </c>
      <c r="M2913">
        <v>0</v>
      </c>
      <c r="N2913" t="s">
        <v>1228</v>
      </c>
    </row>
    <row r="2914" spans="1:14" hidden="1">
      <c r="A2914">
        <v>10</v>
      </c>
      <c r="B2914">
        <v>41</v>
      </c>
      <c r="C2914" t="s">
        <v>2555</v>
      </c>
      <c r="D2914" t="s">
        <v>2637</v>
      </c>
      <c r="E2914">
        <v>1000730</v>
      </c>
      <c r="F2914" t="s">
        <v>47</v>
      </c>
      <c r="G2914" t="s">
        <v>250</v>
      </c>
      <c r="H2914" t="s">
        <v>2557</v>
      </c>
      <c r="I2914">
        <v>35832409</v>
      </c>
      <c r="J2914" t="s">
        <v>2558</v>
      </c>
      <c r="K2914">
        <v>0</v>
      </c>
      <c r="L2914" t="s">
        <v>1228</v>
      </c>
      <c r="M2914">
        <v>0</v>
      </c>
      <c r="N2914" t="s">
        <v>1228</v>
      </c>
    </row>
    <row r="2915" spans="1:14" hidden="1">
      <c r="A2915">
        <v>10</v>
      </c>
      <c r="B2915">
        <v>43</v>
      </c>
      <c r="C2915" t="s">
        <v>2559</v>
      </c>
      <c r="D2915" t="s">
        <v>2637</v>
      </c>
      <c r="E2915">
        <v>1000730</v>
      </c>
      <c r="F2915" t="s">
        <v>47</v>
      </c>
      <c r="G2915" t="s">
        <v>194</v>
      </c>
      <c r="H2915" t="s">
        <v>2557</v>
      </c>
      <c r="I2915">
        <v>3910895739</v>
      </c>
      <c r="J2915" t="s">
        <v>2558</v>
      </c>
      <c r="K2915" t="s">
        <v>2619</v>
      </c>
      <c r="L2915" t="s">
        <v>1228</v>
      </c>
      <c r="M2915" t="s">
        <v>2620</v>
      </c>
      <c r="N2915" t="s">
        <v>1228</v>
      </c>
    </row>
    <row r="2916" spans="1:14" hidden="1">
      <c r="A2916">
        <v>10</v>
      </c>
      <c r="B2916">
        <v>43</v>
      </c>
      <c r="C2916" t="s">
        <v>2559</v>
      </c>
      <c r="D2916" t="s">
        <v>2637</v>
      </c>
      <c r="E2916">
        <v>1000730</v>
      </c>
      <c r="F2916" t="s">
        <v>47</v>
      </c>
      <c r="G2916" t="s">
        <v>80</v>
      </c>
      <c r="H2916" t="s">
        <v>2557</v>
      </c>
      <c r="I2916">
        <v>3910895739</v>
      </c>
      <c r="J2916" t="s">
        <v>2558</v>
      </c>
      <c r="K2916">
        <v>0</v>
      </c>
      <c r="L2916" t="s">
        <v>1228</v>
      </c>
      <c r="M2916">
        <v>0</v>
      </c>
      <c r="N2916" t="s">
        <v>1228</v>
      </c>
    </row>
    <row r="2917" spans="1:14" hidden="1">
      <c r="A2917">
        <v>19</v>
      </c>
      <c r="B2917">
        <v>43</v>
      </c>
      <c r="C2917" t="s">
        <v>2559</v>
      </c>
      <c r="D2917" t="s">
        <v>2637</v>
      </c>
      <c r="E2917">
        <v>1000730</v>
      </c>
      <c r="F2917" t="s">
        <v>47</v>
      </c>
      <c r="G2917" t="s">
        <v>54</v>
      </c>
      <c r="H2917" t="s">
        <v>2557</v>
      </c>
      <c r="I2917">
        <v>3910895740</v>
      </c>
      <c r="J2917" t="s">
        <v>2558</v>
      </c>
      <c r="K2917" t="s">
        <v>2621</v>
      </c>
      <c r="L2917" t="s">
        <v>1228</v>
      </c>
      <c r="M2917" t="s">
        <v>2622</v>
      </c>
      <c r="N2917" t="s">
        <v>1228</v>
      </c>
    </row>
    <row r="2918" spans="1:14" hidden="1">
      <c r="A2918">
        <v>10</v>
      </c>
      <c r="B2918">
        <v>43</v>
      </c>
      <c r="C2918" t="s">
        <v>2559</v>
      </c>
      <c r="D2918" t="s">
        <v>2637</v>
      </c>
      <c r="E2918">
        <v>1000730</v>
      </c>
      <c r="F2918" t="s">
        <v>47</v>
      </c>
      <c r="G2918" t="s">
        <v>194</v>
      </c>
      <c r="H2918" t="s">
        <v>2557</v>
      </c>
      <c r="I2918">
        <v>3910897278</v>
      </c>
      <c r="J2918" t="s">
        <v>2558</v>
      </c>
      <c r="K2918">
        <v>0</v>
      </c>
      <c r="L2918" t="s">
        <v>1228</v>
      </c>
      <c r="M2918">
        <v>0</v>
      </c>
      <c r="N2918" t="s">
        <v>1228</v>
      </c>
    </row>
    <row r="2919" spans="1:14" hidden="1">
      <c r="A2919">
        <v>10</v>
      </c>
      <c r="B2919">
        <v>43</v>
      </c>
      <c r="C2919" t="s">
        <v>2559</v>
      </c>
      <c r="D2919" t="s">
        <v>2637</v>
      </c>
      <c r="E2919">
        <v>1000730</v>
      </c>
      <c r="F2919" t="s">
        <v>47</v>
      </c>
      <c r="G2919" t="s">
        <v>409</v>
      </c>
      <c r="H2919" t="s">
        <v>2557</v>
      </c>
      <c r="I2919">
        <v>3910897278</v>
      </c>
      <c r="J2919" t="s">
        <v>2558</v>
      </c>
      <c r="K2919">
        <v>0</v>
      </c>
      <c r="L2919" t="s">
        <v>1228</v>
      </c>
      <c r="M2919">
        <v>0</v>
      </c>
      <c r="N2919" t="s">
        <v>1228</v>
      </c>
    </row>
    <row r="2920" spans="1:14" hidden="1">
      <c r="A2920">
        <v>10</v>
      </c>
      <c r="B2920">
        <v>43</v>
      </c>
      <c r="C2920" t="s">
        <v>2559</v>
      </c>
      <c r="D2920" t="s">
        <v>2637</v>
      </c>
      <c r="E2920">
        <v>1000730</v>
      </c>
      <c r="F2920" t="s">
        <v>47</v>
      </c>
      <c r="G2920" t="s">
        <v>1122</v>
      </c>
      <c r="H2920" t="s">
        <v>2557</v>
      </c>
      <c r="I2920">
        <v>3910897278</v>
      </c>
      <c r="J2920" t="s">
        <v>2558</v>
      </c>
      <c r="K2920">
        <v>0</v>
      </c>
      <c r="L2920" t="s">
        <v>1228</v>
      </c>
      <c r="M2920">
        <v>0</v>
      </c>
      <c r="N2920" t="s">
        <v>1228</v>
      </c>
    </row>
    <row r="2921" spans="1:14" hidden="1">
      <c r="A2921">
        <v>19</v>
      </c>
      <c r="B2921">
        <v>43</v>
      </c>
      <c r="C2921" t="s">
        <v>2559</v>
      </c>
      <c r="D2921" t="s">
        <v>2637</v>
      </c>
      <c r="E2921">
        <v>1000730</v>
      </c>
      <c r="F2921" t="s">
        <v>47</v>
      </c>
      <c r="G2921" t="s">
        <v>54</v>
      </c>
      <c r="H2921" t="s">
        <v>2557</v>
      </c>
      <c r="I2921">
        <v>3910897279</v>
      </c>
      <c r="J2921" t="s">
        <v>2558</v>
      </c>
      <c r="K2921">
        <v>0</v>
      </c>
      <c r="L2921" t="s">
        <v>1228</v>
      </c>
      <c r="M2921">
        <v>0</v>
      </c>
      <c r="N2921" t="s">
        <v>1228</v>
      </c>
    </row>
    <row r="2922" spans="1:14" hidden="1">
      <c r="A2922">
        <v>10</v>
      </c>
      <c r="B2922">
        <v>56</v>
      </c>
      <c r="C2922" t="s">
        <v>2555</v>
      </c>
      <c r="D2922" t="s">
        <v>2637</v>
      </c>
      <c r="E2922">
        <v>1000730</v>
      </c>
      <c r="F2922" t="s">
        <v>47</v>
      </c>
      <c r="G2922" t="s">
        <v>481</v>
      </c>
      <c r="H2922" t="s">
        <v>2557</v>
      </c>
      <c r="I2922">
        <v>35833011</v>
      </c>
      <c r="J2922" t="s">
        <v>2558</v>
      </c>
      <c r="K2922">
        <v>0</v>
      </c>
      <c r="L2922" t="s">
        <v>1228</v>
      </c>
      <c r="M2922">
        <v>0</v>
      </c>
      <c r="N2922" t="s">
        <v>1228</v>
      </c>
    </row>
    <row r="2923" spans="1:14" hidden="1">
      <c r="A2923">
        <v>10</v>
      </c>
      <c r="B2923">
        <v>56</v>
      </c>
      <c r="C2923" t="s">
        <v>2555</v>
      </c>
      <c r="D2923" t="s">
        <v>2637</v>
      </c>
      <c r="E2923">
        <v>1000730</v>
      </c>
      <c r="F2923" t="s">
        <v>47</v>
      </c>
      <c r="G2923" t="s">
        <v>117</v>
      </c>
      <c r="H2923" t="s">
        <v>2557</v>
      </c>
      <c r="I2923">
        <v>35833011</v>
      </c>
      <c r="J2923" t="s">
        <v>2558</v>
      </c>
      <c r="K2923" s="45">
        <v>133039</v>
      </c>
      <c r="L2923" t="s">
        <v>1228</v>
      </c>
      <c r="M2923" s="45">
        <v>25277</v>
      </c>
      <c r="N2923" t="s">
        <v>1228</v>
      </c>
    </row>
    <row r="2924" spans="1:14" hidden="1">
      <c r="A2924">
        <v>10</v>
      </c>
      <c r="B2924">
        <v>56</v>
      </c>
      <c r="C2924" t="s">
        <v>2555</v>
      </c>
      <c r="D2924" t="s">
        <v>2637</v>
      </c>
      <c r="E2924">
        <v>1000730</v>
      </c>
      <c r="F2924" t="s">
        <v>47</v>
      </c>
      <c r="G2924" t="s">
        <v>320</v>
      </c>
      <c r="H2924" t="s">
        <v>2557</v>
      </c>
      <c r="I2924">
        <v>35833011</v>
      </c>
      <c r="J2924" t="s">
        <v>2558</v>
      </c>
      <c r="K2924">
        <v>0</v>
      </c>
      <c r="L2924" t="s">
        <v>1228</v>
      </c>
      <c r="M2924">
        <v>0</v>
      </c>
      <c r="N2924" t="s">
        <v>1228</v>
      </c>
    </row>
    <row r="2925" spans="1:14" hidden="1">
      <c r="A2925">
        <v>10</v>
      </c>
      <c r="B2925">
        <v>56</v>
      </c>
      <c r="C2925" t="s">
        <v>2555</v>
      </c>
      <c r="D2925" t="s">
        <v>2637</v>
      </c>
      <c r="E2925">
        <v>1000730</v>
      </c>
      <c r="F2925" t="s">
        <v>47</v>
      </c>
      <c r="G2925" t="s">
        <v>182</v>
      </c>
      <c r="H2925" t="s">
        <v>2557</v>
      </c>
      <c r="I2925">
        <v>35833011</v>
      </c>
      <c r="J2925" t="s">
        <v>2558</v>
      </c>
      <c r="K2925">
        <v>0</v>
      </c>
      <c r="L2925" t="s">
        <v>1228</v>
      </c>
      <c r="M2925">
        <v>0</v>
      </c>
      <c r="N2925" t="s">
        <v>1228</v>
      </c>
    </row>
    <row r="2926" spans="1:14" hidden="1">
      <c r="A2926">
        <v>10</v>
      </c>
      <c r="B2926">
        <v>56</v>
      </c>
      <c r="C2926" t="s">
        <v>2555</v>
      </c>
      <c r="D2926" t="s">
        <v>2637</v>
      </c>
      <c r="E2926">
        <v>1000730</v>
      </c>
      <c r="F2926" t="s">
        <v>47</v>
      </c>
      <c r="G2926" t="s">
        <v>155</v>
      </c>
      <c r="H2926" t="s">
        <v>2557</v>
      </c>
      <c r="I2926">
        <v>35833011</v>
      </c>
      <c r="J2926" t="s">
        <v>2558</v>
      </c>
      <c r="K2926">
        <v>0</v>
      </c>
      <c r="L2926" t="s">
        <v>1228</v>
      </c>
      <c r="M2926">
        <v>0</v>
      </c>
      <c r="N2926" t="s">
        <v>1228</v>
      </c>
    </row>
    <row r="2927" spans="1:14" hidden="1">
      <c r="A2927">
        <v>10</v>
      </c>
      <c r="B2927">
        <v>56</v>
      </c>
      <c r="C2927" t="s">
        <v>2555</v>
      </c>
      <c r="D2927" t="s">
        <v>2637</v>
      </c>
      <c r="E2927">
        <v>1000730</v>
      </c>
      <c r="F2927" t="s">
        <v>47</v>
      </c>
      <c r="G2927" t="s">
        <v>194</v>
      </c>
      <c r="H2927" t="s">
        <v>2557</v>
      </c>
      <c r="I2927">
        <v>35833011</v>
      </c>
      <c r="J2927" t="s">
        <v>2558</v>
      </c>
      <c r="K2927">
        <v>0</v>
      </c>
      <c r="L2927" t="s">
        <v>1228</v>
      </c>
      <c r="M2927">
        <v>0</v>
      </c>
      <c r="N2927" t="s">
        <v>1228</v>
      </c>
    </row>
    <row r="2928" spans="1:14" hidden="1">
      <c r="A2928">
        <v>10</v>
      </c>
      <c r="B2928">
        <v>56</v>
      </c>
      <c r="C2928" t="s">
        <v>2555</v>
      </c>
      <c r="D2928" t="s">
        <v>2637</v>
      </c>
      <c r="E2928">
        <v>1000730</v>
      </c>
      <c r="F2928" t="s">
        <v>47</v>
      </c>
      <c r="G2928" t="s">
        <v>150</v>
      </c>
      <c r="H2928" t="s">
        <v>2557</v>
      </c>
      <c r="I2928">
        <v>35833011</v>
      </c>
      <c r="J2928" t="s">
        <v>2558</v>
      </c>
      <c r="K2928">
        <v>0</v>
      </c>
      <c r="L2928" t="s">
        <v>1228</v>
      </c>
      <c r="M2928">
        <v>0</v>
      </c>
      <c r="N2928" t="s">
        <v>1228</v>
      </c>
    </row>
    <row r="2929" spans="1:14" hidden="1">
      <c r="A2929">
        <v>10</v>
      </c>
      <c r="B2929">
        <v>56</v>
      </c>
      <c r="C2929" t="s">
        <v>2555</v>
      </c>
      <c r="D2929" t="s">
        <v>2637</v>
      </c>
      <c r="E2929">
        <v>1000730</v>
      </c>
      <c r="F2929" t="s">
        <v>47</v>
      </c>
      <c r="G2929" t="s">
        <v>135</v>
      </c>
      <c r="H2929" t="s">
        <v>2557</v>
      </c>
      <c r="I2929">
        <v>35833011</v>
      </c>
      <c r="J2929" t="s">
        <v>2558</v>
      </c>
      <c r="K2929">
        <v>0</v>
      </c>
      <c r="L2929" t="s">
        <v>1228</v>
      </c>
      <c r="M2929">
        <v>0</v>
      </c>
      <c r="N2929" t="s">
        <v>1228</v>
      </c>
    </row>
    <row r="2930" spans="1:14" hidden="1">
      <c r="A2930">
        <v>10</v>
      </c>
      <c r="B2930">
        <v>56</v>
      </c>
      <c r="C2930" t="s">
        <v>2555</v>
      </c>
      <c r="D2930" t="s">
        <v>2637</v>
      </c>
      <c r="E2930">
        <v>1000730</v>
      </c>
      <c r="F2930" t="s">
        <v>47</v>
      </c>
      <c r="G2930" t="s">
        <v>1121</v>
      </c>
      <c r="H2930" t="s">
        <v>2557</v>
      </c>
      <c r="I2930">
        <v>35833011</v>
      </c>
      <c r="J2930" t="s">
        <v>2558</v>
      </c>
      <c r="K2930">
        <v>0</v>
      </c>
      <c r="L2930" t="s">
        <v>1228</v>
      </c>
      <c r="M2930">
        <v>0</v>
      </c>
      <c r="N2930" t="s">
        <v>1228</v>
      </c>
    </row>
    <row r="2931" spans="1:14" hidden="1">
      <c r="A2931">
        <v>10</v>
      </c>
      <c r="B2931">
        <v>56</v>
      </c>
      <c r="C2931" t="s">
        <v>2555</v>
      </c>
      <c r="D2931" t="s">
        <v>2637</v>
      </c>
      <c r="E2931">
        <v>1000730</v>
      </c>
      <c r="F2931" t="s">
        <v>47</v>
      </c>
      <c r="G2931" t="s">
        <v>409</v>
      </c>
      <c r="H2931" t="s">
        <v>2557</v>
      </c>
      <c r="I2931">
        <v>35833011</v>
      </c>
      <c r="J2931" t="s">
        <v>2558</v>
      </c>
      <c r="K2931">
        <v>0</v>
      </c>
      <c r="L2931" t="s">
        <v>1228</v>
      </c>
      <c r="M2931">
        <v>0</v>
      </c>
      <c r="N2931" t="s">
        <v>1228</v>
      </c>
    </row>
    <row r="2932" spans="1:14" hidden="1">
      <c r="A2932">
        <v>10</v>
      </c>
      <c r="B2932">
        <v>56</v>
      </c>
      <c r="C2932" t="s">
        <v>2555</v>
      </c>
      <c r="D2932" t="s">
        <v>2637</v>
      </c>
      <c r="E2932">
        <v>1000730</v>
      </c>
      <c r="F2932" t="s">
        <v>47</v>
      </c>
      <c r="G2932" t="s">
        <v>317</v>
      </c>
      <c r="H2932" t="s">
        <v>2557</v>
      </c>
      <c r="I2932">
        <v>35833011</v>
      </c>
      <c r="J2932" t="s">
        <v>2558</v>
      </c>
      <c r="K2932">
        <v>0</v>
      </c>
      <c r="L2932" t="s">
        <v>1228</v>
      </c>
      <c r="M2932">
        <v>0</v>
      </c>
      <c r="N2932" t="s">
        <v>1228</v>
      </c>
    </row>
    <row r="2933" spans="1:14" hidden="1">
      <c r="A2933">
        <v>10</v>
      </c>
      <c r="B2933">
        <v>56</v>
      </c>
      <c r="C2933" t="s">
        <v>2555</v>
      </c>
      <c r="D2933" t="s">
        <v>2637</v>
      </c>
      <c r="E2933">
        <v>1000730</v>
      </c>
      <c r="F2933" t="s">
        <v>47</v>
      </c>
      <c r="G2933" t="s">
        <v>1124</v>
      </c>
      <c r="H2933" t="s">
        <v>2557</v>
      </c>
      <c r="I2933">
        <v>35833011</v>
      </c>
      <c r="J2933" t="s">
        <v>2558</v>
      </c>
      <c r="K2933">
        <v>0</v>
      </c>
      <c r="L2933" t="s">
        <v>1228</v>
      </c>
      <c r="M2933">
        <v>0</v>
      </c>
      <c r="N2933" t="s">
        <v>1228</v>
      </c>
    </row>
    <row r="2934" spans="1:14" hidden="1">
      <c r="A2934">
        <v>10</v>
      </c>
      <c r="B2934">
        <v>56</v>
      </c>
      <c r="C2934" t="s">
        <v>2555</v>
      </c>
      <c r="D2934" t="s">
        <v>2637</v>
      </c>
      <c r="E2934">
        <v>1000730</v>
      </c>
      <c r="F2934" t="s">
        <v>47</v>
      </c>
      <c r="G2934" t="s">
        <v>80</v>
      </c>
      <c r="H2934" t="s">
        <v>2557</v>
      </c>
      <c r="I2934">
        <v>35833011</v>
      </c>
      <c r="J2934" t="s">
        <v>2558</v>
      </c>
      <c r="K2934">
        <v>0</v>
      </c>
      <c r="L2934" t="s">
        <v>1228</v>
      </c>
      <c r="M2934">
        <v>0</v>
      </c>
      <c r="N2934" t="s">
        <v>1228</v>
      </c>
    </row>
    <row r="2935" spans="1:14" hidden="1">
      <c r="A2935">
        <v>10</v>
      </c>
      <c r="B2935">
        <v>56</v>
      </c>
      <c r="C2935" t="s">
        <v>2555</v>
      </c>
      <c r="D2935" t="s">
        <v>2637</v>
      </c>
      <c r="E2935">
        <v>1000730</v>
      </c>
      <c r="F2935" t="s">
        <v>47</v>
      </c>
      <c r="G2935" t="s">
        <v>250</v>
      </c>
      <c r="H2935" t="s">
        <v>2557</v>
      </c>
      <c r="I2935">
        <v>35833011</v>
      </c>
      <c r="J2935" t="s">
        <v>2558</v>
      </c>
      <c r="K2935">
        <v>0</v>
      </c>
      <c r="L2935" t="s">
        <v>1228</v>
      </c>
      <c r="M2935">
        <v>0</v>
      </c>
      <c r="N2935" t="s">
        <v>1228</v>
      </c>
    </row>
    <row r="2936" spans="1:14" hidden="1">
      <c r="A2936">
        <v>10</v>
      </c>
      <c r="B2936">
        <v>56</v>
      </c>
      <c r="C2936" t="s">
        <v>2555</v>
      </c>
      <c r="D2936" t="s">
        <v>2637</v>
      </c>
      <c r="E2936">
        <v>1000730</v>
      </c>
      <c r="F2936" t="s">
        <v>47</v>
      </c>
      <c r="G2936" t="s">
        <v>252</v>
      </c>
      <c r="H2936" t="s">
        <v>2557</v>
      </c>
      <c r="I2936">
        <v>35833011</v>
      </c>
      <c r="J2936" t="s">
        <v>2558</v>
      </c>
      <c r="K2936">
        <v>0</v>
      </c>
      <c r="L2936" t="s">
        <v>1228</v>
      </c>
      <c r="M2936">
        <v>0</v>
      </c>
      <c r="N2936" t="s">
        <v>1228</v>
      </c>
    </row>
    <row r="2937" spans="1:14" hidden="1">
      <c r="A2937">
        <v>10</v>
      </c>
      <c r="B2937">
        <v>56</v>
      </c>
      <c r="C2937" t="s">
        <v>2555</v>
      </c>
      <c r="D2937" t="s">
        <v>2637</v>
      </c>
      <c r="E2937">
        <v>1000730</v>
      </c>
      <c r="F2937" t="s">
        <v>47</v>
      </c>
      <c r="G2937" t="s">
        <v>137</v>
      </c>
      <c r="H2937" t="s">
        <v>2557</v>
      </c>
      <c r="I2937">
        <v>35833011</v>
      </c>
      <c r="J2937" t="s">
        <v>2558</v>
      </c>
      <c r="K2937">
        <v>0</v>
      </c>
      <c r="L2937" t="s">
        <v>1228</v>
      </c>
      <c r="M2937">
        <v>0</v>
      </c>
      <c r="N2937" t="s">
        <v>1228</v>
      </c>
    </row>
    <row r="2938" spans="1:14" hidden="1">
      <c r="A2938">
        <v>10</v>
      </c>
      <c r="B2938">
        <v>56</v>
      </c>
      <c r="C2938" t="s">
        <v>2555</v>
      </c>
      <c r="D2938" t="s">
        <v>2637</v>
      </c>
      <c r="E2938">
        <v>1000730</v>
      </c>
      <c r="F2938" t="s">
        <v>47</v>
      </c>
      <c r="G2938" t="s">
        <v>245</v>
      </c>
      <c r="H2938" t="s">
        <v>2557</v>
      </c>
      <c r="I2938">
        <v>35833011</v>
      </c>
      <c r="J2938" t="s">
        <v>2558</v>
      </c>
      <c r="K2938">
        <v>0</v>
      </c>
      <c r="L2938" t="s">
        <v>1228</v>
      </c>
      <c r="M2938">
        <v>0</v>
      </c>
      <c r="N2938" t="s">
        <v>1228</v>
      </c>
    </row>
    <row r="2939" spans="1:14" hidden="1">
      <c r="A2939">
        <v>10</v>
      </c>
      <c r="B2939">
        <v>56</v>
      </c>
      <c r="C2939" t="s">
        <v>2555</v>
      </c>
      <c r="D2939" t="s">
        <v>2637</v>
      </c>
      <c r="E2939">
        <v>1000730</v>
      </c>
      <c r="F2939" t="s">
        <v>47</v>
      </c>
      <c r="G2939" t="s">
        <v>530</v>
      </c>
      <c r="H2939" t="s">
        <v>2557</v>
      </c>
      <c r="I2939">
        <v>35833011</v>
      </c>
      <c r="J2939" t="s">
        <v>2558</v>
      </c>
      <c r="K2939">
        <v>0</v>
      </c>
      <c r="L2939" t="s">
        <v>1228</v>
      </c>
      <c r="M2939">
        <v>0</v>
      </c>
      <c r="N2939" t="s">
        <v>1228</v>
      </c>
    </row>
    <row r="2940" spans="1:14" hidden="1">
      <c r="A2940">
        <v>10</v>
      </c>
      <c r="B2940">
        <v>56</v>
      </c>
      <c r="C2940" t="s">
        <v>2555</v>
      </c>
      <c r="D2940" t="s">
        <v>2637</v>
      </c>
      <c r="E2940">
        <v>1000730</v>
      </c>
      <c r="F2940" t="s">
        <v>47</v>
      </c>
      <c r="G2940" t="s">
        <v>1128</v>
      </c>
      <c r="H2940" t="s">
        <v>2557</v>
      </c>
      <c r="I2940">
        <v>35833011</v>
      </c>
      <c r="J2940" t="s">
        <v>2558</v>
      </c>
      <c r="K2940">
        <v>0</v>
      </c>
      <c r="L2940" t="s">
        <v>1228</v>
      </c>
      <c r="M2940">
        <v>0</v>
      </c>
      <c r="N2940" t="s">
        <v>1228</v>
      </c>
    </row>
    <row r="2941" spans="1:14" hidden="1">
      <c r="A2941">
        <v>10</v>
      </c>
      <c r="B2941">
        <v>43</v>
      </c>
      <c r="C2941" t="s">
        <v>2560</v>
      </c>
      <c r="D2941" t="s">
        <v>2637</v>
      </c>
      <c r="E2941">
        <v>1000730</v>
      </c>
      <c r="F2941" t="s">
        <v>47</v>
      </c>
      <c r="G2941" t="s">
        <v>194</v>
      </c>
      <c r="H2941" t="s">
        <v>2557</v>
      </c>
      <c r="I2941">
        <v>3910895739</v>
      </c>
      <c r="J2941" t="s">
        <v>2558</v>
      </c>
      <c r="K2941" s="45">
        <v>6480</v>
      </c>
      <c r="L2941" t="s">
        <v>1228</v>
      </c>
      <c r="M2941" s="45">
        <v>1231</v>
      </c>
      <c r="N2941" t="s">
        <v>1228</v>
      </c>
    </row>
    <row r="2942" spans="1:14" hidden="1">
      <c r="A2942">
        <v>10</v>
      </c>
      <c r="B2942">
        <v>43</v>
      </c>
      <c r="C2942" t="s">
        <v>2560</v>
      </c>
      <c r="D2942" t="s">
        <v>2637</v>
      </c>
      <c r="E2942">
        <v>1000730</v>
      </c>
      <c r="F2942" t="s">
        <v>47</v>
      </c>
      <c r="G2942" t="s">
        <v>80</v>
      </c>
      <c r="H2942" t="s">
        <v>2557</v>
      </c>
      <c r="I2942">
        <v>3910895739</v>
      </c>
      <c r="J2942" t="s">
        <v>2558</v>
      </c>
      <c r="K2942">
        <v>0</v>
      </c>
      <c r="L2942" t="s">
        <v>1228</v>
      </c>
      <c r="M2942">
        <v>0</v>
      </c>
      <c r="N2942" t="s">
        <v>1228</v>
      </c>
    </row>
    <row r="2943" spans="1:14" hidden="1">
      <c r="A2943">
        <v>19</v>
      </c>
      <c r="B2943">
        <v>43</v>
      </c>
      <c r="C2943" t="s">
        <v>2560</v>
      </c>
      <c r="D2943" t="s">
        <v>2637</v>
      </c>
      <c r="E2943">
        <v>1000730</v>
      </c>
      <c r="F2943" t="s">
        <v>47</v>
      </c>
      <c r="G2943" t="s">
        <v>54</v>
      </c>
      <c r="H2943" t="s">
        <v>2557</v>
      </c>
      <c r="I2943">
        <v>3910895740</v>
      </c>
      <c r="J2943" t="s">
        <v>2558</v>
      </c>
      <c r="K2943" s="45">
        <v>4285636</v>
      </c>
      <c r="L2943" t="s">
        <v>1228</v>
      </c>
      <c r="M2943" s="45">
        <v>814271</v>
      </c>
      <c r="N2943" t="s">
        <v>1228</v>
      </c>
    </row>
    <row r="2944" spans="1:14" hidden="1">
      <c r="A2944">
        <v>19</v>
      </c>
      <c r="B2944">
        <v>41</v>
      </c>
      <c r="C2944" t="s">
        <v>2560</v>
      </c>
      <c r="D2944" t="s">
        <v>2637</v>
      </c>
      <c r="E2944">
        <v>1000730</v>
      </c>
      <c r="F2944" t="s">
        <v>47</v>
      </c>
      <c r="G2944" t="s">
        <v>54</v>
      </c>
      <c r="H2944" t="s">
        <v>2557</v>
      </c>
      <c r="I2944">
        <v>3910895035</v>
      </c>
      <c r="J2944" t="s">
        <v>2558</v>
      </c>
      <c r="K2944">
        <v>0</v>
      </c>
      <c r="L2944" t="s">
        <v>1228</v>
      </c>
      <c r="M2944">
        <v>0</v>
      </c>
      <c r="N2944" t="s">
        <v>1228</v>
      </c>
    </row>
    <row r="2945" spans="1:14" hidden="1">
      <c r="A2945">
        <v>19</v>
      </c>
      <c r="B2945">
        <v>41</v>
      </c>
      <c r="C2945" t="s">
        <v>2560</v>
      </c>
      <c r="D2945" t="s">
        <v>2637</v>
      </c>
      <c r="E2945">
        <v>1000730</v>
      </c>
      <c r="F2945" t="s">
        <v>47</v>
      </c>
      <c r="G2945" t="s">
        <v>54</v>
      </c>
      <c r="H2945" t="s">
        <v>2557</v>
      </c>
      <c r="I2945">
        <v>3910895035</v>
      </c>
      <c r="J2945" t="s">
        <v>2558</v>
      </c>
      <c r="K2945">
        <v>0</v>
      </c>
      <c r="L2945" t="s">
        <v>1228</v>
      </c>
      <c r="M2945">
        <v>0</v>
      </c>
      <c r="N2945" t="s">
        <v>1228</v>
      </c>
    </row>
    <row r="2946" spans="1:14" hidden="1">
      <c r="A2946">
        <v>19</v>
      </c>
      <c r="B2946">
        <v>41</v>
      </c>
      <c r="C2946" t="s">
        <v>2560</v>
      </c>
      <c r="D2946" t="s">
        <v>2637</v>
      </c>
      <c r="E2946">
        <v>1000730</v>
      </c>
      <c r="F2946" t="s">
        <v>47</v>
      </c>
      <c r="G2946" t="s">
        <v>54</v>
      </c>
      <c r="H2946" t="s">
        <v>2557</v>
      </c>
      <c r="I2946">
        <v>3910895035</v>
      </c>
      <c r="J2946" t="s">
        <v>2558</v>
      </c>
      <c r="K2946">
        <v>0</v>
      </c>
      <c r="L2946" t="s">
        <v>1228</v>
      </c>
      <c r="M2946">
        <v>0</v>
      </c>
      <c r="N2946" t="s">
        <v>1228</v>
      </c>
    </row>
    <row r="2947" spans="1:14" hidden="1">
      <c r="A2947">
        <v>19</v>
      </c>
      <c r="B2947">
        <v>41</v>
      </c>
      <c r="C2947" t="s">
        <v>2560</v>
      </c>
      <c r="D2947" t="s">
        <v>2637</v>
      </c>
      <c r="E2947">
        <v>1000730</v>
      </c>
      <c r="F2947" t="s">
        <v>47</v>
      </c>
      <c r="G2947" t="s">
        <v>54</v>
      </c>
      <c r="H2947" t="s">
        <v>2557</v>
      </c>
      <c r="I2947">
        <v>3910895035</v>
      </c>
      <c r="J2947" t="s">
        <v>2558</v>
      </c>
      <c r="K2947">
        <v>0</v>
      </c>
      <c r="L2947" t="s">
        <v>1228</v>
      </c>
      <c r="M2947">
        <v>0</v>
      </c>
      <c r="N2947" t="s">
        <v>1228</v>
      </c>
    </row>
    <row r="2948" spans="1:14" hidden="1">
      <c r="A2948">
        <v>19</v>
      </c>
      <c r="B2948">
        <v>41</v>
      </c>
      <c r="C2948" t="s">
        <v>2560</v>
      </c>
      <c r="D2948" t="s">
        <v>2637</v>
      </c>
      <c r="E2948">
        <v>1000730</v>
      </c>
      <c r="F2948" t="s">
        <v>47</v>
      </c>
      <c r="G2948" t="s">
        <v>54</v>
      </c>
      <c r="H2948" t="s">
        <v>2557</v>
      </c>
      <c r="I2948">
        <v>3910895035</v>
      </c>
      <c r="J2948" t="s">
        <v>2558</v>
      </c>
      <c r="K2948">
        <v>0</v>
      </c>
      <c r="L2948" t="s">
        <v>1228</v>
      </c>
      <c r="M2948">
        <v>0</v>
      </c>
      <c r="N2948" t="s">
        <v>1228</v>
      </c>
    </row>
    <row r="2949" spans="1:14" hidden="1">
      <c r="A2949">
        <v>19</v>
      </c>
      <c r="B2949">
        <v>41</v>
      </c>
      <c r="C2949" t="s">
        <v>2560</v>
      </c>
      <c r="D2949" t="s">
        <v>2637</v>
      </c>
      <c r="E2949">
        <v>1000730</v>
      </c>
      <c r="F2949" t="s">
        <v>47</v>
      </c>
      <c r="G2949" t="s">
        <v>54</v>
      </c>
      <c r="H2949" t="s">
        <v>2557</v>
      </c>
      <c r="I2949">
        <v>3910895035</v>
      </c>
      <c r="J2949" t="s">
        <v>2558</v>
      </c>
      <c r="K2949">
        <v>0</v>
      </c>
      <c r="L2949" t="s">
        <v>1228</v>
      </c>
      <c r="M2949">
        <v>0</v>
      </c>
      <c r="N2949" t="s">
        <v>1228</v>
      </c>
    </row>
    <row r="2950" spans="1:14" hidden="1">
      <c r="A2950">
        <v>19</v>
      </c>
      <c r="B2950">
        <v>41</v>
      </c>
      <c r="C2950" t="s">
        <v>2560</v>
      </c>
      <c r="D2950" t="s">
        <v>2637</v>
      </c>
      <c r="E2950">
        <v>1000730</v>
      </c>
      <c r="F2950" t="s">
        <v>47</v>
      </c>
      <c r="G2950" t="s">
        <v>54</v>
      </c>
      <c r="H2950" t="s">
        <v>2557</v>
      </c>
      <c r="I2950">
        <v>3910895035</v>
      </c>
      <c r="J2950" t="s">
        <v>2558</v>
      </c>
      <c r="K2950">
        <v>0</v>
      </c>
      <c r="L2950" t="s">
        <v>1228</v>
      </c>
      <c r="M2950">
        <v>0</v>
      </c>
      <c r="N2950" t="s">
        <v>1228</v>
      </c>
    </row>
    <row r="2951" spans="1:14" hidden="1">
      <c r="A2951">
        <v>19</v>
      </c>
      <c r="B2951">
        <v>41</v>
      </c>
      <c r="C2951" t="s">
        <v>2560</v>
      </c>
      <c r="D2951" t="s">
        <v>2637</v>
      </c>
      <c r="E2951">
        <v>1000730</v>
      </c>
      <c r="F2951" t="s">
        <v>47</v>
      </c>
      <c r="G2951" t="s">
        <v>54</v>
      </c>
      <c r="H2951" t="s">
        <v>2557</v>
      </c>
      <c r="I2951">
        <v>3910895035</v>
      </c>
      <c r="J2951" t="s">
        <v>2558</v>
      </c>
      <c r="K2951">
        <v>0</v>
      </c>
      <c r="L2951" t="s">
        <v>1228</v>
      </c>
      <c r="M2951">
        <v>0</v>
      </c>
      <c r="N2951" t="s">
        <v>1228</v>
      </c>
    </row>
    <row r="2952" spans="1:14" hidden="1">
      <c r="A2952">
        <v>19</v>
      </c>
      <c r="B2952">
        <v>41</v>
      </c>
      <c r="C2952" t="s">
        <v>2560</v>
      </c>
      <c r="D2952" t="s">
        <v>2637</v>
      </c>
      <c r="E2952">
        <v>1000730</v>
      </c>
      <c r="F2952" t="s">
        <v>47</v>
      </c>
      <c r="G2952" t="s">
        <v>54</v>
      </c>
      <c r="H2952" t="s">
        <v>2557</v>
      </c>
      <c r="I2952">
        <v>3910895035</v>
      </c>
      <c r="J2952" t="s">
        <v>2558</v>
      </c>
      <c r="K2952">
        <v>0</v>
      </c>
      <c r="L2952" t="s">
        <v>1228</v>
      </c>
      <c r="M2952">
        <v>0</v>
      </c>
      <c r="N2952" t="s">
        <v>1228</v>
      </c>
    </row>
    <row r="2953" spans="1:14" hidden="1">
      <c r="A2953">
        <v>19</v>
      </c>
      <c r="B2953">
        <v>41</v>
      </c>
      <c r="C2953" t="s">
        <v>2560</v>
      </c>
      <c r="D2953" t="s">
        <v>2637</v>
      </c>
      <c r="E2953">
        <v>1000730</v>
      </c>
      <c r="F2953" t="s">
        <v>47</v>
      </c>
      <c r="G2953" t="s">
        <v>54</v>
      </c>
      <c r="H2953" t="s">
        <v>2557</v>
      </c>
      <c r="I2953">
        <v>3910895035</v>
      </c>
      <c r="J2953" t="s">
        <v>2558</v>
      </c>
      <c r="K2953">
        <v>0</v>
      </c>
      <c r="L2953" t="s">
        <v>1228</v>
      </c>
      <c r="M2953">
        <v>0</v>
      </c>
      <c r="N2953" t="s">
        <v>1228</v>
      </c>
    </row>
    <row r="2954" spans="1:14" hidden="1">
      <c r="A2954">
        <v>19</v>
      </c>
      <c r="B2954">
        <v>41</v>
      </c>
      <c r="C2954" t="s">
        <v>2560</v>
      </c>
      <c r="D2954" t="s">
        <v>2637</v>
      </c>
      <c r="E2954">
        <v>1000730</v>
      </c>
      <c r="F2954" t="s">
        <v>47</v>
      </c>
      <c r="G2954" t="s">
        <v>54</v>
      </c>
      <c r="H2954" t="s">
        <v>2557</v>
      </c>
      <c r="I2954">
        <v>3910895035</v>
      </c>
      <c r="J2954" t="s">
        <v>2558</v>
      </c>
      <c r="K2954">
        <v>0</v>
      </c>
      <c r="L2954" t="s">
        <v>1228</v>
      </c>
      <c r="M2954">
        <v>0</v>
      </c>
      <c r="N2954" t="s">
        <v>1228</v>
      </c>
    </row>
    <row r="2955" spans="1:14" hidden="1">
      <c r="A2955">
        <v>19</v>
      </c>
      <c r="B2955">
        <v>41</v>
      </c>
      <c r="C2955" t="s">
        <v>2560</v>
      </c>
      <c r="D2955" t="s">
        <v>2637</v>
      </c>
      <c r="E2955">
        <v>1000730</v>
      </c>
      <c r="F2955" t="s">
        <v>47</v>
      </c>
      <c r="G2955" t="s">
        <v>54</v>
      </c>
      <c r="H2955" t="s">
        <v>2557</v>
      </c>
      <c r="I2955">
        <v>3910895035</v>
      </c>
      <c r="J2955" t="s">
        <v>2558</v>
      </c>
      <c r="K2955">
        <v>0</v>
      </c>
      <c r="L2955" t="s">
        <v>1228</v>
      </c>
      <c r="M2955">
        <v>0</v>
      </c>
      <c r="N2955" t="s">
        <v>1228</v>
      </c>
    </row>
    <row r="2956" spans="1:14" hidden="1">
      <c r="A2956">
        <v>19</v>
      </c>
      <c r="B2956">
        <v>41</v>
      </c>
      <c r="C2956" t="s">
        <v>2560</v>
      </c>
      <c r="D2956" t="s">
        <v>2637</v>
      </c>
      <c r="E2956">
        <v>1000730</v>
      </c>
      <c r="F2956" t="s">
        <v>47</v>
      </c>
      <c r="G2956" t="s">
        <v>54</v>
      </c>
      <c r="H2956" t="s">
        <v>2557</v>
      </c>
      <c r="I2956">
        <v>3910895035</v>
      </c>
      <c r="J2956" t="s">
        <v>2558</v>
      </c>
      <c r="K2956">
        <v>0</v>
      </c>
      <c r="L2956" t="s">
        <v>1228</v>
      </c>
      <c r="M2956">
        <v>0</v>
      </c>
      <c r="N2956" t="s">
        <v>1228</v>
      </c>
    </row>
    <row r="2957" spans="1:14" hidden="1">
      <c r="A2957">
        <v>19</v>
      </c>
      <c r="B2957">
        <v>41</v>
      </c>
      <c r="C2957" t="s">
        <v>2560</v>
      </c>
      <c r="D2957" t="s">
        <v>2637</v>
      </c>
      <c r="E2957">
        <v>1000730</v>
      </c>
      <c r="F2957" t="s">
        <v>47</v>
      </c>
      <c r="G2957" t="s">
        <v>54</v>
      </c>
      <c r="H2957" t="s">
        <v>2557</v>
      </c>
      <c r="I2957">
        <v>3910895035</v>
      </c>
      <c r="J2957" t="s">
        <v>2558</v>
      </c>
      <c r="K2957">
        <v>0</v>
      </c>
      <c r="L2957" t="s">
        <v>1228</v>
      </c>
      <c r="M2957">
        <v>0</v>
      </c>
      <c r="N2957" t="s">
        <v>1228</v>
      </c>
    </row>
    <row r="2958" spans="1:14" hidden="1">
      <c r="A2958">
        <v>19</v>
      </c>
      <c r="B2958">
        <v>41</v>
      </c>
      <c r="C2958" t="s">
        <v>2560</v>
      </c>
      <c r="D2958" t="s">
        <v>2637</v>
      </c>
      <c r="E2958">
        <v>1000730</v>
      </c>
      <c r="F2958" t="s">
        <v>47</v>
      </c>
      <c r="G2958" t="s">
        <v>54</v>
      </c>
      <c r="H2958" t="s">
        <v>2557</v>
      </c>
      <c r="I2958">
        <v>3910895035</v>
      </c>
      <c r="J2958" t="s">
        <v>2558</v>
      </c>
      <c r="K2958">
        <v>0</v>
      </c>
      <c r="L2958" t="s">
        <v>1228</v>
      </c>
      <c r="M2958">
        <v>0</v>
      </c>
      <c r="N2958" t="s">
        <v>1228</v>
      </c>
    </row>
    <row r="2959" spans="1:14" hidden="1">
      <c r="A2959">
        <v>19</v>
      </c>
      <c r="B2959">
        <v>41</v>
      </c>
      <c r="C2959" t="s">
        <v>2560</v>
      </c>
      <c r="D2959" t="s">
        <v>2637</v>
      </c>
      <c r="E2959">
        <v>1000730</v>
      </c>
      <c r="F2959" t="s">
        <v>47</v>
      </c>
      <c r="G2959" t="s">
        <v>54</v>
      </c>
      <c r="H2959" t="s">
        <v>2557</v>
      </c>
      <c r="I2959">
        <v>3910895035</v>
      </c>
      <c r="J2959" t="s">
        <v>2558</v>
      </c>
      <c r="K2959">
        <v>0</v>
      </c>
      <c r="L2959" t="s">
        <v>1228</v>
      </c>
      <c r="M2959">
        <v>0</v>
      </c>
      <c r="N2959" t="s">
        <v>1228</v>
      </c>
    </row>
    <row r="2960" spans="1:14" hidden="1">
      <c r="A2960">
        <v>19</v>
      </c>
      <c r="B2960">
        <v>41</v>
      </c>
      <c r="C2960" t="s">
        <v>2560</v>
      </c>
      <c r="D2960" t="s">
        <v>2637</v>
      </c>
      <c r="E2960">
        <v>1000730</v>
      </c>
      <c r="F2960" t="s">
        <v>47</v>
      </c>
      <c r="G2960" t="s">
        <v>54</v>
      </c>
      <c r="H2960" t="s">
        <v>2557</v>
      </c>
      <c r="I2960">
        <v>3910895035</v>
      </c>
      <c r="J2960" t="s">
        <v>2558</v>
      </c>
      <c r="K2960">
        <v>0</v>
      </c>
      <c r="L2960" t="s">
        <v>1228</v>
      </c>
      <c r="M2960">
        <v>0</v>
      </c>
      <c r="N2960" t="s">
        <v>1228</v>
      </c>
    </row>
    <row r="2961" spans="1:14" hidden="1">
      <c r="A2961">
        <v>19</v>
      </c>
      <c r="B2961">
        <v>41</v>
      </c>
      <c r="C2961" t="s">
        <v>2560</v>
      </c>
      <c r="D2961" t="s">
        <v>2637</v>
      </c>
      <c r="E2961">
        <v>1000730</v>
      </c>
      <c r="F2961" t="s">
        <v>47</v>
      </c>
      <c r="G2961" t="s">
        <v>54</v>
      </c>
      <c r="H2961" t="s">
        <v>2557</v>
      </c>
      <c r="I2961">
        <v>3910895035</v>
      </c>
      <c r="J2961" t="s">
        <v>2558</v>
      </c>
      <c r="K2961">
        <v>0</v>
      </c>
      <c r="L2961" t="s">
        <v>1228</v>
      </c>
      <c r="M2961">
        <v>0</v>
      </c>
      <c r="N2961" t="s">
        <v>1228</v>
      </c>
    </row>
    <row r="2962" spans="1:14" hidden="1">
      <c r="A2962">
        <v>19</v>
      </c>
      <c r="B2962">
        <v>41</v>
      </c>
      <c r="C2962" t="s">
        <v>2560</v>
      </c>
      <c r="D2962" t="s">
        <v>2637</v>
      </c>
      <c r="E2962">
        <v>1000730</v>
      </c>
      <c r="F2962" t="s">
        <v>47</v>
      </c>
      <c r="G2962" t="s">
        <v>54</v>
      </c>
      <c r="H2962" t="s">
        <v>2557</v>
      </c>
      <c r="I2962">
        <v>3910895035</v>
      </c>
      <c r="J2962" t="s">
        <v>2558</v>
      </c>
      <c r="K2962">
        <v>0</v>
      </c>
      <c r="L2962" t="s">
        <v>1228</v>
      </c>
      <c r="M2962">
        <v>0</v>
      </c>
      <c r="N2962" t="s">
        <v>1228</v>
      </c>
    </row>
    <row r="2963" spans="1:14" hidden="1">
      <c r="A2963">
        <v>19</v>
      </c>
      <c r="B2963">
        <v>41</v>
      </c>
      <c r="C2963" t="s">
        <v>2560</v>
      </c>
      <c r="D2963" t="s">
        <v>2637</v>
      </c>
      <c r="E2963">
        <v>1000730</v>
      </c>
      <c r="F2963" t="s">
        <v>47</v>
      </c>
      <c r="G2963" t="s">
        <v>54</v>
      </c>
      <c r="H2963" t="s">
        <v>2557</v>
      </c>
      <c r="I2963">
        <v>3910895035</v>
      </c>
      <c r="J2963" t="s">
        <v>2558</v>
      </c>
      <c r="K2963">
        <v>0</v>
      </c>
      <c r="L2963" t="s">
        <v>1228</v>
      </c>
      <c r="M2963">
        <v>0</v>
      </c>
      <c r="N2963" t="s">
        <v>1228</v>
      </c>
    </row>
    <row r="2964" spans="1:14" hidden="1">
      <c r="A2964">
        <v>19</v>
      </c>
      <c r="B2964">
        <v>41</v>
      </c>
      <c r="C2964" t="s">
        <v>2560</v>
      </c>
      <c r="D2964" t="s">
        <v>2637</v>
      </c>
      <c r="E2964">
        <v>1000730</v>
      </c>
      <c r="F2964" t="s">
        <v>47</v>
      </c>
      <c r="G2964" t="s">
        <v>54</v>
      </c>
      <c r="H2964" t="s">
        <v>2557</v>
      </c>
      <c r="I2964">
        <v>3910895035</v>
      </c>
      <c r="J2964" t="s">
        <v>2558</v>
      </c>
      <c r="K2964">
        <v>0</v>
      </c>
      <c r="L2964" t="s">
        <v>1228</v>
      </c>
      <c r="M2964">
        <v>0</v>
      </c>
      <c r="N2964" t="s">
        <v>1228</v>
      </c>
    </row>
    <row r="2965" spans="1:14" hidden="1">
      <c r="A2965">
        <v>19</v>
      </c>
      <c r="B2965">
        <v>41</v>
      </c>
      <c r="C2965" t="s">
        <v>2560</v>
      </c>
      <c r="D2965" t="s">
        <v>2637</v>
      </c>
      <c r="E2965">
        <v>1000730</v>
      </c>
      <c r="F2965" t="s">
        <v>47</v>
      </c>
      <c r="G2965" t="s">
        <v>54</v>
      </c>
      <c r="H2965" t="s">
        <v>2557</v>
      </c>
      <c r="I2965">
        <v>3910895035</v>
      </c>
      <c r="J2965" t="s">
        <v>2558</v>
      </c>
      <c r="K2965">
        <v>0</v>
      </c>
      <c r="L2965" t="s">
        <v>1228</v>
      </c>
      <c r="M2965">
        <v>0</v>
      </c>
      <c r="N2965" t="s">
        <v>1228</v>
      </c>
    </row>
    <row r="2966" spans="1:14" hidden="1">
      <c r="A2966">
        <v>19</v>
      </c>
      <c r="B2966">
        <v>41</v>
      </c>
      <c r="C2966" t="s">
        <v>2560</v>
      </c>
      <c r="D2966" t="s">
        <v>2637</v>
      </c>
      <c r="E2966">
        <v>1000730</v>
      </c>
      <c r="F2966" t="s">
        <v>47</v>
      </c>
      <c r="G2966" t="s">
        <v>54</v>
      </c>
      <c r="H2966" t="s">
        <v>2557</v>
      </c>
      <c r="I2966">
        <v>3910895035</v>
      </c>
      <c r="J2966" t="s">
        <v>2558</v>
      </c>
      <c r="K2966">
        <v>0</v>
      </c>
      <c r="L2966" t="s">
        <v>1228</v>
      </c>
      <c r="M2966">
        <v>0</v>
      </c>
      <c r="N2966" t="s">
        <v>1228</v>
      </c>
    </row>
    <row r="2967" spans="1:14" hidden="1">
      <c r="A2967">
        <v>19</v>
      </c>
      <c r="B2967">
        <v>41</v>
      </c>
      <c r="C2967" t="s">
        <v>2560</v>
      </c>
      <c r="D2967" t="s">
        <v>2637</v>
      </c>
      <c r="E2967">
        <v>1000730</v>
      </c>
      <c r="F2967" t="s">
        <v>47</v>
      </c>
      <c r="G2967" t="s">
        <v>54</v>
      </c>
      <c r="H2967" t="s">
        <v>2557</v>
      </c>
      <c r="I2967">
        <v>3910895035</v>
      </c>
      <c r="J2967" t="s">
        <v>2558</v>
      </c>
      <c r="K2967">
        <v>0</v>
      </c>
      <c r="L2967" t="s">
        <v>1228</v>
      </c>
      <c r="M2967">
        <v>0</v>
      </c>
      <c r="N2967" t="s">
        <v>1228</v>
      </c>
    </row>
    <row r="2968" spans="1:14" hidden="1">
      <c r="A2968">
        <v>10</v>
      </c>
      <c r="B2968">
        <v>41</v>
      </c>
      <c r="C2968" t="s">
        <v>2560</v>
      </c>
      <c r="D2968" t="s">
        <v>2637</v>
      </c>
      <c r="E2968">
        <v>1000730</v>
      </c>
      <c r="F2968" t="s">
        <v>47</v>
      </c>
      <c r="G2968" t="s">
        <v>1122</v>
      </c>
      <c r="H2968" t="s">
        <v>2557</v>
      </c>
      <c r="I2968">
        <v>3910895036</v>
      </c>
      <c r="J2968" t="s">
        <v>2558</v>
      </c>
      <c r="K2968">
        <v>0</v>
      </c>
      <c r="L2968" t="s">
        <v>1228</v>
      </c>
      <c r="M2968">
        <v>0</v>
      </c>
      <c r="N2968" t="s">
        <v>1228</v>
      </c>
    </row>
    <row r="2969" spans="1:14" hidden="1">
      <c r="A2969">
        <v>10</v>
      </c>
      <c r="B2969">
        <v>41</v>
      </c>
      <c r="C2969" t="s">
        <v>2560</v>
      </c>
      <c r="D2969" t="s">
        <v>2637</v>
      </c>
      <c r="E2969">
        <v>1000730</v>
      </c>
      <c r="F2969" t="s">
        <v>47</v>
      </c>
      <c r="G2969" t="s">
        <v>194</v>
      </c>
      <c r="H2969" t="s">
        <v>2557</v>
      </c>
      <c r="I2969">
        <v>3910895036</v>
      </c>
      <c r="J2969" t="s">
        <v>2558</v>
      </c>
      <c r="K2969">
        <v>0</v>
      </c>
      <c r="L2969" t="s">
        <v>1228</v>
      </c>
      <c r="M2969">
        <v>0</v>
      </c>
      <c r="N2969" t="s">
        <v>1228</v>
      </c>
    </row>
    <row r="2970" spans="1:14" hidden="1">
      <c r="A2970">
        <v>10</v>
      </c>
      <c r="B2970">
        <v>41</v>
      </c>
      <c r="C2970" t="s">
        <v>2560</v>
      </c>
      <c r="D2970" t="s">
        <v>2637</v>
      </c>
      <c r="E2970">
        <v>1000730</v>
      </c>
      <c r="F2970" t="s">
        <v>47</v>
      </c>
      <c r="G2970" t="s">
        <v>409</v>
      </c>
      <c r="H2970" t="s">
        <v>2557</v>
      </c>
      <c r="I2970">
        <v>3910895036</v>
      </c>
      <c r="J2970" t="s">
        <v>2558</v>
      </c>
      <c r="K2970">
        <v>0</v>
      </c>
      <c r="L2970" t="s">
        <v>1228</v>
      </c>
      <c r="M2970">
        <v>0</v>
      </c>
      <c r="N2970" t="s">
        <v>1228</v>
      </c>
    </row>
    <row r="2971" spans="1:14" hidden="1">
      <c r="A2971">
        <v>10</v>
      </c>
      <c r="B2971">
        <v>41</v>
      </c>
      <c r="C2971" t="s">
        <v>2560</v>
      </c>
      <c r="D2971" t="s">
        <v>2637</v>
      </c>
      <c r="E2971">
        <v>1000730</v>
      </c>
      <c r="F2971" t="s">
        <v>47</v>
      </c>
      <c r="G2971" t="s">
        <v>1122</v>
      </c>
      <c r="H2971" t="s">
        <v>2557</v>
      </c>
      <c r="I2971">
        <v>3910895036</v>
      </c>
      <c r="J2971" t="s">
        <v>2558</v>
      </c>
      <c r="K2971">
        <v>0</v>
      </c>
      <c r="L2971" t="s">
        <v>1228</v>
      </c>
      <c r="M2971">
        <v>0</v>
      </c>
      <c r="N2971" t="s">
        <v>1228</v>
      </c>
    </row>
    <row r="2972" spans="1:14" hidden="1">
      <c r="A2972">
        <v>10</v>
      </c>
      <c r="B2972">
        <v>41</v>
      </c>
      <c r="C2972" t="s">
        <v>2560</v>
      </c>
      <c r="D2972" t="s">
        <v>2637</v>
      </c>
      <c r="E2972">
        <v>1000730</v>
      </c>
      <c r="F2972" t="s">
        <v>47</v>
      </c>
      <c r="G2972" t="s">
        <v>194</v>
      </c>
      <c r="H2972" t="s">
        <v>2557</v>
      </c>
      <c r="I2972">
        <v>3910895036</v>
      </c>
      <c r="J2972" t="s">
        <v>2558</v>
      </c>
      <c r="K2972">
        <v>0</v>
      </c>
      <c r="L2972" t="s">
        <v>1228</v>
      </c>
      <c r="M2972">
        <v>0</v>
      </c>
      <c r="N2972" t="s">
        <v>1228</v>
      </c>
    </row>
    <row r="2973" spans="1:14" hidden="1">
      <c r="A2973">
        <v>10</v>
      </c>
      <c r="B2973">
        <v>41</v>
      </c>
      <c r="C2973" t="s">
        <v>2560</v>
      </c>
      <c r="D2973" t="s">
        <v>2637</v>
      </c>
      <c r="E2973">
        <v>1000730</v>
      </c>
      <c r="F2973" t="s">
        <v>47</v>
      </c>
      <c r="G2973" t="s">
        <v>409</v>
      </c>
      <c r="H2973" t="s">
        <v>2557</v>
      </c>
      <c r="I2973">
        <v>3910895036</v>
      </c>
      <c r="J2973" t="s">
        <v>2558</v>
      </c>
      <c r="K2973">
        <v>0</v>
      </c>
      <c r="L2973" t="s">
        <v>1228</v>
      </c>
      <c r="M2973">
        <v>0</v>
      </c>
      <c r="N2973" t="s">
        <v>1228</v>
      </c>
    </row>
    <row r="2974" spans="1:14" hidden="1">
      <c r="A2974">
        <v>10</v>
      </c>
      <c r="B2974">
        <v>43</v>
      </c>
      <c r="C2974" t="s">
        <v>2560</v>
      </c>
      <c r="D2974" t="s">
        <v>2637</v>
      </c>
      <c r="E2974">
        <v>1000730</v>
      </c>
      <c r="F2974" t="s">
        <v>47</v>
      </c>
      <c r="G2974" t="s">
        <v>194</v>
      </c>
      <c r="H2974" t="s">
        <v>2557</v>
      </c>
      <c r="I2974">
        <v>3910897278</v>
      </c>
      <c r="J2974" t="s">
        <v>2558</v>
      </c>
      <c r="K2974">
        <v>0</v>
      </c>
      <c r="L2974" t="s">
        <v>1228</v>
      </c>
      <c r="M2974">
        <v>0</v>
      </c>
      <c r="N2974" t="s">
        <v>1228</v>
      </c>
    </row>
    <row r="2975" spans="1:14" hidden="1">
      <c r="A2975">
        <v>10</v>
      </c>
      <c r="B2975">
        <v>43</v>
      </c>
      <c r="C2975" t="s">
        <v>2560</v>
      </c>
      <c r="D2975" t="s">
        <v>2637</v>
      </c>
      <c r="E2975">
        <v>1000730</v>
      </c>
      <c r="F2975" t="s">
        <v>47</v>
      </c>
      <c r="G2975" t="s">
        <v>409</v>
      </c>
      <c r="H2975" t="s">
        <v>2557</v>
      </c>
      <c r="I2975">
        <v>3910897278</v>
      </c>
      <c r="J2975" t="s">
        <v>2558</v>
      </c>
      <c r="K2975">
        <v>0</v>
      </c>
      <c r="L2975" t="s">
        <v>1228</v>
      </c>
      <c r="M2975">
        <v>0</v>
      </c>
      <c r="N2975" t="s">
        <v>1228</v>
      </c>
    </row>
    <row r="2976" spans="1:14" hidden="1">
      <c r="A2976">
        <v>10</v>
      </c>
      <c r="B2976">
        <v>43</v>
      </c>
      <c r="C2976" t="s">
        <v>2560</v>
      </c>
      <c r="D2976" t="s">
        <v>2637</v>
      </c>
      <c r="E2976">
        <v>1000730</v>
      </c>
      <c r="F2976" t="s">
        <v>47</v>
      </c>
      <c r="G2976" t="s">
        <v>1122</v>
      </c>
      <c r="H2976" t="s">
        <v>2557</v>
      </c>
      <c r="I2976">
        <v>3910897278</v>
      </c>
      <c r="J2976" t="s">
        <v>2558</v>
      </c>
      <c r="K2976">
        <v>0</v>
      </c>
      <c r="L2976" t="s">
        <v>1228</v>
      </c>
      <c r="M2976">
        <v>0</v>
      </c>
      <c r="N2976" t="s">
        <v>1228</v>
      </c>
    </row>
    <row r="2977" spans="1:14" hidden="1">
      <c r="A2977">
        <v>19</v>
      </c>
      <c r="B2977">
        <v>43</v>
      </c>
      <c r="C2977" t="s">
        <v>2560</v>
      </c>
      <c r="D2977" t="s">
        <v>2637</v>
      </c>
      <c r="E2977">
        <v>1000730</v>
      </c>
      <c r="F2977" t="s">
        <v>47</v>
      </c>
      <c r="G2977" t="s">
        <v>54</v>
      </c>
      <c r="H2977" t="s">
        <v>2557</v>
      </c>
      <c r="I2977">
        <v>3910897279</v>
      </c>
      <c r="J2977" t="s">
        <v>2558</v>
      </c>
      <c r="K2977">
        <v>0</v>
      </c>
      <c r="L2977" t="s">
        <v>1228</v>
      </c>
      <c r="M2977">
        <v>0</v>
      </c>
      <c r="N2977" t="s">
        <v>1228</v>
      </c>
    </row>
    <row r="2978" spans="1:14" hidden="1">
      <c r="A2978">
        <v>19</v>
      </c>
      <c r="B2978">
        <v>41</v>
      </c>
      <c r="C2978" t="s">
        <v>2559</v>
      </c>
      <c r="D2978" t="s">
        <v>2638</v>
      </c>
      <c r="E2978">
        <v>1000730</v>
      </c>
      <c r="F2978" t="s">
        <v>47</v>
      </c>
      <c r="G2978" t="s">
        <v>54</v>
      </c>
      <c r="H2978" t="s">
        <v>2557</v>
      </c>
      <c r="I2978">
        <v>3910948290</v>
      </c>
      <c r="J2978" t="s">
        <v>2558</v>
      </c>
      <c r="K2978">
        <v>0</v>
      </c>
      <c r="L2978" t="s">
        <v>1228</v>
      </c>
      <c r="M2978">
        <v>0</v>
      </c>
      <c r="N2978" t="s">
        <v>1228</v>
      </c>
    </row>
    <row r="2979" spans="1:14" hidden="1">
      <c r="A2979">
        <v>19</v>
      </c>
      <c r="B2979">
        <v>41</v>
      </c>
      <c r="C2979" t="s">
        <v>2559</v>
      </c>
      <c r="D2979" t="s">
        <v>2638</v>
      </c>
      <c r="E2979">
        <v>1000730</v>
      </c>
      <c r="F2979" t="s">
        <v>47</v>
      </c>
      <c r="G2979" t="s">
        <v>54</v>
      </c>
      <c r="H2979" t="s">
        <v>2557</v>
      </c>
      <c r="I2979">
        <v>3910948290</v>
      </c>
      <c r="J2979" t="s">
        <v>2558</v>
      </c>
      <c r="K2979">
        <v>0</v>
      </c>
      <c r="L2979" t="s">
        <v>1228</v>
      </c>
      <c r="M2979">
        <v>0</v>
      </c>
      <c r="N2979" t="s">
        <v>1228</v>
      </c>
    </row>
    <row r="2980" spans="1:14" hidden="1">
      <c r="A2980">
        <v>19</v>
      </c>
      <c r="B2980">
        <v>41</v>
      </c>
      <c r="C2980" t="s">
        <v>2559</v>
      </c>
      <c r="D2980" t="s">
        <v>2638</v>
      </c>
      <c r="E2980">
        <v>1000730</v>
      </c>
      <c r="F2980" t="s">
        <v>47</v>
      </c>
      <c r="G2980" t="s">
        <v>54</v>
      </c>
      <c r="H2980" t="s">
        <v>2557</v>
      </c>
      <c r="I2980">
        <v>3910948290</v>
      </c>
      <c r="J2980" t="s">
        <v>2558</v>
      </c>
      <c r="K2980">
        <v>0</v>
      </c>
      <c r="L2980" t="s">
        <v>1228</v>
      </c>
      <c r="M2980">
        <v>0</v>
      </c>
      <c r="N2980" t="s">
        <v>1228</v>
      </c>
    </row>
    <row r="2981" spans="1:14" hidden="1">
      <c r="A2981">
        <v>19</v>
      </c>
      <c r="B2981">
        <v>41</v>
      </c>
      <c r="C2981" t="s">
        <v>2559</v>
      </c>
      <c r="D2981" t="s">
        <v>2638</v>
      </c>
      <c r="E2981">
        <v>1000730</v>
      </c>
      <c r="F2981" t="s">
        <v>47</v>
      </c>
      <c r="G2981" t="s">
        <v>54</v>
      </c>
      <c r="H2981" t="s">
        <v>2557</v>
      </c>
      <c r="I2981">
        <v>3910948290</v>
      </c>
      <c r="J2981" t="s">
        <v>2558</v>
      </c>
      <c r="K2981">
        <v>0</v>
      </c>
      <c r="L2981" t="s">
        <v>1228</v>
      </c>
      <c r="M2981">
        <v>0</v>
      </c>
      <c r="N2981" t="s">
        <v>1228</v>
      </c>
    </row>
    <row r="2982" spans="1:14" hidden="1">
      <c r="A2982">
        <v>19</v>
      </c>
      <c r="B2982">
        <v>41</v>
      </c>
      <c r="C2982" t="s">
        <v>2559</v>
      </c>
      <c r="D2982" t="s">
        <v>2638</v>
      </c>
      <c r="E2982">
        <v>1000730</v>
      </c>
      <c r="F2982" t="s">
        <v>47</v>
      </c>
      <c r="G2982" t="s">
        <v>54</v>
      </c>
      <c r="H2982" t="s">
        <v>2557</v>
      </c>
      <c r="I2982">
        <v>3910948290</v>
      </c>
      <c r="J2982" t="s">
        <v>2558</v>
      </c>
      <c r="K2982">
        <v>0</v>
      </c>
      <c r="L2982" t="s">
        <v>1228</v>
      </c>
      <c r="M2982">
        <v>0</v>
      </c>
      <c r="N2982" t="s">
        <v>1228</v>
      </c>
    </row>
    <row r="2983" spans="1:14" hidden="1">
      <c r="A2983">
        <v>19</v>
      </c>
      <c r="B2983">
        <v>41</v>
      </c>
      <c r="C2983" t="s">
        <v>2559</v>
      </c>
      <c r="D2983" t="s">
        <v>2638</v>
      </c>
      <c r="E2983">
        <v>1000730</v>
      </c>
      <c r="F2983" t="s">
        <v>47</v>
      </c>
      <c r="G2983" t="s">
        <v>54</v>
      </c>
      <c r="H2983" t="s">
        <v>2557</v>
      </c>
      <c r="I2983">
        <v>3910948290</v>
      </c>
      <c r="J2983" t="s">
        <v>2558</v>
      </c>
      <c r="K2983">
        <v>0</v>
      </c>
      <c r="L2983" t="s">
        <v>1228</v>
      </c>
      <c r="M2983">
        <v>0</v>
      </c>
      <c r="N2983" t="s">
        <v>1228</v>
      </c>
    </row>
    <row r="2984" spans="1:14" hidden="1">
      <c r="A2984">
        <v>19</v>
      </c>
      <c r="B2984">
        <v>41</v>
      </c>
      <c r="C2984" t="s">
        <v>2559</v>
      </c>
      <c r="D2984" t="s">
        <v>2638</v>
      </c>
      <c r="E2984">
        <v>1000730</v>
      </c>
      <c r="F2984" t="s">
        <v>47</v>
      </c>
      <c r="G2984" t="s">
        <v>54</v>
      </c>
      <c r="H2984" t="s">
        <v>2557</v>
      </c>
      <c r="I2984">
        <v>3910948290</v>
      </c>
      <c r="J2984" t="s">
        <v>2558</v>
      </c>
      <c r="K2984">
        <v>0</v>
      </c>
      <c r="L2984" t="s">
        <v>1228</v>
      </c>
      <c r="M2984">
        <v>0</v>
      </c>
      <c r="N2984" t="s">
        <v>1228</v>
      </c>
    </row>
    <row r="2985" spans="1:14" hidden="1">
      <c r="A2985">
        <v>19</v>
      </c>
      <c r="B2985">
        <v>41</v>
      </c>
      <c r="C2985" t="s">
        <v>2559</v>
      </c>
      <c r="D2985" t="s">
        <v>2638</v>
      </c>
      <c r="E2985">
        <v>1000730</v>
      </c>
      <c r="F2985" t="s">
        <v>47</v>
      </c>
      <c r="G2985" t="s">
        <v>54</v>
      </c>
      <c r="H2985" t="s">
        <v>2557</v>
      </c>
      <c r="I2985">
        <v>3910948290</v>
      </c>
      <c r="J2985" t="s">
        <v>2558</v>
      </c>
      <c r="K2985">
        <v>0</v>
      </c>
      <c r="L2985" t="s">
        <v>1228</v>
      </c>
      <c r="M2985">
        <v>0</v>
      </c>
      <c r="N2985" t="s">
        <v>1228</v>
      </c>
    </row>
    <row r="2986" spans="1:14" hidden="1">
      <c r="A2986">
        <v>19</v>
      </c>
      <c r="B2986">
        <v>41</v>
      </c>
      <c r="C2986" t="s">
        <v>2559</v>
      </c>
      <c r="D2986" t="s">
        <v>2638</v>
      </c>
      <c r="E2986">
        <v>1000730</v>
      </c>
      <c r="F2986" t="s">
        <v>47</v>
      </c>
      <c r="G2986" t="s">
        <v>54</v>
      </c>
      <c r="H2986" t="s">
        <v>2557</v>
      </c>
      <c r="I2986">
        <v>3910948290</v>
      </c>
      <c r="J2986" t="s">
        <v>2558</v>
      </c>
      <c r="K2986">
        <v>0</v>
      </c>
      <c r="L2986" t="s">
        <v>1228</v>
      </c>
      <c r="M2986">
        <v>0</v>
      </c>
      <c r="N2986" t="s">
        <v>1228</v>
      </c>
    </row>
    <row r="2987" spans="1:14" hidden="1">
      <c r="A2987">
        <v>19</v>
      </c>
      <c r="B2987">
        <v>41</v>
      </c>
      <c r="C2987" t="s">
        <v>2559</v>
      </c>
      <c r="D2987" t="s">
        <v>2638</v>
      </c>
      <c r="E2987">
        <v>1000730</v>
      </c>
      <c r="F2987" t="s">
        <v>47</v>
      </c>
      <c r="G2987" t="s">
        <v>54</v>
      </c>
      <c r="H2987" t="s">
        <v>2557</v>
      </c>
      <c r="I2987">
        <v>3910948290</v>
      </c>
      <c r="J2987" t="s">
        <v>2558</v>
      </c>
      <c r="K2987">
        <v>0</v>
      </c>
      <c r="L2987" t="s">
        <v>1228</v>
      </c>
      <c r="M2987">
        <v>0</v>
      </c>
      <c r="N2987" t="s">
        <v>1228</v>
      </c>
    </row>
    <row r="2988" spans="1:14" hidden="1">
      <c r="A2988">
        <v>19</v>
      </c>
      <c r="B2988">
        <v>41</v>
      </c>
      <c r="C2988" t="s">
        <v>2559</v>
      </c>
      <c r="D2988" t="s">
        <v>2638</v>
      </c>
      <c r="E2988">
        <v>1000730</v>
      </c>
      <c r="F2988" t="s">
        <v>47</v>
      </c>
      <c r="G2988" t="s">
        <v>54</v>
      </c>
      <c r="H2988" t="s">
        <v>2557</v>
      </c>
      <c r="I2988">
        <v>3910948290</v>
      </c>
      <c r="J2988" t="s">
        <v>2558</v>
      </c>
      <c r="K2988">
        <v>0</v>
      </c>
      <c r="L2988" t="s">
        <v>1228</v>
      </c>
      <c r="M2988">
        <v>0</v>
      </c>
      <c r="N2988" t="s">
        <v>1228</v>
      </c>
    </row>
    <row r="2989" spans="1:14" hidden="1">
      <c r="A2989">
        <v>19</v>
      </c>
      <c r="B2989">
        <v>41</v>
      </c>
      <c r="C2989" t="s">
        <v>2559</v>
      </c>
      <c r="D2989" t="s">
        <v>2638</v>
      </c>
      <c r="E2989">
        <v>1000730</v>
      </c>
      <c r="F2989" t="s">
        <v>47</v>
      </c>
      <c r="G2989" t="s">
        <v>54</v>
      </c>
      <c r="H2989" t="s">
        <v>2557</v>
      </c>
      <c r="I2989">
        <v>3910948290</v>
      </c>
      <c r="J2989" t="s">
        <v>2558</v>
      </c>
      <c r="K2989">
        <v>0</v>
      </c>
      <c r="L2989" t="s">
        <v>1228</v>
      </c>
      <c r="M2989">
        <v>0</v>
      </c>
      <c r="N2989" t="s">
        <v>1228</v>
      </c>
    </row>
    <row r="2990" spans="1:14" hidden="1">
      <c r="A2990">
        <v>19</v>
      </c>
      <c r="B2990">
        <v>41</v>
      </c>
      <c r="C2990" t="s">
        <v>2559</v>
      </c>
      <c r="D2990" t="s">
        <v>2638</v>
      </c>
      <c r="E2990">
        <v>1000730</v>
      </c>
      <c r="F2990" t="s">
        <v>47</v>
      </c>
      <c r="G2990" t="s">
        <v>54</v>
      </c>
      <c r="H2990" t="s">
        <v>2557</v>
      </c>
      <c r="I2990">
        <v>3910948290</v>
      </c>
      <c r="J2990" t="s">
        <v>2558</v>
      </c>
      <c r="K2990">
        <v>0</v>
      </c>
      <c r="L2990" t="s">
        <v>1228</v>
      </c>
      <c r="M2990">
        <v>0</v>
      </c>
      <c r="N2990" t="s">
        <v>1228</v>
      </c>
    </row>
    <row r="2991" spans="1:14" hidden="1">
      <c r="A2991">
        <v>19</v>
      </c>
      <c r="B2991">
        <v>41</v>
      </c>
      <c r="C2991" t="s">
        <v>2559</v>
      </c>
      <c r="D2991" t="s">
        <v>2638</v>
      </c>
      <c r="E2991">
        <v>1000730</v>
      </c>
      <c r="F2991" t="s">
        <v>47</v>
      </c>
      <c r="G2991" t="s">
        <v>54</v>
      </c>
      <c r="H2991" t="s">
        <v>2557</v>
      </c>
      <c r="I2991">
        <v>3910948290</v>
      </c>
      <c r="J2991" t="s">
        <v>2558</v>
      </c>
      <c r="K2991">
        <v>0</v>
      </c>
      <c r="L2991" t="s">
        <v>1228</v>
      </c>
      <c r="M2991">
        <v>0</v>
      </c>
      <c r="N2991" t="s">
        <v>1228</v>
      </c>
    </row>
    <row r="2992" spans="1:14" hidden="1">
      <c r="A2992">
        <v>19</v>
      </c>
      <c r="B2992">
        <v>41</v>
      </c>
      <c r="C2992" t="s">
        <v>2559</v>
      </c>
      <c r="D2992" t="s">
        <v>2638</v>
      </c>
      <c r="E2992">
        <v>1000730</v>
      </c>
      <c r="F2992" t="s">
        <v>47</v>
      </c>
      <c r="G2992" t="s">
        <v>54</v>
      </c>
      <c r="H2992" t="s">
        <v>2557</v>
      </c>
      <c r="I2992">
        <v>3910948290</v>
      </c>
      <c r="J2992" t="s">
        <v>2558</v>
      </c>
      <c r="K2992">
        <v>0</v>
      </c>
      <c r="L2992" t="s">
        <v>1228</v>
      </c>
      <c r="M2992">
        <v>0</v>
      </c>
      <c r="N2992" t="s">
        <v>1228</v>
      </c>
    </row>
    <row r="2993" spans="1:14" hidden="1">
      <c r="A2993">
        <v>19</v>
      </c>
      <c r="B2993">
        <v>41</v>
      </c>
      <c r="C2993" t="s">
        <v>2559</v>
      </c>
      <c r="D2993" t="s">
        <v>2638</v>
      </c>
      <c r="E2993">
        <v>1000730</v>
      </c>
      <c r="F2993" t="s">
        <v>47</v>
      </c>
      <c r="G2993" t="s">
        <v>54</v>
      </c>
      <c r="H2993" t="s">
        <v>2557</v>
      </c>
      <c r="I2993">
        <v>3910948290</v>
      </c>
      <c r="J2993" t="s">
        <v>2558</v>
      </c>
      <c r="K2993">
        <v>0</v>
      </c>
      <c r="L2993" t="s">
        <v>1228</v>
      </c>
      <c r="M2993">
        <v>0</v>
      </c>
      <c r="N2993" t="s">
        <v>1228</v>
      </c>
    </row>
    <row r="2994" spans="1:14" hidden="1">
      <c r="A2994">
        <v>19</v>
      </c>
      <c r="B2994">
        <v>41</v>
      </c>
      <c r="C2994" t="s">
        <v>2559</v>
      </c>
      <c r="D2994" t="s">
        <v>2638</v>
      </c>
      <c r="E2994">
        <v>1000730</v>
      </c>
      <c r="F2994" t="s">
        <v>47</v>
      </c>
      <c r="G2994" t="s">
        <v>54</v>
      </c>
      <c r="H2994" t="s">
        <v>2557</v>
      </c>
      <c r="I2994">
        <v>3910948290</v>
      </c>
      <c r="J2994" t="s">
        <v>2558</v>
      </c>
      <c r="K2994">
        <v>0</v>
      </c>
      <c r="L2994" t="s">
        <v>1228</v>
      </c>
      <c r="M2994">
        <v>0</v>
      </c>
      <c r="N2994" t="s">
        <v>1228</v>
      </c>
    </row>
    <row r="2995" spans="1:14" hidden="1">
      <c r="A2995">
        <v>19</v>
      </c>
      <c r="B2995">
        <v>41</v>
      </c>
      <c r="C2995" t="s">
        <v>2559</v>
      </c>
      <c r="D2995" t="s">
        <v>2638</v>
      </c>
      <c r="E2995">
        <v>1000730</v>
      </c>
      <c r="F2995" t="s">
        <v>47</v>
      </c>
      <c r="G2995" t="s">
        <v>54</v>
      </c>
      <c r="H2995" t="s">
        <v>2557</v>
      </c>
      <c r="I2995">
        <v>3910948290</v>
      </c>
      <c r="J2995" t="s">
        <v>2558</v>
      </c>
      <c r="K2995">
        <v>0</v>
      </c>
      <c r="L2995" t="s">
        <v>1228</v>
      </c>
      <c r="M2995">
        <v>0</v>
      </c>
      <c r="N2995" t="s">
        <v>1228</v>
      </c>
    </row>
    <row r="2996" spans="1:14" hidden="1">
      <c r="A2996">
        <v>19</v>
      </c>
      <c r="B2996">
        <v>41</v>
      </c>
      <c r="C2996" t="s">
        <v>2559</v>
      </c>
      <c r="D2996" t="s">
        <v>2638</v>
      </c>
      <c r="E2996">
        <v>1000730</v>
      </c>
      <c r="F2996" t="s">
        <v>47</v>
      </c>
      <c r="G2996" t="s">
        <v>54</v>
      </c>
      <c r="H2996" t="s">
        <v>2557</v>
      </c>
      <c r="I2996">
        <v>3910948290</v>
      </c>
      <c r="J2996" t="s">
        <v>2558</v>
      </c>
      <c r="K2996">
        <v>0</v>
      </c>
      <c r="L2996" t="s">
        <v>1228</v>
      </c>
      <c r="M2996">
        <v>0</v>
      </c>
      <c r="N2996" t="s">
        <v>1228</v>
      </c>
    </row>
    <row r="2997" spans="1:14" hidden="1">
      <c r="A2997">
        <v>19</v>
      </c>
      <c r="B2997">
        <v>41</v>
      </c>
      <c r="C2997" t="s">
        <v>2559</v>
      </c>
      <c r="D2997" t="s">
        <v>2638</v>
      </c>
      <c r="E2997">
        <v>1000730</v>
      </c>
      <c r="F2997" t="s">
        <v>47</v>
      </c>
      <c r="G2997" t="s">
        <v>54</v>
      </c>
      <c r="H2997" t="s">
        <v>2557</v>
      </c>
      <c r="I2997">
        <v>3910948290</v>
      </c>
      <c r="J2997" t="s">
        <v>2558</v>
      </c>
      <c r="K2997">
        <v>0</v>
      </c>
      <c r="L2997" t="s">
        <v>1228</v>
      </c>
      <c r="M2997">
        <v>0</v>
      </c>
      <c r="N2997" t="s">
        <v>1228</v>
      </c>
    </row>
    <row r="2998" spans="1:14" hidden="1">
      <c r="A2998">
        <v>19</v>
      </c>
      <c r="B2998">
        <v>41</v>
      </c>
      <c r="C2998" t="s">
        <v>2559</v>
      </c>
      <c r="D2998" t="s">
        <v>2638</v>
      </c>
      <c r="E2998">
        <v>1000730</v>
      </c>
      <c r="F2998" t="s">
        <v>47</v>
      </c>
      <c r="G2998" t="s">
        <v>54</v>
      </c>
      <c r="H2998" t="s">
        <v>2557</v>
      </c>
      <c r="I2998">
        <v>3910948290</v>
      </c>
      <c r="J2998" t="s">
        <v>2558</v>
      </c>
      <c r="K2998">
        <v>0</v>
      </c>
      <c r="L2998" t="s">
        <v>1228</v>
      </c>
      <c r="M2998">
        <v>0</v>
      </c>
      <c r="N2998" t="s">
        <v>1228</v>
      </c>
    </row>
    <row r="2999" spans="1:14" hidden="1">
      <c r="A2999">
        <v>19</v>
      </c>
      <c r="B2999">
        <v>41</v>
      </c>
      <c r="C2999" t="s">
        <v>2559</v>
      </c>
      <c r="D2999" t="s">
        <v>2638</v>
      </c>
      <c r="E2999">
        <v>1000730</v>
      </c>
      <c r="F2999" t="s">
        <v>47</v>
      </c>
      <c r="G2999" t="s">
        <v>54</v>
      </c>
      <c r="H2999" t="s">
        <v>2557</v>
      </c>
      <c r="I2999">
        <v>3910948290</v>
      </c>
      <c r="J2999" t="s">
        <v>2558</v>
      </c>
      <c r="K2999">
        <v>0</v>
      </c>
      <c r="L2999" t="s">
        <v>1228</v>
      </c>
      <c r="M2999">
        <v>0</v>
      </c>
      <c r="N2999" t="s">
        <v>1228</v>
      </c>
    </row>
    <row r="3000" spans="1:14" hidden="1">
      <c r="A3000">
        <v>19</v>
      </c>
      <c r="B3000">
        <v>41</v>
      </c>
      <c r="C3000" t="s">
        <v>2559</v>
      </c>
      <c r="D3000" t="s">
        <v>2638</v>
      </c>
      <c r="E3000">
        <v>1000730</v>
      </c>
      <c r="F3000" t="s">
        <v>47</v>
      </c>
      <c r="G3000" t="s">
        <v>54</v>
      </c>
      <c r="H3000" t="s">
        <v>2557</v>
      </c>
      <c r="I3000">
        <v>3910948290</v>
      </c>
      <c r="J3000" t="s">
        <v>2558</v>
      </c>
      <c r="K3000">
        <v>0</v>
      </c>
      <c r="L3000" t="s">
        <v>1228</v>
      </c>
      <c r="M3000">
        <v>0</v>
      </c>
      <c r="N3000" t="s">
        <v>1228</v>
      </c>
    </row>
    <row r="3001" spans="1:14" hidden="1">
      <c r="A3001">
        <v>19</v>
      </c>
      <c r="B3001">
        <v>41</v>
      </c>
      <c r="C3001" t="s">
        <v>2559</v>
      </c>
      <c r="D3001" t="s">
        <v>2638</v>
      </c>
      <c r="E3001">
        <v>1000730</v>
      </c>
      <c r="F3001" t="s">
        <v>47</v>
      </c>
      <c r="G3001" t="s">
        <v>54</v>
      </c>
      <c r="H3001" t="s">
        <v>2557</v>
      </c>
      <c r="I3001">
        <v>3910948290</v>
      </c>
      <c r="J3001" t="s">
        <v>2558</v>
      </c>
      <c r="K3001">
        <v>0</v>
      </c>
      <c r="L3001" t="s">
        <v>1228</v>
      </c>
      <c r="M3001">
        <v>0</v>
      </c>
      <c r="N3001" t="s">
        <v>1228</v>
      </c>
    </row>
    <row r="3002" spans="1:14" hidden="1">
      <c r="A3002">
        <v>10</v>
      </c>
      <c r="B3002">
        <v>41</v>
      </c>
      <c r="C3002" t="s">
        <v>2559</v>
      </c>
      <c r="D3002" t="s">
        <v>2638</v>
      </c>
      <c r="E3002">
        <v>1000730</v>
      </c>
      <c r="F3002" t="s">
        <v>47</v>
      </c>
      <c r="G3002" t="s">
        <v>409</v>
      </c>
      <c r="H3002" t="s">
        <v>2557</v>
      </c>
      <c r="I3002">
        <v>3910948291</v>
      </c>
      <c r="J3002" t="s">
        <v>2558</v>
      </c>
      <c r="K3002">
        <v>0</v>
      </c>
      <c r="L3002" t="s">
        <v>1228</v>
      </c>
      <c r="M3002">
        <v>0</v>
      </c>
      <c r="N3002" t="s">
        <v>1228</v>
      </c>
    </row>
    <row r="3003" spans="1:14" hidden="1">
      <c r="A3003">
        <v>10</v>
      </c>
      <c r="B3003">
        <v>41</v>
      </c>
      <c r="C3003" t="s">
        <v>2559</v>
      </c>
      <c r="D3003" t="s">
        <v>2638</v>
      </c>
      <c r="E3003">
        <v>1000730</v>
      </c>
      <c r="F3003" t="s">
        <v>47</v>
      </c>
      <c r="G3003" t="s">
        <v>1122</v>
      </c>
      <c r="H3003" t="s">
        <v>2557</v>
      </c>
      <c r="I3003">
        <v>3910948291</v>
      </c>
      <c r="J3003" t="s">
        <v>2558</v>
      </c>
      <c r="K3003">
        <v>0</v>
      </c>
      <c r="L3003" t="s">
        <v>1228</v>
      </c>
      <c r="M3003">
        <v>0</v>
      </c>
      <c r="N3003" t="s">
        <v>1228</v>
      </c>
    </row>
    <row r="3004" spans="1:14" hidden="1">
      <c r="A3004">
        <v>10</v>
      </c>
      <c r="B3004">
        <v>41</v>
      </c>
      <c r="C3004" t="s">
        <v>2559</v>
      </c>
      <c r="D3004" t="s">
        <v>2638</v>
      </c>
      <c r="E3004">
        <v>1000730</v>
      </c>
      <c r="F3004" t="s">
        <v>47</v>
      </c>
      <c r="G3004" t="s">
        <v>194</v>
      </c>
      <c r="H3004" t="s">
        <v>2557</v>
      </c>
      <c r="I3004">
        <v>3910948291</v>
      </c>
      <c r="J3004" t="s">
        <v>2558</v>
      </c>
      <c r="K3004">
        <v>0</v>
      </c>
      <c r="L3004" t="s">
        <v>1228</v>
      </c>
      <c r="M3004">
        <v>0</v>
      </c>
      <c r="N3004" t="s">
        <v>1228</v>
      </c>
    </row>
    <row r="3005" spans="1:14" hidden="1">
      <c r="A3005">
        <v>10</v>
      </c>
      <c r="B3005">
        <v>41</v>
      </c>
      <c r="C3005" t="s">
        <v>2559</v>
      </c>
      <c r="D3005" t="s">
        <v>2638</v>
      </c>
      <c r="E3005">
        <v>1000730</v>
      </c>
      <c r="F3005" t="s">
        <v>47</v>
      </c>
      <c r="G3005" t="s">
        <v>1122</v>
      </c>
      <c r="H3005" t="s">
        <v>2557</v>
      </c>
      <c r="I3005">
        <v>3910948291</v>
      </c>
      <c r="J3005" t="s">
        <v>2558</v>
      </c>
      <c r="K3005">
        <v>0</v>
      </c>
      <c r="L3005" t="s">
        <v>1228</v>
      </c>
      <c r="M3005">
        <v>0</v>
      </c>
      <c r="N3005" t="s">
        <v>1228</v>
      </c>
    </row>
    <row r="3006" spans="1:14" hidden="1">
      <c r="A3006">
        <v>10</v>
      </c>
      <c r="B3006">
        <v>41</v>
      </c>
      <c r="C3006" t="s">
        <v>2559</v>
      </c>
      <c r="D3006" t="s">
        <v>2638</v>
      </c>
      <c r="E3006">
        <v>1000730</v>
      </c>
      <c r="F3006" t="s">
        <v>47</v>
      </c>
      <c r="G3006" t="s">
        <v>194</v>
      </c>
      <c r="H3006" t="s">
        <v>2557</v>
      </c>
      <c r="I3006">
        <v>3910948291</v>
      </c>
      <c r="J3006" t="s">
        <v>2558</v>
      </c>
      <c r="K3006">
        <v>0</v>
      </c>
      <c r="L3006" t="s">
        <v>1228</v>
      </c>
      <c r="M3006">
        <v>0</v>
      </c>
      <c r="N3006" t="s">
        <v>1228</v>
      </c>
    </row>
    <row r="3007" spans="1:14" hidden="1">
      <c r="A3007">
        <v>10</v>
      </c>
      <c r="B3007">
        <v>41</v>
      </c>
      <c r="C3007" t="s">
        <v>2559</v>
      </c>
      <c r="D3007" t="s">
        <v>2638</v>
      </c>
      <c r="E3007">
        <v>1000730</v>
      </c>
      <c r="F3007" t="s">
        <v>47</v>
      </c>
      <c r="G3007" t="s">
        <v>409</v>
      </c>
      <c r="H3007" t="s">
        <v>2557</v>
      </c>
      <c r="I3007">
        <v>3910948291</v>
      </c>
      <c r="J3007" t="s">
        <v>2558</v>
      </c>
      <c r="K3007">
        <v>0</v>
      </c>
      <c r="L3007" t="s">
        <v>1228</v>
      </c>
      <c r="M3007">
        <v>0</v>
      </c>
      <c r="N3007" t="s">
        <v>1228</v>
      </c>
    </row>
    <row r="3008" spans="1:14" hidden="1">
      <c r="A3008">
        <v>19</v>
      </c>
      <c r="B3008">
        <v>41</v>
      </c>
      <c r="C3008" t="s">
        <v>2560</v>
      </c>
      <c r="D3008" t="s">
        <v>2638</v>
      </c>
      <c r="E3008">
        <v>1000730</v>
      </c>
      <c r="F3008" t="s">
        <v>47</v>
      </c>
      <c r="G3008" t="s">
        <v>54</v>
      </c>
      <c r="H3008" t="s">
        <v>2557</v>
      </c>
      <c r="I3008">
        <v>3910948290</v>
      </c>
      <c r="J3008" t="s">
        <v>2558</v>
      </c>
      <c r="K3008">
        <v>0</v>
      </c>
      <c r="L3008" t="s">
        <v>1228</v>
      </c>
      <c r="M3008">
        <v>0</v>
      </c>
      <c r="N3008" t="s">
        <v>1228</v>
      </c>
    </row>
    <row r="3009" spans="1:14" hidden="1">
      <c r="A3009">
        <v>19</v>
      </c>
      <c r="B3009">
        <v>41</v>
      </c>
      <c r="C3009" t="s">
        <v>2560</v>
      </c>
      <c r="D3009" t="s">
        <v>2638</v>
      </c>
      <c r="E3009">
        <v>1000730</v>
      </c>
      <c r="F3009" t="s">
        <v>47</v>
      </c>
      <c r="G3009" t="s">
        <v>54</v>
      </c>
      <c r="H3009" t="s">
        <v>2557</v>
      </c>
      <c r="I3009">
        <v>3910948290</v>
      </c>
      <c r="J3009" t="s">
        <v>2558</v>
      </c>
      <c r="K3009">
        <v>0</v>
      </c>
      <c r="L3009" t="s">
        <v>1228</v>
      </c>
      <c r="M3009">
        <v>0</v>
      </c>
      <c r="N3009" t="s">
        <v>1228</v>
      </c>
    </row>
    <row r="3010" spans="1:14" hidden="1">
      <c r="A3010">
        <v>19</v>
      </c>
      <c r="B3010">
        <v>41</v>
      </c>
      <c r="C3010" t="s">
        <v>2560</v>
      </c>
      <c r="D3010" t="s">
        <v>2638</v>
      </c>
      <c r="E3010">
        <v>1000730</v>
      </c>
      <c r="F3010" t="s">
        <v>47</v>
      </c>
      <c r="G3010" t="s">
        <v>54</v>
      </c>
      <c r="H3010" t="s">
        <v>2557</v>
      </c>
      <c r="I3010">
        <v>3910948290</v>
      </c>
      <c r="J3010" t="s">
        <v>2558</v>
      </c>
      <c r="K3010">
        <v>0</v>
      </c>
      <c r="L3010" t="s">
        <v>1228</v>
      </c>
      <c r="M3010">
        <v>0</v>
      </c>
      <c r="N3010" t="s">
        <v>1228</v>
      </c>
    </row>
    <row r="3011" spans="1:14" hidden="1">
      <c r="A3011">
        <v>19</v>
      </c>
      <c r="B3011">
        <v>41</v>
      </c>
      <c r="C3011" t="s">
        <v>2560</v>
      </c>
      <c r="D3011" t="s">
        <v>2638</v>
      </c>
      <c r="E3011">
        <v>1000730</v>
      </c>
      <c r="F3011" t="s">
        <v>47</v>
      </c>
      <c r="G3011" t="s">
        <v>54</v>
      </c>
      <c r="H3011" t="s">
        <v>2557</v>
      </c>
      <c r="I3011">
        <v>3910948290</v>
      </c>
      <c r="J3011" t="s">
        <v>2558</v>
      </c>
      <c r="K3011">
        <v>0</v>
      </c>
      <c r="L3011" t="s">
        <v>1228</v>
      </c>
      <c r="M3011">
        <v>0</v>
      </c>
      <c r="N3011" t="s">
        <v>1228</v>
      </c>
    </row>
    <row r="3012" spans="1:14" hidden="1">
      <c r="A3012">
        <v>19</v>
      </c>
      <c r="B3012">
        <v>41</v>
      </c>
      <c r="C3012" t="s">
        <v>2560</v>
      </c>
      <c r="D3012" t="s">
        <v>2638</v>
      </c>
      <c r="E3012">
        <v>1000730</v>
      </c>
      <c r="F3012" t="s">
        <v>47</v>
      </c>
      <c r="G3012" t="s">
        <v>54</v>
      </c>
      <c r="H3012" t="s">
        <v>2557</v>
      </c>
      <c r="I3012">
        <v>3910948290</v>
      </c>
      <c r="J3012" t="s">
        <v>2558</v>
      </c>
      <c r="K3012">
        <v>0</v>
      </c>
      <c r="L3012" t="s">
        <v>1228</v>
      </c>
      <c r="M3012">
        <v>0</v>
      </c>
      <c r="N3012" t="s">
        <v>1228</v>
      </c>
    </row>
    <row r="3013" spans="1:14" hidden="1">
      <c r="A3013">
        <v>19</v>
      </c>
      <c r="B3013">
        <v>41</v>
      </c>
      <c r="C3013" t="s">
        <v>2560</v>
      </c>
      <c r="D3013" t="s">
        <v>2638</v>
      </c>
      <c r="E3013">
        <v>1000730</v>
      </c>
      <c r="F3013" t="s">
        <v>47</v>
      </c>
      <c r="G3013" t="s">
        <v>54</v>
      </c>
      <c r="H3013" t="s">
        <v>2557</v>
      </c>
      <c r="I3013">
        <v>3910948290</v>
      </c>
      <c r="J3013" t="s">
        <v>2558</v>
      </c>
      <c r="K3013">
        <v>0</v>
      </c>
      <c r="L3013" t="s">
        <v>1228</v>
      </c>
      <c r="M3013">
        <v>0</v>
      </c>
      <c r="N3013" t="s">
        <v>1228</v>
      </c>
    </row>
    <row r="3014" spans="1:14" hidden="1">
      <c r="A3014">
        <v>19</v>
      </c>
      <c r="B3014">
        <v>41</v>
      </c>
      <c r="C3014" t="s">
        <v>2560</v>
      </c>
      <c r="D3014" t="s">
        <v>2638</v>
      </c>
      <c r="E3014">
        <v>1000730</v>
      </c>
      <c r="F3014" t="s">
        <v>47</v>
      </c>
      <c r="G3014" t="s">
        <v>54</v>
      </c>
      <c r="H3014" t="s">
        <v>2557</v>
      </c>
      <c r="I3014">
        <v>3910948290</v>
      </c>
      <c r="J3014" t="s">
        <v>2558</v>
      </c>
      <c r="K3014">
        <v>0</v>
      </c>
      <c r="L3014" t="s">
        <v>1228</v>
      </c>
      <c r="M3014">
        <v>0</v>
      </c>
      <c r="N3014" t="s">
        <v>1228</v>
      </c>
    </row>
    <row r="3015" spans="1:14" hidden="1">
      <c r="A3015">
        <v>19</v>
      </c>
      <c r="B3015">
        <v>41</v>
      </c>
      <c r="C3015" t="s">
        <v>2560</v>
      </c>
      <c r="D3015" t="s">
        <v>2638</v>
      </c>
      <c r="E3015">
        <v>1000730</v>
      </c>
      <c r="F3015" t="s">
        <v>47</v>
      </c>
      <c r="G3015" t="s">
        <v>54</v>
      </c>
      <c r="H3015" t="s">
        <v>2557</v>
      </c>
      <c r="I3015">
        <v>3910948290</v>
      </c>
      <c r="J3015" t="s">
        <v>2558</v>
      </c>
      <c r="K3015">
        <v>0</v>
      </c>
      <c r="L3015" t="s">
        <v>1228</v>
      </c>
      <c r="M3015">
        <v>0</v>
      </c>
      <c r="N3015" t="s">
        <v>1228</v>
      </c>
    </row>
    <row r="3016" spans="1:14" hidden="1">
      <c r="A3016">
        <v>19</v>
      </c>
      <c r="B3016">
        <v>41</v>
      </c>
      <c r="C3016" t="s">
        <v>2560</v>
      </c>
      <c r="D3016" t="s">
        <v>2638</v>
      </c>
      <c r="E3016">
        <v>1000730</v>
      </c>
      <c r="F3016" t="s">
        <v>47</v>
      </c>
      <c r="G3016" t="s">
        <v>54</v>
      </c>
      <c r="H3016" t="s">
        <v>2557</v>
      </c>
      <c r="I3016">
        <v>3910948290</v>
      </c>
      <c r="J3016" t="s">
        <v>2558</v>
      </c>
      <c r="K3016">
        <v>0</v>
      </c>
      <c r="L3016" t="s">
        <v>1228</v>
      </c>
      <c r="M3016">
        <v>0</v>
      </c>
      <c r="N3016" t="s">
        <v>1228</v>
      </c>
    </row>
    <row r="3017" spans="1:14" hidden="1">
      <c r="A3017">
        <v>19</v>
      </c>
      <c r="B3017">
        <v>41</v>
      </c>
      <c r="C3017" t="s">
        <v>2560</v>
      </c>
      <c r="D3017" t="s">
        <v>2638</v>
      </c>
      <c r="E3017">
        <v>1000730</v>
      </c>
      <c r="F3017" t="s">
        <v>47</v>
      </c>
      <c r="G3017" t="s">
        <v>54</v>
      </c>
      <c r="H3017" t="s">
        <v>2557</v>
      </c>
      <c r="I3017">
        <v>3910948290</v>
      </c>
      <c r="J3017" t="s">
        <v>2558</v>
      </c>
      <c r="K3017">
        <v>0</v>
      </c>
      <c r="L3017" t="s">
        <v>1228</v>
      </c>
      <c r="M3017">
        <v>0</v>
      </c>
      <c r="N3017" t="s">
        <v>1228</v>
      </c>
    </row>
    <row r="3018" spans="1:14" hidden="1">
      <c r="A3018">
        <v>19</v>
      </c>
      <c r="B3018">
        <v>41</v>
      </c>
      <c r="C3018" t="s">
        <v>2560</v>
      </c>
      <c r="D3018" t="s">
        <v>2638</v>
      </c>
      <c r="E3018">
        <v>1000730</v>
      </c>
      <c r="F3018" t="s">
        <v>47</v>
      </c>
      <c r="G3018" t="s">
        <v>54</v>
      </c>
      <c r="H3018" t="s">
        <v>2557</v>
      </c>
      <c r="I3018">
        <v>3910948290</v>
      </c>
      <c r="J3018" t="s">
        <v>2558</v>
      </c>
      <c r="K3018">
        <v>0</v>
      </c>
      <c r="L3018" t="s">
        <v>1228</v>
      </c>
      <c r="M3018">
        <v>0</v>
      </c>
      <c r="N3018" t="s">
        <v>1228</v>
      </c>
    </row>
    <row r="3019" spans="1:14" hidden="1">
      <c r="A3019">
        <v>19</v>
      </c>
      <c r="B3019">
        <v>41</v>
      </c>
      <c r="C3019" t="s">
        <v>2560</v>
      </c>
      <c r="D3019" t="s">
        <v>2638</v>
      </c>
      <c r="E3019">
        <v>1000730</v>
      </c>
      <c r="F3019" t="s">
        <v>47</v>
      </c>
      <c r="G3019" t="s">
        <v>54</v>
      </c>
      <c r="H3019" t="s">
        <v>2557</v>
      </c>
      <c r="I3019">
        <v>3910948290</v>
      </c>
      <c r="J3019" t="s">
        <v>2558</v>
      </c>
      <c r="K3019">
        <v>0</v>
      </c>
      <c r="L3019" t="s">
        <v>1228</v>
      </c>
      <c r="M3019">
        <v>0</v>
      </c>
      <c r="N3019" t="s">
        <v>1228</v>
      </c>
    </row>
    <row r="3020" spans="1:14" hidden="1">
      <c r="A3020">
        <v>19</v>
      </c>
      <c r="B3020">
        <v>41</v>
      </c>
      <c r="C3020" t="s">
        <v>2560</v>
      </c>
      <c r="D3020" t="s">
        <v>2638</v>
      </c>
      <c r="E3020">
        <v>1000730</v>
      </c>
      <c r="F3020" t="s">
        <v>47</v>
      </c>
      <c r="G3020" t="s">
        <v>54</v>
      </c>
      <c r="H3020" t="s">
        <v>2557</v>
      </c>
      <c r="I3020">
        <v>3910948290</v>
      </c>
      <c r="J3020" t="s">
        <v>2558</v>
      </c>
      <c r="K3020">
        <v>0</v>
      </c>
      <c r="L3020" t="s">
        <v>1228</v>
      </c>
      <c r="M3020">
        <v>0</v>
      </c>
      <c r="N3020" t="s">
        <v>1228</v>
      </c>
    </row>
    <row r="3021" spans="1:14" hidden="1">
      <c r="A3021">
        <v>19</v>
      </c>
      <c r="B3021">
        <v>41</v>
      </c>
      <c r="C3021" t="s">
        <v>2560</v>
      </c>
      <c r="D3021" t="s">
        <v>2638</v>
      </c>
      <c r="E3021">
        <v>1000730</v>
      </c>
      <c r="F3021" t="s">
        <v>47</v>
      </c>
      <c r="G3021" t="s">
        <v>54</v>
      </c>
      <c r="H3021" t="s">
        <v>2557</v>
      </c>
      <c r="I3021">
        <v>3910948290</v>
      </c>
      <c r="J3021" t="s">
        <v>2558</v>
      </c>
      <c r="K3021">
        <v>0</v>
      </c>
      <c r="L3021" t="s">
        <v>1228</v>
      </c>
      <c r="M3021">
        <v>0</v>
      </c>
      <c r="N3021" t="s">
        <v>1228</v>
      </c>
    </row>
    <row r="3022" spans="1:14" hidden="1">
      <c r="A3022">
        <v>19</v>
      </c>
      <c r="B3022">
        <v>41</v>
      </c>
      <c r="C3022" t="s">
        <v>2560</v>
      </c>
      <c r="D3022" t="s">
        <v>2638</v>
      </c>
      <c r="E3022">
        <v>1000730</v>
      </c>
      <c r="F3022" t="s">
        <v>47</v>
      </c>
      <c r="G3022" t="s">
        <v>54</v>
      </c>
      <c r="H3022" t="s">
        <v>2557</v>
      </c>
      <c r="I3022">
        <v>3910948290</v>
      </c>
      <c r="J3022" t="s">
        <v>2558</v>
      </c>
      <c r="K3022">
        <v>0</v>
      </c>
      <c r="L3022" t="s">
        <v>1228</v>
      </c>
      <c r="M3022">
        <v>0</v>
      </c>
      <c r="N3022" t="s">
        <v>1228</v>
      </c>
    </row>
    <row r="3023" spans="1:14" hidden="1">
      <c r="A3023">
        <v>19</v>
      </c>
      <c r="B3023">
        <v>41</v>
      </c>
      <c r="C3023" t="s">
        <v>2560</v>
      </c>
      <c r="D3023" t="s">
        <v>2638</v>
      </c>
      <c r="E3023">
        <v>1000730</v>
      </c>
      <c r="F3023" t="s">
        <v>47</v>
      </c>
      <c r="G3023" t="s">
        <v>54</v>
      </c>
      <c r="H3023" t="s">
        <v>2557</v>
      </c>
      <c r="I3023">
        <v>3910948290</v>
      </c>
      <c r="J3023" t="s">
        <v>2558</v>
      </c>
      <c r="K3023">
        <v>0</v>
      </c>
      <c r="L3023" t="s">
        <v>1228</v>
      </c>
      <c r="M3023">
        <v>0</v>
      </c>
      <c r="N3023" t="s">
        <v>1228</v>
      </c>
    </row>
    <row r="3024" spans="1:14" hidden="1">
      <c r="A3024">
        <v>19</v>
      </c>
      <c r="B3024">
        <v>41</v>
      </c>
      <c r="C3024" t="s">
        <v>2560</v>
      </c>
      <c r="D3024" t="s">
        <v>2638</v>
      </c>
      <c r="E3024">
        <v>1000730</v>
      </c>
      <c r="F3024" t="s">
        <v>47</v>
      </c>
      <c r="G3024" t="s">
        <v>54</v>
      </c>
      <c r="H3024" t="s">
        <v>2557</v>
      </c>
      <c r="I3024">
        <v>3910948290</v>
      </c>
      <c r="J3024" t="s">
        <v>2558</v>
      </c>
      <c r="K3024">
        <v>0</v>
      </c>
      <c r="L3024" t="s">
        <v>1228</v>
      </c>
      <c r="M3024">
        <v>0</v>
      </c>
      <c r="N3024" t="s">
        <v>1228</v>
      </c>
    </row>
    <row r="3025" spans="1:14" hidden="1">
      <c r="A3025">
        <v>19</v>
      </c>
      <c r="B3025">
        <v>41</v>
      </c>
      <c r="C3025" t="s">
        <v>2560</v>
      </c>
      <c r="D3025" t="s">
        <v>2638</v>
      </c>
      <c r="E3025">
        <v>1000730</v>
      </c>
      <c r="F3025" t="s">
        <v>47</v>
      </c>
      <c r="G3025" t="s">
        <v>54</v>
      </c>
      <c r="H3025" t="s">
        <v>2557</v>
      </c>
      <c r="I3025">
        <v>3910948290</v>
      </c>
      <c r="J3025" t="s">
        <v>2558</v>
      </c>
      <c r="K3025">
        <v>0</v>
      </c>
      <c r="L3025" t="s">
        <v>1228</v>
      </c>
      <c r="M3025">
        <v>0</v>
      </c>
      <c r="N3025" t="s">
        <v>1228</v>
      </c>
    </row>
    <row r="3026" spans="1:14" hidden="1">
      <c r="A3026">
        <v>19</v>
      </c>
      <c r="B3026">
        <v>41</v>
      </c>
      <c r="C3026" t="s">
        <v>2560</v>
      </c>
      <c r="D3026" t="s">
        <v>2638</v>
      </c>
      <c r="E3026">
        <v>1000730</v>
      </c>
      <c r="F3026" t="s">
        <v>47</v>
      </c>
      <c r="G3026" t="s">
        <v>54</v>
      </c>
      <c r="H3026" t="s">
        <v>2557</v>
      </c>
      <c r="I3026">
        <v>3910948290</v>
      </c>
      <c r="J3026" t="s">
        <v>2558</v>
      </c>
      <c r="K3026">
        <v>0</v>
      </c>
      <c r="L3026" t="s">
        <v>1228</v>
      </c>
      <c r="M3026">
        <v>0</v>
      </c>
      <c r="N3026" t="s">
        <v>1228</v>
      </c>
    </row>
    <row r="3027" spans="1:14" hidden="1">
      <c r="A3027">
        <v>19</v>
      </c>
      <c r="B3027">
        <v>41</v>
      </c>
      <c r="C3027" t="s">
        <v>2560</v>
      </c>
      <c r="D3027" t="s">
        <v>2638</v>
      </c>
      <c r="E3027">
        <v>1000730</v>
      </c>
      <c r="F3027" t="s">
        <v>47</v>
      </c>
      <c r="G3027" t="s">
        <v>54</v>
      </c>
      <c r="H3027" t="s">
        <v>2557</v>
      </c>
      <c r="I3027">
        <v>3910948290</v>
      </c>
      <c r="J3027" t="s">
        <v>2558</v>
      </c>
      <c r="K3027">
        <v>0</v>
      </c>
      <c r="L3027" t="s">
        <v>1228</v>
      </c>
      <c r="M3027">
        <v>0</v>
      </c>
      <c r="N3027" t="s">
        <v>1228</v>
      </c>
    </row>
    <row r="3028" spans="1:14" hidden="1">
      <c r="A3028">
        <v>19</v>
      </c>
      <c r="B3028">
        <v>41</v>
      </c>
      <c r="C3028" t="s">
        <v>2560</v>
      </c>
      <c r="D3028" t="s">
        <v>2638</v>
      </c>
      <c r="E3028">
        <v>1000730</v>
      </c>
      <c r="F3028" t="s">
        <v>47</v>
      </c>
      <c r="G3028" t="s">
        <v>54</v>
      </c>
      <c r="H3028" t="s">
        <v>2557</v>
      </c>
      <c r="I3028">
        <v>3910948290</v>
      </c>
      <c r="J3028" t="s">
        <v>2558</v>
      </c>
      <c r="K3028">
        <v>0</v>
      </c>
      <c r="L3028" t="s">
        <v>1228</v>
      </c>
      <c r="M3028">
        <v>0</v>
      </c>
      <c r="N3028" t="s">
        <v>1228</v>
      </c>
    </row>
    <row r="3029" spans="1:14" hidden="1">
      <c r="A3029">
        <v>19</v>
      </c>
      <c r="B3029">
        <v>41</v>
      </c>
      <c r="C3029" t="s">
        <v>2560</v>
      </c>
      <c r="D3029" t="s">
        <v>2638</v>
      </c>
      <c r="E3029">
        <v>1000730</v>
      </c>
      <c r="F3029" t="s">
        <v>47</v>
      </c>
      <c r="G3029" t="s">
        <v>54</v>
      </c>
      <c r="H3029" t="s">
        <v>2557</v>
      </c>
      <c r="I3029">
        <v>3910948290</v>
      </c>
      <c r="J3029" t="s">
        <v>2558</v>
      </c>
      <c r="K3029">
        <v>0</v>
      </c>
      <c r="L3029" t="s">
        <v>1228</v>
      </c>
      <c r="M3029">
        <v>0</v>
      </c>
      <c r="N3029" t="s">
        <v>1228</v>
      </c>
    </row>
    <row r="3030" spans="1:14" hidden="1">
      <c r="A3030">
        <v>19</v>
      </c>
      <c r="B3030">
        <v>41</v>
      </c>
      <c r="C3030" t="s">
        <v>2560</v>
      </c>
      <c r="D3030" t="s">
        <v>2638</v>
      </c>
      <c r="E3030">
        <v>1000730</v>
      </c>
      <c r="F3030" t="s">
        <v>47</v>
      </c>
      <c r="G3030" t="s">
        <v>54</v>
      </c>
      <c r="H3030" t="s">
        <v>2557</v>
      </c>
      <c r="I3030">
        <v>3910948290</v>
      </c>
      <c r="J3030" t="s">
        <v>2558</v>
      </c>
      <c r="K3030">
        <v>0</v>
      </c>
      <c r="L3030" t="s">
        <v>1228</v>
      </c>
      <c r="M3030">
        <v>0</v>
      </c>
      <c r="N3030" t="s">
        <v>1228</v>
      </c>
    </row>
    <row r="3031" spans="1:14" hidden="1">
      <c r="A3031">
        <v>19</v>
      </c>
      <c r="B3031">
        <v>41</v>
      </c>
      <c r="C3031" t="s">
        <v>2560</v>
      </c>
      <c r="D3031" t="s">
        <v>2638</v>
      </c>
      <c r="E3031">
        <v>1000730</v>
      </c>
      <c r="F3031" t="s">
        <v>47</v>
      </c>
      <c r="G3031" t="s">
        <v>54</v>
      </c>
      <c r="H3031" t="s">
        <v>2557</v>
      </c>
      <c r="I3031">
        <v>3910948290</v>
      </c>
      <c r="J3031" t="s">
        <v>2558</v>
      </c>
      <c r="K3031">
        <v>0</v>
      </c>
      <c r="L3031" t="s">
        <v>1228</v>
      </c>
      <c r="M3031">
        <v>0</v>
      </c>
      <c r="N3031" t="s">
        <v>1228</v>
      </c>
    </row>
    <row r="3032" spans="1:14" hidden="1">
      <c r="A3032">
        <v>10</v>
      </c>
      <c r="B3032">
        <v>41</v>
      </c>
      <c r="C3032" t="s">
        <v>2560</v>
      </c>
      <c r="D3032" t="s">
        <v>2638</v>
      </c>
      <c r="E3032">
        <v>1000730</v>
      </c>
      <c r="F3032" t="s">
        <v>47</v>
      </c>
      <c r="G3032" t="s">
        <v>1122</v>
      </c>
      <c r="H3032" t="s">
        <v>2557</v>
      </c>
      <c r="I3032">
        <v>3910948291</v>
      </c>
      <c r="J3032" t="s">
        <v>2558</v>
      </c>
      <c r="K3032">
        <v>0</v>
      </c>
      <c r="L3032" t="s">
        <v>1228</v>
      </c>
      <c r="M3032">
        <v>0</v>
      </c>
      <c r="N3032" t="s">
        <v>1228</v>
      </c>
    </row>
    <row r="3033" spans="1:14" hidden="1">
      <c r="A3033">
        <v>10</v>
      </c>
      <c r="B3033">
        <v>41</v>
      </c>
      <c r="C3033" t="s">
        <v>2560</v>
      </c>
      <c r="D3033" t="s">
        <v>2638</v>
      </c>
      <c r="E3033">
        <v>1000730</v>
      </c>
      <c r="F3033" t="s">
        <v>47</v>
      </c>
      <c r="G3033" t="s">
        <v>194</v>
      </c>
      <c r="H3033" t="s">
        <v>2557</v>
      </c>
      <c r="I3033">
        <v>3910948291</v>
      </c>
      <c r="J3033" t="s">
        <v>2558</v>
      </c>
      <c r="K3033">
        <v>0</v>
      </c>
      <c r="L3033" t="s">
        <v>1228</v>
      </c>
      <c r="M3033">
        <v>0</v>
      </c>
      <c r="N3033" t="s">
        <v>1228</v>
      </c>
    </row>
    <row r="3034" spans="1:14" hidden="1">
      <c r="A3034">
        <v>10</v>
      </c>
      <c r="B3034">
        <v>41</v>
      </c>
      <c r="C3034" t="s">
        <v>2560</v>
      </c>
      <c r="D3034" t="s">
        <v>2638</v>
      </c>
      <c r="E3034">
        <v>1000730</v>
      </c>
      <c r="F3034" t="s">
        <v>47</v>
      </c>
      <c r="G3034" t="s">
        <v>409</v>
      </c>
      <c r="H3034" t="s">
        <v>2557</v>
      </c>
      <c r="I3034">
        <v>3910948291</v>
      </c>
      <c r="J3034" t="s">
        <v>2558</v>
      </c>
      <c r="K3034">
        <v>0</v>
      </c>
      <c r="L3034" t="s">
        <v>1228</v>
      </c>
      <c r="M3034">
        <v>0</v>
      </c>
      <c r="N3034" t="s">
        <v>1228</v>
      </c>
    </row>
    <row r="3035" spans="1:14" hidden="1">
      <c r="A3035">
        <v>10</v>
      </c>
      <c r="B3035">
        <v>41</v>
      </c>
      <c r="C3035" t="s">
        <v>2560</v>
      </c>
      <c r="D3035" t="s">
        <v>2638</v>
      </c>
      <c r="E3035">
        <v>1000730</v>
      </c>
      <c r="F3035" t="s">
        <v>47</v>
      </c>
      <c r="G3035" t="s">
        <v>1122</v>
      </c>
      <c r="H3035" t="s">
        <v>2557</v>
      </c>
      <c r="I3035">
        <v>3910948291</v>
      </c>
      <c r="J3035" t="s">
        <v>2558</v>
      </c>
      <c r="K3035">
        <v>0</v>
      </c>
      <c r="L3035" t="s">
        <v>1228</v>
      </c>
      <c r="M3035">
        <v>0</v>
      </c>
      <c r="N3035" t="s">
        <v>1228</v>
      </c>
    </row>
    <row r="3036" spans="1:14" hidden="1">
      <c r="A3036">
        <v>10</v>
      </c>
      <c r="B3036">
        <v>41</v>
      </c>
      <c r="C3036" t="s">
        <v>2560</v>
      </c>
      <c r="D3036" t="s">
        <v>2638</v>
      </c>
      <c r="E3036">
        <v>1000730</v>
      </c>
      <c r="F3036" t="s">
        <v>47</v>
      </c>
      <c r="G3036" t="s">
        <v>194</v>
      </c>
      <c r="H3036" t="s">
        <v>2557</v>
      </c>
      <c r="I3036">
        <v>3910948291</v>
      </c>
      <c r="J3036" t="s">
        <v>2558</v>
      </c>
      <c r="K3036">
        <v>0</v>
      </c>
      <c r="L3036" t="s">
        <v>1228</v>
      </c>
      <c r="M3036">
        <v>0</v>
      </c>
      <c r="N3036" t="s">
        <v>1228</v>
      </c>
    </row>
    <row r="3037" spans="1:14" hidden="1">
      <c r="A3037">
        <v>10</v>
      </c>
      <c r="B3037">
        <v>41</v>
      </c>
      <c r="C3037" t="s">
        <v>2560</v>
      </c>
      <c r="D3037" t="s">
        <v>2638</v>
      </c>
      <c r="E3037">
        <v>1000730</v>
      </c>
      <c r="F3037" t="s">
        <v>47</v>
      </c>
      <c r="G3037" t="s">
        <v>409</v>
      </c>
      <c r="H3037" t="s">
        <v>2557</v>
      </c>
      <c r="I3037">
        <v>3910948291</v>
      </c>
      <c r="J3037" t="s">
        <v>2558</v>
      </c>
      <c r="K3037">
        <v>0</v>
      </c>
      <c r="L3037" t="s">
        <v>1228</v>
      </c>
      <c r="M3037">
        <v>0</v>
      </c>
      <c r="N3037" t="s">
        <v>1228</v>
      </c>
    </row>
    <row r="3038" spans="1:14" hidden="1">
      <c r="A3038">
        <v>19</v>
      </c>
      <c r="B3038">
        <v>57</v>
      </c>
      <c r="C3038" t="s">
        <v>2555</v>
      </c>
      <c r="D3038" t="s">
        <v>2639</v>
      </c>
      <c r="E3038">
        <v>1000730</v>
      </c>
      <c r="F3038" t="s">
        <v>47</v>
      </c>
      <c r="G3038" t="s">
        <v>54</v>
      </c>
      <c r="H3038" t="s">
        <v>2557</v>
      </c>
      <c r="I3038">
        <v>36156617</v>
      </c>
      <c r="J3038" t="s">
        <v>2558</v>
      </c>
      <c r="K3038">
        <v>0</v>
      </c>
      <c r="L3038" t="s">
        <v>1228</v>
      </c>
      <c r="M3038">
        <v>0</v>
      </c>
      <c r="N3038" t="s">
        <v>1228</v>
      </c>
    </row>
    <row r="3039" spans="1:14" hidden="1">
      <c r="A3039">
        <v>19</v>
      </c>
      <c r="B3039">
        <v>57</v>
      </c>
      <c r="C3039" t="s">
        <v>2555</v>
      </c>
      <c r="D3039" t="s">
        <v>2639</v>
      </c>
      <c r="E3039">
        <v>1000730</v>
      </c>
      <c r="F3039" t="s">
        <v>47</v>
      </c>
      <c r="G3039" t="s">
        <v>54</v>
      </c>
      <c r="H3039" t="s">
        <v>2557</v>
      </c>
      <c r="I3039">
        <v>36156617</v>
      </c>
      <c r="J3039" t="s">
        <v>2558</v>
      </c>
      <c r="K3039">
        <v>0</v>
      </c>
      <c r="L3039" t="s">
        <v>1228</v>
      </c>
      <c r="M3039">
        <v>0</v>
      </c>
      <c r="N3039" t="s">
        <v>1228</v>
      </c>
    </row>
    <row r="3040" spans="1:14" hidden="1">
      <c r="A3040">
        <v>19</v>
      </c>
      <c r="B3040">
        <v>57</v>
      </c>
      <c r="C3040" t="s">
        <v>2555</v>
      </c>
      <c r="D3040" t="s">
        <v>2639</v>
      </c>
      <c r="E3040">
        <v>1000730</v>
      </c>
      <c r="F3040" t="s">
        <v>47</v>
      </c>
      <c r="G3040" t="s">
        <v>54</v>
      </c>
      <c r="H3040" t="s">
        <v>2557</v>
      </c>
      <c r="I3040">
        <v>36156617</v>
      </c>
      <c r="J3040" t="s">
        <v>2558</v>
      </c>
      <c r="K3040">
        <v>0</v>
      </c>
      <c r="L3040" t="s">
        <v>1228</v>
      </c>
      <c r="M3040">
        <v>0</v>
      </c>
      <c r="N3040" t="s">
        <v>1228</v>
      </c>
    </row>
    <row r="3041" spans="1:14" hidden="1">
      <c r="A3041">
        <v>19</v>
      </c>
      <c r="B3041">
        <v>57</v>
      </c>
      <c r="C3041" t="s">
        <v>2555</v>
      </c>
      <c r="D3041" t="s">
        <v>2639</v>
      </c>
      <c r="E3041">
        <v>1000730</v>
      </c>
      <c r="F3041" t="s">
        <v>47</v>
      </c>
      <c r="G3041" t="s">
        <v>54</v>
      </c>
      <c r="H3041" t="s">
        <v>2557</v>
      </c>
      <c r="I3041">
        <v>36156617</v>
      </c>
      <c r="J3041" t="s">
        <v>2558</v>
      </c>
      <c r="K3041">
        <v>0</v>
      </c>
      <c r="L3041" t="s">
        <v>1228</v>
      </c>
      <c r="M3041">
        <v>0</v>
      </c>
      <c r="N3041" t="s">
        <v>1228</v>
      </c>
    </row>
    <row r="3042" spans="1:14" hidden="1">
      <c r="A3042">
        <v>19</v>
      </c>
      <c r="B3042">
        <v>57</v>
      </c>
      <c r="C3042" t="s">
        <v>2555</v>
      </c>
      <c r="D3042" t="s">
        <v>2639</v>
      </c>
      <c r="E3042">
        <v>1000730</v>
      </c>
      <c r="F3042" t="s">
        <v>47</v>
      </c>
      <c r="G3042" t="s">
        <v>54</v>
      </c>
      <c r="H3042" t="s">
        <v>2557</v>
      </c>
      <c r="I3042">
        <v>36156617</v>
      </c>
      <c r="J3042" t="s">
        <v>2558</v>
      </c>
      <c r="K3042">
        <v>0</v>
      </c>
      <c r="L3042" t="s">
        <v>1228</v>
      </c>
      <c r="M3042">
        <v>0</v>
      </c>
      <c r="N3042" t="s">
        <v>1228</v>
      </c>
    </row>
    <row r="3043" spans="1:14" hidden="1">
      <c r="A3043">
        <v>19</v>
      </c>
      <c r="B3043">
        <v>57</v>
      </c>
      <c r="C3043" t="s">
        <v>2555</v>
      </c>
      <c r="D3043" t="s">
        <v>2639</v>
      </c>
      <c r="E3043">
        <v>1000730</v>
      </c>
      <c r="F3043" t="s">
        <v>47</v>
      </c>
      <c r="G3043" t="s">
        <v>54</v>
      </c>
      <c r="H3043" t="s">
        <v>2557</v>
      </c>
      <c r="I3043">
        <v>36156617</v>
      </c>
      <c r="J3043" t="s">
        <v>2558</v>
      </c>
      <c r="K3043">
        <v>0</v>
      </c>
      <c r="L3043" t="s">
        <v>1228</v>
      </c>
      <c r="M3043">
        <v>0</v>
      </c>
      <c r="N3043" t="s">
        <v>1228</v>
      </c>
    </row>
    <row r="3044" spans="1:14" hidden="1">
      <c r="A3044">
        <v>19</v>
      </c>
      <c r="B3044">
        <v>57</v>
      </c>
      <c r="C3044" t="s">
        <v>2555</v>
      </c>
      <c r="D3044" t="s">
        <v>2639</v>
      </c>
      <c r="E3044">
        <v>1000730</v>
      </c>
      <c r="F3044" t="s">
        <v>47</v>
      </c>
      <c r="G3044" t="s">
        <v>54</v>
      </c>
      <c r="H3044" t="s">
        <v>2557</v>
      </c>
      <c r="I3044">
        <v>36156617</v>
      </c>
      <c r="J3044" t="s">
        <v>2558</v>
      </c>
      <c r="K3044">
        <v>0</v>
      </c>
      <c r="L3044" t="s">
        <v>1228</v>
      </c>
      <c r="M3044">
        <v>0</v>
      </c>
      <c r="N3044" t="s">
        <v>1228</v>
      </c>
    </row>
    <row r="3045" spans="1:14" hidden="1">
      <c r="A3045">
        <v>19</v>
      </c>
      <c r="B3045">
        <v>57</v>
      </c>
      <c r="C3045" t="s">
        <v>2555</v>
      </c>
      <c r="D3045" t="s">
        <v>2639</v>
      </c>
      <c r="E3045">
        <v>1000730</v>
      </c>
      <c r="F3045" t="s">
        <v>47</v>
      </c>
      <c r="G3045" t="s">
        <v>54</v>
      </c>
      <c r="H3045" t="s">
        <v>2557</v>
      </c>
      <c r="I3045">
        <v>36156617</v>
      </c>
      <c r="J3045" t="s">
        <v>2558</v>
      </c>
      <c r="K3045" s="45">
        <v>1862205</v>
      </c>
      <c r="L3045" t="s">
        <v>1228</v>
      </c>
      <c r="M3045" s="45">
        <v>353819</v>
      </c>
      <c r="N3045" t="s">
        <v>1228</v>
      </c>
    </row>
    <row r="3046" spans="1:14" hidden="1">
      <c r="A3046">
        <v>19</v>
      </c>
      <c r="B3046">
        <v>41</v>
      </c>
      <c r="C3046" t="s">
        <v>2559</v>
      </c>
      <c r="D3046" t="s">
        <v>2640</v>
      </c>
      <c r="E3046">
        <v>1000730</v>
      </c>
      <c r="F3046" t="s">
        <v>47</v>
      </c>
      <c r="G3046" t="s">
        <v>54</v>
      </c>
      <c r="H3046" t="s">
        <v>2557</v>
      </c>
      <c r="I3046">
        <v>3911002310</v>
      </c>
      <c r="J3046" t="s">
        <v>2558</v>
      </c>
      <c r="K3046">
        <v>0</v>
      </c>
      <c r="L3046" t="s">
        <v>1228</v>
      </c>
      <c r="M3046">
        <v>0</v>
      </c>
      <c r="N3046" t="s">
        <v>1228</v>
      </c>
    </row>
    <row r="3047" spans="1:14" hidden="1">
      <c r="A3047">
        <v>19</v>
      </c>
      <c r="B3047">
        <v>41</v>
      </c>
      <c r="C3047" t="s">
        <v>2559</v>
      </c>
      <c r="D3047" t="s">
        <v>2640</v>
      </c>
      <c r="E3047">
        <v>1000730</v>
      </c>
      <c r="F3047" t="s">
        <v>47</v>
      </c>
      <c r="G3047" t="s">
        <v>54</v>
      </c>
      <c r="H3047" t="s">
        <v>2557</v>
      </c>
      <c r="I3047">
        <v>3911002310</v>
      </c>
      <c r="J3047" t="s">
        <v>2558</v>
      </c>
      <c r="K3047">
        <v>0</v>
      </c>
      <c r="L3047" t="s">
        <v>1228</v>
      </c>
      <c r="M3047">
        <v>0</v>
      </c>
      <c r="N3047" t="s">
        <v>1228</v>
      </c>
    </row>
    <row r="3048" spans="1:14" hidden="1">
      <c r="A3048">
        <v>19</v>
      </c>
      <c r="B3048">
        <v>41</v>
      </c>
      <c r="C3048" t="s">
        <v>2559</v>
      </c>
      <c r="D3048" t="s">
        <v>2640</v>
      </c>
      <c r="E3048">
        <v>1000730</v>
      </c>
      <c r="F3048" t="s">
        <v>47</v>
      </c>
      <c r="G3048" t="s">
        <v>54</v>
      </c>
      <c r="H3048" t="s">
        <v>2557</v>
      </c>
      <c r="I3048">
        <v>3911002310</v>
      </c>
      <c r="J3048" t="s">
        <v>2558</v>
      </c>
      <c r="K3048">
        <v>0</v>
      </c>
      <c r="L3048" t="s">
        <v>1228</v>
      </c>
      <c r="M3048">
        <v>0</v>
      </c>
      <c r="N3048" t="s">
        <v>1228</v>
      </c>
    </row>
    <row r="3049" spans="1:14" hidden="1">
      <c r="A3049">
        <v>19</v>
      </c>
      <c r="B3049">
        <v>41</v>
      </c>
      <c r="C3049" t="s">
        <v>2559</v>
      </c>
      <c r="D3049" t="s">
        <v>2640</v>
      </c>
      <c r="E3049">
        <v>1000730</v>
      </c>
      <c r="F3049" t="s">
        <v>47</v>
      </c>
      <c r="G3049" t="s">
        <v>54</v>
      </c>
      <c r="H3049" t="s">
        <v>2557</v>
      </c>
      <c r="I3049">
        <v>3911002310</v>
      </c>
      <c r="J3049" t="s">
        <v>2558</v>
      </c>
      <c r="K3049">
        <v>0</v>
      </c>
      <c r="L3049" t="s">
        <v>1228</v>
      </c>
      <c r="M3049">
        <v>0</v>
      </c>
      <c r="N3049" t="s">
        <v>1228</v>
      </c>
    </row>
    <row r="3050" spans="1:14" hidden="1">
      <c r="A3050">
        <v>19</v>
      </c>
      <c r="B3050">
        <v>41</v>
      </c>
      <c r="C3050" t="s">
        <v>2559</v>
      </c>
      <c r="D3050" t="s">
        <v>2640</v>
      </c>
      <c r="E3050">
        <v>1000730</v>
      </c>
      <c r="F3050" t="s">
        <v>47</v>
      </c>
      <c r="G3050" t="s">
        <v>54</v>
      </c>
      <c r="H3050" t="s">
        <v>2557</v>
      </c>
      <c r="I3050">
        <v>3911002310</v>
      </c>
      <c r="J3050" t="s">
        <v>2558</v>
      </c>
      <c r="K3050">
        <v>0</v>
      </c>
      <c r="L3050" t="s">
        <v>1228</v>
      </c>
      <c r="M3050">
        <v>0</v>
      </c>
      <c r="N3050" t="s">
        <v>1228</v>
      </c>
    </row>
    <row r="3051" spans="1:14" hidden="1">
      <c r="A3051">
        <v>19</v>
      </c>
      <c r="B3051">
        <v>41</v>
      </c>
      <c r="C3051" t="s">
        <v>2559</v>
      </c>
      <c r="D3051" t="s">
        <v>2640</v>
      </c>
      <c r="E3051">
        <v>1000730</v>
      </c>
      <c r="F3051" t="s">
        <v>47</v>
      </c>
      <c r="G3051" t="s">
        <v>54</v>
      </c>
      <c r="H3051" t="s">
        <v>2557</v>
      </c>
      <c r="I3051">
        <v>3911002310</v>
      </c>
      <c r="J3051" t="s">
        <v>2558</v>
      </c>
      <c r="K3051">
        <v>0</v>
      </c>
      <c r="L3051" t="s">
        <v>1228</v>
      </c>
      <c r="M3051">
        <v>0</v>
      </c>
      <c r="N3051" t="s">
        <v>1228</v>
      </c>
    </row>
    <row r="3052" spans="1:14" hidden="1">
      <c r="A3052">
        <v>19</v>
      </c>
      <c r="B3052">
        <v>41</v>
      </c>
      <c r="C3052" t="s">
        <v>2559</v>
      </c>
      <c r="D3052" t="s">
        <v>2640</v>
      </c>
      <c r="E3052">
        <v>1000730</v>
      </c>
      <c r="F3052" t="s">
        <v>47</v>
      </c>
      <c r="G3052" t="s">
        <v>54</v>
      </c>
      <c r="H3052" t="s">
        <v>2557</v>
      </c>
      <c r="I3052">
        <v>3911002310</v>
      </c>
      <c r="J3052" t="s">
        <v>2558</v>
      </c>
      <c r="K3052">
        <v>0</v>
      </c>
      <c r="L3052" t="s">
        <v>1228</v>
      </c>
      <c r="M3052">
        <v>0</v>
      </c>
      <c r="N3052" t="s">
        <v>1228</v>
      </c>
    </row>
    <row r="3053" spans="1:14" hidden="1">
      <c r="A3053">
        <v>19</v>
      </c>
      <c r="B3053">
        <v>41</v>
      </c>
      <c r="C3053" t="s">
        <v>2559</v>
      </c>
      <c r="D3053" t="s">
        <v>2640</v>
      </c>
      <c r="E3053">
        <v>1000730</v>
      </c>
      <c r="F3053" t="s">
        <v>47</v>
      </c>
      <c r="G3053" t="s">
        <v>54</v>
      </c>
      <c r="H3053" t="s">
        <v>2557</v>
      </c>
      <c r="I3053">
        <v>3911002310</v>
      </c>
      <c r="J3053" t="s">
        <v>2558</v>
      </c>
      <c r="K3053">
        <v>0</v>
      </c>
      <c r="L3053" t="s">
        <v>1228</v>
      </c>
      <c r="M3053">
        <v>0</v>
      </c>
      <c r="N3053" t="s">
        <v>1228</v>
      </c>
    </row>
    <row r="3054" spans="1:14" hidden="1">
      <c r="A3054">
        <v>19</v>
      </c>
      <c r="B3054">
        <v>41</v>
      </c>
      <c r="C3054" t="s">
        <v>2559</v>
      </c>
      <c r="D3054" t="s">
        <v>2640</v>
      </c>
      <c r="E3054">
        <v>1000730</v>
      </c>
      <c r="F3054" t="s">
        <v>47</v>
      </c>
      <c r="G3054" t="s">
        <v>54</v>
      </c>
      <c r="H3054" t="s">
        <v>2557</v>
      </c>
      <c r="I3054">
        <v>3911002310</v>
      </c>
      <c r="J3054" t="s">
        <v>2558</v>
      </c>
      <c r="K3054">
        <v>0</v>
      </c>
      <c r="L3054" t="s">
        <v>1228</v>
      </c>
      <c r="M3054">
        <v>0</v>
      </c>
      <c r="N3054" t="s">
        <v>1228</v>
      </c>
    </row>
    <row r="3055" spans="1:14" hidden="1">
      <c r="A3055">
        <v>19</v>
      </c>
      <c r="B3055">
        <v>41</v>
      </c>
      <c r="C3055" t="s">
        <v>2559</v>
      </c>
      <c r="D3055" t="s">
        <v>2640</v>
      </c>
      <c r="E3055">
        <v>1000730</v>
      </c>
      <c r="F3055" t="s">
        <v>47</v>
      </c>
      <c r="G3055" t="s">
        <v>54</v>
      </c>
      <c r="H3055" t="s">
        <v>2557</v>
      </c>
      <c r="I3055">
        <v>3911002310</v>
      </c>
      <c r="J3055" t="s">
        <v>2558</v>
      </c>
      <c r="K3055">
        <v>0</v>
      </c>
      <c r="L3055" t="s">
        <v>1228</v>
      </c>
      <c r="M3055">
        <v>0</v>
      </c>
      <c r="N3055" t="s">
        <v>1228</v>
      </c>
    </row>
    <row r="3056" spans="1:14" hidden="1">
      <c r="A3056">
        <v>19</v>
      </c>
      <c r="B3056">
        <v>41</v>
      </c>
      <c r="C3056" t="s">
        <v>2559</v>
      </c>
      <c r="D3056" t="s">
        <v>2640</v>
      </c>
      <c r="E3056">
        <v>1000730</v>
      </c>
      <c r="F3056" t="s">
        <v>47</v>
      </c>
      <c r="G3056" t="s">
        <v>54</v>
      </c>
      <c r="H3056" t="s">
        <v>2557</v>
      </c>
      <c r="I3056">
        <v>3911002310</v>
      </c>
      <c r="J3056" t="s">
        <v>2558</v>
      </c>
      <c r="K3056">
        <v>0</v>
      </c>
      <c r="L3056" t="s">
        <v>1228</v>
      </c>
      <c r="M3056">
        <v>0</v>
      </c>
      <c r="N3056" t="s">
        <v>1228</v>
      </c>
    </row>
    <row r="3057" spans="1:14" hidden="1">
      <c r="A3057">
        <v>19</v>
      </c>
      <c r="B3057">
        <v>41</v>
      </c>
      <c r="C3057" t="s">
        <v>2559</v>
      </c>
      <c r="D3057" t="s">
        <v>2640</v>
      </c>
      <c r="E3057">
        <v>1000730</v>
      </c>
      <c r="F3057" t="s">
        <v>47</v>
      </c>
      <c r="G3057" t="s">
        <v>54</v>
      </c>
      <c r="H3057" t="s">
        <v>2557</v>
      </c>
      <c r="I3057">
        <v>3911002310</v>
      </c>
      <c r="J3057" t="s">
        <v>2558</v>
      </c>
      <c r="K3057">
        <v>0</v>
      </c>
      <c r="L3057" t="s">
        <v>1228</v>
      </c>
      <c r="M3057">
        <v>0</v>
      </c>
      <c r="N3057" t="s">
        <v>1228</v>
      </c>
    </row>
    <row r="3058" spans="1:14" hidden="1">
      <c r="A3058">
        <v>19</v>
      </c>
      <c r="B3058">
        <v>41</v>
      </c>
      <c r="C3058" t="s">
        <v>2559</v>
      </c>
      <c r="D3058" t="s">
        <v>2640</v>
      </c>
      <c r="E3058">
        <v>1000730</v>
      </c>
      <c r="F3058" t="s">
        <v>47</v>
      </c>
      <c r="G3058" t="s">
        <v>54</v>
      </c>
      <c r="H3058" t="s">
        <v>2557</v>
      </c>
      <c r="I3058">
        <v>3911002310</v>
      </c>
      <c r="J3058" t="s">
        <v>2558</v>
      </c>
      <c r="K3058">
        <v>0</v>
      </c>
      <c r="L3058" t="s">
        <v>1228</v>
      </c>
      <c r="M3058">
        <v>0</v>
      </c>
      <c r="N3058" t="s">
        <v>1228</v>
      </c>
    </row>
    <row r="3059" spans="1:14" hidden="1">
      <c r="A3059">
        <v>19</v>
      </c>
      <c r="B3059">
        <v>41</v>
      </c>
      <c r="C3059" t="s">
        <v>2559</v>
      </c>
      <c r="D3059" t="s">
        <v>2640</v>
      </c>
      <c r="E3059">
        <v>1000730</v>
      </c>
      <c r="F3059" t="s">
        <v>47</v>
      </c>
      <c r="G3059" t="s">
        <v>54</v>
      </c>
      <c r="H3059" t="s">
        <v>2557</v>
      </c>
      <c r="I3059">
        <v>3911002310</v>
      </c>
      <c r="J3059" t="s">
        <v>2558</v>
      </c>
      <c r="K3059">
        <v>0</v>
      </c>
      <c r="L3059" t="s">
        <v>1228</v>
      </c>
      <c r="M3059">
        <v>0</v>
      </c>
      <c r="N3059" t="s">
        <v>1228</v>
      </c>
    </row>
    <row r="3060" spans="1:14" hidden="1">
      <c r="A3060">
        <v>19</v>
      </c>
      <c r="B3060">
        <v>41</v>
      </c>
      <c r="C3060" t="s">
        <v>2559</v>
      </c>
      <c r="D3060" t="s">
        <v>2640</v>
      </c>
      <c r="E3060">
        <v>1000730</v>
      </c>
      <c r="F3060" t="s">
        <v>47</v>
      </c>
      <c r="G3060" t="s">
        <v>54</v>
      </c>
      <c r="H3060" t="s">
        <v>2557</v>
      </c>
      <c r="I3060">
        <v>3911002310</v>
      </c>
      <c r="J3060" t="s">
        <v>2558</v>
      </c>
      <c r="K3060">
        <v>0</v>
      </c>
      <c r="L3060" t="s">
        <v>1228</v>
      </c>
      <c r="M3060">
        <v>0</v>
      </c>
      <c r="N3060" t="s">
        <v>1228</v>
      </c>
    </row>
    <row r="3061" spans="1:14" hidden="1">
      <c r="A3061">
        <v>19</v>
      </c>
      <c r="B3061">
        <v>41</v>
      </c>
      <c r="C3061" t="s">
        <v>2559</v>
      </c>
      <c r="D3061" t="s">
        <v>2640</v>
      </c>
      <c r="E3061">
        <v>1000730</v>
      </c>
      <c r="F3061" t="s">
        <v>47</v>
      </c>
      <c r="G3061" t="s">
        <v>54</v>
      </c>
      <c r="H3061" t="s">
        <v>2557</v>
      </c>
      <c r="I3061">
        <v>3911002310</v>
      </c>
      <c r="J3061" t="s">
        <v>2558</v>
      </c>
      <c r="K3061">
        <v>0</v>
      </c>
      <c r="L3061" t="s">
        <v>1228</v>
      </c>
      <c r="M3061">
        <v>0</v>
      </c>
      <c r="N3061" t="s">
        <v>1228</v>
      </c>
    </row>
    <row r="3062" spans="1:14" hidden="1">
      <c r="A3062">
        <v>19</v>
      </c>
      <c r="B3062">
        <v>41</v>
      </c>
      <c r="C3062" t="s">
        <v>2559</v>
      </c>
      <c r="D3062" t="s">
        <v>2640</v>
      </c>
      <c r="E3062">
        <v>1000730</v>
      </c>
      <c r="F3062" t="s">
        <v>47</v>
      </c>
      <c r="G3062" t="s">
        <v>54</v>
      </c>
      <c r="H3062" t="s">
        <v>2557</v>
      </c>
      <c r="I3062">
        <v>3911002310</v>
      </c>
      <c r="J3062" t="s">
        <v>2558</v>
      </c>
      <c r="K3062">
        <v>0</v>
      </c>
      <c r="L3062" t="s">
        <v>1228</v>
      </c>
      <c r="M3062">
        <v>0</v>
      </c>
      <c r="N3062" t="s">
        <v>1228</v>
      </c>
    </row>
    <row r="3063" spans="1:14" hidden="1">
      <c r="A3063">
        <v>19</v>
      </c>
      <c r="B3063">
        <v>41</v>
      </c>
      <c r="C3063" t="s">
        <v>2559</v>
      </c>
      <c r="D3063" t="s">
        <v>2640</v>
      </c>
      <c r="E3063">
        <v>1000730</v>
      </c>
      <c r="F3063" t="s">
        <v>47</v>
      </c>
      <c r="G3063" t="s">
        <v>54</v>
      </c>
      <c r="H3063" t="s">
        <v>2557</v>
      </c>
      <c r="I3063">
        <v>3911002310</v>
      </c>
      <c r="J3063" t="s">
        <v>2558</v>
      </c>
      <c r="K3063">
        <v>0</v>
      </c>
      <c r="L3063" t="s">
        <v>1228</v>
      </c>
      <c r="M3063">
        <v>0</v>
      </c>
      <c r="N3063" t="s">
        <v>1228</v>
      </c>
    </row>
    <row r="3064" spans="1:14" hidden="1">
      <c r="A3064">
        <v>19</v>
      </c>
      <c r="B3064">
        <v>41</v>
      </c>
      <c r="C3064" t="s">
        <v>2559</v>
      </c>
      <c r="D3064" t="s">
        <v>2640</v>
      </c>
      <c r="E3064">
        <v>1000730</v>
      </c>
      <c r="F3064" t="s">
        <v>47</v>
      </c>
      <c r="G3064" t="s">
        <v>54</v>
      </c>
      <c r="H3064" t="s">
        <v>2557</v>
      </c>
      <c r="I3064">
        <v>3911002310</v>
      </c>
      <c r="J3064" t="s">
        <v>2558</v>
      </c>
      <c r="K3064">
        <v>0</v>
      </c>
      <c r="L3064" t="s">
        <v>1228</v>
      </c>
      <c r="M3064">
        <v>0</v>
      </c>
      <c r="N3064" t="s">
        <v>1228</v>
      </c>
    </row>
    <row r="3065" spans="1:14" hidden="1">
      <c r="A3065">
        <v>19</v>
      </c>
      <c r="B3065">
        <v>41</v>
      </c>
      <c r="C3065" t="s">
        <v>2559</v>
      </c>
      <c r="D3065" t="s">
        <v>2640</v>
      </c>
      <c r="E3065">
        <v>1000730</v>
      </c>
      <c r="F3065" t="s">
        <v>47</v>
      </c>
      <c r="G3065" t="s">
        <v>54</v>
      </c>
      <c r="H3065" t="s">
        <v>2557</v>
      </c>
      <c r="I3065">
        <v>3911002310</v>
      </c>
      <c r="J3065" t="s">
        <v>2558</v>
      </c>
      <c r="K3065">
        <v>0</v>
      </c>
      <c r="L3065" t="s">
        <v>1228</v>
      </c>
      <c r="M3065">
        <v>0</v>
      </c>
      <c r="N3065" t="s">
        <v>1228</v>
      </c>
    </row>
    <row r="3066" spans="1:14" hidden="1">
      <c r="A3066">
        <v>19</v>
      </c>
      <c r="B3066">
        <v>41</v>
      </c>
      <c r="C3066" t="s">
        <v>2559</v>
      </c>
      <c r="D3066" t="s">
        <v>2640</v>
      </c>
      <c r="E3066">
        <v>1000730</v>
      </c>
      <c r="F3066" t="s">
        <v>47</v>
      </c>
      <c r="G3066" t="s">
        <v>54</v>
      </c>
      <c r="H3066" t="s">
        <v>2557</v>
      </c>
      <c r="I3066">
        <v>3911002310</v>
      </c>
      <c r="J3066" t="s">
        <v>2558</v>
      </c>
      <c r="K3066">
        <v>0</v>
      </c>
      <c r="L3066" t="s">
        <v>1228</v>
      </c>
      <c r="M3066">
        <v>0</v>
      </c>
      <c r="N3066" t="s">
        <v>1228</v>
      </c>
    </row>
    <row r="3067" spans="1:14" hidden="1">
      <c r="A3067">
        <v>19</v>
      </c>
      <c r="B3067">
        <v>41</v>
      </c>
      <c r="C3067" t="s">
        <v>2559</v>
      </c>
      <c r="D3067" t="s">
        <v>2640</v>
      </c>
      <c r="E3067">
        <v>1000730</v>
      </c>
      <c r="F3067" t="s">
        <v>47</v>
      </c>
      <c r="G3067" t="s">
        <v>54</v>
      </c>
      <c r="H3067" t="s">
        <v>2557</v>
      </c>
      <c r="I3067">
        <v>3911002310</v>
      </c>
      <c r="J3067" t="s">
        <v>2558</v>
      </c>
      <c r="K3067">
        <v>0</v>
      </c>
      <c r="L3067" t="s">
        <v>1228</v>
      </c>
      <c r="M3067">
        <v>0</v>
      </c>
      <c r="N3067" t="s">
        <v>1228</v>
      </c>
    </row>
    <row r="3068" spans="1:14" hidden="1">
      <c r="A3068">
        <v>19</v>
      </c>
      <c r="B3068">
        <v>41</v>
      </c>
      <c r="C3068" t="s">
        <v>2559</v>
      </c>
      <c r="D3068" t="s">
        <v>2640</v>
      </c>
      <c r="E3068">
        <v>1000730</v>
      </c>
      <c r="F3068" t="s">
        <v>47</v>
      </c>
      <c r="G3068" t="s">
        <v>54</v>
      </c>
      <c r="H3068" t="s">
        <v>2557</v>
      </c>
      <c r="I3068">
        <v>3911002310</v>
      </c>
      <c r="J3068" t="s">
        <v>2558</v>
      </c>
      <c r="K3068">
        <v>0</v>
      </c>
      <c r="L3068" t="s">
        <v>1228</v>
      </c>
      <c r="M3068">
        <v>0</v>
      </c>
      <c r="N3068" t="s">
        <v>1228</v>
      </c>
    </row>
    <row r="3069" spans="1:14" hidden="1">
      <c r="A3069">
        <v>19</v>
      </c>
      <c r="B3069">
        <v>41</v>
      </c>
      <c r="C3069" t="s">
        <v>2559</v>
      </c>
      <c r="D3069" t="s">
        <v>2640</v>
      </c>
      <c r="E3069">
        <v>1000730</v>
      </c>
      <c r="F3069" t="s">
        <v>47</v>
      </c>
      <c r="G3069" t="s">
        <v>54</v>
      </c>
      <c r="H3069" t="s">
        <v>2557</v>
      </c>
      <c r="I3069">
        <v>3911002310</v>
      </c>
      <c r="J3069" t="s">
        <v>2558</v>
      </c>
      <c r="K3069">
        <v>0</v>
      </c>
      <c r="L3069" t="s">
        <v>1228</v>
      </c>
      <c r="M3069">
        <v>0</v>
      </c>
      <c r="N3069" t="s">
        <v>1228</v>
      </c>
    </row>
    <row r="3070" spans="1:14" hidden="1">
      <c r="A3070">
        <v>10</v>
      </c>
      <c r="B3070">
        <v>41</v>
      </c>
      <c r="C3070" t="s">
        <v>2559</v>
      </c>
      <c r="D3070" t="s">
        <v>2640</v>
      </c>
      <c r="E3070">
        <v>1000730</v>
      </c>
      <c r="F3070" t="s">
        <v>47</v>
      </c>
      <c r="G3070" t="s">
        <v>1122</v>
      </c>
      <c r="H3070" t="s">
        <v>2557</v>
      </c>
      <c r="I3070">
        <v>3911002311</v>
      </c>
      <c r="J3070" t="s">
        <v>2558</v>
      </c>
      <c r="K3070">
        <v>0</v>
      </c>
      <c r="L3070" t="s">
        <v>1228</v>
      </c>
      <c r="M3070">
        <v>0</v>
      </c>
      <c r="N3070" t="s">
        <v>1228</v>
      </c>
    </row>
    <row r="3071" spans="1:14" hidden="1">
      <c r="A3071">
        <v>10</v>
      </c>
      <c r="B3071">
        <v>41</v>
      </c>
      <c r="C3071" t="s">
        <v>2559</v>
      </c>
      <c r="D3071" t="s">
        <v>2640</v>
      </c>
      <c r="E3071">
        <v>1000730</v>
      </c>
      <c r="F3071" t="s">
        <v>47</v>
      </c>
      <c r="G3071" t="s">
        <v>194</v>
      </c>
      <c r="H3071" t="s">
        <v>2557</v>
      </c>
      <c r="I3071">
        <v>3911002311</v>
      </c>
      <c r="J3071" t="s">
        <v>2558</v>
      </c>
      <c r="K3071">
        <v>0</v>
      </c>
      <c r="L3071" t="s">
        <v>1228</v>
      </c>
      <c r="M3071">
        <v>0</v>
      </c>
      <c r="N3071" t="s">
        <v>1228</v>
      </c>
    </row>
    <row r="3072" spans="1:14" hidden="1">
      <c r="A3072">
        <v>10</v>
      </c>
      <c r="B3072">
        <v>41</v>
      </c>
      <c r="C3072" t="s">
        <v>2559</v>
      </c>
      <c r="D3072" t="s">
        <v>2640</v>
      </c>
      <c r="E3072">
        <v>1000730</v>
      </c>
      <c r="F3072" t="s">
        <v>47</v>
      </c>
      <c r="G3072" t="s">
        <v>409</v>
      </c>
      <c r="H3072" t="s">
        <v>2557</v>
      </c>
      <c r="I3072">
        <v>3911002311</v>
      </c>
      <c r="J3072" t="s">
        <v>2558</v>
      </c>
      <c r="K3072">
        <v>0</v>
      </c>
      <c r="L3072" t="s">
        <v>1228</v>
      </c>
      <c r="M3072">
        <v>0</v>
      </c>
      <c r="N3072" t="s">
        <v>1228</v>
      </c>
    </row>
    <row r="3073" spans="1:14" hidden="1">
      <c r="A3073">
        <v>10</v>
      </c>
      <c r="B3073">
        <v>41</v>
      </c>
      <c r="C3073" t="s">
        <v>2559</v>
      </c>
      <c r="D3073" t="s">
        <v>2640</v>
      </c>
      <c r="E3073">
        <v>1000730</v>
      </c>
      <c r="F3073" t="s">
        <v>47</v>
      </c>
      <c r="G3073" t="s">
        <v>1122</v>
      </c>
      <c r="H3073" t="s">
        <v>2557</v>
      </c>
      <c r="I3073">
        <v>3911002311</v>
      </c>
      <c r="J3073" t="s">
        <v>2558</v>
      </c>
      <c r="K3073">
        <v>0</v>
      </c>
      <c r="L3073" t="s">
        <v>1228</v>
      </c>
      <c r="M3073">
        <v>0</v>
      </c>
      <c r="N3073" t="s">
        <v>1228</v>
      </c>
    </row>
    <row r="3074" spans="1:14" hidden="1">
      <c r="A3074">
        <v>10</v>
      </c>
      <c r="B3074">
        <v>41</v>
      </c>
      <c r="C3074" t="s">
        <v>2559</v>
      </c>
      <c r="D3074" t="s">
        <v>2640</v>
      </c>
      <c r="E3074">
        <v>1000730</v>
      </c>
      <c r="F3074" t="s">
        <v>47</v>
      </c>
      <c r="G3074" t="s">
        <v>194</v>
      </c>
      <c r="H3074" t="s">
        <v>2557</v>
      </c>
      <c r="I3074">
        <v>3911002311</v>
      </c>
      <c r="J3074" t="s">
        <v>2558</v>
      </c>
      <c r="K3074">
        <v>0</v>
      </c>
      <c r="L3074" t="s">
        <v>1228</v>
      </c>
      <c r="M3074">
        <v>0</v>
      </c>
      <c r="N3074" t="s">
        <v>1228</v>
      </c>
    </row>
    <row r="3075" spans="1:14" hidden="1">
      <c r="A3075">
        <v>10</v>
      </c>
      <c r="B3075">
        <v>41</v>
      </c>
      <c r="C3075" t="s">
        <v>2559</v>
      </c>
      <c r="D3075" t="s">
        <v>2640</v>
      </c>
      <c r="E3075">
        <v>1000730</v>
      </c>
      <c r="F3075" t="s">
        <v>47</v>
      </c>
      <c r="G3075" t="s">
        <v>409</v>
      </c>
      <c r="H3075" t="s">
        <v>2557</v>
      </c>
      <c r="I3075">
        <v>3911002311</v>
      </c>
      <c r="J3075" t="s">
        <v>2558</v>
      </c>
      <c r="K3075">
        <v>0</v>
      </c>
      <c r="L3075" t="s">
        <v>1228</v>
      </c>
      <c r="M3075">
        <v>0</v>
      </c>
      <c r="N3075" t="s">
        <v>1228</v>
      </c>
    </row>
    <row r="3076" spans="1:14" hidden="1">
      <c r="A3076">
        <v>19</v>
      </c>
      <c r="B3076">
        <v>41</v>
      </c>
      <c r="C3076" t="s">
        <v>2560</v>
      </c>
      <c r="D3076" t="s">
        <v>2640</v>
      </c>
      <c r="E3076">
        <v>1000730</v>
      </c>
      <c r="F3076" t="s">
        <v>47</v>
      </c>
      <c r="G3076" t="s">
        <v>54</v>
      </c>
      <c r="H3076" t="s">
        <v>2557</v>
      </c>
      <c r="I3076">
        <v>3911002310</v>
      </c>
      <c r="J3076" t="s">
        <v>2558</v>
      </c>
      <c r="K3076">
        <v>0</v>
      </c>
      <c r="L3076" t="s">
        <v>1228</v>
      </c>
      <c r="M3076">
        <v>0</v>
      </c>
      <c r="N3076" t="s">
        <v>1228</v>
      </c>
    </row>
    <row r="3077" spans="1:14" hidden="1">
      <c r="A3077">
        <v>19</v>
      </c>
      <c r="B3077">
        <v>41</v>
      </c>
      <c r="C3077" t="s">
        <v>2560</v>
      </c>
      <c r="D3077" t="s">
        <v>2640</v>
      </c>
      <c r="E3077">
        <v>1000730</v>
      </c>
      <c r="F3077" t="s">
        <v>47</v>
      </c>
      <c r="G3077" t="s">
        <v>54</v>
      </c>
      <c r="H3077" t="s">
        <v>2557</v>
      </c>
      <c r="I3077">
        <v>3911002310</v>
      </c>
      <c r="J3077" t="s">
        <v>2558</v>
      </c>
      <c r="K3077">
        <v>0</v>
      </c>
      <c r="L3077" t="s">
        <v>1228</v>
      </c>
      <c r="M3077">
        <v>0</v>
      </c>
      <c r="N3077" t="s">
        <v>1228</v>
      </c>
    </row>
    <row r="3078" spans="1:14" hidden="1">
      <c r="A3078">
        <v>19</v>
      </c>
      <c r="B3078">
        <v>41</v>
      </c>
      <c r="C3078" t="s">
        <v>2560</v>
      </c>
      <c r="D3078" t="s">
        <v>2640</v>
      </c>
      <c r="E3078">
        <v>1000730</v>
      </c>
      <c r="F3078" t="s">
        <v>47</v>
      </c>
      <c r="G3078" t="s">
        <v>54</v>
      </c>
      <c r="H3078" t="s">
        <v>2557</v>
      </c>
      <c r="I3078">
        <v>3911002310</v>
      </c>
      <c r="J3078" t="s">
        <v>2558</v>
      </c>
      <c r="K3078">
        <v>0</v>
      </c>
      <c r="L3078" t="s">
        <v>1228</v>
      </c>
      <c r="M3078">
        <v>0</v>
      </c>
      <c r="N3078" t="s">
        <v>1228</v>
      </c>
    </row>
    <row r="3079" spans="1:14" hidden="1">
      <c r="A3079">
        <v>19</v>
      </c>
      <c r="B3079">
        <v>41</v>
      </c>
      <c r="C3079" t="s">
        <v>2560</v>
      </c>
      <c r="D3079" t="s">
        <v>2640</v>
      </c>
      <c r="E3079">
        <v>1000730</v>
      </c>
      <c r="F3079" t="s">
        <v>47</v>
      </c>
      <c r="G3079" t="s">
        <v>54</v>
      </c>
      <c r="H3079" t="s">
        <v>2557</v>
      </c>
      <c r="I3079">
        <v>3911002310</v>
      </c>
      <c r="J3079" t="s">
        <v>2558</v>
      </c>
      <c r="K3079">
        <v>0</v>
      </c>
      <c r="L3079" t="s">
        <v>1228</v>
      </c>
      <c r="M3079">
        <v>0</v>
      </c>
      <c r="N3079" t="s">
        <v>1228</v>
      </c>
    </row>
    <row r="3080" spans="1:14" hidden="1">
      <c r="A3080">
        <v>19</v>
      </c>
      <c r="B3080">
        <v>41</v>
      </c>
      <c r="C3080" t="s">
        <v>2560</v>
      </c>
      <c r="D3080" t="s">
        <v>2640</v>
      </c>
      <c r="E3080">
        <v>1000730</v>
      </c>
      <c r="F3080" t="s">
        <v>47</v>
      </c>
      <c r="G3080" t="s">
        <v>54</v>
      </c>
      <c r="H3080" t="s">
        <v>2557</v>
      </c>
      <c r="I3080">
        <v>3911002310</v>
      </c>
      <c r="J3080" t="s">
        <v>2558</v>
      </c>
      <c r="K3080">
        <v>0</v>
      </c>
      <c r="L3080" t="s">
        <v>1228</v>
      </c>
      <c r="M3080">
        <v>0</v>
      </c>
      <c r="N3080" t="s">
        <v>1228</v>
      </c>
    </row>
    <row r="3081" spans="1:14" hidden="1">
      <c r="A3081">
        <v>19</v>
      </c>
      <c r="B3081">
        <v>41</v>
      </c>
      <c r="C3081" t="s">
        <v>2560</v>
      </c>
      <c r="D3081" t="s">
        <v>2640</v>
      </c>
      <c r="E3081">
        <v>1000730</v>
      </c>
      <c r="F3081" t="s">
        <v>47</v>
      </c>
      <c r="G3081" t="s">
        <v>54</v>
      </c>
      <c r="H3081" t="s">
        <v>2557</v>
      </c>
      <c r="I3081">
        <v>3911002310</v>
      </c>
      <c r="J3081" t="s">
        <v>2558</v>
      </c>
      <c r="K3081">
        <v>0</v>
      </c>
      <c r="L3081" t="s">
        <v>1228</v>
      </c>
      <c r="M3081">
        <v>0</v>
      </c>
      <c r="N3081" t="s">
        <v>1228</v>
      </c>
    </row>
    <row r="3082" spans="1:14" hidden="1">
      <c r="A3082">
        <v>19</v>
      </c>
      <c r="B3082">
        <v>41</v>
      </c>
      <c r="C3082" t="s">
        <v>2560</v>
      </c>
      <c r="D3082" t="s">
        <v>2640</v>
      </c>
      <c r="E3082">
        <v>1000730</v>
      </c>
      <c r="F3082" t="s">
        <v>47</v>
      </c>
      <c r="G3082" t="s">
        <v>54</v>
      </c>
      <c r="H3082" t="s">
        <v>2557</v>
      </c>
      <c r="I3082">
        <v>3911002310</v>
      </c>
      <c r="J3082" t="s">
        <v>2558</v>
      </c>
      <c r="K3082">
        <v>0</v>
      </c>
      <c r="L3082" t="s">
        <v>1228</v>
      </c>
      <c r="M3082">
        <v>0</v>
      </c>
      <c r="N3082" t="s">
        <v>1228</v>
      </c>
    </row>
    <row r="3083" spans="1:14" hidden="1">
      <c r="A3083">
        <v>19</v>
      </c>
      <c r="B3083">
        <v>41</v>
      </c>
      <c r="C3083" t="s">
        <v>2560</v>
      </c>
      <c r="D3083" t="s">
        <v>2640</v>
      </c>
      <c r="E3083">
        <v>1000730</v>
      </c>
      <c r="F3083" t="s">
        <v>47</v>
      </c>
      <c r="G3083" t="s">
        <v>54</v>
      </c>
      <c r="H3083" t="s">
        <v>2557</v>
      </c>
      <c r="I3083">
        <v>3911002310</v>
      </c>
      <c r="J3083" t="s">
        <v>2558</v>
      </c>
      <c r="K3083">
        <v>0</v>
      </c>
      <c r="L3083" t="s">
        <v>1228</v>
      </c>
      <c r="M3083">
        <v>0</v>
      </c>
      <c r="N3083" t="s">
        <v>1228</v>
      </c>
    </row>
    <row r="3084" spans="1:14" hidden="1">
      <c r="A3084">
        <v>19</v>
      </c>
      <c r="B3084">
        <v>41</v>
      </c>
      <c r="C3084" t="s">
        <v>2560</v>
      </c>
      <c r="D3084" t="s">
        <v>2640</v>
      </c>
      <c r="E3084">
        <v>1000730</v>
      </c>
      <c r="F3084" t="s">
        <v>47</v>
      </c>
      <c r="G3084" t="s">
        <v>54</v>
      </c>
      <c r="H3084" t="s">
        <v>2557</v>
      </c>
      <c r="I3084">
        <v>3911002310</v>
      </c>
      <c r="J3084" t="s">
        <v>2558</v>
      </c>
      <c r="K3084">
        <v>0</v>
      </c>
      <c r="L3084" t="s">
        <v>1228</v>
      </c>
      <c r="M3084">
        <v>0</v>
      </c>
      <c r="N3084" t="s">
        <v>1228</v>
      </c>
    </row>
    <row r="3085" spans="1:14" hidden="1">
      <c r="A3085">
        <v>19</v>
      </c>
      <c r="B3085">
        <v>41</v>
      </c>
      <c r="C3085" t="s">
        <v>2560</v>
      </c>
      <c r="D3085" t="s">
        <v>2640</v>
      </c>
      <c r="E3085">
        <v>1000730</v>
      </c>
      <c r="F3085" t="s">
        <v>47</v>
      </c>
      <c r="G3085" t="s">
        <v>54</v>
      </c>
      <c r="H3085" t="s">
        <v>2557</v>
      </c>
      <c r="I3085">
        <v>3911002310</v>
      </c>
      <c r="J3085" t="s">
        <v>2558</v>
      </c>
      <c r="K3085">
        <v>0</v>
      </c>
      <c r="L3085" t="s">
        <v>1228</v>
      </c>
      <c r="M3085">
        <v>0</v>
      </c>
      <c r="N3085" t="s">
        <v>1228</v>
      </c>
    </row>
    <row r="3086" spans="1:14" hidden="1">
      <c r="A3086">
        <v>19</v>
      </c>
      <c r="B3086">
        <v>41</v>
      </c>
      <c r="C3086" t="s">
        <v>2560</v>
      </c>
      <c r="D3086" t="s">
        <v>2640</v>
      </c>
      <c r="E3086">
        <v>1000730</v>
      </c>
      <c r="F3086" t="s">
        <v>47</v>
      </c>
      <c r="G3086" t="s">
        <v>54</v>
      </c>
      <c r="H3086" t="s">
        <v>2557</v>
      </c>
      <c r="I3086">
        <v>3911002310</v>
      </c>
      <c r="J3086" t="s">
        <v>2558</v>
      </c>
      <c r="K3086">
        <v>0</v>
      </c>
      <c r="L3086" t="s">
        <v>1228</v>
      </c>
      <c r="M3086">
        <v>0</v>
      </c>
      <c r="N3086" t="s">
        <v>1228</v>
      </c>
    </row>
    <row r="3087" spans="1:14" hidden="1">
      <c r="A3087">
        <v>19</v>
      </c>
      <c r="B3087">
        <v>41</v>
      </c>
      <c r="C3087" t="s">
        <v>2560</v>
      </c>
      <c r="D3087" t="s">
        <v>2640</v>
      </c>
      <c r="E3087">
        <v>1000730</v>
      </c>
      <c r="F3087" t="s">
        <v>47</v>
      </c>
      <c r="G3087" t="s">
        <v>54</v>
      </c>
      <c r="H3087" t="s">
        <v>2557</v>
      </c>
      <c r="I3087">
        <v>3911002310</v>
      </c>
      <c r="J3087" t="s">
        <v>2558</v>
      </c>
      <c r="K3087">
        <v>0</v>
      </c>
      <c r="L3087" t="s">
        <v>1228</v>
      </c>
      <c r="M3087">
        <v>0</v>
      </c>
      <c r="N3087" t="s">
        <v>1228</v>
      </c>
    </row>
    <row r="3088" spans="1:14" hidden="1">
      <c r="A3088">
        <v>19</v>
      </c>
      <c r="B3088">
        <v>41</v>
      </c>
      <c r="C3088" t="s">
        <v>2560</v>
      </c>
      <c r="D3088" t="s">
        <v>2640</v>
      </c>
      <c r="E3088">
        <v>1000730</v>
      </c>
      <c r="F3088" t="s">
        <v>47</v>
      </c>
      <c r="G3088" t="s">
        <v>54</v>
      </c>
      <c r="H3088" t="s">
        <v>2557</v>
      </c>
      <c r="I3088">
        <v>3911002310</v>
      </c>
      <c r="J3088" t="s">
        <v>2558</v>
      </c>
      <c r="K3088">
        <v>0</v>
      </c>
      <c r="L3088" t="s">
        <v>1228</v>
      </c>
      <c r="M3088">
        <v>0</v>
      </c>
      <c r="N3088" t="s">
        <v>1228</v>
      </c>
    </row>
    <row r="3089" spans="1:14" hidden="1">
      <c r="A3089">
        <v>19</v>
      </c>
      <c r="B3089">
        <v>41</v>
      </c>
      <c r="C3089" t="s">
        <v>2560</v>
      </c>
      <c r="D3089" t="s">
        <v>2640</v>
      </c>
      <c r="E3089">
        <v>1000730</v>
      </c>
      <c r="F3089" t="s">
        <v>47</v>
      </c>
      <c r="G3089" t="s">
        <v>54</v>
      </c>
      <c r="H3089" t="s">
        <v>2557</v>
      </c>
      <c r="I3089">
        <v>3911002310</v>
      </c>
      <c r="J3089" t="s">
        <v>2558</v>
      </c>
      <c r="K3089">
        <v>0</v>
      </c>
      <c r="L3089" t="s">
        <v>1228</v>
      </c>
      <c r="M3089">
        <v>0</v>
      </c>
      <c r="N3089" t="s">
        <v>1228</v>
      </c>
    </row>
    <row r="3090" spans="1:14" hidden="1">
      <c r="A3090">
        <v>19</v>
      </c>
      <c r="B3090">
        <v>41</v>
      </c>
      <c r="C3090" t="s">
        <v>2560</v>
      </c>
      <c r="D3090" t="s">
        <v>2640</v>
      </c>
      <c r="E3090">
        <v>1000730</v>
      </c>
      <c r="F3090" t="s">
        <v>47</v>
      </c>
      <c r="G3090" t="s">
        <v>54</v>
      </c>
      <c r="H3090" t="s">
        <v>2557</v>
      </c>
      <c r="I3090">
        <v>3911002310</v>
      </c>
      <c r="J3090" t="s">
        <v>2558</v>
      </c>
      <c r="K3090">
        <v>0</v>
      </c>
      <c r="L3090" t="s">
        <v>1228</v>
      </c>
      <c r="M3090">
        <v>0</v>
      </c>
      <c r="N3090" t="s">
        <v>1228</v>
      </c>
    </row>
    <row r="3091" spans="1:14" hidden="1">
      <c r="A3091">
        <v>19</v>
      </c>
      <c r="B3091">
        <v>41</v>
      </c>
      <c r="C3091" t="s">
        <v>2560</v>
      </c>
      <c r="D3091" t="s">
        <v>2640</v>
      </c>
      <c r="E3091">
        <v>1000730</v>
      </c>
      <c r="F3091" t="s">
        <v>47</v>
      </c>
      <c r="G3091" t="s">
        <v>54</v>
      </c>
      <c r="H3091" t="s">
        <v>2557</v>
      </c>
      <c r="I3091">
        <v>3911002310</v>
      </c>
      <c r="J3091" t="s">
        <v>2558</v>
      </c>
      <c r="K3091">
        <v>0</v>
      </c>
      <c r="L3091" t="s">
        <v>1228</v>
      </c>
      <c r="M3091">
        <v>0</v>
      </c>
      <c r="N3091" t="s">
        <v>1228</v>
      </c>
    </row>
    <row r="3092" spans="1:14" hidden="1">
      <c r="A3092">
        <v>19</v>
      </c>
      <c r="B3092">
        <v>41</v>
      </c>
      <c r="C3092" t="s">
        <v>2560</v>
      </c>
      <c r="D3092" t="s">
        <v>2640</v>
      </c>
      <c r="E3092">
        <v>1000730</v>
      </c>
      <c r="F3092" t="s">
        <v>47</v>
      </c>
      <c r="G3092" t="s">
        <v>54</v>
      </c>
      <c r="H3092" t="s">
        <v>2557</v>
      </c>
      <c r="I3092">
        <v>3911002310</v>
      </c>
      <c r="J3092" t="s">
        <v>2558</v>
      </c>
      <c r="K3092">
        <v>0</v>
      </c>
      <c r="L3092" t="s">
        <v>1228</v>
      </c>
      <c r="M3092">
        <v>0</v>
      </c>
      <c r="N3092" t="s">
        <v>1228</v>
      </c>
    </row>
    <row r="3093" spans="1:14" hidden="1">
      <c r="A3093">
        <v>19</v>
      </c>
      <c r="B3093">
        <v>41</v>
      </c>
      <c r="C3093" t="s">
        <v>2560</v>
      </c>
      <c r="D3093" t="s">
        <v>2640</v>
      </c>
      <c r="E3093">
        <v>1000730</v>
      </c>
      <c r="F3093" t="s">
        <v>47</v>
      </c>
      <c r="G3093" t="s">
        <v>54</v>
      </c>
      <c r="H3093" t="s">
        <v>2557</v>
      </c>
      <c r="I3093">
        <v>3911002310</v>
      </c>
      <c r="J3093" t="s">
        <v>2558</v>
      </c>
      <c r="K3093">
        <v>0</v>
      </c>
      <c r="L3093" t="s">
        <v>1228</v>
      </c>
      <c r="M3093">
        <v>0</v>
      </c>
      <c r="N3093" t="s">
        <v>1228</v>
      </c>
    </row>
    <row r="3094" spans="1:14" hidden="1">
      <c r="A3094">
        <v>19</v>
      </c>
      <c r="B3094">
        <v>41</v>
      </c>
      <c r="C3094" t="s">
        <v>2560</v>
      </c>
      <c r="D3094" t="s">
        <v>2640</v>
      </c>
      <c r="E3094">
        <v>1000730</v>
      </c>
      <c r="F3094" t="s">
        <v>47</v>
      </c>
      <c r="G3094" t="s">
        <v>54</v>
      </c>
      <c r="H3094" t="s">
        <v>2557</v>
      </c>
      <c r="I3094">
        <v>3911002310</v>
      </c>
      <c r="J3094" t="s">
        <v>2558</v>
      </c>
      <c r="K3094">
        <v>0</v>
      </c>
      <c r="L3094" t="s">
        <v>1228</v>
      </c>
      <c r="M3094">
        <v>0</v>
      </c>
      <c r="N3094" t="s">
        <v>1228</v>
      </c>
    </row>
    <row r="3095" spans="1:14" hidden="1">
      <c r="A3095">
        <v>19</v>
      </c>
      <c r="B3095">
        <v>41</v>
      </c>
      <c r="C3095" t="s">
        <v>2560</v>
      </c>
      <c r="D3095" t="s">
        <v>2640</v>
      </c>
      <c r="E3095">
        <v>1000730</v>
      </c>
      <c r="F3095" t="s">
        <v>47</v>
      </c>
      <c r="G3095" t="s">
        <v>54</v>
      </c>
      <c r="H3095" t="s">
        <v>2557</v>
      </c>
      <c r="I3095">
        <v>3911002310</v>
      </c>
      <c r="J3095" t="s">
        <v>2558</v>
      </c>
      <c r="K3095">
        <v>0</v>
      </c>
      <c r="L3095" t="s">
        <v>1228</v>
      </c>
      <c r="M3095">
        <v>0</v>
      </c>
      <c r="N3095" t="s">
        <v>1228</v>
      </c>
    </row>
    <row r="3096" spans="1:14" hidden="1">
      <c r="A3096">
        <v>19</v>
      </c>
      <c r="B3096">
        <v>41</v>
      </c>
      <c r="C3096" t="s">
        <v>2560</v>
      </c>
      <c r="D3096" t="s">
        <v>2640</v>
      </c>
      <c r="E3096">
        <v>1000730</v>
      </c>
      <c r="F3096" t="s">
        <v>47</v>
      </c>
      <c r="G3096" t="s">
        <v>54</v>
      </c>
      <c r="H3096" t="s">
        <v>2557</v>
      </c>
      <c r="I3096">
        <v>3911002310</v>
      </c>
      <c r="J3096" t="s">
        <v>2558</v>
      </c>
      <c r="K3096">
        <v>0</v>
      </c>
      <c r="L3096" t="s">
        <v>1228</v>
      </c>
      <c r="M3096">
        <v>0</v>
      </c>
      <c r="N3096" t="s">
        <v>1228</v>
      </c>
    </row>
    <row r="3097" spans="1:14" hidden="1">
      <c r="A3097">
        <v>19</v>
      </c>
      <c r="B3097">
        <v>41</v>
      </c>
      <c r="C3097" t="s">
        <v>2560</v>
      </c>
      <c r="D3097" t="s">
        <v>2640</v>
      </c>
      <c r="E3097">
        <v>1000730</v>
      </c>
      <c r="F3097" t="s">
        <v>47</v>
      </c>
      <c r="G3097" t="s">
        <v>54</v>
      </c>
      <c r="H3097" t="s">
        <v>2557</v>
      </c>
      <c r="I3097">
        <v>3911002310</v>
      </c>
      <c r="J3097" t="s">
        <v>2558</v>
      </c>
      <c r="K3097">
        <v>0</v>
      </c>
      <c r="L3097" t="s">
        <v>1228</v>
      </c>
      <c r="M3097">
        <v>0</v>
      </c>
      <c r="N3097" t="s">
        <v>1228</v>
      </c>
    </row>
    <row r="3098" spans="1:14" hidden="1">
      <c r="A3098">
        <v>19</v>
      </c>
      <c r="B3098">
        <v>41</v>
      </c>
      <c r="C3098" t="s">
        <v>2560</v>
      </c>
      <c r="D3098" t="s">
        <v>2640</v>
      </c>
      <c r="E3098">
        <v>1000730</v>
      </c>
      <c r="F3098" t="s">
        <v>47</v>
      </c>
      <c r="G3098" t="s">
        <v>54</v>
      </c>
      <c r="H3098" t="s">
        <v>2557</v>
      </c>
      <c r="I3098">
        <v>3911002310</v>
      </c>
      <c r="J3098" t="s">
        <v>2558</v>
      </c>
      <c r="K3098">
        <v>0</v>
      </c>
      <c r="L3098" t="s">
        <v>1228</v>
      </c>
      <c r="M3098">
        <v>0</v>
      </c>
      <c r="N3098" t="s">
        <v>1228</v>
      </c>
    </row>
    <row r="3099" spans="1:14" hidden="1">
      <c r="A3099">
        <v>19</v>
      </c>
      <c r="B3099">
        <v>41</v>
      </c>
      <c r="C3099" t="s">
        <v>2560</v>
      </c>
      <c r="D3099" t="s">
        <v>2640</v>
      </c>
      <c r="E3099">
        <v>1000730</v>
      </c>
      <c r="F3099" t="s">
        <v>47</v>
      </c>
      <c r="G3099" t="s">
        <v>54</v>
      </c>
      <c r="H3099" t="s">
        <v>2557</v>
      </c>
      <c r="I3099">
        <v>3911002310</v>
      </c>
      <c r="J3099" t="s">
        <v>2558</v>
      </c>
      <c r="K3099">
        <v>0</v>
      </c>
      <c r="L3099" t="s">
        <v>1228</v>
      </c>
      <c r="M3099">
        <v>0</v>
      </c>
      <c r="N3099" t="s">
        <v>1228</v>
      </c>
    </row>
    <row r="3100" spans="1:14" hidden="1">
      <c r="A3100">
        <v>10</v>
      </c>
      <c r="B3100">
        <v>41</v>
      </c>
      <c r="C3100" t="s">
        <v>2560</v>
      </c>
      <c r="D3100" t="s">
        <v>2640</v>
      </c>
      <c r="E3100">
        <v>1000730</v>
      </c>
      <c r="F3100" t="s">
        <v>47</v>
      </c>
      <c r="G3100" t="s">
        <v>1122</v>
      </c>
      <c r="H3100" t="s">
        <v>2557</v>
      </c>
      <c r="I3100">
        <v>3911002311</v>
      </c>
      <c r="J3100" t="s">
        <v>2558</v>
      </c>
      <c r="K3100">
        <v>0</v>
      </c>
      <c r="L3100" t="s">
        <v>1228</v>
      </c>
      <c r="M3100">
        <v>0</v>
      </c>
      <c r="N3100" t="s">
        <v>1228</v>
      </c>
    </row>
    <row r="3101" spans="1:14" hidden="1">
      <c r="A3101">
        <v>10</v>
      </c>
      <c r="B3101">
        <v>41</v>
      </c>
      <c r="C3101" t="s">
        <v>2560</v>
      </c>
      <c r="D3101" t="s">
        <v>2640</v>
      </c>
      <c r="E3101">
        <v>1000730</v>
      </c>
      <c r="F3101" t="s">
        <v>47</v>
      </c>
      <c r="G3101" t="s">
        <v>194</v>
      </c>
      <c r="H3101" t="s">
        <v>2557</v>
      </c>
      <c r="I3101">
        <v>3911002311</v>
      </c>
      <c r="J3101" t="s">
        <v>2558</v>
      </c>
      <c r="K3101">
        <v>0</v>
      </c>
      <c r="L3101" t="s">
        <v>1228</v>
      </c>
      <c r="M3101">
        <v>0</v>
      </c>
      <c r="N3101" t="s">
        <v>1228</v>
      </c>
    </row>
    <row r="3102" spans="1:14" hidden="1">
      <c r="A3102">
        <v>10</v>
      </c>
      <c r="B3102">
        <v>41</v>
      </c>
      <c r="C3102" t="s">
        <v>2560</v>
      </c>
      <c r="D3102" t="s">
        <v>2640</v>
      </c>
      <c r="E3102">
        <v>1000730</v>
      </c>
      <c r="F3102" t="s">
        <v>47</v>
      </c>
      <c r="G3102" t="s">
        <v>409</v>
      </c>
      <c r="H3102" t="s">
        <v>2557</v>
      </c>
      <c r="I3102">
        <v>3911002311</v>
      </c>
      <c r="J3102" t="s">
        <v>2558</v>
      </c>
      <c r="K3102">
        <v>0</v>
      </c>
      <c r="L3102" t="s">
        <v>1228</v>
      </c>
      <c r="M3102">
        <v>0</v>
      </c>
      <c r="N3102" t="s">
        <v>1228</v>
      </c>
    </row>
    <row r="3103" spans="1:14" hidden="1">
      <c r="A3103">
        <v>10</v>
      </c>
      <c r="B3103">
        <v>41</v>
      </c>
      <c r="C3103" t="s">
        <v>2560</v>
      </c>
      <c r="D3103" t="s">
        <v>2640</v>
      </c>
      <c r="E3103">
        <v>1000730</v>
      </c>
      <c r="F3103" t="s">
        <v>47</v>
      </c>
      <c r="G3103" t="s">
        <v>1122</v>
      </c>
      <c r="H3103" t="s">
        <v>2557</v>
      </c>
      <c r="I3103">
        <v>3911002311</v>
      </c>
      <c r="J3103" t="s">
        <v>2558</v>
      </c>
      <c r="K3103">
        <v>0</v>
      </c>
      <c r="L3103" t="s">
        <v>1228</v>
      </c>
      <c r="M3103">
        <v>0</v>
      </c>
      <c r="N3103" t="s">
        <v>1228</v>
      </c>
    </row>
    <row r="3104" spans="1:14" hidden="1">
      <c r="A3104">
        <v>10</v>
      </c>
      <c r="B3104">
        <v>41</v>
      </c>
      <c r="C3104" t="s">
        <v>2560</v>
      </c>
      <c r="D3104" t="s">
        <v>2640</v>
      </c>
      <c r="E3104">
        <v>1000730</v>
      </c>
      <c r="F3104" t="s">
        <v>47</v>
      </c>
      <c r="G3104" t="s">
        <v>194</v>
      </c>
      <c r="H3104" t="s">
        <v>2557</v>
      </c>
      <c r="I3104">
        <v>3911002311</v>
      </c>
      <c r="J3104" t="s">
        <v>2558</v>
      </c>
      <c r="K3104">
        <v>0</v>
      </c>
      <c r="L3104" t="s">
        <v>1228</v>
      </c>
      <c r="M3104">
        <v>0</v>
      </c>
      <c r="N3104" t="s">
        <v>1228</v>
      </c>
    </row>
    <row r="3105" spans="1:14" hidden="1">
      <c r="A3105">
        <v>10</v>
      </c>
      <c r="B3105">
        <v>41</v>
      </c>
      <c r="C3105" t="s">
        <v>2560</v>
      </c>
      <c r="D3105" t="s">
        <v>2640</v>
      </c>
      <c r="E3105">
        <v>1000730</v>
      </c>
      <c r="F3105" t="s">
        <v>47</v>
      </c>
      <c r="G3105" t="s">
        <v>409</v>
      </c>
      <c r="H3105" t="s">
        <v>2557</v>
      </c>
      <c r="I3105">
        <v>3911002311</v>
      </c>
      <c r="J3105" t="s">
        <v>2558</v>
      </c>
      <c r="K3105">
        <v>0</v>
      </c>
      <c r="L3105" t="s">
        <v>1228</v>
      </c>
      <c r="M3105">
        <v>0</v>
      </c>
      <c r="N3105" t="s">
        <v>1228</v>
      </c>
    </row>
    <row r="3106" spans="1:14" hidden="1">
      <c r="A3106">
        <v>19</v>
      </c>
      <c r="B3106">
        <v>41</v>
      </c>
      <c r="C3106" t="s">
        <v>2559</v>
      </c>
      <c r="D3106" t="s">
        <v>2641</v>
      </c>
      <c r="E3106">
        <v>1000730</v>
      </c>
      <c r="F3106" t="s">
        <v>47</v>
      </c>
      <c r="G3106" t="s">
        <v>54</v>
      </c>
      <c r="H3106" t="s">
        <v>2557</v>
      </c>
      <c r="I3106">
        <v>3911038273</v>
      </c>
      <c r="J3106" t="s">
        <v>2558</v>
      </c>
      <c r="K3106">
        <v>0</v>
      </c>
      <c r="L3106" t="s">
        <v>1228</v>
      </c>
      <c r="M3106">
        <v>0</v>
      </c>
      <c r="N3106" t="s">
        <v>1228</v>
      </c>
    </row>
    <row r="3107" spans="1:14" hidden="1">
      <c r="A3107">
        <v>19</v>
      </c>
      <c r="B3107">
        <v>41</v>
      </c>
      <c r="C3107" t="s">
        <v>2559</v>
      </c>
      <c r="D3107" t="s">
        <v>2641</v>
      </c>
      <c r="E3107">
        <v>1000730</v>
      </c>
      <c r="F3107" t="s">
        <v>47</v>
      </c>
      <c r="G3107" t="s">
        <v>54</v>
      </c>
      <c r="H3107" t="s">
        <v>2557</v>
      </c>
      <c r="I3107">
        <v>3911038273</v>
      </c>
      <c r="J3107" t="s">
        <v>2558</v>
      </c>
      <c r="K3107">
        <v>0</v>
      </c>
      <c r="L3107" t="s">
        <v>1228</v>
      </c>
      <c r="M3107">
        <v>0</v>
      </c>
      <c r="N3107" t="s">
        <v>1228</v>
      </c>
    </row>
    <row r="3108" spans="1:14" hidden="1">
      <c r="A3108">
        <v>19</v>
      </c>
      <c r="B3108">
        <v>41</v>
      </c>
      <c r="C3108" t="s">
        <v>2559</v>
      </c>
      <c r="D3108" t="s">
        <v>2641</v>
      </c>
      <c r="E3108">
        <v>1000730</v>
      </c>
      <c r="F3108" t="s">
        <v>47</v>
      </c>
      <c r="G3108" t="s">
        <v>54</v>
      </c>
      <c r="H3108" t="s">
        <v>2557</v>
      </c>
      <c r="I3108">
        <v>3911038273</v>
      </c>
      <c r="J3108" t="s">
        <v>2558</v>
      </c>
      <c r="K3108">
        <v>0</v>
      </c>
      <c r="L3108" t="s">
        <v>1228</v>
      </c>
      <c r="M3108">
        <v>0</v>
      </c>
      <c r="N3108" t="s">
        <v>1228</v>
      </c>
    </row>
    <row r="3109" spans="1:14" hidden="1">
      <c r="A3109">
        <v>19</v>
      </c>
      <c r="B3109">
        <v>41</v>
      </c>
      <c r="C3109" t="s">
        <v>2559</v>
      </c>
      <c r="D3109" t="s">
        <v>2641</v>
      </c>
      <c r="E3109">
        <v>1000730</v>
      </c>
      <c r="F3109" t="s">
        <v>47</v>
      </c>
      <c r="G3109" t="s">
        <v>54</v>
      </c>
      <c r="H3109" t="s">
        <v>2557</v>
      </c>
      <c r="I3109">
        <v>3911038273</v>
      </c>
      <c r="J3109" t="s">
        <v>2558</v>
      </c>
      <c r="K3109">
        <v>0</v>
      </c>
      <c r="L3109" t="s">
        <v>1228</v>
      </c>
      <c r="M3109">
        <v>0</v>
      </c>
      <c r="N3109" t="s">
        <v>1228</v>
      </c>
    </row>
    <row r="3110" spans="1:14" hidden="1">
      <c r="A3110">
        <v>19</v>
      </c>
      <c r="B3110">
        <v>41</v>
      </c>
      <c r="C3110" t="s">
        <v>2559</v>
      </c>
      <c r="D3110" t="s">
        <v>2641</v>
      </c>
      <c r="E3110">
        <v>1000730</v>
      </c>
      <c r="F3110" t="s">
        <v>47</v>
      </c>
      <c r="G3110" t="s">
        <v>54</v>
      </c>
      <c r="H3110" t="s">
        <v>2557</v>
      </c>
      <c r="I3110">
        <v>3911038273</v>
      </c>
      <c r="J3110" t="s">
        <v>2558</v>
      </c>
      <c r="K3110">
        <v>0</v>
      </c>
      <c r="L3110" t="s">
        <v>1228</v>
      </c>
      <c r="M3110">
        <v>0</v>
      </c>
      <c r="N3110" t="s">
        <v>1228</v>
      </c>
    </row>
    <row r="3111" spans="1:14" hidden="1">
      <c r="A3111">
        <v>19</v>
      </c>
      <c r="B3111">
        <v>41</v>
      </c>
      <c r="C3111" t="s">
        <v>2559</v>
      </c>
      <c r="D3111" t="s">
        <v>2641</v>
      </c>
      <c r="E3111">
        <v>1000730</v>
      </c>
      <c r="F3111" t="s">
        <v>47</v>
      </c>
      <c r="G3111" t="s">
        <v>54</v>
      </c>
      <c r="H3111" t="s">
        <v>2557</v>
      </c>
      <c r="I3111">
        <v>3911038273</v>
      </c>
      <c r="J3111" t="s">
        <v>2558</v>
      </c>
      <c r="K3111">
        <v>0</v>
      </c>
      <c r="L3111" t="s">
        <v>1228</v>
      </c>
      <c r="M3111">
        <v>0</v>
      </c>
      <c r="N3111" t="s">
        <v>1228</v>
      </c>
    </row>
    <row r="3112" spans="1:14" hidden="1">
      <c r="A3112">
        <v>19</v>
      </c>
      <c r="B3112">
        <v>41</v>
      </c>
      <c r="C3112" t="s">
        <v>2559</v>
      </c>
      <c r="D3112" t="s">
        <v>2641</v>
      </c>
      <c r="E3112">
        <v>1000730</v>
      </c>
      <c r="F3112" t="s">
        <v>47</v>
      </c>
      <c r="G3112" t="s">
        <v>54</v>
      </c>
      <c r="H3112" t="s">
        <v>2557</v>
      </c>
      <c r="I3112">
        <v>3911038273</v>
      </c>
      <c r="J3112" t="s">
        <v>2558</v>
      </c>
      <c r="K3112">
        <v>0</v>
      </c>
      <c r="L3112" t="s">
        <v>1228</v>
      </c>
      <c r="M3112">
        <v>0</v>
      </c>
      <c r="N3112" t="s">
        <v>1228</v>
      </c>
    </row>
    <row r="3113" spans="1:14" hidden="1">
      <c r="A3113">
        <v>19</v>
      </c>
      <c r="B3113">
        <v>41</v>
      </c>
      <c r="C3113" t="s">
        <v>2559</v>
      </c>
      <c r="D3113" t="s">
        <v>2641</v>
      </c>
      <c r="E3113">
        <v>1000730</v>
      </c>
      <c r="F3113" t="s">
        <v>47</v>
      </c>
      <c r="G3113" t="s">
        <v>54</v>
      </c>
      <c r="H3113" t="s">
        <v>2557</v>
      </c>
      <c r="I3113">
        <v>3911038273</v>
      </c>
      <c r="J3113" t="s">
        <v>2558</v>
      </c>
      <c r="K3113">
        <v>0</v>
      </c>
      <c r="L3113" t="s">
        <v>1228</v>
      </c>
      <c r="M3113">
        <v>0</v>
      </c>
      <c r="N3113" t="s">
        <v>1228</v>
      </c>
    </row>
    <row r="3114" spans="1:14" hidden="1">
      <c r="A3114">
        <v>19</v>
      </c>
      <c r="B3114">
        <v>41</v>
      </c>
      <c r="C3114" t="s">
        <v>2559</v>
      </c>
      <c r="D3114" t="s">
        <v>2641</v>
      </c>
      <c r="E3114">
        <v>1000730</v>
      </c>
      <c r="F3114" t="s">
        <v>47</v>
      </c>
      <c r="G3114" t="s">
        <v>54</v>
      </c>
      <c r="H3114" t="s">
        <v>2557</v>
      </c>
      <c r="I3114">
        <v>3911038273</v>
      </c>
      <c r="J3114" t="s">
        <v>2558</v>
      </c>
      <c r="K3114">
        <v>0</v>
      </c>
      <c r="L3114" t="s">
        <v>1228</v>
      </c>
      <c r="M3114">
        <v>0</v>
      </c>
      <c r="N3114" t="s">
        <v>1228</v>
      </c>
    </row>
    <row r="3115" spans="1:14" hidden="1">
      <c r="A3115">
        <v>19</v>
      </c>
      <c r="B3115">
        <v>41</v>
      </c>
      <c r="C3115" t="s">
        <v>2559</v>
      </c>
      <c r="D3115" t="s">
        <v>2641</v>
      </c>
      <c r="E3115">
        <v>1000730</v>
      </c>
      <c r="F3115" t="s">
        <v>47</v>
      </c>
      <c r="G3115" t="s">
        <v>54</v>
      </c>
      <c r="H3115" t="s">
        <v>2557</v>
      </c>
      <c r="I3115">
        <v>3911038273</v>
      </c>
      <c r="J3115" t="s">
        <v>2558</v>
      </c>
      <c r="K3115">
        <v>0</v>
      </c>
      <c r="L3115" t="s">
        <v>1228</v>
      </c>
      <c r="M3115">
        <v>0</v>
      </c>
      <c r="N3115" t="s">
        <v>1228</v>
      </c>
    </row>
    <row r="3116" spans="1:14" hidden="1">
      <c r="A3116">
        <v>19</v>
      </c>
      <c r="B3116">
        <v>41</v>
      </c>
      <c r="C3116" t="s">
        <v>2559</v>
      </c>
      <c r="D3116" t="s">
        <v>2641</v>
      </c>
      <c r="E3116">
        <v>1000730</v>
      </c>
      <c r="F3116" t="s">
        <v>47</v>
      </c>
      <c r="G3116" t="s">
        <v>54</v>
      </c>
      <c r="H3116" t="s">
        <v>2557</v>
      </c>
      <c r="I3116">
        <v>3911038273</v>
      </c>
      <c r="J3116" t="s">
        <v>2558</v>
      </c>
      <c r="K3116">
        <v>0</v>
      </c>
      <c r="L3116" t="s">
        <v>1228</v>
      </c>
      <c r="M3116">
        <v>0</v>
      </c>
      <c r="N3116" t="s">
        <v>1228</v>
      </c>
    </row>
    <row r="3117" spans="1:14" hidden="1">
      <c r="A3117">
        <v>19</v>
      </c>
      <c r="B3117">
        <v>41</v>
      </c>
      <c r="C3117" t="s">
        <v>2559</v>
      </c>
      <c r="D3117" t="s">
        <v>2641</v>
      </c>
      <c r="E3117">
        <v>1000730</v>
      </c>
      <c r="F3117" t="s">
        <v>47</v>
      </c>
      <c r="G3117" t="s">
        <v>54</v>
      </c>
      <c r="H3117" t="s">
        <v>2557</v>
      </c>
      <c r="I3117">
        <v>3911038273</v>
      </c>
      <c r="J3117" t="s">
        <v>2558</v>
      </c>
      <c r="K3117">
        <v>0</v>
      </c>
      <c r="L3117" t="s">
        <v>1228</v>
      </c>
      <c r="M3117">
        <v>0</v>
      </c>
      <c r="N3117" t="s">
        <v>1228</v>
      </c>
    </row>
    <row r="3118" spans="1:14" hidden="1">
      <c r="A3118">
        <v>19</v>
      </c>
      <c r="B3118">
        <v>41</v>
      </c>
      <c r="C3118" t="s">
        <v>2559</v>
      </c>
      <c r="D3118" t="s">
        <v>2641</v>
      </c>
      <c r="E3118">
        <v>1000730</v>
      </c>
      <c r="F3118" t="s">
        <v>47</v>
      </c>
      <c r="G3118" t="s">
        <v>54</v>
      </c>
      <c r="H3118" t="s">
        <v>2557</v>
      </c>
      <c r="I3118">
        <v>3911038273</v>
      </c>
      <c r="J3118" t="s">
        <v>2558</v>
      </c>
      <c r="K3118">
        <v>0</v>
      </c>
      <c r="L3118" t="s">
        <v>1228</v>
      </c>
      <c r="M3118">
        <v>0</v>
      </c>
      <c r="N3118" t="s">
        <v>1228</v>
      </c>
    </row>
    <row r="3119" spans="1:14" hidden="1">
      <c r="A3119">
        <v>19</v>
      </c>
      <c r="B3119">
        <v>41</v>
      </c>
      <c r="C3119" t="s">
        <v>2559</v>
      </c>
      <c r="D3119" t="s">
        <v>2641</v>
      </c>
      <c r="E3119">
        <v>1000730</v>
      </c>
      <c r="F3119" t="s">
        <v>47</v>
      </c>
      <c r="G3119" t="s">
        <v>54</v>
      </c>
      <c r="H3119" t="s">
        <v>2557</v>
      </c>
      <c r="I3119">
        <v>3911038273</v>
      </c>
      <c r="J3119" t="s">
        <v>2558</v>
      </c>
      <c r="K3119">
        <v>0</v>
      </c>
      <c r="L3119" t="s">
        <v>1228</v>
      </c>
      <c r="M3119">
        <v>0</v>
      </c>
      <c r="N3119" t="s">
        <v>1228</v>
      </c>
    </row>
    <row r="3120" spans="1:14" hidden="1">
      <c r="A3120">
        <v>19</v>
      </c>
      <c r="B3120">
        <v>41</v>
      </c>
      <c r="C3120" t="s">
        <v>2559</v>
      </c>
      <c r="D3120" t="s">
        <v>2641</v>
      </c>
      <c r="E3120">
        <v>1000730</v>
      </c>
      <c r="F3120" t="s">
        <v>47</v>
      </c>
      <c r="G3120" t="s">
        <v>54</v>
      </c>
      <c r="H3120" t="s">
        <v>2557</v>
      </c>
      <c r="I3120">
        <v>3911038273</v>
      </c>
      <c r="J3120" t="s">
        <v>2558</v>
      </c>
      <c r="K3120">
        <v>0</v>
      </c>
      <c r="L3120" t="s">
        <v>1228</v>
      </c>
      <c r="M3120">
        <v>0</v>
      </c>
      <c r="N3120" t="s">
        <v>1228</v>
      </c>
    </row>
    <row r="3121" spans="1:14" hidden="1">
      <c r="A3121">
        <v>19</v>
      </c>
      <c r="B3121">
        <v>41</v>
      </c>
      <c r="C3121" t="s">
        <v>2559</v>
      </c>
      <c r="D3121" t="s">
        <v>2641</v>
      </c>
      <c r="E3121">
        <v>1000730</v>
      </c>
      <c r="F3121" t="s">
        <v>47</v>
      </c>
      <c r="G3121" t="s">
        <v>54</v>
      </c>
      <c r="H3121" t="s">
        <v>2557</v>
      </c>
      <c r="I3121">
        <v>3911038273</v>
      </c>
      <c r="J3121" t="s">
        <v>2558</v>
      </c>
      <c r="K3121">
        <v>0</v>
      </c>
      <c r="L3121" t="s">
        <v>1228</v>
      </c>
      <c r="M3121">
        <v>0</v>
      </c>
      <c r="N3121" t="s">
        <v>1228</v>
      </c>
    </row>
    <row r="3122" spans="1:14" hidden="1">
      <c r="A3122">
        <v>19</v>
      </c>
      <c r="B3122">
        <v>41</v>
      </c>
      <c r="C3122" t="s">
        <v>2559</v>
      </c>
      <c r="D3122" t="s">
        <v>2641</v>
      </c>
      <c r="E3122">
        <v>1000730</v>
      </c>
      <c r="F3122" t="s">
        <v>47</v>
      </c>
      <c r="G3122" t="s">
        <v>54</v>
      </c>
      <c r="H3122" t="s">
        <v>2557</v>
      </c>
      <c r="I3122">
        <v>3911038273</v>
      </c>
      <c r="J3122" t="s">
        <v>2558</v>
      </c>
      <c r="K3122">
        <v>0</v>
      </c>
      <c r="L3122" t="s">
        <v>1228</v>
      </c>
      <c r="M3122">
        <v>0</v>
      </c>
      <c r="N3122" t="s">
        <v>1228</v>
      </c>
    </row>
    <row r="3123" spans="1:14" hidden="1">
      <c r="A3123">
        <v>19</v>
      </c>
      <c r="B3123">
        <v>41</v>
      </c>
      <c r="C3123" t="s">
        <v>2559</v>
      </c>
      <c r="D3123" t="s">
        <v>2641</v>
      </c>
      <c r="E3123">
        <v>1000730</v>
      </c>
      <c r="F3123" t="s">
        <v>47</v>
      </c>
      <c r="G3123" t="s">
        <v>54</v>
      </c>
      <c r="H3123" t="s">
        <v>2557</v>
      </c>
      <c r="I3123">
        <v>3911038273</v>
      </c>
      <c r="J3123" t="s">
        <v>2558</v>
      </c>
      <c r="K3123">
        <v>0</v>
      </c>
      <c r="L3123" t="s">
        <v>1228</v>
      </c>
      <c r="M3123">
        <v>0</v>
      </c>
      <c r="N3123" t="s">
        <v>1228</v>
      </c>
    </row>
    <row r="3124" spans="1:14" hidden="1">
      <c r="A3124">
        <v>19</v>
      </c>
      <c r="B3124">
        <v>41</v>
      </c>
      <c r="C3124" t="s">
        <v>2559</v>
      </c>
      <c r="D3124" t="s">
        <v>2641</v>
      </c>
      <c r="E3124">
        <v>1000730</v>
      </c>
      <c r="F3124" t="s">
        <v>47</v>
      </c>
      <c r="G3124" t="s">
        <v>54</v>
      </c>
      <c r="H3124" t="s">
        <v>2557</v>
      </c>
      <c r="I3124">
        <v>3911038273</v>
      </c>
      <c r="J3124" t="s">
        <v>2558</v>
      </c>
      <c r="K3124">
        <v>0</v>
      </c>
      <c r="L3124" t="s">
        <v>1228</v>
      </c>
      <c r="M3124">
        <v>0</v>
      </c>
      <c r="N3124" t="s">
        <v>1228</v>
      </c>
    </row>
    <row r="3125" spans="1:14" hidden="1">
      <c r="A3125">
        <v>19</v>
      </c>
      <c r="B3125">
        <v>41</v>
      </c>
      <c r="C3125" t="s">
        <v>2559</v>
      </c>
      <c r="D3125" t="s">
        <v>2641</v>
      </c>
      <c r="E3125">
        <v>1000730</v>
      </c>
      <c r="F3125" t="s">
        <v>47</v>
      </c>
      <c r="G3125" t="s">
        <v>54</v>
      </c>
      <c r="H3125" t="s">
        <v>2557</v>
      </c>
      <c r="I3125">
        <v>3911038273</v>
      </c>
      <c r="J3125" t="s">
        <v>2558</v>
      </c>
      <c r="K3125">
        <v>0</v>
      </c>
      <c r="L3125" t="s">
        <v>1228</v>
      </c>
      <c r="M3125">
        <v>0</v>
      </c>
      <c r="N3125" t="s">
        <v>1228</v>
      </c>
    </row>
    <row r="3126" spans="1:14" hidden="1">
      <c r="A3126">
        <v>19</v>
      </c>
      <c r="B3126">
        <v>41</v>
      </c>
      <c r="C3126" t="s">
        <v>2559</v>
      </c>
      <c r="D3126" t="s">
        <v>2641</v>
      </c>
      <c r="E3126">
        <v>1000730</v>
      </c>
      <c r="F3126" t="s">
        <v>47</v>
      </c>
      <c r="G3126" t="s">
        <v>54</v>
      </c>
      <c r="H3126" t="s">
        <v>2557</v>
      </c>
      <c r="I3126">
        <v>3911038273</v>
      </c>
      <c r="J3126" t="s">
        <v>2558</v>
      </c>
      <c r="K3126">
        <v>0</v>
      </c>
      <c r="L3126" t="s">
        <v>1228</v>
      </c>
      <c r="M3126">
        <v>0</v>
      </c>
      <c r="N3126" t="s">
        <v>1228</v>
      </c>
    </row>
    <row r="3127" spans="1:14" hidden="1">
      <c r="A3127">
        <v>19</v>
      </c>
      <c r="B3127">
        <v>41</v>
      </c>
      <c r="C3127" t="s">
        <v>2559</v>
      </c>
      <c r="D3127" t="s">
        <v>2641</v>
      </c>
      <c r="E3127">
        <v>1000730</v>
      </c>
      <c r="F3127" t="s">
        <v>47</v>
      </c>
      <c r="G3127" t="s">
        <v>54</v>
      </c>
      <c r="H3127" t="s">
        <v>2557</v>
      </c>
      <c r="I3127">
        <v>3911038273</v>
      </c>
      <c r="J3127" t="s">
        <v>2558</v>
      </c>
      <c r="K3127">
        <v>0</v>
      </c>
      <c r="L3127" t="s">
        <v>1228</v>
      </c>
      <c r="M3127">
        <v>0</v>
      </c>
      <c r="N3127" t="s">
        <v>1228</v>
      </c>
    </row>
    <row r="3128" spans="1:14" hidden="1">
      <c r="A3128">
        <v>19</v>
      </c>
      <c r="B3128">
        <v>41</v>
      </c>
      <c r="C3128" t="s">
        <v>2559</v>
      </c>
      <c r="D3128" t="s">
        <v>2641</v>
      </c>
      <c r="E3128">
        <v>1000730</v>
      </c>
      <c r="F3128" t="s">
        <v>47</v>
      </c>
      <c r="G3128" t="s">
        <v>54</v>
      </c>
      <c r="H3128" t="s">
        <v>2557</v>
      </c>
      <c r="I3128">
        <v>3911038273</v>
      </c>
      <c r="J3128" t="s">
        <v>2558</v>
      </c>
      <c r="K3128">
        <v>0</v>
      </c>
      <c r="L3128" t="s">
        <v>1228</v>
      </c>
      <c r="M3128">
        <v>0</v>
      </c>
      <c r="N3128" t="s">
        <v>1228</v>
      </c>
    </row>
    <row r="3129" spans="1:14" hidden="1">
      <c r="A3129">
        <v>19</v>
      </c>
      <c r="B3129">
        <v>41</v>
      </c>
      <c r="C3129" t="s">
        <v>2559</v>
      </c>
      <c r="D3129" t="s">
        <v>2641</v>
      </c>
      <c r="E3129">
        <v>1000730</v>
      </c>
      <c r="F3129" t="s">
        <v>47</v>
      </c>
      <c r="G3129" t="s">
        <v>54</v>
      </c>
      <c r="H3129" t="s">
        <v>2557</v>
      </c>
      <c r="I3129">
        <v>3911038273</v>
      </c>
      <c r="J3129" t="s">
        <v>2558</v>
      </c>
      <c r="K3129">
        <v>0</v>
      </c>
      <c r="L3129" t="s">
        <v>1228</v>
      </c>
      <c r="M3129">
        <v>0</v>
      </c>
      <c r="N3129" t="s">
        <v>1228</v>
      </c>
    </row>
    <row r="3130" spans="1:14" hidden="1">
      <c r="A3130">
        <v>10</v>
      </c>
      <c r="B3130">
        <v>41</v>
      </c>
      <c r="C3130" t="s">
        <v>2559</v>
      </c>
      <c r="D3130" t="s">
        <v>2641</v>
      </c>
      <c r="E3130">
        <v>1000730</v>
      </c>
      <c r="F3130" t="s">
        <v>47</v>
      </c>
      <c r="G3130" t="s">
        <v>1122</v>
      </c>
      <c r="H3130" t="s">
        <v>2557</v>
      </c>
      <c r="I3130">
        <v>3911038274</v>
      </c>
      <c r="J3130" t="s">
        <v>2558</v>
      </c>
      <c r="K3130">
        <v>0</v>
      </c>
      <c r="L3130" t="s">
        <v>1228</v>
      </c>
      <c r="M3130">
        <v>0</v>
      </c>
      <c r="N3130" t="s">
        <v>1228</v>
      </c>
    </row>
    <row r="3131" spans="1:14" hidden="1">
      <c r="A3131">
        <v>10</v>
      </c>
      <c r="B3131">
        <v>41</v>
      </c>
      <c r="C3131" t="s">
        <v>2559</v>
      </c>
      <c r="D3131" t="s">
        <v>2641</v>
      </c>
      <c r="E3131">
        <v>1000730</v>
      </c>
      <c r="F3131" t="s">
        <v>47</v>
      </c>
      <c r="G3131" t="s">
        <v>194</v>
      </c>
      <c r="H3131" t="s">
        <v>2557</v>
      </c>
      <c r="I3131">
        <v>3911038274</v>
      </c>
      <c r="J3131" t="s">
        <v>2558</v>
      </c>
      <c r="K3131">
        <v>0</v>
      </c>
      <c r="L3131" t="s">
        <v>1228</v>
      </c>
      <c r="M3131">
        <v>0</v>
      </c>
      <c r="N3131" t="s">
        <v>1228</v>
      </c>
    </row>
    <row r="3132" spans="1:14" hidden="1">
      <c r="A3132">
        <v>10</v>
      </c>
      <c r="B3132">
        <v>41</v>
      </c>
      <c r="C3132" t="s">
        <v>2559</v>
      </c>
      <c r="D3132" t="s">
        <v>2641</v>
      </c>
      <c r="E3132">
        <v>1000730</v>
      </c>
      <c r="F3132" t="s">
        <v>47</v>
      </c>
      <c r="G3132" t="s">
        <v>409</v>
      </c>
      <c r="H3132" t="s">
        <v>2557</v>
      </c>
      <c r="I3132">
        <v>3911038274</v>
      </c>
      <c r="J3132" t="s">
        <v>2558</v>
      </c>
      <c r="K3132">
        <v>0</v>
      </c>
      <c r="L3132" t="s">
        <v>1228</v>
      </c>
      <c r="M3132">
        <v>0</v>
      </c>
      <c r="N3132" t="s">
        <v>1228</v>
      </c>
    </row>
    <row r="3133" spans="1:14" hidden="1">
      <c r="A3133">
        <v>10</v>
      </c>
      <c r="B3133">
        <v>41</v>
      </c>
      <c r="C3133" t="s">
        <v>2559</v>
      </c>
      <c r="D3133" t="s">
        <v>2641</v>
      </c>
      <c r="E3133">
        <v>1000730</v>
      </c>
      <c r="F3133" t="s">
        <v>47</v>
      </c>
      <c r="G3133" t="s">
        <v>1122</v>
      </c>
      <c r="H3133" t="s">
        <v>2557</v>
      </c>
      <c r="I3133">
        <v>3911038274</v>
      </c>
      <c r="J3133" t="s">
        <v>2558</v>
      </c>
      <c r="K3133">
        <v>0</v>
      </c>
      <c r="L3133" t="s">
        <v>1228</v>
      </c>
      <c r="M3133">
        <v>0</v>
      </c>
      <c r="N3133" t="s">
        <v>1228</v>
      </c>
    </row>
    <row r="3134" spans="1:14" hidden="1">
      <c r="A3134">
        <v>10</v>
      </c>
      <c r="B3134">
        <v>41</v>
      </c>
      <c r="C3134" t="s">
        <v>2559</v>
      </c>
      <c r="D3134" t="s">
        <v>2641</v>
      </c>
      <c r="E3134">
        <v>1000730</v>
      </c>
      <c r="F3134" t="s">
        <v>47</v>
      </c>
      <c r="G3134" t="s">
        <v>194</v>
      </c>
      <c r="H3134" t="s">
        <v>2557</v>
      </c>
      <c r="I3134">
        <v>3911038274</v>
      </c>
      <c r="J3134" t="s">
        <v>2558</v>
      </c>
      <c r="K3134">
        <v>0</v>
      </c>
      <c r="L3134" t="s">
        <v>1228</v>
      </c>
      <c r="M3134">
        <v>0</v>
      </c>
      <c r="N3134" t="s">
        <v>1228</v>
      </c>
    </row>
    <row r="3135" spans="1:14" hidden="1">
      <c r="A3135">
        <v>10</v>
      </c>
      <c r="B3135">
        <v>41</v>
      </c>
      <c r="C3135" t="s">
        <v>2559</v>
      </c>
      <c r="D3135" t="s">
        <v>2641</v>
      </c>
      <c r="E3135">
        <v>1000730</v>
      </c>
      <c r="F3135" t="s">
        <v>47</v>
      </c>
      <c r="G3135" t="s">
        <v>409</v>
      </c>
      <c r="H3135" t="s">
        <v>2557</v>
      </c>
      <c r="I3135">
        <v>3911038274</v>
      </c>
      <c r="J3135" t="s">
        <v>2558</v>
      </c>
      <c r="K3135">
        <v>0</v>
      </c>
      <c r="L3135" t="s">
        <v>1228</v>
      </c>
      <c r="M3135">
        <v>0</v>
      </c>
      <c r="N3135" t="s">
        <v>1228</v>
      </c>
    </row>
    <row r="3136" spans="1:14" hidden="1">
      <c r="A3136">
        <v>19</v>
      </c>
      <c r="B3136">
        <v>41</v>
      </c>
      <c r="C3136" t="s">
        <v>2560</v>
      </c>
      <c r="D3136" t="s">
        <v>2641</v>
      </c>
      <c r="E3136">
        <v>1000730</v>
      </c>
      <c r="F3136" t="s">
        <v>47</v>
      </c>
      <c r="G3136" t="s">
        <v>54</v>
      </c>
      <c r="H3136" t="s">
        <v>2557</v>
      </c>
      <c r="I3136">
        <v>3911038273</v>
      </c>
      <c r="J3136" t="s">
        <v>2558</v>
      </c>
      <c r="K3136">
        <v>0</v>
      </c>
      <c r="L3136" t="s">
        <v>1228</v>
      </c>
      <c r="M3136">
        <v>0</v>
      </c>
      <c r="N3136" t="s">
        <v>1228</v>
      </c>
    </row>
    <row r="3137" spans="1:14" hidden="1">
      <c r="A3137">
        <v>19</v>
      </c>
      <c r="B3137">
        <v>41</v>
      </c>
      <c r="C3137" t="s">
        <v>2560</v>
      </c>
      <c r="D3137" t="s">
        <v>2641</v>
      </c>
      <c r="E3137">
        <v>1000730</v>
      </c>
      <c r="F3137" t="s">
        <v>47</v>
      </c>
      <c r="G3137" t="s">
        <v>54</v>
      </c>
      <c r="H3137" t="s">
        <v>2557</v>
      </c>
      <c r="I3137">
        <v>3911038273</v>
      </c>
      <c r="J3137" t="s">
        <v>2558</v>
      </c>
      <c r="K3137">
        <v>0</v>
      </c>
      <c r="L3137" t="s">
        <v>1228</v>
      </c>
      <c r="M3137">
        <v>0</v>
      </c>
      <c r="N3137" t="s">
        <v>1228</v>
      </c>
    </row>
    <row r="3138" spans="1:14" hidden="1">
      <c r="A3138">
        <v>19</v>
      </c>
      <c r="B3138">
        <v>41</v>
      </c>
      <c r="C3138" t="s">
        <v>2560</v>
      </c>
      <c r="D3138" t="s">
        <v>2641</v>
      </c>
      <c r="E3138">
        <v>1000730</v>
      </c>
      <c r="F3138" t="s">
        <v>47</v>
      </c>
      <c r="G3138" t="s">
        <v>54</v>
      </c>
      <c r="H3138" t="s">
        <v>2557</v>
      </c>
      <c r="I3138">
        <v>3911038273</v>
      </c>
      <c r="J3138" t="s">
        <v>2558</v>
      </c>
      <c r="K3138">
        <v>0</v>
      </c>
      <c r="L3138" t="s">
        <v>1228</v>
      </c>
      <c r="M3138">
        <v>0</v>
      </c>
      <c r="N3138" t="s">
        <v>1228</v>
      </c>
    </row>
    <row r="3139" spans="1:14" hidden="1">
      <c r="A3139">
        <v>19</v>
      </c>
      <c r="B3139">
        <v>41</v>
      </c>
      <c r="C3139" t="s">
        <v>2560</v>
      </c>
      <c r="D3139" t="s">
        <v>2641</v>
      </c>
      <c r="E3139">
        <v>1000730</v>
      </c>
      <c r="F3139" t="s">
        <v>47</v>
      </c>
      <c r="G3139" t="s">
        <v>54</v>
      </c>
      <c r="H3139" t="s">
        <v>2557</v>
      </c>
      <c r="I3139">
        <v>3911038273</v>
      </c>
      <c r="J3139" t="s">
        <v>2558</v>
      </c>
      <c r="K3139">
        <v>0</v>
      </c>
      <c r="L3139" t="s">
        <v>1228</v>
      </c>
      <c r="M3139">
        <v>0</v>
      </c>
      <c r="N3139" t="s">
        <v>1228</v>
      </c>
    </row>
    <row r="3140" spans="1:14" hidden="1">
      <c r="A3140">
        <v>19</v>
      </c>
      <c r="B3140">
        <v>41</v>
      </c>
      <c r="C3140" t="s">
        <v>2560</v>
      </c>
      <c r="D3140" t="s">
        <v>2641</v>
      </c>
      <c r="E3140">
        <v>1000730</v>
      </c>
      <c r="F3140" t="s">
        <v>47</v>
      </c>
      <c r="G3140" t="s">
        <v>54</v>
      </c>
      <c r="H3140" t="s">
        <v>2557</v>
      </c>
      <c r="I3140">
        <v>3911038273</v>
      </c>
      <c r="J3140" t="s">
        <v>2558</v>
      </c>
      <c r="K3140">
        <v>0</v>
      </c>
      <c r="L3140" t="s">
        <v>1228</v>
      </c>
      <c r="M3140">
        <v>0</v>
      </c>
      <c r="N3140" t="s">
        <v>1228</v>
      </c>
    </row>
    <row r="3141" spans="1:14" hidden="1">
      <c r="A3141">
        <v>19</v>
      </c>
      <c r="B3141">
        <v>41</v>
      </c>
      <c r="C3141" t="s">
        <v>2560</v>
      </c>
      <c r="D3141" t="s">
        <v>2641</v>
      </c>
      <c r="E3141">
        <v>1000730</v>
      </c>
      <c r="F3141" t="s">
        <v>47</v>
      </c>
      <c r="G3141" t="s">
        <v>54</v>
      </c>
      <c r="H3141" t="s">
        <v>2557</v>
      </c>
      <c r="I3141">
        <v>3911038273</v>
      </c>
      <c r="J3141" t="s">
        <v>2558</v>
      </c>
      <c r="K3141">
        <v>0</v>
      </c>
      <c r="L3141" t="s">
        <v>1228</v>
      </c>
      <c r="M3141">
        <v>0</v>
      </c>
      <c r="N3141" t="s">
        <v>1228</v>
      </c>
    </row>
    <row r="3142" spans="1:14" hidden="1">
      <c r="A3142">
        <v>19</v>
      </c>
      <c r="B3142">
        <v>41</v>
      </c>
      <c r="C3142" t="s">
        <v>2560</v>
      </c>
      <c r="D3142" t="s">
        <v>2641</v>
      </c>
      <c r="E3142">
        <v>1000730</v>
      </c>
      <c r="F3142" t="s">
        <v>47</v>
      </c>
      <c r="G3142" t="s">
        <v>54</v>
      </c>
      <c r="H3142" t="s">
        <v>2557</v>
      </c>
      <c r="I3142">
        <v>3911038273</v>
      </c>
      <c r="J3142" t="s">
        <v>2558</v>
      </c>
      <c r="K3142">
        <v>0</v>
      </c>
      <c r="L3142" t="s">
        <v>1228</v>
      </c>
      <c r="M3142">
        <v>0</v>
      </c>
      <c r="N3142" t="s">
        <v>1228</v>
      </c>
    </row>
    <row r="3143" spans="1:14" hidden="1">
      <c r="A3143">
        <v>19</v>
      </c>
      <c r="B3143">
        <v>41</v>
      </c>
      <c r="C3143" t="s">
        <v>2560</v>
      </c>
      <c r="D3143" t="s">
        <v>2641</v>
      </c>
      <c r="E3143">
        <v>1000730</v>
      </c>
      <c r="F3143" t="s">
        <v>47</v>
      </c>
      <c r="G3143" t="s">
        <v>54</v>
      </c>
      <c r="H3143" t="s">
        <v>2557</v>
      </c>
      <c r="I3143">
        <v>3911038273</v>
      </c>
      <c r="J3143" t="s">
        <v>2558</v>
      </c>
      <c r="K3143">
        <v>0</v>
      </c>
      <c r="L3143" t="s">
        <v>1228</v>
      </c>
      <c r="M3143">
        <v>0</v>
      </c>
      <c r="N3143" t="s">
        <v>1228</v>
      </c>
    </row>
    <row r="3144" spans="1:14" hidden="1">
      <c r="A3144">
        <v>19</v>
      </c>
      <c r="B3144">
        <v>41</v>
      </c>
      <c r="C3144" t="s">
        <v>2560</v>
      </c>
      <c r="D3144" t="s">
        <v>2641</v>
      </c>
      <c r="E3144">
        <v>1000730</v>
      </c>
      <c r="F3144" t="s">
        <v>47</v>
      </c>
      <c r="G3144" t="s">
        <v>54</v>
      </c>
      <c r="H3144" t="s">
        <v>2557</v>
      </c>
      <c r="I3144">
        <v>3911038273</v>
      </c>
      <c r="J3144" t="s">
        <v>2558</v>
      </c>
      <c r="K3144">
        <v>0</v>
      </c>
      <c r="L3144" t="s">
        <v>1228</v>
      </c>
      <c r="M3144">
        <v>0</v>
      </c>
      <c r="N3144" t="s">
        <v>1228</v>
      </c>
    </row>
    <row r="3145" spans="1:14" hidden="1">
      <c r="A3145">
        <v>19</v>
      </c>
      <c r="B3145">
        <v>41</v>
      </c>
      <c r="C3145" t="s">
        <v>2560</v>
      </c>
      <c r="D3145" t="s">
        <v>2641</v>
      </c>
      <c r="E3145">
        <v>1000730</v>
      </c>
      <c r="F3145" t="s">
        <v>47</v>
      </c>
      <c r="G3145" t="s">
        <v>54</v>
      </c>
      <c r="H3145" t="s">
        <v>2557</v>
      </c>
      <c r="I3145">
        <v>3911038273</v>
      </c>
      <c r="J3145" t="s">
        <v>2558</v>
      </c>
      <c r="K3145">
        <v>0</v>
      </c>
      <c r="L3145" t="s">
        <v>1228</v>
      </c>
      <c r="M3145">
        <v>0</v>
      </c>
      <c r="N3145" t="s">
        <v>1228</v>
      </c>
    </row>
    <row r="3146" spans="1:14" hidden="1">
      <c r="A3146">
        <v>19</v>
      </c>
      <c r="B3146">
        <v>41</v>
      </c>
      <c r="C3146" t="s">
        <v>2560</v>
      </c>
      <c r="D3146" t="s">
        <v>2641</v>
      </c>
      <c r="E3146">
        <v>1000730</v>
      </c>
      <c r="F3146" t="s">
        <v>47</v>
      </c>
      <c r="G3146" t="s">
        <v>54</v>
      </c>
      <c r="H3146" t="s">
        <v>2557</v>
      </c>
      <c r="I3146">
        <v>3911038273</v>
      </c>
      <c r="J3146" t="s">
        <v>2558</v>
      </c>
      <c r="K3146">
        <v>0</v>
      </c>
      <c r="L3146" t="s">
        <v>1228</v>
      </c>
      <c r="M3146">
        <v>0</v>
      </c>
      <c r="N3146" t="s">
        <v>1228</v>
      </c>
    </row>
    <row r="3147" spans="1:14" hidden="1">
      <c r="A3147">
        <v>19</v>
      </c>
      <c r="B3147">
        <v>41</v>
      </c>
      <c r="C3147" t="s">
        <v>2560</v>
      </c>
      <c r="D3147" t="s">
        <v>2641</v>
      </c>
      <c r="E3147">
        <v>1000730</v>
      </c>
      <c r="F3147" t="s">
        <v>47</v>
      </c>
      <c r="G3147" t="s">
        <v>54</v>
      </c>
      <c r="H3147" t="s">
        <v>2557</v>
      </c>
      <c r="I3147">
        <v>3911038273</v>
      </c>
      <c r="J3147" t="s">
        <v>2558</v>
      </c>
      <c r="K3147">
        <v>0</v>
      </c>
      <c r="L3147" t="s">
        <v>1228</v>
      </c>
      <c r="M3147">
        <v>0</v>
      </c>
      <c r="N3147" t="s">
        <v>1228</v>
      </c>
    </row>
    <row r="3148" spans="1:14" hidden="1">
      <c r="A3148">
        <v>19</v>
      </c>
      <c r="B3148">
        <v>41</v>
      </c>
      <c r="C3148" t="s">
        <v>2560</v>
      </c>
      <c r="D3148" t="s">
        <v>2641</v>
      </c>
      <c r="E3148">
        <v>1000730</v>
      </c>
      <c r="F3148" t="s">
        <v>47</v>
      </c>
      <c r="G3148" t="s">
        <v>54</v>
      </c>
      <c r="H3148" t="s">
        <v>2557</v>
      </c>
      <c r="I3148">
        <v>3911038273</v>
      </c>
      <c r="J3148" t="s">
        <v>2558</v>
      </c>
      <c r="K3148">
        <v>0</v>
      </c>
      <c r="L3148" t="s">
        <v>1228</v>
      </c>
      <c r="M3148">
        <v>0</v>
      </c>
      <c r="N3148" t="s">
        <v>1228</v>
      </c>
    </row>
    <row r="3149" spans="1:14" hidden="1">
      <c r="A3149">
        <v>19</v>
      </c>
      <c r="B3149">
        <v>41</v>
      </c>
      <c r="C3149" t="s">
        <v>2560</v>
      </c>
      <c r="D3149" t="s">
        <v>2641</v>
      </c>
      <c r="E3149">
        <v>1000730</v>
      </c>
      <c r="F3149" t="s">
        <v>47</v>
      </c>
      <c r="G3149" t="s">
        <v>54</v>
      </c>
      <c r="H3149" t="s">
        <v>2557</v>
      </c>
      <c r="I3149">
        <v>3911038273</v>
      </c>
      <c r="J3149" t="s">
        <v>2558</v>
      </c>
      <c r="K3149">
        <v>0</v>
      </c>
      <c r="L3149" t="s">
        <v>1228</v>
      </c>
      <c r="M3149">
        <v>0</v>
      </c>
      <c r="N3149" t="s">
        <v>1228</v>
      </c>
    </row>
    <row r="3150" spans="1:14" hidden="1">
      <c r="A3150">
        <v>19</v>
      </c>
      <c r="B3150">
        <v>41</v>
      </c>
      <c r="C3150" t="s">
        <v>2560</v>
      </c>
      <c r="D3150" t="s">
        <v>2641</v>
      </c>
      <c r="E3150">
        <v>1000730</v>
      </c>
      <c r="F3150" t="s">
        <v>47</v>
      </c>
      <c r="G3150" t="s">
        <v>54</v>
      </c>
      <c r="H3150" t="s">
        <v>2557</v>
      </c>
      <c r="I3150">
        <v>3911038273</v>
      </c>
      <c r="J3150" t="s">
        <v>2558</v>
      </c>
      <c r="K3150">
        <v>0</v>
      </c>
      <c r="L3150" t="s">
        <v>1228</v>
      </c>
      <c r="M3150">
        <v>0</v>
      </c>
      <c r="N3150" t="s">
        <v>1228</v>
      </c>
    </row>
    <row r="3151" spans="1:14" hidden="1">
      <c r="A3151">
        <v>19</v>
      </c>
      <c r="B3151">
        <v>41</v>
      </c>
      <c r="C3151" t="s">
        <v>2560</v>
      </c>
      <c r="D3151" t="s">
        <v>2641</v>
      </c>
      <c r="E3151">
        <v>1000730</v>
      </c>
      <c r="F3151" t="s">
        <v>47</v>
      </c>
      <c r="G3151" t="s">
        <v>54</v>
      </c>
      <c r="H3151" t="s">
        <v>2557</v>
      </c>
      <c r="I3151">
        <v>3911038273</v>
      </c>
      <c r="J3151" t="s">
        <v>2558</v>
      </c>
      <c r="K3151">
        <v>0</v>
      </c>
      <c r="L3151" t="s">
        <v>1228</v>
      </c>
      <c r="M3151">
        <v>0</v>
      </c>
      <c r="N3151" t="s">
        <v>1228</v>
      </c>
    </row>
    <row r="3152" spans="1:14" hidden="1">
      <c r="A3152">
        <v>19</v>
      </c>
      <c r="B3152">
        <v>41</v>
      </c>
      <c r="C3152" t="s">
        <v>2560</v>
      </c>
      <c r="D3152" t="s">
        <v>2641</v>
      </c>
      <c r="E3152">
        <v>1000730</v>
      </c>
      <c r="F3152" t="s">
        <v>47</v>
      </c>
      <c r="G3152" t="s">
        <v>54</v>
      </c>
      <c r="H3152" t="s">
        <v>2557</v>
      </c>
      <c r="I3152">
        <v>3911038273</v>
      </c>
      <c r="J3152" t="s">
        <v>2558</v>
      </c>
      <c r="K3152">
        <v>0</v>
      </c>
      <c r="L3152" t="s">
        <v>1228</v>
      </c>
      <c r="M3152">
        <v>0</v>
      </c>
      <c r="N3152" t="s">
        <v>1228</v>
      </c>
    </row>
    <row r="3153" spans="1:14" hidden="1">
      <c r="A3153">
        <v>19</v>
      </c>
      <c r="B3153">
        <v>41</v>
      </c>
      <c r="C3153" t="s">
        <v>2560</v>
      </c>
      <c r="D3153" t="s">
        <v>2641</v>
      </c>
      <c r="E3153">
        <v>1000730</v>
      </c>
      <c r="F3153" t="s">
        <v>47</v>
      </c>
      <c r="G3153" t="s">
        <v>54</v>
      </c>
      <c r="H3153" t="s">
        <v>2557</v>
      </c>
      <c r="I3153">
        <v>3911038273</v>
      </c>
      <c r="J3153" t="s">
        <v>2558</v>
      </c>
      <c r="K3153">
        <v>0</v>
      </c>
      <c r="L3153" t="s">
        <v>1228</v>
      </c>
      <c r="M3153">
        <v>0</v>
      </c>
      <c r="N3153" t="s">
        <v>1228</v>
      </c>
    </row>
    <row r="3154" spans="1:14" hidden="1">
      <c r="A3154">
        <v>19</v>
      </c>
      <c r="B3154">
        <v>41</v>
      </c>
      <c r="C3154" t="s">
        <v>2560</v>
      </c>
      <c r="D3154" t="s">
        <v>2641</v>
      </c>
      <c r="E3154">
        <v>1000730</v>
      </c>
      <c r="F3154" t="s">
        <v>47</v>
      </c>
      <c r="G3154" t="s">
        <v>54</v>
      </c>
      <c r="H3154" t="s">
        <v>2557</v>
      </c>
      <c r="I3154">
        <v>3911038273</v>
      </c>
      <c r="J3154" t="s">
        <v>2558</v>
      </c>
      <c r="K3154">
        <v>0</v>
      </c>
      <c r="L3154" t="s">
        <v>1228</v>
      </c>
      <c r="M3154">
        <v>0</v>
      </c>
      <c r="N3154" t="s">
        <v>1228</v>
      </c>
    </row>
    <row r="3155" spans="1:14" hidden="1">
      <c r="A3155">
        <v>19</v>
      </c>
      <c r="B3155">
        <v>41</v>
      </c>
      <c r="C3155" t="s">
        <v>2560</v>
      </c>
      <c r="D3155" t="s">
        <v>2641</v>
      </c>
      <c r="E3155">
        <v>1000730</v>
      </c>
      <c r="F3155" t="s">
        <v>47</v>
      </c>
      <c r="G3155" t="s">
        <v>54</v>
      </c>
      <c r="H3155" t="s">
        <v>2557</v>
      </c>
      <c r="I3155">
        <v>3911038273</v>
      </c>
      <c r="J3155" t="s">
        <v>2558</v>
      </c>
      <c r="K3155">
        <v>0</v>
      </c>
      <c r="L3155" t="s">
        <v>1228</v>
      </c>
      <c r="M3155">
        <v>0</v>
      </c>
      <c r="N3155" t="s">
        <v>1228</v>
      </c>
    </row>
    <row r="3156" spans="1:14" hidden="1">
      <c r="A3156">
        <v>19</v>
      </c>
      <c r="B3156">
        <v>41</v>
      </c>
      <c r="C3156" t="s">
        <v>2560</v>
      </c>
      <c r="D3156" t="s">
        <v>2641</v>
      </c>
      <c r="E3156">
        <v>1000730</v>
      </c>
      <c r="F3156" t="s">
        <v>47</v>
      </c>
      <c r="G3156" t="s">
        <v>54</v>
      </c>
      <c r="H3156" t="s">
        <v>2557</v>
      </c>
      <c r="I3156">
        <v>3911038273</v>
      </c>
      <c r="J3156" t="s">
        <v>2558</v>
      </c>
      <c r="K3156">
        <v>0</v>
      </c>
      <c r="L3156" t="s">
        <v>1228</v>
      </c>
      <c r="M3156">
        <v>0</v>
      </c>
      <c r="N3156" t="s">
        <v>1228</v>
      </c>
    </row>
    <row r="3157" spans="1:14" hidden="1">
      <c r="A3157">
        <v>19</v>
      </c>
      <c r="B3157">
        <v>41</v>
      </c>
      <c r="C3157" t="s">
        <v>2560</v>
      </c>
      <c r="D3157" t="s">
        <v>2641</v>
      </c>
      <c r="E3157">
        <v>1000730</v>
      </c>
      <c r="F3157" t="s">
        <v>47</v>
      </c>
      <c r="G3157" t="s">
        <v>54</v>
      </c>
      <c r="H3157" t="s">
        <v>2557</v>
      </c>
      <c r="I3157">
        <v>3911038273</v>
      </c>
      <c r="J3157" t="s">
        <v>2558</v>
      </c>
      <c r="K3157">
        <v>0</v>
      </c>
      <c r="L3157" t="s">
        <v>1228</v>
      </c>
      <c r="M3157">
        <v>0</v>
      </c>
      <c r="N3157" t="s">
        <v>1228</v>
      </c>
    </row>
    <row r="3158" spans="1:14" hidden="1">
      <c r="A3158">
        <v>19</v>
      </c>
      <c r="B3158">
        <v>41</v>
      </c>
      <c r="C3158" t="s">
        <v>2560</v>
      </c>
      <c r="D3158" t="s">
        <v>2641</v>
      </c>
      <c r="E3158">
        <v>1000730</v>
      </c>
      <c r="F3158" t="s">
        <v>47</v>
      </c>
      <c r="G3158" t="s">
        <v>54</v>
      </c>
      <c r="H3158" t="s">
        <v>2557</v>
      </c>
      <c r="I3158">
        <v>3911038273</v>
      </c>
      <c r="J3158" t="s">
        <v>2558</v>
      </c>
      <c r="K3158">
        <v>0</v>
      </c>
      <c r="L3158" t="s">
        <v>1228</v>
      </c>
      <c r="M3158">
        <v>0</v>
      </c>
      <c r="N3158" t="s">
        <v>1228</v>
      </c>
    </row>
    <row r="3159" spans="1:14" hidden="1">
      <c r="A3159">
        <v>19</v>
      </c>
      <c r="B3159">
        <v>41</v>
      </c>
      <c r="C3159" t="s">
        <v>2560</v>
      </c>
      <c r="D3159" t="s">
        <v>2641</v>
      </c>
      <c r="E3159">
        <v>1000730</v>
      </c>
      <c r="F3159" t="s">
        <v>47</v>
      </c>
      <c r="G3159" t="s">
        <v>54</v>
      </c>
      <c r="H3159" t="s">
        <v>2557</v>
      </c>
      <c r="I3159">
        <v>3911038273</v>
      </c>
      <c r="J3159" t="s">
        <v>2558</v>
      </c>
      <c r="K3159">
        <v>0</v>
      </c>
      <c r="L3159" t="s">
        <v>1228</v>
      </c>
      <c r="M3159">
        <v>0</v>
      </c>
      <c r="N3159" t="s">
        <v>1228</v>
      </c>
    </row>
    <row r="3160" spans="1:14" hidden="1">
      <c r="A3160">
        <v>10</v>
      </c>
      <c r="B3160">
        <v>41</v>
      </c>
      <c r="C3160" t="s">
        <v>2560</v>
      </c>
      <c r="D3160" t="s">
        <v>2641</v>
      </c>
      <c r="E3160">
        <v>1000730</v>
      </c>
      <c r="F3160" t="s">
        <v>47</v>
      </c>
      <c r="G3160" t="s">
        <v>1122</v>
      </c>
      <c r="H3160" t="s">
        <v>2557</v>
      </c>
      <c r="I3160">
        <v>3911038274</v>
      </c>
      <c r="J3160" t="s">
        <v>2558</v>
      </c>
      <c r="K3160">
        <v>0</v>
      </c>
      <c r="L3160" t="s">
        <v>1228</v>
      </c>
      <c r="M3160">
        <v>0</v>
      </c>
      <c r="N3160" t="s">
        <v>1228</v>
      </c>
    </row>
    <row r="3161" spans="1:14" hidden="1">
      <c r="A3161">
        <v>10</v>
      </c>
      <c r="B3161">
        <v>41</v>
      </c>
      <c r="C3161" t="s">
        <v>2560</v>
      </c>
      <c r="D3161" t="s">
        <v>2641</v>
      </c>
      <c r="E3161">
        <v>1000730</v>
      </c>
      <c r="F3161" t="s">
        <v>47</v>
      </c>
      <c r="G3161" t="s">
        <v>1122</v>
      </c>
      <c r="H3161" t="s">
        <v>2557</v>
      </c>
      <c r="I3161">
        <v>3911038274</v>
      </c>
      <c r="J3161" t="s">
        <v>2558</v>
      </c>
      <c r="K3161">
        <v>0</v>
      </c>
      <c r="L3161" t="s">
        <v>1228</v>
      </c>
      <c r="M3161">
        <v>0</v>
      </c>
      <c r="N3161" t="s">
        <v>1228</v>
      </c>
    </row>
    <row r="3162" spans="1:14" hidden="1">
      <c r="A3162">
        <v>10</v>
      </c>
      <c r="B3162">
        <v>41</v>
      </c>
      <c r="C3162" t="s">
        <v>2560</v>
      </c>
      <c r="D3162" t="s">
        <v>2641</v>
      </c>
      <c r="E3162">
        <v>1000730</v>
      </c>
      <c r="F3162" t="s">
        <v>47</v>
      </c>
      <c r="G3162" t="s">
        <v>194</v>
      </c>
      <c r="H3162" t="s">
        <v>2557</v>
      </c>
      <c r="I3162">
        <v>3911038274</v>
      </c>
      <c r="J3162" t="s">
        <v>2558</v>
      </c>
      <c r="K3162">
        <v>0</v>
      </c>
      <c r="L3162" t="s">
        <v>1228</v>
      </c>
      <c r="M3162">
        <v>0</v>
      </c>
      <c r="N3162" t="s">
        <v>1228</v>
      </c>
    </row>
    <row r="3163" spans="1:14" hidden="1">
      <c r="A3163">
        <v>10</v>
      </c>
      <c r="B3163">
        <v>41</v>
      </c>
      <c r="C3163" t="s">
        <v>2560</v>
      </c>
      <c r="D3163" t="s">
        <v>2641</v>
      </c>
      <c r="E3163">
        <v>1000730</v>
      </c>
      <c r="F3163" t="s">
        <v>47</v>
      </c>
      <c r="G3163" t="s">
        <v>409</v>
      </c>
      <c r="H3163" t="s">
        <v>2557</v>
      </c>
      <c r="I3163">
        <v>3911038274</v>
      </c>
      <c r="J3163" t="s">
        <v>2558</v>
      </c>
      <c r="K3163">
        <v>0</v>
      </c>
      <c r="L3163" t="s">
        <v>1228</v>
      </c>
      <c r="M3163">
        <v>0</v>
      </c>
      <c r="N3163" t="s">
        <v>1228</v>
      </c>
    </row>
    <row r="3164" spans="1:14" hidden="1">
      <c r="A3164">
        <v>10</v>
      </c>
      <c r="B3164">
        <v>41</v>
      </c>
      <c r="C3164" t="s">
        <v>2560</v>
      </c>
      <c r="D3164" t="s">
        <v>2641</v>
      </c>
      <c r="E3164">
        <v>1000730</v>
      </c>
      <c r="F3164" t="s">
        <v>47</v>
      </c>
      <c r="G3164" t="s">
        <v>194</v>
      </c>
      <c r="H3164" t="s">
        <v>2557</v>
      </c>
      <c r="I3164">
        <v>3911038274</v>
      </c>
      <c r="J3164" t="s">
        <v>2558</v>
      </c>
      <c r="K3164">
        <v>0</v>
      </c>
      <c r="L3164" t="s">
        <v>1228</v>
      </c>
      <c r="M3164">
        <v>0</v>
      </c>
      <c r="N3164" t="s">
        <v>1228</v>
      </c>
    </row>
    <row r="3165" spans="1:14" hidden="1">
      <c r="A3165">
        <v>10</v>
      </c>
      <c r="B3165">
        <v>41</v>
      </c>
      <c r="C3165" t="s">
        <v>2560</v>
      </c>
      <c r="D3165" t="s">
        <v>2641</v>
      </c>
      <c r="E3165">
        <v>1000730</v>
      </c>
      <c r="F3165" t="s">
        <v>47</v>
      </c>
      <c r="G3165" t="s">
        <v>409</v>
      </c>
      <c r="H3165" t="s">
        <v>2557</v>
      </c>
      <c r="I3165">
        <v>3911038274</v>
      </c>
      <c r="J3165" t="s">
        <v>2558</v>
      </c>
      <c r="K3165">
        <v>0</v>
      </c>
      <c r="L3165" t="s">
        <v>1228</v>
      </c>
      <c r="M3165">
        <v>0</v>
      </c>
      <c r="N3165" t="s">
        <v>1228</v>
      </c>
    </row>
    <row r="3166" spans="1:14" hidden="1">
      <c r="A3166">
        <v>10</v>
      </c>
      <c r="B3166">
        <v>43</v>
      </c>
      <c r="C3166" t="s">
        <v>2559</v>
      </c>
      <c r="D3166" t="s">
        <v>2642</v>
      </c>
      <c r="E3166">
        <v>1000730</v>
      </c>
      <c r="F3166" t="s">
        <v>47</v>
      </c>
      <c r="G3166" t="s">
        <v>194</v>
      </c>
      <c r="H3166" t="s">
        <v>2557</v>
      </c>
      <c r="I3166">
        <v>3911102067</v>
      </c>
      <c r="J3166" t="s">
        <v>2558</v>
      </c>
      <c r="K3166">
        <v>0</v>
      </c>
      <c r="L3166" t="s">
        <v>1228</v>
      </c>
      <c r="M3166">
        <v>0</v>
      </c>
      <c r="N3166" t="s">
        <v>1228</v>
      </c>
    </row>
    <row r="3167" spans="1:14" hidden="1">
      <c r="A3167">
        <v>10</v>
      </c>
      <c r="B3167">
        <v>43</v>
      </c>
      <c r="C3167" t="s">
        <v>2559</v>
      </c>
      <c r="D3167" t="s">
        <v>2642</v>
      </c>
      <c r="E3167">
        <v>1000730</v>
      </c>
      <c r="F3167" t="s">
        <v>47</v>
      </c>
      <c r="G3167" t="s">
        <v>409</v>
      </c>
      <c r="H3167" t="s">
        <v>2557</v>
      </c>
      <c r="I3167">
        <v>3911102067</v>
      </c>
      <c r="J3167" t="s">
        <v>2558</v>
      </c>
      <c r="K3167">
        <v>0</v>
      </c>
      <c r="L3167" t="s">
        <v>1228</v>
      </c>
      <c r="M3167">
        <v>0</v>
      </c>
      <c r="N3167" t="s">
        <v>1228</v>
      </c>
    </row>
    <row r="3168" spans="1:14" hidden="1">
      <c r="A3168">
        <v>10</v>
      </c>
      <c r="B3168">
        <v>43</v>
      </c>
      <c r="C3168" t="s">
        <v>2559</v>
      </c>
      <c r="D3168" t="s">
        <v>2642</v>
      </c>
      <c r="E3168">
        <v>1000730</v>
      </c>
      <c r="F3168" t="s">
        <v>47</v>
      </c>
      <c r="G3168" t="s">
        <v>1122</v>
      </c>
      <c r="H3168" t="s">
        <v>2557</v>
      </c>
      <c r="I3168">
        <v>3911102067</v>
      </c>
      <c r="J3168" t="s">
        <v>2558</v>
      </c>
      <c r="K3168">
        <v>0</v>
      </c>
      <c r="L3168" t="s">
        <v>1228</v>
      </c>
      <c r="M3168">
        <v>0</v>
      </c>
      <c r="N3168" t="s">
        <v>1228</v>
      </c>
    </row>
    <row r="3169" spans="1:14" hidden="1">
      <c r="A3169">
        <v>19</v>
      </c>
      <c r="B3169">
        <v>43</v>
      </c>
      <c r="C3169" t="s">
        <v>2559</v>
      </c>
      <c r="D3169" t="s">
        <v>2642</v>
      </c>
      <c r="E3169">
        <v>1000730</v>
      </c>
      <c r="F3169" t="s">
        <v>47</v>
      </c>
      <c r="G3169" t="s">
        <v>54</v>
      </c>
      <c r="H3169" t="s">
        <v>2557</v>
      </c>
      <c r="I3169">
        <v>3911102068</v>
      </c>
      <c r="J3169" t="s">
        <v>2558</v>
      </c>
      <c r="K3169">
        <v>0</v>
      </c>
      <c r="L3169" t="s">
        <v>1228</v>
      </c>
      <c r="M3169">
        <v>0</v>
      </c>
      <c r="N3169" t="s">
        <v>1228</v>
      </c>
    </row>
    <row r="3170" spans="1:14" hidden="1">
      <c r="A3170">
        <v>10</v>
      </c>
      <c r="B3170">
        <v>56</v>
      </c>
      <c r="C3170" t="s">
        <v>2643</v>
      </c>
      <c r="D3170" t="s">
        <v>2644</v>
      </c>
      <c r="E3170">
        <v>1000730</v>
      </c>
      <c r="F3170" t="s">
        <v>47</v>
      </c>
      <c r="G3170" t="s">
        <v>317</v>
      </c>
      <c r="H3170" t="s">
        <v>2557</v>
      </c>
      <c r="I3170">
        <v>3911102260</v>
      </c>
      <c r="J3170" t="s">
        <v>2558</v>
      </c>
      <c r="K3170">
        <v>0</v>
      </c>
      <c r="L3170" t="s">
        <v>1228</v>
      </c>
      <c r="M3170">
        <v>0</v>
      </c>
      <c r="N3170" t="s">
        <v>1228</v>
      </c>
    </row>
    <row r="3171" spans="1:14" hidden="1">
      <c r="A3171">
        <v>10</v>
      </c>
      <c r="B3171">
        <v>56</v>
      </c>
      <c r="C3171" t="s">
        <v>2643</v>
      </c>
      <c r="D3171" t="s">
        <v>2644</v>
      </c>
      <c r="E3171">
        <v>1000730</v>
      </c>
      <c r="F3171" t="s">
        <v>47</v>
      </c>
      <c r="G3171" t="s">
        <v>194</v>
      </c>
      <c r="H3171" t="s">
        <v>2557</v>
      </c>
      <c r="I3171">
        <v>3911102260</v>
      </c>
      <c r="J3171" t="s">
        <v>2558</v>
      </c>
      <c r="K3171">
        <v>0</v>
      </c>
      <c r="L3171" t="s">
        <v>1228</v>
      </c>
      <c r="M3171">
        <v>0</v>
      </c>
      <c r="N3171" t="s">
        <v>1228</v>
      </c>
    </row>
    <row r="3172" spans="1:14" hidden="1">
      <c r="A3172">
        <v>10</v>
      </c>
      <c r="B3172">
        <v>56</v>
      </c>
      <c r="C3172" t="s">
        <v>2643</v>
      </c>
      <c r="D3172" t="s">
        <v>2644</v>
      </c>
      <c r="E3172">
        <v>1000730</v>
      </c>
      <c r="F3172" t="s">
        <v>47</v>
      </c>
      <c r="G3172" t="s">
        <v>150</v>
      </c>
      <c r="H3172" t="s">
        <v>2557</v>
      </c>
      <c r="I3172">
        <v>3911102260</v>
      </c>
      <c r="J3172" t="s">
        <v>2558</v>
      </c>
      <c r="K3172">
        <v>0</v>
      </c>
      <c r="L3172" t="s">
        <v>1228</v>
      </c>
      <c r="M3172">
        <v>0</v>
      </c>
      <c r="N3172" t="s">
        <v>1228</v>
      </c>
    </row>
    <row r="3173" spans="1:14" hidden="1">
      <c r="A3173">
        <v>10</v>
      </c>
      <c r="B3173">
        <v>56</v>
      </c>
      <c r="C3173" t="s">
        <v>2643</v>
      </c>
      <c r="D3173" t="s">
        <v>2644</v>
      </c>
      <c r="E3173">
        <v>1000730</v>
      </c>
      <c r="F3173" t="s">
        <v>47</v>
      </c>
      <c r="G3173" t="s">
        <v>135</v>
      </c>
      <c r="H3173" t="s">
        <v>2557</v>
      </c>
      <c r="I3173">
        <v>3911102260</v>
      </c>
      <c r="J3173" t="s">
        <v>2558</v>
      </c>
      <c r="K3173">
        <v>0</v>
      </c>
      <c r="L3173" t="s">
        <v>1228</v>
      </c>
      <c r="M3173">
        <v>0</v>
      </c>
      <c r="N3173" t="s">
        <v>1228</v>
      </c>
    </row>
    <row r="3174" spans="1:14" hidden="1">
      <c r="A3174">
        <v>10</v>
      </c>
      <c r="B3174">
        <v>56</v>
      </c>
      <c r="C3174" t="s">
        <v>2643</v>
      </c>
      <c r="D3174" t="s">
        <v>2644</v>
      </c>
      <c r="E3174">
        <v>1000730</v>
      </c>
      <c r="F3174" t="s">
        <v>47</v>
      </c>
      <c r="G3174" t="s">
        <v>155</v>
      </c>
      <c r="H3174" t="s">
        <v>2557</v>
      </c>
      <c r="I3174">
        <v>3911102260</v>
      </c>
      <c r="J3174" t="s">
        <v>2558</v>
      </c>
      <c r="K3174">
        <v>0</v>
      </c>
      <c r="L3174" t="s">
        <v>1228</v>
      </c>
      <c r="M3174">
        <v>0</v>
      </c>
      <c r="N3174" t="s">
        <v>1228</v>
      </c>
    </row>
    <row r="3175" spans="1:14" hidden="1">
      <c r="A3175">
        <v>10</v>
      </c>
      <c r="B3175">
        <v>56</v>
      </c>
      <c r="C3175" t="s">
        <v>2643</v>
      </c>
      <c r="D3175" t="s">
        <v>2644</v>
      </c>
      <c r="E3175">
        <v>1000730</v>
      </c>
      <c r="F3175" t="s">
        <v>47</v>
      </c>
      <c r="G3175" t="s">
        <v>1121</v>
      </c>
      <c r="H3175" t="s">
        <v>2557</v>
      </c>
      <c r="I3175">
        <v>3911102260</v>
      </c>
      <c r="J3175" t="s">
        <v>2558</v>
      </c>
      <c r="K3175">
        <v>1</v>
      </c>
      <c r="L3175" t="s">
        <v>1228</v>
      </c>
      <c r="M3175">
        <v>0</v>
      </c>
      <c r="N3175" t="s">
        <v>1228</v>
      </c>
    </row>
    <row r="3176" spans="1:14" hidden="1">
      <c r="A3176">
        <v>10</v>
      </c>
      <c r="B3176">
        <v>56</v>
      </c>
      <c r="C3176" t="s">
        <v>2643</v>
      </c>
      <c r="D3176" t="s">
        <v>2644</v>
      </c>
      <c r="E3176">
        <v>1000730</v>
      </c>
      <c r="F3176" t="s">
        <v>47</v>
      </c>
      <c r="G3176" t="s">
        <v>409</v>
      </c>
      <c r="H3176" t="s">
        <v>2557</v>
      </c>
      <c r="I3176">
        <v>3911102260</v>
      </c>
      <c r="J3176" t="s">
        <v>2558</v>
      </c>
      <c r="K3176">
        <v>0</v>
      </c>
      <c r="L3176" t="s">
        <v>1228</v>
      </c>
      <c r="M3176">
        <v>0</v>
      </c>
      <c r="N3176" t="s">
        <v>1228</v>
      </c>
    </row>
    <row r="3177" spans="1:14" hidden="1">
      <c r="A3177">
        <v>10</v>
      </c>
      <c r="B3177">
        <v>56</v>
      </c>
      <c r="C3177" t="s">
        <v>2643</v>
      </c>
      <c r="D3177" t="s">
        <v>2644</v>
      </c>
      <c r="E3177">
        <v>1000730</v>
      </c>
      <c r="F3177" t="s">
        <v>47</v>
      </c>
      <c r="G3177" t="s">
        <v>80</v>
      </c>
      <c r="H3177" t="s">
        <v>2557</v>
      </c>
      <c r="I3177">
        <v>3911102260</v>
      </c>
      <c r="J3177" t="s">
        <v>2558</v>
      </c>
      <c r="K3177">
        <v>0</v>
      </c>
      <c r="L3177" t="s">
        <v>1228</v>
      </c>
      <c r="M3177">
        <v>0</v>
      </c>
      <c r="N3177" t="s">
        <v>1228</v>
      </c>
    </row>
    <row r="3178" spans="1:14" hidden="1">
      <c r="A3178">
        <v>10</v>
      </c>
      <c r="B3178">
        <v>56</v>
      </c>
      <c r="C3178" t="s">
        <v>2643</v>
      </c>
      <c r="D3178" t="s">
        <v>2644</v>
      </c>
      <c r="E3178">
        <v>1000730</v>
      </c>
      <c r="F3178" t="s">
        <v>47</v>
      </c>
      <c r="G3178" t="s">
        <v>530</v>
      </c>
      <c r="H3178" t="s">
        <v>2557</v>
      </c>
      <c r="I3178">
        <v>3911102260</v>
      </c>
      <c r="J3178" t="s">
        <v>2558</v>
      </c>
      <c r="K3178">
        <v>0</v>
      </c>
      <c r="L3178" t="s">
        <v>1228</v>
      </c>
      <c r="M3178">
        <v>0</v>
      </c>
      <c r="N3178" t="s">
        <v>1228</v>
      </c>
    </row>
    <row r="3179" spans="1:14" hidden="1">
      <c r="A3179">
        <v>10</v>
      </c>
      <c r="B3179">
        <v>56</v>
      </c>
      <c r="C3179" t="s">
        <v>2643</v>
      </c>
      <c r="D3179" t="s">
        <v>2644</v>
      </c>
      <c r="E3179">
        <v>1000730</v>
      </c>
      <c r="F3179" t="s">
        <v>47</v>
      </c>
      <c r="G3179" t="s">
        <v>250</v>
      </c>
      <c r="H3179" t="s">
        <v>2557</v>
      </c>
      <c r="I3179">
        <v>3911102260</v>
      </c>
      <c r="J3179" t="s">
        <v>2558</v>
      </c>
      <c r="K3179">
        <v>0</v>
      </c>
      <c r="L3179" t="s">
        <v>1228</v>
      </c>
      <c r="M3179">
        <v>0</v>
      </c>
      <c r="N3179" t="s">
        <v>1228</v>
      </c>
    </row>
    <row r="3180" spans="1:14" hidden="1">
      <c r="A3180">
        <v>10</v>
      </c>
      <c r="B3180">
        <v>56</v>
      </c>
      <c r="C3180" t="s">
        <v>2643</v>
      </c>
      <c r="D3180" t="s">
        <v>2644</v>
      </c>
      <c r="E3180">
        <v>1000730</v>
      </c>
      <c r="F3180" t="s">
        <v>47</v>
      </c>
      <c r="G3180" t="s">
        <v>252</v>
      </c>
      <c r="H3180" t="s">
        <v>2557</v>
      </c>
      <c r="I3180">
        <v>3911102260</v>
      </c>
      <c r="J3180" t="s">
        <v>2558</v>
      </c>
      <c r="K3180">
        <v>0</v>
      </c>
      <c r="L3180" t="s">
        <v>1228</v>
      </c>
      <c r="M3180">
        <v>0</v>
      </c>
      <c r="N3180" t="s">
        <v>1228</v>
      </c>
    </row>
    <row r="3181" spans="1:14" hidden="1">
      <c r="A3181">
        <v>10</v>
      </c>
      <c r="B3181">
        <v>56</v>
      </c>
      <c r="C3181" t="s">
        <v>2643</v>
      </c>
      <c r="D3181" t="s">
        <v>2644</v>
      </c>
      <c r="E3181">
        <v>1000730</v>
      </c>
      <c r="F3181" t="s">
        <v>47</v>
      </c>
      <c r="G3181" t="s">
        <v>1124</v>
      </c>
      <c r="H3181" t="s">
        <v>2557</v>
      </c>
      <c r="I3181">
        <v>3911102260</v>
      </c>
      <c r="J3181" t="s">
        <v>2558</v>
      </c>
      <c r="K3181">
        <v>1</v>
      </c>
      <c r="L3181" t="s">
        <v>1228</v>
      </c>
      <c r="M3181">
        <v>0</v>
      </c>
      <c r="N3181" t="s">
        <v>1228</v>
      </c>
    </row>
    <row r="3182" spans="1:14" hidden="1">
      <c r="A3182">
        <v>10</v>
      </c>
      <c r="B3182">
        <v>56</v>
      </c>
      <c r="C3182" t="s">
        <v>2643</v>
      </c>
      <c r="D3182" t="s">
        <v>2644</v>
      </c>
      <c r="E3182">
        <v>1000730</v>
      </c>
      <c r="F3182" t="s">
        <v>47</v>
      </c>
      <c r="G3182" t="s">
        <v>137</v>
      </c>
      <c r="H3182" t="s">
        <v>2557</v>
      </c>
      <c r="I3182">
        <v>3911102260</v>
      </c>
      <c r="J3182" t="s">
        <v>2558</v>
      </c>
      <c r="K3182">
        <v>0</v>
      </c>
      <c r="L3182" t="s">
        <v>1228</v>
      </c>
      <c r="M3182">
        <v>0</v>
      </c>
      <c r="N3182" t="s">
        <v>1228</v>
      </c>
    </row>
    <row r="3183" spans="1:14" hidden="1">
      <c r="A3183">
        <v>10</v>
      </c>
      <c r="B3183">
        <v>56</v>
      </c>
      <c r="C3183" t="s">
        <v>2643</v>
      </c>
      <c r="D3183" t="s">
        <v>2644</v>
      </c>
      <c r="E3183">
        <v>1000730</v>
      </c>
      <c r="F3183" t="s">
        <v>47</v>
      </c>
      <c r="G3183" t="s">
        <v>245</v>
      </c>
      <c r="H3183" t="s">
        <v>2557</v>
      </c>
      <c r="I3183">
        <v>3911102260</v>
      </c>
      <c r="J3183" t="s">
        <v>2558</v>
      </c>
      <c r="K3183">
        <v>0</v>
      </c>
      <c r="L3183" t="s">
        <v>1228</v>
      </c>
      <c r="M3183">
        <v>0</v>
      </c>
      <c r="N3183" t="s">
        <v>1228</v>
      </c>
    </row>
    <row r="3184" spans="1:14" hidden="1">
      <c r="A3184">
        <v>10</v>
      </c>
      <c r="B3184">
        <v>56</v>
      </c>
      <c r="C3184" t="s">
        <v>2643</v>
      </c>
      <c r="D3184" t="s">
        <v>2644</v>
      </c>
      <c r="E3184">
        <v>1000730</v>
      </c>
      <c r="F3184" t="s">
        <v>47</v>
      </c>
      <c r="G3184" t="s">
        <v>1128</v>
      </c>
      <c r="H3184" t="s">
        <v>2557</v>
      </c>
      <c r="I3184">
        <v>3911102260</v>
      </c>
      <c r="J3184" t="s">
        <v>2558</v>
      </c>
      <c r="K3184">
        <v>0</v>
      </c>
      <c r="L3184" t="s">
        <v>1228</v>
      </c>
      <c r="M3184">
        <v>0</v>
      </c>
      <c r="N3184" t="s">
        <v>1228</v>
      </c>
    </row>
    <row r="3185" spans="1:14" hidden="1">
      <c r="A3185">
        <v>10</v>
      </c>
      <c r="B3185">
        <v>56</v>
      </c>
      <c r="C3185" t="s">
        <v>2643</v>
      </c>
      <c r="D3185" t="s">
        <v>2644</v>
      </c>
      <c r="E3185">
        <v>1000730</v>
      </c>
      <c r="F3185" t="s">
        <v>47</v>
      </c>
      <c r="G3185" t="s">
        <v>117</v>
      </c>
      <c r="H3185" t="s">
        <v>2557</v>
      </c>
      <c r="I3185">
        <v>3911102260</v>
      </c>
      <c r="J3185" t="s">
        <v>2558</v>
      </c>
      <c r="K3185" s="45">
        <v>80590</v>
      </c>
      <c r="L3185" t="s">
        <v>1228</v>
      </c>
      <c r="M3185" s="45">
        <v>15312</v>
      </c>
      <c r="N3185" t="s">
        <v>1228</v>
      </c>
    </row>
    <row r="3186" spans="1:14" hidden="1">
      <c r="A3186">
        <v>10</v>
      </c>
      <c r="B3186">
        <v>56</v>
      </c>
      <c r="C3186" t="s">
        <v>2643</v>
      </c>
      <c r="D3186" t="s">
        <v>2644</v>
      </c>
      <c r="E3186">
        <v>1000730</v>
      </c>
      <c r="F3186" t="s">
        <v>47</v>
      </c>
      <c r="G3186" t="s">
        <v>320</v>
      </c>
      <c r="H3186" t="s">
        <v>2557</v>
      </c>
      <c r="I3186">
        <v>3911102260</v>
      </c>
      <c r="J3186" t="s">
        <v>2558</v>
      </c>
      <c r="K3186">
        <v>0</v>
      </c>
      <c r="L3186" t="s">
        <v>1228</v>
      </c>
      <c r="M3186">
        <v>0</v>
      </c>
      <c r="N3186" t="s">
        <v>1228</v>
      </c>
    </row>
    <row r="3187" spans="1:14" hidden="1">
      <c r="A3187">
        <v>10</v>
      </c>
      <c r="B3187">
        <v>56</v>
      </c>
      <c r="C3187" t="s">
        <v>2643</v>
      </c>
      <c r="D3187" t="s">
        <v>2644</v>
      </c>
      <c r="E3187">
        <v>1000730</v>
      </c>
      <c r="F3187" t="s">
        <v>47</v>
      </c>
      <c r="G3187" t="s">
        <v>182</v>
      </c>
      <c r="H3187" t="s">
        <v>2557</v>
      </c>
      <c r="I3187">
        <v>3911102260</v>
      </c>
      <c r="J3187" t="s">
        <v>2558</v>
      </c>
      <c r="K3187">
        <v>0</v>
      </c>
      <c r="L3187" t="s">
        <v>1228</v>
      </c>
      <c r="M3187">
        <v>0</v>
      </c>
      <c r="N3187" t="s">
        <v>1228</v>
      </c>
    </row>
    <row r="3188" spans="1:14" hidden="1">
      <c r="A3188">
        <v>10</v>
      </c>
      <c r="B3188">
        <v>56</v>
      </c>
      <c r="C3188" t="s">
        <v>2643</v>
      </c>
      <c r="D3188" t="s">
        <v>2644</v>
      </c>
      <c r="E3188">
        <v>1000730</v>
      </c>
      <c r="F3188" t="s">
        <v>47</v>
      </c>
      <c r="G3188" t="s">
        <v>481</v>
      </c>
      <c r="H3188" t="s">
        <v>2557</v>
      </c>
      <c r="I3188">
        <v>3911102260</v>
      </c>
      <c r="J3188" t="s">
        <v>2558</v>
      </c>
      <c r="K3188" t="s">
        <v>2579</v>
      </c>
      <c r="L3188" t="s">
        <v>1228</v>
      </c>
      <c r="M3188">
        <v>0</v>
      </c>
      <c r="N3188" t="s">
        <v>1228</v>
      </c>
    </row>
    <row r="3189" spans="1:14" hidden="1">
      <c r="A3189">
        <v>19</v>
      </c>
      <c r="B3189">
        <v>41</v>
      </c>
      <c r="C3189" t="s">
        <v>2559</v>
      </c>
      <c r="D3189" t="s">
        <v>2642</v>
      </c>
      <c r="E3189">
        <v>1000730</v>
      </c>
      <c r="F3189" t="s">
        <v>47</v>
      </c>
      <c r="G3189" t="s">
        <v>54</v>
      </c>
      <c r="H3189" t="s">
        <v>2557</v>
      </c>
      <c r="I3189">
        <v>3911103525</v>
      </c>
      <c r="J3189" t="s">
        <v>2558</v>
      </c>
      <c r="K3189">
        <v>0</v>
      </c>
      <c r="L3189" t="s">
        <v>1228</v>
      </c>
      <c r="M3189">
        <v>0</v>
      </c>
      <c r="N3189" t="s">
        <v>1228</v>
      </c>
    </row>
    <row r="3190" spans="1:14" hidden="1">
      <c r="A3190">
        <v>19</v>
      </c>
      <c r="B3190">
        <v>41</v>
      </c>
      <c r="C3190" t="s">
        <v>2559</v>
      </c>
      <c r="D3190" t="s">
        <v>2642</v>
      </c>
      <c r="E3190">
        <v>1000730</v>
      </c>
      <c r="F3190" t="s">
        <v>47</v>
      </c>
      <c r="G3190" t="s">
        <v>54</v>
      </c>
      <c r="H3190" t="s">
        <v>2557</v>
      </c>
      <c r="I3190">
        <v>3911103525</v>
      </c>
      <c r="J3190" t="s">
        <v>2558</v>
      </c>
      <c r="K3190">
        <v>0</v>
      </c>
      <c r="L3190" t="s">
        <v>1228</v>
      </c>
      <c r="M3190">
        <v>0</v>
      </c>
      <c r="N3190" t="s">
        <v>1228</v>
      </c>
    </row>
    <row r="3191" spans="1:14" hidden="1">
      <c r="A3191">
        <v>19</v>
      </c>
      <c r="B3191">
        <v>41</v>
      </c>
      <c r="C3191" t="s">
        <v>2559</v>
      </c>
      <c r="D3191" t="s">
        <v>2642</v>
      </c>
      <c r="E3191">
        <v>1000730</v>
      </c>
      <c r="F3191" t="s">
        <v>47</v>
      </c>
      <c r="G3191" t="s">
        <v>54</v>
      </c>
      <c r="H3191" t="s">
        <v>2557</v>
      </c>
      <c r="I3191">
        <v>3911103525</v>
      </c>
      <c r="J3191" t="s">
        <v>2558</v>
      </c>
      <c r="K3191">
        <v>0</v>
      </c>
      <c r="L3191" t="s">
        <v>1228</v>
      </c>
      <c r="M3191">
        <v>0</v>
      </c>
      <c r="N3191" t="s">
        <v>1228</v>
      </c>
    </row>
    <row r="3192" spans="1:14" hidden="1">
      <c r="A3192">
        <v>19</v>
      </c>
      <c r="B3192">
        <v>41</v>
      </c>
      <c r="C3192" t="s">
        <v>2559</v>
      </c>
      <c r="D3192" t="s">
        <v>2642</v>
      </c>
      <c r="E3192">
        <v>1000730</v>
      </c>
      <c r="F3192" t="s">
        <v>47</v>
      </c>
      <c r="G3192" t="s">
        <v>54</v>
      </c>
      <c r="H3192" t="s">
        <v>2557</v>
      </c>
      <c r="I3192">
        <v>3911103525</v>
      </c>
      <c r="J3192" t="s">
        <v>2558</v>
      </c>
      <c r="K3192">
        <v>0</v>
      </c>
      <c r="L3192" t="s">
        <v>1228</v>
      </c>
      <c r="M3192">
        <v>0</v>
      </c>
      <c r="N3192" t="s">
        <v>1228</v>
      </c>
    </row>
    <row r="3193" spans="1:14" hidden="1">
      <c r="A3193">
        <v>19</v>
      </c>
      <c r="B3193">
        <v>41</v>
      </c>
      <c r="C3193" t="s">
        <v>2559</v>
      </c>
      <c r="D3193" t="s">
        <v>2642</v>
      </c>
      <c r="E3193">
        <v>1000730</v>
      </c>
      <c r="F3193" t="s">
        <v>47</v>
      </c>
      <c r="G3193" t="s">
        <v>54</v>
      </c>
      <c r="H3193" t="s">
        <v>2557</v>
      </c>
      <c r="I3193">
        <v>3911103525</v>
      </c>
      <c r="J3193" t="s">
        <v>2558</v>
      </c>
      <c r="K3193">
        <v>0</v>
      </c>
      <c r="L3193" t="s">
        <v>1228</v>
      </c>
      <c r="M3193">
        <v>0</v>
      </c>
      <c r="N3193" t="s">
        <v>1228</v>
      </c>
    </row>
    <row r="3194" spans="1:14" hidden="1">
      <c r="A3194">
        <v>19</v>
      </c>
      <c r="B3194">
        <v>41</v>
      </c>
      <c r="C3194" t="s">
        <v>2559</v>
      </c>
      <c r="D3194" t="s">
        <v>2642</v>
      </c>
      <c r="E3194">
        <v>1000730</v>
      </c>
      <c r="F3194" t="s">
        <v>47</v>
      </c>
      <c r="G3194" t="s">
        <v>54</v>
      </c>
      <c r="H3194" t="s">
        <v>2557</v>
      </c>
      <c r="I3194">
        <v>3911103525</v>
      </c>
      <c r="J3194" t="s">
        <v>2558</v>
      </c>
      <c r="K3194">
        <v>0</v>
      </c>
      <c r="L3194" t="s">
        <v>1228</v>
      </c>
      <c r="M3194">
        <v>0</v>
      </c>
      <c r="N3194" t="s">
        <v>1228</v>
      </c>
    </row>
    <row r="3195" spans="1:14" hidden="1">
      <c r="A3195">
        <v>19</v>
      </c>
      <c r="B3195">
        <v>41</v>
      </c>
      <c r="C3195" t="s">
        <v>2559</v>
      </c>
      <c r="D3195" t="s">
        <v>2642</v>
      </c>
      <c r="E3195">
        <v>1000730</v>
      </c>
      <c r="F3195" t="s">
        <v>47</v>
      </c>
      <c r="G3195" t="s">
        <v>54</v>
      </c>
      <c r="H3195" t="s">
        <v>2557</v>
      </c>
      <c r="I3195">
        <v>3911103525</v>
      </c>
      <c r="J3195" t="s">
        <v>2558</v>
      </c>
      <c r="K3195">
        <v>0</v>
      </c>
      <c r="L3195" t="s">
        <v>1228</v>
      </c>
      <c r="M3195">
        <v>0</v>
      </c>
      <c r="N3195" t="s">
        <v>1228</v>
      </c>
    </row>
    <row r="3196" spans="1:14" hidden="1">
      <c r="A3196">
        <v>19</v>
      </c>
      <c r="B3196">
        <v>41</v>
      </c>
      <c r="C3196" t="s">
        <v>2559</v>
      </c>
      <c r="D3196" t="s">
        <v>2642</v>
      </c>
      <c r="E3196">
        <v>1000730</v>
      </c>
      <c r="F3196" t="s">
        <v>47</v>
      </c>
      <c r="G3196" t="s">
        <v>54</v>
      </c>
      <c r="H3196" t="s">
        <v>2557</v>
      </c>
      <c r="I3196">
        <v>3911103525</v>
      </c>
      <c r="J3196" t="s">
        <v>2558</v>
      </c>
      <c r="K3196">
        <v>0</v>
      </c>
      <c r="L3196" t="s">
        <v>1228</v>
      </c>
      <c r="M3196">
        <v>0</v>
      </c>
      <c r="N3196" t="s">
        <v>1228</v>
      </c>
    </row>
    <row r="3197" spans="1:14" hidden="1">
      <c r="A3197">
        <v>19</v>
      </c>
      <c r="B3197">
        <v>41</v>
      </c>
      <c r="C3197" t="s">
        <v>2559</v>
      </c>
      <c r="D3197" t="s">
        <v>2642</v>
      </c>
      <c r="E3197">
        <v>1000730</v>
      </c>
      <c r="F3197" t="s">
        <v>47</v>
      </c>
      <c r="G3197" t="s">
        <v>54</v>
      </c>
      <c r="H3197" t="s">
        <v>2557</v>
      </c>
      <c r="I3197">
        <v>3911103525</v>
      </c>
      <c r="J3197" t="s">
        <v>2558</v>
      </c>
      <c r="K3197">
        <v>0</v>
      </c>
      <c r="L3197" t="s">
        <v>1228</v>
      </c>
      <c r="M3197">
        <v>0</v>
      </c>
      <c r="N3197" t="s">
        <v>1228</v>
      </c>
    </row>
    <row r="3198" spans="1:14" hidden="1">
      <c r="A3198">
        <v>19</v>
      </c>
      <c r="B3198">
        <v>41</v>
      </c>
      <c r="C3198" t="s">
        <v>2559</v>
      </c>
      <c r="D3198" t="s">
        <v>2642</v>
      </c>
      <c r="E3198">
        <v>1000730</v>
      </c>
      <c r="F3198" t="s">
        <v>47</v>
      </c>
      <c r="G3198" t="s">
        <v>54</v>
      </c>
      <c r="H3198" t="s">
        <v>2557</v>
      </c>
      <c r="I3198">
        <v>3911103525</v>
      </c>
      <c r="J3198" t="s">
        <v>2558</v>
      </c>
      <c r="K3198">
        <v>0</v>
      </c>
      <c r="L3198" t="s">
        <v>1228</v>
      </c>
      <c r="M3198">
        <v>0</v>
      </c>
      <c r="N3198" t="s">
        <v>1228</v>
      </c>
    </row>
    <row r="3199" spans="1:14" hidden="1">
      <c r="A3199">
        <v>19</v>
      </c>
      <c r="B3199">
        <v>41</v>
      </c>
      <c r="C3199" t="s">
        <v>2559</v>
      </c>
      <c r="D3199" t="s">
        <v>2642</v>
      </c>
      <c r="E3199">
        <v>1000730</v>
      </c>
      <c r="F3199" t="s">
        <v>47</v>
      </c>
      <c r="G3199" t="s">
        <v>54</v>
      </c>
      <c r="H3199" t="s">
        <v>2557</v>
      </c>
      <c r="I3199">
        <v>3911103525</v>
      </c>
      <c r="J3199" t="s">
        <v>2558</v>
      </c>
      <c r="K3199">
        <v>0</v>
      </c>
      <c r="L3199" t="s">
        <v>1228</v>
      </c>
      <c r="M3199">
        <v>0</v>
      </c>
      <c r="N3199" t="s">
        <v>1228</v>
      </c>
    </row>
    <row r="3200" spans="1:14" hidden="1">
      <c r="A3200">
        <v>19</v>
      </c>
      <c r="B3200">
        <v>41</v>
      </c>
      <c r="C3200" t="s">
        <v>2559</v>
      </c>
      <c r="D3200" t="s">
        <v>2642</v>
      </c>
      <c r="E3200">
        <v>1000730</v>
      </c>
      <c r="F3200" t="s">
        <v>47</v>
      </c>
      <c r="G3200" t="s">
        <v>54</v>
      </c>
      <c r="H3200" t="s">
        <v>2557</v>
      </c>
      <c r="I3200">
        <v>3911103525</v>
      </c>
      <c r="J3200" t="s">
        <v>2558</v>
      </c>
      <c r="K3200">
        <v>0</v>
      </c>
      <c r="L3200" t="s">
        <v>1228</v>
      </c>
      <c r="M3200">
        <v>0</v>
      </c>
      <c r="N3200" t="s">
        <v>1228</v>
      </c>
    </row>
    <row r="3201" spans="1:14" hidden="1">
      <c r="A3201">
        <v>19</v>
      </c>
      <c r="B3201">
        <v>41</v>
      </c>
      <c r="C3201" t="s">
        <v>2559</v>
      </c>
      <c r="D3201" t="s">
        <v>2642</v>
      </c>
      <c r="E3201">
        <v>1000730</v>
      </c>
      <c r="F3201" t="s">
        <v>47</v>
      </c>
      <c r="G3201" t="s">
        <v>54</v>
      </c>
      <c r="H3201" t="s">
        <v>2557</v>
      </c>
      <c r="I3201">
        <v>3911103525</v>
      </c>
      <c r="J3201" t="s">
        <v>2558</v>
      </c>
      <c r="K3201">
        <v>0</v>
      </c>
      <c r="L3201" t="s">
        <v>1228</v>
      </c>
      <c r="M3201">
        <v>0</v>
      </c>
      <c r="N3201" t="s">
        <v>1228</v>
      </c>
    </row>
    <row r="3202" spans="1:14" hidden="1">
      <c r="A3202">
        <v>19</v>
      </c>
      <c r="B3202">
        <v>41</v>
      </c>
      <c r="C3202" t="s">
        <v>2559</v>
      </c>
      <c r="D3202" t="s">
        <v>2642</v>
      </c>
      <c r="E3202">
        <v>1000730</v>
      </c>
      <c r="F3202" t="s">
        <v>47</v>
      </c>
      <c r="G3202" t="s">
        <v>54</v>
      </c>
      <c r="H3202" t="s">
        <v>2557</v>
      </c>
      <c r="I3202">
        <v>3911103525</v>
      </c>
      <c r="J3202" t="s">
        <v>2558</v>
      </c>
      <c r="K3202">
        <v>0</v>
      </c>
      <c r="L3202" t="s">
        <v>1228</v>
      </c>
      <c r="M3202">
        <v>0</v>
      </c>
      <c r="N3202" t="s">
        <v>1228</v>
      </c>
    </row>
    <row r="3203" spans="1:14" hidden="1">
      <c r="A3203">
        <v>19</v>
      </c>
      <c r="B3203">
        <v>41</v>
      </c>
      <c r="C3203" t="s">
        <v>2559</v>
      </c>
      <c r="D3203" t="s">
        <v>2642</v>
      </c>
      <c r="E3203">
        <v>1000730</v>
      </c>
      <c r="F3203" t="s">
        <v>47</v>
      </c>
      <c r="G3203" t="s">
        <v>54</v>
      </c>
      <c r="H3203" t="s">
        <v>2557</v>
      </c>
      <c r="I3203">
        <v>3911103525</v>
      </c>
      <c r="J3203" t="s">
        <v>2558</v>
      </c>
      <c r="K3203">
        <v>0</v>
      </c>
      <c r="L3203" t="s">
        <v>1228</v>
      </c>
      <c r="M3203">
        <v>0</v>
      </c>
      <c r="N3203" t="s">
        <v>1228</v>
      </c>
    </row>
    <row r="3204" spans="1:14" hidden="1">
      <c r="A3204">
        <v>19</v>
      </c>
      <c r="B3204">
        <v>41</v>
      </c>
      <c r="C3204" t="s">
        <v>2559</v>
      </c>
      <c r="D3204" t="s">
        <v>2642</v>
      </c>
      <c r="E3204">
        <v>1000730</v>
      </c>
      <c r="F3204" t="s">
        <v>47</v>
      </c>
      <c r="G3204" t="s">
        <v>54</v>
      </c>
      <c r="H3204" t="s">
        <v>2557</v>
      </c>
      <c r="I3204">
        <v>3911103525</v>
      </c>
      <c r="J3204" t="s">
        <v>2558</v>
      </c>
      <c r="K3204">
        <v>0</v>
      </c>
      <c r="L3204" t="s">
        <v>1228</v>
      </c>
      <c r="M3204">
        <v>0</v>
      </c>
      <c r="N3204" t="s">
        <v>1228</v>
      </c>
    </row>
    <row r="3205" spans="1:14" hidden="1">
      <c r="A3205">
        <v>19</v>
      </c>
      <c r="B3205">
        <v>41</v>
      </c>
      <c r="C3205" t="s">
        <v>2559</v>
      </c>
      <c r="D3205" t="s">
        <v>2642</v>
      </c>
      <c r="E3205">
        <v>1000730</v>
      </c>
      <c r="F3205" t="s">
        <v>47</v>
      </c>
      <c r="G3205" t="s">
        <v>54</v>
      </c>
      <c r="H3205" t="s">
        <v>2557</v>
      </c>
      <c r="I3205">
        <v>3911103525</v>
      </c>
      <c r="J3205" t="s">
        <v>2558</v>
      </c>
      <c r="K3205">
        <v>0</v>
      </c>
      <c r="L3205" t="s">
        <v>1228</v>
      </c>
      <c r="M3205">
        <v>0</v>
      </c>
      <c r="N3205" t="s">
        <v>1228</v>
      </c>
    </row>
    <row r="3206" spans="1:14" hidden="1">
      <c r="A3206">
        <v>19</v>
      </c>
      <c r="B3206">
        <v>41</v>
      </c>
      <c r="C3206" t="s">
        <v>2559</v>
      </c>
      <c r="D3206" t="s">
        <v>2642</v>
      </c>
      <c r="E3206">
        <v>1000730</v>
      </c>
      <c r="F3206" t="s">
        <v>47</v>
      </c>
      <c r="G3206" t="s">
        <v>54</v>
      </c>
      <c r="H3206" t="s">
        <v>2557</v>
      </c>
      <c r="I3206">
        <v>3911103525</v>
      </c>
      <c r="J3206" t="s">
        <v>2558</v>
      </c>
      <c r="K3206">
        <v>0</v>
      </c>
      <c r="L3206" t="s">
        <v>1228</v>
      </c>
      <c r="M3206">
        <v>0</v>
      </c>
      <c r="N3206" t="s">
        <v>1228</v>
      </c>
    </row>
    <row r="3207" spans="1:14" hidden="1">
      <c r="A3207">
        <v>19</v>
      </c>
      <c r="B3207">
        <v>41</v>
      </c>
      <c r="C3207" t="s">
        <v>2559</v>
      </c>
      <c r="D3207" t="s">
        <v>2642</v>
      </c>
      <c r="E3207">
        <v>1000730</v>
      </c>
      <c r="F3207" t="s">
        <v>47</v>
      </c>
      <c r="G3207" t="s">
        <v>54</v>
      </c>
      <c r="H3207" t="s">
        <v>2557</v>
      </c>
      <c r="I3207">
        <v>3911103525</v>
      </c>
      <c r="J3207" t="s">
        <v>2558</v>
      </c>
      <c r="K3207">
        <v>0</v>
      </c>
      <c r="L3207" t="s">
        <v>1228</v>
      </c>
      <c r="M3207">
        <v>0</v>
      </c>
      <c r="N3207" t="s">
        <v>1228</v>
      </c>
    </row>
    <row r="3208" spans="1:14" hidden="1">
      <c r="A3208">
        <v>19</v>
      </c>
      <c r="B3208">
        <v>41</v>
      </c>
      <c r="C3208" t="s">
        <v>2559</v>
      </c>
      <c r="D3208" t="s">
        <v>2642</v>
      </c>
      <c r="E3208">
        <v>1000730</v>
      </c>
      <c r="F3208" t="s">
        <v>47</v>
      </c>
      <c r="G3208" t="s">
        <v>54</v>
      </c>
      <c r="H3208" t="s">
        <v>2557</v>
      </c>
      <c r="I3208">
        <v>3911103525</v>
      </c>
      <c r="J3208" t="s">
        <v>2558</v>
      </c>
      <c r="K3208">
        <v>0</v>
      </c>
      <c r="L3208" t="s">
        <v>1228</v>
      </c>
      <c r="M3208">
        <v>0</v>
      </c>
      <c r="N3208" t="s">
        <v>1228</v>
      </c>
    </row>
    <row r="3209" spans="1:14" hidden="1">
      <c r="A3209">
        <v>19</v>
      </c>
      <c r="B3209">
        <v>41</v>
      </c>
      <c r="C3209" t="s">
        <v>2559</v>
      </c>
      <c r="D3209" t="s">
        <v>2642</v>
      </c>
      <c r="E3209">
        <v>1000730</v>
      </c>
      <c r="F3209" t="s">
        <v>47</v>
      </c>
      <c r="G3209" t="s">
        <v>54</v>
      </c>
      <c r="H3209" t="s">
        <v>2557</v>
      </c>
      <c r="I3209">
        <v>3911103525</v>
      </c>
      <c r="J3209" t="s">
        <v>2558</v>
      </c>
      <c r="K3209">
        <v>0</v>
      </c>
      <c r="L3209" t="s">
        <v>1228</v>
      </c>
      <c r="M3209">
        <v>0</v>
      </c>
      <c r="N3209" t="s">
        <v>1228</v>
      </c>
    </row>
    <row r="3210" spans="1:14" hidden="1">
      <c r="A3210">
        <v>19</v>
      </c>
      <c r="B3210">
        <v>41</v>
      </c>
      <c r="C3210" t="s">
        <v>2559</v>
      </c>
      <c r="D3210" t="s">
        <v>2642</v>
      </c>
      <c r="E3210">
        <v>1000730</v>
      </c>
      <c r="F3210" t="s">
        <v>47</v>
      </c>
      <c r="G3210" t="s">
        <v>54</v>
      </c>
      <c r="H3210" t="s">
        <v>2557</v>
      </c>
      <c r="I3210">
        <v>3911103525</v>
      </c>
      <c r="J3210" t="s">
        <v>2558</v>
      </c>
      <c r="K3210">
        <v>0</v>
      </c>
      <c r="L3210" t="s">
        <v>1228</v>
      </c>
      <c r="M3210">
        <v>0</v>
      </c>
      <c r="N3210" t="s">
        <v>1228</v>
      </c>
    </row>
    <row r="3211" spans="1:14" hidden="1">
      <c r="A3211">
        <v>19</v>
      </c>
      <c r="B3211">
        <v>41</v>
      </c>
      <c r="C3211" t="s">
        <v>2559</v>
      </c>
      <c r="D3211" t="s">
        <v>2642</v>
      </c>
      <c r="E3211">
        <v>1000730</v>
      </c>
      <c r="F3211" t="s">
        <v>47</v>
      </c>
      <c r="G3211" t="s">
        <v>54</v>
      </c>
      <c r="H3211" t="s">
        <v>2557</v>
      </c>
      <c r="I3211">
        <v>3911103525</v>
      </c>
      <c r="J3211" t="s">
        <v>2558</v>
      </c>
      <c r="K3211">
        <v>0</v>
      </c>
      <c r="L3211" t="s">
        <v>1228</v>
      </c>
      <c r="M3211">
        <v>0</v>
      </c>
      <c r="N3211" t="s">
        <v>1228</v>
      </c>
    </row>
    <row r="3212" spans="1:14" hidden="1">
      <c r="A3212">
        <v>19</v>
      </c>
      <c r="B3212">
        <v>41</v>
      </c>
      <c r="C3212" t="s">
        <v>2559</v>
      </c>
      <c r="D3212" t="s">
        <v>2642</v>
      </c>
      <c r="E3212">
        <v>1000730</v>
      </c>
      <c r="F3212" t="s">
        <v>47</v>
      </c>
      <c r="G3212" t="s">
        <v>54</v>
      </c>
      <c r="H3212" t="s">
        <v>2557</v>
      </c>
      <c r="I3212">
        <v>3911103525</v>
      </c>
      <c r="J3212" t="s">
        <v>2558</v>
      </c>
      <c r="K3212">
        <v>0</v>
      </c>
      <c r="L3212" t="s">
        <v>1228</v>
      </c>
      <c r="M3212">
        <v>0</v>
      </c>
      <c r="N3212" t="s">
        <v>1228</v>
      </c>
    </row>
    <row r="3213" spans="1:14" hidden="1">
      <c r="A3213">
        <v>10</v>
      </c>
      <c r="B3213">
        <v>41</v>
      </c>
      <c r="C3213" t="s">
        <v>2559</v>
      </c>
      <c r="D3213" t="s">
        <v>2642</v>
      </c>
      <c r="E3213">
        <v>1000730</v>
      </c>
      <c r="F3213" t="s">
        <v>47</v>
      </c>
      <c r="G3213" t="s">
        <v>1122</v>
      </c>
      <c r="H3213" t="s">
        <v>2557</v>
      </c>
      <c r="I3213">
        <v>3911103526</v>
      </c>
      <c r="J3213" t="s">
        <v>2558</v>
      </c>
      <c r="K3213">
        <v>0</v>
      </c>
      <c r="L3213" t="s">
        <v>1228</v>
      </c>
      <c r="M3213">
        <v>0</v>
      </c>
      <c r="N3213" t="s">
        <v>1228</v>
      </c>
    </row>
    <row r="3214" spans="1:14" hidden="1">
      <c r="A3214">
        <v>10</v>
      </c>
      <c r="B3214">
        <v>41</v>
      </c>
      <c r="C3214" t="s">
        <v>2559</v>
      </c>
      <c r="D3214" t="s">
        <v>2642</v>
      </c>
      <c r="E3214">
        <v>1000730</v>
      </c>
      <c r="F3214" t="s">
        <v>47</v>
      </c>
      <c r="G3214" t="s">
        <v>194</v>
      </c>
      <c r="H3214" t="s">
        <v>2557</v>
      </c>
      <c r="I3214">
        <v>3911103526</v>
      </c>
      <c r="J3214" t="s">
        <v>2558</v>
      </c>
      <c r="K3214">
        <v>0</v>
      </c>
      <c r="L3214" t="s">
        <v>1228</v>
      </c>
      <c r="M3214">
        <v>0</v>
      </c>
      <c r="N3214" t="s">
        <v>1228</v>
      </c>
    </row>
    <row r="3215" spans="1:14" hidden="1">
      <c r="A3215">
        <v>10</v>
      </c>
      <c r="B3215">
        <v>41</v>
      </c>
      <c r="C3215" t="s">
        <v>2559</v>
      </c>
      <c r="D3215" t="s">
        <v>2642</v>
      </c>
      <c r="E3215">
        <v>1000730</v>
      </c>
      <c r="F3215" t="s">
        <v>47</v>
      </c>
      <c r="G3215" t="s">
        <v>409</v>
      </c>
      <c r="H3215" t="s">
        <v>2557</v>
      </c>
      <c r="I3215">
        <v>3911103526</v>
      </c>
      <c r="J3215" t="s">
        <v>2558</v>
      </c>
      <c r="K3215">
        <v>0</v>
      </c>
      <c r="L3215" t="s">
        <v>1228</v>
      </c>
      <c r="M3215">
        <v>0</v>
      </c>
      <c r="N3215" t="s">
        <v>1228</v>
      </c>
    </row>
    <row r="3216" spans="1:14" hidden="1">
      <c r="A3216">
        <v>10</v>
      </c>
      <c r="B3216">
        <v>41</v>
      </c>
      <c r="C3216" t="s">
        <v>2559</v>
      </c>
      <c r="D3216" t="s">
        <v>2642</v>
      </c>
      <c r="E3216">
        <v>1000730</v>
      </c>
      <c r="F3216" t="s">
        <v>47</v>
      </c>
      <c r="G3216" t="s">
        <v>1122</v>
      </c>
      <c r="H3216" t="s">
        <v>2557</v>
      </c>
      <c r="I3216">
        <v>3911103526</v>
      </c>
      <c r="J3216" t="s">
        <v>2558</v>
      </c>
      <c r="K3216">
        <v>0</v>
      </c>
      <c r="L3216" t="s">
        <v>1228</v>
      </c>
      <c r="M3216">
        <v>0</v>
      </c>
      <c r="N3216" t="s">
        <v>1228</v>
      </c>
    </row>
    <row r="3217" spans="1:14" hidden="1">
      <c r="A3217">
        <v>10</v>
      </c>
      <c r="B3217">
        <v>41</v>
      </c>
      <c r="C3217" t="s">
        <v>2559</v>
      </c>
      <c r="D3217" t="s">
        <v>2642</v>
      </c>
      <c r="E3217">
        <v>1000730</v>
      </c>
      <c r="F3217" t="s">
        <v>47</v>
      </c>
      <c r="G3217" t="s">
        <v>194</v>
      </c>
      <c r="H3217" t="s">
        <v>2557</v>
      </c>
      <c r="I3217">
        <v>3911103526</v>
      </c>
      <c r="J3217" t="s">
        <v>2558</v>
      </c>
      <c r="K3217">
        <v>0</v>
      </c>
      <c r="L3217" t="s">
        <v>1228</v>
      </c>
      <c r="M3217">
        <v>0</v>
      </c>
      <c r="N3217" t="s">
        <v>1228</v>
      </c>
    </row>
    <row r="3218" spans="1:14" hidden="1">
      <c r="A3218">
        <v>10</v>
      </c>
      <c r="B3218">
        <v>41</v>
      </c>
      <c r="C3218" t="s">
        <v>2559</v>
      </c>
      <c r="D3218" t="s">
        <v>2642</v>
      </c>
      <c r="E3218">
        <v>1000730</v>
      </c>
      <c r="F3218" t="s">
        <v>47</v>
      </c>
      <c r="G3218" t="s">
        <v>409</v>
      </c>
      <c r="H3218" t="s">
        <v>2557</v>
      </c>
      <c r="I3218">
        <v>3911103526</v>
      </c>
      <c r="J3218" t="s">
        <v>2558</v>
      </c>
      <c r="K3218">
        <v>0</v>
      </c>
      <c r="L3218" t="s">
        <v>1228</v>
      </c>
      <c r="M3218">
        <v>0</v>
      </c>
      <c r="N3218" t="s">
        <v>1228</v>
      </c>
    </row>
    <row r="3219" spans="1:14" hidden="1">
      <c r="A3219">
        <v>19</v>
      </c>
      <c r="B3219">
        <v>41</v>
      </c>
      <c r="C3219" t="s">
        <v>2555</v>
      </c>
      <c r="D3219" t="s">
        <v>2642</v>
      </c>
      <c r="E3219">
        <v>1000730</v>
      </c>
      <c r="F3219" t="s">
        <v>47</v>
      </c>
      <c r="G3219" t="s">
        <v>54</v>
      </c>
      <c r="H3219" t="s">
        <v>2557</v>
      </c>
      <c r="I3219">
        <v>36161319</v>
      </c>
      <c r="J3219" t="s">
        <v>2558</v>
      </c>
      <c r="K3219">
        <v>0</v>
      </c>
      <c r="L3219" t="s">
        <v>1228</v>
      </c>
      <c r="M3219">
        <v>0</v>
      </c>
      <c r="N3219" t="s">
        <v>1228</v>
      </c>
    </row>
    <row r="3220" spans="1:14" hidden="1">
      <c r="A3220">
        <v>19</v>
      </c>
      <c r="B3220">
        <v>41</v>
      </c>
      <c r="C3220" t="s">
        <v>2555</v>
      </c>
      <c r="D3220" t="s">
        <v>2642</v>
      </c>
      <c r="E3220">
        <v>1000730</v>
      </c>
      <c r="F3220" t="s">
        <v>47</v>
      </c>
      <c r="G3220" t="s">
        <v>54</v>
      </c>
      <c r="H3220" t="s">
        <v>2557</v>
      </c>
      <c r="I3220">
        <v>36161319</v>
      </c>
      <c r="J3220" t="s">
        <v>2558</v>
      </c>
      <c r="K3220">
        <v>0</v>
      </c>
      <c r="L3220" t="s">
        <v>1228</v>
      </c>
      <c r="M3220">
        <v>0</v>
      </c>
      <c r="N3220" t="s">
        <v>1228</v>
      </c>
    </row>
    <row r="3221" spans="1:14" hidden="1">
      <c r="A3221">
        <v>19</v>
      </c>
      <c r="B3221">
        <v>41</v>
      </c>
      <c r="C3221" t="s">
        <v>2555</v>
      </c>
      <c r="D3221" t="s">
        <v>2642</v>
      </c>
      <c r="E3221">
        <v>1000730</v>
      </c>
      <c r="F3221" t="s">
        <v>47</v>
      </c>
      <c r="G3221" t="s">
        <v>54</v>
      </c>
      <c r="H3221" t="s">
        <v>2557</v>
      </c>
      <c r="I3221">
        <v>36161319</v>
      </c>
      <c r="J3221" t="s">
        <v>2558</v>
      </c>
      <c r="K3221">
        <v>0</v>
      </c>
      <c r="L3221" t="s">
        <v>1228</v>
      </c>
      <c r="M3221">
        <v>0</v>
      </c>
      <c r="N3221" t="s">
        <v>1228</v>
      </c>
    </row>
    <row r="3222" spans="1:14" hidden="1">
      <c r="A3222">
        <v>19</v>
      </c>
      <c r="B3222">
        <v>41</v>
      </c>
      <c r="C3222" t="s">
        <v>2555</v>
      </c>
      <c r="D3222" t="s">
        <v>2642</v>
      </c>
      <c r="E3222">
        <v>1000730</v>
      </c>
      <c r="F3222" t="s">
        <v>47</v>
      </c>
      <c r="G3222" t="s">
        <v>54</v>
      </c>
      <c r="H3222" t="s">
        <v>2557</v>
      </c>
      <c r="I3222">
        <v>36161319</v>
      </c>
      <c r="J3222" t="s">
        <v>2558</v>
      </c>
      <c r="K3222">
        <v>0</v>
      </c>
      <c r="L3222" t="s">
        <v>1228</v>
      </c>
      <c r="M3222">
        <v>0</v>
      </c>
      <c r="N3222" t="s">
        <v>1228</v>
      </c>
    </row>
    <row r="3223" spans="1:14" hidden="1">
      <c r="A3223">
        <v>19</v>
      </c>
      <c r="B3223">
        <v>41</v>
      </c>
      <c r="C3223" t="s">
        <v>2555</v>
      </c>
      <c r="D3223" t="s">
        <v>2642</v>
      </c>
      <c r="E3223">
        <v>1000730</v>
      </c>
      <c r="F3223" t="s">
        <v>47</v>
      </c>
      <c r="G3223" t="s">
        <v>54</v>
      </c>
      <c r="H3223" t="s">
        <v>2557</v>
      </c>
      <c r="I3223">
        <v>36161319</v>
      </c>
      <c r="J3223" t="s">
        <v>2558</v>
      </c>
      <c r="K3223">
        <v>0</v>
      </c>
      <c r="L3223" t="s">
        <v>1228</v>
      </c>
      <c r="M3223">
        <v>0</v>
      </c>
      <c r="N3223" t="s">
        <v>1228</v>
      </c>
    </row>
    <row r="3224" spans="1:14" hidden="1">
      <c r="A3224">
        <v>19</v>
      </c>
      <c r="B3224">
        <v>41</v>
      </c>
      <c r="C3224" t="s">
        <v>2555</v>
      </c>
      <c r="D3224" t="s">
        <v>2642</v>
      </c>
      <c r="E3224">
        <v>1000730</v>
      </c>
      <c r="F3224" t="s">
        <v>47</v>
      </c>
      <c r="G3224" t="s">
        <v>54</v>
      </c>
      <c r="H3224" t="s">
        <v>2557</v>
      </c>
      <c r="I3224">
        <v>36161319</v>
      </c>
      <c r="J3224" t="s">
        <v>2558</v>
      </c>
      <c r="K3224">
        <v>0</v>
      </c>
      <c r="L3224" t="s">
        <v>1228</v>
      </c>
      <c r="M3224">
        <v>0</v>
      </c>
      <c r="N3224" t="s">
        <v>1228</v>
      </c>
    </row>
    <row r="3225" spans="1:14" hidden="1">
      <c r="A3225">
        <v>19</v>
      </c>
      <c r="B3225">
        <v>41</v>
      </c>
      <c r="C3225" t="s">
        <v>2555</v>
      </c>
      <c r="D3225" t="s">
        <v>2642</v>
      </c>
      <c r="E3225">
        <v>1000730</v>
      </c>
      <c r="F3225" t="s">
        <v>47</v>
      </c>
      <c r="G3225" t="s">
        <v>54</v>
      </c>
      <c r="H3225" t="s">
        <v>2557</v>
      </c>
      <c r="I3225">
        <v>36161319</v>
      </c>
      <c r="J3225" t="s">
        <v>2558</v>
      </c>
      <c r="K3225">
        <v>0</v>
      </c>
      <c r="L3225" t="s">
        <v>1228</v>
      </c>
      <c r="M3225">
        <v>0</v>
      </c>
      <c r="N3225" t="s">
        <v>1228</v>
      </c>
    </row>
    <row r="3226" spans="1:14" hidden="1">
      <c r="A3226">
        <v>19</v>
      </c>
      <c r="B3226">
        <v>41</v>
      </c>
      <c r="C3226" t="s">
        <v>2555</v>
      </c>
      <c r="D3226" t="s">
        <v>2642</v>
      </c>
      <c r="E3226">
        <v>1000730</v>
      </c>
      <c r="F3226" t="s">
        <v>47</v>
      </c>
      <c r="G3226" t="s">
        <v>54</v>
      </c>
      <c r="H3226" t="s">
        <v>2557</v>
      </c>
      <c r="I3226">
        <v>36161319</v>
      </c>
      <c r="J3226" t="s">
        <v>2558</v>
      </c>
      <c r="K3226">
        <v>0</v>
      </c>
      <c r="L3226" t="s">
        <v>1228</v>
      </c>
      <c r="M3226">
        <v>0</v>
      </c>
      <c r="N3226" t="s">
        <v>1228</v>
      </c>
    </row>
    <row r="3227" spans="1:14" hidden="1">
      <c r="A3227">
        <v>19</v>
      </c>
      <c r="B3227">
        <v>41</v>
      </c>
      <c r="C3227" t="s">
        <v>2555</v>
      </c>
      <c r="D3227" t="s">
        <v>2642</v>
      </c>
      <c r="E3227">
        <v>1000730</v>
      </c>
      <c r="F3227" t="s">
        <v>47</v>
      </c>
      <c r="G3227" t="s">
        <v>54</v>
      </c>
      <c r="H3227" t="s">
        <v>2557</v>
      </c>
      <c r="I3227">
        <v>36161319</v>
      </c>
      <c r="J3227" t="s">
        <v>2558</v>
      </c>
      <c r="K3227">
        <v>0</v>
      </c>
      <c r="L3227" t="s">
        <v>1228</v>
      </c>
      <c r="M3227">
        <v>0</v>
      </c>
      <c r="N3227" t="s">
        <v>1228</v>
      </c>
    </row>
    <row r="3228" spans="1:14" hidden="1">
      <c r="A3228">
        <v>19</v>
      </c>
      <c r="B3228">
        <v>41</v>
      </c>
      <c r="C3228" t="s">
        <v>2555</v>
      </c>
      <c r="D3228" t="s">
        <v>2642</v>
      </c>
      <c r="E3228">
        <v>1000730</v>
      </c>
      <c r="F3228" t="s">
        <v>47</v>
      </c>
      <c r="G3228" t="s">
        <v>54</v>
      </c>
      <c r="H3228" t="s">
        <v>2557</v>
      </c>
      <c r="I3228">
        <v>36161319</v>
      </c>
      <c r="J3228" t="s">
        <v>2558</v>
      </c>
      <c r="K3228" s="45">
        <v>40744</v>
      </c>
      <c r="L3228" t="s">
        <v>1228</v>
      </c>
      <c r="M3228" s="45">
        <v>7741</v>
      </c>
      <c r="N3228" t="s">
        <v>1228</v>
      </c>
    </row>
    <row r="3229" spans="1:14" hidden="1">
      <c r="A3229">
        <v>19</v>
      </c>
      <c r="B3229">
        <v>41</v>
      </c>
      <c r="C3229" t="s">
        <v>2555</v>
      </c>
      <c r="D3229" t="s">
        <v>2642</v>
      </c>
      <c r="E3229">
        <v>1000730</v>
      </c>
      <c r="F3229" t="s">
        <v>47</v>
      </c>
      <c r="G3229" t="s">
        <v>54</v>
      </c>
      <c r="H3229" t="s">
        <v>2557</v>
      </c>
      <c r="I3229">
        <v>36161319</v>
      </c>
      <c r="J3229" t="s">
        <v>2558</v>
      </c>
      <c r="K3229">
        <v>0</v>
      </c>
      <c r="L3229" t="s">
        <v>1228</v>
      </c>
      <c r="M3229">
        <v>0</v>
      </c>
      <c r="N3229" t="s">
        <v>1228</v>
      </c>
    </row>
    <row r="3230" spans="1:14" hidden="1">
      <c r="A3230">
        <v>19</v>
      </c>
      <c r="B3230">
        <v>41</v>
      </c>
      <c r="C3230" t="s">
        <v>2555</v>
      </c>
      <c r="D3230" t="s">
        <v>2642</v>
      </c>
      <c r="E3230">
        <v>1000730</v>
      </c>
      <c r="F3230" t="s">
        <v>47</v>
      </c>
      <c r="G3230" t="s">
        <v>54</v>
      </c>
      <c r="H3230" t="s">
        <v>2557</v>
      </c>
      <c r="I3230">
        <v>36161319</v>
      </c>
      <c r="J3230" t="s">
        <v>2558</v>
      </c>
      <c r="K3230">
        <v>0</v>
      </c>
      <c r="L3230" t="s">
        <v>1228</v>
      </c>
      <c r="M3230">
        <v>0</v>
      </c>
      <c r="N3230" t="s">
        <v>1228</v>
      </c>
    </row>
    <row r="3231" spans="1:14" hidden="1">
      <c r="A3231">
        <v>19</v>
      </c>
      <c r="B3231">
        <v>41</v>
      </c>
      <c r="C3231" t="s">
        <v>2555</v>
      </c>
      <c r="D3231" t="s">
        <v>2642</v>
      </c>
      <c r="E3231">
        <v>1000730</v>
      </c>
      <c r="F3231" t="s">
        <v>47</v>
      </c>
      <c r="G3231" t="s">
        <v>54</v>
      </c>
      <c r="H3231" t="s">
        <v>2557</v>
      </c>
      <c r="I3231">
        <v>36161319</v>
      </c>
      <c r="J3231" t="s">
        <v>2558</v>
      </c>
      <c r="K3231">
        <v>0</v>
      </c>
      <c r="L3231" t="s">
        <v>1228</v>
      </c>
      <c r="M3231">
        <v>0</v>
      </c>
      <c r="N3231" t="s">
        <v>1228</v>
      </c>
    </row>
    <row r="3232" spans="1:14" hidden="1">
      <c r="A3232">
        <v>19</v>
      </c>
      <c r="B3232">
        <v>41</v>
      </c>
      <c r="C3232" t="s">
        <v>2555</v>
      </c>
      <c r="D3232" t="s">
        <v>2642</v>
      </c>
      <c r="E3232">
        <v>1000730</v>
      </c>
      <c r="F3232" t="s">
        <v>47</v>
      </c>
      <c r="G3232" t="s">
        <v>54</v>
      </c>
      <c r="H3232" t="s">
        <v>2557</v>
      </c>
      <c r="I3232">
        <v>36161319</v>
      </c>
      <c r="J3232" t="s">
        <v>2558</v>
      </c>
      <c r="K3232">
        <v>0</v>
      </c>
      <c r="L3232" t="s">
        <v>1228</v>
      </c>
      <c r="M3232">
        <v>0</v>
      </c>
      <c r="N3232" t="s">
        <v>1228</v>
      </c>
    </row>
    <row r="3233" spans="1:14" hidden="1">
      <c r="A3233">
        <v>19</v>
      </c>
      <c r="B3233">
        <v>41</v>
      </c>
      <c r="C3233" t="s">
        <v>2555</v>
      </c>
      <c r="D3233" t="s">
        <v>2642</v>
      </c>
      <c r="E3233">
        <v>1000730</v>
      </c>
      <c r="F3233" t="s">
        <v>47</v>
      </c>
      <c r="G3233" t="s">
        <v>54</v>
      </c>
      <c r="H3233" t="s">
        <v>2557</v>
      </c>
      <c r="I3233">
        <v>36161319</v>
      </c>
      <c r="J3233" t="s">
        <v>2558</v>
      </c>
      <c r="K3233">
        <v>0</v>
      </c>
      <c r="L3233" t="s">
        <v>1228</v>
      </c>
      <c r="M3233">
        <v>0</v>
      </c>
      <c r="N3233" t="s">
        <v>1228</v>
      </c>
    </row>
    <row r="3234" spans="1:14" hidden="1">
      <c r="A3234">
        <v>19</v>
      </c>
      <c r="B3234">
        <v>41</v>
      </c>
      <c r="C3234" t="s">
        <v>2555</v>
      </c>
      <c r="D3234" t="s">
        <v>2642</v>
      </c>
      <c r="E3234">
        <v>1000730</v>
      </c>
      <c r="F3234" t="s">
        <v>47</v>
      </c>
      <c r="G3234" t="s">
        <v>54</v>
      </c>
      <c r="H3234" t="s">
        <v>2557</v>
      </c>
      <c r="I3234">
        <v>36161319</v>
      </c>
      <c r="J3234" t="s">
        <v>2558</v>
      </c>
      <c r="K3234">
        <v>0</v>
      </c>
      <c r="L3234" t="s">
        <v>1228</v>
      </c>
      <c r="M3234">
        <v>0</v>
      </c>
      <c r="N3234" t="s">
        <v>1228</v>
      </c>
    </row>
    <row r="3235" spans="1:14" hidden="1">
      <c r="A3235">
        <v>19</v>
      </c>
      <c r="B3235">
        <v>41</v>
      </c>
      <c r="C3235" t="s">
        <v>2555</v>
      </c>
      <c r="D3235" t="s">
        <v>2642</v>
      </c>
      <c r="E3235">
        <v>1000730</v>
      </c>
      <c r="F3235" t="s">
        <v>47</v>
      </c>
      <c r="G3235" t="s">
        <v>54</v>
      </c>
      <c r="H3235" t="s">
        <v>2557</v>
      </c>
      <c r="I3235">
        <v>36161319</v>
      </c>
      <c r="J3235" t="s">
        <v>2558</v>
      </c>
      <c r="K3235">
        <v>0</v>
      </c>
      <c r="L3235" t="s">
        <v>1228</v>
      </c>
      <c r="M3235">
        <v>0</v>
      </c>
      <c r="N3235" t="s">
        <v>1228</v>
      </c>
    </row>
    <row r="3236" spans="1:14" hidden="1">
      <c r="A3236">
        <v>19</v>
      </c>
      <c r="B3236">
        <v>41</v>
      </c>
      <c r="C3236" t="s">
        <v>2555</v>
      </c>
      <c r="D3236" t="s">
        <v>2642</v>
      </c>
      <c r="E3236">
        <v>1000730</v>
      </c>
      <c r="F3236" t="s">
        <v>47</v>
      </c>
      <c r="G3236" t="s">
        <v>54</v>
      </c>
      <c r="H3236" t="s">
        <v>2557</v>
      </c>
      <c r="I3236">
        <v>36161319</v>
      </c>
      <c r="J3236" t="s">
        <v>2558</v>
      </c>
      <c r="K3236">
        <v>0</v>
      </c>
      <c r="L3236" t="s">
        <v>1228</v>
      </c>
      <c r="M3236">
        <v>0</v>
      </c>
      <c r="N3236" t="s">
        <v>1228</v>
      </c>
    </row>
    <row r="3237" spans="1:14" hidden="1">
      <c r="A3237">
        <v>10</v>
      </c>
      <c r="B3237">
        <v>41</v>
      </c>
      <c r="C3237" t="s">
        <v>2555</v>
      </c>
      <c r="D3237" t="s">
        <v>2642</v>
      </c>
      <c r="E3237">
        <v>1000730</v>
      </c>
      <c r="F3237" t="s">
        <v>47</v>
      </c>
      <c r="G3237" t="s">
        <v>80</v>
      </c>
      <c r="H3237" t="s">
        <v>2557</v>
      </c>
      <c r="I3237">
        <v>36161321</v>
      </c>
      <c r="J3237" t="s">
        <v>2558</v>
      </c>
      <c r="K3237">
        <v>0</v>
      </c>
      <c r="L3237" t="s">
        <v>1228</v>
      </c>
      <c r="M3237">
        <v>0</v>
      </c>
      <c r="N3237" t="s">
        <v>1228</v>
      </c>
    </row>
    <row r="3238" spans="1:14" hidden="1">
      <c r="A3238">
        <v>10</v>
      </c>
      <c r="B3238">
        <v>41</v>
      </c>
      <c r="C3238" t="s">
        <v>2555</v>
      </c>
      <c r="D3238" t="s">
        <v>2642</v>
      </c>
      <c r="E3238">
        <v>1000730</v>
      </c>
      <c r="F3238" t="s">
        <v>47</v>
      </c>
      <c r="G3238" t="s">
        <v>245</v>
      </c>
      <c r="H3238" t="s">
        <v>2557</v>
      </c>
      <c r="I3238">
        <v>36161321</v>
      </c>
      <c r="J3238" t="s">
        <v>2558</v>
      </c>
      <c r="K3238">
        <v>0</v>
      </c>
      <c r="L3238" t="s">
        <v>1228</v>
      </c>
      <c r="M3238">
        <v>0</v>
      </c>
      <c r="N3238" t="s">
        <v>1228</v>
      </c>
    </row>
    <row r="3239" spans="1:14" hidden="1">
      <c r="A3239">
        <v>10</v>
      </c>
      <c r="B3239">
        <v>41</v>
      </c>
      <c r="C3239" t="s">
        <v>2555</v>
      </c>
      <c r="D3239" t="s">
        <v>2642</v>
      </c>
      <c r="E3239">
        <v>1000730</v>
      </c>
      <c r="F3239" t="s">
        <v>47</v>
      </c>
      <c r="G3239" t="s">
        <v>414</v>
      </c>
      <c r="H3239" t="s">
        <v>2557</v>
      </c>
      <c r="I3239">
        <v>36161321</v>
      </c>
      <c r="J3239" t="s">
        <v>2558</v>
      </c>
      <c r="K3239">
        <v>0</v>
      </c>
      <c r="L3239" t="s">
        <v>1228</v>
      </c>
      <c r="M3239">
        <v>0</v>
      </c>
      <c r="N3239" t="s">
        <v>1228</v>
      </c>
    </row>
    <row r="3240" spans="1:14" hidden="1">
      <c r="A3240">
        <v>10</v>
      </c>
      <c r="B3240">
        <v>41</v>
      </c>
      <c r="C3240" t="s">
        <v>2555</v>
      </c>
      <c r="D3240" t="s">
        <v>2642</v>
      </c>
      <c r="E3240">
        <v>1000730</v>
      </c>
      <c r="F3240" t="s">
        <v>47</v>
      </c>
      <c r="G3240" t="s">
        <v>117</v>
      </c>
      <c r="H3240" t="s">
        <v>2557</v>
      </c>
      <c r="I3240">
        <v>36161321</v>
      </c>
      <c r="J3240" t="s">
        <v>2558</v>
      </c>
      <c r="K3240">
        <v>0</v>
      </c>
      <c r="L3240" t="s">
        <v>1228</v>
      </c>
      <c r="M3240">
        <v>0</v>
      </c>
      <c r="N3240" t="s">
        <v>1228</v>
      </c>
    </row>
    <row r="3241" spans="1:14" hidden="1">
      <c r="A3241">
        <v>10</v>
      </c>
      <c r="B3241">
        <v>41</v>
      </c>
      <c r="C3241" t="s">
        <v>2555</v>
      </c>
      <c r="D3241" t="s">
        <v>2642</v>
      </c>
      <c r="E3241">
        <v>1000730</v>
      </c>
      <c r="F3241" t="s">
        <v>47</v>
      </c>
      <c r="G3241" t="s">
        <v>254</v>
      </c>
      <c r="H3241" t="s">
        <v>2557</v>
      </c>
      <c r="I3241">
        <v>36161321</v>
      </c>
      <c r="J3241" t="s">
        <v>2558</v>
      </c>
      <c r="K3241">
        <v>0</v>
      </c>
      <c r="L3241" t="s">
        <v>1228</v>
      </c>
      <c r="M3241">
        <v>0</v>
      </c>
      <c r="N3241" t="s">
        <v>1228</v>
      </c>
    </row>
    <row r="3242" spans="1:14" hidden="1">
      <c r="A3242">
        <v>10</v>
      </c>
      <c r="B3242">
        <v>41</v>
      </c>
      <c r="C3242" t="s">
        <v>2555</v>
      </c>
      <c r="D3242" t="s">
        <v>2642</v>
      </c>
      <c r="E3242">
        <v>1000730</v>
      </c>
      <c r="F3242" t="s">
        <v>47</v>
      </c>
      <c r="G3242" t="s">
        <v>135</v>
      </c>
      <c r="H3242" t="s">
        <v>2557</v>
      </c>
      <c r="I3242">
        <v>36161321</v>
      </c>
      <c r="J3242" t="s">
        <v>2558</v>
      </c>
      <c r="K3242">
        <v>0</v>
      </c>
      <c r="L3242" t="s">
        <v>1228</v>
      </c>
      <c r="M3242">
        <v>0</v>
      </c>
      <c r="N3242" t="s">
        <v>1228</v>
      </c>
    </row>
    <row r="3243" spans="1:14" hidden="1">
      <c r="A3243">
        <v>10</v>
      </c>
      <c r="B3243">
        <v>41</v>
      </c>
      <c r="C3243" t="s">
        <v>2555</v>
      </c>
      <c r="D3243" t="s">
        <v>2642</v>
      </c>
      <c r="E3243">
        <v>1000730</v>
      </c>
      <c r="F3243" t="s">
        <v>47</v>
      </c>
      <c r="G3243" t="s">
        <v>317</v>
      </c>
      <c r="H3243" t="s">
        <v>2557</v>
      </c>
      <c r="I3243">
        <v>36161321</v>
      </c>
      <c r="J3243" t="s">
        <v>2558</v>
      </c>
      <c r="K3243">
        <v>0</v>
      </c>
      <c r="L3243" t="s">
        <v>1228</v>
      </c>
      <c r="M3243">
        <v>0</v>
      </c>
      <c r="N3243" t="s">
        <v>1228</v>
      </c>
    </row>
    <row r="3244" spans="1:14" hidden="1">
      <c r="A3244">
        <v>10</v>
      </c>
      <c r="B3244">
        <v>41</v>
      </c>
      <c r="C3244" t="s">
        <v>2555</v>
      </c>
      <c r="D3244" t="s">
        <v>2642</v>
      </c>
      <c r="E3244">
        <v>1000730</v>
      </c>
      <c r="F3244" t="s">
        <v>47</v>
      </c>
      <c r="G3244" t="s">
        <v>279</v>
      </c>
      <c r="H3244" t="s">
        <v>2557</v>
      </c>
      <c r="I3244">
        <v>36161321</v>
      </c>
      <c r="J3244" t="s">
        <v>2558</v>
      </c>
      <c r="K3244">
        <v>0</v>
      </c>
      <c r="L3244" t="s">
        <v>1228</v>
      </c>
      <c r="M3244">
        <v>0</v>
      </c>
      <c r="N3244" t="s">
        <v>1228</v>
      </c>
    </row>
    <row r="3245" spans="1:14" hidden="1">
      <c r="A3245">
        <v>10</v>
      </c>
      <c r="B3245">
        <v>41</v>
      </c>
      <c r="C3245" t="s">
        <v>2555</v>
      </c>
      <c r="D3245" t="s">
        <v>2642</v>
      </c>
      <c r="E3245">
        <v>1000730</v>
      </c>
      <c r="F3245" t="s">
        <v>47</v>
      </c>
      <c r="G3245" t="s">
        <v>194</v>
      </c>
      <c r="H3245" t="s">
        <v>2557</v>
      </c>
      <c r="I3245">
        <v>36161321</v>
      </c>
      <c r="J3245" t="s">
        <v>2558</v>
      </c>
      <c r="K3245">
        <v>0</v>
      </c>
      <c r="L3245" t="s">
        <v>1228</v>
      </c>
      <c r="M3245">
        <v>0</v>
      </c>
      <c r="N3245" t="s">
        <v>1228</v>
      </c>
    </row>
    <row r="3246" spans="1:14" hidden="1">
      <c r="A3246">
        <v>10</v>
      </c>
      <c r="B3246">
        <v>41</v>
      </c>
      <c r="C3246" t="s">
        <v>2555</v>
      </c>
      <c r="D3246" t="s">
        <v>2642</v>
      </c>
      <c r="E3246">
        <v>1000730</v>
      </c>
      <c r="F3246" t="s">
        <v>47</v>
      </c>
      <c r="G3246" t="s">
        <v>117</v>
      </c>
      <c r="H3246" t="s">
        <v>2557</v>
      </c>
      <c r="I3246">
        <v>36161321</v>
      </c>
      <c r="J3246" t="s">
        <v>2558</v>
      </c>
      <c r="K3246">
        <v>0</v>
      </c>
      <c r="L3246" t="s">
        <v>1228</v>
      </c>
      <c r="M3246">
        <v>0</v>
      </c>
      <c r="N3246" t="s">
        <v>1228</v>
      </c>
    </row>
    <row r="3247" spans="1:14" hidden="1">
      <c r="A3247">
        <v>10</v>
      </c>
      <c r="B3247">
        <v>41</v>
      </c>
      <c r="C3247" t="s">
        <v>2555</v>
      </c>
      <c r="D3247" t="s">
        <v>2642</v>
      </c>
      <c r="E3247">
        <v>1000730</v>
      </c>
      <c r="F3247" t="s">
        <v>47</v>
      </c>
      <c r="G3247" t="s">
        <v>117</v>
      </c>
      <c r="H3247" t="s">
        <v>2557</v>
      </c>
      <c r="I3247">
        <v>36161321</v>
      </c>
      <c r="J3247" t="s">
        <v>2558</v>
      </c>
      <c r="K3247">
        <v>0</v>
      </c>
      <c r="L3247" t="s">
        <v>1228</v>
      </c>
      <c r="M3247">
        <v>0</v>
      </c>
      <c r="N3247" t="s">
        <v>1228</v>
      </c>
    </row>
    <row r="3248" spans="1:14" hidden="1">
      <c r="A3248">
        <v>10</v>
      </c>
      <c r="B3248">
        <v>41</v>
      </c>
      <c r="C3248" t="s">
        <v>2555</v>
      </c>
      <c r="D3248" t="s">
        <v>2642</v>
      </c>
      <c r="E3248">
        <v>1000730</v>
      </c>
      <c r="F3248" t="s">
        <v>47</v>
      </c>
      <c r="G3248" t="s">
        <v>150</v>
      </c>
      <c r="H3248" t="s">
        <v>2557</v>
      </c>
      <c r="I3248">
        <v>36161321</v>
      </c>
      <c r="J3248" t="s">
        <v>2558</v>
      </c>
      <c r="K3248">
        <v>0</v>
      </c>
      <c r="L3248" t="s">
        <v>1228</v>
      </c>
      <c r="M3248">
        <v>0</v>
      </c>
      <c r="N3248" t="s">
        <v>1228</v>
      </c>
    </row>
    <row r="3249" spans="1:14" hidden="1">
      <c r="A3249">
        <v>10</v>
      </c>
      <c r="B3249">
        <v>41</v>
      </c>
      <c r="C3249" t="s">
        <v>2555</v>
      </c>
      <c r="D3249" t="s">
        <v>2642</v>
      </c>
      <c r="E3249">
        <v>1000730</v>
      </c>
      <c r="F3249" t="s">
        <v>47</v>
      </c>
      <c r="G3249" t="s">
        <v>135</v>
      </c>
      <c r="H3249" t="s">
        <v>2557</v>
      </c>
      <c r="I3249">
        <v>36161321</v>
      </c>
      <c r="J3249" t="s">
        <v>2558</v>
      </c>
      <c r="K3249">
        <v>0</v>
      </c>
      <c r="L3249" t="s">
        <v>1228</v>
      </c>
      <c r="M3249">
        <v>0</v>
      </c>
      <c r="N3249" t="s">
        <v>1228</v>
      </c>
    </row>
    <row r="3250" spans="1:14" hidden="1">
      <c r="A3250">
        <v>10</v>
      </c>
      <c r="B3250">
        <v>41</v>
      </c>
      <c r="C3250" t="s">
        <v>2555</v>
      </c>
      <c r="D3250" t="s">
        <v>2642</v>
      </c>
      <c r="E3250">
        <v>1000730</v>
      </c>
      <c r="F3250" t="s">
        <v>47</v>
      </c>
      <c r="G3250" t="s">
        <v>155</v>
      </c>
      <c r="H3250" t="s">
        <v>2557</v>
      </c>
      <c r="I3250">
        <v>36161321</v>
      </c>
      <c r="J3250" t="s">
        <v>2558</v>
      </c>
      <c r="K3250">
        <v>0</v>
      </c>
      <c r="L3250" t="s">
        <v>1228</v>
      </c>
      <c r="M3250">
        <v>0</v>
      </c>
      <c r="N3250" t="s">
        <v>1228</v>
      </c>
    </row>
    <row r="3251" spans="1:14" hidden="1">
      <c r="A3251">
        <v>10</v>
      </c>
      <c r="B3251">
        <v>41</v>
      </c>
      <c r="C3251" t="s">
        <v>2555</v>
      </c>
      <c r="D3251" t="s">
        <v>2642</v>
      </c>
      <c r="E3251">
        <v>1000730</v>
      </c>
      <c r="F3251" t="s">
        <v>47</v>
      </c>
      <c r="G3251" t="s">
        <v>80</v>
      </c>
      <c r="H3251" t="s">
        <v>2557</v>
      </c>
      <c r="I3251">
        <v>36161321</v>
      </c>
      <c r="J3251" t="s">
        <v>2558</v>
      </c>
      <c r="K3251">
        <v>0</v>
      </c>
      <c r="L3251" t="s">
        <v>1228</v>
      </c>
      <c r="M3251">
        <v>0</v>
      </c>
      <c r="N3251" t="s">
        <v>1228</v>
      </c>
    </row>
    <row r="3252" spans="1:14" hidden="1">
      <c r="A3252">
        <v>10</v>
      </c>
      <c r="B3252">
        <v>41</v>
      </c>
      <c r="C3252" t="s">
        <v>2555</v>
      </c>
      <c r="D3252" t="s">
        <v>2642</v>
      </c>
      <c r="E3252">
        <v>1000730</v>
      </c>
      <c r="F3252" t="s">
        <v>47</v>
      </c>
      <c r="G3252" t="s">
        <v>137</v>
      </c>
      <c r="H3252" t="s">
        <v>2557</v>
      </c>
      <c r="I3252">
        <v>36161321</v>
      </c>
      <c r="J3252" t="s">
        <v>2558</v>
      </c>
      <c r="K3252">
        <v>0</v>
      </c>
      <c r="L3252" t="s">
        <v>1228</v>
      </c>
      <c r="M3252">
        <v>0</v>
      </c>
      <c r="N3252" t="s">
        <v>1228</v>
      </c>
    </row>
    <row r="3253" spans="1:14" hidden="1">
      <c r="A3253">
        <v>10</v>
      </c>
      <c r="B3253">
        <v>41</v>
      </c>
      <c r="C3253" t="s">
        <v>2555</v>
      </c>
      <c r="D3253" t="s">
        <v>2642</v>
      </c>
      <c r="E3253">
        <v>1000730</v>
      </c>
      <c r="F3253" t="s">
        <v>47</v>
      </c>
      <c r="G3253" t="s">
        <v>117</v>
      </c>
      <c r="H3253" t="s">
        <v>2557</v>
      </c>
      <c r="I3253">
        <v>36161321</v>
      </c>
      <c r="J3253" t="s">
        <v>2558</v>
      </c>
      <c r="K3253">
        <v>0</v>
      </c>
      <c r="L3253" t="s">
        <v>1228</v>
      </c>
      <c r="M3253">
        <v>0</v>
      </c>
      <c r="N3253" t="s">
        <v>1228</v>
      </c>
    </row>
    <row r="3254" spans="1:14" hidden="1">
      <c r="A3254">
        <v>10</v>
      </c>
      <c r="B3254">
        <v>41</v>
      </c>
      <c r="C3254" t="s">
        <v>2555</v>
      </c>
      <c r="D3254" t="s">
        <v>2642</v>
      </c>
      <c r="E3254">
        <v>1000730</v>
      </c>
      <c r="F3254" t="s">
        <v>47</v>
      </c>
      <c r="G3254" t="s">
        <v>182</v>
      </c>
      <c r="H3254" t="s">
        <v>2557</v>
      </c>
      <c r="I3254">
        <v>36161321</v>
      </c>
      <c r="J3254" t="s">
        <v>2558</v>
      </c>
      <c r="K3254">
        <v>0</v>
      </c>
      <c r="L3254" t="s">
        <v>1228</v>
      </c>
      <c r="M3254">
        <v>0</v>
      </c>
      <c r="N3254" t="s">
        <v>1228</v>
      </c>
    </row>
    <row r="3255" spans="1:14" hidden="1">
      <c r="A3255">
        <v>10</v>
      </c>
      <c r="B3255">
        <v>41</v>
      </c>
      <c r="C3255" t="s">
        <v>2555</v>
      </c>
      <c r="D3255" t="s">
        <v>2642</v>
      </c>
      <c r="E3255">
        <v>1000730</v>
      </c>
      <c r="F3255" t="s">
        <v>47</v>
      </c>
      <c r="G3255" t="s">
        <v>182</v>
      </c>
      <c r="H3255" t="s">
        <v>2557</v>
      </c>
      <c r="I3255">
        <v>36161321</v>
      </c>
      <c r="J3255" t="s">
        <v>2558</v>
      </c>
      <c r="K3255">
        <v>0</v>
      </c>
      <c r="L3255" t="s">
        <v>1228</v>
      </c>
      <c r="M3255">
        <v>0</v>
      </c>
      <c r="N3255" t="s">
        <v>1228</v>
      </c>
    </row>
    <row r="3256" spans="1:14" hidden="1">
      <c r="A3256">
        <v>10</v>
      </c>
      <c r="B3256">
        <v>41</v>
      </c>
      <c r="C3256" t="s">
        <v>2555</v>
      </c>
      <c r="D3256" t="s">
        <v>2642</v>
      </c>
      <c r="E3256">
        <v>1000730</v>
      </c>
      <c r="F3256" t="s">
        <v>47</v>
      </c>
      <c r="G3256" t="s">
        <v>155</v>
      </c>
      <c r="H3256" t="s">
        <v>2557</v>
      </c>
      <c r="I3256">
        <v>36161321</v>
      </c>
      <c r="J3256" t="s">
        <v>2558</v>
      </c>
      <c r="K3256">
        <v>0</v>
      </c>
      <c r="L3256" t="s">
        <v>1228</v>
      </c>
      <c r="M3256">
        <v>0</v>
      </c>
      <c r="N3256" t="s">
        <v>1228</v>
      </c>
    </row>
    <row r="3257" spans="1:14" hidden="1">
      <c r="A3257">
        <v>10</v>
      </c>
      <c r="B3257">
        <v>41</v>
      </c>
      <c r="C3257" t="s">
        <v>2555</v>
      </c>
      <c r="D3257" t="s">
        <v>2642</v>
      </c>
      <c r="E3257">
        <v>1000730</v>
      </c>
      <c r="F3257" t="s">
        <v>47</v>
      </c>
      <c r="G3257" t="s">
        <v>137</v>
      </c>
      <c r="H3257" t="s">
        <v>2557</v>
      </c>
      <c r="I3257">
        <v>36161321</v>
      </c>
      <c r="J3257" t="s">
        <v>2558</v>
      </c>
      <c r="K3257">
        <v>0</v>
      </c>
      <c r="L3257" t="s">
        <v>1228</v>
      </c>
      <c r="M3257">
        <v>0</v>
      </c>
      <c r="N3257" t="s">
        <v>1228</v>
      </c>
    </row>
    <row r="3258" spans="1:14" hidden="1">
      <c r="A3258">
        <v>10</v>
      </c>
      <c r="B3258">
        <v>41</v>
      </c>
      <c r="C3258" t="s">
        <v>2555</v>
      </c>
      <c r="D3258" t="s">
        <v>2642</v>
      </c>
      <c r="E3258">
        <v>1000730</v>
      </c>
      <c r="F3258" t="s">
        <v>47</v>
      </c>
      <c r="G3258" t="s">
        <v>117</v>
      </c>
      <c r="H3258" t="s">
        <v>2557</v>
      </c>
      <c r="I3258">
        <v>36161321</v>
      </c>
      <c r="J3258" t="s">
        <v>2558</v>
      </c>
      <c r="K3258">
        <v>0</v>
      </c>
      <c r="L3258" t="s">
        <v>1228</v>
      </c>
      <c r="M3258">
        <v>0</v>
      </c>
      <c r="N3258" t="s">
        <v>1228</v>
      </c>
    </row>
    <row r="3259" spans="1:14" hidden="1">
      <c r="A3259">
        <v>10</v>
      </c>
      <c r="B3259">
        <v>41</v>
      </c>
      <c r="C3259" t="s">
        <v>2555</v>
      </c>
      <c r="D3259" t="s">
        <v>2642</v>
      </c>
      <c r="E3259">
        <v>1000730</v>
      </c>
      <c r="F3259" t="s">
        <v>47</v>
      </c>
      <c r="G3259" t="s">
        <v>150</v>
      </c>
      <c r="H3259" t="s">
        <v>2557</v>
      </c>
      <c r="I3259">
        <v>36161321</v>
      </c>
      <c r="J3259" t="s">
        <v>2558</v>
      </c>
      <c r="K3259">
        <v>0</v>
      </c>
      <c r="L3259" t="s">
        <v>1228</v>
      </c>
      <c r="M3259">
        <v>0</v>
      </c>
      <c r="N3259" t="s">
        <v>1228</v>
      </c>
    </row>
    <row r="3260" spans="1:14" hidden="1">
      <c r="A3260">
        <v>10</v>
      </c>
      <c r="B3260">
        <v>41</v>
      </c>
      <c r="C3260" t="s">
        <v>2555</v>
      </c>
      <c r="D3260" t="s">
        <v>2642</v>
      </c>
      <c r="E3260">
        <v>1000730</v>
      </c>
      <c r="F3260" t="s">
        <v>47</v>
      </c>
      <c r="G3260" t="s">
        <v>279</v>
      </c>
      <c r="H3260" t="s">
        <v>2557</v>
      </c>
      <c r="I3260">
        <v>36161321</v>
      </c>
      <c r="J3260" t="s">
        <v>2558</v>
      </c>
      <c r="K3260">
        <v>0</v>
      </c>
      <c r="L3260" t="s">
        <v>1228</v>
      </c>
      <c r="M3260">
        <v>0</v>
      </c>
      <c r="N3260" t="s">
        <v>1228</v>
      </c>
    </row>
    <row r="3261" spans="1:14" hidden="1">
      <c r="A3261">
        <v>10</v>
      </c>
      <c r="B3261">
        <v>41</v>
      </c>
      <c r="C3261" t="s">
        <v>2555</v>
      </c>
      <c r="D3261" t="s">
        <v>2642</v>
      </c>
      <c r="E3261">
        <v>1000730</v>
      </c>
      <c r="F3261" t="s">
        <v>47</v>
      </c>
      <c r="G3261" t="s">
        <v>135</v>
      </c>
      <c r="H3261" t="s">
        <v>2557</v>
      </c>
      <c r="I3261">
        <v>36161321</v>
      </c>
      <c r="J3261" t="s">
        <v>2558</v>
      </c>
      <c r="K3261">
        <v>0</v>
      </c>
      <c r="L3261" t="s">
        <v>1228</v>
      </c>
      <c r="M3261">
        <v>0</v>
      </c>
      <c r="N3261" t="s">
        <v>1228</v>
      </c>
    </row>
    <row r="3262" spans="1:14" hidden="1">
      <c r="A3262">
        <v>10</v>
      </c>
      <c r="B3262">
        <v>41</v>
      </c>
      <c r="C3262" t="s">
        <v>2555</v>
      </c>
      <c r="D3262" t="s">
        <v>2642</v>
      </c>
      <c r="E3262">
        <v>1000730</v>
      </c>
      <c r="F3262" t="s">
        <v>47</v>
      </c>
      <c r="G3262" t="s">
        <v>137</v>
      </c>
      <c r="H3262" t="s">
        <v>2557</v>
      </c>
      <c r="I3262">
        <v>36161321</v>
      </c>
      <c r="J3262" t="s">
        <v>2558</v>
      </c>
      <c r="K3262">
        <v>0</v>
      </c>
      <c r="L3262" t="s">
        <v>1228</v>
      </c>
      <c r="M3262">
        <v>0</v>
      </c>
      <c r="N3262" t="s">
        <v>1228</v>
      </c>
    </row>
    <row r="3263" spans="1:14" hidden="1">
      <c r="A3263">
        <v>10</v>
      </c>
      <c r="B3263">
        <v>41</v>
      </c>
      <c r="C3263" t="s">
        <v>2555</v>
      </c>
      <c r="D3263" t="s">
        <v>2642</v>
      </c>
      <c r="E3263">
        <v>1000730</v>
      </c>
      <c r="F3263" t="s">
        <v>47</v>
      </c>
      <c r="G3263" t="s">
        <v>117</v>
      </c>
      <c r="H3263" t="s">
        <v>2557</v>
      </c>
      <c r="I3263">
        <v>36161321</v>
      </c>
      <c r="J3263" t="s">
        <v>2558</v>
      </c>
      <c r="K3263">
        <v>0</v>
      </c>
      <c r="L3263" t="s">
        <v>1228</v>
      </c>
      <c r="M3263">
        <v>0</v>
      </c>
      <c r="N3263" t="s">
        <v>1228</v>
      </c>
    </row>
    <row r="3264" spans="1:14" hidden="1">
      <c r="A3264">
        <v>10</v>
      </c>
      <c r="B3264">
        <v>41</v>
      </c>
      <c r="C3264" t="s">
        <v>2555</v>
      </c>
      <c r="D3264" t="s">
        <v>2642</v>
      </c>
      <c r="E3264">
        <v>1000730</v>
      </c>
      <c r="F3264" t="s">
        <v>47</v>
      </c>
      <c r="G3264" t="s">
        <v>150</v>
      </c>
      <c r="H3264" t="s">
        <v>2557</v>
      </c>
      <c r="I3264">
        <v>36161321</v>
      </c>
      <c r="J3264" t="s">
        <v>2558</v>
      </c>
      <c r="K3264">
        <v>0</v>
      </c>
      <c r="L3264" t="s">
        <v>1228</v>
      </c>
      <c r="M3264">
        <v>0</v>
      </c>
      <c r="N3264" t="s">
        <v>1228</v>
      </c>
    </row>
    <row r="3265" spans="1:14" hidden="1">
      <c r="A3265">
        <v>10</v>
      </c>
      <c r="B3265">
        <v>41</v>
      </c>
      <c r="C3265" t="s">
        <v>2555</v>
      </c>
      <c r="D3265" t="s">
        <v>2642</v>
      </c>
      <c r="E3265">
        <v>1000730</v>
      </c>
      <c r="F3265" t="s">
        <v>47</v>
      </c>
      <c r="G3265" t="s">
        <v>135</v>
      </c>
      <c r="H3265" t="s">
        <v>2557</v>
      </c>
      <c r="I3265">
        <v>36161321</v>
      </c>
      <c r="J3265" t="s">
        <v>2558</v>
      </c>
      <c r="K3265">
        <v>0</v>
      </c>
      <c r="L3265" t="s">
        <v>1228</v>
      </c>
      <c r="M3265">
        <v>0</v>
      </c>
      <c r="N3265" t="s">
        <v>1228</v>
      </c>
    </row>
    <row r="3266" spans="1:14" hidden="1">
      <c r="A3266">
        <v>10</v>
      </c>
      <c r="B3266">
        <v>41</v>
      </c>
      <c r="C3266" t="s">
        <v>2555</v>
      </c>
      <c r="D3266" t="s">
        <v>2642</v>
      </c>
      <c r="E3266">
        <v>1000730</v>
      </c>
      <c r="F3266" t="s">
        <v>47</v>
      </c>
      <c r="G3266" t="s">
        <v>250</v>
      </c>
      <c r="H3266" t="s">
        <v>2557</v>
      </c>
      <c r="I3266">
        <v>36161321</v>
      </c>
      <c r="J3266" t="s">
        <v>2558</v>
      </c>
      <c r="K3266">
        <v>0</v>
      </c>
      <c r="L3266" t="s">
        <v>1228</v>
      </c>
      <c r="M3266">
        <v>0</v>
      </c>
      <c r="N3266" t="s">
        <v>1228</v>
      </c>
    </row>
    <row r="3267" spans="1:14" hidden="1">
      <c r="A3267">
        <v>10</v>
      </c>
      <c r="B3267">
        <v>41</v>
      </c>
      <c r="C3267" t="s">
        <v>2555</v>
      </c>
      <c r="D3267" t="s">
        <v>2642</v>
      </c>
      <c r="E3267">
        <v>1000730</v>
      </c>
      <c r="F3267" t="s">
        <v>47</v>
      </c>
      <c r="G3267" t="s">
        <v>252</v>
      </c>
      <c r="H3267" t="s">
        <v>2557</v>
      </c>
      <c r="I3267">
        <v>36161321</v>
      </c>
      <c r="J3267" t="s">
        <v>2558</v>
      </c>
      <c r="K3267">
        <v>0</v>
      </c>
      <c r="L3267" t="s">
        <v>1228</v>
      </c>
      <c r="M3267">
        <v>0</v>
      </c>
      <c r="N3267" t="s">
        <v>1228</v>
      </c>
    </row>
    <row r="3268" spans="1:14" hidden="1">
      <c r="A3268">
        <v>10</v>
      </c>
      <c r="B3268">
        <v>41</v>
      </c>
      <c r="C3268" t="s">
        <v>2555</v>
      </c>
      <c r="D3268" t="s">
        <v>2642</v>
      </c>
      <c r="E3268">
        <v>1000730</v>
      </c>
      <c r="F3268" t="s">
        <v>47</v>
      </c>
      <c r="G3268" t="s">
        <v>135</v>
      </c>
      <c r="H3268" t="s">
        <v>2557</v>
      </c>
      <c r="I3268">
        <v>36161321</v>
      </c>
      <c r="J3268" t="s">
        <v>2558</v>
      </c>
      <c r="K3268">
        <v>0</v>
      </c>
      <c r="L3268" t="s">
        <v>1228</v>
      </c>
      <c r="M3268">
        <v>0</v>
      </c>
      <c r="N3268" t="s">
        <v>1228</v>
      </c>
    </row>
    <row r="3269" spans="1:14" hidden="1">
      <c r="A3269">
        <v>10</v>
      </c>
      <c r="B3269">
        <v>41</v>
      </c>
      <c r="C3269" t="s">
        <v>2555</v>
      </c>
      <c r="D3269" t="s">
        <v>2642</v>
      </c>
      <c r="E3269">
        <v>1000730</v>
      </c>
      <c r="F3269" t="s">
        <v>47</v>
      </c>
      <c r="G3269" t="s">
        <v>245</v>
      </c>
      <c r="H3269" t="s">
        <v>2557</v>
      </c>
      <c r="I3269">
        <v>36161321</v>
      </c>
      <c r="J3269" t="s">
        <v>2558</v>
      </c>
      <c r="K3269">
        <v>0</v>
      </c>
      <c r="L3269" t="s">
        <v>1228</v>
      </c>
      <c r="M3269">
        <v>0</v>
      </c>
      <c r="N3269" t="s">
        <v>1228</v>
      </c>
    </row>
    <row r="3270" spans="1:14" hidden="1">
      <c r="A3270">
        <v>10</v>
      </c>
      <c r="B3270">
        <v>41</v>
      </c>
      <c r="C3270" t="s">
        <v>2555</v>
      </c>
      <c r="D3270" t="s">
        <v>2642</v>
      </c>
      <c r="E3270">
        <v>1000730</v>
      </c>
      <c r="F3270" t="s">
        <v>47</v>
      </c>
      <c r="G3270" t="s">
        <v>117</v>
      </c>
      <c r="H3270" t="s">
        <v>2557</v>
      </c>
      <c r="I3270">
        <v>36161321</v>
      </c>
      <c r="J3270" t="s">
        <v>2558</v>
      </c>
      <c r="K3270">
        <v>0</v>
      </c>
      <c r="L3270" t="s">
        <v>1228</v>
      </c>
      <c r="M3270">
        <v>0</v>
      </c>
      <c r="N3270" t="s">
        <v>1228</v>
      </c>
    </row>
    <row r="3271" spans="1:14" hidden="1">
      <c r="A3271">
        <v>10</v>
      </c>
      <c r="B3271">
        <v>41</v>
      </c>
      <c r="C3271" t="s">
        <v>2555</v>
      </c>
      <c r="D3271" t="s">
        <v>2642</v>
      </c>
      <c r="E3271">
        <v>1000730</v>
      </c>
      <c r="F3271" t="s">
        <v>47</v>
      </c>
      <c r="G3271" t="s">
        <v>254</v>
      </c>
      <c r="H3271" t="s">
        <v>2557</v>
      </c>
      <c r="I3271">
        <v>36161321</v>
      </c>
      <c r="J3271" t="s">
        <v>2558</v>
      </c>
      <c r="K3271">
        <v>0</v>
      </c>
      <c r="L3271" t="s">
        <v>1228</v>
      </c>
      <c r="M3271">
        <v>0</v>
      </c>
      <c r="N3271" t="s">
        <v>1228</v>
      </c>
    </row>
    <row r="3272" spans="1:14" hidden="1">
      <c r="A3272">
        <v>10</v>
      </c>
      <c r="B3272">
        <v>41</v>
      </c>
      <c r="C3272" t="s">
        <v>2555</v>
      </c>
      <c r="D3272" t="s">
        <v>2642</v>
      </c>
      <c r="E3272">
        <v>1000730</v>
      </c>
      <c r="F3272" t="s">
        <v>47</v>
      </c>
      <c r="G3272" t="s">
        <v>177</v>
      </c>
      <c r="H3272" t="s">
        <v>2557</v>
      </c>
      <c r="I3272">
        <v>36161321</v>
      </c>
      <c r="J3272" t="s">
        <v>2558</v>
      </c>
      <c r="K3272">
        <v>0</v>
      </c>
      <c r="L3272" t="s">
        <v>1228</v>
      </c>
      <c r="M3272">
        <v>0</v>
      </c>
      <c r="N3272" t="s">
        <v>1228</v>
      </c>
    </row>
    <row r="3273" spans="1:14" hidden="1">
      <c r="A3273">
        <v>10</v>
      </c>
      <c r="B3273">
        <v>41</v>
      </c>
      <c r="C3273" t="s">
        <v>2555</v>
      </c>
      <c r="D3273" t="s">
        <v>2642</v>
      </c>
      <c r="E3273">
        <v>1000730</v>
      </c>
      <c r="F3273" t="s">
        <v>47</v>
      </c>
      <c r="G3273" t="s">
        <v>150</v>
      </c>
      <c r="H3273" t="s">
        <v>2557</v>
      </c>
      <c r="I3273">
        <v>36161321</v>
      </c>
      <c r="J3273" t="s">
        <v>2558</v>
      </c>
      <c r="K3273">
        <v>0</v>
      </c>
      <c r="L3273" t="s">
        <v>1228</v>
      </c>
      <c r="M3273">
        <v>0</v>
      </c>
      <c r="N3273" t="s">
        <v>1228</v>
      </c>
    </row>
    <row r="3274" spans="1:14" hidden="1">
      <c r="A3274">
        <v>10</v>
      </c>
      <c r="B3274">
        <v>41</v>
      </c>
      <c r="C3274" t="s">
        <v>2555</v>
      </c>
      <c r="D3274" t="s">
        <v>2642</v>
      </c>
      <c r="E3274">
        <v>1000730</v>
      </c>
      <c r="F3274" t="s">
        <v>47</v>
      </c>
      <c r="G3274" t="s">
        <v>317</v>
      </c>
      <c r="H3274" t="s">
        <v>2557</v>
      </c>
      <c r="I3274">
        <v>36161321</v>
      </c>
      <c r="J3274" t="s">
        <v>2558</v>
      </c>
      <c r="K3274">
        <v>0</v>
      </c>
      <c r="L3274" t="s">
        <v>1228</v>
      </c>
      <c r="M3274">
        <v>0</v>
      </c>
      <c r="N3274" t="s">
        <v>1228</v>
      </c>
    </row>
    <row r="3275" spans="1:14" hidden="1">
      <c r="A3275">
        <v>10</v>
      </c>
      <c r="B3275">
        <v>41</v>
      </c>
      <c r="C3275" t="s">
        <v>2555</v>
      </c>
      <c r="D3275" t="s">
        <v>2642</v>
      </c>
      <c r="E3275">
        <v>1000730</v>
      </c>
      <c r="F3275" t="s">
        <v>47</v>
      </c>
      <c r="G3275" t="s">
        <v>80</v>
      </c>
      <c r="H3275" t="s">
        <v>2557</v>
      </c>
      <c r="I3275">
        <v>36161321</v>
      </c>
      <c r="J3275" t="s">
        <v>2558</v>
      </c>
      <c r="K3275">
        <v>0</v>
      </c>
      <c r="L3275" t="s">
        <v>1228</v>
      </c>
      <c r="M3275">
        <v>0</v>
      </c>
      <c r="N3275" t="s">
        <v>1228</v>
      </c>
    </row>
    <row r="3276" spans="1:14" hidden="1">
      <c r="A3276">
        <v>10</v>
      </c>
      <c r="B3276">
        <v>41</v>
      </c>
      <c r="C3276" t="s">
        <v>2555</v>
      </c>
      <c r="D3276" t="s">
        <v>2642</v>
      </c>
      <c r="E3276">
        <v>1000730</v>
      </c>
      <c r="F3276" t="s">
        <v>47</v>
      </c>
      <c r="G3276" t="s">
        <v>250</v>
      </c>
      <c r="H3276" t="s">
        <v>2557</v>
      </c>
      <c r="I3276">
        <v>36161321</v>
      </c>
      <c r="J3276" t="s">
        <v>2558</v>
      </c>
      <c r="K3276">
        <v>0</v>
      </c>
      <c r="L3276" t="s">
        <v>1228</v>
      </c>
      <c r="M3276">
        <v>0</v>
      </c>
      <c r="N3276" t="s">
        <v>1228</v>
      </c>
    </row>
    <row r="3277" spans="1:14" hidden="1">
      <c r="A3277">
        <v>10</v>
      </c>
      <c r="B3277">
        <v>41</v>
      </c>
      <c r="C3277" t="s">
        <v>2555</v>
      </c>
      <c r="D3277" t="s">
        <v>2642</v>
      </c>
      <c r="E3277">
        <v>1000730</v>
      </c>
      <c r="F3277" t="s">
        <v>47</v>
      </c>
      <c r="G3277" t="s">
        <v>117</v>
      </c>
      <c r="H3277" t="s">
        <v>2557</v>
      </c>
      <c r="I3277">
        <v>36161321</v>
      </c>
      <c r="J3277" t="s">
        <v>2558</v>
      </c>
      <c r="K3277">
        <v>0</v>
      </c>
      <c r="L3277" t="s">
        <v>1228</v>
      </c>
      <c r="M3277">
        <v>0</v>
      </c>
      <c r="N3277" t="s">
        <v>1228</v>
      </c>
    </row>
    <row r="3278" spans="1:14" hidden="1">
      <c r="A3278">
        <v>10</v>
      </c>
      <c r="B3278">
        <v>41</v>
      </c>
      <c r="C3278" t="s">
        <v>2555</v>
      </c>
      <c r="D3278" t="s">
        <v>2642</v>
      </c>
      <c r="E3278">
        <v>1000730</v>
      </c>
      <c r="F3278" t="s">
        <v>47</v>
      </c>
      <c r="G3278" t="s">
        <v>254</v>
      </c>
      <c r="H3278" t="s">
        <v>2557</v>
      </c>
      <c r="I3278">
        <v>36161321</v>
      </c>
      <c r="J3278" t="s">
        <v>2558</v>
      </c>
      <c r="K3278">
        <v>0</v>
      </c>
      <c r="L3278" t="s">
        <v>1228</v>
      </c>
      <c r="M3278">
        <v>0</v>
      </c>
      <c r="N3278" t="s">
        <v>1228</v>
      </c>
    </row>
    <row r="3279" spans="1:14" hidden="1">
      <c r="A3279">
        <v>10</v>
      </c>
      <c r="B3279">
        <v>41</v>
      </c>
      <c r="C3279" t="s">
        <v>2555</v>
      </c>
      <c r="D3279" t="s">
        <v>2642</v>
      </c>
      <c r="E3279">
        <v>1000730</v>
      </c>
      <c r="F3279" t="s">
        <v>47</v>
      </c>
      <c r="G3279" t="s">
        <v>150</v>
      </c>
      <c r="H3279" t="s">
        <v>2557</v>
      </c>
      <c r="I3279">
        <v>36161321</v>
      </c>
      <c r="J3279" t="s">
        <v>2558</v>
      </c>
      <c r="K3279">
        <v>0</v>
      </c>
      <c r="L3279" t="s">
        <v>1228</v>
      </c>
      <c r="M3279">
        <v>0</v>
      </c>
      <c r="N3279" t="s">
        <v>1228</v>
      </c>
    </row>
    <row r="3280" spans="1:14" hidden="1">
      <c r="A3280">
        <v>10</v>
      </c>
      <c r="B3280">
        <v>41</v>
      </c>
      <c r="C3280" t="s">
        <v>2555</v>
      </c>
      <c r="D3280" t="s">
        <v>2642</v>
      </c>
      <c r="E3280">
        <v>1000730</v>
      </c>
      <c r="F3280" t="s">
        <v>47</v>
      </c>
      <c r="G3280" t="s">
        <v>317</v>
      </c>
      <c r="H3280" t="s">
        <v>2557</v>
      </c>
      <c r="I3280">
        <v>36161321</v>
      </c>
      <c r="J3280" t="s">
        <v>2558</v>
      </c>
      <c r="K3280">
        <v>0</v>
      </c>
      <c r="L3280" t="s">
        <v>1228</v>
      </c>
      <c r="M3280">
        <v>0</v>
      </c>
      <c r="N3280" t="s">
        <v>1228</v>
      </c>
    </row>
    <row r="3281" spans="1:14" hidden="1">
      <c r="A3281">
        <v>10</v>
      </c>
      <c r="B3281">
        <v>41</v>
      </c>
      <c r="C3281" t="s">
        <v>2555</v>
      </c>
      <c r="D3281" t="s">
        <v>2642</v>
      </c>
      <c r="E3281">
        <v>1000730</v>
      </c>
      <c r="F3281" t="s">
        <v>47</v>
      </c>
      <c r="G3281" t="s">
        <v>80</v>
      </c>
      <c r="H3281" t="s">
        <v>2557</v>
      </c>
      <c r="I3281">
        <v>36161321</v>
      </c>
      <c r="J3281" t="s">
        <v>2558</v>
      </c>
      <c r="K3281">
        <v>0</v>
      </c>
      <c r="L3281" t="s">
        <v>1228</v>
      </c>
      <c r="M3281">
        <v>0</v>
      </c>
      <c r="N3281" t="s">
        <v>1228</v>
      </c>
    </row>
    <row r="3282" spans="1:14" hidden="1">
      <c r="A3282">
        <v>10</v>
      </c>
      <c r="B3282">
        <v>41</v>
      </c>
      <c r="C3282" t="s">
        <v>2555</v>
      </c>
      <c r="D3282" t="s">
        <v>2642</v>
      </c>
      <c r="E3282">
        <v>1000730</v>
      </c>
      <c r="F3282" t="s">
        <v>47</v>
      </c>
      <c r="G3282" t="s">
        <v>245</v>
      </c>
      <c r="H3282" t="s">
        <v>2557</v>
      </c>
      <c r="I3282">
        <v>36161321</v>
      </c>
      <c r="J3282" t="s">
        <v>2558</v>
      </c>
      <c r="K3282">
        <v>0</v>
      </c>
      <c r="L3282" t="s">
        <v>1228</v>
      </c>
      <c r="M3282">
        <v>0</v>
      </c>
      <c r="N3282" t="s">
        <v>1228</v>
      </c>
    </row>
    <row r="3283" spans="1:14" hidden="1">
      <c r="A3283">
        <v>10</v>
      </c>
      <c r="B3283">
        <v>41</v>
      </c>
      <c r="C3283" t="s">
        <v>2555</v>
      </c>
      <c r="D3283" t="s">
        <v>2642</v>
      </c>
      <c r="E3283">
        <v>1000730</v>
      </c>
      <c r="F3283" t="s">
        <v>47</v>
      </c>
      <c r="G3283" t="s">
        <v>326</v>
      </c>
      <c r="H3283" t="s">
        <v>2557</v>
      </c>
      <c r="I3283">
        <v>36161321</v>
      </c>
      <c r="J3283" t="s">
        <v>2558</v>
      </c>
      <c r="K3283">
        <v>0</v>
      </c>
      <c r="L3283" t="s">
        <v>1228</v>
      </c>
      <c r="M3283">
        <v>0</v>
      </c>
      <c r="N3283" t="s">
        <v>1228</v>
      </c>
    </row>
    <row r="3284" spans="1:14" hidden="1">
      <c r="A3284">
        <v>10</v>
      </c>
      <c r="B3284">
        <v>41</v>
      </c>
      <c r="C3284" t="s">
        <v>2555</v>
      </c>
      <c r="D3284" t="s">
        <v>2642</v>
      </c>
      <c r="E3284">
        <v>1000730</v>
      </c>
      <c r="F3284" t="s">
        <v>47</v>
      </c>
      <c r="G3284" t="s">
        <v>80</v>
      </c>
      <c r="H3284" t="s">
        <v>2557</v>
      </c>
      <c r="I3284">
        <v>36161321</v>
      </c>
      <c r="J3284" t="s">
        <v>2558</v>
      </c>
      <c r="K3284">
        <v>0</v>
      </c>
      <c r="L3284" t="s">
        <v>1228</v>
      </c>
      <c r="M3284">
        <v>0</v>
      </c>
      <c r="N3284" t="s">
        <v>1228</v>
      </c>
    </row>
    <row r="3285" spans="1:14" hidden="1">
      <c r="A3285">
        <v>10</v>
      </c>
      <c r="B3285">
        <v>41</v>
      </c>
      <c r="C3285" t="s">
        <v>2555</v>
      </c>
      <c r="D3285" t="s">
        <v>2642</v>
      </c>
      <c r="E3285">
        <v>1000730</v>
      </c>
      <c r="F3285" t="s">
        <v>47</v>
      </c>
      <c r="G3285" t="s">
        <v>117</v>
      </c>
      <c r="H3285" t="s">
        <v>2557</v>
      </c>
      <c r="I3285">
        <v>36161321</v>
      </c>
      <c r="J3285" t="s">
        <v>2558</v>
      </c>
      <c r="K3285">
        <v>0</v>
      </c>
      <c r="L3285" t="s">
        <v>1228</v>
      </c>
      <c r="M3285">
        <v>0</v>
      </c>
      <c r="N3285" t="s">
        <v>1228</v>
      </c>
    </row>
    <row r="3286" spans="1:14" hidden="1">
      <c r="A3286">
        <v>10</v>
      </c>
      <c r="B3286">
        <v>41</v>
      </c>
      <c r="C3286" t="s">
        <v>2555</v>
      </c>
      <c r="D3286" t="s">
        <v>2642</v>
      </c>
      <c r="E3286">
        <v>1000730</v>
      </c>
      <c r="F3286" t="s">
        <v>47</v>
      </c>
      <c r="G3286" t="s">
        <v>320</v>
      </c>
      <c r="H3286" t="s">
        <v>2557</v>
      </c>
      <c r="I3286">
        <v>36161321</v>
      </c>
      <c r="J3286" t="s">
        <v>2558</v>
      </c>
      <c r="K3286">
        <v>0</v>
      </c>
      <c r="L3286" t="s">
        <v>1228</v>
      </c>
      <c r="M3286">
        <v>0</v>
      </c>
      <c r="N3286" t="s">
        <v>1228</v>
      </c>
    </row>
    <row r="3287" spans="1:14" hidden="1">
      <c r="A3287">
        <v>10</v>
      </c>
      <c r="B3287">
        <v>41</v>
      </c>
      <c r="C3287" t="s">
        <v>2555</v>
      </c>
      <c r="D3287" t="s">
        <v>2642</v>
      </c>
      <c r="E3287">
        <v>1000730</v>
      </c>
      <c r="F3287" t="s">
        <v>47</v>
      </c>
      <c r="G3287" t="s">
        <v>135</v>
      </c>
      <c r="H3287" t="s">
        <v>2557</v>
      </c>
      <c r="I3287">
        <v>36161321</v>
      </c>
      <c r="J3287" t="s">
        <v>2558</v>
      </c>
      <c r="K3287">
        <v>0</v>
      </c>
      <c r="L3287" t="s">
        <v>1228</v>
      </c>
      <c r="M3287">
        <v>0</v>
      </c>
      <c r="N3287" t="s">
        <v>1228</v>
      </c>
    </row>
    <row r="3288" spans="1:14" hidden="1">
      <c r="A3288">
        <v>10</v>
      </c>
      <c r="B3288">
        <v>41</v>
      </c>
      <c r="C3288" t="s">
        <v>2555</v>
      </c>
      <c r="D3288" t="s">
        <v>2642</v>
      </c>
      <c r="E3288">
        <v>1000730</v>
      </c>
      <c r="F3288" t="s">
        <v>47</v>
      </c>
      <c r="G3288" t="s">
        <v>409</v>
      </c>
      <c r="H3288" t="s">
        <v>2557</v>
      </c>
      <c r="I3288">
        <v>36161321</v>
      </c>
      <c r="J3288" t="s">
        <v>2558</v>
      </c>
      <c r="K3288">
        <v>0</v>
      </c>
      <c r="L3288" t="s">
        <v>1228</v>
      </c>
      <c r="M3288">
        <v>0</v>
      </c>
      <c r="N3288" t="s">
        <v>1228</v>
      </c>
    </row>
    <row r="3289" spans="1:14" hidden="1">
      <c r="A3289">
        <v>10</v>
      </c>
      <c r="B3289">
        <v>41</v>
      </c>
      <c r="C3289" t="s">
        <v>2555</v>
      </c>
      <c r="D3289" t="s">
        <v>2642</v>
      </c>
      <c r="E3289">
        <v>1000730</v>
      </c>
      <c r="F3289" t="s">
        <v>47</v>
      </c>
      <c r="G3289" t="s">
        <v>317</v>
      </c>
      <c r="H3289" t="s">
        <v>2557</v>
      </c>
      <c r="I3289">
        <v>36161321</v>
      </c>
      <c r="J3289" t="s">
        <v>2558</v>
      </c>
      <c r="K3289">
        <v>0</v>
      </c>
      <c r="L3289" t="s">
        <v>1228</v>
      </c>
      <c r="M3289">
        <v>0</v>
      </c>
      <c r="N3289" t="s">
        <v>1228</v>
      </c>
    </row>
    <row r="3290" spans="1:14" hidden="1">
      <c r="A3290">
        <v>10</v>
      </c>
      <c r="B3290">
        <v>41</v>
      </c>
      <c r="C3290" t="s">
        <v>2555</v>
      </c>
      <c r="D3290" t="s">
        <v>2642</v>
      </c>
      <c r="E3290">
        <v>1000730</v>
      </c>
      <c r="F3290" t="s">
        <v>47</v>
      </c>
      <c r="G3290" t="s">
        <v>245</v>
      </c>
      <c r="H3290" t="s">
        <v>2557</v>
      </c>
      <c r="I3290">
        <v>36161321</v>
      </c>
      <c r="J3290" t="s">
        <v>2558</v>
      </c>
      <c r="K3290">
        <v>0</v>
      </c>
      <c r="L3290" t="s">
        <v>1228</v>
      </c>
      <c r="M3290">
        <v>0</v>
      </c>
      <c r="N3290" t="s">
        <v>1228</v>
      </c>
    </row>
    <row r="3291" spans="1:14" hidden="1">
      <c r="A3291">
        <v>10</v>
      </c>
      <c r="B3291">
        <v>41</v>
      </c>
      <c r="C3291" t="s">
        <v>2555</v>
      </c>
      <c r="D3291" t="s">
        <v>2642</v>
      </c>
      <c r="E3291">
        <v>1000730</v>
      </c>
      <c r="F3291" t="s">
        <v>47</v>
      </c>
      <c r="G3291" t="s">
        <v>414</v>
      </c>
      <c r="H3291" t="s">
        <v>2557</v>
      </c>
      <c r="I3291">
        <v>36161321</v>
      </c>
      <c r="J3291" t="s">
        <v>2558</v>
      </c>
      <c r="K3291">
        <v>0</v>
      </c>
      <c r="L3291" t="s">
        <v>1228</v>
      </c>
      <c r="M3291">
        <v>0</v>
      </c>
      <c r="N3291" t="s">
        <v>1228</v>
      </c>
    </row>
    <row r="3292" spans="1:14" hidden="1">
      <c r="A3292">
        <v>10</v>
      </c>
      <c r="B3292">
        <v>41</v>
      </c>
      <c r="C3292" t="s">
        <v>2555</v>
      </c>
      <c r="D3292" t="s">
        <v>2642</v>
      </c>
      <c r="E3292">
        <v>1000730</v>
      </c>
      <c r="F3292" t="s">
        <v>47</v>
      </c>
      <c r="G3292" t="s">
        <v>80</v>
      </c>
      <c r="H3292" t="s">
        <v>2557</v>
      </c>
      <c r="I3292">
        <v>36161321</v>
      </c>
      <c r="J3292" t="s">
        <v>2558</v>
      </c>
      <c r="K3292" s="45">
        <v>3293</v>
      </c>
      <c r="L3292" t="s">
        <v>1228</v>
      </c>
      <c r="M3292">
        <v>626</v>
      </c>
      <c r="N3292" t="s">
        <v>1228</v>
      </c>
    </row>
    <row r="3293" spans="1:14" hidden="1">
      <c r="A3293">
        <v>10</v>
      </c>
      <c r="B3293">
        <v>41</v>
      </c>
      <c r="C3293" t="s">
        <v>2555</v>
      </c>
      <c r="D3293" t="s">
        <v>2642</v>
      </c>
      <c r="E3293">
        <v>1000730</v>
      </c>
      <c r="F3293" t="s">
        <v>47</v>
      </c>
      <c r="G3293" t="s">
        <v>117</v>
      </c>
      <c r="H3293" t="s">
        <v>2557</v>
      </c>
      <c r="I3293">
        <v>36161321</v>
      </c>
      <c r="J3293" t="s">
        <v>2558</v>
      </c>
      <c r="K3293">
        <v>0</v>
      </c>
      <c r="L3293" t="s">
        <v>1228</v>
      </c>
      <c r="M3293">
        <v>0</v>
      </c>
      <c r="N3293" t="s">
        <v>1228</v>
      </c>
    </row>
    <row r="3294" spans="1:14" hidden="1">
      <c r="A3294">
        <v>10</v>
      </c>
      <c r="B3294">
        <v>41</v>
      </c>
      <c r="C3294" t="s">
        <v>2555</v>
      </c>
      <c r="D3294" t="s">
        <v>2642</v>
      </c>
      <c r="E3294">
        <v>1000730</v>
      </c>
      <c r="F3294" t="s">
        <v>47</v>
      </c>
      <c r="G3294" t="s">
        <v>254</v>
      </c>
      <c r="H3294" t="s">
        <v>2557</v>
      </c>
      <c r="I3294">
        <v>36161321</v>
      </c>
      <c r="J3294" t="s">
        <v>2558</v>
      </c>
      <c r="K3294">
        <v>0</v>
      </c>
      <c r="L3294" t="s">
        <v>1228</v>
      </c>
      <c r="M3294">
        <v>0</v>
      </c>
      <c r="N3294" t="s">
        <v>1228</v>
      </c>
    </row>
    <row r="3295" spans="1:14" hidden="1">
      <c r="A3295">
        <v>10</v>
      </c>
      <c r="B3295">
        <v>41</v>
      </c>
      <c r="C3295" t="s">
        <v>2555</v>
      </c>
      <c r="D3295" t="s">
        <v>2642</v>
      </c>
      <c r="E3295">
        <v>1000730</v>
      </c>
      <c r="F3295" t="s">
        <v>47</v>
      </c>
      <c r="G3295" t="s">
        <v>135</v>
      </c>
      <c r="H3295" t="s">
        <v>2557</v>
      </c>
      <c r="I3295">
        <v>36161321</v>
      </c>
      <c r="J3295" t="s">
        <v>2558</v>
      </c>
      <c r="K3295" s="45">
        <v>3561</v>
      </c>
      <c r="L3295" t="s">
        <v>1228</v>
      </c>
      <c r="M3295">
        <v>677</v>
      </c>
      <c r="N3295" t="s">
        <v>1228</v>
      </c>
    </row>
    <row r="3296" spans="1:14" hidden="1">
      <c r="A3296">
        <v>10</v>
      </c>
      <c r="B3296">
        <v>41</v>
      </c>
      <c r="C3296" t="s">
        <v>2555</v>
      </c>
      <c r="D3296" t="s">
        <v>2642</v>
      </c>
      <c r="E3296">
        <v>1000730</v>
      </c>
      <c r="F3296" t="s">
        <v>47</v>
      </c>
      <c r="G3296" t="s">
        <v>317</v>
      </c>
      <c r="H3296" t="s">
        <v>2557</v>
      </c>
      <c r="I3296">
        <v>36161321</v>
      </c>
      <c r="J3296" t="s">
        <v>2558</v>
      </c>
      <c r="K3296">
        <v>136</v>
      </c>
      <c r="L3296" t="s">
        <v>1228</v>
      </c>
      <c r="M3296">
        <v>26</v>
      </c>
      <c r="N3296" t="s">
        <v>1228</v>
      </c>
    </row>
    <row r="3297" spans="1:14" hidden="1">
      <c r="A3297">
        <v>10</v>
      </c>
      <c r="B3297">
        <v>41</v>
      </c>
      <c r="C3297" t="s">
        <v>2555</v>
      </c>
      <c r="D3297" t="s">
        <v>2642</v>
      </c>
      <c r="E3297">
        <v>1000730</v>
      </c>
      <c r="F3297" t="s">
        <v>47</v>
      </c>
      <c r="G3297" t="s">
        <v>279</v>
      </c>
      <c r="H3297" t="s">
        <v>2557</v>
      </c>
      <c r="I3297">
        <v>36161321</v>
      </c>
      <c r="J3297" t="s">
        <v>2558</v>
      </c>
      <c r="K3297">
        <v>581</v>
      </c>
      <c r="L3297" t="s">
        <v>1228</v>
      </c>
      <c r="M3297">
        <v>110</v>
      </c>
      <c r="N3297" t="s">
        <v>1228</v>
      </c>
    </row>
    <row r="3298" spans="1:14" hidden="1">
      <c r="A3298">
        <v>10</v>
      </c>
      <c r="B3298">
        <v>41</v>
      </c>
      <c r="C3298" t="s">
        <v>2555</v>
      </c>
      <c r="D3298" t="s">
        <v>2642</v>
      </c>
      <c r="E3298">
        <v>1000730</v>
      </c>
      <c r="F3298" t="s">
        <v>47</v>
      </c>
      <c r="G3298" t="s">
        <v>117</v>
      </c>
      <c r="H3298" t="s">
        <v>2557</v>
      </c>
      <c r="I3298">
        <v>36161321</v>
      </c>
      <c r="J3298" t="s">
        <v>2558</v>
      </c>
      <c r="K3298" s="45">
        <v>30637</v>
      </c>
      <c r="L3298" t="s">
        <v>1228</v>
      </c>
      <c r="M3298" s="45">
        <v>5821</v>
      </c>
      <c r="N3298" t="s">
        <v>1228</v>
      </c>
    </row>
    <row r="3299" spans="1:14" hidden="1">
      <c r="A3299">
        <v>10</v>
      </c>
      <c r="B3299">
        <v>41</v>
      </c>
      <c r="C3299" t="s">
        <v>2555</v>
      </c>
      <c r="D3299" t="s">
        <v>2642</v>
      </c>
      <c r="E3299">
        <v>1000730</v>
      </c>
      <c r="F3299" t="s">
        <v>47</v>
      </c>
      <c r="G3299" t="s">
        <v>117</v>
      </c>
      <c r="H3299" t="s">
        <v>2557</v>
      </c>
      <c r="I3299">
        <v>36161321</v>
      </c>
      <c r="J3299" t="s">
        <v>2558</v>
      </c>
      <c r="K3299">
        <v>0</v>
      </c>
      <c r="L3299" t="s">
        <v>1228</v>
      </c>
      <c r="M3299">
        <v>0</v>
      </c>
      <c r="N3299" t="s">
        <v>1228</v>
      </c>
    </row>
    <row r="3300" spans="1:14" hidden="1">
      <c r="A3300">
        <v>10</v>
      </c>
      <c r="B3300">
        <v>41</v>
      </c>
      <c r="C3300" t="s">
        <v>2555</v>
      </c>
      <c r="D3300" t="s">
        <v>2642</v>
      </c>
      <c r="E3300">
        <v>1000730</v>
      </c>
      <c r="F3300" t="s">
        <v>47</v>
      </c>
      <c r="G3300" t="s">
        <v>117</v>
      </c>
      <c r="H3300" t="s">
        <v>2557</v>
      </c>
      <c r="I3300">
        <v>36161321</v>
      </c>
      <c r="J3300" t="s">
        <v>2558</v>
      </c>
      <c r="K3300">
        <v>0</v>
      </c>
      <c r="L3300" t="s">
        <v>1228</v>
      </c>
      <c r="M3300">
        <v>0</v>
      </c>
      <c r="N3300" t="s">
        <v>1228</v>
      </c>
    </row>
    <row r="3301" spans="1:14" hidden="1">
      <c r="A3301">
        <v>10</v>
      </c>
      <c r="B3301">
        <v>41</v>
      </c>
      <c r="C3301" t="s">
        <v>2555</v>
      </c>
      <c r="D3301" t="s">
        <v>2642</v>
      </c>
      <c r="E3301">
        <v>1000730</v>
      </c>
      <c r="F3301" t="s">
        <v>47</v>
      </c>
      <c r="G3301" t="s">
        <v>150</v>
      </c>
      <c r="H3301" t="s">
        <v>2557</v>
      </c>
      <c r="I3301">
        <v>36161321</v>
      </c>
      <c r="J3301" t="s">
        <v>2558</v>
      </c>
      <c r="K3301">
        <v>0</v>
      </c>
      <c r="L3301" t="s">
        <v>1228</v>
      </c>
      <c r="M3301">
        <v>0</v>
      </c>
      <c r="N3301" t="s">
        <v>1228</v>
      </c>
    </row>
    <row r="3302" spans="1:14" hidden="1">
      <c r="A3302">
        <v>10</v>
      </c>
      <c r="B3302">
        <v>41</v>
      </c>
      <c r="C3302" t="s">
        <v>2555</v>
      </c>
      <c r="D3302" t="s">
        <v>2642</v>
      </c>
      <c r="E3302">
        <v>1000730</v>
      </c>
      <c r="F3302" t="s">
        <v>47</v>
      </c>
      <c r="G3302" t="s">
        <v>135</v>
      </c>
      <c r="H3302" t="s">
        <v>2557</v>
      </c>
      <c r="I3302">
        <v>36161321</v>
      </c>
      <c r="J3302" t="s">
        <v>2558</v>
      </c>
      <c r="K3302">
        <v>0</v>
      </c>
      <c r="L3302" t="s">
        <v>1228</v>
      </c>
      <c r="M3302">
        <v>0</v>
      </c>
      <c r="N3302" t="s">
        <v>1228</v>
      </c>
    </row>
    <row r="3303" spans="1:14" hidden="1">
      <c r="A3303">
        <v>10</v>
      </c>
      <c r="B3303">
        <v>41</v>
      </c>
      <c r="C3303" t="s">
        <v>2555</v>
      </c>
      <c r="D3303" t="s">
        <v>2642</v>
      </c>
      <c r="E3303">
        <v>1000730</v>
      </c>
      <c r="F3303" t="s">
        <v>47</v>
      </c>
      <c r="G3303" t="s">
        <v>155</v>
      </c>
      <c r="H3303" t="s">
        <v>2557</v>
      </c>
      <c r="I3303">
        <v>36161321</v>
      </c>
      <c r="J3303" t="s">
        <v>2558</v>
      </c>
      <c r="K3303">
        <v>0</v>
      </c>
      <c r="L3303" t="s">
        <v>1228</v>
      </c>
      <c r="M3303">
        <v>0</v>
      </c>
      <c r="N3303" t="s">
        <v>1228</v>
      </c>
    </row>
    <row r="3304" spans="1:14" hidden="1">
      <c r="A3304">
        <v>10</v>
      </c>
      <c r="B3304">
        <v>41</v>
      </c>
      <c r="C3304" t="s">
        <v>2555</v>
      </c>
      <c r="D3304" t="s">
        <v>2642</v>
      </c>
      <c r="E3304">
        <v>1000730</v>
      </c>
      <c r="F3304" t="s">
        <v>47</v>
      </c>
      <c r="G3304" t="s">
        <v>80</v>
      </c>
      <c r="H3304" t="s">
        <v>2557</v>
      </c>
      <c r="I3304">
        <v>36161321</v>
      </c>
      <c r="J3304" t="s">
        <v>2558</v>
      </c>
      <c r="K3304">
        <v>0</v>
      </c>
      <c r="L3304" t="s">
        <v>1228</v>
      </c>
      <c r="M3304">
        <v>0</v>
      </c>
      <c r="N3304" t="s">
        <v>1228</v>
      </c>
    </row>
    <row r="3305" spans="1:14" hidden="1">
      <c r="A3305">
        <v>10</v>
      </c>
      <c r="B3305">
        <v>41</v>
      </c>
      <c r="C3305" t="s">
        <v>2555</v>
      </c>
      <c r="D3305" t="s">
        <v>2642</v>
      </c>
      <c r="E3305">
        <v>1000730</v>
      </c>
      <c r="F3305" t="s">
        <v>47</v>
      </c>
      <c r="G3305" t="s">
        <v>137</v>
      </c>
      <c r="H3305" t="s">
        <v>2557</v>
      </c>
      <c r="I3305">
        <v>36161321</v>
      </c>
      <c r="J3305" t="s">
        <v>2558</v>
      </c>
      <c r="K3305">
        <v>0</v>
      </c>
      <c r="L3305" t="s">
        <v>1228</v>
      </c>
      <c r="M3305">
        <v>0</v>
      </c>
      <c r="N3305" t="s">
        <v>1228</v>
      </c>
    </row>
    <row r="3306" spans="1:14" hidden="1">
      <c r="A3306">
        <v>10</v>
      </c>
      <c r="B3306">
        <v>41</v>
      </c>
      <c r="C3306" t="s">
        <v>2555</v>
      </c>
      <c r="D3306" t="s">
        <v>2642</v>
      </c>
      <c r="E3306">
        <v>1000730</v>
      </c>
      <c r="F3306" t="s">
        <v>47</v>
      </c>
      <c r="G3306" t="s">
        <v>182</v>
      </c>
      <c r="H3306" t="s">
        <v>2557</v>
      </c>
      <c r="I3306">
        <v>36161321</v>
      </c>
      <c r="J3306" t="s">
        <v>2558</v>
      </c>
      <c r="K3306">
        <v>0</v>
      </c>
      <c r="L3306" t="s">
        <v>1228</v>
      </c>
      <c r="M3306">
        <v>0</v>
      </c>
      <c r="N3306" t="s">
        <v>1228</v>
      </c>
    </row>
    <row r="3307" spans="1:14" hidden="1">
      <c r="A3307">
        <v>10</v>
      </c>
      <c r="B3307">
        <v>41</v>
      </c>
      <c r="C3307" t="s">
        <v>2555</v>
      </c>
      <c r="D3307" t="s">
        <v>2642</v>
      </c>
      <c r="E3307">
        <v>1000730</v>
      </c>
      <c r="F3307" t="s">
        <v>47</v>
      </c>
      <c r="G3307" t="s">
        <v>194</v>
      </c>
      <c r="H3307" t="s">
        <v>2557</v>
      </c>
      <c r="I3307">
        <v>36161321</v>
      </c>
      <c r="J3307" t="s">
        <v>2558</v>
      </c>
      <c r="K3307">
        <v>0</v>
      </c>
      <c r="L3307" t="s">
        <v>1228</v>
      </c>
      <c r="M3307">
        <v>0</v>
      </c>
      <c r="N3307" t="s">
        <v>1228</v>
      </c>
    </row>
    <row r="3308" spans="1:14" hidden="1">
      <c r="A3308">
        <v>10</v>
      </c>
      <c r="B3308">
        <v>41</v>
      </c>
      <c r="C3308" t="s">
        <v>2555</v>
      </c>
      <c r="D3308" t="s">
        <v>2642</v>
      </c>
      <c r="E3308">
        <v>1000730</v>
      </c>
      <c r="F3308" t="s">
        <v>47</v>
      </c>
      <c r="G3308" t="s">
        <v>135</v>
      </c>
      <c r="H3308" t="s">
        <v>2557</v>
      </c>
      <c r="I3308">
        <v>36161321</v>
      </c>
      <c r="J3308" t="s">
        <v>2558</v>
      </c>
      <c r="K3308">
        <v>0</v>
      </c>
      <c r="L3308" t="s">
        <v>1228</v>
      </c>
      <c r="M3308">
        <v>0</v>
      </c>
      <c r="N3308" t="s">
        <v>1228</v>
      </c>
    </row>
    <row r="3309" spans="1:14" hidden="1">
      <c r="A3309">
        <v>10</v>
      </c>
      <c r="B3309">
        <v>41</v>
      </c>
      <c r="C3309" t="s">
        <v>2555</v>
      </c>
      <c r="D3309" t="s">
        <v>2642</v>
      </c>
      <c r="E3309">
        <v>1000730</v>
      </c>
      <c r="F3309" t="s">
        <v>47</v>
      </c>
      <c r="G3309" t="s">
        <v>155</v>
      </c>
      <c r="H3309" t="s">
        <v>2557</v>
      </c>
      <c r="I3309">
        <v>36161321</v>
      </c>
      <c r="J3309" t="s">
        <v>2558</v>
      </c>
      <c r="K3309">
        <v>0</v>
      </c>
      <c r="L3309" t="s">
        <v>1228</v>
      </c>
      <c r="M3309">
        <v>0</v>
      </c>
      <c r="N3309" t="s">
        <v>1228</v>
      </c>
    </row>
    <row r="3310" spans="1:14" hidden="1">
      <c r="A3310">
        <v>10</v>
      </c>
      <c r="B3310">
        <v>41</v>
      </c>
      <c r="C3310" t="s">
        <v>2555</v>
      </c>
      <c r="D3310" t="s">
        <v>2642</v>
      </c>
      <c r="E3310">
        <v>1000730</v>
      </c>
      <c r="F3310" t="s">
        <v>47</v>
      </c>
      <c r="G3310" t="s">
        <v>137</v>
      </c>
      <c r="H3310" t="s">
        <v>2557</v>
      </c>
      <c r="I3310">
        <v>36161321</v>
      </c>
      <c r="J3310" t="s">
        <v>2558</v>
      </c>
      <c r="K3310">
        <v>0</v>
      </c>
      <c r="L3310" t="s">
        <v>1228</v>
      </c>
      <c r="M3310">
        <v>0</v>
      </c>
      <c r="N3310" t="s">
        <v>1228</v>
      </c>
    </row>
    <row r="3311" spans="1:14" hidden="1">
      <c r="A3311">
        <v>10</v>
      </c>
      <c r="B3311">
        <v>41</v>
      </c>
      <c r="C3311" t="s">
        <v>2555</v>
      </c>
      <c r="D3311" t="s">
        <v>2642</v>
      </c>
      <c r="E3311">
        <v>1000730</v>
      </c>
      <c r="F3311" t="s">
        <v>47</v>
      </c>
      <c r="G3311" t="s">
        <v>117</v>
      </c>
      <c r="H3311" t="s">
        <v>2557</v>
      </c>
      <c r="I3311">
        <v>36161321</v>
      </c>
      <c r="J3311" t="s">
        <v>2558</v>
      </c>
      <c r="K3311">
        <v>0</v>
      </c>
      <c r="L3311" t="s">
        <v>1228</v>
      </c>
      <c r="M3311">
        <v>0</v>
      </c>
      <c r="N3311" t="s">
        <v>1228</v>
      </c>
    </row>
    <row r="3312" spans="1:14" hidden="1">
      <c r="A3312">
        <v>10</v>
      </c>
      <c r="B3312">
        <v>41</v>
      </c>
      <c r="C3312" t="s">
        <v>2555</v>
      </c>
      <c r="D3312" t="s">
        <v>2642</v>
      </c>
      <c r="E3312">
        <v>1000730</v>
      </c>
      <c r="F3312" t="s">
        <v>47</v>
      </c>
      <c r="G3312" t="s">
        <v>182</v>
      </c>
      <c r="H3312" t="s">
        <v>2557</v>
      </c>
      <c r="I3312">
        <v>36161321</v>
      </c>
      <c r="J3312" t="s">
        <v>2558</v>
      </c>
      <c r="K3312">
        <v>0</v>
      </c>
      <c r="L3312" t="s">
        <v>1228</v>
      </c>
      <c r="M3312">
        <v>0</v>
      </c>
      <c r="N3312" t="s">
        <v>1228</v>
      </c>
    </row>
    <row r="3313" spans="1:14" hidden="1">
      <c r="A3313">
        <v>10</v>
      </c>
      <c r="B3313">
        <v>41</v>
      </c>
      <c r="C3313" t="s">
        <v>2555</v>
      </c>
      <c r="D3313" t="s">
        <v>2642</v>
      </c>
      <c r="E3313">
        <v>1000730</v>
      </c>
      <c r="F3313" t="s">
        <v>47</v>
      </c>
      <c r="G3313" t="s">
        <v>150</v>
      </c>
      <c r="H3313" t="s">
        <v>2557</v>
      </c>
      <c r="I3313">
        <v>36161321</v>
      </c>
      <c r="J3313" t="s">
        <v>2558</v>
      </c>
      <c r="K3313">
        <v>0</v>
      </c>
      <c r="L3313" t="s">
        <v>1228</v>
      </c>
      <c r="M3313">
        <v>0</v>
      </c>
      <c r="N3313" t="s">
        <v>1228</v>
      </c>
    </row>
    <row r="3314" spans="1:14" hidden="1">
      <c r="A3314">
        <v>10</v>
      </c>
      <c r="B3314">
        <v>41</v>
      </c>
      <c r="C3314" t="s">
        <v>2555</v>
      </c>
      <c r="D3314" t="s">
        <v>2642</v>
      </c>
      <c r="E3314">
        <v>1000730</v>
      </c>
      <c r="F3314" t="s">
        <v>47</v>
      </c>
      <c r="G3314" t="s">
        <v>137</v>
      </c>
      <c r="H3314" t="s">
        <v>2557</v>
      </c>
      <c r="I3314">
        <v>36161321</v>
      </c>
      <c r="J3314" t="s">
        <v>2558</v>
      </c>
      <c r="K3314">
        <v>0</v>
      </c>
      <c r="L3314" t="s">
        <v>1228</v>
      </c>
      <c r="M3314">
        <v>0</v>
      </c>
      <c r="N3314" t="s">
        <v>1228</v>
      </c>
    </row>
    <row r="3315" spans="1:14" hidden="1">
      <c r="A3315">
        <v>10</v>
      </c>
      <c r="B3315">
        <v>41</v>
      </c>
      <c r="C3315" t="s">
        <v>2555</v>
      </c>
      <c r="D3315" t="s">
        <v>2642</v>
      </c>
      <c r="E3315">
        <v>1000730</v>
      </c>
      <c r="F3315" t="s">
        <v>47</v>
      </c>
      <c r="G3315" t="s">
        <v>117</v>
      </c>
      <c r="H3315" t="s">
        <v>2557</v>
      </c>
      <c r="I3315">
        <v>36161321</v>
      </c>
      <c r="J3315" t="s">
        <v>2558</v>
      </c>
      <c r="K3315">
        <v>0</v>
      </c>
      <c r="L3315" t="s">
        <v>1228</v>
      </c>
      <c r="M3315">
        <v>0</v>
      </c>
      <c r="N3315" t="s">
        <v>1228</v>
      </c>
    </row>
    <row r="3316" spans="1:14" hidden="1">
      <c r="A3316">
        <v>10</v>
      </c>
      <c r="B3316">
        <v>41</v>
      </c>
      <c r="C3316" t="s">
        <v>2555</v>
      </c>
      <c r="D3316" t="s">
        <v>2642</v>
      </c>
      <c r="E3316">
        <v>1000730</v>
      </c>
      <c r="F3316" t="s">
        <v>47</v>
      </c>
      <c r="G3316" t="s">
        <v>245</v>
      </c>
      <c r="H3316" t="s">
        <v>2557</v>
      </c>
      <c r="I3316">
        <v>36161321</v>
      </c>
      <c r="J3316" t="s">
        <v>2558</v>
      </c>
      <c r="K3316">
        <v>0</v>
      </c>
      <c r="L3316" t="s">
        <v>1228</v>
      </c>
      <c r="M3316">
        <v>0</v>
      </c>
      <c r="N3316" t="s">
        <v>1228</v>
      </c>
    </row>
    <row r="3317" spans="1:14" hidden="1">
      <c r="A3317">
        <v>10</v>
      </c>
      <c r="B3317">
        <v>41</v>
      </c>
      <c r="C3317" t="s">
        <v>2555</v>
      </c>
      <c r="D3317" t="s">
        <v>2642</v>
      </c>
      <c r="E3317">
        <v>1000730</v>
      </c>
      <c r="F3317" t="s">
        <v>47</v>
      </c>
      <c r="G3317" t="s">
        <v>150</v>
      </c>
      <c r="H3317" t="s">
        <v>2557</v>
      </c>
      <c r="I3317">
        <v>36161321</v>
      </c>
      <c r="J3317" t="s">
        <v>2558</v>
      </c>
      <c r="K3317">
        <v>0</v>
      </c>
      <c r="L3317" t="s">
        <v>1228</v>
      </c>
      <c r="M3317">
        <v>0</v>
      </c>
      <c r="N3317" t="s">
        <v>1228</v>
      </c>
    </row>
    <row r="3318" spans="1:14" hidden="1">
      <c r="A3318">
        <v>10</v>
      </c>
      <c r="B3318">
        <v>41</v>
      </c>
      <c r="C3318" t="s">
        <v>2555</v>
      </c>
      <c r="D3318" t="s">
        <v>2642</v>
      </c>
      <c r="E3318">
        <v>1000730</v>
      </c>
      <c r="F3318" t="s">
        <v>47</v>
      </c>
      <c r="G3318" t="s">
        <v>135</v>
      </c>
      <c r="H3318" t="s">
        <v>2557</v>
      </c>
      <c r="I3318">
        <v>36161321</v>
      </c>
      <c r="J3318" t="s">
        <v>2558</v>
      </c>
      <c r="K3318">
        <v>0</v>
      </c>
      <c r="L3318" t="s">
        <v>1228</v>
      </c>
      <c r="M3318">
        <v>0</v>
      </c>
      <c r="N3318" t="s">
        <v>1228</v>
      </c>
    </row>
    <row r="3319" spans="1:14" hidden="1">
      <c r="A3319">
        <v>10</v>
      </c>
      <c r="B3319">
        <v>41</v>
      </c>
      <c r="C3319" t="s">
        <v>2555</v>
      </c>
      <c r="D3319" t="s">
        <v>2642</v>
      </c>
      <c r="E3319">
        <v>1000730</v>
      </c>
      <c r="F3319" t="s">
        <v>47</v>
      </c>
      <c r="G3319" t="s">
        <v>279</v>
      </c>
      <c r="H3319" t="s">
        <v>2557</v>
      </c>
      <c r="I3319">
        <v>36161321</v>
      </c>
      <c r="J3319" t="s">
        <v>2558</v>
      </c>
      <c r="K3319">
        <v>0</v>
      </c>
      <c r="L3319" t="s">
        <v>1228</v>
      </c>
      <c r="M3319">
        <v>0</v>
      </c>
      <c r="N3319" t="s">
        <v>1228</v>
      </c>
    </row>
    <row r="3320" spans="1:14" hidden="1">
      <c r="A3320">
        <v>10</v>
      </c>
      <c r="B3320">
        <v>41</v>
      </c>
      <c r="C3320" t="s">
        <v>2555</v>
      </c>
      <c r="D3320" t="s">
        <v>2642</v>
      </c>
      <c r="E3320">
        <v>1000730</v>
      </c>
      <c r="F3320" t="s">
        <v>47</v>
      </c>
      <c r="G3320" t="s">
        <v>250</v>
      </c>
      <c r="H3320" t="s">
        <v>2557</v>
      </c>
      <c r="I3320">
        <v>36161321</v>
      </c>
      <c r="J3320" t="s">
        <v>2558</v>
      </c>
      <c r="K3320">
        <v>0</v>
      </c>
      <c r="L3320" t="s">
        <v>1228</v>
      </c>
      <c r="M3320">
        <v>0</v>
      </c>
      <c r="N3320" t="s">
        <v>1228</v>
      </c>
    </row>
    <row r="3321" spans="1:14" hidden="1">
      <c r="A3321">
        <v>10</v>
      </c>
      <c r="B3321">
        <v>41</v>
      </c>
      <c r="C3321" t="s">
        <v>2555</v>
      </c>
      <c r="D3321" t="s">
        <v>2642</v>
      </c>
      <c r="E3321">
        <v>1000730</v>
      </c>
      <c r="F3321" t="s">
        <v>47</v>
      </c>
      <c r="G3321" t="s">
        <v>252</v>
      </c>
      <c r="H3321" t="s">
        <v>2557</v>
      </c>
      <c r="I3321">
        <v>36161321</v>
      </c>
      <c r="J3321" t="s">
        <v>2558</v>
      </c>
      <c r="K3321">
        <v>0</v>
      </c>
      <c r="L3321" t="s">
        <v>1228</v>
      </c>
      <c r="M3321">
        <v>0</v>
      </c>
      <c r="N3321" t="s">
        <v>1228</v>
      </c>
    </row>
    <row r="3322" spans="1:14" hidden="1">
      <c r="A3322">
        <v>10</v>
      </c>
      <c r="B3322">
        <v>41</v>
      </c>
      <c r="C3322" t="s">
        <v>2555</v>
      </c>
      <c r="D3322" t="s">
        <v>2642</v>
      </c>
      <c r="E3322">
        <v>1000730</v>
      </c>
      <c r="F3322" t="s">
        <v>47</v>
      </c>
      <c r="G3322" t="s">
        <v>117</v>
      </c>
      <c r="H3322" t="s">
        <v>2557</v>
      </c>
      <c r="I3322">
        <v>36161321</v>
      </c>
      <c r="J3322" t="s">
        <v>2558</v>
      </c>
      <c r="K3322">
        <v>0</v>
      </c>
      <c r="L3322" t="s">
        <v>1228</v>
      </c>
      <c r="M3322">
        <v>0</v>
      </c>
      <c r="N3322" t="s">
        <v>1228</v>
      </c>
    </row>
    <row r="3323" spans="1:14" hidden="1">
      <c r="A3323">
        <v>10</v>
      </c>
      <c r="B3323">
        <v>41</v>
      </c>
      <c r="C3323" t="s">
        <v>2555</v>
      </c>
      <c r="D3323" t="s">
        <v>2642</v>
      </c>
      <c r="E3323">
        <v>1000730</v>
      </c>
      <c r="F3323" t="s">
        <v>47</v>
      </c>
      <c r="G3323" t="s">
        <v>254</v>
      </c>
      <c r="H3323" t="s">
        <v>2557</v>
      </c>
      <c r="I3323">
        <v>36161321</v>
      </c>
      <c r="J3323" t="s">
        <v>2558</v>
      </c>
      <c r="K3323">
        <v>0</v>
      </c>
      <c r="L3323" t="s">
        <v>1228</v>
      </c>
      <c r="M3323">
        <v>0</v>
      </c>
      <c r="N3323" t="s">
        <v>1228</v>
      </c>
    </row>
    <row r="3324" spans="1:14" hidden="1">
      <c r="A3324">
        <v>10</v>
      </c>
      <c r="B3324">
        <v>41</v>
      </c>
      <c r="C3324" t="s">
        <v>2555</v>
      </c>
      <c r="D3324" t="s">
        <v>2642</v>
      </c>
      <c r="E3324">
        <v>1000730</v>
      </c>
      <c r="F3324" t="s">
        <v>47</v>
      </c>
      <c r="G3324" t="s">
        <v>117</v>
      </c>
      <c r="H3324" t="s">
        <v>2557</v>
      </c>
      <c r="I3324">
        <v>36161321</v>
      </c>
      <c r="J3324" t="s">
        <v>2558</v>
      </c>
      <c r="K3324">
        <v>0</v>
      </c>
      <c r="L3324" t="s">
        <v>1228</v>
      </c>
      <c r="M3324">
        <v>0</v>
      </c>
      <c r="N3324" t="s">
        <v>1228</v>
      </c>
    </row>
    <row r="3325" spans="1:14" hidden="1">
      <c r="A3325">
        <v>10</v>
      </c>
      <c r="B3325">
        <v>41</v>
      </c>
      <c r="C3325" t="s">
        <v>2555</v>
      </c>
      <c r="D3325" t="s">
        <v>2642</v>
      </c>
      <c r="E3325">
        <v>1000730</v>
      </c>
      <c r="F3325" t="s">
        <v>47</v>
      </c>
      <c r="G3325" t="s">
        <v>177</v>
      </c>
      <c r="H3325" t="s">
        <v>2557</v>
      </c>
      <c r="I3325">
        <v>36161321</v>
      </c>
      <c r="J3325" t="s">
        <v>2558</v>
      </c>
      <c r="K3325">
        <v>0</v>
      </c>
      <c r="L3325" t="s">
        <v>1228</v>
      </c>
      <c r="M3325">
        <v>0</v>
      </c>
      <c r="N3325" t="s">
        <v>1228</v>
      </c>
    </row>
    <row r="3326" spans="1:14" hidden="1">
      <c r="A3326">
        <v>10</v>
      </c>
      <c r="B3326">
        <v>41</v>
      </c>
      <c r="C3326" t="s">
        <v>2555</v>
      </c>
      <c r="D3326" t="s">
        <v>2642</v>
      </c>
      <c r="E3326">
        <v>1000730</v>
      </c>
      <c r="F3326" t="s">
        <v>47</v>
      </c>
      <c r="G3326" t="s">
        <v>150</v>
      </c>
      <c r="H3326" t="s">
        <v>2557</v>
      </c>
      <c r="I3326">
        <v>36161321</v>
      </c>
      <c r="J3326" t="s">
        <v>2558</v>
      </c>
      <c r="K3326">
        <v>0</v>
      </c>
      <c r="L3326" t="s">
        <v>1228</v>
      </c>
      <c r="M3326">
        <v>0</v>
      </c>
      <c r="N3326" t="s">
        <v>1228</v>
      </c>
    </row>
    <row r="3327" spans="1:14" hidden="1">
      <c r="A3327">
        <v>10</v>
      </c>
      <c r="B3327">
        <v>41</v>
      </c>
      <c r="C3327" t="s">
        <v>2555</v>
      </c>
      <c r="D3327" t="s">
        <v>2642</v>
      </c>
      <c r="E3327">
        <v>1000730</v>
      </c>
      <c r="F3327" t="s">
        <v>47</v>
      </c>
      <c r="G3327" t="s">
        <v>135</v>
      </c>
      <c r="H3327" t="s">
        <v>2557</v>
      </c>
      <c r="I3327">
        <v>36161321</v>
      </c>
      <c r="J3327" t="s">
        <v>2558</v>
      </c>
      <c r="K3327">
        <v>0</v>
      </c>
      <c r="L3327" t="s">
        <v>1228</v>
      </c>
      <c r="M3327">
        <v>0</v>
      </c>
      <c r="N3327" t="s">
        <v>1228</v>
      </c>
    </row>
    <row r="3328" spans="1:14" hidden="1">
      <c r="A3328">
        <v>10</v>
      </c>
      <c r="B3328">
        <v>41</v>
      </c>
      <c r="C3328" t="s">
        <v>2555</v>
      </c>
      <c r="D3328" t="s">
        <v>2642</v>
      </c>
      <c r="E3328">
        <v>1000730</v>
      </c>
      <c r="F3328" t="s">
        <v>47</v>
      </c>
      <c r="G3328" t="s">
        <v>317</v>
      </c>
      <c r="H3328" t="s">
        <v>2557</v>
      </c>
      <c r="I3328">
        <v>36161321</v>
      </c>
      <c r="J3328" t="s">
        <v>2558</v>
      </c>
      <c r="K3328">
        <v>0</v>
      </c>
      <c r="L3328" t="s">
        <v>1228</v>
      </c>
      <c r="M3328">
        <v>0</v>
      </c>
      <c r="N3328" t="s">
        <v>1228</v>
      </c>
    </row>
    <row r="3329" spans="1:14" hidden="1">
      <c r="A3329">
        <v>10</v>
      </c>
      <c r="B3329">
        <v>41</v>
      </c>
      <c r="C3329" t="s">
        <v>2555</v>
      </c>
      <c r="D3329" t="s">
        <v>2642</v>
      </c>
      <c r="E3329">
        <v>1000730</v>
      </c>
      <c r="F3329" t="s">
        <v>47</v>
      </c>
      <c r="G3329" t="s">
        <v>80</v>
      </c>
      <c r="H3329" t="s">
        <v>2557</v>
      </c>
      <c r="I3329">
        <v>36161321</v>
      </c>
      <c r="J3329" t="s">
        <v>2558</v>
      </c>
      <c r="K3329">
        <v>0</v>
      </c>
      <c r="L3329" t="s">
        <v>1228</v>
      </c>
      <c r="M3329">
        <v>0</v>
      </c>
      <c r="N3329" t="s">
        <v>1228</v>
      </c>
    </row>
    <row r="3330" spans="1:14" hidden="1">
      <c r="A3330">
        <v>10</v>
      </c>
      <c r="B3330">
        <v>41</v>
      </c>
      <c r="C3330" t="s">
        <v>2555</v>
      </c>
      <c r="D3330" t="s">
        <v>2642</v>
      </c>
      <c r="E3330">
        <v>1000730</v>
      </c>
      <c r="F3330" t="s">
        <v>47</v>
      </c>
      <c r="G3330" t="s">
        <v>254</v>
      </c>
      <c r="H3330" t="s">
        <v>2557</v>
      </c>
      <c r="I3330">
        <v>36161321</v>
      </c>
      <c r="J3330" t="s">
        <v>2558</v>
      </c>
      <c r="K3330">
        <v>0</v>
      </c>
      <c r="L3330" t="s">
        <v>1228</v>
      </c>
      <c r="M3330">
        <v>0</v>
      </c>
      <c r="N3330" t="s">
        <v>1228</v>
      </c>
    </row>
    <row r="3331" spans="1:14" hidden="1">
      <c r="A3331">
        <v>10</v>
      </c>
      <c r="B3331">
        <v>41</v>
      </c>
      <c r="C3331" t="s">
        <v>2555</v>
      </c>
      <c r="D3331" t="s">
        <v>2642</v>
      </c>
      <c r="E3331">
        <v>1000730</v>
      </c>
      <c r="F3331" t="s">
        <v>47</v>
      </c>
      <c r="G3331" t="s">
        <v>150</v>
      </c>
      <c r="H3331" t="s">
        <v>2557</v>
      </c>
      <c r="I3331">
        <v>36161321</v>
      </c>
      <c r="J3331" t="s">
        <v>2558</v>
      </c>
      <c r="K3331">
        <v>0</v>
      </c>
      <c r="L3331" t="s">
        <v>1228</v>
      </c>
      <c r="M3331">
        <v>0</v>
      </c>
      <c r="N3331" t="s">
        <v>1228</v>
      </c>
    </row>
    <row r="3332" spans="1:14" hidden="1">
      <c r="A3332">
        <v>10</v>
      </c>
      <c r="B3332">
        <v>41</v>
      </c>
      <c r="C3332" t="s">
        <v>2555</v>
      </c>
      <c r="D3332" t="s">
        <v>2642</v>
      </c>
      <c r="E3332">
        <v>1000730</v>
      </c>
      <c r="F3332" t="s">
        <v>47</v>
      </c>
      <c r="G3332" t="s">
        <v>117</v>
      </c>
      <c r="H3332" t="s">
        <v>2557</v>
      </c>
      <c r="I3332">
        <v>36161321</v>
      </c>
      <c r="J3332" t="s">
        <v>2558</v>
      </c>
      <c r="K3332">
        <v>0</v>
      </c>
      <c r="L3332" t="s">
        <v>1228</v>
      </c>
      <c r="M3332">
        <v>0</v>
      </c>
      <c r="N3332" t="s">
        <v>1228</v>
      </c>
    </row>
    <row r="3333" spans="1:14" hidden="1">
      <c r="A3333">
        <v>10</v>
      </c>
      <c r="B3333">
        <v>41</v>
      </c>
      <c r="C3333" t="s">
        <v>2555</v>
      </c>
      <c r="D3333" t="s">
        <v>2642</v>
      </c>
      <c r="E3333">
        <v>1000730</v>
      </c>
      <c r="F3333" t="s">
        <v>47</v>
      </c>
      <c r="G3333" t="s">
        <v>317</v>
      </c>
      <c r="H3333" t="s">
        <v>2557</v>
      </c>
      <c r="I3333">
        <v>36161321</v>
      </c>
      <c r="J3333" t="s">
        <v>2558</v>
      </c>
      <c r="K3333">
        <v>0</v>
      </c>
      <c r="L3333" t="s">
        <v>1228</v>
      </c>
      <c r="M3333">
        <v>0</v>
      </c>
      <c r="N3333" t="s">
        <v>1228</v>
      </c>
    </row>
    <row r="3334" spans="1:14" hidden="1">
      <c r="A3334">
        <v>10</v>
      </c>
      <c r="B3334">
        <v>41</v>
      </c>
      <c r="C3334" t="s">
        <v>2555</v>
      </c>
      <c r="D3334" t="s">
        <v>2642</v>
      </c>
      <c r="E3334">
        <v>1000730</v>
      </c>
      <c r="F3334" t="s">
        <v>47</v>
      </c>
      <c r="G3334" t="s">
        <v>80</v>
      </c>
      <c r="H3334" t="s">
        <v>2557</v>
      </c>
      <c r="I3334">
        <v>36161321</v>
      </c>
      <c r="J3334" t="s">
        <v>2558</v>
      </c>
      <c r="K3334">
        <v>0</v>
      </c>
      <c r="L3334" t="s">
        <v>1228</v>
      </c>
      <c r="M3334">
        <v>0</v>
      </c>
      <c r="N3334" t="s">
        <v>1228</v>
      </c>
    </row>
    <row r="3335" spans="1:14" hidden="1">
      <c r="A3335">
        <v>10</v>
      </c>
      <c r="B3335">
        <v>41</v>
      </c>
      <c r="C3335" t="s">
        <v>2555</v>
      </c>
      <c r="D3335" t="s">
        <v>2642</v>
      </c>
      <c r="E3335">
        <v>1000730</v>
      </c>
      <c r="F3335" t="s">
        <v>47</v>
      </c>
      <c r="G3335" t="s">
        <v>250</v>
      </c>
      <c r="H3335" t="s">
        <v>2557</v>
      </c>
      <c r="I3335">
        <v>36161321</v>
      </c>
      <c r="J3335" t="s">
        <v>2558</v>
      </c>
      <c r="K3335">
        <v>0</v>
      </c>
      <c r="L3335" t="s">
        <v>1228</v>
      </c>
      <c r="M3335">
        <v>0</v>
      </c>
      <c r="N3335" t="s">
        <v>1228</v>
      </c>
    </row>
    <row r="3336" spans="1:14" hidden="1">
      <c r="A3336">
        <v>10</v>
      </c>
      <c r="B3336">
        <v>41</v>
      </c>
      <c r="C3336" t="s">
        <v>2555</v>
      </c>
      <c r="D3336" t="s">
        <v>2642</v>
      </c>
      <c r="E3336">
        <v>1000730</v>
      </c>
      <c r="F3336" t="s">
        <v>47</v>
      </c>
      <c r="G3336" t="s">
        <v>245</v>
      </c>
      <c r="H3336" t="s">
        <v>2557</v>
      </c>
      <c r="I3336">
        <v>36161321</v>
      </c>
      <c r="J3336" t="s">
        <v>2558</v>
      </c>
      <c r="K3336">
        <v>0</v>
      </c>
      <c r="L3336" t="s">
        <v>1228</v>
      </c>
      <c r="M3336">
        <v>0</v>
      </c>
      <c r="N3336" t="s">
        <v>1228</v>
      </c>
    </row>
    <row r="3337" spans="1:14" hidden="1">
      <c r="A3337">
        <v>10</v>
      </c>
      <c r="B3337">
        <v>41</v>
      </c>
      <c r="C3337" t="s">
        <v>2555</v>
      </c>
      <c r="D3337" t="s">
        <v>2642</v>
      </c>
      <c r="E3337">
        <v>1000730</v>
      </c>
      <c r="F3337" t="s">
        <v>47</v>
      </c>
      <c r="G3337" t="s">
        <v>326</v>
      </c>
      <c r="H3337" t="s">
        <v>2557</v>
      </c>
      <c r="I3337">
        <v>36161321</v>
      </c>
      <c r="J3337" t="s">
        <v>2558</v>
      </c>
      <c r="K3337">
        <v>0</v>
      </c>
      <c r="L3337" t="s">
        <v>1228</v>
      </c>
      <c r="M3337">
        <v>0</v>
      </c>
      <c r="N3337" t="s">
        <v>1228</v>
      </c>
    </row>
    <row r="3338" spans="1:14" hidden="1">
      <c r="A3338">
        <v>10</v>
      </c>
      <c r="B3338">
        <v>41</v>
      </c>
      <c r="C3338" t="s">
        <v>2555</v>
      </c>
      <c r="D3338" t="s">
        <v>2642</v>
      </c>
      <c r="E3338">
        <v>1000730</v>
      </c>
      <c r="F3338" t="s">
        <v>47</v>
      </c>
      <c r="G3338" t="s">
        <v>320</v>
      </c>
      <c r="H3338" t="s">
        <v>2557</v>
      </c>
      <c r="I3338">
        <v>36161321</v>
      </c>
      <c r="J3338" t="s">
        <v>2558</v>
      </c>
      <c r="K3338">
        <v>0</v>
      </c>
      <c r="L3338" t="s">
        <v>1228</v>
      </c>
      <c r="M3338">
        <v>0</v>
      </c>
      <c r="N3338" t="s">
        <v>1228</v>
      </c>
    </row>
    <row r="3339" spans="1:14" hidden="1">
      <c r="A3339">
        <v>10</v>
      </c>
      <c r="B3339">
        <v>41</v>
      </c>
      <c r="C3339" t="s">
        <v>2555</v>
      </c>
      <c r="D3339" t="s">
        <v>2642</v>
      </c>
      <c r="E3339">
        <v>1000730</v>
      </c>
      <c r="F3339" t="s">
        <v>47</v>
      </c>
      <c r="G3339" t="s">
        <v>135</v>
      </c>
      <c r="H3339" t="s">
        <v>2557</v>
      </c>
      <c r="I3339">
        <v>36161321</v>
      </c>
      <c r="J3339" t="s">
        <v>2558</v>
      </c>
      <c r="K3339">
        <v>0</v>
      </c>
      <c r="L3339" t="s">
        <v>1228</v>
      </c>
      <c r="M3339">
        <v>0</v>
      </c>
      <c r="N3339" t="s">
        <v>1228</v>
      </c>
    </row>
    <row r="3340" spans="1:14" hidden="1">
      <c r="A3340">
        <v>10</v>
      </c>
      <c r="B3340">
        <v>41</v>
      </c>
      <c r="C3340" t="s">
        <v>2555</v>
      </c>
      <c r="D3340" t="s">
        <v>2642</v>
      </c>
      <c r="E3340">
        <v>1000730</v>
      </c>
      <c r="F3340" t="s">
        <v>47</v>
      </c>
      <c r="G3340" t="s">
        <v>409</v>
      </c>
      <c r="H3340" t="s">
        <v>2557</v>
      </c>
      <c r="I3340">
        <v>36161321</v>
      </c>
      <c r="J3340" t="s">
        <v>2558</v>
      </c>
      <c r="K3340">
        <v>0</v>
      </c>
      <c r="L3340" t="s">
        <v>1228</v>
      </c>
      <c r="M3340">
        <v>0</v>
      </c>
      <c r="N3340" t="s">
        <v>1228</v>
      </c>
    </row>
    <row r="3341" spans="1:14" hidden="1">
      <c r="A3341">
        <v>10</v>
      </c>
      <c r="B3341">
        <v>41</v>
      </c>
      <c r="C3341" t="s">
        <v>2555</v>
      </c>
      <c r="D3341" t="s">
        <v>2642</v>
      </c>
      <c r="E3341">
        <v>1000730</v>
      </c>
      <c r="F3341" t="s">
        <v>47</v>
      </c>
      <c r="G3341" t="s">
        <v>317</v>
      </c>
      <c r="H3341" t="s">
        <v>2557</v>
      </c>
      <c r="I3341">
        <v>36161321</v>
      </c>
      <c r="J3341" t="s">
        <v>2558</v>
      </c>
      <c r="K3341">
        <v>0</v>
      </c>
      <c r="L3341" t="s">
        <v>1228</v>
      </c>
      <c r="M3341">
        <v>0</v>
      </c>
      <c r="N3341" t="s">
        <v>1228</v>
      </c>
    </row>
    <row r="3342" spans="1:14" hidden="1">
      <c r="A3342">
        <v>10</v>
      </c>
      <c r="B3342">
        <v>41</v>
      </c>
      <c r="C3342" t="s">
        <v>2555</v>
      </c>
      <c r="D3342" t="s">
        <v>2642</v>
      </c>
      <c r="E3342">
        <v>1000730</v>
      </c>
      <c r="F3342" t="s">
        <v>47</v>
      </c>
      <c r="G3342" t="s">
        <v>80</v>
      </c>
      <c r="H3342" t="s">
        <v>2557</v>
      </c>
      <c r="I3342">
        <v>36161321</v>
      </c>
      <c r="J3342" t="s">
        <v>2558</v>
      </c>
      <c r="K3342">
        <v>0</v>
      </c>
      <c r="L3342" t="s">
        <v>1228</v>
      </c>
      <c r="M3342">
        <v>0</v>
      </c>
      <c r="N3342" t="s">
        <v>1228</v>
      </c>
    </row>
    <row r="3343" spans="1:14" hidden="1">
      <c r="A3343">
        <v>10</v>
      </c>
      <c r="B3343">
        <v>43</v>
      </c>
      <c r="C3343" t="s">
        <v>2559</v>
      </c>
      <c r="D3343" t="s">
        <v>2642</v>
      </c>
      <c r="E3343">
        <v>1000730</v>
      </c>
      <c r="F3343" t="s">
        <v>47</v>
      </c>
      <c r="G3343" t="s">
        <v>194</v>
      </c>
      <c r="H3343" t="s">
        <v>2557</v>
      </c>
      <c r="I3343">
        <v>3911105311</v>
      </c>
      <c r="J3343" t="s">
        <v>2558</v>
      </c>
      <c r="K3343" t="s">
        <v>2619</v>
      </c>
      <c r="L3343" t="s">
        <v>1228</v>
      </c>
      <c r="M3343" t="s">
        <v>2620</v>
      </c>
      <c r="N3343" t="s">
        <v>1228</v>
      </c>
    </row>
    <row r="3344" spans="1:14" hidden="1">
      <c r="A3344">
        <v>10</v>
      </c>
      <c r="B3344">
        <v>43</v>
      </c>
      <c r="C3344" t="s">
        <v>2559</v>
      </c>
      <c r="D3344" t="s">
        <v>2642</v>
      </c>
      <c r="E3344">
        <v>1000730</v>
      </c>
      <c r="F3344" t="s">
        <v>47</v>
      </c>
      <c r="G3344" t="s">
        <v>80</v>
      </c>
      <c r="H3344" t="s">
        <v>2557</v>
      </c>
      <c r="I3344">
        <v>3911105311</v>
      </c>
      <c r="J3344" t="s">
        <v>2558</v>
      </c>
      <c r="K3344">
        <v>0</v>
      </c>
      <c r="L3344" t="s">
        <v>1228</v>
      </c>
      <c r="M3344">
        <v>0</v>
      </c>
      <c r="N3344" t="s">
        <v>1228</v>
      </c>
    </row>
    <row r="3345" spans="1:14" hidden="1">
      <c r="A3345">
        <v>19</v>
      </c>
      <c r="B3345">
        <v>43</v>
      </c>
      <c r="C3345" t="s">
        <v>2559</v>
      </c>
      <c r="D3345" t="s">
        <v>2642</v>
      </c>
      <c r="E3345">
        <v>1000730</v>
      </c>
      <c r="F3345" t="s">
        <v>47</v>
      </c>
      <c r="G3345" t="s">
        <v>54</v>
      </c>
      <c r="H3345" t="s">
        <v>2557</v>
      </c>
      <c r="I3345">
        <v>3911105312</v>
      </c>
      <c r="J3345" t="s">
        <v>2558</v>
      </c>
      <c r="K3345" t="s">
        <v>2621</v>
      </c>
      <c r="L3345" t="s">
        <v>1228</v>
      </c>
      <c r="M3345" t="s">
        <v>2622</v>
      </c>
      <c r="N3345" t="s">
        <v>1228</v>
      </c>
    </row>
    <row r="3346" spans="1:14" hidden="1">
      <c r="A3346">
        <v>10</v>
      </c>
      <c r="B3346">
        <v>43</v>
      </c>
      <c r="C3346" t="s">
        <v>2560</v>
      </c>
      <c r="D3346" t="s">
        <v>2642</v>
      </c>
      <c r="E3346">
        <v>1000730</v>
      </c>
      <c r="F3346" t="s">
        <v>47</v>
      </c>
      <c r="G3346" t="s">
        <v>194</v>
      </c>
      <c r="H3346" t="s">
        <v>2557</v>
      </c>
      <c r="I3346">
        <v>3911105311</v>
      </c>
      <c r="J3346" t="s">
        <v>2558</v>
      </c>
      <c r="K3346" s="45">
        <v>6480</v>
      </c>
      <c r="L3346" t="s">
        <v>1228</v>
      </c>
      <c r="M3346" s="45">
        <v>1231</v>
      </c>
      <c r="N3346" t="s">
        <v>1228</v>
      </c>
    </row>
    <row r="3347" spans="1:14" hidden="1">
      <c r="A3347">
        <v>10</v>
      </c>
      <c r="B3347">
        <v>43</v>
      </c>
      <c r="C3347" t="s">
        <v>2560</v>
      </c>
      <c r="D3347" t="s">
        <v>2642</v>
      </c>
      <c r="E3347">
        <v>1000730</v>
      </c>
      <c r="F3347" t="s">
        <v>47</v>
      </c>
      <c r="G3347" t="s">
        <v>80</v>
      </c>
      <c r="H3347" t="s">
        <v>2557</v>
      </c>
      <c r="I3347">
        <v>3911105311</v>
      </c>
      <c r="J3347" t="s">
        <v>2558</v>
      </c>
      <c r="K3347">
        <v>0</v>
      </c>
      <c r="L3347" t="s">
        <v>1228</v>
      </c>
      <c r="M3347">
        <v>0</v>
      </c>
      <c r="N3347" t="s">
        <v>1228</v>
      </c>
    </row>
    <row r="3348" spans="1:14" hidden="1">
      <c r="A3348">
        <v>19</v>
      </c>
      <c r="B3348">
        <v>43</v>
      </c>
      <c r="C3348" t="s">
        <v>2560</v>
      </c>
      <c r="D3348" t="s">
        <v>2642</v>
      </c>
      <c r="E3348">
        <v>1000730</v>
      </c>
      <c r="F3348" t="s">
        <v>47</v>
      </c>
      <c r="G3348" t="s">
        <v>54</v>
      </c>
      <c r="H3348" t="s">
        <v>2557</v>
      </c>
      <c r="I3348">
        <v>3911105312</v>
      </c>
      <c r="J3348" t="s">
        <v>2558</v>
      </c>
      <c r="K3348" s="45">
        <v>4285636</v>
      </c>
      <c r="L3348" t="s">
        <v>1228</v>
      </c>
      <c r="M3348" s="45">
        <v>814271</v>
      </c>
      <c r="N3348" t="s">
        <v>1228</v>
      </c>
    </row>
    <row r="3349" spans="1:14" hidden="1">
      <c r="A3349">
        <v>19</v>
      </c>
      <c r="B3349">
        <v>41</v>
      </c>
      <c r="C3349" t="s">
        <v>2560</v>
      </c>
      <c r="D3349" t="s">
        <v>2642</v>
      </c>
      <c r="E3349">
        <v>1000730</v>
      </c>
      <c r="F3349" t="s">
        <v>47</v>
      </c>
      <c r="G3349" t="s">
        <v>54</v>
      </c>
      <c r="H3349" t="s">
        <v>2557</v>
      </c>
      <c r="I3349">
        <v>3911103525</v>
      </c>
      <c r="J3349" t="s">
        <v>2558</v>
      </c>
      <c r="K3349">
        <v>0</v>
      </c>
      <c r="L3349" t="s">
        <v>1228</v>
      </c>
      <c r="M3349">
        <v>0</v>
      </c>
      <c r="N3349" t="s">
        <v>1228</v>
      </c>
    </row>
    <row r="3350" spans="1:14" hidden="1">
      <c r="A3350">
        <v>19</v>
      </c>
      <c r="B3350">
        <v>41</v>
      </c>
      <c r="C3350" t="s">
        <v>2560</v>
      </c>
      <c r="D3350" t="s">
        <v>2642</v>
      </c>
      <c r="E3350">
        <v>1000730</v>
      </c>
      <c r="F3350" t="s">
        <v>47</v>
      </c>
      <c r="G3350" t="s">
        <v>54</v>
      </c>
      <c r="H3350" t="s">
        <v>2557</v>
      </c>
      <c r="I3350">
        <v>3911103525</v>
      </c>
      <c r="J3350" t="s">
        <v>2558</v>
      </c>
      <c r="K3350">
        <v>0</v>
      </c>
      <c r="L3350" t="s">
        <v>1228</v>
      </c>
      <c r="M3350">
        <v>0</v>
      </c>
      <c r="N3350" t="s">
        <v>1228</v>
      </c>
    </row>
    <row r="3351" spans="1:14" hidden="1">
      <c r="A3351">
        <v>19</v>
      </c>
      <c r="B3351">
        <v>41</v>
      </c>
      <c r="C3351" t="s">
        <v>2560</v>
      </c>
      <c r="D3351" t="s">
        <v>2642</v>
      </c>
      <c r="E3351">
        <v>1000730</v>
      </c>
      <c r="F3351" t="s">
        <v>47</v>
      </c>
      <c r="G3351" t="s">
        <v>54</v>
      </c>
      <c r="H3351" t="s">
        <v>2557</v>
      </c>
      <c r="I3351">
        <v>3911103525</v>
      </c>
      <c r="J3351" t="s">
        <v>2558</v>
      </c>
      <c r="K3351">
        <v>0</v>
      </c>
      <c r="L3351" t="s">
        <v>1228</v>
      </c>
      <c r="M3351">
        <v>0</v>
      </c>
      <c r="N3351" t="s">
        <v>1228</v>
      </c>
    </row>
    <row r="3352" spans="1:14" hidden="1">
      <c r="A3352">
        <v>19</v>
      </c>
      <c r="B3352">
        <v>41</v>
      </c>
      <c r="C3352" t="s">
        <v>2560</v>
      </c>
      <c r="D3352" t="s">
        <v>2642</v>
      </c>
      <c r="E3352">
        <v>1000730</v>
      </c>
      <c r="F3352" t="s">
        <v>47</v>
      </c>
      <c r="G3352" t="s">
        <v>54</v>
      </c>
      <c r="H3352" t="s">
        <v>2557</v>
      </c>
      <c r="I3352">
        <v>3911103525</v>
      </c>
      <c r="J3352" t="s">
        <v>2558</v>
      </c>
      <c r="K3352">
        <v>0</v>
      </c>
      <c r="L3352" t="s">
        <v>1228</v>
      </c>
      <c r="M3352">
        <v>0</v>
      </c>
      <c r="N3352" t="s">
        <v>1228</v>
      </c>
    </row>
    <row r="3353" spans="1:14" hidden="1">
      <c r="A3353">
        <v>19</v>
      </c>
      <c r="B3353">
        <v>41</v>
      </c>
      <c r="C3353" t="s">
        <v>2560</v>
      </c>
      <c r="D3353" t="s">
        <v>2642</v>
      </c>
      <c r="E3353">
        <v>1000730</v>
      </c>
      <c r="F3353" t="s">
        <v>47</v>
      </c>
      <c r="G3353" t="s">
        <v>54</v>
      </c>
      <c r="H3353" t="s">
        <v>2557</v>
      </c>
      <c r="I3353">
        <v>3911103525</v>
      </c>
      <c r="J3353" t="s">
        <v>2558</v>
      </c>
      <c r="K3353">
        <v>0</v>
      </c>
      <c r="L3353" t="s">
        <v>1228</v>
      </c>
      <c r="M3353">
        <v>0</v>
      </c>
      <c r="N3353" t="s">
        <v>1228</v>
      </c>
    </row>
    <row r="3354" spans="1:14" hidden="1">
      <c r="A3354">
        <v>19</v>
      </c>
      <c r="B3354">
        <v>41</v>
      </c>
      <c r="C3354" t="s">
        <v>2560</v>
      </c>
      <c r="D3354" t="s">
        <v>2642</v>
      </c>
      <c r="E3354">
        <v>1000730</v>
      </c>
      <c r="F3354" t="s">
        <v>47</v>
      </c>
      <c r="G3354" t="s">
        <v>54</v>
      </c>
      <c r="H3354" t="s">
        <v>2557</v>
      </c>
      <c r="I3354">
        <v>3911103525</v>
      </c>
      <c r="J3354" t="s">
        <v>2558</v>
      </c>
      <c r="K3354">
        <v>0</v>
      </c>
      <c r="L3354" t="s">
        <v>1228</v>
      </c>
      <c r="M3354">
        <v>0</v>
      </c>
      <c r="N3354" t="s">
        <v>1228</v>
      </c>
    </row>
    <row r="3355" spans="1:14" hidden="1">
      <c r="A3355">
        <v>19</v>
      </c>
      <c r="B3355">
        <v>41</v>
      </c>
      <c r="C3355" t="s">
        <v>2560</v>
      </c>
      <c r="D3355" t="s">
        <v>2642</v>
      </c>
      <c r="E3355">
        <v>1000730</v>
      </c>
      <c r="F3355" t="s">
        <v>47</v>
      </c>
      <c r="G3355" t="s">
        <v>54</v>
      </c>
      <c r="H3355" t="s">
        <v>2557</v>
      </c>
      <c r="I3355">
        <v>3911103525</v>
      </c>
      <c r="J3355" t="s">
        <v>2558</v>
      </c>
      <c r="K3355">
        <v>0</v>
      </c>
      <c r="L3355" t="s">
        <v>1228</v>
      </c>
      <c r="M3355">
        <v>0</v>
      </c>
      <c r="N3355" t="s">
        <v>1228</v>
      </c>
    </row>
    <row r="3356" spans="1:14" hidden="1">
      <c r="A3356">
        <v>19</v>
      </c>
      <c r="B3356">
        <v>41</v>
      </c>
      <c r="C3356" t="s">
        <v>2560</v>
      </c>
      <c r="D3356" t="s">
        <v>2642</v>
      </c>
      <c r="E3356">
        <v>1000730</v>
      </c>
      <c r="F3356" t="s">
        <v>47</v>
      </c>
      <c r="G3356" t="s">
        <v>54</v>
      </c>
      <c r="H3356" t="s">
        <v>2557</v>
      </c>
      <c r="I3356">
        <v>3911103525</v>
      </c>
      <c r="J3356" t="s">
        <v>2558</v>
      </c>
      <c r="K3356">
        <v>0</v>
      </c>
      <c r="L3356" t="s">
        <v>1228</v>
      </c>
      <c r="M3356">
        <v>0</v>
      </c>
      <c r="N3356" t="s">
        <v>1228</v>
      </c>
    </row>
    <row r="3357" spans="1:14" hidden="1">
      <c r="A3357">
        <v>19</v>
      </c>
      <c r="B3357">
        <v>41</v>
      </c>
      <c r="C3357" t="s">
        <v>2560</v>
      </c>
      <c r="D3357" t="s">
        <v>2642</v>
      </c>
      <c r="E3357">
        <v>1000730</v>
      </c>
      <c r="F3357" t="s">
        <v>47</v>
      </c>
      <c r="G3357" t="s">
        <v>54</v>
      </c>
      <c r="H3357" t="s">
        <v>2557</v>
      </c>
      <c r="I3357">
        <v>3911103525</v>
      </c>
      <c r="J3357" t="s">
        <v>2558</v>
      </c>
      <c r="K3357">
        <v>0</v>
      </c>
      <c r="L3357" t="s">
        <v>1228</v>
      </c>
      <c r="M3357">
        <v>0</v>
      </c>
      <c r="N3357" t="s">
        <v>1228</v>
      </c>
    </row>
    <row r="3358" spans="1:14" hidden="1">
      <c r="A3358">
        <v>19</v>
      </c>
      <c r="B3358">
        <v>41</v>
      </c>
      <c r="C3358" t="s">
        <v>2560</v>
      </c>
      <c r="D3358" t="s">
        <v>2642</v>
      </c>
      <c r="E3358">
        <v>1000730</v>
      </c>
      <c r="F3358" t="s">
        <v>47</v>
      </c>
      <c r="G3358" t="s">
        <v>54</v>
      </c>
      <c r="H3358" t="s">
        <v>2557</v>
      </c>
      <c r="I3358">
        <v>3911103525</v>
      </c>
      <c r="J3358" t="s">
        <v>2558</v>
      </c>
      <c r="K3358">
        <v>0</v>
      </c>
      <c r="L3358" t="s">
        <v>1228</v>
      </c>
      <c r="M3358">
        <v>0</v>
      </c>
      <c r="N3358" t="s">
        <v>1228</v>
      </c>
    </row>
    <row r="3359" spans="1:14" hidden="1">
      <c r="A3359">
        <v>19</v>
      </c>
      <c r="B3359">
        <v>41</v>
      </c>
      <c r="C3359" t="s">
        <v>2560</v>
      </c>
      <c r="D3359" t="s">
        <v>2642</v>
      </c>
      <c r="E3359">
        <v>1000730</v>
      </c>
      <c r="F3359" t="s">
        <v>47</v>
      </c>
      <c r="G3359" t="s">
        <v>54</v>
      </c>
      <c r="H3359" t="s">
        <v>2557</v>
      </c>
      <c r="I3359">
        <v>3911103525</v>
      </c>
      <c r="J3359" t="s">
        <v>2558</v>
      </c>
      <c r="K3359">
        <v>0</v>
      </c>
      <c r="L3359" t="s">
        <v>1228</v>
      </c>
      <c r="M3359">
        <v>0</v>
      </c>
      <c r="N3359" t="s">
        <v>1228</v>
      </c>
    </row>
    <row r="3360" spans="1:14" hidden="1">
      <c r="A3360">
        <v>19</v>
      </c>
      <c r="B3360">
        <v>41</v>
      </c>
      <c r="C3360" t="s">
        <v>2560</v>
      </c>
      <c r="D3360" t="s">
        <v>2642</v>
      </c>
      <c r="E3360">
        <v>1000730</v>
      </c>
      <c r="F3360" t="s">
        <v>47</v>
      </c>
      <c r="G3360" t="s">
        <v>54</v>
      </c>
      <c r="H3360" t="s">
        <v>2557</v>
      </c>
      <c r="I3360">
        <v>3911103525</v>
      </c>
      <c r="J3360" t="s">
        <v>2558</v>
      </c>
      <c r="K3360">
        <v>0</v>
      </c>
      <c r="L3360" t="s">
        <v>1228</v>
      </c>
      <c r="M3360">
        <v>0</v>
      </c>
      <c r="N3360" t="s">
        <v>1228</v>
      </c>
    </row>
    <row r="3361" spans="1:14" hidden="1">
      <c r="A3361">
        <v>19</v>
      </c>
      <c r="B3361">
        <v>41</v>
      </c>
      <c r="C3361" t="s">
        <v>2560</v>
      </c>
      <c r="D3361" t="s">
        <v>2642</v>
      </c>
      <c r="E3361">
        <v>1000730</v>
      </c>
      <c r="F3361" t="s">
        <v>47</v>
      </c>
      <c r="G3361" t="s">
        <v>54</v>
      </c>
      <c r="H3361" t="s">
        <v>2557</v>
      </c>
      <c r="I3361">
        <v>3911103525</v>
      </c>
      <c r="J3361" t="s">
        <v>2558</v>
      </c>
      <c r="K3361">
        <v>0</v>
      </c>
      <c r="L3361" t="s">
        <v>1228</v>
      </c>
      <c r="M3361">
        <v>0</v>
      </c>
      <c r="N3361" t="s">
        <v>1228</v>
      </c>
    </row>
    <row r="3362" spans="1:14" hidden="1">
      <c r="A3362">
        <v>19</v>
      </c>
      <c r="B3362">
        <v>41</v>
      </c>
      <c r="C3362" t="s">
        <v>2560</v>
      </c>
      <c r="D3362" t="s">
        <v>2642</v>
      </c>
      <c r="E3362">
        <v>1000730</v>
      </c>
      <c r="F3362" t="s">
        <v>47</v>
      </c>
      <c r="G3362" t="s">
        <v>54</v>
      </c>
      <c r="H3362" t="s">
        <v>2557</v>
      </c>
      <c r="I3362">
        <v>3911103525</v>
      </c>
      <c r="J3362" t="s">
        <v>2558</v>
      </c>
      <c r="K3362">
        <v>0</v>
      </c>
      <c r="L3362" t="s">
        <v>1228</v>
      </c>
      <c r="M3362">
        <v>0</v>
      </c>
      <c r="N3362" t="s">
        <v>1228</v>
      </c>
    </row>
    <row r="3363" spans="1:14" hidden="1">
      <c r="A3363">
        <v>19</v>
      </c>
      <c r="B3363">
        <v>41</v>
      </c>
      <c r="C3363" t="s">
        <v>2560</v>
      </c>
      <c r="D3363" t="s">
        <v>2642</v>
      </c>
      <c r="E3363">
        <v>1000730</v>
      </c>
      <c r="F3363" t="s">
        <v>47</v>
      </c>
      <c r="G3363" t="s">
        <v>54</v>
      </c>
      <c r="H3363" t="s">
        <v>2557</v>
      </c>
      <c r="I3363">
        <v>3911103525</v>
      </c>
      <c r="J3363" t="s">
        <v>2558</v>
      </c>
      <c r="K3363">
        <v>0</v>
      </c>
      <c r="L3363" t="s">
        <v>1228</v>
      </c>
      <c r="M3363">
        <v>0</v>
      </c>
      <c r="N3363" t="s">
        <v>1228</v>
      </c>
    </row>
    <row r="3364" spans="1:14" hidden="1">
      <c r="A3364">
        <v>19</v>
      </c>
      <c r="B3364">
        <v>41</v>
      </c>
      <c r="C3364" t="s">
        <v>2560</v>
      </c>
      <c r="D3364" t="s">
        <v>2642</v>
      </c>
      <c r="E3364">
        <v>1000730</v>
      </c>
      <c r="F3364" t="s">
        <v>47</v>
      </c>
      <c r="G3364" t="s">
        <v>54</v>
      </c>
      <c r="H3364" t="s">
        <v>2557</v>
      </c>
      <c r="I3364">
        <v>3911103525</v>
      </c>
      <c r="J3364" t="s">
        <v>2558</v>
      </c>
      <c r="K3364">
        <v>0</v>
      </c>
      <c r="L3364" t="s">
        <v>1228</v>
      </c>
      <c r="M3364">
        <v>0</v>
      </c>
      <c r="N3364" t="s">
        <v>1228</v>
      </c>
    </row>
    <row r="3365" spans="1:14" hidden="1">
      <c r="A3365">
        <v>19</v>
      </c>
      <c r="B3365">
        <v>41</v>
      </c>
      <c r="C3365" t="s">
        <v>2560</v>
      </c>
      <c r="D3365" t="s">
        <v>2642</v>
      </c>
      <c r="E3365">
        <v>1000730</v>
      </c>
      <c r="F3365" t="s">
        <v>47</v>
      </c>
      <c r="G3365" t="s">
        <v>54</v>
      </c>
      <c r="H3365" t="s">
        <v>2557</v>
      </c>
      <c r="I3365">
        <v>3911103525</v>
      </c>
      <c r="J3365" t="s">
        <v>2558</v>
      </c>
      <c r="K3365">
        <v>0</v>
      </c>
      <c r="L3365" t="s">
        <v>1228</v>
      </c>
      <c r="M3365">
        <v>0</v>
      </c>
      <c r="N3365" t="s">
        <v>1228</v>
      </c>
    </row>
    <row r="3366" spans="1:14" hidden="1">
      <c r="A3366">
        <v>19</v>
      </c>
      <c r="B3366">
        <v>41</v>
      </c>
      <c r="C3366" t="s">
        <v>2560</v>
      </c>
      <c r="D3366" t="s">
        <v>2642</v>
      </c>
      <c r="E3366">
        <v>1000730</v>
      </c>
      <c r="F3366" t="s">
        <v>47</v>
      </c>
      <c r="G3366" t="s">
        <v>54</v>
      </c>
      <c r="H3366" t="s">
        <v>2557</v>
      </c>
      <c r="I3366">
        <v>3911103525</v>
      </c>
      <c r="J3366" t="s">
        <v>2558</v>
      </c>
      <c r="K3366">
        <v>0</v>
      </c>
      <c r="L3366" t="s">
        <v>1228</v>
      </c>
      <c r="M3366">
        <v>0</v>
      </c>
      <c r="N3366" t="s">
        <v>1228</v>
      </c>
    </row>
    <row r="3367" spans="1:14" hidden="1">
      <c r="A3367">
        <v>19</v>
      </c>
      <c r="B3367">
        <v>41</v>
      </c>
      <c r="C3367" t="s">
        <v>2560</v>
      </c>
      <c r="D3367" t="s">
        <v>2642</v>
      </c>
      <c r="E3367">
        <v>1000730</v>
      </c>
      <c r="F3367" t="s">
        <v>47</v>
      </c>
      <c r="G3367" t="s">
        <v>54</v>
      </c>
      <c r="H3367" t="s">
        <v>2557</v>
      </c>
      <c r="I3367">
        <v>3911103525</v>
      </c>
      <c r="J3367" t="s">
        <v>2558</v>
      </c>
      <c r="K3367">
        <v>0</v>
      </c>
      <c r="L3367" t="s">
        <v>1228</v>
      </c>
      <c r="M3367">
        <v>0</v>
      </c>
      <c r="N3367" t="s">
        <v>1228</v>
      </c>
    </row>
    <row r="3368" spans="1:14" hidden="1">
      <c r="A3368">
        <v>19</v>
      </c>
      <c r="B3368">
        <v>41</v>
      </c>
      <c r="C3368" t="s">
        <v>2560</v>
      </c>
      <c r="D3368" t="s">
        <v>2642</v>
      </c>
      <c r="E3368">
        <v>1000730</v>
      </c>
      <c r="F3368" t="s">
        <v>47</v>
      </c>
      <c r="G3368" t="s">
        <v>54</v>
      </c>
      <c r="H3368" t="s">
        <v>2557</v>
      </c>
      <c r="I3368">
        <v>3911103525</v>
      </c>
      <c r="J3368" t="s">
        <v>2558</v>
      </c>
      <c r="K3368">
        <v>0</v>
      </c>
      <c r="L3368" t="s">
        <v>1228</v>
      </c>
      <c r="M3368">
        <v>0</v>
      </c>
      <c r="N3368" t="s">
        <v>1228</v>
      </c>
    </row>
    <row r="3369" spans="1:14" hidden="1">
      <c r="A3369">
        <v>19</v>
      </c>
      <c r="B3369">
        <v>41</v>
      </c>
      <c r="C3369" t="s">
        <v>2560</v>
      </c>
      <c r="D3369" t="s">
        <v>2642</v>
      </c>
      <c r="E3369">
        <v>1000730</v>
      </c>
      <c r="F3369" t="s">
        <v>47</v>
      </c>
      <c r="G3369" t="s">
        <v>54</v>
      </c>
      <c r="H3369" t="s">
        <v>2557</v>
      </c>
      <c r="I3369">
        <v>3911103525</v>
      </c>
      <c r="J3369" t="s">
        <v>2558</v>
      </c>
      <c r="K3369">
        <v>0</v>
      </c>
      <c r="L3369" t="s">
        <v>1228</v>
      </c>
      <c r="M3369">
        <v>0</v>
      </c>
      <c r="N3369" t="s">
        <v>1228</v>
      </c>
    </row>
    <row r="3370" spans="1:14" hidden="1">
      <c r="A3370">
        <v>19</v>
      </c>
      <c r="B3370">
        <v>41</v>
      </c>
      <c r="C3370" t="s">
        <v>2560</v>
      </c>
      <c r="D3370" t="s">
        <v>2642</v>
      </c>
      <c r="E3370">
        <v>1000730</v>
      </c>
      <c r="F3370" t="s">
        <v>47</v>
      </c>
      <c r="G3370" t="s">
        <v>54</v>
      </c>
      <c r="H3370" t="s">
        <v>2557</v>
      </c>
      <c r="I3370">
        <v>3911103525</v>
      </c>
      <c r="J3370" t="s">
        <v>2558</v>
      </c>
      <c r="K3370">
        <v>0</v>
      </c>
      <c r="L3370" t="s">
        <v>1228</v>
      </c>
      <c r="M3370">
        <v>0</v>
      </c>
      <c r="N3370" t="s">
        <v>1228</v>
      </c>
    </row>
    <row r="3371" spans="1:14" hidden="1">
      <c r="A3371">
        <v>19</v>
      </c>
      <c r="B3371">
        <v>41</v>
      </c>
      <c r="C3371" t="s">
        <v>2560</v>
      </c>
      <c r="D3371" t="s">
        <v>2642</v>
      </c>
      <c r="E3371">
        <v>1000730</v>
      </c>
      <c r="F3371" t="s">
        <v>47</v>
      </c>
      <c r="G3371" t="s">
        <v>54</v>
      </c>
      <c r="H3371" t="s">
        <v>2557</v>
      </c>
      <c r="I3371">
        <v>3911103525</v>
      </c>
      <c r="J3371" t="s">
        <v>2558</v>
      </c>
      <c r="K3371">
        <v>0</v>
      </c>
      <c r="L3371" t="s">
        <v>1228</v>
      </c>
      <c r="M3371">
        <v>0</v>
      </c>
      <c r="N3371" t="s">
        <v>1228</v>
      </c>
    </row>
    <row r="3372" spans="1:14" hidden="1">
      <c r="A3372">
        <v>19</v>
      </c>
      <c r="B3372">
        <v>41</v>
      </c>
      <c r="C3372" t="s">
        <v>2560</v>
      </c>
      <c r="D3372" t="s">
        <v>2642</v>
      </c>
      <c r="E3372">
        <v>1000730</v>
      </c>
      <c r="F3372" t="s">
        <v>47</v>
      </c>
      <c r="G3372" t="s">
        <v>54</v>
      </c>
      <c r="H3372" t="s">
        <v>2557</v>
      </c>
      <c r="I3372">
        <v>3911103525</v>
      </c>
      <c r="J3372" t="s">
        <v>2558</v>
      </c>
      <c r="K3372">
        <v>0</v>
      </c>
      <c r="L3372" t="s">
        <v>1228</v>
      </c>
      <c r="M3372">
        <v>0</v>
      </c>
      <c r="N3372" t="s">
        <v>1228</v>
      </c>
    </row>
    <row r="3373" spans="1:14" hidden="1">
      <c r="A3373">
        <v>10</v>
      </c>
      <c r="B3373">
        <v>41</v>
      </c>
      <c r="C3373" t="s">
        <v>2560</v>
      </c>
      <c r="D3373" t="s">
        <v>2642</v>
      </c>
      <c r="E3373">
        <v>1000730</v>
      </c>
      <c r="F3373" t="s">
        <v>47</v>
      </c>
      <c r="G3373" t="s">
        <v>194</v>
      </c>
      <c r="H3373" t="s">
        <v>2557</v>
      </c>
      <c r="I3373">
        <v>3911103526</v>
      </c>
      <c r="J3373" t="s">
        <v>2558</v>
      </c>
      <c r="K3373">
        <v>0</v>
      </c>
      <c r="L3373" t="s">
        <v>1228</v>
      </c>
      <c r="M3373">
        <v>0</v>
      </c>
      <c r="N3373" t="s">
        <v>1228</v>
      </c>
    </row>
    <row r="3374" spans="1:14" hidden="1">
      <c r="A3374">
        <v>10</v>
      </c>
      <c r="B3374">
        <v>41</v>
      </c>
      <c r="C3374" t="s">
        <v>2560</v>
      </c>
      <c r="D3374" t="s">
        <v>2642</v>
      </c>
      <c r="E3374">
        <v>1000730</v>
      </c>
      <c r="F3374" t="s">
        <v>47</v>
      </c>
      <c r="G3374" t="s">
        <v>1122</v>
      </c>
      <c r="H3374" t="s">
        <v>2557</v>
      </c>
      <c r="I3374">
        <v>3911103526</v>
      </c>
      <c r="J3374" t="s">
        <v>2558</v>
      </c>
      <c r="K3374">
        <v>0</v>
      </c>
      <c r="L3374" t="s">
        <v>1228</v>
      </c>
      <c r="M3374">
        <v>0</v>
      </c>
      <c r="N3374" t="s">
        <v>1228</v>
      </c>
    </row>
    <row r="3375" spans="1:14" hidden="1">
      <c r="A3375">
        <v>10</v>
      </c>
      <c r="B3375">
        <v>41</v>
      </c>
      <c r="C3375" t="s">
        <v>2560</v>
      </c>
      <c r="D3375" t="s">
        <v>2642</v>
      </c>
      <c r="E3375">
        <v>1000730</v>
      </c>
      <c r="F3375" t="s">
        <v>47</v>
      </c>
      <c r="G3375" t="s">
        <v>194</v>
      </c>
      <c r="H3375" t="s">
        <v>2557</v>
      </c>
      <c r="I3375">
        <v>3911103526</v>
      </c>
      <c r="J3375" t="s">
        <v>2558</v>
      </c>
      <c r="K3375">
        <v>0</v>
      </c>
      <c r="L3375" t="s">
        <v>1228</v>
      </c>
      <c r="M3375">
        <v>0</v>
      </c>
      <c r="N3375" t="s">
        <v>1228</v>
      </c>
    </row>
    <row r="3376" spans="1:14" hidden="1">
      <c r="A3376">
        <v>10</v>
      </c>
      <c r="B3376">
        <v>41</v>
      </c>
      <c r="C3376" t="s">
        <v>2560</v>
      </c>
      <c r="D3376" t="s">
        <v>2642</v>
      </c>
      <c r="E3376">
        <v>1000730</v>
      </c>
      <c r="F3376" t="s">
        <v>47</v>
      </c>
      <c r="G3376" t="s">
        <v>409</v>
      </c>
      <c r="H3376" t="s">
        <v>2557</v>
      </c>
      <c r="I3376">
        <v>3911103526</v>
      </c>
      <c r="J3376" t="s">
        <v>2558</v>
      </c>
      <c r="K3376">
        <v>0</v>
      </c>
      <c r="L3376" t="s">
        <v>1228</v>
      </c>
      <c r="M3376">
        <v>0</v>
      </c>
      <c r="N3376" t="s">
        <v>1228</v>
      </c>
    </row>
    <row r="3377" spans="1:14" hidden="1">
      <c r="A3377">
        <v>10</v>
      </c>
      <c r="B3377">
        <v>41</v>
      </c>
      <c r="C3377" t="s">
        <v>2560</v>
      </c>
      <c r="D3377" t="s">
        <v>2642</v>
      </c>
      <c r="E3377">
        <v>1000730</v>
      </c>
      <c r="F3377" t="s">
        <v>47</v>
      </c>
      <c r="G3377" t="s">
        <v>1122</v>
      </c>
      <c r="H3377" t="s">
        <v>2557</v>
      </c>
      <c r="I3377">
        <v>3911103526</v>
      </c>
      <c r="J3377" t="s">
        <v>2558</v>
      </c>
      <c r="K3377">
        <v>0</v>
      </c>
      <c r="L3377" t="s">
        <v>1228</v>
      </c>
      <c r="M3377">
        <v>0</v>
      </c>
      <c r="N3377" t="s">
        <v>1228</v>
      </c>
    </row>
    <row r="3378" spans="1:14" hidden="1">
      <c r="A3378">
        <v>10</v>
      </c>
      <c r="B3378">
        <v>41</v>
      </c>
      <c r="C3378" t="s">
        <v>2560</v>
      </c>
      <c r="D3378" t="s">
        <v>2642</v>
      </c>
      <c r="E3378">
        <v>1000730</v>
      </c>
      <c r="F3378" t="s">
        <v>47</v>
      </c>
      <c r="G3378" t="s">
        <v>409</v>
      </c>
      <c r="H3378" t="s">
        <v>2557</v>
      </c>
      <c r="I3378">
        <v>3911103526</v>
      </c>
      <c r="J3378" t="s">
        <v>2558</v>
      </c>
      <c r="K3378">
        <v>0</v>
      </c>
      <c r="L3378" t="s">
        <v>1228</v>
      </c>
      <c r="M3378">
        <v>0</v>
      </c>
      <c r="N3378" t="s">
        <v>1228</v>
      </c>
    </row>
    <row r="3379" spans="1:14" hidden="1">
      <c r="A3379">
        <v>19</v>
      </c>
      <c r="B3379">
        <v>41</v>
      </c>
      <c r="C3379" t="s">
        <v>2559</v>
      </c>
      <c r="D3379" t="s">
        <v>2645</v>
      </c>
      <c r="E3379">
        <v>1000730</v>
      </c>
      <c r="F3379" t="s">
        <v>47</v>
      </c>
      <c r="G3379" t="s">
        <v>54</v>
      </c>
      <c r="H3379" t="s">
        <v>2557</v>
      </c>
      <c r="I3379">
        <v>3911143070</v>
      </c>
      <c r="J3379" t="s">
        <v>2558</v>
      </c>
      <c r="K3379">
        <v>0</v>
      </c>
      <c r="L3379" t="s">
        <v>1228</v>
      </c>
      <c r="M3379">
        <v>0</v>
      </c>
      <c r="N3379" t="s">
        <v>1228</v>
      </c>
    </row>
    <row r="3380" spans="1:14" hidden="1">
      <c r="A3380">
        <v>19</v>
      </c>
      <c r="B3380">
        <v>41</v>
      </c>
      <c r="C3380" t="s">
        <v>2559</v>
      </c>
      <c r="D3380" t="s">
        <v>2645</v>
      </c>
      <c r="E3380">
        <v>1000730</v>
      </c>
      <c r="F3380" t="s">
        <v>47</v>
      </c>
      <c r="G3380" t="s">
        <v>54</v>
      </c>
      <c r="H3380" t="s">
        <v>2557</v>
      </c>
      <c r="I3380">
        <v>3911143070</v>
      </c>
      <c r="J3380" t="s">
        <v>2558</v>
      </c>
      <c r="K3380">
        <v>0</v>
      </c>
      <c r="L3380" t="s">
        <v>1228</v>
      </c>
      <c r="M3380">
        <v>0</v>
      </c>
      <c r="N3380" t="s">
        <v>1228</v>
      </c>
    </row>
    <row r="3381" spans="1:14" hidden="1">
      <c r="A3381">
        <v>19</v>
      </c>
      <c r="B3381">
        <v>41</v>
      </c>
      <c r="C3381" t="s">
        <v>2559</v>
      </c>
      <c r="D3381" t="s">
        <v>2645</v>
      </c>
      <c r="E3381">
        <v>1000730</v>
      </c>
      <c r="F3381" t="s">
        <v>47</v>
      </c>
      <c r="G3381" t="s">
        <v>54</v>
      </c>
      <c r="H3381" t="s">
        <v>2557</v>
      </c>
      <c r="I3381">
        <v>3911143070</v>
      </c>
      <c r="J3381" t="s">
        <v>2558</v>
      </c>
      <c r="K3381">
        <v>0</v>
      </c>
      <c r="L3381" t="s">
        <v>1228</v>
      </c>
      <c r="M3381">
        <v>0</v>
      </c>
      <c r="N3381" t="s">
        <v>1228</v>
      </c>
    </row>
    <row r="3382" spans="1:14" hidden="1">
      <c r="A3382">
        <v>19</v>
      </c>
      <c r="B3382">
        <v>41</v>
      </c>
      <c r="C3382" t="s">
        <v>2559</v>
      </c>
      <c r="D3382" t="s">
        <v>2645</v>
      </c>
      <c r="E3382">
        <v>1000730</v>
      </c>
      <c r="F3382" t="s">
        <v>47</v>
      </c>
      <c r="G3382" t="s">
        <v>54</v>
      </c>
      <c r="H3382" t="s">
        <v>2557</v>
      </c>
      <c r="I3382">
        <v>3911143070</v>
      </c>
      <c r="J3382" t="s">
        <v>2558</v>
      </c>
      <c r="K3382">
        <v>0</v>
      </c>
      <c r="L3382" t="s">
        <v>1228</v>
      </c>
      <c r="M3382">
        <v>0</v>
      </c>
      <c r="N3382" t="s">
        <v>1228</v>
      </c>
    </row>
    <row r="3383" spans="1:14" hidden="1">
      <c r="A3383">
        <v>19</v>
      </c>
      <c r="B3383">
        <v>41</v>
      </c>
      <c r="C3383" t="s">
        <v>2559</v>
      </c>
      <c r="D3383" t="s">
        <v>2645</v>
      </c>
      <c r="E3383">
        <v>1000730</v>
      </c>
      <c r="F3383" t="s">
        <v>47</v>
      </c>
      <c r="G3383" t="s">
        <v>54</v>
      </c>
      <c r="H3383" t="s">
        <v>2557</v>
      </c>
      <c r="I3383">
        <v>3911143070</v>
      </c>
      <c r="J3383" t="s">
        <v>2558</v>
      </c>
      <c r="K3383">
        <v>0</v>
      </c>
      <c r="L3383" t="s">
        <v>1228</v>
      </c>
      <c r="M3383">
        <v>0</v>
      </c>
      <c r="N3383" t="s">
        <v>1228</v>
      </c>
    </row>
    <row r="3384" spans="1:14" hidden="1">
      <c r="A3384">
        <v>19</v>
      </c>
      <c r="B3384">
        <v>41</v>
      </c>
      <c r="C3384" t="s">
        <v>2559</v>
      </c>
      <c r="D3384" t="s">
        <v>2645</v>
      </c>
      <c r="E3384">
        <v>1000730</v>
      </c>
      <c r="F3384" t="s">
        <v>47</v>
      </c>
      <c r="G3384" t="s">
        <v>54</v>
      </c>
      <c r="H3384" t="s">
        <v>2557</v>
      </c>
      <c r="I3384">
        <v>3911143070</v>
      </c>
      <c r="J3384" t="s">
        <v>2558</v>
      </c>
      <c r="K3384">
        <v>0</v>
      </c>
      <c r="L3384" t="s">
        <v>1228</v>
      </c>
      <c r="M3384">
        <v>0</v>
      </c>
      <c r="N3384" t="s">
        <v>1228</v>
      </c>
    </row>
    <row r="3385" spans="1:14" hidden="1">
      <c r="A3385">
        <v>19</v>
      </c>
      <c r="B3385">
        <v>41</v>
      </c>
      <c r="C3385" t="s">
        <v>2559</v>
      </c>
      <c r="D3385" t="s">
        <v>2645</v>
      </c>
      <c r="E3385">
        <v>1000730</v>
      </c>
      <c r="F3385" t="s">
        <v>47</v>
      </c>
      <c r="G3385" t="s">
        <v>54</v>
      </c>
      <c r="H3385" t="s">
        <v>2557</v>
      </c>
      <c r="I3385">
        <v>3911143070</v>
      </c>
      <c r="J3385" t="s">
        <v>2558</v>
      </c>
      <c r="K3385">
        <v>0</v>
      </c>
      <c r="L3385" t="s">
        <v>1228</v>
      </c>
      <c r="M3385">
        <v>0</v>
      </c>
      <c r="N3385" t="s">
        <v>1228</v>
      </c>
    </row>
    <row r="3386" spans="1:14" hidden="1">
      <c r="A3386">
        <v>19</v>
      </c>
      <c r="B3386">
        <v>41</v>
      </c>
      <c r="C3386" t="s">
        <v>2559</v>
      </c>
      <c r="D3386" t="s">
        <v>2645</v>
      </c>
      <c r="E3386">
        <v>1000730</v>
      </c>
      <c r="F3386" t="s">
        <v>47</v>
      </c>
      <c r="G3386" t="s">
        <v>54</v>
      </c>
      <c r="H3386" t="s">
        <v>2557</v>
      </c>
      <c r="I3386">
        <v>3911143070</v>
      </c>
      <c r="J3386" t="s">
        <v>2558</v>
      </c>
      <c r="K3386">
        <v>0</v>
      </c>
      <c r="L3386" t="s">
        <v>1228</v>
      </c>
      <c r="M3386">
        <v>0</v>
      </c>
      <c r="N3386" t="s">
        <v>1228</v>
      </c>
    </row>
    <row r="3387" spans="1:14" hidden="1">
      <c r="A3387">
        <v>19</v>
      </c>
      <c r="B3387">
        <v>41</v>
      </c>
      <c r="C3387" t="s">
        <v>2559</v>
      </c>
      <c r="D3387" t="s">
        <v>2645</v>
      </c>
      <c r="E3387">
        <v>1000730</v>
      </c>
      <c r="F3387" t="s">
        <v>47</v>
      </c>
      <c r="G3387" t="s">
        <v>54</v>
      </c>
      <c r="H3387" t="s">
        <v>2557</v>
      </c>
      <c r="I3387">
        <v>3911143070</v>
      </c>
      <c r="J3387" t="s">
        <v>2558</v>
      </c>
      <c r="K3387">
        <v>0</v>
      </c>
      <c r="L3387" t="s">
        <v>1228</v>
      </c>
      <c r="M3387">
        <v>0</v>
      </c>
      <c r="N3387" t="s">
        <v>1228</v>
      </c>
    </row>
    <row r="3388" spans="1:14" hidden="1">
      <c r="A3388">
        <v>19</v>
      </c>
      <c r="B3388">
        <v>41</v>
      </c>
      <c r="C3388" t="s">
        <v>2559</v>
      </c>
      <c r="D3388" t="s">
        <v>2645</v>
      </c>
      <c r="E3388">
        <v>1000730</v>
      </c>
      <c r="F3388" t="s">
        <v>47</v>
      </c>
      <c r="G3388" t="s">
        <v>54</v>
      </c>
      <c r="H3388" t="s">
        <v>2557</v>
      </c>
      <c r="I3388">
        <v>3911143070</v>
      </c>
      <c r="J3388" t="s">
        <v>2558</v>
      </c>
      <c r="K3388">
        <v>0</v>
      </c>
      <c r="L3388" t="s">
        <v>1228</v>
      </c>
      <c r="M3388">
        <v>0</v>
      </c>
      <c r="N3388" t="s">
        <v>1228</v>
      </c>
    </row>
    <row r="3389" spans="1:14" hidden="1">
      <c r="A3389">
        <v>19</v>
      </c>
      <c r="B3389">
        <v>41</v>
      </c>
      <c r="C3389" t="s">
        <v>2559</v>
      </c>
      <c r="D3389" t="s">
        <v>2645</v>
      </c>
      <c r="E3389">
        <v>1000730</v>
      </c>
      <c r="F3389" t="s">
        <v>47</v>
      </c>
      <c r="G3389" t="s">
        <v>54</v>
      </c>
      <c r="H3389" t="s">
        <v>2557</v>
      </c>
      <c r="I3389">
        <v>3911143070</v>
      </c>
      <c r="J3389" t="s">
        <v>2558</v>
      </c>
      <c r="K3389">
        <v>0</v>
      </c>
      <c r="L3389" t="s">
        <v>1228</v>
      </c>
      <c r="M3389">
        <v>0</v>
      </c>
      <c r="N3389" t="s">
        <v>1228</v>
      </c>
    </row>
    <row r="3390" spans="1:14" hidden="1">
      <c r="A3390">
        <v>19</v>
      </c>
      <c r="B3390">
        <v>41</v>
      </c>
      <c r="C3390" t="s">
        <v>2559</v>
      </c>
      <c r="D3390" t="s">
        <v>2645</v>
      </c>
      <c r="E3390">
        <v>1000730</v>
      </c>
      <c r="F3390" t="s">
        <v>47</v>
      </c>
      <c r="G3390" t="s">
        <v>54</v>
      </c>
      <c r="H3390" t="s">
        <v>2557</v>
      </c>
      <c r="I3390">
        <v>3911143070</v>
      </c>
      <c r="J3390" t="s">
        <v>2558</v>
      </c>
      <c r="K3390">
        <v>0</v>
      </c>
      <c r="L3390" t="s">
        <v>1228</v>
      </c>
      <c r="M3390">
        <v>0</v>
      </c>
      <c r="N3390" t="s">
        <v>1228</v>
      </c>
    </row>
    <row r="3391" spans="1:14" hidden="1">
      <c r="A3391">
        <v>19</v>
      </c>
      <c r="B3391">
        <v>41</v>
      </c>
      <c r="C3391" t="s">
        <v>2559</v>
      </c>
      <c r="D3391" t="s">
        <v>2645</v>
      </c>
      <c r="E3391">
        <v>1000730</v>
      </c>
      <c r="F3391" t="s">
        <v>47</v>
      </c>
      <c r="G3391" t="s">
        <v>54</v>
      </c>
      <c r="H3391" t="s">
        <v>2557</v>
      </c>
      <c r="I3391">
        <v>3911143070</v>
      </c>
      <c r="J3391" t="s">
        <v>2558</v>
      </c>
      <c r="K3391">
        <v>0</v>
      </c>
      <c r="L3391" t="s">
        <v>1228</v>
      </c>
      <c r="M3391">
        <v>0</v>
      </c>
      <c r="N3391" t="s">
        <v>1228</v>
      </c>
    </row>
    <row r="3392" spans="1:14" hidden="1">
      <c r="A3392">
        <v>19</v>
      </c>
      <c r="B3392">
        <v>41</v>
      </c>
      <c r="C3392" t="s">
        <v>2559</v>
      </c>
      <c r="D3392" t="s">
        <v>2645</v>
      </c>
      <c r="E3392">
        <v>1000730</v>
      </c>
      <c r="F3392" t="s">
        <v>47</v>
      </c>
      <c r="G3392" t="s">
        <v>54</v>
      </c>
      <c r="H3392" t="s">
        <v>2557</v>
      </c>
      <c r="I3392">
        <v>3911143070</v>
      </c>
      <c r="J3392" t="s">
        <v>2558</v>
      </c>
      <c r="K3392">
        <v>0</v>
      </c>
      <c r="L3392" t="s">
        <v>1228</v>
      </c>
      <c r="M3392">
        <v>0</v>
      </c>
      <c r="N3392" t="s">
        <v>1228</v>
      </c>
    </row>
    <row r="3393" spans="1:14" hidden="1">
      <c r="A3393">
        <v>19</v>
      </c>
      <c r="B3393">
        <v>41</v>
      </c>
      <c r="C3393" t="s">
        <v>2559</v>
      </c>
      <c r="D3393" t="s">
        <v>2645</v>
      </c>
      <c r="E3393">
        <v>1000730</v>
      </c>
      <c r="F3393" t="s">
        <v>47</v>
      </c>
      <c r="G3393" t="s">
        <v>54</v>
      </c>
      <c r="H3393" t="s">
        <v>2557</v>
      </c>
      <c r="I3393">
        <v>3911143070</v>
      </c>
      <c r="J3393" t="s">
        <v>2558</v>
      </c>
      <c r="K3393">
        <v>0</v>
      </c>
      <c r="L3393" t="s">
        <v>1228</v>
      </c>
      <c r="M3393">
        <v>0</v>
      </c>
      <c r="N3393" t="s">
        <v>1228</v>
      </c>
    </row>
    <row r="3394" spans="1:14" hidden="1">
      <c r="A3394">
        <v>19</v>
      </c>
      <c r="B3394">
        <v>41</v>
      </c>
      <c r="C3394" t="s">
        <v>2559</v>
      </c>
      <c r="D3394" t="s">
        <v>2645</v>
      </c>
      <c r="E3394">
        <v>1000730</v>
      </c>
      <c r="F3394" t="s">
        <v>47</v>
      </c>
      <c r="G3394" t="s">
        <v>54</v>
      </c>
      <c r="H3394" t="s">
        <v>2557</v>
      </c>
      <c r="I3394">
        <v>3911143070</v>
      </c>
      <c r="J3394" t="s">
        <v>2558</v>
      </c>
      <c r="K3394">
        <v>0</v>
      </c>
      <c r="L3394" t="s">
        <v>1228</v>
      </c>
      <c r="M3394">
        <v>0</v>
      </c>
      <c r="N3394" t="s">
        <v>1228</v>
      </c>
    </row>
    <row r="3395" spans="1:14" hidden="1">
      <c r="A3395">
        <v>19</v>
      </c>
      <c r="B3395">
        <v>41</v>
      </c>
      <c r="C3395" t="s">
        <v>2559</v>
      </c>
      <c r="D3395" t="s">
        <v>2645</v>
      </c>
      <c r="E3395">
        <v>1000730</v>
      </c>
      <c r="F3395" t="s">
        <v>47</v>
      </c>
      <c r="G3395" t="s">
        <v>54</v>
      </c>
      <c r="H3395" t="s">
        <v>2557</v>
      </c>
      <c r="I3395">
        <v>3911143070</v>
      </c>
      <c r="J3395" t="s">
        <v>2558</v>
      </c>
      <c r="K3395">
        <v>0</v>
      </c>
      <c r="L3395" t="s">
        <v>1228</v>
      </c>
      <c r="M3395">
        <v>0</v>
      </c>
      <c r="N3395" t="s">
        <v>1228</v>
      </c>
    </row>
    <row r="3396" spans="1:14" hidden="1">
      <c r="A3396">
        <v>19</v>
      </c>
      <c r="B3396">
        <v>41</v>
      </c>
      <c r="C3396" t="s">
        <v>2559</v>
      </c>
      <c r="D3396" t="s">
        <v>2645</v>
      </c>
      <c r="E3396">
        <v>1000730</v>
      </c>
      <c r="F3396" t="s">
        <v>47</v>
      </c>
      <c r="G3396" t="s">
        <v>54</v>
      </c>
      <c r="H3396" t="s">
        <v>2557</v>
      </c>
      <c r="I3396">
        <v>3911143070</v>
      </c>
      <c r="J3396" t="s">
        <v>2558</v>
      </c>
      <c r="K3396">
        <v>0</v>
      </c>
      <c r="L3396" t="s">
        <v>1228</v>
      </c>
      <c r="M3396">
        <v>0</v>
      </c>
      <c r="N3396" t="s">
        <v>1228</v>
      </c>
    </row>
    <row r="3397" spans="1:14" hidden="1">
      <c r="A3397">
        <v>19</v>
      </c>
      <c r="B3397">
        <v>41</v>
      </c>
      <c r="C3397" t="s">
        <v>2559</v>
      </c>
      <c r="D3397" t="s">
        <v>2645</v>
      </c>
      <c r="E3397">
        <v>1000730</v>
      </c>
      <c r="F3397" t="s">
        <v>47</v>
      </c>
      <c r="G3397" t="s">
        <v>54</v>
      </c>
      <c r="H3397" t="s">
        <v>2557</v>
      </c>
      <c r="I3397">
        <v>3911143070</v>
      </c>
      <c r="J3397" t="s">
        <v>2558</v>
      </c>
      <c r="K3397">
        <v>0</v>
      </c>
      <c r="L3397" t="s">
        <v>1228</v>
      </c>
      <c r="M3397">
        <v>0</v>
      </c>
      <c r="N3397" t="s">
        <v>1228</v>
      </c>
    </row>
    <row r="3398" spans="1:14" hidden="1">
      <c r="A3398">
        <v>19</v>
      </c>
      <c r="B3398">
        <v>41</v>
      </c>
      <c r="C3398" t="s">
        <v>2559</v>
      </c>
      <c r="D3398" t="s">
        <v>2645</v>
      </c>
      <c r="E3398">
        <v>1000730</v>
      </c>
      <c r="F3398" t="s">
        <v>47</v>
      </c>
      <c r="G3398" t="s">
        <v>54</v>
      </c>
      <c r="H3398" t="s">
        <v>2557</v>
      </c>
      <c r="I3398">
        <v>3911143070</v>
      </c>
      <c r="J3398" t="s">
        <v>2558</v>
      </c>
      <c r="K3398">
        <v>0</v>
      </c>
      <c r="L3398" t="s">
        <v>1228</v>
      </c>
      <c r="M3398">
        <v>0</v>
      </c>
      <c r="N3398" t="s">
        <v>1228</v>
      </c>
    </row>
    <row r="3399" spans="1:14" hidden="1">
      <c r="A3399">
        <v>19</v>
      </c>
      <c r="B3399">
        <v>41</v>
      </c>
      <c r="C3399" t="s">
        <v>2559</v>
      </c>
      <c r="D3399" t="s">
        <v>2645</v>
      </c>
      <c r="E3399">
        <v>1000730</v>
      </c>
      <c r="F3399" t="s">
        <v>47</v>
      </c>
      <c r="G3399" t="s">
        <v>54</v>
      </c>
      <c r="H3399" t="s">
        <v>2557</v>
      </c>
      <c r="I3399">
        <v>3911143070</v>
      </c>
      <c r="J3399" t="s">
        <v>2558</v>
      </c>
      <c r="K3399">
        <v>0</v>
      </c>
      <c r="L3399" t="s">
        <v>1228</v>
      </c>
      <c r="M3399">
        <v>0</v>
      </c>
      <c r="N3399" t="s">
        <v>1228</v>
      </c>
    </row>
    <row r="3400" spans="1:14" hidden="1">
      <c r="A3400">
        <v>19</v>
      </c>
      <c r="B3400">
        <v>41</v>
      </c>
      <c r="C3400" t="s">
        <v>2559</v>
      </c>
      <c r="D3400" t="s">
        <v>2645</v>
      </c>
      <c r="E3400">
        <v>1000730</v>
      </c>
      <c r="F3400" t="s">
        <v>47</v>
      </c>
      <c r="G3400" t="s">
        <v>54</v>
      </c>
      <c r="H3400" t="s">
        <v>2557</v>
      </c>
      <c r="I3400">
        <v>3911143070</v>
      </c>
      <c r="J3400" t="s">
        <v>2558</v>
      </c>
      <c r="K3400">
        <v>0</v>
      </c>
      <c r="L3400" t="s">
        <v>1228</v>
      </c>
      <c r="M3400">
        <v>0</v>
      </c>
      <c r="N3400" t="s">
        <v>1228</v>
      </c>
    </row>
    <row r="3401" spans="1:14" hidden="1">
      <c r="A3401">
        <v>19</v>
      </c>
      <c r="B3401">
        <v>41</v>
      </c>
      <c r="C3401" t="s">
        <v>2559</v>
      </c>
      <c r="D3401" t="s">
        <v>2645</v>
      </c>
      <c r="E3401">
        <v>1000730</v>
      </c>
      <c r="F3401" t="s">
        <v>47</v>
      </c>
      <c r="G3401" t="s">
        <v>54</v>
      </c>
      <c r="H3401" t="s">
        <v>2557</v>
      </c>
      <c r="I3401">
        <v>3911143070</v>
      </c>
      <c r="J3401" t="s">
        <v>2558</v>
      </c>
      <c r="K3401">
        <v>0</v>
      </c>
      <c r="L3401" t="s">
        <v>1228</v>
      </c>
      <c r="M3401">
        <v>0</v>
      </c>
      <c r="N3401" t="s">
        <v>1228</v>
      </c>
    </row>
    <row r="3402" spans="1:14" hidden="1">
      <c r="A3402">
        <v>19</v>
      </c>
      <c r="B3402">
        <v>41</v>
      </c>
      <c r="C3402" t="s">
        <v>2559</v>
      </c>
      <c r="D3402" t="s">
        <v>2645</v>
      </c>
      <c r="E3402">
        <v>1000730</v>
      </c>
      <c r="F3402" t="s">
        <v>47</v>
      </c>
      <c r="G3402" t="s">
        <v>54</v>
      </c>
      <c r="H3402" t="s">
        <v>2557</v>
      </c>
      <c r="I3402">
        <v>3911143070</v>
      </c>
      <c r="J3402" t="s">
        <v>2558</v>
      </c>
      <c r="K3402">
        <v>0</v>
      </c>
      <c r="L3402" t="s">
        <v>1228</v>
      </c>
      <c r="M3402">
        <v>0</v>
      </c>
      <c r="N3402" t="s">
        <v>1228</v>
      </c>
    </row>
    <row r="3403" spans="1:14" hidden="1">
      <c r="A3403">
        <v>10</v>
      </c>
      <c r="B3403">
        <v>41</v>
      </c>
      <c r="C3403" t="s">
        <v>2559</v>
      </c>
      <c r="D3403" t="s">
        <v>2645</v>
      </c>
      <c r="E3403">
        <v>1000730</v>
      </c>
      <c r="F3403" t="s">
        <v>47</v>
      </c>
      <c r="G3403" t="s">
        <v>409</v>
      </c>
      <c r="H3403" t="s">
        <v>2557</v>
      </c>
      <c r="I3403">
        <v>3911143071</v>
      </c>
      <c r="J3403" t="s">
        <v>2558</v>
      </c>
      <c r="K3403">
        <v>0</v>
      </c>
      <c r="L3403" t="s">
        <v>1228</v>
      </c>
      <c r="M3403">
        <v>0</v>
      </c>
      <c r="N3403" t="s">
        <v>1228</v>
      </c>
    </row>
    <row r="3404" spans="1:14" hidden="1">
      <c r="A3404">
        <v>10</v>
      </c>
      <c r="B3404">
        <v>41</v>
      </c>
      <c r="C3404" t="s">
        <v>2559</v>
      </c>
      <c r="D3404" t="s">
        <v>2645</v>
      </c>
      <c r="E3404">
        <v>1000730</v>
      </c>
      <c r="F3404" t="s">
        <v>47</v>
      </c>
      <c r="G3404" t="s">
        <v>194</v>
      </c>
      <c r="H3404" t="s">
        <v>2557</v>
      </c>
      <c r="I3404">
        <v>3911143071</v>
      </c>
      <c r="J3404" t="s">
        <v>2558</v>
      </c>
      <c r="K3404">
        <v>0</v>
      </c>
      <c r="L3404" t="s">
        <v>1228</v>
      </c>
      <c r="M3404">
        <v>0</v>
      </c>
      <c r="N3404" t="s">
        <v>1228</v>
      </c>
    </row>
    <row r="3405" spans="1:14" hidden="1">
      <c r="A3405">
        <v>10</v>
      </c>
      <c r="B3405">
        <v>41</v>
      </c>
      <c r="C3405" t="s">
        <v>2559</v>
      </c>
      <c r="D3405" t="s">
        <v>2645</v>
      </c>
      <c r="E3405">
        <v>1000730</v>
      </c>
      <c r="F3405" t="s">
        <v>47</v>
      </c>
      <c r="G3405" t="s">
        <v>409</v>
      </c>
      <c r="H3405" t="s">
        <v>2557</v>
      </c>
      <c r="I3405">
        <v>3911143071</v>
      </c>
      <c r="J3405" t="s">
        <v>2558</v>
      </c>
      <c r="K3405">
        <v>0</v>
      </c>
      <c r="L3405" t="s">
        <v>1228</v>
      </c>
      <c r="M3405">
        <v>0</v>
      </c>
      <c r="N3405" t="s">
        <v>1228</v>
      </c>
    </row>
    <row r="3406" spans="1:14" hidden="1">
      <c r="A3406">
        <v>10</v>
      </c>
      <c r="B3406">
        <v>41</v>
      </c>
      <c r="C3406" t="s">
        <v>2559</v>
      </c>
      <c r="D3406" t="s">
        <v>2645</v>
      </c>
      <c r="E3406">
        <v>1000730</v>
      </c>
      <c r="F3406" t="s">
        <v>47</v>
      </c>
      <c r="G3406" t="s">
        <v>1122</v>
      </c>
      <c r="H3406" t="s">
        <v>2557</v>
      </c>
      <c r="I3406">
        <v>3911143071</v>
      </c>
      <c r="J3406" t="s">
        <v>2558</v>
      </c>
      <c r="K3406">
        <v>0</v>
      </c>
      <c r="L3406" t="s">
        <v>1228</v>
      </c>
      <c r="M3406">
        <v>0</v>
      </c>
      <c r="N3406" t="s">
        <v>1228</v>
      </c>
    </row>
    <row r="3407" spans="1:14" hidden="1">
      <c r="A3407">
        <v>10</v>
      </c>
      <c r="B3407">
        <v>41</v>
      </c>
      <c r="C3407" t="s">
        <v>2559</v>
      </c>
      <c r="D3407" t="s">
        <v>2645</v>
      </c>
      <c r="E3407">
        <v>1000730</v>
      </c>
      <c r="F3407" t="s">
        <v>47</v>
      </c>
      <c r="G3407" t="s">
        <v>194</v>
      </c>
      <c r="H3407" t="s">
        <v>2557</v>
      </c>
      <c r="I3407">
        <v>3911143071</v>
      </c>
      <c r="J3407" t="s">
        <v>2558</v>
      </c>
      <c r="K3407">
        <v>0</v>
      </c>
      <c r="L3407" t="s">
        <v>1228</v>
      </c>
      <c r="M3407">
        <v>0</v>
      </c>
      <c r="N3407" t="s">
        <v>1228</v>
      </c>
    </row>
    <row r="3408" spans="1:14" hidden="1">
      <c r="A3408">
        <v>10</v>
      </c>
      <c r="B3408">
        <v>41</v>
      </c>
      <c r="C3408" t="s">
        <v>2559</v>
      </c>
      <c r="D3408" t="s">
        <v>2645</v>
      </c>
      <c r="E3408">
        <v>1000730</v>
      </c>
      <c r="F3408" t="s">
        <v>47</v>
      </c>
      <c r="G3408" t="s">
        <v>1122</v>
      </c>
      <c r="H3408" t="s">
        <v>2557</v>
      </c>
      <c r="I3408">
        <v>3911143071</v>
      </c>
      <c r="J3408" t="s">
        <v>2558</v>
      </c>
      <c r="K3408">
        <v>0</v>
      </c>
      <c r="L3408" t="s">
        <v>1228</v>
      </c>
      <c r="M3408">
        <v>0</v>
      </c>
      <c r="N3408" t="s">
        <v>1228</v>
      </c>
    </row>
    <row r="3409" spans="1:14" hidden="1">
      <c r="A3409">
        <v>19</v>
      </c>
      <c r="B3409">
        <v>41</v>
      </c>
      <c r="C3409" t="s">
        <v>2560</v>
      </c>
      <c r="D3409" t="s">
        <v>2645</v>
      </c>
      <c r="E3409">
        <v>1000730</v>
      </c>
      <c r="F3409" t="s">
        <v>47</v>
      </c>
      <c r="G3409" t="s">
        <v>54</v>
      </c>
      <c r="H3409" t="s">
        <v>2557</v>
      </c>
      <c r="I3409">
        <v>3911143070</v>
      </c>
      <c r="J3409" t="s">
        <v>2558</v>
      </c>
      <c r="K3409">
        <v>0</v>
      </c>
      <c r="L3409" t="s">
        <v>1228</v>
      </c>
      <c r="M3409">
        <v>0</v>
      </c>
      <c r="N3409" t="s">
        <v>1228</v>
      </c>
    </row>
    <row r="3410" spans="1:14" hidden="1">
      <c r="A3410">
        <v>19</v>
      </c>
      <c r="B3410">
        <v>41</v>
      </c>
      <c r="C3410" t="s">
        <v>2560</v>
      </c>
      <c r="D3410" t="s">
        <v>2645</v>
      </c>
      <c r="E3410">
        <v>1000730</v>
      </c>
      <c r="F3410" t="s">
        <v>47</v>
      </c>
      <c r="G3410" t="s">
        <v>54</v>
      </c>
      <c r="H3410" t="s">
        <v>2557</v>
      </c>
      <c r="I3410">
        <v>3911143070</v>
      </c>
      <c r="J3410" t="s">
        <v>2558</v>
      </c>
      <c r="K3410">
        <v>0</v>
      </c>
      <c r="L3410" t="s">
        <v>1228</v>
      </c>
      <c r="M3410">
        <v>0</v>
      </c>
      <c r="N3410" t="s">
        <v>1228</v>
      </c>
    </row>
    <row r="3411" spans="1:14" hidden="1">
      <c r="A3411">
        <v>19</v>
      </c>
      <c r="B3411">
        <v>41</v>
      </c>
      <c r="C3411" t="s">
        <v>2560</v>
      </c>
      <c r="D3411" t="s">
        <v>2645</v>
      </c>
      <c r="E3411">
        <v>1000730</v>
      </c>
      <c r="F3411" t="s">
        <v>47</v>
      </c>
      <c r="G3411" t="s">
        <v>54</v>
      </c>
      <c r="H3411" t="s">
        <v>2557</v>
      </c>
      <c r="I3411">
        <v>3911143070</v>
      </c>
      <c r="J3411" t="s">
        <v>2558</v>
      </c>
      <c r="K3411">
        <v>0</v>
      </c>
      <c r="L3411" t="s">
        <v>1228</v>
      </c>
      <c r="M3411">
        <v>0</v>
      </c>
      <c r="N3411" t="s">
        <v>1228</v>
      </c>
    </row>
    <row r="3412" spans="1:14" hidden="1">
      <c r="A3412">
        <v>19</v>
      </c>
      <c r="B3412">
        <v>41</v>
      </c>
      <c r="C3412" t="s">
        <v>2560</v>
      </c>
      <c r="D3412" t="s">
        <v>2645</v>
      </c>
      <c r="E3412">
        <v>1000730</v>
      </c>
      <c r="F3412" t="s">
        <v>47</v>
      </c>
      <c r="G3412" t="s">
        <v>54</v>
      </c>
      <c r="H3412" t="s">
        <v>2557</v>
      </c>
      <c r="I3412">
        <v>3911143070</v>
      </c>
      <c r="J3412" t="s">
        <v>2558</v>
      </c>
      <c r="K3412">
        <v>0</v>
      </c>
      <c r="L3412" t="s">
        <v>1228</v>
      </c>
      <c r="M3412">
        <v>0</v>
      </c>
      <c r="N3412" t="s">
        <v>1228</v>
      </c>
    </row>
    <row r="3413" spans="1:14" hidden="1">
      <c r="A3413">
        <v>19</v>
      </c>
      <c r="B3413">
        <v>41</v>
      </c>
      <c r="C3413" t="s">
        <v>2560</v>
      </c>
      <c r="D3413" t="s">
        <v>2645</v>
      </c>
      <c r="E3413">
        <v>1000730</v>
      </c>
      <c r="F3413" t="s">
        <v>47</v>
      </c>
      <c r="G3413" t="s">
        <v>54</v>
      </c>
      <c r="H3413" t="s">
        <v>2557</v>
      </c>
      <c r="I3413">
        <v>3911143070</v>
      </c>
      <c r="J3413" t="s">
        <v>2558</v>
      </c>
      <c r="K3413">
        <v>0</v>
      </c>
      <c r="L3413" t="s">
        <v>1228</v>
      </c>
      <c r="M3413">
        <v>0</v>
      </c>
      <c r="N3413" t="s">
        <v>1228</v>
      </c>
    </row>
    <row r="3414" spans="1:14" hidden="1">
      <c r="A3414">
        <v>19</v>
      </c>
      <c r="B3414">
        <v>41</v>
      </c>
      <c r="C3414" t="s">
        <v>2560</v>
      </c>
      <c r="D3414" t="s">
        <v>2645</v>
      </c>
      <c r="E3414">
        <v>1000730</v>
      </c>
      <c r="F3414" t="s">
        <v>47</v>
      </c>
      <c r="G3414" t="s">
        <v>54</v>
      </c>
      <c r="H3414" t="s">
        <v>2557</v>
      </c>
      <c r="I3414">
        <v>3911143070</v>
      </c>
      <c r="J3414" t="s">
        <v>2558</v>
      </c>
      <c r="K3414">
        <v>0</v>
      </c>
      <c r="L3414" t="s">
        <v>1228</v>
      </c>
      <c r="M3414">
        <v>0</v>
      </c>
      <c r="N3414" t="s">
        <v>1228</v>
      </c>
    </row>
    <row r="3415" spans="1:14" hidden="1">
      <c r="A3415">
        <v>19</v>
      </c>
      <c r="B3415">
        <v>41</v>
      </c>
      <c r="C3415" t="s">
        <v>2560</v>
      </c>
      <c r="D3415" t="s">
        <v>2645</v>
      </c>
      <c r="E3415">
        <v>1000730</v>
      </c>
      <c r="F3415" t="s">
        <v>47</v>
      </c>
      <c r="G3415" t="s">
        <v>54</v>
      </c>
      <c r="H3415" t="s">
        <v>2557</v>
      </c>
      <c r="I3415">
        <v>3911143070</v>
      </c>
      <c r="J3415" t="s">
        <v>2558</v>
      </c>
      <c r="K3415">
        <v>0</v>
      </c>
      <c r="L3415" t="s">
        <v>1228</v>
      </c>
      <c r="M3415">
        <v>0</v>
      </c>
      <c r="N3415" t="s">
        <v>1228</v>
      </c>
    </row>
    <row r="3416" spans="1:14" hidden="1">
      <c r="A3416">
        <v>19</v>
      </c>
      <c r="B3416">
        <v>41</v>
      </c>
      <c r="C3416" t="s">
        <v>2560</v>
      </c>
      <c r="D3416" t="s">
        <v>2645</v>
      </c>
      <c r="E3416">
        <v>1000730</v>
      </c>
      <c r="F3416" t="s">
        <v>47</v>
      </c>
      <c r="G3416" t="s">
        <v>54</v>
      </c>
      <c r="H3416" t="s">
        <v>2557</v>
      </c>
      <c r="I3416">
        <v>3911143070</v>
      </c>
      <c r="J3416" t="s">
        <v>2558</v>
      </c>
      <c r="K3416">
        <v>0</v>
      </c>
      <c r="L3416" t="s">
        <v>1228</v>
      </c>
      <c r="M3416">
        <v>0</v>
      </c>
      <c r="N3416" t="s">
        <v>1228</v>
      </c>
    </row>
    <row r="3417" spans="1:14" hidden="1">
      <c r="A3417">
        <v>19</v>
      </c>
      <c r="B3417">
        <v>41</v>
      </c>
      <c r="C3417" t="s">
        <v>2560</v>
      </c>
      <c r="D3417" t="s">
        <v>2645</v>
      </c>
      <c r="E3417">
        <v>1000730</v>
      </c>
      <c r="F3417" t="s">
        <v>47</v>
      </c>
      <c r="G3417" t="s">
        <v>54</v>
      </c>
      <c r="H3417" t="s">
        <v>2557</v>
      </c>
      <c r="I3417">
        <v>3911143070</v>
      </c>
      <c r="J3417" t="s">
        <v>2558</v>
      </c>
      <c r="K3417">
        <v>0</v>
      </c>
      <c r="L3417" t="s">
        <v>1228</v>
      </c>
      <c r="M3417">
        <v>0</v>
      </c>
      <c r="N3417" t="s">
        <v>1228</v>
      </c>
    </row>
    <row r="3418" spans="1:14" hidden="1">
      <c r="A3418">
        <v>19</v>
      </c>
      <c r="B3418">
        <v>41</v>
      </c>
      <c r="C3418" t="s">
        <v>2560</v>
      </c>
      <c r="D3418" t="s">
        <v>2645</v>
      </c>
      <c r="E3418">
        <v>1000730</v>
      </c>
      <c r="F3418" t="s">
        <v>47</v>
      </c>
      <c r="G3418" t="s">
        <v>54</v>
      </c>
      <c r="H3418" t="s">
        <v>2557</v>
      </c>
      <c r="I3418">
        <v>3911143070</v>
      </c>
      <c r="J3418" t="s">
        <v>2558</v>
      </c>
      <c r="K3418">
        <v>0</v>
      </c>
      <c r="L3418" t="s">
        <v>1228</v>
      </c>
      <c r="M3418">
        <v>0</v>
      </c>
      <c r="N3418" t="s">
        <v>1228</v>
      </c>
    </row>
    <row r="3419" spans="1:14" hidden="1">
      <c r="A3419">
        <v>19</v>
      </c>
      <c r="B3419">
        <v>41</v>
      </c>
      <c r="C3419" t="s">
        <v>2560</v>
      </c>
      <c r="D3419" t="s">
        <v>2645</v>
      </c>
      <c r="E3419">
        <v>1000730</v>
      </c>
      <c r="F3419" t="s">
        <v>47</v>
      </c>
      <c r="G3419" t="s">
        <v>54</v>
      </c>
      <c r="H3419" t="s">
        <v>2557</v>
      </c>
      <c r="I3419">
        <v>3911143070</v>
      </c>
      <c r="J3419" t="s">
        <v>2558</v>
      </c>
      <c r="K3419">
        <v>0</v>
      </c>
      <c r="L3419" t="s">
        <v>1228</v>
      </c>
      <c r="M3419">
        <v>0</v>
      </c>
      <c r="N3419" t="s">
        <v>1228</v>
      </c>
    </row>
    <row r="3420" spans="1:14" hidden="1">
      <c r="A3420">
        <v>19</v>
      </c>
      <c r="B3420">
        <v>41</v>
      </c>
      <c r="C3420" t="s">
        <v>2560</v>
      </c>
      <c r="D3420" t="s">
        <v>2645</v>
      </c>
      <c r="E3420">
        <v>1000730</v>
      </c>
      <c r="F3420" t="s">
        <v>47</v>
      </c>
      <c r="G3420" t="s">
        <v>54</v>
      </c>
      <c r="H3420" t="s">
        <v>2557</v>
      </c>
      <c r="I3420">
        <v>3911143070</v>
      </c>
      <c r="J3420" t="s">
        <v>2558</v>
      </c>
      <c r="K3420">
        <v>0</v>
      </c>
      <c r="L3420" t="s">
        <v>1228</v>
      </c>
      <c r="M3420">
        <v>0</v>
      </c>
      <c r="N3420" t="s">
        <v>1228</v>
      </c>
    </row>
    <row r="3421" spans="1:14" hidden="1">
      <c r="A3421">
        <v>19</v>
      </c>
      <c r="B3421">
        <v>41</v>
      </c>
      <c r="C3421" t="s">
        <v>2560</v>
      </c>
      <c r="D3421" t="s">
        <v>2645</v>
      </c>
      <c r="E3421">
        <v>1000730</v>
      </c>
      <c r="F3421" t="s">
        <v>47</v>
      </c>
      <c r="G3421" t="s">
        <v>54</v>
      </c>
      <c r="H3421" t="s">
        <v>2557</v>
      </c>
      <c r="I3421">
        <v>3911143070</v>
      </c>
      <c r="J3421" t="s">
        <v>2558</v>
      </c>
      <c r="K3421">
        <v>0</v>
      </c>
      <c r="L3421" t="s">
        <v>1228</v>
      </c>
      <c r="M3421">
        <v>0</v>
      </c>
      <c r="N3421" t="s">
        <v>1228</v>
      </c>
    </row>
    <row r="3422" spans="1:14" hidden="1">
      <c r="A3422">
        <v>19</v>
      </c>
      <c r="B3422">
        <v>41</v>
      </c>
      <c r="C3422" t="s">
        <v>2560</v>
      </c>
      <c r="D3422" t="s">
        <v>2645</v>
      </c>
      <c r="E3422">
        <v>1000730</v>
      </c>
      <c r="F3422" t="s">
        <v>47</v>
      </c>
      <c r="G3422" t="s">
        <v>54</v>
      </c>
      <c r="H3422" t="s">
        <v>2557</v>
      </c>
      <c r="I3422">
        <v>3911143070</v>
      </c>
      <c r="J3422" t="s">
        <v>2558</v>
      </c>
      <c r="K3422">
        <v>0</v>
      </c>
      <c r="L3422" t="s">
        <v>1228</v>
      </c>
      <c r="M3422">
        <v>0</v>
      </c>
      <c r="N3422" t="s">
        <v>1228</v>
      </c>
    </row>
    <row r="3423" spans="1:14" hidden="1">
      <c r="A3423">
        <v>19</v>
      </c>
      <c r="B3423">
        <v>41</v>
      </c>
      <c r="C3423" t="s">
        <v>2560</v>
      </c>
      <c r="D3423" t="s">
        <v>2645</v>
      </c>
      <c r="E3423">
        <v>1000730</v>
      </c>
      <c r="F3423" t="s">
        <v>47</v>
      </c>
      <c r="G3423" t="s">
        <v>54</v>
      </c>
      <c r="H3423" t="s">
        <v>2557</v>
      </c>
      <c r="I3423">
        <v>3911143070</v>
      </c>
      <c r="J3423" t="s">
        <v>2558</v>
      </c>
      <c r="K3423">
        <v>0</v>
      </c>
      <c r="L3423" t="s">
        <v>1228</v>
      </c>
      <c r="M3423">
        <v>0</v>
      </c>
      <c r="N3423" t="s">
        <v>1228</v>
      </c>
    </row>
    <row r="3424" spans="1:14" hidden="1">
      <c r="A3424">
        <v>19</v>
      </c>
      <c r="B3424">
        <v>41</v>
      </c>
      <c r="C3424" t="s">
        <v>2560</v>
      </c>
      <c r="D3424" t="s">
        <v>2645</v>
      </c>
      <c r="E3424">
        <v>1000730</v>
      </c>
      <c r="F3424" t="s">
        <v>47</v>
      </c>
      <c r="G3424" t="s">
        <v>54</v>
      </c>
      <c r="H3424" t="s">
        <v>2557</v>
      </c>
      <c r="I3424">
        <v>3911143070</v>
      </c>
      <c r="J3424" t="s">
        <v>2558</v>
      </c>
      <c r="K3424">
        <v>0</v>
      </c>
      <c r="L3424" t="s">
        <v>1228</v>
      </c>
      <c r="M3424">
        <v>0</v>
      </c>
      <c r="N3424" t="s">
        <v>1228</v>
      </c>
    </row>
    <row r="3425" spans="1:14" hidden="1">
      <c r="A3425">
        <v>19</v>
      </c>
      <c r="B3425">
        <v>41</v>
      </c>
      <c r="C3425" t="s">
        <v>2560</v>
      </c>
      <c r="D3425" t="s">
        <v>2645</v>
      </c>
      <c r="E3425">
        <v>1000730</v>
      </c>
      <c r="F3425" t="s">
        <v>47</v>
      </c>
      <c r="G3425" t="s">
        <v>54</v>
      </c>
      <c r="H3425" t="s">
        <v>2557</v>
      </c>
      <c r="I3425">
        <v>3911143070</v>
      </c>
      <c r="J3425" t="s">
        <v>2558</v>
      </c>
      <c r="K3425">
        <v>0</v>
      </c>
      <c r="L3425" t="s">
        <v>1228</v>
      </c>
      <c r="M3425">
        <v>0</v>
      </c>
      <c r="N3425" t="s">
        <v>1228</v>
      </c>
    </row>
    <row r="3426" spans="1:14" hidden="1">
      <c r="A3426">
        <v>19</v>
      </c>
      <c r="B3426">
        <v>41</v>
      </c>
      <c r="C3426" t="s">
        <v>2560</v>
      </c>
      <c r="D3426" t="s">
        <v>2645</v>
      </c>
      <c r="E3426">
        <v>1000730</v>
      </c>
      <c r="F3426" t="s">
        <v>47</v>
      </c>
      <c r="G3426" t="s">
        <v>54</v>
      </c>
      <c r="H3426" t="s">
        <v>2557</v>
      </c>
      <c r="I3426">
        <v>3911143070</v>
      </c>
      <c r="J3426" t="s">
        <v>2558</v>
      </c>
      <c r="K3426">
        <v>0</v>
      </c>
      <c r="L3426" t="s">
        <v>1228</v>
      </c>
      <c r="M3426">
        <v>0</v>
      </c>
      <c r="N3426" t="s">
        <v>1228</v>
      </c>
    </row>
    <row r="3427" spans="1:14" hidden="1">
      <c r="A3427">
        <v>19</v>
      </c>
      <c r="B3427">
        <v>41</v>
      </c>
      <c r="C3427" t="s">
        <v>2560</v>
      </c>
      <c r="D3427" t="s">
        <v>2645</v>
      </c>
      <c r="E3427">
        <v>1000730</v>
      </c>
      <c r="F3427" t="s">
        <v>47</v>
      </c>
      <c r="G3427" t="s">
        <v>54</v>
      </c>
      <c r="H3427" t="s">
        <v>2557</v>
      </c>
      <c r="I3427">
        <v>3911143070</v>
      </c>
      <c r="J3427" t="s">
        <v>2558</v>
      </c>
      <c r="K3427">
        <v>0</v>
      </c>
      <c r="L3427" t="s">
        <v>1228</v>
      </c>
      <c r="M3427">
        <v>0</v>
      </c>
      <c r="N3427" t="s">
        <v>1228</v>
      </c>
    </row>
    <row r="3428" spans="1:14" hidden="1">
      <c r="A3428">
        <v>19</v>
      </c>
      <c r="B3428">
        <v>41</v>
      </c>
      <c r="C3428" t="s">
        <v>2560</v>
      </c>
      <c r="D3428" t="s">
        <v>2645</v>
      </c>
      <c r="E3428">
        <v>1000730</v>
      </c>
      <c r="F3428" t="s">
        <v>47</v>
      </c>
      <c r="G3428" t="s">
        <v>54</v>
      </c>
      <c r="H3428" t="s">
        <v>2557</v>
      </c>
      <c r="I3428">
        <v>3911143070</v>
      </c>
      <c r="J3428" t="s">
        <v>2558</v>
      </c>
      <c r="K3428">
        <v>0</v>
      </c>
      <c r="L3428" t="s">
        <v>1228</v>
      </c>
      <c r="M3428">
        <v>0</v>
      </c>
      <c r="N3428" t="s">
        <v>1228</v>
      </c>
    </row>
    <row r="3429" spans="1:14" hidden="1">
      <c r="A3429">
        <v>19</v>
      </c>
      <c r="B3429">
        <v>41</v>
      </c>
      <c r="C3429" t="s">
        <v>2560</v>
      </c>
      <c r="D3429" t="s">
        <v>2645</v>
      </c>
      <c r="E3429">
        <v>1000730</v>
      </c>
      <c r="F3429" t="s">
        <v>47</v>
      </c>
      <c r="G3429" t="s">
        <v>54</v>
      </c>
      <c r="H3429" t="s">
        <v>2557</v>
      </c>
      <c r="I3429">
        <v>3911143070</v>
      </c>
      <c r="J3429" t="s">
        <v>2558</v>
      </c>
      <c r="K3429">
        <v>0</v>
      </c>
      <c r="L3429" t="s">
        <v>1228</v>
      </c>
      <c r="M3429">
        <v>0</v>
      </c>
      <c r="N3429" t="s">
        <v>1228</v>
      </c>
    </row>
    <row r="3430" spans="1:14" hidden="1">
      <c r="A3430">
        <v>19</v>
      </c>
      <c r="B3430">
        <v>41</v>
      </c>
      <c r="C3430" t="s">
        <v>2560</v>
      </c>
      <c r="D3430" t="s">
        <v>2645</v>
      </c>
      <c r="E3430">
        <v>1000730</v>
      </c>
      <c r="F3430" t="s">
        <v>47</v>
      </c>
      <c r="G3430" t="s">
        <v>54</v>
      </c>
      <c r="H3430" t="s">
        <v>2557</v>
      </c>
      <c r="I3430">
        <v>3911143070</v>
      </c>
      <c r="J3430" t="s">
        <v>2558</v>
      </c>
      <c r="K3430">
        <v>0</v>
      </c>
      <c r="L3430" t="s">
        <v>1228</v>
      </c>
      <c r="M3430">
        <v>0</v>
      </c>
      <c r="N3430" t="s">
        <v>1228</v>
      </c>
    </row>
    <row r="3431" spans="1:14" hidden="1">
      <c r="A3431">
        <v>19</v>
      </c>
      <c r="B3431">
        <v>41</v>
      </c>
      <c r="C3431" t="s">
        <v>2560</v>
      </c>
      <c r="D3431" t="s">
        <v>2645</v>
      </c>
      <c r="E3431">
        <v>1000730</v>
      </c>
      <c r="F3431" t="s">
        <v>47</v>
      </c>
      <c r="G3431" t="s">
        <v>54</v>
      </c>
      <c r="H3431" t="s">
        <v>2557</v>
      </c>
      <c r="I3431">
        <v>3911143070</v>
      </c>
      <c r="J3431" t="s">
        <v>2558</v>
      </c>
      <c r="K3431">
        <v>0</v>
      </c>
      <c r="L3431" t="s">
        <v>1228</v>
      </c>
      <c r="M3431">
        <v>0</v>
      </c>
      <c r="N3431" t="s">
        <v>1228</v>
      </c>
    </row>
    <row r="3432" spans="1:14" hidden="1">
      <c r="A3432">
        <v>19</v>
      </c>
      <c r="B3432">
        <v>41</v>
      </c>
      <c r="C3432" t="s">
        <v>2560</v>
      </c>
      <c r="D3432" t="s">
        <v>2645</v>
      </c>
      <c r="E3432">
        <v>1000730</v>
      </c>
      <c r="F3432" t="s">
        <v>47</v>
      </c>
      <c r="G3432" t="s">
        <v>54</v>
      </c>
      <c r="H3432" t="s">
        <v>2557</v>
      </c>
      <c r="I3432">
        <v>3911143070</v>
      </c>
      <c r="J3432" t="s">
        <v>2558</v>
      </c>
      <c r="K3432">
        <v>0</v>
      </c>
      <c r="L3432" t="s">
        <v>1228</v>
      </c>
      <c r="M3432">
        <v>0</v>
      </c>
      <c r="N3432" t="s">
        <v>1228</v>
      </c>
    </row>
    <row r="3433" spans="1:14" hidden="1">
      <c r="A3433">
        <v>10</v>
      </c>
      <c r="B3433">
        <v>41</v>
      </c>
      <c r="C3433" t="s">
        <v>2560</v>
      </c>
      <c r="D3433" t="s">
        <v>2645</v>
      </c>
      <c r="E3433">
        <v>1000730</v>
      </c>
      <c r="F3433" t="s">
        <v>47</v>
      </c>
      <c r="G3433" t="s">
        <v>1122</v>
      </c>
      <c r="H3433" t="s">
        <v>2557</v>
      </c>
      <c r="I3433">
        <v>3911143071</v>
      </c>
      <c r="J3433" t="s">
        <v>2558</v>
      </c>
      <c r="K3433">
        <v>0</v>
      </c>
      <c r="L3433" t="s">
        <v>1228</v>
      </c>
      <c r="M3433">
        <v>0</v>
      </c>
      <c r="N3433" t="s">
        <v>1228</v>
      </c>
    </row>
    <row r="3434" spans="1:14" hidden="1">
      <c r="A3434">
        <v>10</v>
      </c>
      <c r="B3434">
        <v>41</v>
      </c>
      <c r="C3434" t="s">
        <v>2560</v>
      </c>
      <c r="D3434" t="s">
        <v>2645</v>
      </c>
      <c r="E3434">
        <v>1000730</v>
      </c>
      <c r="F3434" t="s">
        <v>47</v>
      </c>
      <c r="G3434" t="s">
        <v>194</v>
      </c>
      <c r="H3434" t="s">
        <v>2557</v>
      </c>
      <c r="I3434">
        <v>3911143071</v>
      </c>
      <c r="J3434" t="s">
        <v>2558</v>
      </c>
      <c r="K3434">
        <v>0</v>
      </c>
      <c r="L3434" t="s">
        <v>1228</v>
      </c>
      <c r="M3434">
        <v>0</v>
      </c>
      <c r="N3434" t="s">
        <v>1228</v>
      </c>
    </row>
    <row r="3435" spans="1:14" hidden="1">
      <c r="A3435">
        <v>10</v>
      </c>
      <c r="B3435">
        <v>41</v>
      </c>
      <c r="C3435" t="s">
        <v>2560</v>
      </c>
      <c r="D3435" t="s">
        <v>2645</v>
      </c>
      <c r="E3435">
        <v>1000730</v>
      </c>
      <c r="F3435" t="s">
        <v>47</v>
      </c>
      <c r="G3435" t="s">
        <v>409</v>
      </c>
      <c r="H3435" t="s">
        <v>2557</v>
      </c>
      <c r="I3435">
        <v>3911143071</v>
      </c>
      <c r="J3435" t="s">
        <v>2558</v>
      </c>
      <c r="K3435">
        <v>0</v>
      </c>
      <c r="L3435" t="s">
        <v>1228</v>
      </c>
      <c r="M3435">
        <v>0</v>
      </c>
      <c r="N3435" t="s">
        <v>1228</v>
      </c>
    </row>
    <row r="3436" spans="1:14" hidden="1">
      <c r="A3436">
        <v>10</v>
      </c>
      <c r="B3436">
        <v>41</v>
      </c>
      <c r="C3436" t="s">
        <v>2560</v>
      </c>
      <c r="D3436" t="s">
        <v>2645</v>
      </c>
      <c r="E3436">
        <v>1000730</v>
      </c>
      <c r="F3436" t="s">
        <v>47</v>
      </c>
      <c r="G3436" t="s">
        <v>1122</v>
      </c>
      <c r="H3436" t="s">
        <v>2557</v>
      </c>
      <c r="I3436">
        <v>3911143071</v>
      </c>
      <c r="J3436" t="s">
        <v>2558</v>
      </c>
      <c r="K3436">
        <v>0</v>
      </c>
      <c r="L3436" t="s">
        <v>1228</v>
      </c>
      <c r="M3436">
        <v>0</v>
      </c>
      <c r="N3436" t="s">
        <v>1228</v>
      </c>
    </row>
    <row r="3437" spans="1:14" hidden="1">
      <c r="A3437">
        <v>10</v>
      </c>
      <c r="B3437">
        <v>41</v>
      </c>
      <c r="C3437" t="s">
        <v>2560</v>
      </c>
      <c r="D3437" t="s">
        <v>2645</v>
      </c>
      <c r="E3437">
        <v>1000730</v>
      </c>
      <c r="F3437" t="s">
        <v>47</v>
      </c>
      <c r="G3437" t="s">
        <v>194</v>
      </c>
      <c r="H3437" t="s">
        <v>2557</v>
      </c>
      <c r="I3437">
        <v>3911143071</v>
      </c>
      <c r="J3437" t="s">
        <v>2558</v>
      </c>
      <c r="K3437">
        <v>0</v>
      </c>
      <c r="L3437" t="s">
        <v>1228</v>
      </c>
      <c r="M3437">
        <v>0</v>
      </c>
      <c r="N3437" t="s">
        <v>1228</v>
      </c>
    </row>
    <row r="3438" spans="1:14" hidden="1">
      <c r="A3438">
        <v>10</v>
      </c>
      <c r="B3438">
        <v>41</v>
      </c>
      <c r="C3438" t="s">
        <v>2560</v>
      </c>
      <c r="D3438" t="s">
        <v>2645</v>
      </c>
      <c r="E3438">
        <v>1000730</v>
      </c>
      <c r="F3438" t="s">
        <v>47</v>
      </c>
      <c r="G3438" t="s">
        <v>409</v>
      </c>
      <c r="H3438" t="s">
        <v>2557</v>
      </c>
      <c r="I3438">
        <v>3911143071</v>
      </c>
      <c r="J3438" t="s">
        <v>2558</v>
      </c>
      <c r="K3438">
        <v>0</v>
      </c>
      <c r="L3438" t="s">
        <v>1228</v>
      </c>
      <c r="M3438">
        <v>0</v>
      </c>
      <c r="N3438" t="s">
        <v>1228</v>
      </c>
    </row>
    <row r="3439" spans="1:14" hidden="1">
      <c r="A3439">
        <v>19</v>
      </c>
      <c r="B3439">
        <v>41</v>
      </c>
      <c r="C3439" t="s">
        <v>2559</v>
      </c>
      <c r="D3439" t="s">
        <v>2646</v>
      </c>
      <c r="E3439">
        <v>1000730</v>
      </c>
      <c r="F3439" t="s">
        <v>47</v>
      </c>
      <c r="G3439" t="s">
        <v>54</v>
      </c>
      <c r="H3439" t="s">
        <v>2557</v>
      </c>
      <c r="I3439">
        <v>3911321731</v>
      </c>
      <c r="J3439" t="s">
        <v>2558</v>
      </c>
      <c r="K3439">
        <v>0</v>
      </c>
      <c r="L3439" t="s">
        <v>1228</v>
      </c>
      <c r="M3439">
        <v>0</v>
      </c>
      <c r="N3439" t="s">
        <v>1228</v>
      </c>
    </row>
    <row r="3440" spans="1:14" hidden="1">
      <c r="A3440">
        <v>19</v>
      </c>
      <c r="B3440">
        <v>41</v>
      </c>
      <c r="C3440" t="s">
        <v>2559</v>
      </c>
      <c r="D3440" t="s">
        <v>2646</v>
      </c>
      <c r="E3440">
        <v>1000730</v>
      </c>
      <c r="F3440" t="s">
        <v>47</v>
      </c>
      <c r="G3440" t="s">
        <v>54</v>
      </c>
      <c r="H3440" t="s">
        <v>2557</v>
      </c>
      <c r="I3440">
        <v>3911321731</v>
      </c>
      <c r="J3440" t="s">
        <v>2558</v>
      </c>
      <c r="K3440">
        <v>0</v>
      </c>
      <c r="L3440" t="s">
        <v>1228</v>
      </c>
      <c r="M3440">
        <v>0</v>
      </c>
      <c r="N3440" t="s">
        <v>1228</v>
      </c>
    </row>
    <row r="3441" spans="1:14" hidden="1">
      <c r="A3441">
        <v>19</v>
      </c>
      <c r="B3441">
        <v>41</v>
      </c>
      <c r="C3441" t="s">
        <v>2559</v>
      </c>
      <c r="D3441" t="s">
        <v>2646</v>
      </c>
      <c r="E3441">
        <v>1000730</v>
      </c>
      <c r="F3441" t="s">
        <v>47</v>
      </c>
      <c r="G3441" t="s">
        <v>54</v>
      </c>
      <c r="H3441" t="s">
        <v>2557</v>
      </c>
      <c r="I3441">
        <v>3911321731</v>
      </c>
      <c r="J3441" t="s">
        <v>2558</v>
      </c>
      <c r="K3441">
        <v>0</v>
      </c>
      <c r="L3441" t="s">
        <v>1228</v>
      </c>
      <c r="M3441">
        <v>0</v>
      </c>
      <c r="N3441" t="s">
        <v>1228</v>
      </c>
    </row>
    <row r="3442" spans="1:14" hidden="1">
      <c r="A3442">
        <v>19</v>
      </c>
      <c r="B3442">
        <v>41</v>
      </c>
      <c r="C3442" t="s">
        <v>2559</v>
      </c>
      <c r="D3442" t="s">
        <v>2646</v>
      </c>
      <c r="E3442">
        <v>1000730</v>
      </c>
      <c r="F3442" t="s">
        <v>47</v>
      </c>
      <c r="G3442" t="s">
        <v>54</v>
      </c>
      <c r="H3442" t="s">
        <v>2557</v>
      </c>
      <c r="I3442">
        <v>3911321731</v>
      </c>
      <c r="J3442" t="s">
        <v>2558</v>
      </c>
      <c r="K3442">
        <v>0</v>
      </c>
      <c r="L3442" t="s">
        <v>1228</v>
      </c>
      <c r="M3442">
        <v>0</v>
      </c>
      <c r="N3442" t="s">
        <v>1228</v>
      </c>
    </row>
    <row r="3443" spans="1:14" hidden="1">
      <c r="A3443">
        <v>19</v>
      </c>
      <c r="B3443">
        <v>41</v>
      </c>
      <c r="C3443" t="s">
        <v>2559</v>
      </c>
      <c r="D3443" t="s">
        <v>2646</v>
      </c>
      <c r="E3443">
        <v>1000730</v>
      </c>
      <c r="F3443" t="s">
        <v>47</v>
      </c>
      <c r="G3443" t="s">
        <v>54</v>
      </c>
      <c r="H3443" t="s">
        <v>2557</v>
      </c>
      <c r="I3443">
        <v>3911321731</v>
      </c>
      <c r="J3443" t="s">
        <v>2558</v>
      </c>
      <c r="K3443">
        <v>0</v>
      </c>
      <c r="L3443" t="s">
        <v>1228</v>
      </c>
      <c r="M3443">
        <v>0</v>
      </c>
      <c r="N3443" t="s">
        <v>1228</v>
      </c>
    </row>
    <row r="3444" spans="1:14" hidden="1">
      <c r="A3444">
        <v>19</v>
      </c>
      <c r="B3444">
        <v>41</v>
      </c>
      <c r="C3444" t="s">
        <v>2559</v>
      </c>
      <c r="D3444" t="s">
        <v>2646</v>
      </c>
      <c r="E3444">
        <v>1000730</v>
      </c>
      <c r="F3444" t="s">
        <v>47</v>
      </c>
      <c r="G3444" t="s">
        <v>54</v>
      </c>
      <c r="H3444" t="s">
        <v>2557</v>
      </c>
      <c r="I3444">
        <v>3911321731</v>
      </c>
      <c r="J3444" t="s">
        <v>2558</v>
      </c>
      <c r="K3444">
        <v>0</v>
      </c>
      <c r="L3444" t="s">
        <v>1228</v>
      </c>
      <c r="M3444">
        <v>0</v>
      </c>
      <c r="N3444" t="s">
        <v>1228</v>
      </c>
    </row>
    <row r="3445" spans="1:14" hidden="1">
      <c r="A3445">
        <v>19</v>
      </c>
      <c r="B3445">
        <v>41</v>
      </c>
      <c r="C3445" t="s">
        <v>2559</v>
      </c>
      <c r="D3445" t="s">
        <v>2646</v>
      </c>
      <c r="E3445">
        <v>1000730</v>
      </c>
      <c r="F3445" t="s">
        <v>47</v>
      </c>
      <c r="G3445" t="s">
        <v>54</v>
      </c>
      <c r="H3445" t="s">
        <v>2557</v>
      </c>
      <c r="I3445">
        <v>3911321731</v>
      </c>
      <c r="J3445" t="s">
        <v>2558</v>
      </c>
      <c r="K3445">
        <v>0</v>
      </c>
      <c r="L3445" t="s">
        <v>1228</v>
      </c>
      <c r="M3445">
        <v>0</v>
      </c>
      <c r="N3445" t="s">
        <v>1228</v>
      </c>
    </row>
    <row r="3446" spans="1:14" hidden="1">
      <c r="A3446">
        <v>19</v>
      </c>
      <c r="B3446">
        <v>41</v>
      </c>
      <c r="C3446" t="s">
        <v>2559</v>
      </c>
      <c r="D3446" t="s">
        <v>2646</v>
      </c>
      <c r="E3446">
        <v>1000730</v>
      </c>
      <c r="F3446" t="s">
        <v>47</v>
      </c>
      <c r="G3446" t="s">
        <v>54</v>
      </c>
      <c r="H3446" t="s">
        <v>2557</v>
      </c>
      <c r="I3446">
        <v>3911321731</v>
      </c>
      <c r="J3446" t="s">
        <v>2558</v>
      </c>
      <c r="K3446">
        <v>0</v>
      </c>
      <c r="L3446" t="s">
        <v>1228</v>
      </c>
      <c r="M3446">
        <v>0</v>
      </c>
      <c r="N3446" t="s">
        <v>1228</v>
      </c>
    </row>
    <row r="3447" spans="1:14" hidden="1">
      <c r="A3447">
        <v>19</v>
      </c>
      <c r="B3447">
        <v>41</v>
      </c>
      <c r="C3447" t="s">
        <v>2559</v>
      </c>
      <c r="D3447" t="s">
        <v>2646</v>
      </c>
      <c r="E3447">
        <v>1000730</v>
      </c>
      <c r="F3447" t="s">
        <v>47</v>
      </c>
      <c r="G3447" t="s">
        <v>54</v>
      </c>
      <c r="H3447" t="s">
        <v>2557</v>
      </c>
      <c r="I3447">
        <v>3911321731</v>
      </c>
      <c r="J3447" t="s">
        <v>2558</v>
      </c>
      <c r="K3447">
        <v>0</v>
      </c>
      <c r="L3447" t="s">
        <v>1228</v>
      </c>
      <c r="M3447">
        <v>0</v>
      </c>
      <c r="N3447" t="s">
        <v>1228</v>
      </c>
    </row>
    <row r="3448" spans="1:14" hidden="1">
      <c r="A3448">
        <v>19</v>
      </c>
      <c r="B3448">
        <v>41</v>
      </c>
      <c r="C3448" t="s">
        <v>2559</v>
      </c>
      <c r="D3448" t="s">
        <v>2646</v>
      </c>
      <c r="E3448">
        <v>1000730</v>
      </c>
      <c r="F3448" t="s">
        <v>47</v>
      </c>
      <c r="G3448" t="s">
        <v>54</v>
      </c>
      <c r="H3448" t="s">
        <v>2557</v>
      </c>
      <c r="I3448">
        <v>3911321731</v>
      </c>
      <c r="J3448" t="s">
        <v>2558</v>
      </c>
      <c r="K3448">
        <v>0</v>
      </c>
      <c r="L3448" t="s">
        <v>1228</v>
      </c>
      <c r="M3448">
        <v>0</v>
      </c>
      <c r="N3448" t="s">
        <v>1228</v>
      </c>
    </row>
    <row r="3449" spans="1:14" hidden="1">
      <c r="A3449">
        <v>19</v>
      </c>
      <c r="B3449">
        <v>41</v>
      </c>
      <c r="C3449" t="s">
        <v>2559</v>
      </c>
      <c r="D3449" t="s">
        <v>2646</v>
      </c>
      <c r="E3449">
        <v>1000730</v>
      </c>
      <c r="F3449" t="s">
        <v>47</v>
      </c>
      <c r="G3449" t="s">
        <v>54</v>
      </c>
      <c r="H3449" t="s">
        <v>2557</v>
      </c>
      <c r="I3449">
        <v>3911321731</v>
      </c>
      <c r="J3449" t="s">
        <v>2558</v>
      </c>
      <c r="K3449">
        <v>0</v>
      </c>
      <c r="L3449" t="s">
        <v>1228</v>
      </c>
      <c r="M3449">
        <v>0</v>
      </c>
      <c r="N3449" t="s">
        <v>1228</v>
      </c>
    </row>
    <row r="3450" spans="1:14" hidden="1">
      <c r="A3450">
        <v>19</v>
      </c>
      <c r="B3450">
        <v>41</v>
      </c>
      <c r="C3450" t="s">
        <v>2559</v>
      </c>
      <c r="D3450" t="s">
        <v>2646</v>
      </c>
      <c r="E3450">
        <v>1000730</v>
      </c>
      <c r="F3450" t="s">
        <v>47</v>
      </c>
      <c r="G3450" t="s">
        <v>54</v>
      </c>
      <c r="H3450" t="s">
        <v>2557</v>
      </c>
      <c r="I3450">
        <v>3911321731</v>
      </c>
      <c r="J3450" t="s">
        <v>2558</v>
      </c>
      <c r="K3450">
        <v>0</v>
      </c>
      <c r="L3450" t="s">
        <v>1228</v>
      </c>
      <c r="M3450">
        <v>0</v>
      </c>
      <c r="N3450" t="s">
        <v>1228</v>
      </c>
    </row>
    <row r="3451" spans="1:14" hidden="1">
      <c r="A3451">
        <v>19</v>
      </c>
      <c r="B3451">
        <v>41</v>
      </c>
      <c r="C3451" t="s">
        <v>2559</v>
      </c>
      <c r="D3451" t="s">
        <v>2646</v>
      </c>
      <c r="E3451">
        <v>1000730</v>
      </c>
      <c r="F3451" t="s">
        <v>47</v>
      </c>
      <c r="G3451" t="s">
        <v>54</v>
      </c>
      <c r="H3451" t="s">
        <v>2557</v>
      </c>
      <c r="I3451">
        <v>3911321731</v>
      </c>
      <c r="J3451" t="s">
        <v>2558</v>
      </c>
      <c r="K3451">
        <v>0</v>
      </c>
      <c r="L3451" t="s">
        <v>1228</v>
      </c>
      <c r="M3451">
        <v>0</v>
      </c>
      <c r="N3451" t="s">
        <v>1228</v>
      </c>
    </row>
    <row r="3452" spans="1:14" hidden="1">
      <c r="A3452">
        <v>19</v>
      </c>
      <c r="B3452">
        <v>41</v>
      </c>
      <c r="C3452" t="s">
        <v>2559</v>
      </c>
      <c r="D3452" t="s">
        <v>2646</v>
      </c>
      <c r="E3452">
        <v>1000730</v>
      </c>
      <c r="F3452" t="s">
        <v>47</v>
      </c>
      <c r="G3452" t="s">
        <v>54</v>
      </c>
      <c r="H3452" t="s">
        <v>2557</v>
      </c>
      <c r="I3452">
        <v>3911321731</v>
      </c>
      <c r="J3452" t="s">
        <v>2558</v>
      </c>
      <c r="K3452">
        <v>0</v>
      </c>
      <c r="L3452" t="s">
        <v>1228</v>
      </c>
      <c r="M3452">
        <v>0</v>
      </c>
      <c r="N3452" t="s">
        <v>1228</v>
      </c>
    </row>
    <row r="3453" spans="1:14" hidden="1">
      <c r="A3453">
        <v>19</v>
      </c>
      <c r="B3453">
        <v>41</v>
      </c>
      <c r="C3453" t="s">
        <v>2559</v>
      </c>
      <c r="D3453" t="s">
        <v>2646</v>
      </c>
      <c r="E3453">
        <v>1000730</v>
      </c>
      <c r="F3453" t="s">
        <v>47</v>
      </c>
      <c r="G3453" t="s">
        <v>54</v>
      </c>
      <c r="H3453" t="s">
        <v>2557</v>
      </c>
      <c r="I3453">
        <v>3911321731</v>
      </c>
      <c r="J3453" t="s">
        <v>2558</v>
      </c>
      <c r="K3453">
        <v>0</v>
      </c>
      <c r="L3453" t="s">
        <v>1228</v>
      </c>
      <c r="M3453">
        <v>0</v>
      </c>
      <c r="N3453" t="s">
        <v>1228</v>
      </c>
    </row>
    <row r="3454" spans="1:14" hidden="1">
      <c r="A3454">
        <v>19</v>
      </c>
      <c r="B3454">
        <v>41</v>
      </c>
      <c r="C3454" t="s">
        <v>2559</v>
      </c>
      <c r="D3454" t="s">
        <v>2646</v>
      </c>
      <c r="E3454">
        <v>1000730</v>
      </c>
      <c r="F3454" t="s">
        <v>47</v>
      </c>
      <c r="G3454" t="s">
        <v>54</v>
      </c>
      <c r="H3454" t="s">
        <v>2557</v>
      </c>
      <c r="I3454">
        <v>3911321731</v>
      </c>
      <c r="J3454" t="s">
        <v>2558</v>
      </c>
      <c r="K3454">
        <v>0</v>
      </c>
      <c r="L3454" t="s">
        <v>1228</v>
      </c>
      <c r="M3454">
        <v>0</v>
      </c>
      <c r="N3454" t="s">
        <v>1228</v>
      </c>
    </row>
    <row r="3455" spans="1:14" hidden="1">
      <c r="A3455">
        <v>19</v>
      </c>
      <c r="B3455">
        <v>41</v>
      </c>
      <c r="C3455" t="s">
        <v>2559</v>
      </c>
      <c r="D3455" t="s">
        <v>2646</v>
      </c>
      <c r="E3455">
        <v>1000730</v>
      </c>
      <c r="F3455" t="s">
        <v>47</v>
      </c>
      <c r="G3455" t="s">
        <v>54</v>
      </c>
      <c r="H3455" t="s">
        <v>2557</v>
      </c>
      <c r="I3455">
        <v>3911321731</v>
      </c>
      <c r="J3455" t="s">
        <v>2558</v>
      </c>
      <c r="K3455">
        <v>0</v>
      </c>
      <c r="L3455" t="s">
        <v>1228</v>
      </c>
      <c r="M3455">
        <v>0</v>
      </c>
      <c r="N3455" t="s">
        <v>1228</v>
      </c>
    </row>
    <row r="3456" spans="1:14" hidden="1">
      <c r="A3456">
        <v>19</v>
      </c>
      <c r="B3456">
        <v>41</v>
      </c>
      <c r="C3456" t="s">
        <v>2559</v>
      </c>
      <c r="D3456" t="s">
        <v>2646</v>
      </c>
      <c r="E3456">
        <v>1000730</v>
      </c>
      <c r="F3456" t="s">
        <v>47</v>
      </c>
      <c r="G3456" t="s">
        <v>54</v>
      </c>
      <c r="H3456" t="s">
        <v>2557</v>
      </c>
      <c r="I3456">
        <v>3911321731</v>
      </c>
      <c r="J3456" t="s">
        <v>2558</v>
      </c>
      <c r="K3456">
        <v>0</v>
      </c>
      <c r="L3456" t="s">
        <v>1228</v>
      </c>
      <c r="M3456">
        <v>0</v>
      </c>
      <c r="N3456" t="s">
        <v>1228</v>
      </c>
    </row>
    <row r="3457" spans="1:14" hidden="1">
      <c r="A3457">
        <v>19</v>
      </c>
      <c r="B3457">
        <v>41</v>
      </c>
      <c r="C3457" t="s">
        <v>2559</v>
      </c>
      <c r="D3457" t="s">
        <v>2646</v>
      </c>
      <c r="E3457">
        <v>1000730</v>
      </c>
      <c r="F3457" t="s">
        <v>47</v>
      </c>
      <c r="G3457" t="s">
        <v>54</v>
      </c>
      <c r="H3457" t="s">
        <v>2557</v>
      </c>
      <c r="I3457">
        <v>3911321731</v>
      </c>
      <c r="J3457" t="s">
        <v>2558</v>
      </c>
      <c r="K3457">
        <v>0</v>
      </c>
      <c r="L3457" t="s">
        <v>1228</v>
      </c>
      <c r="M3457">
        <v>0</v>
      </c>
      <c r="N3457" t="s">
        <v>1228</v>
      </c>
    </row>
    <row r="3458" spans="1:14" hidden="1">
      <c r="A3458">
        <v>19</v>
      </c>
      <c r="B3458">
        <v>41</v>
      </c>
      <c r="C3458" t="s">
        <v>2559</v>
      </c>
      <c r="D3458" t="s">
        <v>2646</v>
      </c>
      <c r="E3458">
        <v>1000730</v>
      </c>
      <c r="F3458" t="s">
        <v>47</v>
      </c>
      <c r="G3458" t="s">
        <v>54</v>
      </c>
      <c r="H3458" t="s">
        <v>2557</v>
      </c>
      <c r="I3458">
        <v>3911321731</v>
      </c>
      <c r="J3458" t="s">
        <v>2558</v>
      </c>
      <c r="K3458">
        <v>0</v>
      </c>
      <c r="L3458" t="s">
        <v>1228</v>
      </c>
      <c r="M3458">
        <v>0</v>
      </c>
      <c r="N3458" t="s">
        <v>1228</v>
      </c>
    </row>
    <row r="3459" spans="1:14" hidden="1">
      <c r="A3459">
        <v>19</v>
      </c>
      <c r="B3459">
        <v>41</v>
      </c>
      <c r="C3459" t="s">
        <v>2559</v>
      </c>
      <c r="D3459" t="s">
        <v>2646</v>
      </c>
      <c r="E3459">
        <v>1000730</v>
      </c>
      <c r="F3459" t="s">
        <v>47</v>
      </c>
      <c r="G3459" t="s">
        <v>54</v>
      </c>
      <c r="H3459" t="s">
        <v>2557</v>
      </c>
      <c r="I3459">
        <v>3911321731</v>
      </c>
      <c r="J3459" t="s">
        <v>2558</v>
      </c>
      <c r="K3459">
        <v>0</v>
      </c>
      <c r="L3459" t="s">
        <v>1228</v>
      </c>
      <c r="M3459">
        <v>0</v>
      </c>
      <c r="N3459" t="s">
        <v>1228</v>
      </c>
    </row>
    <row r="3460" spans="1:14" hidden="1">
      <c r="A3460">
        <v>19</v>
      </c>
      <c r="B3460">
        <v>41</v>
      </c>
      <c r="C3460" t="s">
        <v>2559</v>
      </c>
      <c r="D3460" t="s">
        <v>2646</v>
      </c>
      <c r="E3460">
        <v>1000730</v>
      </c>
      <c r="F3460" t="s">
        <v>47</v>
      </c>
      <c r="G3460" t="s">
        <v>54</v>
      </c>
      <c r="H3460" t="s">
        <v>2557</v>
      </c>
      <c r="I3460">
        <v>3911321731</v>
      </c>
      <c r="J3460" t="s">
        <v>2558</v>
      </c>
      <c r="K3460">
        <v>0</v>
      </c>
      <c r="L3460" t="s">
        <v>1228</v>
      </c>
      <c r="M3460">
        <v>0</v>
      </c>
      <c r="N3460" t="s">
        <v>1228</v>
      </c>
    </row>
    <row r="3461" spans="1:14" hidden="1">
      <c r="A3461">
        <v>19</v>
      </c>
      <c r="B3461">
        <v>41</v>
      </c>
      <c r="C3461" t="s">
        <v>2559</v>
      </c>
      <c r="D3461" t="s">
        <v>2646</v>
      </c>
      <c r="E3461">
        <v>1000730</v>
      </c>
      <c r="F3461" t="s">
        <v>47</v>
      </c>
      <c r="G3461" t="s">
        <v>54</v>
      </c>
      <c r="H3461" t="s">
        <v>2557</v>
      </c>
      <c r="I3461">
        <v>3911321731</v>
      </c>
      <c r="J3461" t="s">
        <v>2558</v>
      </c>
      <c r="K3461">
        <v>0</v>
      </c>
      <c r="L3461" t="s">
        <v>1228</v>
      </c>
      <c r="M3461">
        <v>0</v>
      </c>
      <c r="N3461" t="s">
        <v>1228</v>
      </c>
    </row>
    <row r="3462" spans="1:14" hidden="1">
      <c r="A3462">
        <v>19</v>
      </c>
      <c r="B3462">
        <v>41</v>
      </c>
      <c r="C3462" t="s">
        <v>2559</v>
      </c>
      <c r="D3462" t="s">
        <v>2646</v>
      </c>
      <c r="E3462">
        <v>1000730</v>
      </c>
      <c r="F3462" t="s">
        <v>47</v>
      </c>
      <c r="G3462" t="s">
        <v>54</v>
      </c>
      <c r="H3462" t="s">
        <v>2557</v>
      </c>
      <c r="I3462">
        <v>3911321731</v>
      </c>
      <c r="J3462" t="s">
        <v>2558</v>
      </c>
      <c r="K3462">
        <v>0</v>
      </c>
      <c r="L3462" t="s">
        <v>1228</v>
      </c>
      <c r="M3462">
        <v>0</v>
      </c>
      <c r="N3462" t="s">
        <v>1228</v>
      </c>
    </row>
    <row r="3463" spans="1:14" hidden="1">
      <c r="A3463">
        <v>10</v>
      </c>
      <c r="B3463">
        <v>41</v>
      </c>
      <c r="C3463" t="s">
        <v>2559</v>
      </c>
      <c r="D3463" t="s">
        <v>2646</v>
      </c>
      <c r="E3463">
        <v>1000730</v>
      </c>
      <c r="F3463" t="s">
        <v>47</v>
      </c>
      <c r="G3463" t="s">
        <v>194</v>
      </c>
      <c r="H3463" t="s">
        <v>2557</v>
      </c>
      <c r="I3463">
        <v>3911321732</v>
      </c>
      <c r="J3463" t="s">
        <v>2558</v>
      </c>
      <c r="K3463">
        <v>0</v>
      </c>
      <c r="L3463" t="s">
        <v>1228</v>
      </c>
      <c r="M3463">
        <v>0</v>
      </c>
      <c r="N3463" t="s">
        <v>1228</v>
      </c>
    </row>
    <row r="3464" spans="1:14" hidden="1">
      <c r="A3464">
        <v>10</v>
      </c>
      <c r="B3464">
        <v>41</v>
      </c>
      <c r="C3464" t="s">
        <v>2559</v>
      </c>
      <c r="D3464" t="s">
        <v>2646</v>
      </c>
      <c r="E3464">
        <v>1000730</v>
      </c>
      <c r="F3464" t="s">
        <v>47</v>
      </c>
      <c r="G3464" t="s">
        <v>1122</v>
      </c>
      <c r="H3464" t="s">
        <v>2557</v>
      </c>
      <c r="I3464">
        <v>3911321732</v>
      </c>
      <c r="J3464" t="s">
        <v>2558</v>
      </c>
      <c r="K3464">
        <v>0</v>
      </c>
      <c r="L3464" t="s">
        <v>1228</v>
      </c>
      <c r="M3464">
        <v>0</v>
      </c>
      <c r="N3464" t="s">
        <v>1228</v>
      </c>
    </row>
    <row r="3465" spans="1:14" hidden="1">
      <c r="A3465">
        <v>10</v>
      </c>
      <c r="B3465">
        <v>41</v>
      </c>
      <c r="C3465" t="s">
        <v>2559</v>
      </c>
      <c r="D3465" t="s">
        <v>2646</v>
      </c>
      <c r="E3465">
        <v>1000730</v>
      </c>
      <c r="F3465" t="s">
        <v>47</v>
      </c>
      <c r="G3465" t="s">
        <v>194</v>
      </c>
      <c r="H3465" t="s">
        <v>2557</v>
      </c>
      <c r="I3465">
        <v>3911321732</v>
      </c>
      <c r="J3465" t="s">
        <v>2558</v>
      </c>
      <c r="K3465">
        <v>0</v>
      </c>
      <c r="L3465" t="s">
        <v>1228</v>
      </c>
      <c r="M3465">
        <v>0</v>
      </c>
      <c r="N3465" t="s">
        <v>1228</v>
      </c>
    </row>
    <row r="3466" spans="1:14" hidden="1">
      <c r="A3466">
        <v>10</v>
      </c>
      <c r="B3466">
        <v>41</v>
      </c>
      <c r="C3466" t="s">
        <v>2559</v>
      </c>
      <c r="D3466" t="s">
        <v>2646</v>
      </c>
      <c r="E3466">
        <v>1000730</v>
      </c>
      <c r="F3466" t="s">
        <v>47</v>
      </c>
      <c r="G3466" t="s">
        <v>409</v>
      </c>
      <c r="H3466" t="s">
        <v>2557</v>
      </c>
      <c r="I3466">
        <v>3911321732</v>
      </c>
      <c r="J3466" t="s">
        <v>2558</v>
      </c>
      <c r="K3466">
        <v>0</v>
      </c>
      <c r="L3466" t="s">
        <v>1228</v>
      </c>
      <c r="M3466">
        <v>0</v>
      </c>
      <c r="N3466" t="s">
        <v>1228</v>
      </c>
    </row>
    <row r="3467" spans="1:14" hidden="1">
      <c r="A3467">
        <v>10</v>
      </c>
      <c r="B3467">
        <v>41</v>
      </c>
      <c r="C3467" t="s">
        <v>2559</v>
      </c>
      <c r="D3467" t="s">
        <v>2646</v>
      </c>
      <c r="E3467">
        <v>1000730</v>
      </c>
      <c r="F3467" t="s">
        <v>47</v>
      </c>
      <c r="G3467" t="s">
        <v>1122</v>
      </c>
      <c r="H3467" t="s">
        <v>2557</v>
      </c>
      <c r="I3467">
        <v>3911321732</v>
      </c>
      <c r="J3467" t="s">
        <v>2558</v>
      </c>
      <c r="K3467">
        <v>0</v>
      </c>
      <c r="L3467" t="s">
        <v>1228</v>
      </c>
      <c r="M3467">
        <v>0</v>
      </c>
      <c r="N3467" t="s">
        <v>1228</v>
      </c>
    </row>
    <row r="3468" spans="1:14" hidden="1">
      <c r="A3468">
        <v>10</v>
      </c>
      <c r="B3468">
        <v>41</v>
      </c>
      <c r="C3468" t="s">
        <v>2559</v>
      </c>
      <c r="D3468" t="s">
        <v>2646</v>
      </c>
      <c r="E3468">
        <v>1000730</v>
      </c>
      <c r="F3468" t="s">
        <v>47</v>
      </c>
      <c r="G3468" t="s">
        <v>409</v>
      </c>
      <c r="H3468" t="s">
        <v>2557</v>
      </c>
      <c r="I3468">
        <v>3911321732</v>
      </c>
      <c r="J3468" t="s">
        <v>2558</v>
      </c>
      <c r="K3468">
        <v>0</v>
      </c>
      <c r="L3468" t="s">
        <v>1228</v>
      </c>
      <c r="M3468">
        <v>0</v>
      </c>
      <c r="N3468" t="s">
        <v>1228</v>
      </c>
    </row>
    <row r="3469" spans="1:14" hidden="1">
      <c r="A3469">
        <v>19</v>
      </c>
      <c r="B3469">
        <v>41</v>
      </c>
      <c r="C3469" t="s">
        <v>2560</v>
      </c>
      <c r="D3469" t="s">
        <v>2646</v>
      </c>
      <c r="E3469">
        <v>1000730</v>
      </c>
      <c r="F3469" t="s">
        <v>47</v>
      </c>
      <c r="G3469" t="s">
        <v>54</v>
      </c>
      <c r="H3469" t="s">
        <v>2557</v>
      </c>
      <c r="I3469">
        <v>3911321731</v>
      </c>
      <c r="J3469" t="s">
        <v>2558</v>
      </c>
      <c r="K3469">
        <v>0</v>
      </c>
      <c r="L3469" t="s">
        <v>1228</v>
      </c>
      <c r="M3469">
        <v>0</v>
      </c>
      <c r="N3469" t="s">
        <v>1228</v>
      </c>
    </row>
    <row r="3470" spans="1:14" hidden="1">
      <c r="A3470">
        <v>19</v>
      </c>
      <c r="B3470">
        <v>41</v>
      </c>
      <c r="C3470" t="s">
        <v>2560</v>
      </c>
      <c r="D3470" t="s">
        <v>2646</v>
      </c>
      <c r="E3470">
        <v>1000730</v>
      </c>
      <c r="F3470" t="s">
        <v>47</v>
      </c>
      <c r="G3470" t="s">
        <v>54</v>
      </c>
      <c r="H3470" t="s">
        <v>2557</v>
      </c>
      <c r="I3470">
        <v>3911321731</v>
      </c>
      <c r="J3470" t="s">
        <v>2558</v>
      </c>
      <c r="K3470">
        <v>0</v>
      </c>
      <c r="L3470" t="s">
        <v>1228</v>
      </c>
      <c r="M3470">
        <v>0</v>
      </c>
      <c r="N3470" t="s">
        <v>1228</v>
      </c>
    </row>
    <row r="3471" spans="1:14" hidden="1">
      <c r="A3471">
        <v>19</v>
      </c>
      <c r="B3471">
        <v>41</v>
      </c>
      <c r="C3471" t="s">
        <v>2560</v>
      </c>
      <c r="D3471" t="s">
        <v>2646</v>
      </c>
      <c r="E3471">
        <v>1000730</v>
      </c>
      <c r="F3471" t="s">
        <v>47</v>
      </c>
      <c r="G3471" t="s">
        <v>54</v>
      </c>
      <c r="H3471" t="s">
        <v>2557</v>
      </c>
      <c r="I3471">
        <v>3911321731</v>
      </c>
      <c r="J3471" t="s">
        <v>2558</v>
      </c>
      <c r="K3471">
        <v>0</v>
      </c>
      <c r="L3471" t="s">
        <v>1228</v>
      </c>
      <c r="M3471">
        <v>0</v>
      </c>
      <c r="N3471" t="s">
        <v>1228</v>
      </c>
    </row>
    <row r="3472" spans="1:14" hidden="1">
      <c r="A3472">
        <v>19</v>
      </c>
      <c r="B3472">
        <v>41</v>
      </c>
      <c r="C3472" t="s">
        <v>2560</v>
      </c>
      <c r="D3472" t="s">
        <v>2646</v>
      </c>
      <c r="E3472">
        <v>1000730</v>
      </c>
      <c r="F3472" t="s">
        <v>47</v>
      </c>
      <c r="G3472" t="s">
        <v>54</v>
      </c>
      <c r="H3472" t="s">
        <v>2557</v>
      </c>
      <c r="I3472">
        <v>3911321731</v>
      </c>
      <c r="J3472" t="s">
        <v>2558</v>
      </c>
      <c r="K3472">
        <v>0</v>
      </c>
      <c r="L3472" t="s">
        <v>1228</v>
      </c>
      <c r="M3472">
        <v>0</v>
      </c>
      <c r="N3472" t="s">
        <v>1228</v>
      </c>
    </row>
    <row r="3473" spans="1:14" hidden="1">
      <c r="A3473">
        <v>19</v>
      </c>
      <c r="B3473">
        <v>41</v>
      </c>
      <c r="C3473" t="s">
        <v>2560</v>
      </c>
      <c r="D3473" t="s">
        <v>2646</v>
      </c>
      <c r="E3473">
        <v>1000730</v>
      </c>
      <c r="F3473" t="s">
        <v>47</v>
      </c>
      <c r="G3473" t="s">
        <v>54</v>
      </c>
      <c r="H3473" t="s">
        <v>2557</v>
      </c>
      <c r="I3473">
        <v>3911321731</v>
      </c>
      <c r="J3473" t="s">
        <v>2558</v>
      </c>
      <c r="K3473">
        <v>0</v>
      </c>
      <c r="L3473" t="s">
        <v>1228</v>
      </c>
      <c r="M3473">
        <v>0</v>
      </c>
      <c r="N3473" t="s">
        <v>1228</v>
      </c>
    </row>
    <row r="3474" spans="1:14" hidden="1">
      <c r="A3474">
        <v>19</v>
      </c>
      <c r="B3474">
        <v>41</v>
      </c>
      <c r="C3474" t="s">
        <v>2560</v>
      </c>
      <c r="D3474" t="s">
        <v>2646</v>
      </c>
      <c r="E3474">
        <v>1000730</v>
      </c>
      <c r="F3474" t="s">
        <v>47</v>
      </c>
      <c r="G3474" t="s">
        <v>54</v>
      </c>
      <c r="H3474" t="s">
        <v>2557</v>
      </c>
      <c r="I3474">
        <v>3911321731</v>
      </c>
      <c r="J3474" t="s">
        <v>2558</v>
      </c>
      <c r="K3474">
        <v>0</v>
      </c>
      <c r="L3474" t="s">
        <v>1228</v>
      </c>
      <c r="M3474">
        <v>0</v>
      </c>
      <c r="N3474" t="s">
        <v>1228</v>
      </c>
    </row>
    <row r="3475" spans="1:14" hidden="1">
      <c r="A3475">
        <v>19</v>
      </c>
      <c r="B3475">
        <v>41</v>
      </c>
      <c r="C3475" t="s">
        <v>2560</v>
      </c>
      <c r="D3475" t="s">
        <v>2646</v>
      </c>
      <c r="E3475">
        <v>1000730</v>
      </c>
      <c r="F3475" t="s">
        <v>47</v>
      </c>
      <c r="G3475" t="s">
        <v>54</v>
      </c>
      <c r="H3475" t="s">
        <v>2557</v>
      </c>
      <c r="I3475">
        <v>3911321731</v>
      </c>
      <c r="J3475" t="s">
        <v>2558</v>
      </c>
      <c r="K3475">
        <v>0</v>
      </c>
      <c r="L3475" t="s">
        <v>1228</v>
      </c>
      <c r="M3475">
        <v>0</v>
      </c>
      <c r="N3475" t="s">
        <v>1228</v>
      </c>
    </row>
    <row r="3476" spans="1:14" hidden="1">
      <c r="A3476">
        <v>19</v>
      </c>
      <c r="B3476">
        <v>41</v>
      </c>
      <c r="C3476" t="s">
        <v>2560</v>
      </c>
      <c r="D3476" t="s">
        <v>2646</v>
      </c>
      <c r="E3476">
        <v>1000730</v>
      </c>
      <c r="F3476" t="s">
        <v>47</v>
      </c>
      <c r="G3476" t="s">
        <v>54</v>
      </c>
      <c r="H3476" t="s">
        <v>2557</v>
      </c>
      <c r="I3476">
        <v>3911321731</v>
      </c>
      <c r="J3476" t="s">
        <v>2558</v>
      </c>
      <c r="K3476">
        <v>0</v>
      </c>
      <c r="L3476" t="s">
        <v>1228</v>
      </c>
      <c r="M3476">
        <v>0</v>
      </c>
      <c r="N3476" t="s">
        <v>1228</v>
      </c>
    </row>
    <row r="3477" spans="1:14" hidden="1">
      <c r="A3477">
        <v>19</v>
      </c>
      <c r="B3477">
        <v>41</v>
      </c>
      <c r="C3477" t="s">
        <v>2560</v>
      </c>
      <c r="D3477" t="s">
        <v>2646</v>
      </c>
      <c r="E3477">
        <v>1000730</v>
      </c>
      <c r="F3477" t="s">
        <v>47</v>
      </c>
      <c r="G3477" t="s">
        <v>54</v>
      </c>
      <c r="H3477" t="s">
        <v>2557</v>
      </c>
      <c r="I3477">
        <v>3911321731</v>
      </c>
      <c r="J3477" t="s">
        <v>2558</v>
      </c>
      <c r="K3477">
        <v>0</v>
      </c>
      <c r="L3477" t="s">
        <v>1228</v>
      </c>
      <c r="M3477">
        <v>0</v>
      </c>
      <c r="N3477" t="s">
        <v>1228</v>
      </c>
    </row>
    <row r="3478" spans="1:14" hidden="1">
      <c r="A3478">
        <v>19</v>
      </c>
      <c r="B3478">
        <v>41</v>
      </c>
      <c r="C3478" t="s">
        <v>2560</v>
      </c>
      <c r="D3478" t="s">
        <v>2646</v>
      </c>
      <c r="E3478">
        <v>1000730</v>
      </c>
      <c r="F3478" t="s">
        <v>47</v>
      </c>
      <c r="G3478" t="s">
        <v>54</v>
      </c>
      <c r="H3478" t="s">
        <v>2557</v>
      </c>
      <c r="I3478">
        <v>3911321731</v>
      </c>
      <c r="J3478" t="s">
        <v>2558</v>
      </c>
      <c r="K3478">
        <v>0</v>
      </c>
      <c r="L3478" t="s">
        <v>1228</v>
      </c>
      <c r="M3478">
        <v>0</v>
      </c>
      <c r="N3478" t="s">
        <v>1228</v>
      </c>
    </row>
    <row r="3479" spans="1:14" hidden="1">
      <c r="A3479">
        <v>19</v>
      </c>
      <c r="B3479">
        <v>41</v>
      </c>
      <c r="C3479" t="s">
        <v>2560</v>
      </c>
      <c r="D3479" t="s">
        <v>2646</v>
      </c>
      <c r="E3479">
        <v>1000730</v>
      </c>
      <c r="F3479" t="s">
        <v>47</v>
      </c>
      <c r="G3479" t="s">
        <v>54</v>
      </c>
      <c r="H3479" t="s">
        <v>2557</v>
      </c>
      <c r="I3479">
        <v>3911321731</v>
      </c>
      <c r="J3479" t="s">
        <v>2558</v>
      </c>
      <c r="K3479">
        <v>0</v>
      </c>
      <c r="L3479" t="s">
        <v>1228</v>
      </c>
      <c r="M3479">
        <v>0</v>
      </c>
      <c r="N3479" t="s">
        <v>1228</v>
      </c>
    </row>
    <row r="3480" spans="1:14" hidden="1">
      <c r="A3480">
        <v>19</v>
      </c>
      <c r="B3480">
        <v>41</v>
      </c>
      <c r="C3480" t="s">
        <v>2560</v>
      </c>
      <c r="D3480" t="s">
        <v>2646</v>
      </c>
      <c r="E3480">
        <v>1000730</v>
      </c>
      <c r="F3480" t="s">
        <v>47</v>
      </c>
      <c r="G3480" t="s">
        <v>54</v>
      </c>
      <c r="H3480" t="s">
        <v>2557</v>
      </c>
      <c r="I3480">
        <v>3911321731</v>
      </c>
      <c r="J3480" t="s">
        <v>2558</v>
      </c>
      <c r="K3480">
        <v>0</v>
      </c>
      <c r="L3480" t="s">
        <v>1228</v>
      </c>
      <c r="M3480">
        <v>0</v>
      </c>
      <c r="N3480" t="s">
        <v>1228</v>
      </c>
    </row>
    <row r="3481" spans="1:14" hidden="1">
      <c r="A3481">
        <v>19</v>
      </c>
      <c r="B3481">
        <v>41</v>
      </c>
      <c r="C3481" t="s">
        <v>2560</v>
      </c>
      <c r="D3481" t="s">
        <v>2646</v>
      </c>
      <c r="E3481">
        <v>1000730</v>
      </c>
      <c r="F3481" t="s">
        <v>47</v>
      </c>
      <c r="G3481" t="s">
        <v>54</v>
      </c>
      <c r="H3481" t="s">
        <v>2557</v>
      </c>
      <c r="I3481">
        <v>3911321731</v>
      </c>
      <c r="J3481" t="s">
        <v>2558</v>
      </c>
      <c r="K3481">
        <v>0</v>
      </c>
      <c r="L3481" t="s">
        <v>1228</v>
      </c>
      <c r="M3481">
        <v>0</v>
      </c>
      <c r="N3481" t="s">
        <v>1228</v>
      </c>
    </row>
    <row r="3482" spans="1:14" hidden="1">
      <c r="A3482">
        <v>19</v>
      </c>
      <c r="B3482">
        <v>41</v>
      </c>
      <c r="C3482" t="s">
        <v>2560</v>
      </c>
      <c r="D3482" t="s">
        <v>2646</v>
      </c>
      <c r="E3482">
        <v>1000730</v>
      </c>
      <c r="F3482" t="s">
        <v>47</v>
      </c>
      <c r="G3482" t="s">
        <v>54</v>
      </c>
      <c r="H3482" t="s">
        <v>2557</v>
      </c>
      <c r="I3482">
        <v>3911321731</v>
      </c>
      <c r="J3482" t="s">
        <v>2558</v>
      </c>
      <c r="K3482">
        <v>0</v>
      </c>
      <c r="L3482" t="s">
        <v>1228</v>
      </c>
      <c r="M3482">
        <v>0</v>
      </c>
      <c r="N3482" t="s">
        <v>1228</v>
      </c>
    </row>
    <row r="3483" spans="1:14" hidden="1">
      <c r="A3483">
        <v>19</v>
      </c>
      <c r="B3483">
        <v>41</v>
      </c>
      <c r="C3483" t="s">
        <v>2560</v>
      </c>
      <c r="D3483" t="s">
        <v>2646</v>
      </c>
      <c r="E3483">
        <v>1000730</v>
      </c>
      <c r="F3483" t="s">
        <v>47</v>
      </c>
      <c r="G3483" t="s">
        <v>54</v>
      </c>
      <c r="H3483" t="s">
        <v>2557</v>
      </c>
      <c r="I3483">
        <v>3911321731</v>
      </c>
      <c r="J3483" t="s">
        <v>2558</v>
      </c>
      <c r="K3483">
        <v>0</v>
      </c>
      <c r="L3483" t="s">
        <v>1228</v>
      </c>
      <c r="M3483">
        <v>0</v>
      </c>
      <c r="N3483" t="s">
        <v>1228</v>
      </c>
    </row>
    <row r="3484" spans="1:14" hidden="1">
      <c r="A3484">
        <v>19</v>
      </c>
      <c r="B3484">
        <v>41</v>
      </c>
      <c r="C3484" t="s">
        <v>2560</v>
      </c>
      <c r="D3484" t="s">
        <v>2646</v>
      </c>
      <c r="E3484">
        <v>1000730</v>
      </c>
      <c r="F3484" t="s">
        <v>47</v>
      </c>
      <c r="G3484" t="s">
        <v>54</v>
      </c>
      <c r="H3484" t="s">
        <v>2557</v>
      </c>
      <c r="I3484">
        <v>3911321731</v>
      </c>
      <c r="J3484" t="s">
        <v>2558</v>
      </c>
      <c r="K3484">
        <v>0</v>
      </c>
      <c r="L3484" t="s">
        <v>1228</v>
      </c>
      <c r="M3484">
        <v>0</v>
      </c>
      <c r="N3484" t="s">
        <v>1228</v>
      </c>
    </row>
    <row r="3485" spans="1:14" hidden="1">
      <c r="A3485">
        <v>19</v>
      </c>
      <c r="B3485">
        <v>41</v>
      </c>
      <c r="C3485" t="s">
        <v>2560</v>
      </c>
      <c r="D3485" t="s">
        <v>2646</v>
      </c>
      <c r="E3485">
        <v>1000730</v>
      </c>
      <c r="F3485" t="s">
        <v>47</v>
      </c>
      <c r="G3485" t="s">
        <v>54</v>
      </c>
      <c r="H3485" t="s">
        <v>2557</v>
      </c>
      <c r="I3485">
        <v>3911321731</v>
      </c>
      <c r="J3485" t="s">
        <v>2558</v>
      </c>
      <c r="K3485">
        <v>0</v>
      </c>
      <c r="L3485" t="s">
        <v>1228</v>
      </c>
      <c r="M3485">
        <v>0</v>
      </c>
      <c r="N3485" t="s">
        <v>1228</v>
      </c>
    </row>
    <row r="3486" spans="1:14" hidden="1">
      <c r="A3486">
        <v>19</v>
      </c>
      <c r="B3486">
        <v>41</v>
      </c>
      <c r="C3486" t="s">
        <v>2560</v>
      </c>
      <c r="D3486" t="s">
        <v>2646</v>
      </c>
      <c r="E3486">
        <v>1000730</v>
      </c>
      <c r="F3486" t="s">
        <v>47</v>
      </c>
      <c r="G3486" t="s">
        <v>54</v>
      </c>
      <c r="H3486" t="s">
        <v>2557</v>
      </c>
      <c r="I3486">
        <v>3911321731</v>
      </c>
      <c r="J3486" t="s">
        <v>2558</v>
      </c>
      <c r="K3486">
        <v>0</v>
      </c>
      <c r="L3486" t="s">
        <v>1228</v>
      </c>
      <c r="M3486">
        <v>0</v>
      </c>
      <c r="N3486" t="s">
        <v>1228</v>
      </c>
    </row>
    <row r="3487" spans="1:14" hidden="1">
      <c r="A3487">
        <v>19</v>
      </c>
      <c r="B3487">
        <v>41</v>
      </c>
      <c r="C3487" t="s">
        <v>2560</v>
      </c>
      <c r="D3487" t="s">
        <v>2646</v>
      </c>
      <c r="E3487">
        <v>1000730</v>
      </c>
      <c r="F3487" t="s">
        <v>47</v>
      </c>
      <c r="G3487" t="s">
        <v>54</v>
      </c>
      <c r="H3487" t="s">
        <v>2557</v>
      </c>
      <c r="I3487">
        <v>3911321731</v>
      </c>
      <c r="J3487" t="s">
        <v>2558</v>
      </c>
      <c r="K3487">
        <v>0</v>
      </c>
      <c r="L3487" t="s">
        <v>1228</v>
      </c>
      <c r="M3487">
        <v>0</v>
      </c>
      <c r="N3487" t="s">
        <v>1228</v>
      </c>
    </row>
    <row r="3488" spans="1:14" hidden="1">
      <c r="A3488">
        <v>19</v>
      </c>
      <c r="B3488">
        <v>41</v>
      </c>
      <c r="C3488" t="s">
        <v>2560</v>
      </c>
      <c r="D3488" t="s">
        <v>2646</v>
      </c>
      <c r="E3488">
        <v>1000730</v>
      </c>
      <c r="F3488" t="s">
        <v>47</v>
      </c>
      <c r="G3488" t="s">
        <v>54</v>
      </c>
      <c r="H3488" t="s">
        <v>2557</v>
      </c>
      <c r="I3488">
        <v>3911321731</v>
      </c>
      <c r="J3488" t="s">
        <v>2558</v>
      </c>
      <c r="K3488">
        <v>0</v>
      </c>
      <c r="L3488" t="s">
        <v>1228</v>
      </c>
      <c r="M3488">
        <v>0</v>
      </c>
      <c r="N3488" t="s">
        <v>1228</v>
      </c>
    </row>
    <row r="3489" spans="1:14" hidden="1">
      <c r="A3489">
        <v>19</v>
      </c>
      <c r="B3489">
        <v>41</v>
      </c>
      <c r="C3489" t="s">
        <v>2560</v>
      </c>
      <c r="D3489" t="s">
        <v>2646</v>
      </c>
      <c r="E3489">
        <v>1000730</v>
      </c>
      <c r="F3489" t="s">
        <v>47</v>
      </c>
      <c r="G3489" t="s">
        <v>54</v>
      </c>
      <c r="H3489" t="s">
        <v>2557</v>
      </c>
      <c r="I3489">
        <v>3911321731</v>
      </c>
      <c r="J3489" t="s">
        <v>2558</v>
      </c>
      <c r="K3489">
        <v>0</v>
      </c>
      <c r="L3489" t="s">
        <v>1228</v>
      </c>
      <c r="M3489">
        <v>0</v>
      </c>
      <c r="N3489" t="s">
        <v>1228</v>
      </c>
    </row>
    <row r="3490" spans="1:14" hidden="1">
      <c r="A3490">
        <v>19</v>
      </c>
      <c r="B3490">
        <v>41</v>
      </c>
      <c r="C3490" t="s">
        <v>2560</v>
      </c>
      <c r="D3490" t="s">
        <v>2646</v>
      </c>
      <c r="E3490">
        <v>1000730</v>
      </c>
      <c r="F3490" t="s">
        <v>47</v>
      </c>
      <c r="G3490" t="s">
        <v>54</v>
      </c>
      <c r="H3490" t="s">
        <v>2557</v>
      </c>
      <c r="I3490">
        <v>3911321731</v>
      </c>
      <c r="J3490" t="s">
        <v>2558</v>
      </c>
      <c r="K3490">
        <v>0</v>
      </c>
      <c r="L3490" t="s">
        <v>1228</v>
      </c>
      <c r="M3490">
        <v>0</v>
      </c>
      <c r="N3490" t="s">
        <v>1228</v>
      </c>
    </row>
    <row r="3491" spans="1:14" hidden="1">
      <c r="A3491">
        <v>19</v>
      </c>
      <c r="B3491">
        <v>41</v>
      </c>
      <c r="C3491" t="s">
        <v>2560</v>
      </c>
      <c r="D3491" t="s">
        <v>2646</v>
      </c>
      <c r="E3491">
        <v>1000730</v>
      </c>
      <c r="F3491" t="s">
        <v>47</v>
      </c>
      <c r="G3491" t="s">
        <v>54</v>
      </c>
      <c r="H3491" t="s">
        <v>2557</v>
      </c>
      <c r="I3491">
        <v>3911321731</v>
      </c>
      <c r="J3491" t="s">
        <v>2558</v>
      </c>
      <c r="K3491">
        <v>0</v>
      </c>
      <c r="L3491" t="s">
        <v>1228</v>
      </c>
      <c r="M3491">
        <v>0</v>
      </c>
      <c r="N3491" t="s">
        <v>1228</v>
      </c>
    </row>
    <row r="3492" spans="1:14" hidden="1">
      <c r="A3492">
        <v>19</v>
      </c>
      <c r="B3492">
        <v>41</v>
      </c>
      <c r="C3492" t="s">
        <v>2560</v>
      </c>
      <c r="D3492" t="s">
        <v>2646</v>
      </c>
      <c r="E3492">
        <v>1000730</v>
      </c>
      <c r="F3492" t="s">
        <v>47</v>
      </c>
      <c r="G3492" t="s">
        <v>54</v>
      </c>
      <c r="H3492" t="s">
        <v>2557</v>
      </c>
      <c r="I3492">
        <v>3911321731</v>
      </c>
      <c r="J3492" t="s">
        <v>2558</v>
      </c>
      <c r="K3492">
        <v>0</v>
      </c>
      <c r="L3492" t="s">
        <v>1228</v>
      </c>
      <c r="M3492">
        <v>0</v>
      </c>
      <c r="N3492" t="s">
        <v>1228</v>
      </c>
    </row>
    <row r="3493" spans="1:14" hidden="1">
      <c r="A3493">
        <v>10</v>
      </c>
      <c r="B3493">
        <v>41</v>
      </c>
      <c r="C3493" t="s">
        <v>2560</v>
      </c>
      <c r="D3493" t="s">
        <v>2646</v>
      </c>
      <c r="E3493">
        <v>1000730</v>
      </c>
      <c r="F3493" t="s">
        <v>47</v>
      </c>
      <c r="G3493" t="s">
        <v>1122</v>
      </c>
      <c r="H3493" t="s">
        <v>2557</v>
      </c>
      <c r="I3493">
        <v>3911321732</v>
      </c>
      <c r="J3493" t="s">
        <v>2558</v>
      </c>
      <c r="K3493">
        <v>0</v>
      </c>
      <c r="L3493" t="s">
        <v>1228</v>
      </c>
      <c r="M3493">
        <v>0</v>
      </c>
      <c r="N3493" t="s">
        <v>1228</v>
      </c>
    </row>
    <row r="3494" spans="1:14" hidden="1">
      <c r="A3494">
        <v>10</v>
      </c>
      <c r="B3494">
        <v>41</v>
      </c>
      <c r="C3494" t="s">
        <v>2560</v>
      </c>
      <c r="D3494" t="s">
        <v>2646</v>
      </c>
      <c r="E3494">
        <v>1000730</v>
      </c>
      <c r="F3494" t="s">
        <v>47</v>
      </c>
      <c r="G3494" t="s">
        <v>1122</v>
      </c>
      <c r="H3494" t="s">
        <v>2557</v>
      </c>
      <c r="I3494">
        <v>3911321732</v>
      </c>
      <c r="J3494" t="s">
        <v>2558</v>
      </c>
      <c r="K3494">
        <v>0</v>
      </c>
      <c r="L3494" t="s">
        <v>1228</v>
      </c>
      <c r="M3494">
        <v>0</v>
      </c>
      <c r="N3494" t="s">
        <v>1228</v>
      </c>
    </row>
    <row r="3495" spans="1:14" hidden="1">
      <c r="A3495">
        <v>10</v>
      </c>
      <c r="B3495">
        <v>41</v>
      </c>
      <c r="C3495" t="s">
        <v>2560</v>
      </c>
      <c r="D3495" t="s">
        <v>2646</v>
      </c>
      <c r="E3495">
        <v>1000730</v>
      </c>
      <c r="F3495" t="s">
        <v>47</v>
      </c>
      <c r="G3495" t="s">
        <v>194</v>
      </c>
      <c r="H3495" t="s">
        <v>2557</v>
      </c>
      <c r="I3495">
        <v>3911321732</v>
      </c>
      <c r="J3495" t="s">
        <v>2558</v>
      </c>
      <c r="K3495">
        <v>0</v>
      </c>
      <c r="L3495" t="s">
        <v>1228</v>
      </c>
      <c r="M3495">
        <v>0</v>
      </c>
      <c r="N3495" t="s">
        <v>1228</v>
      </c>
    </row>
    <row r="3496" spans="1:14" hidden="1">
      <c r="A3496">
        <v>10</v>
      </c>
      <c r="B3496">
        <v>41</v>
      </c>
      <c r="C3496" t="s">
        <v>2560</v>
      </c>
      <c r="D3496" t="s">
        <v>2646</v>
      </c>
      <c r="E3496">
        <v>1000730</v>
      </c>
      <c r="F3496" t="s">
        <v>47</v>
      </c>
      <c r="G3496" t="s">
        <v>409</v>
      </c>
      <c r="H3496" t="s">
        <v>2557</v>
      </c>
      <c r="I3496">
        <v>3911321732</v>
      </c>
      <c r="J3496" t="s">
        <v>2558</v>
      </c>
      <c r="K3496">
        <v>0</v>
      </c>
      <c r="L3496" t="s">
        <v>1228</v>
      </c>
      <c r="M3496">
        <v>0</v>
      </c>
      <c r="N3496" t="s">
        <v>1228</v>
      </c>
    </row>
    <row r="3497" spans="1:14" hidden="1">
      <c r="A3497">
        <v>10</v>
      </c>
      <c r="B3497">
        <v>41</v>
      </c>
      <c r="C3497" t="s">
        <v>2560</v>
      </c>
      <c r="D3497" t="s">
        <v>2646</v>
      </c>
      <c r="E3497">
        <v>1000730</v>
      </c>
      <c r="F3497" t="s">
        <v>47</v>
      </c>
      <c r="G3497" t="s">
        <v>194</v>
      </c>
      <c r="H3497" t="s">
        <v>2557</v>
      </c>
      <c r="I3497">
        <v>3911321732</v>
      </c>
      <c r="J3497" t="s">
        <v>2558</v>
      </c>
      <c r="K3497">
        <v>0</v>
      </c>
      <c r="L3497" t="s">
        <v>1228</v>
      </c>
      <c r="M3497">
        <v>0</v>
      </c>
      <c r="N3497" t="s">
        <v>1228</v>
      </c>
    </row>
    <row r="3498" spans="1:14" hidden="1">
      <c r="A3498">
        <v>10</v>
      </c>
      <c r="B3498">
        <v>41</v>
      </c>
      <c r="C3498" t="s">
        <v>2560</v>
      </c>
      <c r="D3498" t="s">
        <v>2646</v>
      </c>
      <c r="E3498">
        <v>1000730</v>
      </c>
      <c r="F3498" t="s">
        <v>47</v>
      </c>
      <c r="G3498" t="s">
        <v>409</v>
      </c>
      <c r="H3498" t="s">
        <v>2557</v>
      </c>
      <c r="I3498">
        <v>3911321732</v>
      </c>
      <c r="J3498" t="s">
        <v>2558</v>
      </c>
      <c r="K3498">
        <v>0</v>
      </c>
      <c r="L3498" t="s">
        <v>1228</v>
      </c>
      <c r="M3498">
        <v>0</v>
      </c>
      <c r="N3498" t="s">
        <v>1228</v>
      </c>
    </row>
    <row r="3499" spans="1:14" hidden="1">
      <c r="A3499">
        <v>19</v>
      </c>
      <c r="B3499">
        <v>57</v>
      </c>
      <c r="C3499" t="s">
        <v>2555</v>
      </c>
      <c r="D3499" t="s">
        <v>2647</v>
      </c>
      <c r="E3499">
        <v>1000730</v>
      </c>
      <c r="F3499" t="s">
        <v>47</v>
      </c>
      <c r="G3499" t="s">
        <v>54</v>
      </c>
      <c r="H3499" t="s">
        <v>2557</v>
      </c>
      <c r="I3499">
        <v>36524162</v>
      </c>
      <c r="J3499" t="s">
        <v>2558</v>
      </c>
      <c r="K3499">
        <v>0</v>
      </c>
      <c r="L3499" t="s">
        <v>1228</v>
      </c>
      <c r="M3499">
        <v>0</v>
      </c>
      <c r="N3499" t="s">
        <v>1228</v>
      </c>
    </row>
    <row r="3500" spans="1:14" hidden="1">
      <c r="A3500">
        <v>19</v>
      </c>
      <c r="B3500">
        <v>57</v>
      </c>
      <c r="C3500" t="s">
        <v>2555</v>
      </c>
      <c r="D3500" t="s">
        <v>2647</v>
      </c>
      <c r="E3500">
        <v>1000730</v>
      </c>
      <c r="F3500" t="s">
        <v>47</v>
      </c>
      <c r="G3500" t="s">
        <v>54</v>
      </c>
      <c r="H3500" t="s">
        <v>2557</v>
      </c>
      <c r="I3500">
        <v>36524162</v>
      </c>
      <c r="J3500" t="s">
        <v>2558</v>
      </c>
      <c r="K3500">
        <v>0</v>
      </c>
      <c r="L3500" t="s">
        <v>1228</v>
      </c>
      <c r="M3500">
        <v>0</v>
      </c>
      <c r="N3500" t="s">
        <v>1228</v>
      </c>
    </row>
    <row r="3501" spans="1:14" hidden="1">
      <c r="A3501">
        <v>19</v>
      </c>
      <c r="B3501">
        <v>57</v>
      </c>
      <c r="C3501" t="s">
        <v>2555</v>
      </c>
      <c r="D3501" t="s">
        <v>2647</v>
      </c>
      <c r="E3501">
        <v>1000730</v>
      </c>
      <c r="F3501" t="s">
        <v>47</v>
      </c>
      <c r="G3501" t="s">
        <v>54</v>
      </c>
      <c r="H3501" t="s">
        <v>2557</v>
      </c>
      <c r="I3501">
        <v>36524162</v>
      </c>
      <c r="J3501" t="s">
        <v>2558</v>
      </c>
      <c r="K3501">
        <v>0</v>
      </c>
      <c r="L3501" t="s">
        <v>1228</v>
      </c>
      <c r="M3501">
        <v>0</v>
      </c>
      <c r="N3501" t="s">
        <v>1228</v>
      </c>
    </row>
    <row r="3502" spans="1:14" hidden="1">
      <c r="A3502">
        <v>19</v>
      </c>
      <c r="B3502">
        <v>57</v>
      </c>
      <c r="C3502" t="s">
        <v>2555</v>
      </c>
      <c r="D3502" t="s">
        <v>2647</v>
      </c>
      <c r="E3502">
        <v>1000730</v>
      </c>
      <c r="F3502" t="s">
        <v>47</v>
      </c>
      <c r="G3502" t="s">
        <v>54</v>
      </c>
      <c r="H3502" t="s">
        <v>2557</v>
      </c>
      <c r="I3502">
        <v>36524162</v>
      </c>
      <c r="J3502" t="s">
        <v>2558</v>
      </c>
      <c r="K3502">
        <v>0</v>
      </c>
      <c r="L3502" t="s">
        <v>1228</v>
      </c>
      <c r="M3502">
        <v>0</v>
      </c>
      <c r="N3502" t="s">
        <v>1228</v>
      </c>
    </row>
    <row r="3503" spans="1:14" hidden="1">
      <c r="A3503">
        <v>19</v>
      </c>
      <c r="B3503">
        <v>57</v>
      </c>
      <c r="C3503" t="s">
        <v>2555</v>
      </c>
      <c r="D3503" t="s">
        <v>2647</v>
      </c>
      <c r="E3503">
        <v>1000730</v>
      </c>
      <c r="F3503" t="s">
        <v>47</v>
      </c>
      <c r="G3503" t="s">
        <v>54</v>
      </c>
      <c r="H3503" t="s">
        <v>2557</v>
      </c>
      <c r="I3503">
        <v>36524162</v>
      </c>
      <c r="J3503" t="s">
        <v>2558</v>
      </c>
      <c r="K3503">
        <v>0</v>
      </c>
      <c r="L3503" t="s">
        <v>1228</v>
      </c>
      <c r="M3503">
        <v>0</v>
      </c>
      <c r="N3503" t="s">
        <v>1228</v>
      </c>
    </row>
    <row r="3504" spans="1:14" hidden="1">
      <c r="A3504">
        <v>19</v>
      </c>
      <c r="B3504">
        <v>57</v>
      </c>
      <c r="C3504" t="s">
        <v>2555</v>
      </c>
      <c r="D3504" t="s">
        <v>2647</v>
      </c>
      <c r="E3504">
        <v>1000730</v>
      </c>
      <c r="F3504" t="s">
        <v>47</v>
      </c>
      <c r="G3504" t="s">
        <v>54</v>
      </c>
      <c r="H3504" t="s">
        <v>2557</v>
      </c>
      <c r="I3504">
        <v>36524162</v>
      </c>
      <c r="J3504" t="s">
        <v>2558</v>
      </c>
      <c r="K3504">
        <v>0</v>
      </c>
      <c r="L3504" t="s">
        <v>1228</v>
      </c>
      <c r="M3504">
        <v>0</v>
      </c>
      <c r="N3504" t="s">
        <v>1228</v>
      </c>
    </row>
    <row r="3505" spans="1:14" hidden="1">
      <c r="A3505">
        <v>19</v>
      </c>
      <c r="B3505">
        <v>57</v>
      </c>
      <c r="C3505" t="s">
        <v>2555</v>
      </c>
      <c r="D3505" t="s">
        <v>2647</v>
      </c>
      <c r="E3505">
        <v>1000730</v>
      </c>
      <c r="F3505" t="s">
        <v>47</v>
      </c>
      <c r="G3505" t="s">
        <v>54</v>
      </c>
      <c r="H3505" t="s">
        <v>2557</v>
      </c>
      <c r="I3505">
        <v>36524162</v>
      </c>
      <c r="J3505" t="s">
        <v>2558</v>
      </c>
      <c r="K3505">
        <v>0</v>
      </c>
      <c r="L3505" t="s">
        <v>1228</v>
      </c>
      <c r="M3505">
        <v>0</v>
      </c>
      <c r="N3505" t="s">
        <v>1228</v>
      </c>
    </row>
    <row r="3506" spans="1:14" hidden="1">
      <c r="A3506">
        <v>19</v>
      </c>
      <c r="B3506">
        <v>57</v>
      </c>
      <c r="C3506" t="s">
        <v>2555</v>
      </c>
      <c r="D3506" t="s">
        <v>2647</v>
      </c>
      <c r="E3506">
        <v>1000730</v>
      </c>
      <c r="F3506" t="s">
        <v>47</v>
      </c>
      <c r="G3506" t="s">
        <v>54</v>
      </c>
      <c r="H3506" t="s">
        <v>2557</v>
      </c>
      <c r="I3506">
        <v>36524162</v>
      </c>
      <c r="J3506" t="s">
        <v>2558</v>
      </c>
      <c r="K3506">
        <v>0</v>
      </c>
      <c r="L3506" t="s">
        <v>1228</v>
      </c>
      <c r="M3506">
        <v>0</v>
      </c>
      <c r="N3506" t="s">
        <v>1228</v>
      </c>
    </row>
    <row r="3507" spans="1:14" hidden="1">
      <c r="A3507">
        <v>19</v>
      </c>
      <c r="B3507">
        <v>57</v>
      </c>
      <c r="C3507" t="s">
        <v>2555</v>
      </c>
      <c r="D3507" t="s">
        <v>2647</v>
      </c>
      <c r="E3507">
        <v>1000730</v>
      </c>
      <c r="F3507" t="s">
        <v>47</v>
      </c>
      <c r="G3507" t="s">
        <v>54</v>
      </c>
      <c r="H3507" t="s">
        <v>2557</v>
      </c>
      <c r="I3507">
        <v>36524162</v>
      </c>
      <c r="J3507" t="s">
        <v>2558</v>
      </c>
      <c r="K3507" s="45">
        <v>1086518</v>
      </c>
      <c r="L3507" t="s">
        <v>1228</v>
      </c>
      <c r="M3507" s="45">
        <v>206438</v>
      </c>
      <c r="N3507" t="s">
        <v>1228</v>
      </c>
    </row>
    <row r="3508" spans="1:14" hidden="1">
      <c r="A3508">
        <v>19</v>
      </c>
      <c r="B3508">
        <v>41</v>
      </c>
      <c r="C3508" t="s">
        <v>2559</v>
      </c>
      <c r="D3508" t="s">
        <v>2648</v>
      </c>
      <c r="E3508">
        <v>1000730</v>
      </c>
      <c r="F3508" t="s">
        <v>47</v>
      </c>
      <c r="G3508" t="s">
        <v>54</v>
      </c>
      <c r="H3508" t="s">
        <v>2557</v>
      </c>
      <c r="I3508">
        <v>3911373607</v>
      </c>
      <c r="J3508" t="s">
        <v>2558</v>
      </c>
      <c r="K3508">
        <v>0</v>
      </c>
      <c r="L3508" t="s">
        <v>1228</v>
      </c>
      <c r="M3508">
        <v>0</v>
      </c>
      <c r="N3508" t="s">
        <v>1228</v>
      </c>
    </row>
    <row r="3509" spans="1:14" hidden="1">
      <c r="A3509">
        <v>19</v>
      </c>
      <c r="B3509">
        <v>41</v>
      </c>
      <c r="C3509" t="s">
        <v>2559</v>
      </c>
      <c r="D3509" t="s">
        <v>2648</v>
      </c>
      <c r="E3509">
        <v>1000730</v>
      </c>
      <c r="F3509" t="s">
        <v>47</v>
      </c>
      <c r="G3509" t="s">
        <v>54</v>
      </c>
      <c r="H3509" t="s">
        <v>2557</v>
      </c>
      <c r="I3509">
        <v>3911373607</v>
      </c>
      <c r="J3509" t="s">
        <v>2558</v>
      </c>
      <c r="K3509">
        <v>0</v>
      </c>
      <c r="L3509" t="s">
        <v>1228</v>
      </c>
      <c r="M3509">
        <v>0</v>
      </c>
      <c r="N3509" t="s">
        <v>1228</v>
      </c>
    </row>
    <row r="3510" spans="1:14" hidden="1">
      <c r="A3510">
        <v>19</v>
      </c>
      <c r="B3510">
        <v>41</v>
      </c>
      <c r="C3510" t="s">
        <v>2559</v>
      </c>
      <c r="D3510" t="s">
        <v>2648</v>
      </c>
      <c r="E3510">
        <v>1000730</v>
      </c>
      <c r="F3510" t="s">
        <v>47</v>
      </c>
      <c r="G3510" t="s">
        <v>54</v>
      </c>
      <c r="H3510" t="s">
        <v>2557</v>
      </c>
      <c r="I3510">
        <v>3911373607</v>
      </c>
      <c r="J3510" t="s">
        <v>2558</v>
      </c>
      <c r="K3510">
        <v>0</v>
      </c>
      <c r="L3510" t="s">
        <v>1228</v>
      </c>
      <c r="M3510">
        <v>0</v>
      </c>
      <c r="N3510" t="s">
        <v>1228</v>
      </c>
    </row>
    <row r="3511" spans="1:14" hidden="1">
      <c r="A3511">
        <v>19</v>
      </c>
      <c r="B3511">
        <v>41</v>
      </c>
      <c r="C3511" t="s">
        <v>2559</v>
      </c>
      <c r="D3511" t="s">
        <v>2648</v>
      </c>
      <c r="E3511">
        <v>1000730</v>
      </c>
      <c r="F3511" t="s">
        <v>47</v>
      </c>
      <c r="G3511" t="s">
        <v>54</v>
      </c>
      <c r="H3511" t="s">
        <v>2557</v>
      </c>
      <c r="I3511">
        <v>3911373607</v>
      </c>
      <c r="J3511" t="s">
        <v>2558</v>
      </c>
      <c r="K3511">
        <v>0</v>
      </c>
      <c r="L3511" t="s">
        <v>1228</v>
      </c>
      <c r="M3511">
        <v>0</v>
      </c>
      <c r="N3511" t="s">
        <v>1228</v>
      </c>
    </row>
    <row r="3512" spans="1:14" hidden="1">
      <c r="A3512">
        <v>19</v>
      </c>
      <c r="B3512">
        <v>41</v>
      </c>
      <c r="C3512" t="s">
        <v>2559</v>
      </c>
      <c r="D3512" t="s">
        <v>2648</v>
      </c>
      <c r="E3512">
        <v>1000730</v>
      </c>
      <c r="F3512" t="s">
        <v>47</v>
      </c>
      <c r="G3512" t="s">
        <v>54</v>
      </c>
      <c r="H3512" t="s">
        <v>2557</v>
      </c>
      <c r="I3512">
        <v>3911373607</v>
      </c>
      <c r="J3512" t="s">
        <v>2558</v>
      </c>
      <c r="K3512">
        <v>0</v>
      </c>
      <c r="L3512" t="s">
        <v>1228</v>
      </c>
      <c r="M3512">
        <v>0</v>
      </c>
      <c r="N3512" t="s">
        <v>1228</v>
      </c>
    </row>
    <row r="3513" spans="1:14" hidden="1">
      <c r="A3513">
        <v>19</v>
      </c>
      <c r="B3513">
        <v>41</v>
      </c>
      <c r="C3513" t="s">
        <v>2559</v>
      </c>
      <c r="D3513" t="s">
        <v>2648</v>
      </c>
      <c r="E3513">
        <v>1000730</v>
      </c>
      <c r="F3513" t="s">
        <v>47</v>
      </c>
      <c r="G3513" t="s">
        <v>54</v>
      </c>
      <c r="H3513" t="s">
        <v>2557</v>
      </c>
      <c r="I3513">
        <v>3911373607</v>
      </c>
      <c r="J3513" t="s">
        <v>2558</v>
      </c>
      <c r="K3513">
        <v>0</v>
      </c>
      <c r="L3513" t="s">
        <v>1228</v>
      </c>
      <c r="M3513">
        <v>0</v>
      </c>
      <c r="N3513" t="s">
        <v>1228</v>
      </c>
    </row>
    <row r="3514" spans="1:14" hidden="1">
      <c r="A3514">
        <v>19</v>
      </c>
      <c r="B3514">
        <v>41</v>
      </c>
      <c r="C3514" t="s">
        <v>2559</v>
      </c>
      <c r="D3514" t="s">
        <v>2648</v>
      </c>
      <c r="E3514">
        <v>1000730</v>
      </c>
      <c r="F3514" t="s">
        <v>47</v>
      </c>
      <c r="G3514" t="s">
        <v>54</v>
      </c>
      <c r="H3514" t="s">
        <v>2557</v>
      </c>
      <c r="I3514">
        <v>3911373607</v>
      </c>
      <c r="J3514" t="s">
        <v>2558</v>
      </c>
      <c r="K3514">
        <v>0</v>
      </c>
      <c r="L3514" t="s">
        <v>1228</v>
      </c>
      <c r="M3514">
        <v>0</v>
      </c>
      <c r="N3514" t="s">
        <v>1228</v>
      </c>
    </row>
    <row r="3515" spans="1:14" hidden="1">
      <c r="A3515">
        <v>19</v>
      </c>
      <c r="B3515">
        <v>41</v>
      </c>
      <c r="C3515" t="s">
        <v>2559</v>
      </c>
      <c r="D3515" t="s">
        <v>2648</v>
      </c>
      <c r="E3515">
        <v>1000730</v>
      </c>
      <c r="F3515" t="s">
        <v>47</v>
      </c>
      <c r="G3515" t="s">
        <v>54</v>
      </c>
      <c r="H3515" t="s">
        <v>2557</v>
      </c>
      <c r="I3515">
        <v>3911373607</v>
      </c>
      <c r="J3515" t="s">
        <v>2558</v>
      </c>
      <c r="K3515">
        <v>0</v>
      </c>
      <c r="L3515" t="s">
        <v>1228</v>
      </c>
      <c r="M3515">
        <v>0</v>
      </c>
      <c r="N3515" t="s">
        <v>1228</v>
      </c>
    </row>
    <row r="3516" spans="1:14" hidden="1">
      <c r="A3516">
        <v>19</v>
      </c>
      <c r="B3516">
        <v>41</v>
      </c>
      <c r="C3516" t="s">
        <v>2559</v>
      </c>
      <c r="D3516" t="s">
        <v>2648</v>
      </c>
      <c r="E3516">
        <v>1000730</v>
      </c>
      <c r="F3516" t="s">
        <v>47</v>
      </c>
      <c r="G3516" t="s">
        <v>54</v>
      </c>
      <c r="H3516" t="s">
        <v>2557</v>
      </c>
      <c r="I3516">
        <v>3911373607</v>
      </c>
      <c r="J3516" t="s">
        <v>2558</v>
      </c>
      <c r="K3516">
        <v>0</v>
      </c>
      <c r="L3516" t="s">
        <v>1228</v>
      </c>
      <c r="M3516">
        <v>0</v>
      </c>
      <c r="N3516" t="s">
        <v>1228</v>
      </c>
    </row>
    <row r="3517" spans="1:14" hidden="1">
      <c r="A3517">
        <v>19</v>
      </c>
      <c r="B3517">
        <v>41</v>
      </c>
      <c r="C3517" t="s">
        <v>2559</v>
      </c>
      <c r="D3517" t="s">
        <v>2648</v>
      </c>
      <c r="E3517">
        <v>1000730</v>
      </c>
      <c r="F3517" t="s">
        <v>47</v>
      </c>
      <c r="G3517" t="s">
        <v>54</v>
      </c>
      <c r="H3517" t="s">
        <v>2557</v>
      </c>
      <c r="I3517">
        <v>3911373607</v>
      </c>
      <c r="J3517" t="s">
        <v>2558</v>
      </c>
      <c r="K3517">
        <v>0</v>
      </c>
      <c r="L3517" t="s">
        <v>1228</v>
      </c>
      <c r="M3517">
        <v>0</v>
      </c>
      <c r="N3517" t="s">
        <v>1228</v>
      </c>
    </row>
    <row r="3518" spans="1:14" hidden="1">
      <c r="A3518">
        <v>19</v>
      </c>
      <c r="B3518">
        <v>41</v>
      </c>
      <c r="C3518" t="s">
        <v>2559</v>
      </c>
      <c r="D3518" t="s">
        <v>2648</v>
      </c>
      <c r="E3518">
        <v>1000730</v>
      </c>
      <c r="F3518" t="s">
        <v>47</v>
      </c>
      <c r="G3518" t="s">
        <v>54</v>
      </c>
      <c r="H3518" t="s">
        <v>2557</v>
      </c>
      <c r="I3518">
        <v>3911373607</v>
      </c>
      <c r="J3518" t="s">
        <v>2558</v>
      </c>
      <c r="K3518">
        <v>0</v>
      </c>
      <c r="L3518" t="s">
        <v>1228</v>
      </c>
      <c r="M3518">
        <v>0</v>
      </c>
      <c r="N3518" t="s">
        <v>1228</v>
      </c>
    </row>
    <row r="3519" spans="1:14" hidden="1">
      <c r="A3519">
        <v>19</v>
      </c>
      <c r="B3519">
        <v>41</v>
      </c>
      <c r="C3519" t="s">
        <v>2559</v>
      </c>
      <c r="D3519" t="s">
        <v>2648</v>
      </c>
      <c r="E3519">
        <v>1000730</v>
      </c>
      <c r="F3519" t="s">
        <v>47</v>
      </c>
      <c r="G3519" t="s">
        <v>54</v>
      </c>
      <c r="H3519" t="s">
        <v>2557</v>
      </c>
      <c r="I3519">
        <v>3911373607</v>
      </c>
      <c r="J3519" t="s">
        <v>2558</v>
      </c>
      <c r="K3519">
        <v>0</v>
      </c>
      <c r="L3519" t="s">
        <v>1228</v>
      </c>
      <c r="M3519">
        <v>0</v>
      </c>
      <c r="N3519" t="s">
        <v>1228</v>
      </c>
    </row>
    <row r="3520" spans="1:14" hidden="1">
      <c r="A3520">
        <v>19</v>
      </c>
      <c r="B3520">
        <v>41</v>
      </c>
      <c r="C3520" t="s">
        <v>2559</v>
      </c>
      <c r="D3520" t="s">
        <v>2648</v>
      </c>
      <c r="E3520">
        <v>1000730</v>
      </c>
      <c r="F3520" t="s">
        <v>47</v>
      </c>
      <c r="G3520" t="s">
        <v>54</v>
      </c>
      <c r="H3520" t="s">
        <v>2557</v>
      </c>
      <c r="I3520">
        <v>3911373607</v>
      </c>
      <c r="J3520" t="s">
        <v>2558</v>
      </c>
      <c r="K3520">
        <v>0</v>
      </c>
      <c r="L3520" t="s">
        <v>1228</v>
      </c>
      <c r="M3520">
        <v>0</v>
      </c>
      <c r="N3520" t="s">
        <v>1228</v>
      </c>
    </row>
    <row r="3521" spans="1:14" hidden="1">
      <c r="A3521">
        <v>19</v>
      </c>
      <c r="B3521">
        <v>41</v>
      </c>
      <c r="C3521" t="s">
        <v>2559</v>
      </c>
      <c r="D3521" t="s">
        <v>2648</v>
      </c>
      <c r="E3521">
        <v>1000730</v>
      </c>
      <c r="F3521" t="s">
        <v>47</v>
      </c>
      <c r="G3521" t="s">
        <v>54</v>
      </c>
      <c r="H3521" t="s">
        <v>2557</v>
      </c>
      <c r="I3521">
        <v>3911373607</v>
      </c>
      <c r="J3521" t="s">
        <v>2558</v>
      </c>
      <c r="K3521">
        <v>0</v>
      </c>
      <c r="L3521" t="s">
        <v>1228</v>
      </c>
      <c r="M3521">
        <v>0</v>
      </c>
      <c r="N3521" t="s">
        <v>1228</v>
      </c>
    </row>
    <row r="3522" spans="1:14" hidden="1">
      <c r="A3522">
        <v>19</v>
      </c>
      <c r="B3522">
        <v>41</v>
      </c>
      <c r="C3522" t="s">
        <v>2559</v>
      </c>
      <c r="D3522" t="s">
        <v>2648</v>
      </c>
      <c r="E3522">
        <v>1000730</v>
      </c>
      <c r="F3522" t="s">
        <v>47</v>
      </c>
      <c r="G3522" t="s">
        <v>54</v>
      </c>
      <c r="H3522" t="s">
        <v>2557</v>
      </c>
      <c r="I3522">
        <v>3911373607</v>
      </c>
      <c r="J3522" t="s">
        <v>2558</v>
      </c>
      <c r="K3522">
        <v>0</v>
      </c>
      <c r="L3522" t="s">
        <v>1228</v>
      </c>
      <c r="M3522">
        <v>0</v>
      </c>
      <c r="N3522" t="s">
        <v>1228</v>
      </c>
    </row>
    <row r="3523" spans="1:14" hidden="1">
      <c r="A3523">
        <v>19</v>
      </c>
      <c r="B3523">
        <v>41</v>
      </c>
      <c r="C3523" t="s">
        <v>2559</v>
      </c>
      <c r="D3523" t="s">
        <v>2648</v>
      </c>
      <c r="E3523">
        <v>1000730</v>
      </c>
      <c r="F3523" t="s">
        <v>47</v>
      </c>
      <c r="G3523" t="s">
        <v>54</v>
      </c>
      <c r="H3523" t="s">
        <v>2557</v>
      </c>
      <c r="I3523">
        <v>3911373607</v>
      </c>
      <c r="J3523" t="s">
        <v>2558</v>
      </c>
      <c r="K3523">
        <v>0</v>
      </c>
      <c r="L3523" t="s">
        <v>1228</v>
      </c>
      <c r="M3523">
        <v>0</v>
      </c>
      <c r="N3523" t="s">
        <v>1228</v>
      </c>
    </row>
    <row r="3524" spans="1:14" hidden="1">
      <c r="A3524">
        <v>19</v>
      </c>
      <c r="B3524">
        <v>41</v>
      </c>
      <c r="C3524" t="s">
        <v>2559</v>
      </c>
      <c r="D3524" t="s">
        <v>2648</v>
      </c>
      <c r="E3524">
        <v>1000730</v>
      </c>
      <c r="F3524" t="s">
        <v>47</v>
      </c>
      <c r="G3524" t="s">
        <v>54</v>
      </c>
      <c r="H3524" t="s">
        <v>2557</v>
      </c>
      <c r="I3524">
        <v>3911373607</v>
      </c>
      <c r="J3524" t="s">
        <v>2558</v>
      </c>
      <c r="K3524">
        <v>0</v>
      </c>
      <c r="L3524" t="s">
        <v>1228</v>
      </c>
      <c r="M3524">
        <v>0</v>
      </c>
      <c r="N3524" t="s">
        <v>1228</v>
      </c>
    </row>
    <row r="3525" spans="1:14" hidden="1">
      <c r="A3525">
        <v>19</v>
      </c>
      <c r="B3525">
        <v>41</v>
      </c>
      <c r="C3525" t="s">
        <v>2559</v>
      </c>
      <c r="D3525" t="s">
        <v>2648</v>
      </c>
      <c r="E3525">
        <v>1000730</v>
      </c>
      <c r="F3525" t="s">
        <v>47</v>
      </c>
      <c r="G3525" t="s">
        <v>54</v>
      </c>
      <c r="H3525" t="s">
        <v>2557</v>
      </c>
      <c r="I3525">
        <v>3911373607</v>
      </c>
      <c r="J3525" t="s">
        <v>2558</v>
      </c>
      <c r="K3525">
        <v>0</v>
      </c>
      <c r="L3525" t="s">
        <v>1228</v>
      </c>
      <c r="M3525">
        <v>0</v>
      </c>
      <c r="N3525" t="s">
        <v>1228</v>
      </c>
    </row>
    <row r="3526" spans="1:14" hidden="1">
      <c r="A3526">
        <v>19</v>
      </c>
      <c r="B3526">
        <v>41</v>
      </c>
      <c r="C3526" t="s">
        <v>2559</v>
      </c>
      <c r="D3526" t="s">
        <v>2648</v>
      </c>
      <c r="E3526">
        <v>1000730</v>
      </c>
      <c r="F3526" t="s">
        <v>47</v>
      </c>
      <c r="G3526" t="s">
        <v>54</v>
      </c>
      <c r="H3526" t="s">
        <v>2557</v>
      </c>
      <c r="I3526">
        <v>3911373607</v>
      </c>
      <c r="J3526" t="s">
        <v>2558</v>
      </c>
      <c r="K3526">
        <v>0</v>
      </c>
      <c r="L3526" t="s">
        <v>1228</v>
      </c>
      <c r="M3526">
        <v>0</v>
      </c>
      <c r="N3526" t="s">
        <v>1228</v>
      </c>
    </row>
    <row r="3527" spans="1:14" hidden="1">
      <c r="A3527">
        <v>19</v>
      </c>
      <c r="B3527">
        <v>41</v>
      </c>
      <c r="C3527" t="s">
        <v>2559</v>
      </c>
      <c r="D3527" t="s">
        <v>2648</v>
      </c>
      <c r="E3527">
        <v>1000730</v>
      </c>
      <c r="F3527" t="s">
        <v>47</v>
      </c>
      <c r="G3527" t="s">
        <v>54</v>
      </c>
      <c r="H3527" t="s">
        <v>2557</v>
      </c>
      <c r="I3527">
        <v>3911373607</v>
      </c>
      <c r="J3527" t="s">
        <v>2558</v>
      </c>
      <c r="K3527">
        <v>0</v>
      </c>
      <c r="L3527" t="s">
        <v>1228</v>
      </c>
      <c r="M3527">
        <v>0</v>
      </c>
      <c r="N3527" t="s">
        <v>1228</v>
      </c>
    </row>
    <row r="3528" spans="1:14" hidden="1">
      <c r="A3528">
        <v>19</v>
      </c>
      <c r="B3528">
        <v>41</v>
      </c>
      <c r="C3528" t="s">
        <v>2559</v>
      </c>
      <c r="D3528" t="s">
        <v>2648</v>
      </c>
      <c r="E3528">
        <v>1000730</v>
      </c>
      <c r="F3528" t="s">
        <v>47</v>
      </c>
      <c r="G3528" t="s">
        <v>54</v>
      </c>
      <c r="H3528" t="s">
        <v>2557</v>
      </c>
      <c r="I3528">
        <v>3911373607</v>
      </c>
      <c r="J3528" t="s">
        <v>2558</v>
      </c>
      <c r="K3528">
        <v>0</v>
      </c>
      <c r="L3528" t="s">
        <v>1228</v>
      </c>
      <c r="M3528">
        <v>0</v>
      </c>
      <c r="N3528" t="s">
        <v>1228</v>
      </c>
    </row>
    <row r="3529" spans="1:14" hidden="1">
      <c r="A3529">
        <v>19</v>
      </c>
      <c r="B3529">
        <v>41</v>
      </c>
      <c r="C3529" t="s">
        <v>2559</v>
      </c>
      <c r="D3529" t="s">
        <v>2648</v>
      </c>
      <c r="E3529">
        <v>1000730</v>
      </c>
      <c r="F3529" t="s">
        <v>47</v>
      </c>
      <c r="G3529" t="s">
        <v>54</v>
      </c>
      <c r="H3529" t="s">
        <v>2557</v>
      </c>
      <c r="I3529">
        <v>3911373607</v>
      </c>
      <c r="J3529" t="s">
        <v>2558</v>
      </c>
      <c r="K3529">
        <v>0</v>
      </c>
      <c r="L3529" t="s">
        <v>1228</v>
      </c>
      <c r="M3529">
        <v>0</v>
      </c>
      <c r="N3529" t="s">
        <v>1228</v>
      </c>
    </row>
    <row r="3530" spans="1:14" hidden="1">
      <c r="A3530">
        <v>19</v>
      </c>
      <c r="B3530">
        <v>41</v>
      </c>
      <c r="C3530" t="s">
        <v>2559</v>
      </c>
      <c r="D3530" t="s">
        <v>2648</v>
      </c>
      <c r="E3530">
        <v>1000730</v>
      </c>
      <c r="F3530" t="s">
        <v>47</v>
      </c>
      <c r="G3530" t="s">
        <v>54</v>
      </c>
      <c r="H3530" t="s">
        <v>2557</v>
      </c>
      <c r="I3530">
        <v>3911373607</v>
      </c>
      <c r="J3530" t="s">
        <v>2558</v>
      </c>
      <c r="K3530">
        <v>0</v>
      </c>
      <c r="L3530" t="s">
        <v>1228</v>
      </c>
      <c r="M3530">
        <v>0</v>
      </c>
      <c r="N3530" t="s">
        <v>1228</v>
      </c>
    </row>
    <row r="3531" spans="1:14" hidden="1">
      <c r="A3531">
        <v>19</v>
      </c>
      <c r="B3531">
        <v>41</v>
      </c>
      <c r="C3531" t="s">
        <v>2559</v>
      </c>
      <c r="D3531" t="s">
        <v>2648</v>
      </c>
      <c r="E3531">
        <v>1000730</v>
      </c>
      <c r="F3531" t="s">
        <v>47</v>
      </c>
      <c r="G3531" t="s">
        <v>54</v>
      </c>
      <c r="H3531" t="s">
        <v>2557</v>
      </c>
      <c r="I3531">
        <v>3911373607</v>
      </c>
      <c r="J3531" t="s">
        <v>2558</v>
      </c>
      <c r="K3531">
        <v>0</v>
      </c>
      <c r="L3531" t="s">
        <v>1228</v>
      </c>
      <c r="M3531">
        <v>0</v>
      </c>
      <c r="N3531" t="s">
        <v>1228</v>
      </c>
    </row>
    <row r="3532" spans="1:14" hidden="1">
      <c r="A3532">
        <v>10</v>
      </c>
      <c r="B3532">
        <v>41</v>
      </c>
      <c r="C3532" t="s">
        <v>2559</v>
      </c>
      <c r="D3532" t="s">
        <v>2648</v>
      </c>
      <c r="E3532">
        <v>1000730</v>
      </c>
      <c r="F3532" t="s">
        <v>47</v>
      </c>
      <c r="G3532" t="s">
        <v>1122</v>
      </c>
      <c r="H3532" t="s">
        <v>2557</v>
      </c>
      <c r="I3532">
        <v>3911373608</v>
      </c>
      <c r="J3532" t="s">
        <v>2558</v>
      </c>
      <c r="K3532">
        <v>0</v>
      </c>
      <c r="L3532" t="s">
        <v>1228</v>
      </c>
      <c r="M3532">
        <v>0</v>
      </c>
      <c r="N3532" t="s">
        <v>1228</v>
      </c>
    </row>
    <row r="3533" spans="1:14" hidden="1">
      <c r="A3533">
        <v>10</v>
      </c>
      <c r="B3533">
        <v>41</v>
      </c>
      <c r="C3533" t="s">
        <v>2559</v>
      </c>
      <c r="D3533" t="s">
        <v>2648</v>
      </c>
      <c r="E3533">
        <v>1000730</v>
      </c>
      <c r="F3533" t="s">
        <v>47</v>
      </c>
      <c r="G3533" t="s">
        <v>194</v>
      </c>
      <c r="H3533" t="s">
        <v>2557</v>
      </c>
      <c r="I3533">
        <v>3911373608</v>
      </c>
      <c r="J3533" t="s">
        <v>2558</v>
      </c>
      <c r="K3533">
        <v>0</v>
      </c>
      <c r="L3533" t="s">
        <v>1228</v>
      </c>
      <c r="M3533">
        <v>0</v>
      </c>
      <c r="N3533" t="s">
        <v>1228</v>
      </c>
    </row>
    <row r="3534" spans="1:14" hidden="1">
      <c r="A3534">
        <v>10</v>
      </c>
      <c r="B3534">
        <v>41</v>
      </c>
      <c r="C3534" t="s">
        <v>2559</v>
      </c>
      <c r="D3534" t="s">
        <v>2648</v>
      </c>
      <c r="E3534">
        <v>1000730</v>
      </c>
      <c r="F3534" t="s">
        <v>47</v>
      </c>
      <c r="G3534" t="s">
        <v>409</v>
      </c>
      <c r="H3534" t="s">
        <v>2557</v>
      </c>
      <c r="I3534">
        <v>3911373608</v>
      </c>
      <c r="J3534" t="s">
        <v>2558</v>
      </c>
      <c r="K3534">
        <v>0</v>
      </c>
      <c r="L3534" t="s">
        <v>1228</v>
      </c>
      <c r="M3534">
        <v>0</v>
      </c>
      <c r="N3534" t="s">
        <v>1228</v>
      </c>
    </row>
    <row r="3535" spans="1:14" hidden="1">
      <c r="A3535">
        <v>10</v>
      </c>
      <c r="B3535">
        <v>41</v>
      </c>
      <c r="C3535" t="s">
        <v>2559</v>
      </c>
      <c r="D3535" t="s">
        <v>2648</v>
      </c>
      <c r="E3535">
        <v>1000730</v>
      </c>
      <c r="F3535" t="s">
        <v>47</v>
      </c>
      <c r="G3535" t="s">
        <v>1122</v>
      </c>
      <c r="H3535" t="s">
        <v>2557</v>
      </c>
      <c r="I3535">
        <v>3911373608</v>
      </c>
      <c r="J3535" t="s">
        <v>2558</v>
      </c>
      <c r="K3535">
        <v>0</v>
      </c>
      <c r="L3535" t="s">
        <v>1228</v>
      </c>
      <c r="M3535">
        <v>0</v>
      </c>
      <c r="N3535" t="s">
        <v>1228</v>
      </c>
    </row>
    <row r="3536" spans="1:14" hidden="1">
      <c r="A3536">
        <v>10</v>
      </c>
      <c r="B3536">
        <v>41</v>
      </c>
      <c r="C3536" t="s">
        <v>2559</v>
      </c>
      <c r="D3536" t="s">
        <v>2648</v>
      </c>
      <c r="E3536">
        <v>1000730</v>
      </c>
      <c r="F3536" t="s">
        <v>47</v>
      </c>
      <c r="G3536" t="s">
        <v>194</v>
      </c>
      <c r="H3536" t="s">
        <v>2557</v>
      </c>
      <c r="I3536">
        <v>3911373608</v>
      </c>
      <c r="J3536" t="s">
        <v>2558</v>
      </c>
      <c r="K3536">
        <v>0</v>
      </c>
      <c r="L3536" t="s">
        <v>1228</v>
      </c>
      <c r="M3536">
        <v>0</v>
      </c>
      <c r="N3536" t="s">
        <v>1228</v>
      </c>
    </row>
    <row r="3537" spans="1:14" hidden="1">
      <c r="A3537">
        <v>10</v>
      </c>
      <c r="B3537">
        <v>41</v>
      </c>
      <c r="C3537" t="s">
        <v>2559</v>
      </c>
      <c r="D3537" t="s">
        <v>2648</v>
      </c>
      <c r="E3537">
        <v>1000730</v>
      </c>
      <c r="F3537" t="s">
        <v>47</v>
      </c>
      <c r="G3537" t="s">
        <v>409</v>
      </c>
      <c r="H3537" t="s">
        <v>2557</v>
      </c>
      <c r="I3537">
        <v>3911373608</v>
      </c>
      <c r="J3537" t="s">
        <v>2558</v>
      </c>
      <c r="K3537">
        <v>0</v>
      </c>
      <c r="L3537" t="s">
        <v>1228</v>
      </c>
      <c r="M3537">
        <v>0</v>
      </c>
      <c r="N3537" t="s">
        <v>1228</v>
      </c>
    </row>
    <row r="3538" spans="1:14" hidden="1">
      <c r="A3538">
        <v>19</v>
      </c>
      <c r="B3538">
        <v>41</v>
      </c>
      <c r="C3538" t="s">
        <v>2560</v>
      </c>
      <c r="D3538" t="s">
        <v>2648</v>
      </c>
      <c r="E3538">
        <v>1000730</v>
      </c>
      <c r="F3538" t="s">
        <v>47</v>
      </c>
      <c r="G3538" t="s">
        <v>54</v>
      </c>
      <c r="H3538" t="s">
        <v>2557</v>
      </c>
      <c r="I3538">
        <v>3911373607</v>
      </c>
      <c r="J3538" t="s">
        <v>2558</v>
      </c>
      <c r="K3538">
        <v>0</v>
      </c>
      <c r="L3538" t="s">
        <v>1228</v>
      </c>
      <c r="M3538">
        <v>0</v>
      </c>
      <c r="N3538" t="s">
        <v>1228</v>
      </c>
    </row>
    <row r="3539" spans="1:14" hidden="1">
      <c r="A3539">
        <v>19</v>
      </c>
      <c r="B3539">
        <v>41</v>
      </c>
      <c r="C3539" t="s">
        <v>2560</v>
      </c>
      <c r="D3539" t="s">
        <v>2648</v>
      </c>
      <c r="E3539">
        <v>1000730</v>
      </c>
      <c r="F3539" t="s">
        <v>47</v>
      </c>
      <c r="G3539" t="s">
        <v>54</v>
      </c>
      <c r="H3539" t="s">
        <v>2557</v>
      </c>
      <c r="I3539">
        <v>3911373607</v>
      </c>
      <c r="J3539" t="s">
        <v>2558</v>
      </c>
      <c r="K3539">
        <v>0</v>
      </c>
      <c r="L3539" t="s">
        <v>1228</v>
      </c>
      <c r="M3539">
        <v>0</v>
      </c>
      <c r="N3539" t="s">
        <v>1228</v>
      </c>
    </row>
    <row r="3540" spans="1:14" hidden="1">
      <c r="A3540">
        <v>19</v>
      </c>
      <c r="B3540">
        <v>41</v>
      </c>
      <c r="C3540" t="s">
        <v>2560</v>
      </c>
      <c r="D3540" t="s">
        <v>2648</v>
      </c>
      <c r="E3540">
        <v>1000730</v>
      </c>
      <c r="F3540" t="s">
        <v>47</v>
      </c>
      <c r="G3540" t="s">
        <v>54</v>
      </c>
      <c r="H3540" t="s">
        <v>2557</v>
      </c>
      <c r="I3540">
        <v>3911373607</v>
      </c>
      <c r="J3540" t="s">
        <v>2558</v>
      </c>
      <c r="K3540">
        <v>0</v>
      </c>
      <c r="L3540" t="s">
        <v>1228</v>
      </c>
      <c r="M3540">
        <v>0</v>
      </c>
      <c r="N3540" t="s">
        <v>1228</v>
      </c>
    </row>
    <row r="3541" spans="1:14" hidden="1">
      <c r="A3541">
        <v>19</v>
      </c>
      <c r="B3541">
        <v>41</v>
      </c>
      <c r="C3541" t="s">
        <v>2560</v>
      </c>
      <c r="D3541" t="s">
        <v>2648</v>
      </c>
      <c r="E3541">
        <v>1000730</v>
      </c>
      <c r="F3541" t="s">
        <v>47</v>
      </c>
      <c r="G3541" t="s">
        <v>54</v>
      </c>
      <c r="H3541" t="s">
        <v>2557</v>
      </c>
      <c r="I3541">
        <v>3911373607</v>
      </c>
      <c r="J3541" t="s">
        <v>2558</v>
      </c>
      <c r="K3541">
        <v>0</v>
      </c>
      <c r="L3541" t="s">
        <v>1228</v>
      </c>
      <c r="M3541">
        <v>0</v>
      </c>
      <c r="N3541" t="s">
        <v>1228</v>
      </c>
    </row>
    <row r="3542" spans="1:14" hidden="1">
      <c r="A3542">
        <v>19</v>
      </c>
      <c r="B3542">
        <v>41</v>
      </c>
      <c r="C3542" t="s">
        <v>2560</v>
      </c>
      <c r="D3542" t="s">
        <v>2648</v>
      </c>
      <c r="E3542">
        <v>1000730</v>
      </c>
      <c r="F3542" t="s">
        <v>47</v>
      </c>
      <c r="G3542" t="s">
        <v>54</v>
      </c>
      <c r="H3542" t="s">
        <v>2557</v>
      </c>
      <c r="I3542">
        <v>3911373607</v>
      </c>
      <c r="J3542" t="s">
        <v>2558</v>
      </c>
      <c r="K3542">
        <v>0</v>
      </c>
      <c r="L3542" t="s">
        <v>1228</v>
      </c>
      <c r="M3542">
        <v>0</v>
      </c>
      <c r="N3542" t="s">
        <v>1228</v>
      </c>
    </row>
    <row r="3543" spans="1:14" hidden="1">
      <c r="A3543">
        <v>19</v>
      </c>
      <c r="B3543">
        <v>41</v>
      </c>
      <c r="C3543" t="s">
        <v>2560</v>
      </c>
      <c r="D3543" t="s">
        <v>2648</v>
      </c>
      <c r="E3543">
        <v>1000730</v>
      </c>
      <c r="F3543" t="s">
        <v>47</v>
      </c>
      <c r="G3543" t="s">
        <v>54</v>
      </c>
      <c r="H3543" t="s">
        <v>2557</v>
      </c>
      <c r="I3543">
        <v>3911373607</v>
      </c>
      <c r="J3543" t="s">
        <v>2558</v>
      </c>
      <c r="K3543">
        <v>0</v>
      </c>
      <c r="L3543" t="s">
        <v>1228</v>
      </c>
      <c r="M3543">
        <v>0</v>
      </c>
      <c r="N3543" t="s">
        <v>1228</v>
      </c>
    </row>
    <row r="3544" spans="1:14" hidden="1">
      <c r="A3544">
        <v>19</v>
      </c>
      <c r="B3544">
        <v>41</v>
      </c>
      <c r="C3544" t="s">
        <v>2560</v>
      </c>
      <c r="D3544" t="s">
        <v>2648</v>
      </c>
      <c r="E3544">
        <v>1000730</v>
      </c>
      <c r="F3544" t="s">
        <v>47</v>
      </c>
      <c r="G3544" t="s">
        <v>54</v>
      </c>
      <c r="H3544" t="s">
        <v>2557</v>
      </c>
      <c r="I3544">
        <v>3911373607</v>
      </c>
      <c r="J3544" t="s">
        <v>2558</v>
      </c>
      <c r="K3544">
        <v>0</v>
      </c>
      <c r="L3544" t="s">
        <v>1228</v>
      </c>
      <c r="M3544">
        <v>0</v>
      </c>
      <c r="N3544" t="s">
        <v>1228</v>
      </c>
    </row>
    <row r="3545" spans="1:14" hidden="1">
      <c r="A3545">
        <v>19</v>
      </c>
      <c r="B3545">
        <v>41</v>
      </c>
      <c r="C3545" t="s">
        <v>2560</v>
      </c>
      <c r="D3545" t="s">
        <v>2648</v>
      </c>
      <c r="E3545">
        <v>1000730</v>
      </c>
      <c r="F3545" t="s">
        <v>47</v>
      </c>
      <c r="G3545" t="s">
        <v>54</v>
      </c>
      <c r="H3545" t="s">
        <v>2557</v>
      </c>
      <c r="I3545">
        <v>3911373607</v>
      </c>
      <c r="J3545" t="s">
        <v>2558</v>
      </c>
      <c r="K3545">
        <v>0</v>
      </c>
      <c r="L3545" t="s">
        <v>1228</v>
      </c>
      <c r="M3545">
        <v>0</v>
      </c>
      <c r="N3545" t="s">
        <v>1228</v>
      </c>
    </row>
    <row r="3546" spans="1:14" hidden="1">
      <c r="A3546">
        <v>19</v>
      </c>
      <c r="B3546">
        <v>41</v>
      </c>
      <c r="C3546" t="s">
        <v>2560</v>
      </c>
      <c r="D3546" t="s">
        <v>2648</v>
      </c>
      <c r="E3546">
        <v>1000730</v>
      </c>
      <c r="F3546" t="s">
        <v>47</v>
      </c>
      <c r="G3546" t="s">
        <v>54</v>
      </c>
      <c r="H3546" t="s">
        <v>2557</v>
      </c>
      <c r="I3546">
        <v>3911373607</v>
      </c>
      <c r="J3546" t="s">
        <v>2558</v>
      </c>
      <c r="K3546">
        <v>0</v>
      </c>
      <c r="L3546" t="s">
        <v>1228</v>
      </c>
      <c r="M3546">
        <v>0</v>
      </c>
      <c r="N3546" t="s">
        <v>1228</v>
      </c>
    </row>
    <row r="3547" spans="1:14" hidden="1">
      <c r="A3547">
        <v>19</v>
      </c>
      <c r="B3547">
        <v>41</v>
      </c>
      <c r="C3547" t="s">
        <v>2560</v>
      </c>
      <c r="D3547" t="s">
        <v>2648</v>
      </c>
      <c r="E3547">
        <v>1000730</v>
      </c>
      <c r="F3547" t="s">
        <v>47</v>
      </c>
      <c r="G3547" t="s">
        <v>54</v>
      </c>
      <c r="H3547" t="s">
        <v>2557</v>
      </c>
      <c r="I3547">
        <v>3911373607</v>
      </c>
      <c r="J3547" t="s">
        <v>2558</v>
      </c>
      <c r="K3547">
        <v>0</v>
      </c>
      <c r="L3547" t="s">
        <v>1228</v>
      </c>
      <c r="M3547">
        <v>0</v>
      </c>
      <c r="N3547" t="s">
        <v>1228</v>
      </c>
    </row>
    <row r="3548" spans="1:14" hidden="1">
      <c r="A3548">
        <v>19</v>
      </c>
      <c r="B3548">
        <v>41</v>
      </c>
      <c r="C3548" t="s">
        <v>2560</v>
      </c>
      <c r="D3548" t="s">
        <v>2648</v>
      </c>
      <c r="E3548">
        <v>1000730</v>
      </c>
      <c r="F3548" t="s">
        <v>47</v>
      </c>
      <c r="G3548" t="s">
        <v>54</v>
      </c>
      <c r="H3548" t="s">
        <v>2557</v>
      </c>
      <c r="I3548">
        <v>3911373607</v>
      </c>
      <c r="J3548" t="s">
        <v>2558</v>
      </c>
      <c r="K3548">
        <v>0</v>
      </c>
      <c r="L3548" t="s">
        <v>1228</v>
      </c>
      <c r="M3548">
        <v>0</v>
      </c>
      <c r="N3548" t="s">
        <v>1228</v>
      </c>
    </row>
    <row r="3549" spans="1:14" hidden="1">
      <c r="A3549">
        <v>19</v>
      </c>
      <c r="B3549">
        <v>41</v>
      </c>
      <c r="C3549" t="s">
        <v>2560</v>
      </c>
      <c r="D3549" t="s">
        <v>2648</v>
      </c>
      <c r="E3549">
        <v>1000730</v>
      </c>
      <c r="F3549" t="s">
        <v>47</v>
      </c>
      <c r="G3549" t="s">
        <v>54</v>
      </c>
      <c r="H3549" t="s">
        <v>2557</v>
      </c>
      <c r="I3549">
        <v>3911373607</v>
      </c>
      <c r="J3549" t="s">
        <v>2558</v>
      </c>
      <c r="K3549">
        <v>0</v>
      </c>
      <c r="L3549" t="s">
        <v>1228</v>
      </c>
      <c r="M3549">
        <v>0</v>
      </c>
      <c r="N3549" t="s">
        <v>1228</v>
      </c>
    </row>
    <row r="3550" spans="1:14" hidden="1">
      <c r="A3550">
        <v>19</v>
      </c>
      <c r="B3550">
        <v>41</v>
      </c>
      <c r="C3550" t="s">
        <v>2560</v>
      </c>
      <c r="D3550" t="s">
        <v>2648</v>
      </c>
      <c r="E3550">
        <v>1000730</v>
      </c>
      <c r="F3550" t="s">
        <v>47</v>
      </c>
      <c r="G3550" t="s">
        <v>54</v>
      </c>
      <c r="H3550" t="s">
        <v>2557</v>
      </c>
      <c r="I3550">
        <v>3911373607</v>
      </c>
      <c r="J3550" t="s">
        <v>2558</v>
      </c>
      <c r="K3550">
        <v>0</v>
      </c>
      <c r="L3550" t="s">
        <v>1228</v>
      </c>
      <c r="M3550">
        <v>0</v>
      </c>
      <c r="N3550" t="s">
        <v>1228</v>
      </c>
    </row>
    <row r="3551" spans="1:14" hidden="1">
      <c r="A3551">
        <v>19</v>
      </c>
      <c r="B3551">
        <v>41</v>
      </c>
      <c r="C3551" t="s">
        <v>2560</v>
      </c>
      <c r="D3551" t="s">
        <v>2648</v>
      </c>
      <c r="E3551">
        <v>1000730</v>
      </c>
      <c r="F3551" t="s">
        <v>47</v>
      </c>
      <c r="G3551" t="s">
        <v>54</v>
      </c>
      <c r="H3551" t="s">
        <v>2557</v>
      </c>
      <c r="I3551">
        <v>3911373607</v>
      </c>
      <c r="J3551" t="s">
        <v>2558</v>
      </c>
      <c r="K3551">
        <v>0</v>
      </c>
      <c r="L3551" t="s">
        <v>1228</v>
      </c>
      <c r="M3551">
        <v>0</v>
      </c>
      <c r="N3551" t="s">
        <v>1228</v>
      </c>
    </row>
    <row r="3552" spans="1:14" hidden="1">
      <c r="A3552">
        <v>19</v>
      </c>
      <c r="B3552">
        <v>41</v>
      </c>
      <c r="C3552" t="s">
        <v>2560</v>
      </c>
      <c r="D3552" t="s">
        <v>2648</v>
      </c>
      <c r="E3552">
        <v>1000730</v>
      </c>
      <c r="F3552" t="s">
        <v>47</v>
      </c>
      <c r="G3552" t="s">
        <v>54</v>
      </c>
      <c r="H3552" t="s">
        <v>2557</v>
      </c>
      <c r="I3552">
        <v>3911373607</v>
      </c>
      <c r="J3552" t="s">
        <v>2558</v>
      </c>
      <c r="K3552">
        <v>0</v>
      </c>
      <c r="L3552" t="s">
        <v>1228</v>
      </c>
      <c r="M3552">
        <v>0</v>
      </c>
      <c r="N3552" t="s">
        <v>1228</v>
      </c>
    </row>
    <row r="3553" spans="1:14" hidden="1">
      <c r="A3553">
        <v>19</v>
      </c>
      <c r="B3553">
        <v>41</v>
      </c>
      <c r="C3553" t="s">
        <v>2560</v>
      </c>
      <c r="D3553" t="s">
        <v>2648</v>
      </c>
      <c r="E3553">
        <v>1000730</v>
      </c>
      <c r="F3553" t="s">
        <v>47</v>
      </c>
      <c r="G3553" t="s">
        <v>54</v>
      </c>
      <c r="H3553" t="s">
        <v>2557</v>
      </c>
      <c r="I3553">
        <v>3911373607</v>
      </c>
      <c r="J3553" t="s">
        <v>2558</v>
      </c>
      <c r="K3553">
        <v>0</v>
      </c>
      <c r="L3553" t="s">
        <v>1228</v>
      </c>
      <c r="M3553">
        <v>0</v>
      </c>
      <c r="N3553" t="s">
        <v>1228</v>
      </c>
    </row>
    <row r="3554" spans="1:14" hidden="1">
      <c r="A3554">
        <v>19</v>
      </c>
      <c r="B3554">
        <v>41</v>
      </c>
      <c r="C3554" t="s">
        <v>2560</v>
      </c>
      <c r="D3554" t="s">
        <v>2648</v>
      </c>
      <c r="E3554">
        <v>1000730</v>
      </c>
      <c r="F3554" t="s">
        <v>47</v>
      </c>
      <c r="G3554" t="s">
        <v>54</v>
      </c>
      <c r="H3554" t="s">
        <v>2557</v>
      </c>
      <c r="I3554">
        <v>3911373607</v>
      </c>
      <c r="J3554" t="s">
        <v>2558</v>
      </c>
      <c r="K3554">
        <v>0</v>
      </c>
      <c r="L3554" t="s">
        <v>1228</v>
      </c>
      <c r="M3554">
        <v>0</v>
      </c>
      <c r="N3554" t="s">
        <v>1228</v>
      </c>
    </row>
    <row r="3555" spans="1:14" hidden="1">
      <c r="A3555">
        <v>19</v>
      </c>
      <c r="B3555">
        <v>41</v>
      </c>
      <c r="C3555" t="s">
        <v>2560</v>
      </c>
      <c r="D3555" t="s">
        <v>2648</v>
      </c>
      <c r="E3555">
        <v>1000730</v>
      </c>
      <c r="F3555" t="s">
        <v>47</v>
      </c>
      <c r="G3555" t="s">
        <v>54</v>
      </c>
      <c r="H3555" t="s">
        <v>2557</v>
      </c>
      <c r="I3555">
        <v>3911373607</v>
      </c>
      <c r="J3555" t="s">
        <v>2558</v>
      </c>
      <c r="K3555">
        <v>0</v>
      </c>
      <c r="L3555" t="s">
        <v>1228</v>
      </c>
      <c r="M3555">
        <v>0</v>
      </c>
      <c r="N3555" t="s">
        <v>1228</v>
      </c>
    </row>
    <row r="3556" spans="1:14" hidden="1">
      <c r="A3556">
        <v>19</v>
      </c>
      <c r="B3556">
        <v>41</v>
      </c>
      <c r="C3556" t="s">
        <v>2560</v>
      </c>
      <c r="D3556" t="s">
        <v>2648</v>
      </c>
      <c r="E3556">
        <v>1000730</v>
      </c>
      <c r="F3556" t="s">
        <v>47</v>
      </c>
      <c r="G3556" t="s">
        <v>54</v>
      </c>
      <c r="H3556" t="s">
        <v>2557</v>
      </c>
      <c r="I3556">
        <v>3911373607</v>
      </c>
      <c r="J3556" t="s">
        <v>2558</v>
      </c>
      <c r="K3556">
        <v>0</v>
      </c>
      <c r="L3556" t="s">
        <v>1228</v>
      </c>
      <c r="M3556">
        <v>0</v>
      </c>
      <c r="N3556" t="s">
        <v>1228</v>
      </c>
    </row>
    <row r="3557" spans="1:14" hidden="1">
      <c r="A3557">
        <v>19</v>
      </c>
      <c r="B3557">
        <v>41</v>
      </c>
      <c r="C3557" t="s">
        <v>2560</v>
      </c>
      <c r="D3557" t="s">
        <v>2648</v>
      </c>
      <c r="E3557">
        <v>1000730</v>
      </c>
      <c r="F3557" t="s">
        <v>47</v>
      </c>
      <c r="G3557" t="s">
        <v>54</v>
      </c>
      <c r="H3557" t="s">
        <v>2557</v>
      </c>
      <c r="I3557">
        <v>3911373607</v>
      </c>
      <c r="J3557" t="s">
        <v>2558</v>
      </c>
      <c r="K3557">
        <v>0</v>
      </c>
      <c r="L3557" t="s">
        <v>1228</v>
      </c>
      <c r="M3557">
        <v>0</v>
      </c>
      <c r="N3557" t="s">
        <v>1228</v>
      </c>
    </row>
    <row r="3558" spans="1:14" hidden="1">
      <c r="A3558">
        <v>19</v>
      </c>
      <c r="B3558">
        <v>41</v>
      </c>
      <c r="C3558" t="s">
        <v>2560</v>
      </c>
      <c r="D3558" t="s">
        <v>2648</v>
      </c>
      <c r="E3558">
        <v>1000730</v>
      </c>
      <c r="F3558" t="s">
        <v>47</v>
      </c>
      <c r="G3558" t="s">
        <v>54</v>
      </c>
      <c r="H3558" t="s">
        <v>2557</v>
      </c>
      <c r="I3558">
        <v>3911373607</v>
      </c>
      <c r="J3558" t="s">
        <v>2558</v>
      </c>
      <c r="K3558">
        <v>0</v>
      </c>
      <c r="L3558" t="s">
        <v>1228</v>
      </c>
      <c r="M3558">
        <v>0</v>
      </c>
      <c r="N3558" t="s">
        <v>1228</v>
      </c>
    </row>
    <row r="3559" spans="1:14" hidden="1">
      <c r="A3559">
        <v>19</v>
      </c>
      <c r="B3559">
        <v>41</v>
      </c>
      <c r="C3559" t="s">
        <v>2560</v>
      </c>
      <c r="D3559" t="s">
        <v>2648</v>
      </c>
      <c r="E3559">
        <v>1000730</v>
      </c>
      <c r="F3559" t="s">
        <v>47</v>
      </c>
      <c r="G3559" t="s">
        <v>54</v>
      </c>
      <c r="H3559" t="s">
        <v>2557</v>
      </c>
      <c r="I3559">
        <v>3911373607</v>
      </c>
      <c r="J3559" t="s">
        <v>2558</v>
      </c>
      <c r="K3559">
        <v>0</v>
      </c>
      <c r="L3559" t="s">
        <v>1228</v>
      </c>
      <c r="M3559">
        <v>0</v>
      </c>
      <c r="N3559" t="s">
        <v>1228</v>
      </c>
    </row>
    <row r="3560" spans="1:14" hidden="1">
      <c r="A3560">
        <v>19</v>
      </c>
      <c r="B3560">
        <v>41</v>
      </c>
      <c r="C3560" t="s">
        <v>2560</v>
      </c>
      <c r="D3560" t="s">
        <v>2648</v>
      </c>
      <c r="E3560">
        <v>1000730</v>
      </c>
      <c r="F3560" t="s">
        <v>47</v>
      </c>
      <c r="G3560" t="s">
        <v>54</v>
      </c>
      <c r="H3560" t="s">
        <v>2557</v>
      </c>
      <c r="I3560">
        <v>3911373607</v>
      </c>
      <c r="J3560" t="s">
        <v>2558</v>
      </c>
      <c r="K3560">
        <v>0</v>
      </c>
      <c r="L3560" t="s">
        <v>1228</v>
      </c>
      <c r="M3560">
        <v>0</v>
      </c>
      <c r="N3560" t="s">
        <v>1228</v>
      </c>
    </row>
    <row r="3561" spans="1:14" hidden="1">
      <c r="A3561">
        <v>19</v>
      </c>
      <c r="B3561">
        <v>41</v>
      </c>
      <c r="C3561" t="s">
        <v>2560</v>
      </c>
      <c r="D3561" t="s">
        <v>2648</v>
      </c>
      <c r="E3561">
        <v>1000730</v>
      </c>
      <c r="F3561" t="s">
        <v>47</v>
      </c>
      <c r="G3561" t="s">
        <v>54</v>
      </c>
      <c r="H3561" t="s">
        <v>2557</v>
      </c>
      <c r="I3561">
        <v>3911373607</v>
      </c>
      <c r="J3561" t="s">
        <v>2558</v>
      </c>
      <c r="K3561">
        <v>0</v>
      </c>
      <c r="L3561" t="s">
        <v>1228</v>
      </c>
      <c r="M3561">
        <v>0</v>
      </c>
      <c r="N3561" t="s">
        <v>1228</v>
      </c>
    </row>
    <row r="3562" spans="1:14" hidden="1">
      <c r="A3562">
        <v>10</v>
      </c>
      <c r="B3562">
        <v>41</v>
      </c>
      <c r="C3562" t="s">
        <v>2560</v>
      </c>
      <c r="D3562" t="s">
        <v>2648</v>
      </c>
      <c r="E3562">
        <v>1000730</v>
      </c>
      <c r="F3562" t="s">
        <v>47</v>
      </c>
      <c r="G3562" t="s">
        <v>1122</v>
      </c>
      <c r="H3562" t="s">
        <v>2557</v>
      </c>
      <c r="I3562">
        <v>3911373608</v>
      </c>
      <c r="J3562" t="s">
        <v>2558</v>
      </c>
      <c r="K3562">
        <v>0</v>
      </c>
      <c r="L3562" t="s">
        <v>1228</v>
      </c>
      <c r="M3562">
        <v>0</v>
      </c>
      <c r="N3562" t="s">
        <v>1228</v>
      </c>
    </row>
    <row r="3563" spans="1:14" hidden="1">
      <c r="A3563">
        <v>10</v>
      </c>
      <c r="B3563">
        <v>41</v>
      </c>
      <c r="C3563" t="s">
        <v>2560</v>
      </c>
      <c r="D3563" t="s">
        <v>2648</v>
      </c>
      <c r="E3563">
        <v>1000730</v>
      </c>
      <c r="F3563" t="s">
        <v>47</v>
      </c>
      <c r="G3563" t="s">
        <v>194</v>
      </c>
      <c r="H3563" t="s">
        <v>2557</v>
      </c>
      <c r="I3563">
        <v>3911373608</v>
      </c>
      <c r="J3563" t="s">
        <v>2558</v>
      </c>
      <c r="K3563">
        <v>0</v>
      </c>
      <c r="L3563" t="s">
        <v>1228</v>
      </c>
      <c r="M3563">
        <v>0</v>
      </c>
      <c r="N3563" t="s">
        <v>1228</v>
      </c>
    </row>
    <row r="3564" spans="1:14" hidden="1">
      <c r="A3564">
        <v>10</v>
      </c>
      <c r="B3564">
        <v>41</v>
      </c>
      <c r="C3564" t="s">
        <v>2560</v>
      </c>
      <c r="D3564" t="s">
        <v>2648</v>
      </c>
      <c r="E3564">
        <v>1000730</v>
      </c>
      <c r="F3564" t="s">
        <v>47</v>
      </c>
      <c r="G3564" t="s">
        <v>409</v>
      </c>
      <c r="H3564" t="s">
        <v>2557</v>
      </c>
      <c r="I3564">
        <v>3911373608</v>
      </c>
      <c r="J3564" t="s">
        <v>2558</v>
      </c>
      <c r="K3564">
        <v>0</v>
      </c>
      <c r="L3564" t="s">
        <v>1228</v>
      </c>
      <c r="M3564">
        <v>0</v>
      </c>
      <c r="N3564" t="s">
        <v>1228</v>
      </c>
    </row>
    <row r="3565" spans="1:14" hidden="1">
      <c r="A3565">
        <v>10</v>
      </c>
      <c r="B3565">
        <v>41</v>
      </c>
      <c r="C3565" t="s">
        <v>2560</v>
      </c>
      <c r="D3565" t="s">
        <v>2648</v>
      </c>
      <c r="E3565">
        <v>1000730</v>
      </c>
      <c r="F3565" t="s">
        <v>47</v>
      </c>
      <c r="G3565" t="s">
        <v>1122</v>
      </c>
      <c r="H3565" t="s">
        <v>2557</v>
      </c>
      <c r="I3565">
        <v>3911373608</v>
      </c>
      <c r="J3565" t="s">
        <v>2558</v>
      </c>
      <c r="K3565">
        <v>0</v>
      </c>
      <c r="L3565" t="s">
        <v>1228</v>
      </c>
      <c r="M3565">
        <v>0</v>
      </c>
      <c r="N3565" t="s">
        <v>1228</v>
      </c>
    </row>
    <row r="3566" spans="1:14" hidden="1">
      <c r="A3566">
        <v>10</v>
      </c>
      <c r="B3566">
        <v>41</v>
      </c>
      <c r="C3566" t="s">
        <v>2560</v>
      </c>
      <c r="D3566" t="s">
        <v>2648</v>
      </c>
      <c r="E3566">
        <v>1000730</v>
      </c>
      <c r="F3566" t="s">
        <v>47</v>
      </c>
      <c r="G3566" t="s">
        <v>194</v>
      </c>
      <c r="H3566" t="s">
        <v>2557</v>
      </c>
      <c r="I3566">
        <v>3911373608</v>
      </c>
      <c r="J3566" t="s">
        <v>2558</v>
      </c>
      <c r="K3566">
        <v>0</v>
      </c>
      <c r="L3566" t="s">
        <v>1228</v>
      </c>
      <c r="M3566">
        <v>0</v>
      </c>
      <c r="N3566" t="s">
        <v>1228</v>
      </c>
    </row>
    <row r="3567" spans="1:14" hidden="1">
      <c r="A3567">
        <v>10</v>
      </c>
      <c r="B3567">
        <v>41</v>
      </c>
      <c r="C3567" t="s">
        <v>2560</v>
      </c>
      <c r="D3567" t="s">
        <v>2648</v>
      </c>
      <c r="E3567">
        <v>1000730</v>
      </c>
      <c r="F3567" t="s">
        <v>47</v>
      </c>
      <c r="G3567" t="s">
        <v>409</v>
      </c>
      <c r="H3567" t="s">
        <v>2557</v>
      </c>
      <c r="I3567">
        <v>3911373608</v>
      </c>
      <c r="J3567" t="s">
        <v>2558</v>
      </c>
      <c r="K3567">
        <v>0</v>
      </c>
      <c r="L3567" t="s">
        <v>1228</v>
      </c>
      <c r="M3567">
        <v>0</v>
      </c>
      <c r="N3567" t="s">
        <v>1228</v>
      </c>
    </row>
    <row r="3568" spans="1:14" hidden="1">
      <c r="A3568">
        <v>10</v>
      </c>
      <c r="B3568">
        <v>43</v>
      </c>
      <c r="C3568" t="s">
        <v>2563</v>
      </c>
      <c r="D3568" t="s">
        <v>2649</v>
      </c>
      <c r="E3568">
        <v>1000730</v>
      </c>
      <c r="F3568" t="s">
        <v>47</v>
      </c>
      <c r="G3568" t="s">
        <v>54</v>
      </c>
      <c r="H3568">
        <v>8085</v>
      </c>
      <c r="I3568">
        <v>36525520</v>
      </c>
      <c r="J3568" t="s">
        <v>2650</v>
      </c>
      <c r="K3568" s="45">
        <v>2128</v>
      </c>
      <c r="L3568" t="s">
        <v>1228</v>
      </c>
      <c r="M3568">
        <v>404</v>
      </c>
      <c r="N3568" t="s">
        <v>1228</v>
      </c>
    </row>
    <row r="3569" spans="1:14" hidden="1">
      <c r="A3569">
        <v>10</v>
      </c>
      <c r="B3569">
        <v>57</v>
      </c>
      <c r="C3569" t="s">
        <v>2563</v>
      </c>
      <c r="D3569" t="s">
        <v>2649</v>
      </c>
      <c r="E3569">
        <v>1000730</v>
      </c>
      <c r="F3569" t="s">
        <v>47</v>
      </c>
      <c r="G3569" t="s">
        <v>54</v>
      </c>
      <c r="H3569">
        <v>8085</v>
      </c>
      <c r="I3569">
        <v>36525520</v>
      </c>
      <c r="J3569" t="s">
        <v>2650</v>
      </c>
      <c r="K3569" s="45">
        <v>431155</v>
      </c>
      <c r="L3569" t="s">
        <v>1228</v>
      </c>
      <c r="M3569" s="45">
        <v>81920</v>
      </c>
      <c r="N3569" t="s">
        <v>1228</v>
      </c>
    </row>
    <row r="3570" spans="1:14" hidden="1">
      <c r="A3570">
        <v>10</v>
      </c>
      <c r="B3570">
        <v>57</v>
      </c>
      <c r="C3570" t="s">
        <v>2563</v>
      </c>
      <c r="D3570" t="s">
        <v>2649</v>
      </c>
      <c r="E3570">
        <v>1000730</v>
      </c>
      <c r="F3570" t="s">
        <v>47</v>
      </c>
      <c r="G3570" t="s">
        <v>1154</v>
      </c>
      <c r="H3570">
        <v>8072</v>
      </c>
      <c r="I3570">
        <v>36525726</v>
      </c>
      <c r="J3570" t="s">
        <v>2651</v>
      </c>
      <c r="K3570" s="45">
        <v>256288</v>
      </c>
      <c r="L3570" t="s">
        <v>1228</v>
      </c>
      <c r="M3570" s="45">
        <v>48695</v>
      </c>
      <c r="N3570" t="s">
        <v>1228</v>
      </c>
    </row>
    <row r="3571" spans="1:14" hidden="1">
      <c r="A3571">
        <v>19</v>
      </c>
      <c r="B3571">
        <v>41</v>
      </c>
      <c r="C3571" t="s">
        <v>2559</v>
      </c>
      <c r="D3571" t="s">
        <v>2652</v>
      </c>
      <c r="E3571">
        <v>1000730</v>
      </c>
      <c r="F3571" t="s">
        <v>47</v>
      </c>
      <c r="G3571" t="s">
        <v>54</v>
      </c>
      <c r="H3571" t="s">
        <v>2557</v>
      </c>
      <c r="I3571">
        <v>3911422571</v>
      </c>
      <c r="J3571" t="s">
        <v>2558</v>
      </c>
      <c r="K3571">
        <v>0</v>
      </c>
      <c r="L3571" t="s">
        <v>1228</v>
      </c>
      <c r="M3571">
        <v>0</v>
      </c>
      <c r="N3571" t="s">
        <v>1228</v>
      </c>
    </row>
    <row r="3572" spans="1:14" hidden="1">
      <c r="A3572">
        <v>19</v>
      </c>
      <c r="B3572">
        <v>41</v>
      </c>
      <c r="C3572" t="s">
        <v>2559</v>
      </c>
      <c r="D3572" t="s">
        <v>2652</v>
      </c>
      <c r="E3572">
        <v>1000730</v>
      </c>
      <c r="F3572" t="s">
        <v>47</v>
      </c>
      <c r="G3572" t="s">
        <v>54</v>
      </c>
      <c r="H3572" t="s">
        <v>2557</v>
      </c>
      <c r="I3572">
        <v>3911422571</v>
      </c>
      <c r="J3572" t="s">
        <v>2558</v>
      </c>
      <c r="K3572">
        <v>0</v>
      </c>
      <c r="L3572" t="s">
        <v>1228</v>
      </c>
      <c r="M3572">
        <v>0</v>
      </c>
      <c r="N3572" t="s">
        <v>1228</v>
      </c>
    </row>
    <row r="3573" spans="1:14" hidden="1">
      <c r="A3573">
        <v>19</v>
      </c>
      <c r="B3573">
        <v>41</v>
      </c>
      <c r="C3573" t="s">
        <v>2559</v>
      </c>
      <c r="D3573" t="s">
        <v>2652</v>
      </c>
      <c r="E3573">
        <v>1000730</v>
      </c>
      <c r="F3573" t="s">
        <v>47</v>
      </c>
      <c r="G3573" t="s">
        <v>54</v>
      </c>
      <c r="H3573" t="s">
        <v>2557</v>
      </c>
      <c r="I3573">
        <v>3911422571</v>
      </c>
      <c r="J3573" t="s">
        <v>2558</v>
      </c>
      <c r="K3573">
        <v>0</v>
      </c>
      <c r="L3573" t="s">
        <v>1228</v>
      </c>
      <c r="M3573">
        <v>0</v>
      </c>
      <c r="N3573" t="s">
        <v>1228</v>
      </c>
    </row>
    <row r="3574" spans="1:14" hidden="1">
      <c r="A3574">
        <v>19</v>
      </c>
      <c r="B3574">
        <v>41</v>
      </c>
      <c r="C3574" t="s">
        <v>2559</v>
      </c>
      <c r="D3574" t="s">
        <v>2652</v>
      </c>
      <c r="E3574">
        <v>1000730</v>
      </c>
      <c r="F3574" t="s">
        <v>47</v>
      </c>
      <c r="G3574" t="s">
        <v>54</v>
      </c>
      <c r="H3574" t="s">
        <v>2557</v>
      </c>
      <c r="I3574">
        <v>3911422571</v>
      </c>
      <c r="J3574" t="s">
        <v>2558</v>
      </c>
      <c r="K3574">
        <v>0</v>
      </c>
      <c r="L3574" t="s">
        <v>1228</v>
      </c>
      <c r="M3574">
        <v>0</v>
      </c>
      <c r="N3574" t="s">
        <v>1228</v>
      </c>
    </row>
    <row r="3575" spans="1:14" hidden="1">
      <c r="A3575">
        <v>19</v>
      </c>
      <c r="B3575">
        <v>41</v>
      </c>
      <c r="C3575" t="s">
        <v>2559</v>
      </c>
      <c r="D3575" t="s">
        <v>2652</v>
      </c>
      <c r="E3575">
        <v>1000730</v>
      </c>
      <c r="F3575" t="s">
        <v>47</v>
      </c>
      <c r="G3575" t="s">
        <v>54</v>
      </c>
      <c r="H3575" t="s">
        <v>2557</v>
      </c>
      <c r="I3575">
        <v>3911422571</v>
      </c>
      <c r="J3575" t="s">
        <v>2558</v>
      </c>
      <c r="K3575">
        <v>0</v>
      </c>
      <c r="L3575" t="s">
        <v>1228</v>
      </c>
      <c r="M3575">
        <v>0</v>
      </c>
      <c r="N3575" t="s">
        <v>1228</v>
      </c>
    </row>
    <row r="3576" spans="1:14" hidden="1">
      <c r="A3576">
        <v>19</v>
      </c>
      <c r="B3576">
        <v>41</v>
      </c>
      <c r="C3576" t="s">
        <v>2559</v>
      </c>
      <c r="D3576" t="s">
        <v>2652</v>
      </c>
      <c r="E3576">
        <v>1000730</v>
      </c>
      <c r="F3576" t="s">
        <v>47</v>
      </c>
      <c r="G3576" t="s">
        <v>54</v>
      </c>
      <c r="H3576" t="s">
        <v>2557</v>
      </c>
      <c r="I3576">
        <v>3911422571</v>
      </c>
      <c r="J3576" t="s">
        <v>2558</v>
      </c>
      <c r="K3576">
        <v>0</v>
      </c>
      <c r="L3576" t="s">
        <v>1228</v>
      </c>
      <c r="M3576">
        <v>0</v>
      </c>
      <c r="N3576" t="s">
        <v>1228</v>
      </c>
    </row>
    <row r="3577" spans="1:14" hidden="1">
      <c r="A3577">
        <v>19</v>
      </c>
      <c r="B3577">
        <v>41</v>
      </c>
      <c r="C3577" t="s">
        <v>2559</v>
      </c>
      <c r="D3577" t="s">
        <v>2652</v>
      </c>
      <c r="E3577">
        <v>1000730</v>
      </c>
      <c r="F3577" t="s">
        <v>47</v>
      </c>
      <c r="G3577" t="s">
        <v>54</v>
      </c>
      <c r="H3577" t="s">
        <v>2557</v>
      </c>
      <c r="I3577">
        <v>3911422571</v>
      </c>
      <c r="J3577" t="s">
        <v>2558</v>
      </c>
      <c r="K3577">
        <v>0</v>
      </c>
      <c r="L3577" t="s">
        <v>1228</v>
      </c>
      <c r="M3577">
        <v>0</v>
      </c>
      <c r="N3577" t="s">
        <v>1228</v>
      </c>
    </row>
    <row r="3578" spans="1:14" hidden="1">
      <c r="A3578">
        <v>19</v>
      </c>
      <c r="B3578">
        <v>41</v>
      </c>
      <c r="C3578" t="s">
        <v>2559</v>
      </c>
      <c r="D3578" t="s">
        <v>2652</v>
      </c>
      <c r="E3578">
        <v>1000730</v>
      </c>
      <c r="F3578" t="s">
        <v>47</v>
      </c>
      <c r="G3578" t="s">
        <v>54</v>
      </c>
      <c r="H3578" t="s">
        <v>2557</v>
      </c>
      <c r="I3578">
        <v>3911422571</v>
      </c>
      <c r="J3578" t="s">
        <v>2558</v>
      </c>
      <c r="K3578">
        <v>0</v>
      </c>
      <c r="L3578" t="s">
        <v>1228</v>
      </c>
      <c r="M3578">
        <v>0</v>
      </c>
      <c r="N3578" t="s">
        <v>1228</v>
      </c>
    </row>
    <row r="3579" spans="1:14" hidden="1">
      <c r="A3579">
        <v>19</v>
      </c>
      <c r="B3579">
        <v>41</v>
      </c>
      <c r="C3579" t="s">
        <v>2559</v>
      </c>
      <c r="D3579" t="s">
        <v>2652</v>
      </c>
      <c r="E3579">
        <v>1000730</v>
      </c>
      <c r="F3579" t="s">
        <v>47</v>
      </c>
      <c r="G3579" t="s">
        <v>54</v>
      </c>
      <c r="H3579" t="s">
        <v>2557</v>
      </c>
      <c r="I3579">
        <v>3911422571</v>
      </c>
      <c r="J3579" t="s">
        <v>2558</v>
      </c>
      <c r="K3579">
        <v>0</v>
      </c>
      <c r="L3579" t="s">
        <v>1228</v>
      </c>
      <c r="M3579">
        <v>0</v>
      </c>
      <c r="N3579" t="s">
        <v>1228</v>
      </c>
    </row>
    <row r="3580" spans="1:14" hidden="1">
      <c r="A3580">
        <v>19</v>
      </c>
      <c r="B3580">
        <v>41</v>
      </c>
      <c r="C3580" t="s">
        <v>2559</v>
      </c>
      <c r="D3580" t="s">
        <v>2652</v>
      </c>
      <c r="E3580">
        <v>1000730</v>
      </c>
      <c r="F3580" t="s">
        <v>47</v>
      </c>
      <c r="G3580" t="s">
        <v>54</v>
      </c>
      <c r="H3580" t="s">
        <v>2557</v>
      </c>
      <c r="I3580">
        <v>3911422571</v>
      </c>
      <c r="J3580" t="s">
        <v>2558</v>
      </c>
      <c r="K3580">
        <v>0</v>
      </c>
      <c r="L3580" t="s">
        <v>1228</v>
      </c>
      <c r="M3580">
        <v>0</v>
      </c>
      <c r="N3580" t="s">
        <v>1228</v>
      </c>
    </row>
    <row r="3581" spans="1:14" hidden="1">
      <c r="A3581">
        <v>19</v>
      </c>
      <c r="B3581">
        <v>41</v>
      </c>
      <c r="C3581" t="s">
        <v>2559</v>
      </c>
      <c r="D3581" t="s">
        <v>2652</v>
      </c>
      <c r="E3581">
        <v>1000730</v>
      </c>
      <c r="F3581" t="s">
        <v>47</v>
      </c>
      <c r="G3581" t="s">
        <v>54</v>
      </c>
      <c r="H3581" t="s">
        <v>2557</v>
      </c>
      <c r="I3581">
        <v>3911422571</v>
      </c>
      <c r="J3581" t="s">
        <v>2558</v>
      </c>
      <c r="K3581">
        <v>0</v>
      </c>
      <c r="L3581" t="s">
        <v>1228</v>
      </c>
      <c r="M3581">
        <v>0</v>
      </c>
      <c r="N3581" t="s">
        <v>1228</v>
      </c>
    </row>
    <row r="3582" spans="1:14" hidden="1">
      <c r="A3582">
        <v>19</v>
      </c>
      <c r="B3582">
        <v>41</v>
      </c>
      <c r="C3582" t="s">
        <v>2559</v>
      </c>
      <c r="D3582" t="s">
        <v>2652</v>
      </c>
      <c r="E3582">
        <v>1000730</v>
      </c>
      <c r="F3582" t="s">
        <v>47</v>
      </c>
      <c r="G3582" t="s">
        <v>54</v>
      </c>
      <c r="H3582" t="s">
        <v>2557</v>
      </c>
      <c r="I3582">
        <v>3911422571</v>
      </c>
      <c r="J3582" t="s">
        <v>2558</v>
      </c>
      <c r="K3582">
        <v>0</v>
      </c>
      <c r="L3582" t="s">
        <v>1228</v>
      </c>
      <c r="M3582">
        <v>0</v>
      </c>
      <c r="N3582" t="s">
        <v>1228</v>
      </c>
    </row>
    <row r="3583" spans="1:14" hidden="1">
      <c r="A3583">
        <v>19</v>
      </c>
      <c r="B3583">
        <v>41</v>
      </c>
      <c r="C3583" t="s">
        <v>2559</v>
      </c>
      <c r="D3583" t="s">
        <v>2652</v>
      </c>
      <c r="E3583">
        <v>1000730</v>
      </c>
      <c r="F3583" t="s">
        <v>47</v>
      </c>
      <c r="G3583" t="s">
        <v>54</v>
      </c>
      <c r="H3583" t="s">
        <v>2557</v>
      </c>
      <c r="I3583">
        <v>3911422571</v>
      </c>
      <c r="J3583" t="s">
        <v>2558</v>
      </c>
      <c r="K3583">
        <v>0</v>
      </c>
      <c r="L3583" t="s">
        <v>1228</v>
      </c>
      <c r="M3583">
        <v>0</v>
      </c>
      <c r="N3583" t="s">
        <v>1228</v>
      </c>
    </row>
    <row r="3584" spans="1:14" hidden="1">
      <c r="A3584">
        <v>19</v>
      </c>
      <c r="B3584">
        <v>41</v>
      </c>
      <c r="C3584" t="s">
        <v>2559</v>
      </c>
      <c r="D3584" t="s">
        <v>2652</v>
      </c>
      <c r="E3584">
        <v>1000730</v>
      </c>
      <c r="F3584" t="s">
        <v>47</v>
      </c>
      <c r="G3584" t="s">
        <v>54</v>
      </c>
      <c r="H3584" t="s">
        <v>2557</v>
      </c>
      <c r="I3584">
        <v>3911422571</v>
      </c>
      <c r="J3584" t="s">
        <v>2558</v>
      </c>
      <c r="K3584">
        <v>0</v>
      </c>
      <c r="L3584" t="s">
        <v>1228</v>
      </c>
      <c r="M3584">
        <v>0</v>
      </c>
      <c r="N3584" t="s">
        <v>1228</v>
      </c>
    </row>
    <row r="3585" spans="1:14" hidden="1">
      <c r="A3585">
        <v>19</v>
      </c>
      <c r="B3585">
        <v>41</v>
      </c>
      <c r="C3585" t="s">
        <v>2559</v>
      </c>
      <c r="D3585" t="s">
        <v>2652</v>
      </c>
      <c r="E3585">
        <v>1000730</v>
      </c>
      <c r="F3585" t="s">
        <v>47</v>
      </c>
      <c r="G3585" t="s">
        <v>54</v>
      </c>
      <c r="H3585" t="s">
        <v>2557</v>
      </c>
      <c r="I3585">
        <v>3911422571</v>
      </c>
      <c r="J3585" t="s">
        <v>2558</v>
      </c>
      <c r="K3585">
        <v>0</v>
      </c>
      <c r="L3585" t="s">
        <v>1228</v>
      </c>
      <c r="M3585">
        <v>0</v>
      </c>
      <c r="N3585" t="s">
        <v>1228</v>
      </c>
    </row>
    <row r="3586" spans="1:14" hidden="1">
      <c r="A3586">
        <v>19</v>
      </c>
      <c r="B3586">
        <v>41</v>
      </c>
      <c r="C3586" t="s">
        <v>2559</v>
      </c>
      <c r="D3586" t="s">
        <v>2652</v>
      </c>
      <c r="E3586">
        <v>1000730</v>
      </c>
      <c r="F3586" t="s">
        <v>47</v>
      </c>
      <c r="G3586" t="s">
        <v>54</v>
      </c>
      <c r="H3586" t="s">
        <v>2557</v>
      </c>
      <c r="I3586">
        <v>3911422571</v>
      </c>
      <c r="J3586" t="s">
        <v>2558</v>
      </c>
      <c r="K3586">
        <v>0</v>
      </c>
      <c r="L3586" t="s">
        <v>1228</v>
      </c>
      <c r="M3586">
        <v>0</v>
      </c>
      <c r="N3586" t="s">
        <v>1228</v>
      </c>
    </row>
    <row r="3587" spans="1:14" hidden="1">
      <c r="A3587">
        <v>19</v>
      </c>
      <c r="B3587">
        <v>41</v>
      </c>
      <c r="C3587" t="s">
        <v>2559</v>
      </c>
      <c r="D3587" t="s">
        <v>2652</v>
      </c>
      <c r="E3587">
        <v>1000730</v>
      </c>
      <c r="F3587" t="s">
        <v>47</v>
      </c>
      <c r="G3587" t="s">
        <v>54</v>
      </c>
      <c r="H3587" t="s">
        <v>2557</v>
      </c>
      <c r="I3587">
        <v>3911422571</v>
      </c>
      <c r="J3587" t="s">
        <v>2558</v>
      </c>
      <c r="K3587">
        <v>0</v>
      </c>
      <c r="L3587" t="s">
        <v>1228</v>
      </c>
      <c r="M3587">
        <v>0</v>
      </c>
      <c r="N3587" t="s">
        <v>1228</v>
      </c>
    </row>
    <row r="3588" spans="1:14" hidden="1">
      <c r="A3588">
        <v>19</v>
      </c>
      <c r="B3588">
        <v>41</v>
      </c>
      <c r="C3588" t="s">
        <v>2559</v>
      </c>
      <c r="D3588" t="s">
        <v>2652</v>
      </c>
      <c r="E3588">
        <v>1000730</v>
      </c>
      <c r="F3588" t="s">
        <v>47</v>
      </c>
      <c r="G3588" t="s">
        <v>54</v>
      </c>
      <c r="H3588" t="s">
        <v>2557</v>
      </c>
      <c r="I3588">
        <v>3911422571</v>
      </c>
      <c r="J3588" t="s">
        <v>2558</v>
      </c>
      <c r="K3588">
        <v>0</v>
      </c>
      <c r="L3588" t="s">
        <v>1228</v>
      </c>
      <c r="M3588">
        <v>0</v>
      </c>
      <c r="N3588" t="s">
        <v>1228</v>
      </c>
    </row>
    <row r="3589" spans="1:14" hidden="1">
      <c r="A3589">
        <v>19</v>
      </c>
      <c r="B3589">
        <v>41</v>
      </c>
      <c r="C3589" t="s">
        <v>2559</v>
      </c>
      <c r="D3589" t="s">
        <v>2652</v>
      </c>
      <c r="E3589">
        <v>1000730</v>
      </c>
      <c r="F3589" t="s">
        <v>47</v>
      </c>
      <c r="G3589" t="s">
        <v>54</v>
      </c>
      <c r="H3589" t="s">
        <v>2557</v>
      </c>
      <c r="I3589">
        <v>3911422571</v>
      </c>
      <c r="J3589" t="s">
        <v>2558</v>
      </c>
      <c r="K3589">
        <v>0</v>
      </c>
      <c r="L3589" t="s">
        <v>1228</v>
      </c>
      <c r="M3589">
        <v>0</v>
      </c>
      <c r="N3589" t="s">
        <v>1228</v>
      </c>
    </row>
    <row r="3590" spans="1:14" hidden="1">
      <c r="A3590">
        <v>19</v>
      </c>
      <c r="B3590">
        <v>41</v>
      </c>
      <c r="C3590" t="s">
        <v>2559</v>
      </c>
      <c r="D3590" t="s">
        <v>2652</v>
      </c>
      <c r="E3590">
        <v>1000730</v>
      </c>
      <c r="F3590" t="s">
        <v>47</v>
      </c>
      <c r="G3590" t="s">
        <v>54</v>
      </c>
      <c r="H3590" t="s">
        <v>2557</v>
      </c>
      <c r="I3590">
        <v>3911422571</v>
      </c>
      <c r="J3590" t="s">
        <v>2558</v>
      </c>
      <c r="K3590">
        <v>0</v>
      </c>
      <c r="L3590" t="s">
        <v>1228</v>
      </c>
      <c r="M3590">
        <v>0</v>
      </c>
      <c r="N3590" t="s">
        <v>1228</v>
      </c>
    </row>
    <row r="3591" spans="1:14" hidden="1">
      <c r="A3591">
        <v>19</v>
      </c>
      <c r="B3591">
        <v>41</v>
      </c>
      <c r="C3591" t="s">
        <v>2559</v>
      </c>
      <c r="D3591" t="s">
        <v>2652</v>
      </c>
      <c r="E3591">
        <v>1000730</v>
      </c>
      <c r="F3591" t="s">
        <v>47</v>
      </c>
      <c r="G3591" t="s">
        <v>54</v>
      </c>
      <c r="H3591" t="s">
        <v>2557</v>
      </c>
      <c r="I3591">
        <v>3911422571</v>
      </c>
      <c r="J3591" t="s">
        <v>2558</v>
      </c>
      <c r="K3591">
        <v>0</v>
      </c>
      <c r="L3591" t="s">
        <v>1228</v>
      </c>
      <c r="M3591">
        <v>0</v>
      </c>
      <c r="N3591" t="s">
        <v>1228</v>
      </c>
    </row>
    <row r="3592" spans="1:14" hidden="1">
      <c r="A3592">
        <v>19</v>
      </c>
      <c r="B3592">
        <v>41</v>
      </c>
      <c r="C3592" t="s">
        <v>2559</v>
      </c>
      <c r="D3592" t="s">
        <v>2652</v>
      </c>
      <c r="E3592">
        <v>1000730</v>
      </c>
      <c r="F3592" t="s">
        <v>47</v>
      </c>
      <c r="G3592" t="s">
        <v>54</v>
      </c>
      <c r="H3592" t="s">
        <v>2557</v>
      </c>
      <c r="I3592">
        <v>3911422571</v>
      </c>
      <c r="J3592" t="s">
        <v>2558</v>
      </c>
      <c r="K3592">
        <v>0</v>
      </c>
      <c r="L3592" t="s">
        <v>1228</v>
      </c>
      <c r="M3592">
        <v>0</v>
      </c>
      <c r="N3592" t="s">
        <v>1228</v>
      </c>
    </row>
    <row r="3593" spans="1:14" hidden="1">
      <c r="A3593">
        <v>19</v>
      </c>
      <c r="B3593">
        <v>41</v>
      </c>
      <c r="C3593" t="s">
        <v>2559</v>
      </c>
      <c r="D3593" t="s">
        <v>2652</v>
      </c>
      <c r="E3593">
        <v>1000730</v>
      </c>
      <c r="F3593" t="s">
        <v>47</v>
      </c>
      <c r="G3593" t="s">
        <v>54</v>
      </c>
      <c r="H3593" t="s">
        <v>2557</v>
      </c>
      <c r="I3593">
        <v>3911422571</v>
      </c>
      <c r="J3593" t="s">
        <v>2558</v>
      </c>
      <c r="K3593">
        <v>0</v>
      </c>
      <c r="L3593" t="s">
        <v>1228</v>
      </c>
      <c r="M3593">
        <v>0</v>
      </c>
      <c r="N3593" t="s">
        <v>1228</v>
      </c>
    </row>
    <row r="3594" spans="1:14" hidden="1">
      <c r="A3594">
        <v>19</v>
      </c>
      <c r="B3594">
        <v>41</v>
      </c>
      <c r="C3594" t="s">
        <v>2559</v>
      </c>
      <c r="D3594" t="s">
        <v>2652</v>
      </c>
      <c r="E3594">
        <v>1000730</v>
      </c>
      <c r="F3594" t="s">
        <v>47</v>
      </c>
      <c r="G3594" t="s">
        <v>54</v>
      </c>
      <c r="H3594" t="s">
        <v>2557</v>
      </c>
      <c r="I3594">
        <v>3911422571</v>
      </c>
      <c r="J3594" t="s">
        <v>2558</v>
      </c>
      <c r="K3594">
        <v>0</v>
      </c>
      <c r="L3594" t="s">
        <v>1228</v>
      </c>
      <c r="M3594">
        <v>0</v>
      </c>
      <c r="N3594" t="s">
        <v>1228</v>
      </c>
    </row>
    <row r="3595" spans="1:14" hidden="1">
      <c r="A3595">
        <v>10</v>
      </c>
      <c r="B3595">
        <v>41</v>
      </c>
      <c r="C3595" t="s">
        <v>2559</v>
      </c>
      <c r="D3595" t="s">
        <v>2652</v>
      </c>
      <c r="E3595">
        <v>1000730</v>
      </c>
      <c r="F3595" t="s">
        <v>47</v>
      </c>
      <c r="G3595" t="s">
        <v>409</v>
      </c>
      <c r="H3595" t="s">
        <v>2557</v>
      </c>
      <c r="I3595">
        <v>3911422572</v>
      </c>
      <c r="J3595" t="s">
        <v>2558</v>
      </c>
      <c r="K3595">
        <v>0</v>
      </c>
      <c r="L3595" t="s">
        <v>1228</v>
      </c>
      <c r="M3595">
        <v>0</v>
      </c>
      <c r="N3595" t="s">
        <v>1228</v>
      </c>
    </row>
    <row r="3596" spans="1:14" hidden="1">
      <c r="A3596">
        <v>10</v>
      </c>
      <c r="B3596">
        <v>41</v>
      </c>
      <c r="C3596" t="s">
        <v>2559</v>
      </c>
      <c r="D3596" t="s">
        <v>2652</v>
      </c>
      <c r="E3596">
        <v>1000730</v>
      </c>
      <c r="F3596" t="s">
        <v>47</v>
      </c>
      <c r="G3596" t="s">
        <v>1122</v>
      </c>
      <c r="H3596" t="s">
        <v>2557</v>
      </c>
      <c r="I3596">
        <v>3911422572</v>
      </c>
      <c r="J3596" t="s">
        <v>2558</v>
      </c>
      <c r="K3596">
        <v>0</v>
      </c>
      <c r="L3596" t="s">
        <v>1228</v>
      </c>
      <c r="M3596">
        <v>0</v>
      </c>
      <c r="N3596" t="s">
        <v>1228</v>
      </c>
    </row>
    <row r="3597" spans="1:14" hidden="1">
      <c r="A3597">
        <v>10</v>
      </c>
      <c r="B3597">
        <v>41</v>
      </c>
      <c r="C3597" t="s">
        <v>2559</v>
      </c>
      <c r="D3597" t="s">
        <v>2652</v>
      </c>
      <c r="E3597">
        <v>1000730</v>
      </c>
      <c r="F3597" t="s">
        <v>47</v>
      </c>
      <c r="G3597" t="s">
        <v>194</v>
      </c>
      <c r="H3597" t="s">
        <v>2557</v>
      </c>
      <c r="I3597">
        <v>3911422572</v>
      </c>
      <c r="J3597" t="s">
        <v>2558</v>
      </c>
      <c r="K3597">
        <v>0</v>
      </c>
      <c r="L3597" t="s">
        <v>1228</v>
      </c>
      <c r="M3597">
        <v>0</v>
      </c>
      <c r="N3597" t="s">
        <v>1228</v>
      </c>
    </row>
    <row r="3598" spans="1:14" hidden="1">
      <c r="A3598">
        <v>10</v>
      </c>
      <c r="B3598">
        <v>41</v>
      </c>
      <c r="C3598" t="s">
        <v>2559</v>
      </c>
      <c r="D3598" t="s">
        <v>2652</v>
      </c>
      <c r="E3598">
        <v>1000730</v>
      </c>
      <c r="F3598" t="s">
        <v>47</v>
      </c>
      <c r="G3598" t="s">
        <v>409</v>
      </c>
      <c r="H3598" t="s">
        <v>2557</v>
      </c>
      <c r="I3598">
        <v>3911422572</v>
      </c>
      <c r="J3598" t="s">
        <v>2558</v>
      </c>
      <c r="K3598">
        <v>0</v>
      </c>
      <c r="L3598" t="s">
        <v>1228</v>
      </c>
      <c r="M3598">
        <v>0</v>
      </c>
      <c r="N3598" t="s">
        <v>1228</v>
      </c>
    </row>
    <row r="3599" spans="1:14" hidden="1">
      <c r="A3599">
        <v>10</v>
      </c>
      <c r="B3599">
        <v>41</v>
      </c>
      <c r="C3599" t="s">
        <v>2559</v>
      </c>
      <c r="D3599" t="s">
        <v>2652</v>
      </c>
      <c r="E3599">
        <v>1000730</v>
      </c>
      <c r="F3599" t="s">
        <v>47</v>
      </c>
      <c r="G3599" t="s">
        <v>1122</v>
      </c>
      <c r="H3599" t="s">
        <v>2557</v>
      </c>
      <c r="I3599">
        <v>3911422572</v>
      </c>
      <c r="J3599" t="s">
        <v>2558</v>
      </c>
      <c r="K3599">
        <v>0</v>
      </c>
      <c r="L3599" t="s">
        <v>1228</v>
      </c>
      <c r="M3599">
        <v>0</v>
      </c>
      <c r="N3599" t="s">
        <v>1228</v>
      </c>
    </row>
    <row r="3600" spans="1:14" hidden="1">
      <c r="A3600">
        <v>10</v>
      </c>
      <c r="B3600">
        <v>41</v>
      </c>
      <c r="C3600" t="s">
        <v>2559</v>
      </c>
      <c r="D3600" t="s">
        <v>2652</v>
      </c>
      <c r="E3600">
        <v>1000730</v>
      </c>
      <c r="F3600" t="s">
        <v>47</v>
      </c>
      <c r="G3600" t="s">
        <v>194</v>
      </c>
      <c r="H3600" t="s">
        <v>2557</v>
      </c>
      <c r="I3600">
        <v>3911422572</v>
      </c>
      <c r="J3600" t="s">
        <v>2558</v>
      </c>
      <c r="K3600">
        <v>0</v>
      </c>
      <c r="L3600" t="s">
        <v>1228</v>
      </c>
      <c r="M3600">
        <v>0</v>
      </c>
      <c r="N3600" t="s">
        <v>1228</v>
      </c>
    </row>
    <row r="3601" spans="1:14" hidden="1">
      <c r="A3601">
        <v>19</v>
      </c>
      <c r="B3601">
        <v>41</v>
      </c>
      <c r="C3601" t="s">
        <v>2560</v>
      </c>
      <c r="D3601" t="s">
        <v>2652</v>
      </c>
      <c r="E3601">
        <v>1000730</v>
      </c>
      <c r="F3601" t="s">
        <v>47</v>
      </c>
      <c r="G3601" t="s">
        <v>54</v>
      </c>
      <c r="H3601" t="s">
        <v>2557</v>
      </c>
      <c r="I3601">
        <v>3911422571</v>
      </c>
      <c r="J3601" t="s">
        <v>2558</v>
      </c>
      <c r="K3601">
        <v>0</v>
      </c>
      <c r="L3601" t="s">
        <v>1228</v>
      </c>
      <c r="M3601">
        <v>0</v>
      </c>
      <c r="N3601" t="s">
        <v>1228</v>
      </c>
    </row>
    <row r="3602" spans="1:14" hidden="1">
      <c r="A3602">
        <v>19</v>
      </c>
      <c r="B3602">
        <v>41</v>
      </c>
      <c r="C3602" t="s">
        <v>2560</v>
      </c>
      <c r="D3602" t="s">
        <v>2652</v>
      </c>
      <c r="E3602">
        <v>1000730</v>
      </c>
      <c r="F3602" t="s">
        <v>47</v>
      </c>
      <c r="G3602" t="s">
        <v>54</v>
      </c>
      <c r="H3602" t="s">
        <v>2557</v>
      </c>
      <c r="I3602">
        <v>3911422571</v>
      </c>
      <c r="J3602" t="s">
        <v>2558</v>
      </c>
      <c r="K3602">
        <v>0</v>
      </c>
      <c r="L3602" t="s">
        <v>1228</v>
      </c>
      <c r="M3602">
        <v>0</v>
      </c>
      <c r="N3602" t="s">
        <v>1228</v>
      </c>
    </row>
    <row r="3603" spans="1:14" hidden="1">
      <c r="A3603">
        <v>19</v>
      </c>
      <c r="B3603">
        <v>41</v>
      </c>
      <c r="C3603" t="s">
        <v>2560</v>
      </c>
      <c r="D3603" t="s">
        <v>2652</v>
      </c>
      <c r="E3603">
        <v>1000730</v>
      </c>
      <c r="F3603" t="s">
        <v>47</v>
      </c>
      <c r="G3603" t="s">
        <v>54</v>
      </c>
      <c r="H3603" t="s">
        <v>2557</v>
      </c>
      <c r="I3603">
        <v>3911422571</v>
      </c>
      <c r="J3603" t="s">
        <v>2558</v>
      </c>
      <c r="K3603">
        <v>0</v>
      </c>
      <c r="L3603" t="s">
        <v>1228</v>
      </c>
      <c r="M3603">
        <v>0</v>
      </c>
      <c r="N3603" t="s">
        <v>1228</v>
      </c>
    </row>
    <row r="3604" spans="1:14" hidden="1">
      <c r="A3604">
        <v>19</v>
      </c>
      <c r="B3604">
        <v>41</v>
      </c>
      <c r="C3604" t="s">
        <v>2560</v>
      </c>
      <c r="D3604" t="s">
        <v>2652</v>
      </c>
      <c r="E3604">
        <v>1000730</v>
      </c>
      <c r="F3604" t="s">
        <v>47</v>
      </c>
      <c r="G3604" t="s">
        <v>54</v>
      </c>
      <c r="H3604" t="s">
        <v>2557</v>
      </c>
      <c r="I3604">
        <v>3911422571</v>
      </c>
      <c r="J3604" t="s">
        <v>2558</v>
      </c>
      <c r="K3604">
        <v>0</v>
      </c>
      <c r="L3604" t="s">
        <v>1228</v>
      </c>
      <c r="M3604">
        <v>0</v>
      </c>
      <c r="N3604" t="s">
        <v>1228</v>
      </c>
    </row>
    <row r="3605" spans="1:14" hidden="1">
      <c r="A3605">
        <v>19</v>
      </c>
      <c r="B3605">
        <v>41</v>
      </c>
      <c r="C3605" t="s">
        <v>2560</v>
      </c>
      <c r="D3605" t="s">
        <v>2652</v>
      </c>
      <c r="E3605">
        <v>1000730</v>
      </c>
      <c r="F3605" t="s">
        <v>47</v>
      </c>
      <c r="G3605" t="s">
        <v>54</v>
      </c>
      <c r="H3605" t="s">
        <v>2557</v>
      </c>
      <c r="I3605">
        <v>3911422571</v>
      </c>
      <c r="J3605" t="s">
        <v>2558</v>
      </c>
      <c r="K3605">
        <v>0</v>
      </c>
      <c r="L3605" t="s">
        <v>1228</v>
      </c>
      <c r="M3605">
        <v>0</v>
      </c>
      <c r="N3605" t="s">
        <v>1228</v>
      </c>
    </row>
    <row r="3606" spans="1:14" hidden="1">
      <c r="A3606">
        <v>19</v>
      </c>
      <c r="B3606">
        <v>41</v>
      </c>
      <c r="C3606" t="s">
        <v>2560</v>
      </c>
      <c r="D3606" t="s">
        <v>2652</v>
      </c>
      <c r="E3606">
        <v>1000730</v>
      </c>
      <c r="F3606" t="s">
        <v>47</v>
      </c>
      <c r="G3606" t="s">
        <v>54</v>
      </c>
      <c r="H3606" t="s">
        <v>2557</v>
      </c>
      <c r="I3606">
        <v>3911422571</v>
      </c>
      <c r="J3606" t="s">
        <v>2558</v>
      </c>
      <c r="K3606">
        <v>0</v>
      </c>
      <c r="L3606" t="s">
        <v>1228</v>
      </c>
      <c r="M3606">
        <v>0</v>
      </c>
      <c r="N3606" t="s">
        <v>1228</v>
      </c>
    </row>
    <row r="3607" spans="1:14" hidden="1">
      <c r="A3607">
        <v>19</v>
      </c>
      <c r="B3607">
        <v>41</v>
      </c>
      <c r="C3607" t="s">
        <v>2560</v>
      </c>
      <c r="D3607" t="s">
        <v>2652</v>
      </c>
      <c r="E3607">
        <v>1000730</v>
      </c>
      <c r="F3607" t="s">
        <v>47</v>
      </c>
      <c r="G3607" t="s">
        <v>54</v>
      </c>
      <c r="H3607" t="s">
        <v>2557</v>
      </c>
      <c r="I3607">
        <v>3911422571</v>
      </c>
      <c r="J3607" t="s">
        <v>2558</v>
      </c>
      <c r="K3607">
        <v>0</v>
      </c>
      <c r="L3607" t="s">
        <v>1228</v>
      </c>
      <c r="M3607">
        <v>0</v>
      </c>
      <c r="N3607" t="s">
        <v>1228</v>
      </c>
    </row>
    <row r="3608" spans="1:14" hidden="1">
      <c r="A3608">
        <v>19</v>
      </c>
      <c r="B3608">
        <v>41</v>
      </c>
      <c r="C3608" t="s">
        <v>2560</v>
      </c>
      <c r="D3608" t="s">
        <v>2652</v>
      </c>
      <c r="E3608">
        <v>1000730</v>
      </c>
      <c r="F3608" t="s">
        <v>47</v>
      </c>
      <c r="G3608" t="s">
        <v>54</v>
      </c>
      <c r="H3608" t="s">
        <v>2557</v>
      </c>
      <c r="I3608">
        <v>3911422571</v>
      </c>
      <c r="J3608" t="s">
        <v>2558</v>
      </c>
      <c r="K3608">
        <v>0</v>
      </c>
      <c r="L3608" t="s">
        <v>1228</v>
      </c>
      <c r="M3608">
        <v>0</v>
      </c>
      <c r="N3608" t="s">
        <v>1228</v>
      </c>
    </row>
    <row r="3609" spans="1:14" hidden="1">
      <c r="A3609">
        <v>19</v>
      </c>
      <c r="B3609">
        <v>41</v>
      </c>
      <c r="C3609" t="s">
        <v>2560</v>
      </c>
      <c r="D3609" t="s">
        <v>2652</v>
      </c>
      <c r="E3609">
        <v>1000730</v>
      </c>
      <c r="F3609" t="s">
        <v>47</v>
      </c>
      <c r="G3609" t="s">
        <v>54</v>
      </c>
      <c r="H3609" t="s">
        <v>2557</v>
      </c>
      <c r="I3609">
        <v>3911422571</v>
      </c>
      <c r="J3609" t="s">
        <v>2558</v>
      </c>
      <c r="K3609">
        <v>0</v>
      </c>
      <c r="L3609" t="s">
        <v>1228</v>
      </c>
      <c r="M3609">
        <v>0</v>
      </c>
      <c r="N3609" t="s">
        <v>1228</v>
      </c>
    </row>
    <row r="3610" spans="1:14" hidden="1">
      <c r="A3610">
        <v>19</v>
      </c>
      <c r="B3610">
        <v>41</v>
      </c>
      <c r="C3610" t="s">
        <v>2560</v>
      </c>
      <c r="D3610" t="s">
        <v>2652</v>
      </c>
      <c r="E3610">
        <v>1000730</v>
      </c>
      <c r="F3610" t="s">
        <v>47</v>
      </c>
      <c r="G3610" t="s">
        <v>54</v>
      </c>
      <c r="H3610" t="s">
        <v>2557</v>
      </c>
      <c r="I3610">
        <v>3911422571</v>
      </c>
      <c r="J3610" t="s">
        <v>2558</v>
      </c>
      <c r="K3610">
        <v>0</v>
      </c>
      <c r="L3610" t="s">
        <v>1228</v>
      </c>
      <c r="M3610">
        <v>0</v>
      </c>
      <c r="N3610" t="s">
        <v>1228</v>
      </c>
    </row>
    <row r="3611" spans="1:14" hidden="1">
      <c r="A3611">
        <v>19</v>
      </c>
      <c r="B3611">
        <v>41</v>
      </c>
      <c r="C3611" t="s">
        <v>2560</v>
      </c>
      <c r="D3611" t="s">
        <v>2652</v>
      </c>
      <c r="E3611">
        <v>1000730</v>
      </c>
      <c r="F3611" t="s">
        <v>47</v>
      </c>
      <c r="G3611" t="s">
        <v>54</v>
      </c>
      <c r="H3611" t="s">
        <v>2557</v>
      </c>
      <c r="I3611">
        <v>3911422571</v>
      </c>
      <c r="J3611" t="s">
        <v>2558</v>
      </c>
      <c r="K3611">
        <v>0</v>
      </c>
      <c r="L3611" t="s">
        <v>1228</v>
      </c>
      <c r="M3611">
        <v>0</v>
      </c>
      <c r="N3611" t="s">
        <v>1228</v>
      </c>
    </row>
    <row r="3612" spans="1:14" hidden="1">
      <c r="A3612">
        <v>19</v>
      </c>
      <c r="B3612">
        <v>41</v>
      </c>
      <c r="C3612" t="s">
        <v>2560</v>
      </c>
      <c r="D3612" t="s">
        <v>2652</v>
      </c>
      <c r="E3612">
        <v>1000730</v>
      </c>
      <c r="F3612" t="s">
        <v>47</v>
      </c>
      <c r="G3612" t="s">
        <v>54</v>
      </c>
      <c r="H3612" t="s">
        <v>2557</v>
      </c>
      <c r="I3612">
        <v>3911422571</v>
      </c>
      <c r="J3612" t="s">
        <v>2558</v>
      </c>
      <c r="K3612">
        <v>0</v>
      </c>
      <c r="L3612" t="s">
        <v>1228</v>
      </c>
      <c r="M3612">
        <v>0</v>
      </c>
      <c r="N3612" t="s">
        <v>1228</v>
      </c>
    </row>
    <row r="3613" spans="1:14" hidden="1">
      <c r="A3613">
        <v>19</v>
      </c>
      <c r="B3613">
        <v>41</v>
      </c>
      <c r="C3613" t="s">
        <v>2560</v>
      </c>
      <c r="D3613" t="s">
        <v>2652</v>
      </c>
      <c r="E3613">
        <v>1000730</v>
      </c>
      <c r="F3613" t="s">
        <v>47</v>
      </c>
      <c r="G3613" t="s">
        <v>54</v>
      </c>
      <c r="H3613" t="s">
        <v>2557</v>
      </c>
      <c r="I3613">
        <v>3911422571</v>
      </c>
      <c r="J3613" t="s">
        <v>2558</v>
      </c>
      <c r="K3613">
        <v>0</v>
      </c>
      <c r="L3613" t="s">
        <v>1228</v>
      </c>
      <c r="M3613">
        <v>0</v>
      </c>
      <c r="N3613" t="s">
        <v>1228</v>
      </c>
    </row>
    <row r="3614" spans="1:14" hidden="1">
      <c r="A3614">
        <v>19</v>
      </c>
      <c r="B3614">
        <v>41</v>
      </c>
      <c r="C3614" t="s">
        <v>2560</v>
      </c>
      <c r="D3614" t="s">
        <v>2652</v>
      </c>
      <c r="E3614">
        <v>1000730</v>
      </c>
      <c r="F3614" t="s">
        <v>47</v>
      </c>
      <c r="G3614" t="s">
        <v>54</v>
      </c>
      <c r="H3614" t="s">
        <v>2557</v>
      </c>
      <c r="I3614">
        <v>3911422571</v>
      </c>
      <c r="J3614" t="s">
        <v>2558</v>
      </c>
      <c r="K3614">
        <v>0</v>
      </c>
      <c r="L3614" t="s">
        <v>1228</v>
      </c>
      <c r="M3614">
        <v>0</v>
      </c>
      <c r="N3614" t="s">
        <v>1228</v>
      </c>
    </row>
    <row r="3615" spans="1:14" hidden="1">
      <c r="A3615">
        <v>19</v>
      </c>
      <c r="B3615">
        <v>41</v>
      </c>
      <c r="C3615" t="s">
        <v>2560</v>
      </c>
      <c r="D3615" t="s">
        <v>2652</v>
      </c>
      <c r="E3615">
        <v>1000730</v>
      </c>
      <c r="F3615" t="s">
        <v>47</v>
      </c>
      <c r="G3615" t="s">
        <v>54</v>
      </c>
      <c r="H3615" t="s">
        <v>2557</v>
      </c>
      <c r="I3615">
        <v>3911422571</v>
      </c>
      <c r="J3615" t="s">
        <v>2558</v>
      </c>
      <c r="K3615">
        <v>0</v>
      </c>
      <c r="L3615" t="s">
        <v>1228</v>
      </c>
      <c r="M3615">
        <v>0</v>
      </c>
      <c r="N3615" t="s">
        <v>1228</v>
      </c>
    </row>
    <row r="3616" spans="1:14" hidden="1">
      <c r="A3616">
        <v>19</v>
      </c>
      <c r="B3616">
        <v>41</v>
      </c>
      <c r="C3616" t="s">
        <v>2560</v>
      </c>
      <c r="D3616" t="s">
        <v>2652</v>
      </c>
      <c r="E3616">
        <v>1000730</v>
      </c>
      <c r="F3616" t="s">
        <v>47</v>
      </c>
      <c r="G3616" t="s">
        <v>54</v>
      </c>
      <c r="H3616" t="s">
        <v>2557</v>
      </c>
      <c r="I3616">
        <v>3911422571</v>
      </c>
      <c r="J3616" t="s">
        <v>2558</v>
      </c>
      <c r="K3616">
        <v>0</v>
      </c>
      <c r="L3616" t="s">
        <v>1228</v>
      </c>
      <c r="M3616">
        <v>0</v>
      </c>
      <c r="N3616" t="s">
        <v>1228</v>
      </c>
    </row>
    <row r="3617" spans="1:14" hidden="1">
      <c r="A3617">
        <v>19</v>
      </c>
      <c r="B3617">
        <v>41</v>
      </c>
      <c r="C3617" t="s">
        <v>2560</v>
      </c>
      <c r="D3617" t="s">
        <v>2652</v>
      </c>
      <c r="E3617">
        <v>1000730</v>
      </c>
      <c r="F3617" t="s">
        <v>47</v>
      </c>
      <c r="G3617" t="s">
        <v>54</v>
      </c>
      <c r="H3617" t="s">
        <v>2557</v>
      </c>
      <c r="I3617">
        <v>3911422571</v>
      </c>
      <c r="J3617" t="s">
        <v>2558</v>
      </c>
      <c r="K3617">
        <v>0</v>
      </c>
      <c r="L3617" t="s">
        <v>1228</v>
      </c>
      <c r="M3617">
        <v>0</v>
      </c>
      <c r="N3617" t="s">
        <v>1228</v>
      </c>
    </row>
    <row r="3618" spans="1:14" hidden="1">
      <c r="A3618">
        <v>19</v>
      </c>
      <c r="B3618">
        <v>41</v>
      </c>
      <c r="C3618" t="s">
        <v>2560</v>
      </c>
      <c r="D3618" t="s">
        <v>2652</v>
      </c>
      <c r="E3618">
        <v>1000730</v>
      </c>
      <c r="F3618" t="s">
        <v>47</v>
      </c>
      <c r="G3618" t="s">
        <v>54</v>
      </c>
      <c r="H3618" t="s">
        <v>2557</v>
      </c>
      <c r="I3618">
        <v>3911422571</v>
      </c>
      <c r="J3618" t="s">
        <v>2558</v>
      </c>
      <c r="K3618">
        <v>0</v>
      </c>
      <c r="L3618" t="s">
        <v>1228</v>
      </c>
      <c r="M3618">
        <v>0</v>
      </c>
      <c r="N3618" t="s">
        <v>1228</v>
      </c>
    </row>
    <row r="3619" spans="1:14" hidden="1">
      <c r="A3619">
        <v>19</v>
      </c>
      <c r="B3619">
        <v>41</v>
      </c>
      <c r="C3619" t="s">
        <v>2560</v>
      </c>
      <c r="D3619" t="s">
        <v>2652</v>
      </c>
      <c r="E3619">
        <v>1000730</v>
      </c>
      <c r="F3619" t="s">
        <v>47</v>
      </c>
      <c r="G3619" t="s">
        <v>54</v>
      </c>
      <c r="H3619" t="s">
        <v>2557</v>
      </c>
      <c r="I3619">
        <v>3911422571</v>
      </c>
      <c r="J3619" t="s">
        <v>2558</v>
      </c>
      <c r="K3619">
        <v>0</v>
      </c>
      <c r="L3619" t="s">
        <v>1228</v>
      </c>
      <c r="M3619">
        <v>0</v>
      </c>
      <c r="N3619" t="s">
        <v>1228</v>
      </c>
    </row>
    <row r="3620" spans="1:14" hidden="1">
      <c r="A3620">
        <v>19</v>
      </c>
      <c r="B3620">
        <v>41</v>
      </c>
      <c r="C3620" t="s">
        <v>2560</v>
      </c>
      <c r="D3620" t="s">
        <v>2652</v>
      </c>
      <c r="E3620">
        <v>1000730</v>
      </c>
      <c r="F3620" t="s">
        <v>47</v>
      </c>
      <c r="G3620" t="s">
        <v>54</v>
      </c>
      <c r="H3620" t="s">
        <v>2557</v>
      </c>
      <c r="I3620">
        <v>3911422571</v>
      </c>
      <c r="J3620" t="s">
        <v>2558</v>
      </c>
      <c r="K3620">
        <v>0</v>
      </c>
      <c r="L3620" t="s">
        <v>1228</v>
      </c>
      <c r="M3620">
        <v>0</v>
      </c>
      <c r="N3620" t="s">
        <v>1228</v>
      </c>
    </row>
    <row r="3621" spans="1:14" hidden="1">
      <c r="A3621">
        <v>19</v>
      </c>
      <c r="B3621">
        <v>41</v>
      </c>
      <c r="C3621" t="s">
        <v>2560</v>
      </c>
      <c r="D3621" t="s">
        <v>2652</v>
      </c>
      <c r="E3621">
        <v>1000730</v>
      </c>
      <c r="F3621" t="s">
        <v>47</v>
      </c>
      <c r="G3621" t="s">
        <v>54</v>
      </c>
      <c r="H3621" t="s">
        <v>2557</v>
      </c>
      <c r="I3621">
        <v>3911422571</v>
      </c>
      <c r="J3621" t="s">
        <v>2558</v>
      </c>
      <c r="K3621">
        <v>0</v>
      </c>
      <c r="L3621" t="s">
        <v>1228</v>
      </c>
      <c r="M3621">
        <v>0</v>
      </c>
      <c r="N3621" t="s">
        <v>1228</v>
      </c>
    </row>
    <row r="3622" spans="1:14" hidden="1">
      <c r="A3622">
        <v>19</v>
      </c>
      <c r="B3622">
        <v>41</v>
      </c>
      <c r="C3622" t="s">
        <v>2560</v>
      </c>
      <c r="D3622" t="s">
        <v>2652</v>
      </c>
      <c r="E3622">
        <v>1000730</v>
      </c>
      <c r="F3622" t="s">
        <v>47</v>
      </c>
      <c r="G3622" t="s">
        <v>54</v>
      </c>
      <c r="H3622" t="s">
        <v>2557</v>
      </c>
      <c r="I3622">
        <v>3911422571</v>
      </c>
      <c r="J3622" t="s">
        <v>2558</v>
      </c>
      <c r="K3622">
        <v>0</v>
      </c>
      <c r="L3622" t="s">
        <v>1228</v>
      </c>
      <c r="M3622">
        <v>0</v>
      </c>
      <c r="N3622" t="s">
        <v>1228</v>
      </c>
    </row>
    <row r="3623" spans="1:14" hidden="1">
      <c r="A3623">
        <v>19</v>
      </c>
      <c r="B3623">
        <v>41</v>
      </c>
      <c r="C3623" t="s">
        <v>2560</v>
      </c>
      <c r="D3623" t="s">
        <v>2652</v>
      </c>
      <c r="E3623">
        <v>1000730</v>
      </c>
      <c r="F3623" t="s">
        <v>47</v>
      </c>
      <c r="G3623" t="s">
        <v>54</v>
      </c>
      <c r="H3623" t="s">
        <v>2557</v>
      </c>
      <c r="I3623">
        <v>3911422571</v>
      </c>
      <c r="J3623" t="s">
        <v>2558</v>
      </c>
      <c r="K3623">
        <v>0</v>
      </c>
      <c r="L3623" t="s">
        <v>1228</v>
      </c>
      <c r="M3623">
        <v>0</v>
      </c>
      <c r="N3623" t="s">
        <v>1228</v>
      </c>
    </row>
    <row r="3624" spans="1:14" hidden="1">
      <c r="A3624">
        <v>19</v>
      </c>
      <c r="B3624">
        <v>41</v>
      </c>
      <c r="C3624" t="s">
        <v>2560</v>
      </c>
      <c r="D3624" t="s">
        <v>2652</v>
      </c>
      <c r="E3624">
        <v>1000730</v>
      </c>
      <c r="F3624" t="s">
        <v>47</v>
      </c>
      <c r="G3624" t="s">
        <v>54</v>
      </c>
      <c r="H3624" t="s">
        <v>2557</v>
      </c>
      <c r="I3624">
        <v>3911422571</v>
      </c>
      <c r="J3624" t="s">
        <v>2558</v>
      </c>
      <c r="K3624">
        <v>0</v>
      </c>
      <c r="L3624" t="s">
        <v>1228</v>
      </c>
      <c r="M3624">
        <v>0</v>
      </c>
      <c r="N3624" t="s">
        <v>1228</v>
      </c>
    </row>
    <row r="3625" spans="1:14" hidden="1">
      <c r="A3625">
        <v>10</v>
      </c>
      <c r="B3625">
        <v>41</v>
      </c>
      <c r="C3625" t="s">
        <v>2560</v>
      </c>
      <c r="D3625" t="s">
        <v>2652</v>
      </c>
      <c r="E3625">
        <v>1000730</v>
      </c>
      <c r="F3625" t="s">
        <v>47</v>
      </c>
      <c r="G3625" t="s">
        <v>1122</v>
      </c>
      <c r="H3625" t="s">
        <v>2557</v>
      </c>
      <c r="I3625">
        <v>3911422572</v>
      </c>
      <c r="J3625" t="s">
        <v>2558</v>
      </c>
      <c r="K3625">
        <v>0</v>
      </c>
      <c r="L3625" t="s">
        <v>1228</v>
      </c>
      <c r="M3625">
        <v>0</v>
      </c>
      <c r="N3625" t="s">
        <v>1228</v>
      </c>
    </row>
    <row r="3626" spans="1:14" hidden="1">
      <c r="A3626">
        <v>10</v>
      </c>
      <c r="B3626">
        <v>41</v>
      </c>
      <c r="C3626" t="s">
        <v>2560</v>
      </c>
      <c r="D3626" t="s">
        <v>2652</v>
      </c>
      <c r="E3626">
        <v>1000730</v>
      </c>
      <c r="F3626" t="s">
        <v>47</v>
      </c>
      <c r="G3626" t="s">
        <v>194</v>
      </c>
      <c r="H3626" t="s">
        <v>2557</v>
      </c>
      <c r="I3626">
        <v>3911422572</v>
      </c>
      <c r="J3626" t="s">
        <v>2558</v>
      </c>
      <c r="K3626">
        <v>0</v>
      </c>
      <c r="L3626" t="s">
        <v>1228</v>
      </c>
      <c r="M3626">
        <v>0</v>
      </c>
      <c r="N3626" t="s">
        <v>1228</v>
      </c>
    </row>
    <row r="3627" spans="1:14" hidden="1">
      <c r="A3627">
        <v>10</v>
      </c>
      <c r="B3627">
        <v>41</v>
      </c>
      <c r="C3627" t="s">
        <v>2560</v>
      </c>
      <c r="D3627" t="s">
        <v>2652</v>
      </c>
      <c r="E3627">
        <v>1000730</v>
      </c>
      <c r="F3627" t="s">
        <v>47</v>
      </c>
      <c r="G3627" t="s">
        <v>409</v>
      </c>
      <c r="H3627" t="s">
        <v>2557</v>
      </c>
      <c r="I3627">
        <v>3911422572</v>
      </c>
      <c r="J3627" t="s">
        <v>2558</v>
      </c>
      <c r="K3627">
        <v>0</v>
      </c>
      <c r="L3627" t="s">
        <v>1228</v>
      </c>
      <c r="M3627">
        <v>0</v>
      </c>
      <c r="N3627" t="s">
        <v>1228</v>
      </c>
    </row>
    <row r="3628" spans="1:14" hidden="1">
      <c r="A3628">
        <v>10</v>
      </c>
      <c r="B3628">
        <v>41</v>
      </c>
      <c r="C3628" t="s">
        <v>2560</v>
      </c>
      <c r="D3628" t="s">
        <v>2652</v>
      </c>
      <c r="E3628">
        <v>1000730</v>
      </c>
      <c r="F3628" t="s">
        <v>47</v>
      </c>
      <c r="G3628" t="s">
        <v>1122</v>
      </c>
      <c r="H3628" t="s">
        <v>2557</v>
      </c>
      <c r="I3628">
        <v>3911422572</v>
      </c>
      <c r="J3628" t="s">
        <v>2558</v>
      </c>
      <c r="K3628">
        <v>0</v>
      </c>
      <c r="L3628" t="s">
        <v>1228</v>
      </c>
      <c r="M3628">
        <v>0</v>
      </c>
      <c r="N3628" t="s">
        <v>1228</v>
      </c>
    </row>
    <row r="3629" spans="1:14" hidden="1">
      <c r="A3629">
        <v>10</v>
      </c>
      <c r="B3629">
        <v>41</v>
      </c>
      <c r="C3629" t="s">
        <v>2560</v>
      </c>
      <c r="D3629" t="s">
        <v>2652</v>
      </c>
      <c r="E3629">
        <v>1000730</v>
      </c>
      <c r="F3629" t="s">
        <v>47</v>
      </c>
      <c r="G3629" t="s">
        <v>194</v>
      </c>
      <c r="H3629" t="s">
        <v>2557</v>
      </c>
      <c r="I3629">
        <v>3911422572</v>
      </c>
      <c r="J3629" t="s">
        <v>2558</v>
      </c>
      <c r="K3629">
        <v>0</v>
      </c>
      <c r="L3629" t="s">
        <v>1228</v>
      </c>
      <c r="M3629">
        <v>0</v>
      </c>
      <c r="N3629" t="s">
        <v>1228</v>
      </c>
    </row>
    <row r="3630" spans="1:14" hidden="1">
      <c r="A3630">
        <v>10</v>
      </c>
      <c r="B3630">
        <v>41</v>
      </c>
      <c r="C3630" t="s">
        <v>2560</v>
      </c>
      <c r="D3630" t="s">
        <v>2652</v>
      </c>
      <c r="E3630">
        <v>1000730</v>
      </c>
      <c r="F3630" t="s">
        <v>47</v>
      </c>
      <c r="G3630" t="s">
        <v>409</v>
      </c>
      <c r="H3630" t="s">
        <v>2557</v>
      </c>
      <c r="I3630">
        <v>3911422572</v>
      </c>
      <c r="J3630" t="s">
        <v>2558</v>
      </c>
      <c r="K3630">
        <v>0</v>
      </c>
      <c r="L3630" t="s">
        <v>1228</v>
      </c>
      <c r="M3630">
        <v>0</v>
      </c>
      <c r="N3630" t="s">
        <v>1228</v>
      </c>
    </row>
    <row r="3631" spans="1:14" hidden="1">
      <c r="A3631">
        <v>10</v>
      </c>
      <c r="B3631">
        <v>49</v>
      </c>
      <c r="C3631" t="s">
        <v>2563</v>
      </c>
      <c r="D3631" t="s">
        <v>2653</v>
      </c>
      <c r="E3631">
        <v>1000730</v>
      </c>
      <c r="F3631" t="s">
        <v>47</v>
      </c>
      <c r="G3631" t="s">
        <v>1148</v>
      </c>
      <c r="H3631">
        <v>8300</v>
      </c>
      <c r="I3631">
        <v>36528618</v>
      </c>
      <c r="J3631" t="s">
        <v>2654</v>
      </c>
      <c r="K3631" s="45">
        <v>122500</v>
      </c>
      <c r="L3631" t="s">
        <v>1228</v>
      </c>
      <c r="M3631" s="45">
        <v>23275</v>
      </c>
      <c r="N3631" t="s">
        <v>1228</v>
      </c>
    </row>
    <row r="3632" spans="1:14" hidden="1">
      <c r="A3632">
        <v>19</v>
      </c>
      <c r="B3632">
        <v>41</v>
      </c>
      <c r="C3632" t="s">
        <v>2559</v>
      </c>
      <c r="D3632" t="s">
        <v>2655</v>
      </c>
      <c r="E3632">
        <v>1000730</v>
      </c>
      <c r="F3632" t="s">
        <v>47</v>
      </c>
      <c r="G3632" t="s">
        <v>54</v>
      </c>
      <c r="H3632" t="s">
        <v>2557</v>
      </c>
      <c r="I3632">
        <v>3911463792</v>
      </c>
      <c r="J3632" t="s">
        <v>2558</v>
      </c>
      <c r="K3632">
        <v>0</v>
      </c>
      <c r="L3632" t="s">
        <v>1228</v>
      </c>
      <c r="M3632">
        <v>0</v>
      </c>
      <c r="N3632" t="s">
        <v>1228</v>
      </c>
    </row>
    <row r="3633" spans="1:14" hidden="1">
      <c r="A3633">
        <v>19</v>
      </c>
      <c r="B3633">
        <v>41</v>
      </c>
      <c r="C3633" t="s">
        <v>2559</v>
      </c>
      <c r="D3633" t="s">
        <v>2655</v>
      </c>
      <c r="E3633">
        <v>1000730</v>
      </c>
      <c r="F3633" t="s">
        <v>47</v>
      </c>
      <c r="G3633" t="s">
        <v>54</v>
      </c>
      <c r="H3633" t="s">
        <v>2557</v>
      </c>
      <c r="I3633">
        <v>3911463792</v>
      </c>
      <c r="J3633" t="s">
        <v>2558</v>
      </c>
      <c r="K3633">
        <v>0</v>
      </c>
      <c r="L3633" t="s">
        <v>1228</v>
      </c>
      <c r="M3633">
        <v>0</v>
      </c>
      <c r="N3633" t="s">
        <v>1228</v>
      </c>
    </row>
    <row r="3634" spans="1:14" hidden="1">
      <c r="A3634">
        <v>19</v>
      </c>
      <c r="B3634">
        <v>41</v>
      </c>
      <c r="C3634" t="s">
        <v>2559</v>
      </c>
      <c r="D3634" t="s">
        <v>2655</v>
      </c>
      <c r="E3634">
        <v>1000730</v>
      </c>
      <c r="F3634" t="s">
        <v>47</v>
      </c>
      <c r="G3634" t="s">
        <v>54</v>
      </c>
      <c r="H3634" t="s">
        <v>2557</v>
      </c>
      <c r="I3634">
        <v>3911463792</v>
      </c>
      <c r="J3634" t="s">
        <v>2558</v>
      </c>
      <c r="K3634">
        <v>0</v>
      </c>
      <c r="L3634" t="s">
        <v>1228</v>
      </c>
      <c r="M3634">
        <v>0</v>
      </c>
      <c r="N3634" t="s">
        <v>1228</v>
      </c>
    </row>
    <row r="3635" spans="1:14" hidden="1">
      <c r="A3635">
        <v>19</v>
      </c>
      <c r="B3635">
        <v>41</v>
      </c>
      <c r="C3635" t="s">
        <v>2559</v>
      </c>
      <c r="D3635" t="s">
        <v>2655</v>
      </c>
      <c r="E3635">
        <v>1000730</v>
      </c>
      <c r="F3635" t="s">
        <v>47</v>
      </c>
      <c r="G3635" t="s">
        <v>54</v>
      </c>
      <c r="H3635" t="s">
        <v>2557</v>
      </c>
      <c r="I3635">
        <v>3911463792</v>
      </c>
      <c r="J3635" t="s">
        <v>2558</v>
      </c>
      <c r="K3635">
        <v>0</v>
      </c>
      <c r="L3635" t="s">
        <v>1228</v>
      </c>
      <c r="M3635">
        <v>0</v>
      </c>
      <c r="N3635" t="s">
        <v>1228</v>
      </c>
    </row>
    <row r="3636" spans="1:14" hidden="1">
      <c r="A3636">
        <v>19</v>
      </c>
      <c r="B3636">
        <v>41</v>
      </c>
      <c r="C3636" t="s">
        <v>2559</v>
      </c>
      <c r="D3636" t="s">
        <v>2655</v>
      </c>
      <c r="E3636">
        <v>1000730</v>
      </c>
      <c r="F3636" t="s">
        <v>47</v>
      </c>
      <c r="G3636" t="s">
        <v>54</v>
      </c>
      <c r="H3636" t="s">
        <v>2557</v>
      </c>
      <c r="I3636">
        <v>3911463792</v>
      </c>
      <c r="J3636" t="s">
        <v>2558</v>
      </c>
      <c r="K3636">
        <v>0</v>
      </c>
      <c r="L3636" t="s">
        <v>1228</v>
      </c>
      <c r="M3636">
        <v>0</v>
      </c>
      <c r="N3636" t="s">
        <v>1228</v>
      </c>
    </row>
    <row r="3637" spans="1:14" hidden="1">
      <c r="A3637">
        <v>19</v>
      </c>
      <c r="B3637">
        <v>41</v>
      </c>
      <c r="C3637" t="s">
        <v>2559</v>
      </c>
      <c r="D3637" t="s">
        <v>2655</v>
      </c>
      <c r="E3637">
        <v>1000730</v>
      </c>
      <c r="F3637" t="s">
        <v>47</v>
      </c>
      <c r="G3637" t="s">
        <v>54</v>
      </c>
      <c r="H3637" t="s">
        <v>2557</v>
      </c>
      <c r="I3637">
        <v>3911463792</v>
      </c>
      <c r="J3637" t="s">
        <v>2558</v>
      </c>
      <c r="K3637">
        <v>0</v>
      </c>
      <c r="L3637" t="s">
        <v>1228</v>
      </c>
      <c r="M3637">
        <v>0</v>
      </c>
      <c r="N3637" t="s">
        <v>1228</v>
      </c>
    </row>
    <row r="3638" spans="1:14" hidden="1">
      <c r="A3638">
        <v>19</v>
      </c>
      <c r="B3638">
        <v>41</v>
      </c>
      <c r="C3638" t="s">
        <v>2559</v>
      </c>
      <c r="D3638" t="s">
        <v>2655</v>
      </c>
      <c r="E3638">
        <v>1000730</v>
      </c>
      <c r="F3638" t="s">
        <v>47</v>
      </c>
      <c r="G3638" t="s">
        <v>54</v>
      </c>
      <c r="H3638" t="s">
        <v>2557</v>
      </c>
      <c r="I3638">
        <v>3911463792</v>
      </c>
      <c r="J3638" t="s">
        <v>2558</v>
      </c>
      <c r="K3638">
        <v>0</v>
      </c>
      <c r="L3638" t="s">
        <v>1228</v>
      </c>
      <c r="M3638">
        <v>0</v>
      </c>
      <c r="N3638" t="s">
        <v>1228</v>
      </c>
    </row>
    <row r="3639" spans="1:14" hidden="1">
      <c r="A3639">
        <v>19</v>
      </c>
      <c r="B3639">
        <v>41</v>
      </c>
      <c r="C3639" t="s">
        <v>2559</v>
      </c>
      <c r="D3639" t="s">
        <v>2655</v>
      </c>
      <c r="E3639">
        <v>1000730</v>
      </c>
      <c r="F3639" t="s">
        <v>47</v>
      </c>
      <c r="G3639" t="s">
        <v>54</v>
      </c>
      <c r="H3639" t="s">
        <v>2557</v>
      </c>
      <c r="I3639">
        <v>3911463792</v>
      </c>
      <c r="J3639" t="s">
        <v>2558</v>
      </c>
      <c r="K3639">
        <v>0</v>
      </c>
      <c r="L3639" t="s">
        <v>1228</v>
      </c>
      <c r="M3639">
        <v>0</v>
      </c>
      <c r="N3639" t="s">
        <v>1228</v>
      </c>
    </row>
    <row r="3640" spans="1:14" hidden="1">
      <c r="A3640">
        <v>19</v>
      </c>
      <c r="B3640">
        <v>41</v>
      </c>
      <c r="C3640" t="s">
        <v>2559</v>
      </c>
      <c r="D3640" t="s">
        <v>2655</v>
      </c>
      <c r="E3640">
        <v>1000730</v>
      </c>
      <c r="F3640" t="s">
        <v>47</v>
      </c>
      <c r="G3640" t="s">
        <v>54</v>
      </c>
      <c r="H3640" t="s">
        <v>2557</v>
      </c>
      <c r="I3640">
        <v>3911463792</v>
      </c>
      <c r="J3640" t="s">
        <v>2558</v>
      </c>
      <c r="K3640">
        <v>0</v>
      </c>
      <c r="L3640" t="s">
        <v>1228</v>
      </c>
      <c r="M3640">
        <v>0</v>
      </c>
      <c r="N3640" t="s">
        <v>1228</v>
      </c>
    </row>
    <row r="3641" spans="1:14" hidden="1">
      <c r="A3641">
        <v>19</v>
      </c>
      <c r="B3641">
        <v>41</v>
      </c>
      <c r="C3641" t="s">
        <v>2559</v>
      </c>
      <c r="D3641" t="s">
        <v>2655</v>
      </c>
      <c r="E3641">
        <v>1000730</v>
      </c>
      <c r="F3641" t="s">
        <v>47</v>
      </c>
      <c r="G3641" t="s">
        <v>54</v>
      </c>
      <c r="H3641" t="s">
        <v>2557</v>
      </c>
      <c r="I3641">
        <v>3911463792</v>
      </c>
      <c r="J3641" t="s">
        <v>2558</v>
      </c>
      <c r="K3641">
        <v>0</v>
      </c>
      <c r="L3641" t="s">
        <v>1228</v>
      </c>
      <c r="M3641">
        <v>0</v>
      </c>
      <c r="N3641" t="s">
        <v>1228</v>
      </c>
    </row>
    <row r="3642" spans="1:14" hidden="1">
      <c r="A3642">
        <v>19</v>
      </c>
      <c r="B3642">
        <v>41</v>
      </c>
      <c r="C3642" t="s">
        <v>2559</v>
      </c>
      <c r="D3642" t="s">
        <v>2655</v>
      </c>
      <c r="E3642">
        <v>1000730</v>
      </c>
      <c r="F3642" t="s">
        <v>47</v>
      </c>
      <c r="G3642" t="s">
        <v>54</v>
      </c>
      <c r="H3642" t="s">
        <v>2557</v>
      </c>
      <c r="I3642">
        <v>3911463792</v>
      </c>
      <c r="J3642" t="s">
        <v>2558</v>
      </c>
      <c r="K3642">
        <v>0</v>
      </c>
      <c r="L3642" t="s">
        <v>1228</v>
      </c>
      <c r="M3642">
        <v>0</v>
      </c>
      <c r="N3642" t="s">
        <v>1228</v>
      </c>
    </row>
    <row r="3643" spans="1:14" hidden="1">
      <c r="A3643">
        <v>19</v>
      </c>
      <c r="B3643">
        <v>41</v>
      </c>
      <c r="C3643" t="s">
        <v>2559</v>
      </c>
      <c r="D3643" t="s">
        <v>2655</v>
      </c>
      <c r="E3643">
        <v>1000730</v>
      </c>
      <c r="F3643" t="s">
        <v>47</v>
      </c>
      <c r="G3643" t="s">
        <v>54</v>
      </c>
      <c r="H3643" t="s">
        <v>2557</v>
      </c>
      <c r="I3643">
        <v>3911463792</v>
      </c>
      <c r="J3643" t="s">
        <v>2558</v>
      </c>
      <c r="K3643">
        <v>0</v>
      </c>
      <c r="L3643" t="s">
        <v>1228</v>
      </c>
      <c r="M3643">
        <v>0</v>
      </c>
      <c r="N3643" t="s">
        <v>1228</v>
      </c>
    </row>
    <row r="3644" spans="1:14" hidden="1">
      <c r="A3644">
        <v>19</v>
      </c>
      <c r="B3644">
        <v>41</v>
      </c>
      <c r="C3644" t="s">
        <v>2559</v>
      </c>
      <c r="D3644" t="s">
        <v>2655</v>
      </c>
      <c r="E3644">
        <v>1000730</v>
      </c>
      <c r="F3644" t="s">
        <v>47</v>
      </c>
      <c r="G3644" t="s">
        <v>54</v>
      </c>
      <c r="H3644" t="s">
        <v>2557</v>
      </c>
      <c r="I3644">
        <v>3911463792</v>
      </c>
      <c r="J3644" t="s">
        <v>2558</v>
      </c>
      <c r="K3644">
        <v>0</v>
      </c>
      <c r="L3644" t="s">
        <v>1228</v>
      </c>
      <c r="M3644">
        <v>0</v>
      </c>
      <c r="N3644" t="s">
        <v>1228</v>
      </c>
    </row>
    <row r="3645" spans="1:14" hidden="1">
      <c r="A3645">
        <v>19</v>
      </c>
      <c r="B3645">
        <v>41</v>
      </c>
      <c r="C3645" t="s">
        <v>2559</v>
      </c>
      <c r="D3645" t="s">
        <v>2655</v>
      </c>
      <c r="E3645">
        <v>1000730</v>
      </c>
      <c r="F3645" t="s">
        <v>47</v>
      </c>
      <c r="G3645" t="s">
        <v>54</v>
      </c>
      <c r="H3645" t="s">
        <v>2557</v>
      </c>
      <c r="I3645">
        <v>3911463792</v>
      </c>
      <c r="J3645" t="s">
        <v>2558</v>
      </c>
      <c r="K3645">
        <v>0</v>
      </c>
      <c r="L3645" t="s">
        <v>1228</v>
      </c>
      <c r="M3645">
        <v>0</v>
      </c>
      <c r="N3645" t="s">
        <v>1228</v>
      </c>
    </row>
    <row r="3646" spans="1:14" hidden="1">
      <c r="A3646">
        <v>19</v>
      </c>
      <c r="B3646">
        <v>41</v>
      </c>
      <c r="C3646" t="s">
        <v>2559</v>
      </c>
      <c r="D3646" t="s">
        <v>2655</v>
      </c>
      <c r="E3646">
        <v>1000730</v>
      </c>
      <c r="F3646" t="s">
        <v>47</v>
      </c>
      <c r="G3646" t="s">
        <v>54</v>
      </c>
      <c r="H3646" t="s">
        <v>2557</v>
      </c>
      <c r="I3646">
        <v>3911463792</v>
      </c>
      <c r="J3646" t="s">
        <v>2558</v>
      </c>
      <c r="K3646">
        <v>0</v>
      </c>
      <c r="L3646" t="s">
        <v>1228</v>
      </c>
      <c r="M3646">
        <v>0</v>
      </c>
      <c r="N3646" t="s">
        <v>1228</v>
      </c>
    </row>
    <row r="3647" spans="1:14" hidden="1">
      <c r="A3647">
        <v>19</v>
      </c>
      <c r="B3647">
        <v>41</v>
      </c>
      <c r="C3647" t="s">
        <v>2559</v>
      </c>
      <c r="D3647" t="s">
        <v>2655</v>
      </c>
      <c r="E3647">
        <v>1000730</v>
      </c>
      <c r="F3647" t="s">
        <v>47</v>
      </c>
      <c r="G3647" t="s">
        <v>54</v>
      </c>
      <c r="H3647" t="s">
        <v>2557</v>
      </c>
      <c r="I3647">
        <v>3911463792</v>
      </c>
      <c r="J3647" t="s">
        <v>2558</v>
      </c>
      <c r="K3647">
        <v>0</v>
      </c>
      <c r="L3647" t="s">
        <v>1228</v>
      </c>
      <c r="M3647">
        <v>0</v>
      </c>
      <c r="N3647" t="s">
        <v>1228</v>
      </c>
    </row>
    <row r="3648" spans="1:14" hidden="1">
      <c r="A3648">
        <v>19</v>
      </c>
      <c r="B3648">
        <v>41</v>
      </c>
      <c r="C3648" t="s">
        <v>2559</v>
      </c>
      <c r="D3648" t="s">
        <v>2655</v>
      </c>
      <c r="E3648">
        <v>1000730</v>
      </c>
      <c r="F3648" t="s">
        <v>47</v>
      </c>
      <c r="G3648" t="s">
        <v>54</v>
      </c>
      <c r="H3648" t="s">
        <v>2557</v>
      </c>
      <c r="I3648">
        <v>3911463792</v>
      </c>
      <c r="J3648" t="s">
        <v>2558</v>
      </c>
      <c r="K3648">
        <v>0</v>
      </c>
      <c r="L3648" t="s">
        <v>1228</v>
      </c>
      <c r="M3648">
        <v>0</v>
      </c>
      <c r="N3648" t="s">
        <v>1228</v>
      </c>
    </row>
    <row r="3649" spans="1:14" hidden="1">
      <c r="A3649">
        <v>19</v>
      </c>
      <c r="B3649">
        <v>41</v>
      </c>
      <c r="C3649" t="s">
        <v>2559</v>
      </c>
      <c r="D3649" t="s">
        <v>2655</v>
      </c>
      <c r="E3649">
        <v>1000730</v>
      </c>
      <c r="F3649" t="s">
        <v>47</v>
      </c>
      <c r="G3649" t="s">
        <v>54</v>
      </c>
      <c r="H3649" t="s">
        <v>2557</v>
      </c>
      <c r="I3649">
        <v>3911463792</v>
      </c>
      <c r="J3649" t="s">
        <v>2558</v>
      </c>
      <c r="K3649">
        <v>0</v>
      </c>
      <c r="L3649" t="s">
        <v>1228</v>
      </c>
      <c r="M3649">
        <v>0</v>
      </c>
      <c r="N3649" t="s">
        <v>1228</v>
      </c>
    </row>
    <row r="3650" spans="1:14" hidden="1">
      <c r="A3650">
        <v>19</v>
      </c>
      <c r="B3650">
        <v>41</v>
      </c>
      <c r="C3650" t="s">
        <v>2559</v>
      </c>
      <c r="D3650" t="s">
        <v>2655</v>
      </c>
      <c r="E3650">
        <v>1000730</v>
      </c>
      <c r="F3650" t="s">
        <v>47</v>
      </c>
      <c r="G3650" t="s">
        <v>54</v>
      </c>
      <c r="H3650" t="s">
        <v>2557</v>
      </c>
      <c r="I3650">
        <v>3911463792</v>
      </c>
      <c r="J3650" t="s">
        <v>2558</v>
      </c>
      <c r="K3650">
        <v>0</v>
      </c>
      <c r="L3650" t="s">
        <v>1228</v>
      </c>
      <c r="M3650">
        <v>0</v>
      </c>
      <c r="N3650" t="s">
        <v>1228</v>
      </c>
    </row>
    <row r="3651" spans="1:14" hidden="1">
      <c r="A3651">
        <v>19</v>
      </c>
      <c r="B3651">
        <v>41</v>
      </c>
      <c r="C3651" t="s">
        <v>2559</v>
      </c>
      <c r="D3651" t="s">
        <v>2655</v>
      </c>
      <c r="E3651">
        <v>1000730</v>
      </c>
      <c r="F3651" t="s">
        <v>47</v>
      </c>
      <c r="G3651" t="s">
        <v>54</v>
      </c>
      <c r="H3651" t="s">
        <v>2557</v>
      </c>
      <c r="I3651">
        <v>3911463792</v>
      </c>
      <c r="J3651" t="s">
        <v>2558</v>
      </c>
      <c r="K3651">
        <v>0</v>
      </c>
      <c r="L3651" t="s">
        <v>1228</v>
      </c>
      <c r="M3651">
        <v>0</v>
      </c>
      <c r="N3651" t="s">
        <v>1228</v>
      </c>
    </row>
    <row r="3652" spans="1:14" hidden="1">
      <c r="A3652">
        <v>19</v>
      </c>
      <c r="B3652">
        <v>41</v>
      </c>
      <c r="C3652" t="s">
        <v>2559</v>
      </c>
      <c r="D3652" t="s">
        <v>2655</v>
      </c>
      <c r="E3652">
        <v>1000730</v>
      </c>
      <c r="F3652" t="s">
        <v>47</v>
      </c>
      <c r="G3652" t="s">
        <v>54</v>
      </c>
      <c r="H3652" t="s">
        <v>2557</v>
      </c>
      <c r="I3652">
        <v>3911463792</v>
      </c>
      <c r="J3652" t="s">
        <v>2558</v>
      </c>
      <c r="K3652">
        <v>0</v>
      </c>
      <c r="L3652" t="s">
        <v>1228</v>
      </c>
      <c r="M3652">
        <v>0</v>
      </c>
      <c r="N3652" t="s">
        <v>1228</v>
      </c>
    </row>
    <row r="3653" spans="1:14" hidden="1">
      <c r="A3653">
        <v>19</v>
      </c>
      <c r="B3653">
        <v>41</v>
      </c>
      <c r="C3653" t="s">
        <v>2559</v>
      </c>
      <c r="D3653" t="s">
        <v>2655</v>
      </c>
      <c r="E3653">
        <v>1000730</v>
      </c>
      <c r="F3653" t="s">
        <v>47</v>
      </c>
      <c r="G3653" t="s">
        <v>54</v>
      </c>
      <c r="H3653" t="s">
        <v>2557</v>
      </c>
      <c r="I3653">
        <v>3911463792</v>
      </c>
      <c r="J3653" t="s">
        <v>2558</v>
      </c>
      <c r="K3653">
        <v>0</v>
      </c>
      <c r="L3653" t="s">
        <v>1228</v>
      </c>
      <c r="M3653">
        <v>0</v>
      </c>
      <c r="N3653" t="s">
        <v>1228</v>
      </c>
    </row>
    <row r="3654" spans="1:14" hidden="1">
      <c r="A3654">
        <v>19</v>
      </c>
      <c r="B3654">
        <v>41</v>
      </c>
      <c r="C3654" t="s">
        <v>2559</v>
      </c>
      <c r="D3654" t="s">
        <v>2655</v>
      </c>
      <c r="E3654">
        <v>1000730</v>
      </c>
      <c r="F3654" t="s">
        <v>47</v>
      </c>
      <c r="G3654" t="s">
        <v>54</v>
      </c>
      <c r="H3654" t="s">
        <v>2557</v>
      </c>
      <c r="I3654">
        <v>3911463792</v>
      </c>
      <c r="J3654" t="s">
        <v>2558</v>
      </c>
      <c r="K3654">
        <v>0</v>
      </c>
      <c r="L3654" t="s">
        <v>1228</v>
      </c>
      <c r="M3654">
        <v>0</v>
      </c>
      <c r="N3654" t="s">
        <v>1228</v>
      </c>
    </row>
    <row r="3655" spans="1:14" hidden="1">
      <c r="A3655">
        <v>19</v>
      </c>
      <c r="B3655">
        <v>41</v>
      </c>
      <c r="C3655" t="s">
        <v>2559</v>
      </c>
      <c r="D3655" t="s">
        <v>2655</v>
      </c>
      <c r="E3655">
        <v>1000730</v>
      </c>
      <c r="F3655" t="s">
        <v>47</v>
      </c>
      <c r="G3655" t="s">
        <v>54</v>
      </c>
      <c r="H3655" t="s">
        <v>2557</v>
      </c>
      <c r="I3655">
        <v>3911463792</v>
      </c>
      <c r="J3655" t="s">
        <v>2558</v>
      </c>
      <c r="K3655">
        <v>0</v>
      </c>
      <c r="L3655" t="s">
        <v>1228</v>
      </c>
      <c r="M3655">
        <v>0</v>
      </c>
      <c r="N3655" t="s">
        <v>1228</v>
      </c>
    </row>
    <row r="3656" spans="1:14" hidden="1">
      <c r="A3656">
        <v>10</v>
      </c>
      <c r="B3656">
        <v>41</v>
      </c>
      <c r="C3656" t="s">
        <v>2559</v>
      </c>
      <c r="D3656" t="s">
        <v>2655</v>
      </c>
      <c r="E3656">
        <v>1000730</v>
      </c>
      <c r="F3656" t="s">
        <v>47</v>
      </c>
      <c r="G3656" t="s">
        <v>1122</v>
      </c>
      <c r="H3656" t="s">
        <v>2557</v>
      </c>
      <c r="I3656">
        <v>3911463793</v>
      </c>
      <c r="J3656" t="s">
        <v>2558</v>
      </c>
      <c r="K3656">
        <v>0</v>
      </c>
      <c r="L3656" t="s">
        <v>1228</v>
      </c>
      <c r="M3656">
        <v>0</v>
      </c>
      <c r="N3656" t="s">
        <v>1228</v>
      </c>
    </row>
    <row r="3657" spans="1:14" hidden="1">
      <c r="A3657">
        <v>10</v>
      </c>
      <c r="B3657">
        <v>41</v>
      </c>
      <c r="C3657" t="s">
        <v>2559</v>
      </c>
      <c r="D3657" t="s">
        <v>2655</v>
      </c>
      <c r="E3657">
        <v>1000730</v>
      </c>
      <c r="F3657" t="s">
        <v>47</v>
      </c>
      <c r="G3657" t="s">
        <v>194</v>
      </c>
      <c r="H3657" t="s">
        <v>2557</v>
      </c>
      <c r="I3657">
        <v>3911463793</v>
      </c>
      <c r="J3657" t="s">
        <v>2558</v>
      </c>
      <c r="K3657">
        <v>0</v>
      </c>
      <c r="L3657" t="s">
        <v>1228</v>
      </c>
      <c r="M3657">
        <v>0</v>
      </c>
      <c r="N3657" t="s">
        <v>1228</v>
      </c>
    </row>
    <row r="3658" spans="1:14" hidden="1">
      <c r="A3658">
        <v>10</v>
      </c>
      <c r="B3658">
        <v>41</v>
      </c>
      <c r="C3658" t="s">
        <v>2559</v>
      </c>
      <c r="D3658" t="s">
        <v>2655</v>
      </c>
      <c r="E3658">
        <v>1000730</v>
      </c>
      <c r="F3658" t="s">
        <v>47</v>
      </c>
      <c r="G3658" t="s">
        <v>409</v>
      </c>
      <c r="H3658" t="s">
        <v>2557</v>
      </c>
      <c r="I3658">
        <v>3911463793</v>
      </c>
      <c r="J3658" t="s">
        <v>2558</v>
      </c>
      <c r="K3658">
        <v>0</v>
      </c>
      <c r="L3658" t="s">
        <v>1228</v>
      </c>
      <c r="M3658">
        <v>0</v>
      </c>
      <c r="N3658" t="s">
        <v>1228</v>
      </c>
    </row>
    <row r="3659" spans="1:14" hidden="1">
      <c r="A3659">
        <v>10</v>
      </c>
      <c r="B3659">
        <v>41</v>
      </c>
      <c r="C3659" t="s">
        <v>2559</v>
      </c>
      <c r="D3659" t="s">
        <v>2655</v>
      </c>
      <c r="E3659">
        <v>1000730</v>
      </c>
      <c r="F3659" t="s">
        <v>47</v>
      </c>
      <c r="G3659" t="s">
        <v>1122</v>
      </c>
      <c r="H3659" t="s">
        <v>2557</v>
      </c>
      <c r="I3659">
        <v>3911463793</v>
      </c>
      <c r="J3659" t="s">
        <v>2558</v>
      </c>
      <c r="K3659">
        <v>0</v>
      </c>
      <c r="L3659" t="s">
        <v>1228</v>
      </c>
      <c r="M3659">
        <v>0</v>
      </c>
      <c r="N3659" t="s">
        <v>1228</v>
      </c>
    </row>
    <row r="3660" spans="1:14" hidden="1">
      <c r="A3660">
        <v>10</v>
      </c>
      <c r="B3660">
        <v>41</v>
      </c>
      <c r="C3660" t="s">
        <v>2559</v>
      </c>
      <c r="D3660" t="s">
        <v>2655</v>
      </c>
      <c r="E3660">
        <v>1000730</v>
      </c>
      <c r="F3660" t="s">
        <v>47</v>
      </c>
      <c r="G3660" t="s">
        <v>194</v>
      </c>
      <c r="H3660" t="s">
        <v>2557</v>
      </c>
      <c r="I3660">
        <v>3911463793</v>
      </c>
      <c r="J3660" t="s">
        <v>2558</v>
      </c>
      <c r="K3660">
        <v>0</v>
      </c>
      <c r="L3660" t="s">
        <v>1228</v>
      </c>
      <c r="M3660">
        <v>0</v>
      </c>
      <c r="N3660" t="s">
        <v>1228</v>
      </c>
    </row>
    <row r="3661" spans="1:14" hidden="1">
      <c r="A3661">
        <v>10</v>
      </c>
      <c r="B3661">
        <v>41</v>
      </c>
      <c r="C3661" t="s">
        <v>2559</v>
      </c>
      <c r="D3661" t="s">
        <v>2655</v>
      </c>
      <c r="E3661">
        <v>1000730</v>
      </c>
      <c r="F3661" t="s">
        <v>47</v>
      </c>
      <c r="G3661" t="s">
        <v>409</v>
      </c>
      <c r="H3661" t="s">
        <v>2557</v>
      </c>
      <c r="I3661">
        <v>3911463793</v>
      </c>
      <c r="J3661" t="s">
        <v>2558</v>
      </c>
      <c r="K3661">
        <v>0</v>
      </c>
      <c r="L3661" t="s">
        <v>1228</v>
      </c>
      <c r="M3661">
        <v>0</v>
      </c>
      <c r="N3661" t="s">
        <v>1228</v>
      </c>
    </row>
    <row r="3662" spans="1:14" hidden="1">
      <c r="A3662">
        <v>19</v>
      </c>
      <c r="B3662">
        <v>41</v>
      </c>
      <c r="C3662" t="s">
        <v>2555</v>
      </c>
      <c r="D3662" t="s">
        <v>2655</v>
      </c>
      <c r="E3662">
        <v>1000730</v>
      </c>
      <c r="F3662" t="s">
        <v>47</v>
      </c>
      <c r="G3662" t="s">
        <v>54</v>
      </c>
      <c r="H3662" t="s">
        <v>2557</v>
      </c>
      <c r="I3662">
        <v>36529074</v>
      </c>
      <c r="J3662" t="s">
        <v>2558</v>
      </c>
      <c r="K3662">
        <v>0</v>
      </c>
      <c r="L3662" t="s">
        <v>1228</v>
      </c>
      <c r="M3662">
        <v>0</v>
      </c>
      <c r="N3662" t="s">
        <v>1228</v>
      </c>
    </row>
    <row r="3663" spans="1:14" hidden="1">
      <c r="A3663">
        <v>19</v>
      </c>
      <c r="B3663">
        <v>41</v>
      </c>
      <c r="C3663" t="s">
        <v>2555</v>
      </c>
      <c r="D3663" t="s">
        <v>2655</v>
      </c>
      <c r="E3663">
        <v>1000730</v>
      </c>
      <c r="F3663" t="s">
        <v>47</v>
      </c>
      <c r="G3663" t="s">
        <v>54</v>
      </c>
      <c r="H3663" t="s">
        <v>2557</v>
      </c>
      <c r="I3663">
        <v>36529074</v>
      </c>
      <c r="J3663" t="s">
        <v>2558</v>
      </c>
      <c r="K3663">
        <v>0</v>
      </c>
      <c r="L3663" t="s">
        <v>1228</v>
      </c>
      <c r="M3663">
        <v>0</v>
      </c>
      <c r="N3663" t="s">
        <v>1228</v>
      </c>
    </row>
    <row r="3664" spans="1:14" hidden="1">
      <c r="A3664">
        <v>19</v>
      </c>
      <c r="B3664">
        <v>41</v>
      </c>
      <c r="C3664" t="s">
        <v>2555</v>
      </c>
      <c r="D3664" t="s">
        <v>2655</v>
      </c>
      <c r="E3664">
        <v>1000730</v>
      </c>
      <c r="F3664" t="s">
        <v>47</v>
      </c>
      <c r="G3664" t="s">
        <v>54</v>
      </c>
      <c r="H3664" t="s">
        <v>2557</v>
      </c>
      <c r="I3664">
        <v>36529074</v>
      </c>
      <c r="J3664" t="s">
        <v>2558</v>
      </c>
      <c r="K3664">
        <v>0</v>
      </c>
      <c r="L3664" t="s">
        <v>1228</v>
      </c>
      <c r="M3664">
        <v>0</v>
      </c>
      <c r="N3664" t="s">
        <v>1228</v>
      </c>
    </row>
    <row r="3665" spans="1:14" hidden="1">
      <c r="A3665">
        <v>19</v>
      </c>
      <c r="B3665">
        <v>41</v>
      </c>
      <c r="C3665" t="s">
        <v>2555</v>
      </c>
      <c r="D3665" t="s">
        <v>2655</v>
      </c>
      <c r="E3665">
        <v>1000730</v>
      </c>
      <c r="F3665" t="s">
        <v>47</v>
      </c>
      <c r="G3665" t="s">
        <v>54</v>
      </c>
      <c r="H3665" t="s">
        <v>2557</v>
      </c>
      <c r="I3665">
        <v>36529074</v>
      </c>
      <c r="J3665" t="s">
        <v>2558</v>
      </c>
      <c r="K3665">
        <v>0</v>
      </c>
      <c r="L3665" t="s">
        <v>1228</v>
      </c>
      <c r="M3665">
        <v>0</v>
      </c>
      <c r="N3665" t="s">
        <v>1228</v>
      </c>
    </row>
    <row r="3666" spans="1:14" hidden="1">
      <c r="A3666">
        <v>19</v>
      </c>
      <c r="B3666">
        <v>41</v>
      </c>
      <c r="C3666" t="s">
        <v>2555</v>
      </c>
      <c r="D3666" t="s">
        <v>2655</v>
      </c>
      <c r="E3666">
        <v>1000730</v>
      </c>
      <c r="F3666" t="s">
        <v>47</v>
      </c>
      <c r="G3666" t="s">
        <v>54</v>
      </c>
      <c r="H3666" t="s">
        <v>2557</v>
      </c>
      <c r="I3666">
        <v>36529074</v>
      </c>
      <c r="J3666" t="s">
        <v>2558</v>
      </c>
      <c r="K3666">
        <v>0</v>
      </c>
      <c r="L3666" t="s">
        <v>1228</v>
      </c>
      <c r="M3666">
        <v>0</v>
      </c>
      <c r="N3666" t="s">
        <v>1228</v>
      </c>
    </row>
    <row r="3667" spans="1:14" hidden="1">
      <c r="A3667">
        <v>19</v>
      </c>
      <c r="B3667">
        <v>41</v>
      </c>
      <c r="C3667" t="s">
        <v>2555</v>
      </c>
      <c r="D3667" t="s">
        <v>2655</v>
      </c>
      <c r="E3667">
        <v>1000730</v>
      </c>
      <c r="F3667" t="s">
        <v>47</v>
      </c>
      <c r="G3667" t="s">
        <v>54</v>
      </c>
      <c r="H3667" t="s">
        <v>2557</v>
      </c>
      <c r="I3667">
        <v>36529074</v>
      </c>
      <c r="J3667" t="s">
        <v>2558</v>
      </c>
      <c r="K3667">
        <v>0</v>
      </c>
      <c r="L3667" t="s">
        <v>1228</v>
      </c>
      <c r="M3667">
        <v>0</v>
      </c>
      <c r="N3667" t="s">
        <v>1228</v>
      </c>
    </row>
    <row r="3668" spans="1:14" hidden="1">
      <c r="A3668">
        <v>19</v>
      </c>
      <c r="B3668">
        <v>41</v>
      </c>
      <c r="C3668" t="s">
        <v>2555</v>
      </c>
      <c r="D3668" t="s">
        <v>2655</v>
      </c>
      <c r="E3668">
        <v>1000730</v>
      </c>
      <c r="F3668" t="s">
        <v>47</v>
      </c>
      <c r="G3668" t="s">
        <v>54</v>
      </c>
      <c r="H3668" t="s">
        <v>2557</v>
      </c>
      <c r="I3668">
        <v>36529074</v>
      </c>
      <c r="J3668" t="s">
        <v>2558</v>
      </c>
      <c r="K3668">
        <v>0</v>
      </c>
      <c r="L3668" t="s">
        <v>1228</v>
      </c>
      <c r="M3668">
        <v>0</v>
      </c>
      <c r="N3668" t="s">
        <v>1228</v>
      </c>
    </row>
    <row r="3669" spans="1:14" hidden="1">
      <c r="A3669">
        <v>19</v>
      </c>
      <c r="B3669">
        <v>41</v>
      </c>
      <c r="C3669" t="s">
        <v>2555</v>
      </c>
      <c r="D3669" t="s">
        <v>2655</v>
      </c>
      <c r="E3669">
        <v>1000730</v>
      </c>
      <c r="F3669" t="s">
        <v>47</v>
      </c>
      <c r="G3669" t="s">
        <v>54</v>
      </c>
      <c r="H3669" t="s">
        <v>2557</v>
      </c>
      <c r="I3669">
        <v>36529074</v>
      </c>
      <c r="J3669" t="s">
        <v>2558</v>
      </c>
      <c r="K3669" s="45">
        <v>51757</v>
      </c>
      <c r="L3669" t="s">
        <v>1228</v>
      </c>
      <c r="M3669" s="45">
        <v>9834</v>
      </c>
      <c r="N3669" t="s">
        <v>1228</v>
      </c>
    </row>
    <row r="3670" spans="1:14" hidden="1">
      <c r="A3670">
        <v>19</v>
      </c>
      <c r="B3670">
        <v>41</v>
      </c>
      <c r="C3670" t="s">
        <v>2555</v>
      </c>
      <c r="D3670" t="s">
        <v>2655</v>
      </c>
      <c r="E3670">
        <v>1000730</v>
      </c>
      <c r="F3670" t="s">
        <v>47</v>
      </c>
      <c r="G3670" t="s">
        <v>54</v>
      </c>
      <c r="H3670" t="s">
        <v>2557</v>
      </c>
      <c r="I3670">
        <v>36529074</v>
      </c>
      <c r="J3670" t="s">
        <v>2558</v>
      </c>
      <c r="K3670">
        <v>0</v>
      </c>
      <c r="L3670" t="s">
        <v>1228</v>
      </c>
      <c r="M3670">
        <v>0</v>
      </c>
      <c r="N3670" t="s">
        <v>1228</v>
      </c>
    </row>
    <row r="3671" spans="1:14" hidden="1">
      <c r="A3671">
        <v>19</v>
      </c>
      <c r="B3671">
        <v>41</v>
      </c>
      <c r="C3671" t="s">
        <v>2555</v>
      </c>
      <c r="D3671" t="s">
        <v>2655</v>
      </c>
      <c r="E3671">
        <v>1000730</v>
      </c>
      <c r="F3671" t="s">
        <v>47</v>
      </c>
      <c r="G3671" t="s">
        <v>54</v>
      </c>
      <c r="H3671" t="s">
        <v>2557</v>
      </c>
      <c r="I3671">
        <v>36529074</v>
      </c>
      <c r="J3671" t="s">
        <v>2558</v>
      </c>
      <c r="K3671">
        <v>0</v>
      </c>
      <c r="L3671" t="s">
        <v>1228</v>
      </c>
      <c r="M3671">
        <v>0</v>
      </c>
      <c r="N3671" t="s">
        <v>1228</v>
      </c>
    </row>
    <row r="3672" spans="1:14" hidden="1">
      <c r="A3672">
        <v>19</v>
      </c>
      <c r="B3672">
        <v>41</v>
      </c>
      <c r="C3672" t="s">
        <v>2555</v>
      </c>
      <c r="D3672" t="s">
        <v>2655</v>
      </c>
      <c r="E3672">
        <v>1000730</v>
      </c>
      <c r="F3672" t="s">
        <v>47</v>
      </c>
      <c r="G3672" t="s">
        <v>54</v>
      </c>
      <c r="H3672" t="s">
        <v>2557</v>
      </c>
      <c r="I3672">
        <v>36529074</v>
      </c>
      <c r="J3672" t="s">
        <v>2558</v>
      </c>
      <c r="K3672">
        <v>0</v>
      </c>
      <c r="L3672" t="s">
        <v>1228</v>
      </c>
      <c r="M3672">
        <v>0</v>
      </c>
      <c r="N3672" t="s">
        <v>1228</v>
      </c>
    </row>
    <row r="3673" spans="1:14" hidden="1">
      <c r="A3673">
        <v>19</v>
      </c>
      <c r="B3673">
        <v>41</v>
      </c>
      <c r="C3673" t="s">
        <v>2555</v>
      </c>
      <c r="D3673" t="s">
        <v>2655</v>
      </c>
      <c r="E3673">
        <v>1000730</v>
      </c>
      <c r="F3673" t="s">
        <v>47</v>
      </c>
      <c r="G3673" t="s">
        <v>54</v>
      </c>
      <c r="H3673" t="s">
        <v>2557</v>
      </c>
      <c r="I3673">
        <v>36529074</v>
      </c>
      <c r="J3673" t="s">
        <v>2558</v>
      </c>
      <c r="K3673">
        <v>0</v>
      </c>
      <c r="L3673" t="s">
        <v>1228</v>
      </c>
      <c r="M3673">
        <v>0</v>
      </c>
      <c r="N3673" t="s">
        <v>1228</v>
      </c>
    </row>
    <row r="3674" spans="1:14" hidden="1">
      <c r="A3674">
        <v>19</v>
      </c>
      <c r="B3674">
        <v>41</v>
      </c>
      <c r="C3674" t="s">
        <v>2555</v>
      </c>
      <c r="D3674" t="s">
        <v>2655</v>
      </c>
      <c r="E3674">
        <v>1000730</v>
      </c>
      <c r="F3674" t="s">
        <v>47</v>
      </c>
      <c r="G3674" t="s">
        <v>54</v>
      </c>
      <c r="H3674" t="s">
        <v>2557</v>
      </c>
      <c r="I3674">
        <v>36529074</v>
      </c>
      <c r="J3674" t="s">
        <v>2558</v>
      </c>
      <c r="K3674">
        <v>0</v>
      </c>
      <c r="L3674" t="s">
        <v>1228</v>
      </c>
      <c r="M3674">
        <v>0</v>
      </c>
      <c r="N3674" t="s">
        <v>1228</v>
      </c>
    </row>
    <row r="3675" spans="1:14" hidden="1">
      <c r="A3675">
        <v>19</v>
      </c>
      <c r="B3675">
        <v>41</v>
      </c>
      <c r="C3675" t="s">
        <v>2555</v>
      </c>
      <c r="D3675" t="s">
        <v>2655</v>
      </c>
      <c r="E3675">
        <v>1000730</v>
      </c>
      <c r="F3675" t="s">
        <v>47</v>
      </c>
      <c r="G3675" t="s">
        <v>54</v>
      </c>
      <c r="H3675" t="s">
        <v>2557</v>
      </c>
      <c r="I3675">
        <v>36529074</v>
      </c>
      <c r="J3675" t="s">
        <v>2558</v>
      </c>
      <c r="K3675">
        <v>0</v>
      </c>
      <c r="L3675" t="s">
        <v>1228</v>
      </c>
      <c r="M3675">
        <v>0</v>
      </c>
      <c r="N3675" t="s">
        <v>1228</v>
      </c>
    </row>
    <row r="3676" spans="1:14" hidden="1">
      <c r="A3676">
        <v>19</v>
      </c>
      <c r="B3676">
        <v>41</v>
      </c>
      <c r="C3676" t="s">
        <v>2555</v>
      </c>
      <c r="D3676" t="s">
        <v>2655</v>
      </c>
      <c r="E3676">
        <v>1000730</v>
      </c>
      <c r="F3676" t="s">
        <v>47</v>
      </c>
      <c r="G3676" t="s">
        <v>54</v>
      </c>
      <c r="H3676" t="s">
        <v>2557</v>
      </c>
      <c r="I3676">
        <v>36529074</v>
      </c>
      <c r="J3676" t="s">
        <v>2558</v>
      </c>
      <c r="K3676">
        <v>0</v>
      </c>
      <c r="L3676" t="s">
        <v>1228</v>
      </c>
      <c r="M3676">
        <v>0</v>
      </c>
      <c r="N3676" t="s">
        <v>1228</v>
      </c>
    </row>
    <row r="3677" spans="1:14" hidden="1">
      <c r="A3677">
        <v>19</v>
      </c>
      <c r="B3677">
        <v>41</v>
      </c>
      <c r="C3677" t="s">
        <v>2555</v>
      </c>
      <c r="D3677" t="s">
        <v>2655</v>
      </c>
      <c r="E3677">
        <v>1000730</v>
      </c>
      <c r="F3677" t="s">
        <v>47</v>
      </c>
      <c r="G3677" t="s">
        <v>54</v>
      </c>
      <c r="H3677" t="s">
        <v>2557</v>
      </c>
      <c r="I3677">
        <v>36529074</v>
      </c>
      <c r="J3677" t="s">
        <v>2558</v>
      </c>
      <c r="K3677">
        <v>0</v>
      </c>
      <c r="L3677" t="s">
        <v>1228</v>
      </c>
      <c r="M3677">
        <v>0</v>
      </c>
      <c r="N3677" t="s">
        <v>1228</v>
      </c>
    </row>
    <row r="3678" spans="1:14" hidden="1">
      <c r="A3678">
        <v>19</v>
      </c>
      <c r="B3678">
        <v>41</v>
      </c>
      <c r="C3678" t="s">
        <v>2555</v>
      </c>
      <c r="D3678" t="s">
        <v>2655</v>
      </c>
      <c r="E3678">
        <v>1000730</v>
      </c>
      <c r="F3678" t="s">
        <v>47</v>
      </c>
      <c r="G3678" t="s">
        <v>54</v>
      </c>
      <c r="H3678" t="s">
        <v>2557</v>
      </c>
      <c r="I3678">
        <v>36529074</v>
      </c>
      <c r="J3678" t="s">
        <v>2558</v>
      </c>
      <c r="K3678">
        <v>0</v>
      </c>
      <c r="L3678" t="s">
        <v>1228</v>
      </c>
      <c r="M3678">
        <v>0</v>
      </c>
      <c r="N3678" t="s">
        <v>1228</v>
      </c>
    </row>
    <row r="3679" spans="1:14" hidden="1">
      <c r="A3679">
        <v>19</v>
      </c>
      <c r="B3679">
        <v>41</v>
      </c>
      <c r="C3679" t="s">
        <v>2555</v>
      </c>
      <c r="D3679" t="s">
        <v>2655</v>
      </c>
      <c r="E3679">
        <v>1000730</v>
      </c>
      <c r="F3679" t="s">
        <v>47</v>
      </c>
      <c r="G3679" t="s">
        <v>54</v>
      </c>
      <c r="H3679" t="s">
        <v>2557</v>
      </c>
      <c r="I3679">
        <v>36529074</v>
      </c>
      <c r="J3679" t="s">
        <v>2558</v>
      </c>
      <c r="K3679">
        <v>0</v>
      </c>
      <c r="L3679" t="s">
        <v>1228</v>
      </c>
      <c r="M3679">
        <v>0</v>
      </c>
      <c r="N3679" t="s">
        <v>1228</v>
      </c>
    </row>
    <row r="3680" spans="1:14" hidden="1">
      <c r="A3680">
        <v>19</v>
      </c>
      <c r="B3680">
        <v>41</v>
      </c>
      <c r="C3680" t="s">
        <v>2555</v>
      </c>
      <c r="D3680" t="s">
        <v>2655</v>
      </c>
      <c r="E3680">
        <v>1000730</v>
      </c>
      <c r="F3680" t="s">
        <v>47</v>
      </c>
      <c r="G3680" t="s">
        <v>54</v>
      </c>
      <c r="H3680" t="s">
        <v>2557</v>
      </c>
      <c r="I3680">
        <v>36529074</v>
      </c>
      <c r="J3680" t="s">
        <v>2558</v>
      </c>
      <c r="K3680">
        <v>0</v>
      </c>
      <c r="L3680" t="s">
        <v>1228</v>
      </c>
      <c r="M3680">
        <v>0</v>
      </c>
      <c r="N3680" t="s">
        <v>1228</v>
      </c>
    </row>
    <row r="3681" spans="1:14" hidden="1">
      <c r="A3681">
        <v>19</v>
      </c>
      <c r="B3681">
        <v>41</v>
      </c>
      <c r="C3681" t="s">
        <v>2555</v>
      </c>
      <c r="D3681" t="s">
        <v>2655</v>
      </c>
      <c r="E3681">
        <v>1000730</v>
      </c>
      <c r="F3681" t="s">
        <v>47</v>
      </c>
      <c r="G3681" t="s">
        <v>54</v>
      </c>
      <c r="H3681" t="s">
        <v>2557</v>
      </c>
      <c r="I3681">
        <v>36529074</v>
      </c>
      <c r="J3681" t="s">
        <v>2558</v>
      </c>
      <c r="K3681">
        <v>0</v>
      </c>
      <c r="L3681" t="s">
        <v>1228</v>
      </c>
      <c r="M3681">
        <v>0</v>
      </c>
      <c r="N3681" t="s">
        <v>1228</v>
      </c>
    </row>
    <row r="3682" spans="1:14" hidden="1">
      <c r="A3682">
        <v>10</v>
      </c>
      <c r="B3682">
        <v>41</v>
      </c>
      <c r="C3682" t="s">
        <v>2555</v>
      </c>
      <c r="D3682" t="s">
        <v>2655</v>
      </c>
      <c r="E3682">
        <v>1000730</v>
      </c>
      <c r="F3682" t="s">
        <v>47</v>
      </c>
      <c r="G3682" t="s">
        <v>254</v>
      </c>
      <c r="H3682" t="s">
        <v>2557</v>
      </c>
      <c r="I3682">
        <v>36529075</v>
      </c>
      <c r="J3682" t="s">
        <v>2558</v>
      </c>
      <c r="K3682">
        <v>0</v>
      </c>
      <c r="L3682" t="s">
        <v>1228</v>
      </c>
      <c r="M3682">
        <v>0</v>
      </c>
      <c r="N3682" t="s">
        <v>1228</v>
      </c>
    </row>
    <row r="3683" spans="1:14" hidden="1">
      <c r="A3683">
        <v>10</v>
      </c>
      <c r="B3683">
        <v>41</v>
      </c>
      <c r="C3683" t="s">
        <v>2555</v>
      </c>
      <c r="D3683" t="s">
        <v>2655</v>
      </c>
      <c r="E3683">
        <v>1000730</v>
      </c>
      <c r="F3683" t="s">
        <v>47</v>
      </c>
      <c r="G3683" t="s">
        <v>135</v>
      </c>
      <c r="H3683" t="s">
        <v>2557</v>
      </c>
      <c r="I3683">
        <v>36529075</v>
      </c>
      <c r="J3683" t="s">
        <v>2558</v>
      </c>
      <c r="K3683">
        <v>0</v>
      </c>
      <c r="L3683" t="s">
        <v>1228</v>
      </c>
      <c r="M3683">
        <v>0</v>
      </c>
      <c r="N3683" t="s">
        <v>1228</v>
      </c>
    </row>
    <row r="3684" spans="1:14" hidden="1">
      <c r="A3684">
        <v>10</v>
      </c>
      <c r="B3684">
        <v>41</v>
      </c>
      <c r="C3684" t="s">
        <v>2555</v>
      </c>
      <c r="D3684" t="s">
        <v>2655</v>
      </c>
      <c r="E3684">
        <v>1000730</v>
      </c>
      <c r="F3684" t="s">
        <v>47</v>
      </c>
      <c r="G3684" t="s">
        <v>279</v>
      </c>
      <c r="H3684" t="s">
        <v>2557</v>
      </c>
      <c r="I3684">
        <v>36529075</v>
      </c>
      <c r="J3684" t="s">
        <v>2558</v>
      </c>
      <c r="K3684">
        <v>0</v>
      </c>
      <c r="L3684" t="s">
        <v>1228</v>
      </c>
      <c r="M3684">
        <v>0</v>
      </c>
      <c r="N3684" t="s">
        <v>1228</v>
      </c>
    </row>
    <row r="3685" spans="1:14" hidden="1">
      <c r="A3685">
        <v>10</v>
      </c>
      <c r="B3685">
        <v>41</v>
      </c>
      <c r="C3685" t="s">
        <v>2555</v>
      </c>
      <c r="D3685" t="s">
        <v>2655</v>
      </c>
      <c r="E3685">
        <v>1000730</v>
      </c>
      <c r="F3685" t="s">
        <v>47</v>
      </c>
      <c r="G3685" t="s">
        <v>250</v>
      </c>
      <c r="H3685" t="s">
        <v>2557</v>
      </c>
      <c r="I3685">
        <v>36529075</v>
      </c>
      <c r="J3685" t="s">
        <v>2558</v>
      </c>
      <c r="K3685">
        <v>0</v>
      </c>
      <c r="L3685" t="s">
        <v>1228</v>
      </c>
      <c r="M3685">
        <v>0</v>
      </c>
      <c r="N3685" t="s">
        <v>1228</v>
      </c>
    </row>
    <row r="3686" spans="1:14" hidden="1">
      <c r="A3686">
        <v>10</v>
      </c>
      <c r="B3686">
        <v>41</v>
      </c>
      <c r="C3686" t="s">
        <v>2555</v>
      </c>
      <c r="D3686" t="s">
        <v>2655</v>
      </c>
      <c r="E3686">
        <v>1000730</v>
      </c>
      <c r="F3686" t="s">
        <v>47</v>
      </c>
      <c r="G3686" t="s">
        <v>252</v>
      </c>
      <c r="H3686" t="s">
        <v>2557</v>
      </c>
      <c r="I3686">
        <v>36529075</v>
      </c>
      <c r="J3686" t="s">
        <v>2558</v>
      </c>
      <c r="K3686">
        <v>0</v>
      </c>
      <c r="L3686" t="s">
        <v>1228</v>
      </c>
      <c r="M3686">
        <v>0</v>
      </c>
      <c r="N3686" t="s">
        <v>1228</v>
      </c>
    </row>
    <row r="3687" spans="1:14" hidden="1">
      <c r="A3687">
        <v>10</v>
      </c>
      <c r="B3687">
        <v>41</v>
      </c>
      <c r="C3687" t="s">
        <v>2555</v>
      </c>
      <c r="D3687" t="s">
        <v>2655</v>
      </c>
      <c r="E3687">
        <v>1000730</v>
      </c>
      <c r="F3687" t="s">
        <v>47</v>
      </c>
      <c r="G3687" t="s">
        <v>245</v>
      </c>
      <c r="H3687" t="s">
        <v>2557</v>
      </c>
      <c r="I3687">
        <v>36529075</v>
      </c>
      <c r="J3687" t="s">
        <v>2558</v>
      </c>
      <c r="K3687">
        <v>0</v>
      </c>
      <c r="L3687" t="s">
        <v>1228</v>
      </c>
      <c r="M3687">
        <v>0</v>
      </c>
      <c r="N3687" t="s">
        <v>1228</v>
      </c>
    </row>
    <row r="3688" spans="1:14" hidden="1">
      <c r="A3688">
        <v>10</v>
      </c>
      <c r="B3688">
        <v>41</v>
      </c>
      <c r="C3688" t="s">
        <v>2555</v>
      </c>
      <c r="D3688" t="s">
        <v>2655</v>
      </c>
      <c r="E3688">
        <v>1000730</v>
      </c>
      <c r="F3688" t="s">
        <v>47</v>
      </c>
      <c r="G3688" t="s">
        <v>117</v>
      </c>
      <c r="H3688" t="s">
        <v>2557</v>
      </c>
      <c r="I3688">
        <v>36529075</v>
      </c>
      <c r="J3688" t="s">
        <v>2558</v>
      </c>
      <c r="K3688">
        <v>0</v>
      </c>
      <c r="L3688" t="s">
        <v>1228</v>
      </c>
      <c r="M3688">
        <v>0</v>
      </c>
      <c r="N3688" t="s">
        <v>1228</v>
      </c>
    </row>
    <row r="3689" spans="1:14" hidden="1">
      <c r="A3689">
        <v>10</v>
      </c>
      <c r="B3689">
        <v>41</v>
      </c>
      <c r="C3689" t="s">
        <v>2555</v>
      </c>
      <c r="D3689" t="s">
        <v>2655</v>
      </c>
      <c r="E3689">
        <v>1000730</v>
      </c>
      <c r="F3689" t="s">
        <v>47</v>
      </c>
      <c r="G3689" t="s">
        <v>177</v>
      </c>
      <c r="H3689" t="s">
        <v>2557</v>
      </c>
      <c r="I3689">
        <v>36529075</v>
      </c>
      <c r="J3689" t="s">
        <v>2558</v>
      </c>
      <c r="K3689">
        <v>0</v>
      </c>
      <c r="L3689" t="s">
        <v>1228</v>
      </c>
      <c r="M3689">
        <v>0</v>
      </c>
      <c r="N3689" t="s">
        <v>1228</v>
      </c>
    </row>
    <row r="3690" spans="1:14" hidden="1">
      <c r="A3690">
        <v>10</v>
      </c>
      <c r="B3690">
        <v>41</v>
      </c>
      <c r="C3690" t="s">
        <v>2555</v>
      </c>
      <c r="D3690" t="s">
        <v>2655</v>
      </c>
      <c r="E3690">
        <v>1000730</v>
      </c>
      <c r="F3690" t="s">
        <v>47</v>
      </c>
      <c r="G3690" t="s">
        <v>254</v>
      </c>
      <c r="H3690" t="s">
        <v>2557</v>
      </c>
      <c r="I3690">
        <v>36529075</v>
      </c>
      <c r="J3690" t="s">
        <v>2558</v>
      </c>
      <c r="K3690">
        <v>0</v>
      </c>
      <c r="L3690" t="s">
        <v>1228</v>
      </c>
      <c r="M3690">
        <v>0</v>
      </c>
      <c r="N3690" t="s">
        <v>1228</v>
      </c>
    </row>
    <row r="3691" spans="1:14" hidden="1">
      <c r="A3691">
        <v>10</v>
      </c>
      <c r="B3691">
        <v>41</v>
      </c>
      <c r="C3691" t="s">
        <v>2555</v>
      </c>
      <c r="D3691" t="s">
        <v>2655</v>
      </c>
      <c r="E3691">
        <v>1000730</v>
      </c>
      <c r="F3691" t="s">
        <v>47</v>
      </c>
      <c r="G3691" t="s">
        <v>150</v>
      </c>
      <c r="H3691" t="s">
        <v>2557</v>
      </c>
      <c r="I3691">
        <v>36529075</v>
      </c>
      <c r="J3691" t="s">
        <v>2558</v>
      </c>
      <c r="K3691">
        <v>0</v>
      </c>
      <c r="L3691" t="s">
        <v>1228</v>
      </c>
      <c r="M3691">
        <v>0</v>
      </c>
      <c r="N3691" t="s">
        <v>1228</v>
      </c>
    </row>
    <row r="3692" spans="1:14" hidden="1">
      <c r="A3692">
        <v>10</v>
      </c>
      <c r="B3692">
        <v>41</v>
      </c>
      <c r="C3692" t="s">
        <v>2555</v>
      </c>
      <c r="D3692" t="s">
        <v>2655</v>
      </c>
      <c r="E3692">
        <v>1000730</v>
      </c>
      <c r="F3692" t="s">
        <v>47</v>
      </c>
      <c r="G3692" t="s">
        <v>135</v>
      </c>
      <c r="H3692" t="s">
        <v>2557</v>
      </c>
      <c r="I3692">
        <v>36529075</v>
      </c>
      <c r="J3692" t="s">
        <v>2558</v>
      </c>
      <c r="K3692">
        <v>0</v>
      </c>
      <c r="L3692" t="s">
        <v>1228</v>
      </c>
      <c r="M3692">
        <v>0</v>
      </c>
      <c r="N3692" t="s">
        <v>1228</v>
      </c>
    </row>
    <row r="3693" spans="1:14" hidden="1">
      <c r="A3693">
        <v>10</v>
      </c>
      <c r="B3693">
        <v>41</v>
      </c>
      <c r="C3693" t="s">
        <v>2555</v>
      </c>
      <c r="D3693" t="s">
        <v>2655</v>
      </c>
      <c r="E3693">
        <v>1000730</v>
      </c>
      <c r="F3693" t="s">
        <v>47</v>
      </c>
      <c r="G3693" t="s">
        <v>317</v>
      </c>
      <c r="H3693" t="s">
        <v>2557</v>
      </c>
      <c r="I3693">
        <v>36529075</v>
      </c>
      <c r="J3693" t="s">
        <v>2558</v>
      </c>
      <c r="K3693">
        <v>0</v>
      </c>
      <c r="L3693" t="s">
        <v>1228</v>
      </c>
      <c r="M3693">
        <v>0</v>
      </c>
      <c r="N3693" t="s">
        <v>1228</v>
      </c>
    </row>
    <row r="3694" spans="1:14" hidden="1">
      <c r="A3694">
        <v>10</v>
      </c>
      <c r="B3694">
        <v>41</v>
      </c>
      <c r="C3694" t="s">
        <v>2555</v>
      </c>
      <c r="D3694" t="s">
        <v>2655</v>
      </c>
      <c r="E3694">
        <v>1000730</v>
      </c>
      <c r="F3694" t="s">
        <v>47</v>
      </c>
      <c r="G3694" t="s">
        <v>80</v>
      </c>
      <c r="H3694" t="s">
        <v>2557</v>
      </c>
      <c r="I3694">
        <v>36529075</v>
      </c>
      <c r="J3694" t="s">
        <v>2558</v>
      </c>
      <c r="K3694">
        <v>0</v>
      </c>
      <c r="L3694" t="s">
        <v>1228</v>
      </c>
      <c r="M3694">
        <v>0</v>
      </c>
      <c r="N3694" t="s">
        <v>1228</v>
      </c>
    </row>
    <row r="3695" spans="1:14" hidden="1">
      <c r="A3695">
        <v>10</v>
      </c>
      <c r="B3695">
        <v>41</v>
      </c>
      <c r="C3695" t="s">
        <v>2555</v>
      </c>
      <c r="D3695" t="s">
        <v>2655</v>
      </c>
      <c r="E3695">
        <v>1000730</v>
      </c>
      <c r="F3695" t="s">
        <v>47</v>
      </c>
      <c r="G3695" t="s">
        <v>117</v>
      </c>
      <c r="H3695" t="s">
        <v>2557</v>
      </c>
      <c r="I3695">
        <v>36529075</v>
      </c>
      <c r="J3695" t="s">
        <v>2558</v>
      </c>
      <c r="K3695">
        <v>0</v>
      </c>
      <c r="L3695" t="s">
        <v>1228</v>
      </c>
      <c r="M3695">
        <v>0</v>
      </c>
      <c r="N3695" t="s">
        <v>1228</v>
      </c>
    </row>
    <row r="3696" spans="1:14" hidden="1">
      <c r="A3696">
        <v>10</v>
      </c>
      <c r="B3696">
        <v>41</v>
      </c>
      <c r="C3696" t="s">
        <v>2555</v>
      </c>
      <c r="D3696" t="s">
        <v>2655</v>
      </c>
      <c r="E3696">
        <v>1000730</v>
      </c>
      <c r="F3696" t="s">
        <v>47</v>
      </c>
      <c r="G3696" t="s">
        <v>150</v>
      </c>
      <c r="H3696" t="s">
        <v>2557</v>
      </c>
      <c r="I3696">
        <v>36529075</v>
      </c>
      <c r="J3696" t="s">
        <v>2558</v>
      </c>
      <c r="K3696">
        <v>0</v>
      </c>
      <c r="L3696" t="s">
        <v>1228</v>
      </c>
      <c r="M3696">
        <v>0</v>
      </c>
      <c r="N3696" t="s">
        <v>1228</v>
      </c>
    </row>
    <row r="3697" spans="1:14" hidden="1">
      <c r="A3697">
        <v>10</v>
      </c>
      <c r="B3697">
        <v>41</v>
      </c>
      <c r="C3697" t="s">
        <v>2555</v>
      </c>
      <c r="D3697" t="s">
        <v>2655</v>
      </c>
      <c r="E3697">
        <v>1000730</v>
      </c>
      <c r="F3697" t="s">
        <v>47</v>
      </c>
      <c r="G3697" t="s">
        <v>317</v>
      </c>
      <c r="H3697" t="s">
        <v>2557</v>
      </c>
      <c r="I3697">
        <v>36529075</v>
      </c>
      <c r="J3697" t="s">
        <v>2558</v>
      </c>
      <c r="K3697">
        <v>0</v>
      </c>
      <c r="L3697" t="s">
        <v>1228</v>
      </c>
      <c r="M3697">
        <v>0</v>
      </c>
      <c r="N3697" t="s">
        <v>1228</v>
      </c>
    </row>
    <row r="3698" spans="1:14" hidden="1">
      <c r="A3698">
        <v>10</v>
      </c>
      <c r="B3698">
        <v>41</v>
      </c>
      <c r="C3698" t="s">
        <v>2555</v>
      </c>
      <c r="D3698" t="s">
        <v>2655</v>
      </c>
      <c r="E3698">
        <v>1000730</v>
      </c>
      <c r="F3698" t="s">
        <v>47</v>
      </c>
      <c r="G3698" t="s">
        <v>320</v>
      </c>
      <c r="H3698" t="s">
        <v>2557</v>
      </c>
      <c r="I3698">
        <v>36529075</v>
      </c>
      <c r="J3698" t="s">
        <v>2558</v>
      </c>
      <c r="K3698">
        <v>0</v>
      </c>
      <c r="L3698" t="s">
        <v>1228</v>
      </c>
      <c r="M3698">
        <v>0</v>
      </c>
      <c r="N3698" t="s">
        <v>1228</v>
      </c>
    </row>
    <row r="3699" spans="1:14" hidden="1">
      <c r="A3699">
        <v>10</v>
      </c>
      <c r="B3699">
        <v>41</v>
      </c>
      <c r="C3699" t="s">
        <v>2555</v>
      </c>
      <c r="D3699" t="s">
        <v>2655</v>
      </c>
      <c r="E3699">
        <v>1000730</v>
      </c>
      <c r="F3699" t="s">
        <v>47</v>
      </c>
      <c r="G3699" t="s">
        <v>80</v>
      </c>
      <c r="H3699" t="s">
        <v>2557</v>
      </c>
      <c r="I3699">
        <v>36529075</v>
      </c>
      <c r="J3699" t="s">
        <v>2558</v>
      </c>
      <c r="K3699">
        <v>0</v>
      </c>
      <c r="L3699" t="s">
        <v>1228</v>
      </c>
      <c r="M3699">
        <v>0</v>
      </c>
      <c r="N3699" t="s">
        <v>1228</v>
      </c>
    </row>
    <row r="3700" spans="1:14" hidden="1">
      <c r="A3700">
        <v>10</v>
      </c>
      <c r="B3700">
        <v>41</v>
      </c>
      <c r="C3700" t="s">
        <v>2555</v>
      </c>
      <c r="D3700" t="s">
        <v>2655</v>
      </c>
      <c r="E3700">
        <v>1000730</v>
      </c>
      <c r="F3700" t="s">
        <v>47</v>
      </c>
      <c r="G3700" t="s">
        <v>250</v>
      </c>
      <c r="H3700" t="s">
        <v>2557</v>
      </c>
      <c r="I3700">
        <v>36529075</v>
      </c>
      <c r="J3700" t="s">
        <v>2558</v>
      </c>
      <c r="K3700">
        <v>0</v>
      </c>
      <c r="L3700" t="s">
        <v>1228</v>
      </c>
      <c r="M3700">
        <v>0</v>
      </c>
      <c r="N3700" t="s">
        <v>1228</v>
      </c>
    </row>
    <row r="3701" spans="1:14" hidden="1">
      <c r="A3701">
        <v>10</v>
      </c>
      <c r="B3701">
        <v>41</v>
      </c>
      <c r="C3701" t="s">
        <v>2555</v>
      </c>
      <c r="D3701" t="s">
        <v>2655</v>
      </c>
      <c r="E3701">
        <v>1000730</v>
      </c>
      <c r="F3701" t="s">
        <v>47</v>
      </c>
      <c r="G3701" t="s">
        <v>245</v>
      </c>
      <c r="H3701" t="s">
        <v>2557</v>
      </c>
      <c r="I3701">
        <v>36529075</v>
      </c>
      <c r="J3701" t="s">
        <v>2558</v>
      </c>
      <c r="K3701">
        <v>0</v>
      </c>
      <c r="L3701" t="s">
        <v>1228</v>
      </c>
      <c r="M3701">
        <v>0</v>
      </c>
      <c r="N3701" t="s">
        <v>1228</v>
      </c>
    </row>
    <row r="3702" spans="1:14" hidden="1">
      <c r="A3702">
        <v>10</v>
      </c>
      <c r="B3702">
        <v>41</v>
      </c>
      <c r="C3702" t="s">
        <v>2555</v>
      </c>
      <c r="D3702" t="s">
        <v>2655</v>
      </c>
      <c r="E3702">
        <v>1000730</v>
      </c>
      <c r="F3702" t="s">
        <v>47</v>
      </c>
      <c r="G3702" t="s">
        <v>326</v>
      </c>
      <c r="H3702" t="s">
        <v>2557</v>
      </c>
      <c r="I3702">
        <v>36529075</v>
      </c>
      <c r="J3702" t="s">
        <v>2558</v>
      </c>
      <c r="K3702">
        <v>0</v>
      </c>
      <c r="L3702" t="s">
        <v>1228</v>
      </c>
      <c r="M3702">
        <v>0</v>
      </c>
      <c r="N3702" t="s">
        <v>1228</v>
      </c>
    </row>
    <row r="3703" spans="1:14" hidden="1">
      <c r="A3703">
        <v>10</v>
      </c>
      <c r="B3703">
        <v>41</v>
      </c>
      <c r="C3703" t="s">
        <v>2555</v>
      </c>
      <c r="D3703" t="s">
        <v>2655</v>
      </c>
      <c r="E3703">
        <v>1000730</v>
      </c>
      <c r="F3703" t="s">
        <v>47</v>
      </c>
      <c r="G3703" t="s">
        <v>117</v>
      </c>
      <c r="H3703" t="s">
        <v>2557</v>
      </c>
      <c r="I3703">
        <v>36529075</v>
      </c>
      <c r="J3703" t="s">
        <v>2558</v>
      </c>
      <c r="K3703">
        <v>0</v>
      </c>
      <c r="L3703" t="s">
        <v>1228</v>
      </c>
      <c r="M3703">
        <v>0</v>
      </c>
      <c r="N3703" t="s">
        <v>1228</v>
      </c>
    </row>
    <row r="3704" spans="1:14" hidden="1">
      <c r="A3704">
        <v>10</v>
      </c>
      <c r="B3704">
        <v>41</v>
      </c>
      <c r="C3704" t="s">
        <v>2555</v>
      </c>
      <c r="D3704" t="s">
        <v>2655</v>
      </c>
      <c r="E3704">
        <v>1000730</v>
      </c>
      <c r="F3704" t="s">
        <v>47</v>
      </c>
      <c r="G3704" t="s">
        <v>135</v>
      </c>
      <c r="H3704" t="s">
        <v>2557</v>
      </c>
      <c r="I3704">
        <v>36529075</v>
      </c>
      <c r="J3704" t="s">
        <v>2558</v>
      </c>
      <c r="K3704">
        <v>0</v>
      </c>
      <c r="L3704" t="s">
        <v>1228</v>
      </c>
      <c r="M3704">
        <v>0</v>
      </c>
      <c r="N3704" t="s">
        <v>1228</v>
      </c>
    </row>
    <row r="3705" spans="1:14" hidden="1">
      <c r="A3705">
        <v>10</v>
      </c>
      <c r="B3705">
        <v>41</v>
      </c>
      <c r="C3705" t="s">
        <v>2555</v>
      </c>
      <c r="D3705" t="s">
        <v>2655</v>
      </c>
      <c r="E3705">
        <v>1000730</v>
      </c>
      <c r="F3705" t="s">
        <v>47</v>
      </c>
      <c r="G3705" t="s">
        <v>409</v>
      </c>
      <c r="H3705" t="s">
        <v>2557</v>
      </c>
      <c r="I3705">
        <v>36529075</v>
      </c>
      <c r="J3705" t="s">
        <v>2558</v>
      </c>
      <c r="K3705">
        <v>0</v>
      </c>
      <c r="L3705" t="s">
        <v>1228</v>
      </c>
      <c r="M3705">
        <v>0</v>
      </c>
      <c r="N3705" t="s">
        <v>1228</v>
      </c>
    </row>
    <row r="3706" spans="1:14" hidden="1">
      <c r="A3706">
        <v>10</v>
      </c>
      <c r="B3706">
        <v>41</v>
      </c>
      <c r="C3706" t="s">
        <v>2555</v>
      </c>
      <c r="D3706" t="s">
        <v>2655</v>
      </c>
      <c r="E3706">
        <v>1000730</v>
      </c>
      <c r="F3706" t="s">
        <v>47</v>
      </c>
      <c r="G3706" t="s">
        <v>254</v>
      </c>
      <c r="H3706" t="s">
        <v>2557</v>
      </c>
      <c r="I3706">
        <v>36529075</v>
      </c>
      <c r="J3706" t="s">
        <v>2558</v>
      </c>
      <c r="K3706">
        <v>0</v>
      </c>
      <c r="L3706" t="s">
        <v>1228</v>
      </c>
      <c r="M3706">
        <v>0</v>
      </c>
      <c r="N3706" t="s">
        <v>1228</v>
      </c>
    </row>
    <row r="3707" spans="1:14" hidden="1">
      <c r="A3707">
        <v>10</v>
      </c>
      <c r="B3707">
        <v>41</v>
      </c>
      <c r="C3707" t="s">
        <v>2555</v>
      </c>
      <c r="D3707" t="s">
        <v>2655</v>
      </c>
      <c r="E3707">
        <v>1000730</v>
      </c>
      <c r="F3707" t="s">
        <v>47</v>
      </c>
      <c r="G3707" t="s">
        <v>317</v>
      </c>
      <c r="H3707" t="s">
        <v>2557</v>
      </c>
      <c r="I3707">
        <v>36529075</v>
      </c>
      <c r="J3707" t="s">
        <v>2558</v>
      </c>
      <c r="K3707">
        <v>0</v>
      </c>
      <c r="L3707" t="s">
        <v>1228</v>
      </c>
      <c r="M3707">
        <v>0</v>
      </c>
      <c r="N3707" t="s">
        <v>1228</v>
      </c>
    </row>
    <row r="3708" spans="1:14" hidden="1">
      <c r="A3708">
        <v>10</v>
      </c>
      <c r="B3708">
        <v>41</v>
      </c>
      <c r="C3708" t="s">
        <v>2555</v>
      </c>
      <c r="D3708" t="s">
        <v>2655</v>
      </c>
      <c r="E3708">
        <v>1000730</v>
      </c>
      <c r="F3708" t="s">
        <v>47</v>
      </c>
      <c r="G3708" t="s">
        <v>80</v>
      </c>
      <c r="H3708" t="s">
        <v>2557</v>
      </c>
      <c r="I3708">
        <v>36529075</v>
      </c>
      <c r="J3708" t="s">
        <v>2558</v>
      </c>
      <c r="K3708">
        <v>0</v>
      </c>
      <c r="L3708" t="s">
        <v>1228</v>
      </c>
      <c r="M3708">
        <v>0</v>
      </c>
      <c r="N3708" t="s">
        <v>1228</v>
      </c>
    </row>
    <row r="3709" spans="1:14" hidden="1">
      <c r="A3709">
        <v>10</v>
      </c>
      <c r="B3709">
        <v>41</v>
      </c>
      <c r="C3709" t="s">
        <v>2555</v>
      </c>
      <c r="D3709" t="s">
        <v>2655</v>
      </c>
      <c r="E3709">
        <v>1000730</v>
      </c>
      <c r="F3709" t="s">
        <v>47</v>
      </c>
      <c r="G3709" t="s">
        <v>245</v>
      </c>
      <c r="H3709" t="s">
        <v>2557</v>
      </c>
      <c r="I3709">
        <v>36529075</v>
      </c>
      <c r="J3709" t="s">
        <v>2558</v>
      </c>
      <c r="K3709">
        <v>0</v>
      </c>
      <c r="L3709" t="s">
        <v>1228</v>
      </c>
      <c r="M3709">
        <v>0</v>
      </c>
      <c r="N3709" t="s">
        <v>1228</v>
      </c>
    </row>
    <row r="3710" spans="1:14" hidden="1">
      <c r="A3710">
        <v>10</v>
      </c>
      <c r="B3710">
        <v>41</v>
      </c>
      <c r="C3710" t="s">
        <v>2555</v>
      </c>
      <c r="D3710" t="s">
        <v>2655</v>
      </c>
      <c r="E3710">
        <v>1000730</v>
      </c>
      <c r="F3710" t="s">
        <v>47</v>
      </c>
      <c r="G3710" t="s">
        <v>414</v>
      </c>
      <c r="H3710" t="s">
        <v>2557</v>
      </c>
      <c r="I3710">
        <v>36529075</v>
      </c>
      <c r="J3710" t="s">
        <v>2558</v>
      </c>
      <c r="K3710">
        <v>0</v>
      </c>
      <c r="L3710" t="s">
        <v>1228</v>
      </c>
      <c r="M3710">
        <v>0</v>
      </c>
      <c r="N3710" t="s">
        <v>1228</v>
      </c>
    </row>
    <row r="3711" spans="1:14" hidden="1">
      <c r="A3711">
        <v>10</v>
      </c>
      <c r="B3711">
        <v>41</v>
      </c>
      <c r="C3711" t="s">
        <v>2555</v>
      </c>
      <c r="D3711" t="s">
        <v>2655</v>
      </c>
      <c r="E3711">
        <v>1000730</v>
      </c>
      <c r="F3711" t="s">
        <v>47</v>
      </c>
      <c r="G3711" t="s">
        <v>117</v>
      </c>
      <c r="H3711" t="s">
        <v>2557</v>
      </c>
      <c r="I3711">
        <v>36529075</v>
      </c>
      <c r="J3711" t="s">
        <v>2558</v>
      </c>
      <c r="K3711">
        <v>0</v>
      </c>
      <c r="L3711" t="s">
        <v>1228</v>
      </c>
      <c r="M3711">
        <v>0</v>
      </c>
      <c r="N3711" t="s">
        <v>1228</v>
      </c>
    </row>
    <row r="3712" spans="1:14" hidden="1">
      <c r="A3712">
        <v>10</v>
      </c>
      <c r="B3712">
        <v>41</v>
      </c>
      <c r="C3712" t="s">
        <v>2555</v>
      </c>
      <c r="D3712" t="s">
        <v>2655</v>
      </c>
      <c r="E3712">
        <v>1000730</v>
      </c>
      <c r="F3712" t="s">
        <v>47</v>
      </c>
      <c r="G3712" t="s">
        <v>135</v>
      </c>
      <c r="H3712" t="s">
        <v>2557</v>
      </c>
      <c r="I3712">
        <v>36529075</v>
      </c>
      <c r="J3712" t="s">
        <v>2558</v>
      </c>
      <c r="K3712">
        <v>0</v>
      </c>
      <c r="L3712" t="s">
        <v>1228</v>
      </c>
      <c r="M3712">
        <v>0</v>
      </c>
      <c r="N3712" t="s">
        <v>1228</v>
      </c>
    </row>
    <row r="3713" spans="1:14" hidden="1">
      <c r="A3713">
        <v>10</v>
      </c>
      <c r="B3713">
        <v>41</v>
      </c>
      <c r="C3713" t="s">
        <v>2555</v>
      </c>
      <c r="D3713" t="s">
        <v>2655</v>
      </c>
      <c r="E3713">
        <v>1000730</v>
      </c>
      <c r="F3713" t="s">
        <v>47</v>
      </c>
      <c r="G3713" t="s">
        <v>317</v>
      </c>
      <c r="H3713" t="s">
        <v>2557</v>
      </c>
      <c r="I3713">
        <v>36529075</v>
      </c>
      <c r="J3713" t="s">
        <v>2558</v>
      </c>
      <c r="K3713">
        <v>0</v>
      </c>
      <c r="L3713" t="s">
        <v>1228</v>
      </c>
      <c r="M3713">
        <v>0</v>
      </c>
      <c r="N3713" t="s">
        <v>1228</v>
      </c>
    </row>
    <row r="3714" spans="1:14" hidden="1">
      <c r="A3714">
        <v>10</v>
      </c>
      <c r="B3714">
        <v>41</v>
      </c>
      <c r="C3714" t="s">
        <v>2555</v>
      </c>
      <c r="D3714" t="s">
        <v>2655</v>
      </c>
      <c r="E3714">
        <v>1000730</v>
      </c>
      <c r="F3714" t="s">
        <v>47</v>
      </c>
      <c r="G3714" t="s">
        <v>317</v>
      </c>
      <c r="H3714" t="s">
        <v>2557</v>
      </c>
      <c r="I3714">
        <v>36529075</v>
      </c>
      <c r="J3714" t="s">
        <v>2558</v>
      </c>
      <c r="K3714">
        <v>0</v>
      </c>
      <c r="L3714" t="s">
        <v>1228</v>
      </c>
      <c r="M3714">
        <v>0</v>
      </c>
      <c r="N3714" t="s">
        <v>1228</v>
      </c>
    </row>
    <row r="3715" spans="1:14" hidden="1">
      <c r="A3715">
        <v>10</v>
      </c>
      <c r="B3715">
        <v>41</v>
      </c>
      <c r="C3715" t="s">
        <v>2555</v>
      </c>
      <c r="D3715" t="s">
        <v>2655</v>
      </c>
      <c r="E3715">
        <v>1000730</v>
      </c>
      <c r="F3715" t="s">
        <v>47</v>
      </c>
      <c r="G3715" t="s">
        <v>279</v>
      </c>
      <c r="H3715" t="s">
        <v>2557</v>
      </c>
      <c r="I3715">
        <v>36529075</v>
      </c>
      <c r="J3715" t="s">
        <v>2558</v>
      </c>
      <c r="K3715">
        <v>0</v>
      </c>
      <c r="L3715" t="s">
        <v>1228</v>
      </c>
      <c r="M3715">
        <v>0</v>
      </c>
      <c r="N3715" t="s">
        <v>1228</v>
      </c>
    </row>
    <row r="3716" spans="1:14" hidden="1">
      <c r="A3716">
        <v>10</v>
      </c>
      <c r="B3716">
        <v>41</v>
      </c>
      <c r="C3716" t="s">
        <v>2555</v>
      </c>
      <c r="D3716" t="s">
        <v>2655</v>
      </c>
      <c r="E3716">
        <v>1000730</v>
      </c>
      <c r="F3716" t="s">
        <v>47</v>
      </c>
      <c r="G3716" t="s">
        <v>80</v>
      </c>
      <c r="H3716" t="s">
        <v>2557</v>
      </c>
      <c r="I3716">
        <v>36529075</v>
      </c>
      <c r="J3716" t="s">
        <v>2558</v>
      </c>
      <c r="K3716">
        <v>0</v>
      </c>
      <c r="L3716" t="s">
        <v>1228</v>
      </c>
      <c r="M3716">
        <v>0</v>
      </c>
      <c r="N3716" t="s">
        <v>1228</v>
      </c>
    </row>
    <row r="3717" spans="1:14" hidden="1">
      <c r="A3717">
        <v>10</v>
      </c>
      <c r="B3717">
        <v>41</v>
      </c>
      <c r="C3717" t="s">
        <v>2555</v>
      </c>
      <c r="D3717" t="s">
        <v>2655</v>
      </c>
      <c r="E3717">
        <v>1000730</v>
      </c>
      <c r="F3717" t="s">
        <v>47</v>
      </c>
      <c r="G3717" t="s">
        <v>117</v>
      </c>
      <c r="H3717" t="s">
        <v>2557</v>
      </c>
      <c r="I3717">
        <v>36529075</v>
      </c>
      <c r="J3717" t="s">
        <v>2558</v>
      </c>
      <c r="K3717">
        <v>0</v>
      </c>
      <c r="L3717" t="s">
        <v>1228</v>
      </c>
      <c r="M3717">
        <v>0</v>
      </c>
      <c r="N3717" t="s">
        <v>1228</v>
      </c>
    </row>
    <row r="3718" spans="1:14" hidden="1">
      <c r="A3718">
        <v>10</v>
      </c>
      <c r="B3718">
        <v>41</v>
      </c>
      <c r="C3718" t="s">
        <v>2555</v>
      </c>
      <c r="D3718" t="s">
        <v>2655</v>
      </c>
      <c r="E3718">
        <v>1000730</v>
      </c>
      <c r="F3718" t="s">
        <v>47</v>
      </c>
      <c r="G3718" t="s">
        <v>135</v>
      </c>
      <c r="H3718" t="s">
        <v>2557</v>
      </c>
      <c r="I3718">
        <v>36529075</v>
      </c>
      <c r="J3718" t="s">
        <v>2558</v>
      </c>
      <c r="K3718">
        <v>0</v>
      </c>
      <c r="L3718" t="s">
        <v>1228</v>
      </c>
      <c r="M3718">
        <v>0</v>
      </c>
      <c r="N3718" t="s">
        <v>1228</v>
      </c>
    </row>
    <row r="3719" spans="1:14" hidden="1">
      <c r="A3719">
        <v>10</v>
      </c>
      <c r="B3719">
        <v>41</v>
      </c>
      <c r="C3719" t="s">
        <v>2555</v>
      </c>
      <c r="D3719" t="s">
        <v>2655</v>
      </c>
      <c r="E3719">
        <v>1000730</v>
      </c>
      <c r="F3719" t="s">
        <v>47</v>
      </c>
      <c r="G3719" t="s">
        <v>155</v>
      </c>
      <c r="H3719" t="s">
        <v>2557</v>
      </c>
      <c r="I3719">
        <v>36529075</v>
      </c>
      <c r="J3719" t="s">
        <v>2558</v>
      </c>
      <c r="K3719">
        <v>0</v>
      </c>
      <c r="L3719" t="s">
        <v>1228</v>
      </c>
      <c r="M3719">
        <v>0</v>
      </c>
      <c r="N3719" t="s">
        <v>1228</v>
      </c>
    </row>
    <row r="3720" spans="1:14" hidden="1">
      <c r="A3720">
        <v>10</v>
      </c>
      <c r="B3720">
        <v>41</v>
      </c>
      <c r="C3720" t="s">
        <v>2555</v>
      </c>
      <c r="D3720" t="s">
        <v>2655</v>
      </c>
      <c r="E3720">
        <v>1000730</v>
      </c>
      <c r="F3720" t="s">
        <v>47</v>
      </c>
      <c r="G3720" t="s">
        <v>80</v>
      </c>
      <c r="H3720" t="s">
        <v>2557</v>
      </c>
      <c r="I3720">
        <v>36529075</v>
      </c>
      <c r="J3720" t="s">
        <v>2558</v>
      </c>
      <c r="K3720">
        <v>0</v>
      </c>
      <c r="L3720" t="s">
        <v>1228</v>
      </c>
      <c r="M3720">
        <v>0</v>
      </c>
      <c r="N3720" t="s">
        <v>1228</v>
      </c>
    </row>
    <row r="3721" spans="1:14" hidden="1">
      <c r="A3721">
        <v>10</v>
      </c>
      <c r="B3721">
        <v>41</v>
      </c>
      <c r="C3721" t="s">
        <v>2555</v>
      </c>
      <c r="D3721" t="s">
        <v>2655</v>
      </c>
      <c r="E3721">
        <v>1000730</v>
      </c>
      <c r="F3721" t="s">
        <v>47</v>
      </c>
      <c r="G3721" t="s">
        <v>252</v>
      </c>
      <c r="H3721" t="s">
        <v>2557</v>
      </c>
      <c r="I3721">
        <v>36529075</v>
      </c>
      <c r="J3721" t="s">
        <v>2558</v>
      </c>
      <c r="K3721">
        <v>0</v>
      </c>
      <c r="L3721" t="s">
        <v>1228</v>
      </c>
      <c r="M3721">
        <v>0</v>
      </c>
      <c r="N3721" t="s">
        <v>1228</v>
      </c>
    </row>
    <row r="3722" spans="1:14" hidden="1">
      <c r="A3722">
        <v>10</v>
      </c>
      <c r="B3722">
        <v>41</v>
      </c>
      <c r="C3722" t="s">
        <v>2555</v>
      </c>
      <c r="D3722" t="s">
        <v>2655</v>
      </c>
      <c r="E3722">
        <v>1000730</v>
      </c>
      <c r="F3722" t="s">
        <v>47</v>
      </c>
      <c r="G3722" t="s">
        <v>117</v>
      </c>
      <c r="H3722" t="s">
        <v>2557</v>
      </c>
      <c r="I3722">
        <v>36529075</v>
      </c>
      <c r="J3722" t="s">
        <v>2558</v>
      </c>
      <c r="K3722">
        <v>0</v>
      </c>
      <c r="L3722" t="s">
        <v>1228</v>
      </c>
      <c r="M3722">
        <v>0</v>
      </c>
      <c r="N3722" t="s">
        <v>1228</v>
      </c>
    </row>
    <row r="3723" spans="1:14" hidden="1">
      <c r="A3723">
        <v>10</v>
      </c>
      <c r="B3723">
        <v>41</v>
      </c>
      <c r="C3723" t="s">
        <v>2555</v>
      </c>
      <c r="D3723" t="s">
        <v>2655</v>
      </c>
      <c r="E3723">
        <v>1000730</v>
      </c>
      <c r="F3723" t="s">
        <v>47</v>
      </c>
      <c r="G3723" t="s">
        <v>475</v>
      </c>
      <c r="H3723" t="s">
        <v>2557</v>
      </c>
      <c r="I3723">
        <v>36529075</v>
      </c>
      <c r="J3723" t="s">
        <v>2558</v>
      </c>
      <c r="K3723">
        <v>0</v>
      </c>
      <c r="L3723" t="s">
        <v>1228</v>
      </c>
      <c r="M3723">
        <v>0</v>
      </c>
      <c r="N3723" t="s">
        <v>1228</v>
      </c>
    </row>
    <row r="3724" spans="1:14" hidden="1">
      <c r="A3724">
        <v>10</v>
      </c>
      <c r="B3724">
        <v>41</v>
      </c>
      <c r="C3724" t="s">
        <v>2555</v>
      </c>
      <c r="D3724" t="s">
        <v>2655</v>
      </c>
      <c r="E3724">
        <v>1000730</v>
      </c>
      <c r="F3724" t="s">
        <v>47</v>
      </c>
      <c r="G3724" t="s">
        <v>117</v>
      </c>
      <c r="H3724" t="s">
        <v>2557</v>
      </c>
      <c r="I3724">
        <v>36529075</v>
      </c>
      <c r="J3724" t="s">
        <v>2558</v>
      </c>
      <c r="K3724">
        <v>0</v>
      </c>
      <c r="L3724" t="s">
        <v>1228</v>
      </c>
      <c r="M3724">
        <v>0</v>
      </c>
      <c r="N3724" t="s">
        <v>1228</v>
      </c>
    </row>
    <row r="3725" spans="1:14" hidden="1">
      <c r="A3725">
        <v>10</v>
      </c>
      <c r="B3725">
        <v>41</v>
      </c>
      <c r="C3725" t="s">
        <v>2555</v>
      </c>
      <c r="D3725" t="s">
        <v>2655</v>
      </c>
      <c r="E3725">
        <v>1000730</v>
      </c>
      <c r="F3725" t="s">
        <v>47</v>
      </c>
      <c r="G3725" t="s">
        <v>481</v>
      </c>
      <c r="H3725" t="s">
        <v>2557</v>
      </c>
      <c r="I3725">
        <v>36529075</v>
      </c>
      <c r="J3725" t="s">
        <v>2558</v>
      </c>
      <c r="K3725">
        <v>0</v>
      </c>
      <c r="L3725" t="s">
        <v>1228</v>
      </c>
      <c r="M3725">
        <v>0</v>
      </c>
      <c r="N3725" t="s">
        <v>1228</v>
      </c>
    </row>
    <row r="3726" spans="1:14" hidden="1">
      <c r="A3726">
        <v>10</v>
      </c>
      <c r="B3726">
        <v>41</v>
      </c>
      <c r="C3726" t="s">
        <v>2555</v>
      </c>
      <c r="D3726" t="s">
        <v>2655</v>
      </c>
      <c r="E3726">
        <v>1000730</v>
      </c>
      <c r="F3726" t="s">
        <v>47</v>
      </c>
      <c r="G3726" t="s">
        <v>117</v>
      </c>
      <c r="H3726" t="s">
        <v>2557</v>
      </c>
      <c r="I3726">
        <v>36529075</v>
      </c>
      <c r="J3726" t="s">
        <v>2558</v>
      </c>
      <c r="K3726">
        <v>0</v>
      </c>
      <c r="L3726" t="s">
        <v>1228</v>
      </c>
      <c r="M3726">
        <v>0</v>
      </c>
      <c r="N3726" t="s">
        <v>1228</v>
      </c>
    </row>
    <row r="3727" spans="1:14" hidden="1">
      <c r="A3727">
        <v>10</v>
      </c>
      <c r="B3727">
        <v>41</v>
      </c>
      <c r="C3727" t="s">
        <v>2555</v>
      </c>
      <c r="D3727" t="s">
        <v>2655</v>
      </c>
      <c r="E3727">
        <v>1000730</v>
      </c>
      <c r="F3727" t="s">
        <v>47</v>
      </c>
      <c r="G3727" t="s">
        <v>150</v>
      </c>
      <c r="H3727" t="s">
        <v>2557</v>
      </c>
      <c r="I3727">
        <v>36529075</v>
      </c>
      <c r="J3727" t="s">
        <v>2558</v>
      </c>
      <c r="K3727">
        <v>0</v>
      </c>
      <c r="L3727" t="s">
        <v>1228</v>
      </c>
      <c r="M3727">
        <v>0</v>
      </c>
      <c r="N3727" t="s">
        <v>1228</v>
      </c>
    </row>
    <row r="3728" spans="1:14" hidden="1">
      <c r="A3728">
        <v>10</v>
      </c>
      <c r="B3728">
        <v>41</v>
      </c>
      <c r="C3728" t="s">
        <v>2555</v>
      </c>
      <c r="D3728" t="s">
        <v>2655</v>
      </c>
      <c r="E3728">
        <v>1000730</v>
      </c>
      <c r="F3728" t="s">
        <v>47</v>
      </c>
      <c r="G3728" t="s">
        <v>135</v>
      </c>
      <c r="H3728" t="s">
        <v>2557</v>
      </c>
      <c r="I3728">
        <v>36529075</v>
      </c>
      <c r="J3728" t="s">
        <v>2558</v>
      </c>
      <c r="K3728">
        <v>0</v>
      </c>
      <c r="L3728" t="s">
        <v>1228</v>
      </c>
      <c r="M3728">
        <v>0</v>
      </c>
      <c r="N3728" t="s">
        <v>1228</v>
      </c>
    </row>
    <row r="3729" spans="1:14" hidden="1">
      <c r="A3729">
        <v>10</v>
      </c>
      <c r="B3729">
        <v>41</v>
      </c>
      <c r="C3729" t="s">
        <v>2555</v>
      </c>
      <c r="D3729" t="s">
        <v>2655</v>
      </c>
      <c r="E3729">
        <v>1000730</v>
      </c>
      <c r="F3729" t="s">
        <v>47</v>
      </c>
      <c r="G3729" t="s">
        <v>155</v>
      </c>
      <c r="H3729" t="s">
        <v>2557</v>
      </c>
      <c r="I3729">
        <v>36529075</v>
      </c>
      <c r="J3729" t="s">
        <v>2558</v>
      </c>
      <c r="K3729">
        <v>0</v>
      </c>
      <c r="L3729" t="s">
        <v>1228</v>
      </c>
      <c r="M3729">
        <v>0</v>
      </c>
      <c r="N3729" t="s">
        <v>1228</v>
      </c>
    </row>
    <row r="3730" spans="1:14" hidden="1">
      <c r="A3730">
        <v>10</v>
      </c>
      <c r="B3730">
        <v>41</v>
      </c>
      <c r="C3730" t="s">
        <v>2555</v>
      </c>
      <c r="D3730" t="s">
        <v>2655</v>
      </c>
      <c r="E3730">
        <v>1000730</v>
      </c>
      <c r="F3730" t="s">
        <v>47</v>
      </c>
      <c r="G3730" t="s">
        <v>80</v>
      </c>
      <c r="H3730" t="s">
        <v>2557</v>
      </c>
      <c r="I3730">
        <v>36529075</v>
      </c>
      <c r="J3730" t="s">
        <v>2558</v>
      </c>
      <c r="K3730">
        <v>0</v>
      </c>
      <c r="L3730" t="s">
        <v>1228</v>
      </c>
      <c r="M3730">
        <v>0</v>
      </c>
      <c r="N3730" t="s">
        <v>1228</v>
      </c>
    </row>
    <row r="3731" spans="1:14" hidden="1">
      <c r="A3731">
        <v>10</v>
      </c>
      <c r="B3731">
        <v>41</v>
      </c>
      <c r="C3731" t="s">
        <v>2555</v>
      </c>
      <c r="D3731" t="s">
        <v>2655</v>
      </c>
      <c r="E3731">
        <v>1000730</v>
      </c>
      <c r="F3731" t="s">
        <v>47</v>
      </c>
      <c r="G3731" t="s">
        <v>137</v>
      </c>
      <c r="H3731" t="s">
        <v>2557</v>
      </c>
      <c r="I3731">
        <v>36529075</v>
      </c>
      <c r="J3731" t="s">
        <v>2558</v>
      </c>
      <c r="K3731">
        <v>0</v>
      </c>
      <c r="L3731" t="s">
        <v>1228</v>
      </c>
      <c r="M3731">
        <v>0</v>
      </c>
      <c r="N3731" t="s">
        <v>1228</v>
      </c>
    </row>
    <row r="3732" spans="1:14" hidden="1">
      <c r="A3732">
        <v>10</v>
      </c>
      <c r="B3732">
        <v>41</v>
      </c>
      <c r="C3732" t="s">
        <v>2555</v>
      </c>
      <c r="D3732" t="s">
        <v>2655</v>
      </c>
      <c r="E3732">
        <v>1000730</v>
      </c>
      <c r="F3732" t="s">
        <v>47</v>
      </c>
      <c r="G3732" t="s">
        <v>182</v>
      </c>
      <c r="H3732" t="s">
        <v>2557</v>
      </c>
      <c r="I3732">
        <v>36529075</v>
      </c>
      <c r="J3732" t="s">
        <v>2558</v>
      </c>
      <c r="K3732">
        <v>0</v>
      </c>
      <c r="L3732" t="s">
        <v>1228</v>
      </c>
      <c r="M3732">
        <v>0</v>
      </c>
      <c r="N3732" t="s">
        <v>1228</v>
      </c>
    </row>
    <row r="3733" spans="1:14" hidden="1">
      <c r="A3733">
        <v>10</v>
      </c>
      <c r="B3733">
        <v>41</v>
      </c>
      <c r="C3733" t="s">
        <v>2555</v>
      </c>
      <c r="D3733" t="s">
        <v>2655</v>
      </c>
      <c r="E3733">
        <v>1000730</v>
      </c>
      <c r="F3733" t="s">
        <v>47</v>
      </c>
      <c r="G3733" t="s">
        <v>182</v>
      </c>
      <c r="H3733" t="s">
        <v>2557</v>
      </c>
      <c r="I3733">
        <v>36529075</v>
      </c>
      <c r="J3733" t="s">
        <v>2558</v>
      </c>
      <c r="K3733">
        <v>0</v>
      </c>
      <c r="L3733" t="s">
        <v>1228</v>
      </c>
      <c r="M3733">
        <v>0</v>
      </c>
      <c r="N3733" t="s">
        <v>1228</v>
      </c>
    </row>
    <row r="3734" spans="1:14" hidden="1">
      <c r="A3734">
        <v>10</v>
      </c>
      <c r="B3734">
        <v>41</v>
      </c>
      <c r="C3734" t="s">
        <v>2555</v>
      </c>
      <c r="D3734" t="s">
        <v>2655</v>
      </c>
      <c r="E3734">
        <v>1000730</v>
      </c>
      <c r="F3734" t="s">
        <v>47</v>
      </c>
      <c r="G3734" t="s">
        <v>194</v>
      </c>
      <c r="H3734" t="s">
        <v>2557</v>
      </c>
      <c r="I3734">
        <v>36529075</v>
      </c>
      <c r="J3734" t="s">
        <v>2558</v>
      </c>
      <c r="K3734">
        <v>0</v>
      </c>
      <c r="L3734" t="s">
        <v>1228</v>
      </c>
      <c r="M3734">
        <v>0</v>
      </c>
      <c r="N3734" t="s">
        <v>1228</v>
      </c>
    </row>
    <row r="3735" spans="1:14" hidden="1">
      <c r="A3735">
        <v>10</v>
      </c>
      <c r="B3735">
        <v>41</v>
      </c>
      <c r="C3735" t="s">
        <v>2555</v>
      </c>
      <c r="D3735" t="s">
        <v>2655</v>
      </c>
      <c r="E3735">
        <v>1000730</v>
      </c>
      <c r="F3735" t="s">
        <v>47</v>
      </c>
      <c r="G3735" t="s">
        <v>155</v>
      </c>
      <c r="H3735" t="s">
        <v>2557</v>
      </c>
      <c r="I3735">
        <v>36529075</v>
      </c>
      <c r="J3735" t="s">
        <v>2558</v>
      </c>
      <c r="K3735">
        <v>0</v>
      </c>
      <c r="L3735" t="s">
        <v>1228</v>
      </c>
      <c r="M3735">
        <v>0</v>
      </c>
      <c r="N3735" t="s">
        <v>1228</v>
      </c>
    </row>
    <row r="3736" spans="1:14" hidden="1">
      <c r="A3736">
        <v>10</v>
      </c>
      <c r="B3736">
        <v>41</v>
      </c>
      <c r="C3736" t="s">
        <v>2555</v>
      </c>
      <c r="D3736" t="s">
        <v>2655</v>
      </c>
      <c r="E3736">
        <v>1000730</v>
      </c>
      <c r="F3736" t="s">
        <v>47</v>
      </c>
      <c r="G3736" t="s">
        <v>137</v>
      </c>
      <c r="H3736" t="s">
        <v>2557</v>
      </c>
      <c r="I3736">
        <v>36529075</v>
      </c>
      <c r="J3736" t="s">
        <v>2558</v>
      </c>
      <c r="K3736">
        <v>0</v>
      </c>
      <c r="L3736" t="s">
        <v>1228</v>
      </c>
      <c r="M3736">
        <v>0</v>
      </c>
      <c r="N3736" t="s">
        <v>1228</v>
      </c>
    </row>
    <row r="3737" spans="1:14" hidden="1">
      <c r="A3737">
        <v>10</v>
      </c>
      <c r="B3737">
        <v>41</v>
      </c>
      <c r="C3737" t="s">
        <v>2555</v>
      </c>
      <c r="D3737" t="s">
        <v>2655</v>
      </c>
      <c r="E3737">
        <v>1000730</v>
      </c>
      <c r="F3737" t="s">
        <v>47</v>
      </c>
      <c r="G3737" t="s">
        <v>117</v>
      </c>
      <c r="H3737" t="s">
        <v>2557</v>
      </c>
      <c r="I3737">
        <v>36529075</v>
      </c>
      <c r="J3737" t="s">
        <v>2558</v>
      </c>
      <c r="K3737">
        <v>0</v>
      </c>
      <c r="L3737" t="s">
        <v>1228</v>
      </c>
      <c r="M3737">
        <v>0</v>
      </c>
      <c r="N3737" t="s">
        <v>1228</v>
      </c>
    </row>
    <row r="3738" spans="1:14" hidden="1">
      <c r="A3738">
        <v>10</v>
      </c>
      <c r="B3738">
        <v>41</v>
      </c>
      <c r="C3738" t="s">
        <v>2555</v>
      </c>
      <c r="D3738" t="s">
        <v>2655</v>
      </c>
      <c r="E3738">
        <v>1000730</v>
      </c>
      <c r="F3738" t="s">
        <v>47</v>
      </c>
      <c r="G3738" t="s">
        <v>150</v>
      </c>
      <c r="H3738" t="s">
        <v>2557</v>
      </c>
      <c r="I3738">
        <v>36529075</v>
      </c>
      <c r="J3738" t="s">
        <v>2558</v>
      </c>
      <c r="K3738">
        <v>0</v>
      </c>
      <c r="L3738" t="s">
        <v>1228</v>
      </c>
      <c r="M3738">
        <v>0</v>
      </c>
      <c r="N3738" t="s">
        <v>1228</v>
      </c>
    </row>
    <row r="3739" spans="1:14" hidden="1">
      <c r="A3739">
        <v>10</v>
      </c>
      <c r="B3739">
        <v>41</v>
      </c>
      <c r="C3739" t="s">
        <v>2555</v>
      </c>
      <c r="D3739" t="s">
        <v>2655</v>
      </c>
      <c r="E3739">
        <v>1000730</v>
      </c>
      <c r="F3739" t="s">
        <v>47</v>
      </c>
      <c r="G3739" t="s">
        <v>135</v>
      </c>
      <c r="H3739" t="s">
        <v>2557</v>
      </c>
      <c r="I3739">
        <v>36529075</v>
      </c>
      <c r="J3739" t="s">
        <v>2558</v>
      </c>
      <c r="K3739">
        <v>0</v>
      </c>
      <c r="L3739" t="s">
        <v>1228</v>
      </c>
      <c r="M3739">
        <v>0</v>
      </c>
      <c r="N3739" t="s">
        <v>1228</v>
      </c>
    </row>
    <row r="3740" spans="1:14" hidden="1">
      <c r="A3740">
        <v>10</v>
      </c>
      <c r="B3740">
        <v>41</v>
      </c>
      <c r="C3740" t="s">
        <v>2555</v>
      </c>
      <c r="D3740" t="s">
        <v>2655</v>
      </c>
      <c r="E3740">
        <v>1000730</v>
      </c>
      <c r="F3740" t="s">
        <v>47</v>
      </c>
      <c r="G3740" t="s">
        <v>250</v>
      </c>
      <c r="H3740" t="s">
        <v>2557</v>
      </c>
      <c r="I3740">
        <v>36529075</v>
      </c>
      <c r="J3740" t="s">
        <v>2558</v>
      </c>
      <c r="K3740">
        <v>0</v>
      </c>
      <c r="L3740" t="s">
        <v>1228</v>
      </c>
      <c r="M3740">
        <v>0</v>
      </c>
      <c r="N3740" t="s">
        <v>1228</v>
      </c>
    </row>
    <row r="3741" spans="1:14" hidden="1">
      <c r="A3741">
        <v>10</v>
      </c>
      <c r="B3741">
        <v>41</v>
      </c>
      <c r="C3741" t="s">
        <v>2555</v>
      </c>
      <c r="D3741" t="s">
        <v>2655</v>
      </c>
      <c r="E3741">
        <v>1000730</v>
      </c>
      <c r="F3741" t="s">
        <v>47</v>
      </c>
      <c r="G3741" t="s">
        <v>137</v>
      </c>
      <c r="H3741" t="s">
        <v>2557</v>
      </c>
      <c r="I3741">
        <v>36529075</v>
      </c>
      <c r="J3741" t="s">
        <v>2558</v>
      </c>
      <c r="K3741">
        <v>0</v>
      </c>
      <c r="L3741" t="s">
        <v>1228</v>
      </c>
      <c r="M3741">
        <v>0</v>
      </c>
      <c r="N3741" t="s">
        <v>1228</v>
      </c>
    </row>
    <row r="3742" spans="1:14" hidden="1">
      <c r="A3742">
        <v>10</v>
      </c>
      <c r="B3742">
        <v>41</v>
      </c>
      <c r="C3742" t="s">
        <v>2555</v>
      </c>
      <c r="D3742" t="s">
        <v>2655</v>
      </c>
      <c r="E3742">
        <v>1000730</v>
      </c>
      <c r="F3742" t="s">
        <v>47</v>
      </c>
      <c r="G3742" t="s">
        <v>117</v>
      </c>
      <c r="H3742" t="s">
        <v>2557</v>
      </c>
      <c r="I3742">
        <v>36529075</v>
      </c>
      <c r="J3742" t="s">
        <v>2558</v>
      </c>
      <c r="K3742">
        <v>0</v>
      </c>
      <c r="L3742" t="s">
        <v>1228</v>
      </c>
      <c r="M3742">
        <v>0</v>
      </c>
      <c r="N3742" t="s">
        <v>1228</v>
      </c>
    </row>
    <row r="3743" spans="1:14" hidden="1">
      <c r="A3743">
        <v>10</v>
      </c>
      <c r="B3743">
        <v>41</v>
      </c>
      <c r="C3743" t="s">
        <v>2555</v>
      </c>
      <c r="D3743" t="s">
        <v>2655</v>
      </c>
      <c r="E3743">
        <v>1000730</v>
      </c>
      <c r="F3743" t="s">
        <v>47</v>
      </c>
      <c r="G3743" t="s">
        <v>150</v>
      </c>
      <c r="H3743" t="s">
        <v>2557</v>
      </c>
      <c r="I3743">
        <v>36529075</v>
      </c>
      <c r="J3743" t="s">
        <v>2558</v>
      </c>
      <c r="K3743">
        <v>0</v>
      </c>
      <c r="L3743" t="s">
        <v>1228</v>
      </c>
      <c r="M3743">
        <v>0</v>
      </c>
      <c r="N3743" t="s">
        <v>1228</v>
      </c>
    </row>
    <row r="3744" spans="1:14" hidden="1">
      <c r="A3744">
        <v>10</v>
      </c>
      <c r="B3744">
        <v>41</v>
      </c>
      <c r="C3744" t="s">
        <v>2555</v>
      </c>
      <c r="D3744" t="s">
        <v>2655</v>
      </c>
      <c r="E3744">
        <v>1000730</v>
      </c>
      <c r="F3744" t="s">
        <v>47</v>
      </c>
      <c r="G3744" t="s">
        <v>135</v>
      </c>
      <c r="H3744" t="s">
        <v>2557</v>
      </c>
      <c r="I3744">
        <v>36529075</v>
      </c>
      <c r="J3744" t="s">
        <v>2558</v>
      </c>
      <c r="K3744">
        <v>0</v>
      </c>
      <c r="L3744" t="s">
        <v>1228</v>
      </c>
      <c r="M3744">
        <v>0</v>
      </c>
      <c r="N3744" t="s">
        <v>1228</v>
      </c>
    </row>
    <row r="3745" spans="1:14" hidden="1">
      <c r="A3745">
        <v>10</v>
      </c>
      <c r="B3745">
        <v>41</v>
      </c>
      <c r="C3745" t="s">
        <v>2555</v>
      </c>
      <c r="D3745" t="s">
        <v>2655</v>
      </c>
      <c r="E3745">
        <v>1000730</v>
      </c>
      <c r="F3745" t="s">
        <v>47</v>
      </c>
      <c r="G3745" t="s">
        <v>279</v>
      </c>
      <c r="H3745" t="s">
        <v>2557</v>
      </c>
      <c r="I3745">
        <v>36529075</v>
      </c>
      <c r="J3745" t="s">
        <v>2558</v>
      </c>
      <c r="K3745">
        <v>0</v>
      </c>
      <c r="L3745" t="s">
        <v>1228</v>
      </c>
      <c r="M3745">
        <v>0</v>
      </c>
      <c r="N3745" t="s">
        <v>1228</v>
      </c>
    </row>
    <row r="3746" spans="1:14" hidden="1">
      <c r="A3746">
        <v>10</v>
      </c>
      <c r="B3746">
        <v>41</v>
      </c>
      <c r="C3746" t="s">
        <v>2555</v>
      </c>
      <c r="D3746" t="s">
        <v>2655</v>
      </c>
      <c r="E3746">
        <v>1000730</v>
      </c>
      <c r="F3746" t="s">
        <v>47</v>
      </c>
      <c r="G3746" t="s">
        <v>252</v>
      </c>
      <c r="H3746" t="s">
        <v>2557</v>
      </c>
      <c r="I3746">
        <v>36529075</v>
      </c>
      <c r="J3746" t="s">
        <v>2558</v>
      </c>
      <c r="K3746">
        <v>0</v>
      </c>
      <c r="L3746" t="s">
        <v>1228</v>
      </c>
      <c r="M3746">
        <v>0</v>
      </c>
      <c r="N3746" t="s">
        <v>1228</v>
      </c>
    </row>
    <row r="3747" spans="1:14" hidden="1">
      <c r="A3747">
        <v>10</v>
      </c>
      <c r="B3747">
        <v>41</v>
      </c>
      <c r="C3747" t="s">
        <v>2555</v>
      </c>
      <c r="D3747" t="s">
        <v>2655</v>
      </c>
      <c r="E3747">
        <v>1000730</v>
      </c>
      <c r="F3747" t="s">
        <v>47</v>
      </c>
      <c r="G3747" t="s">
        <v>245</v>
      </c>
      <c r="H3747" t="s">
        <v>2557</v>
      </c>
      <c r="I3747">
        <v>36529075</v>
      </c>
      <c r="J3747" t="s">
        <v>2558</v>
      </c>
      <c r="K3747">
        <v>0</v>
      </c>
      <c r="L3747" t="s">
        <v>1228</v>
      </c>
      <c r="M3747">
        <v>0</v>
      </c>
      <c r="N3747" t="s">
        <v>1228</v>
      </c>
    </row>
    <row r="3748" spans="1:14" hidden="1">
      <c r="A3748">
        <v>10</v>
      </c>
      <c r="B3748">
        <v>41</v>
      </c>
      <c r="C3748" t="s">
        <v>2555</v>
      </c>
      <c r="D3748" t="s">
        <v>2655</v>
      </c>
      <c r="E3748">
        <v>1000730</v>
      </c>
      <c r="F3748" t="s">
        <v>47</v>
      </c>
      <c r="G3748" t="s">
        <v>317</v>
      </c>
      <c r="H3748" t="s">
        <v>2557</v>
      </c>
      <c r="I3748">
        <v>36529075</v>
      </c>
      <c r="J3748" t="s">
        <v>2558</v>
      </c>
      <c r="K3748">
        <v>0</v>
      </c>
      <c r="L3748" t="s">
        <v>1228</v>
      </c>
      <c r="M3748">
        <v>0</v>
      </c>
      <c r="N3748" t="s">
        <v>1228</v>
      </c>
    </row>
    <row r="3749" spans="1:14" hidden="1">
      <c r="A3749">
        <v>10</v>
      </c>
      <c r="B3749">
        <v>41</v>
      </c>
      <c r="C3749" t="s">
        <v>2555</v>
      </c>
      <c r="D3749" t="s">
        <v>2655</v>
      </c>
      <c r="E3749">
        <v>1000730</v>
      </c>
      <c r="F3749" t="s">
        <v>47</v>
      </c>
      <c r="G3749" t="s">
        <v>117</v>
      </c>
      <c r="H3749" t="s">
        <v>2557</v>
      </c>
      <c r="I3749">
        <v>36529075</v>
      </c>
      <c r="J3749" t="s">
        <v>2558</v>
      </c>
      <c r="K3749">
        <v>0</v>
      </c>
      <c r="L3749" t="s">
        <v>1228</v>
      </c>
      <c r="M3749">
        <v>0</v>
      </c>
      <c r="N3749" t="s">
        <v>1228</v>
      </c>
    </row>
    <row r="3750" spans="1:14" hidden="1">
      <c r="A3750">
        <v>10</v>
      </c>
      <c r="B3750">
        <v>41</v>
      </c>
      <c r="C3750" t="s">
        <v>2555</v>
      </c>
      <c r="D3750" t="s">
        <v>2655</v>
      </c>
      <c r="E3750">
        <v>1000730</v>
      </c>
      <c r="F3750" t="s">
        <v>47</v>
      </c>
      <c r="G3750" t="s">
        <v>254</v>
      </c>
      <c r="H3750" t="s">
        <v>2557</v>
      </c>
      <c r="I3750">
        <v>36529075</v>
      </c>
      <c r="J3750" t="s">
        <v>2558</v>
      </c>
      <c r="K3750">
        <v>0</v>
      </c>
      <c r="L3750" t="s">
        <v>1228</v>
      </c>
      <c r="M3750">
        <v>0</v>
      </c>
      <c r="N3750" t="s">
        <v>1228</v>
      </c>
    </row>
    <row r="3751" spans="1:14" hidden="1">
      <c r="A3751">
        <v>10</v>
      </c>
      <c r="B3751">
        <v>41</v>
      </c>
      <c r="C3751" t="s">
        <v>2555</v>
      </c>
      <c r="D3751" t="s">
        <v>2655</v>
      </c>
      <c r="E3751">
        <v>1000730</v>
      </c>
      <c r="F3751" t="s">
        <v>47</v>
      </c>
      <c r="G3751" t="s">
        <v>177</v>
      </c>
      <c r="H3751" t="s">
        <v>2557</v>
      </c>
      <c r="I3751">
        <v>36529075</v>
      </c>
      <c r="J3751" t="s">
        <v>2558</v>
      </c>
      <c r="K3751">
        <v>0</v>
      </c>
      <c r="L3751" t="s">
        <v>1228</v>
      </c>
      <c r="M3751">
        <v>0</v>
      </c>
      <c r="N3751" t="s">
        <v>1228</v>
      </c>
    </row>
    <row r="3752" spans="1:14" hidden="1">
      <c r="A3752">
        <v>10</v>
      </c>
      <c r="B3752">
        <v>41</v>
      </c>
      <c r="C3752" t="s">
        <v>2555</v>
      </c>
      <c r="D3752" t="s">
        <v>2655</v>
      </c>
      <c r="E3752">
        <v>1000730</v>
      </c>
      <c r="F3752" t="s">
        <v>47</v>
      </c>
      <c r="G3752" t="s">
        <v>150</v>
      </c>
      <c r="H3752" t="s">
        <v>2557</v>
      </c>
      <c r="I3752">
        <v>36529075</v>
      </c>
      <c r="J3752" t="s">
        <v>2558</v>
      </c>
      <c r="K3752">
        <v>0</v>
      </c>
      <c r="L3752" t="s">
        <v>1228</v>
      </c>
      <c r="M3752">
        <v>0</v>
      </c>
      <c r="N3752" t="s">
        <v>1228</v>
      </c>
    </row>
    <row r="3753" spans="1:14" hidden="1">
      <c r="A3753">
        <v>10</v>
      </c>
      <c r="B3753">
        <v>41</v>
      </c>
      <c r="C3753" t="s">
        <v>2555</v>
      </c>
      <c r="D3753" t="s">
        <v>2655</v>
      </c>
      <c r="E3753">
        <v>1000730</v>
      </c>
      <c r="F3753" t="s">
        <v>47</v>
      </c>
      <c r="G3753" t="s">
        <v>135</v>
      </c>
      <c r="H3753" t="s">
        <v>2557</v>
      </c>
      <c r="I3753">
        <v>36529075</v>
      </c>
      <c r="J3753" t="s">
        <v>2558</v>
      </c>
      <c r="K3753">
        <v>0</v>
      </c>
      <c r="L3753" t="s">
        <v>1228</v>
      </c>
      <c r="M3753">
        <v>0</v>
      </c>
      <c r="N3753" t="s">
        <v>1228</v>
      </c>
    </row>
    <row r="3754" spans="1:14" hidden="1">
      <c r="A3754">
        <v>10</v>
      </c>
      <c r="B3754">
        <v>41</v>
      </c>
      <c r="C3754" t="s">
        <v>2555</v>
      </c>
      <c r="D3754" t="s">
        <v>2655</v>
      </c>
      <c r="E3754">
        <v>1000730</v>
      </c>
      <c r="F3754" t="s">
        <v>47</v>
      </c>
      <c r="G3754" t="s">
        <v>80</v>
      </c>
      <c r="H3754" t="s">
        <v>2557</v>
      </c>
      <c r="I3754">
        <v>36529075</v>
      </c>
      <c r="J3754" t="s">
        <v>2558</v>
      </c>
      <c r="K3754">
        <v>0</v>
      </c>
      <c r="L3754" t="s">
        <v>1228</v>
      </c>
      <c r="M3754">
        <v>0</v>
      </c>
      <c r="N3754" t="s">
        <v>1228</v>
      </c>
    </row>
    <row r="3755" spans="1:14" hidden="1">
      <c r="A3755">
        <v>10</v>
      </c>
      <c r="B3755">
        <v>41</v>
      </c>
      <c r="C3755" t="s">
        <v>2555</v>
      </c>
      <c r="D3755" t="s">
        <v>2655</v>
      </c>
      <c r="E3755">
        <v>1000730</v>
      </c>
      <c r="F3755" t="s">
        <v>47</v>
      </c>
      <c r="G3755" t="s">
        <v>117</v>
      </c>
      <c r="H3755" t="s">
        <v>2557</v>
      </c>
      <c r="I3755">
        <v>36529075</v>
      </c>
      <c r="J3755" t="s">
        <v>2558</v>
      </c>
      <c r="K3755">
        <v>0</v>
      </c>
      <c r="L3755" t="s">
        <v>1228</v>
      </c>
      <c r="M3755">
        <v>0</v>
      </c>
      <c r="N3755" t="s">
        <v>1228</v>
      </c>
    </row>
    <row r="3756" spans="1:14" hidden="1">
      <c r="A3756">
        <v>10</v>
      </c>
      <c r="B3756">
        <v>41</v>
      </c>
      <c r="C3756" t="s">
        <v>2555</v>
      </c>
      <c r="D3756" t="s">
        <v>2655</v>
      </c>
      <c r="E3756">
        <v>1000730</v>
      </c>
      <c r="F3756" t="s">
        <v>47</v>
      </c>
      <c r="G3756" t="s">
        <v>245</v>
      </c>
      <c r="H3756" t="s">
        <v>2557</v>
      </c>
      <c r="I3756">
        <v>36529075</v>
      </c>
      <c r="J3756" t="s">
        <v>2558</v>
      </c>
      <c r="K3756">
        <v>0</v>
      </c>
      <c r="L3756" t="s">
        <v>1228</v>
      </c>
      <c r="M3756">
        <v>0</v>
      </c>
      <c r="N3756" t="s">
        <v>1228</v>
      </c>
    </row>
    <row r="3757" spans="1:14" hidden="1">
      <c r="A3757">
        <v>10</v>
      </c>
      <c r="B3757">
        <v>41</v>
      </c>
      <c r="C3757" t="s">
        <v>2555</v>
      </c>
      <c r="D3757" t="s">
        <v>2655</v>
      </c>
      <c r="E3757">
        <v>1000730</v>
      </c>
      <c r="F3757" t="s">
        <v>47</v>
      </c>
      <c r="G3757" t="s">
        <v>254</v>
      </c>
      <c r="H3757" t="s">
        <v>2557</v>
      </c>
      <c r="I3757">
        <v>36529075</v>
      </c>
      <c r="J3757" t="s">
        <v>2558</v>
      </c>
      <c r="K3757">
        <v>0</v>
      </c>
      <c r="L3757" t="s">
        <v>1228</v>
      </c>
      <c r="M3757">
        <v>0</v>
      </c>
      <c r="N3757" t="s">
        <v>1228</v>
      </c>
    </row>
    <row r="3758" spans="1:14" hidden="1">
      <c r="A3758">
        <v>10</v>
      </c>
      <c r="B3758">
        <v>41</v>
      </c>
      <c r="C3758" t="s">
        <v>2555</v>
      </c>
      <c r="D3758" t="s">
        <v>2655</v>
      </c>
      <c r="E3758">
        <v>1000730</v>
      </c>
      <c r="F3758" t="s">
        <v>47</v>
      </c>
      <c r="G3758" t="s">
        <v>150</v>
      </c>
      <c r="H3758" t="s">
        <v>2557</v>
      </c>
      <c r="I3758">
        <v>36529075</v>
      </c>
      <c r="J3758" t="s">
        <v>2558</v>
      </c>
      <c r="K3758">
        <v>0</v>
      </c>
      <c r="L3758" t="s">
        <v>1228</v>
      </c>
      <c r="M3758">
        <v>0</v>
      </c>
      <c r="N3758" t="s">
        <v>1228</v>
      </c>
    </row>
    <row r="3759" spans="1:14" hidden="1">
      <c r="A3759">
        <v>10</v>
      </c>
      <c r="B3759">
        <v>41</v>
      </c>
      <c r="C3759" t="s">
        <v>2555</v>
      </c>
      <c r="D3759" t="s">
        <v>2655</v>
      </c>
      <c r="E3759">
        <v>1000730</v>
      </c>
      <c r="F3759" t="s">
        <v>47</v>
      </c>
      <c r="G3759" t="s">
        <v>317</v>
      </c>
      <c r="H3759" t="s">
        <v>2557</v>
      </c>
      <c r="I3759">
        <v>36529075</v>
      </c>
      <c r="J3759" t="s">
        <v>2558</v>
      </c>
      <c r="K3759">
        <v>0</v>
      </c>
      <c r="L3759" t="s">
        <v>1228</v>
      </c>
      <c r="M3759">
        <v>0</v>
      </c>
      <c r="N3759" t="s">
        <v>1228</v>
      </c>
    </row>
    <row r="3760" spans="1:14" hidden="1">
      <c r="A3760">
        <v>10</v>
      </c>
      <c r="B3760">
        <v>41</v>
      </c>
      <c r="C3760" t="s">
        <v>2555</v>
      </c>
      <c r="D3760" t="s">
        <v>2655</v>
      </c>
      <c r="E3760">
        <v>1000730</v>
      </c>
      <c r="F3760" t="s">
        <v>47</v>
      </c>
      <c r="G3760" t="s">
        <v>80</v>
      </c>
      <c r="H3760" t="s">
        <v>2557</v>
      </c>
      <c r="I3760">
        <v>36529075</v>
      </c>
      <c r="J3760" t="s">
        <v>2558</v>
      </c>
      <c r="K3760">
        <v>0</v>
      </c>
      <c r="L3760" t="s">
        <v>1228</v>
      </c>
      <c r="M3760">
        <v>0</v>
      </c>
      <c r="N3760" t="s">
        <v>1228</v>
      </c>
    </row>
    <row r="3761" spans="1:14" hidden="1">
      <c r="A3761">
        <v>10</v>
      </c>
      <c r="B3761">
        <v>41</v>
      </c>
      <c r="C3761" t="s">
        <v>2555</v>
      </c>
      <c r="D3761" t="s">
        <v>2655</v>
      </c>
      <c r="E3761">
        <v>1000730</v>
      </c>
      <c r="F3761" t="s">
        <v>47</v>
      </c>
      <c r="G3761" t="s">
        <v>250</v>
      </c>
      <c r="H3761" t="s">
        <v>2557</v>
      </c>
      <c r="I3761">
        <v>36529075</v>
      </c>
      <c r="J3761" t="s">
        <v>2558</v>
      </c>
      <c r="K3761">
        <v>0</v>
      </c>
      <c r="L3761" t="s">
        <v>1228</v>
      </c>
      <c r="M3761">
        <v>0</v>
      </c>
      <c r="N3761" t="s">
        <v>1228</v>
      </c>
    </row>
    <row r="3762" spans="1:14" hidden="1">
      <c r="A3762">
        <v>10</v>
      </c>
      <c r="B3762">
        <v>41</v>
      </c>
      <c r="C3762" t="s">
        <v>2555</v>
      </c>
      <c r="D3762" t="s">
        <v>2655</v>
      </c>
      <c r="E3762">
        <v>1000730</v>
      </c>
      <c r="F3762" t="s">
        <v>47</v>
      </c>
      <c r="G3762" t="s">
        <v>326</v>
      </c>
      <c r="H3762" t="s">
        <v>2557</v>
      </c>
      <c r="I3762">
        <v>36529075</v>
      </c>
      <c r="J3762" t="s">
        <v>2558</v>
      </c>
      <c r="K3762">
        <v>0</v>
      </c>
      <c r="L3762" t="s">
        <v>1228</v>
      </c>
      <c r="M3762">
        <v>0</v>
      </c>
      <c r="N3762" t="s">
        <v>1228</v>
      </c>
    </row>
    <row r="3763" spans="1:14" hidden="1">
      <c r="A3763">
        <v>10</v>
      </c>
      <c r="B3763">
        <v>41</v>
      </c>
      <c r="C3763" t="s">
        <v>2555</v>
      </c>
      <c r="D3763" t="s">
        <v>2655</v>
      </c>
      <c r="E3763">
        <v>1000730</v>
      </c>
      <c r="F3763" t="s">
        <v>47</v>
      </c>
      <c r="G3763" t="s">
        <v>117</v>
      </c>
      <c r="H3763" t="s">
        <v>2557</v>
      </c>
      <c r="I3763">
        <v>36529075</v>
      </c>
      <c r="J3763" t="s">
        <v>2558</v>
      </c>
      <c r="K3763">
        <v>0</v>
      </c>
      <c r="L3763" t="s">
        <v>1228</v>
      </c>
      <c r="M3763">
        <v>0</v>
      </c>
      <c r="N3763" t="s">
        <v>1228</v>
      </c>
    </row>
    <row r="3764" spans="1:14" hidden="1">
      <c r="A3764">
        <v>10</v>
      </c>
      <c r="B3764">
        <v>41</v>
      </c>
      <c r="C3764" t="s">
        <v>2555</v>
      </c>
      <c r="D3764" t="s">
        <v>2655</v>
      </c>
      <c r="E3764">
        <v>1000730</v>
      </c>
      <c r="F3764" t="s">
        <v>47</v>
      </c>
      <c r="G3764" t="s">
        <v>245</v>
      </c>
      <c r="H3764" t="s">
        <v>2557</v>
      </c>
      <c r="I3764">
        <v>36529075</v>
      </c>
      <c r="J3764" t="s">
        <v>2558</v>
      </c>
      <c r="K3764">
        <v>0</v>
      </c>
      <c r="L3764" t="s">
        <v>1228</v>
      </c>
      <c r="M3764">
        <v>0</v>
      </c>
      <c r="N3764" t="s">
        <v>1228</v>
      </c>
    </row>
    <row r="3765" spans="1:14" hidden="1">
      <c r="A3765">
        <v>10</v>
      </c>
      <c r="B3765">
        <v>41</v>
      </c>
      <c r="C3765" t="s">
        <v>2555</v>
      </c>
      <c r="D3765" t="s">
        <v>2655</v>
      </c>
      <c r="E3765">
        <v>1000730</v>
      </c>
      <c r="F3765" t="s">
        <v>47</v>
      </c>
      <c r="G3765" t="s">
        <v>320</v>
      </c>
      <c r="H3765" t="s">
        <v>2557</v>
      </c>
      <c r="I3765">
        <v>36529075</v>
      </c>
      <c r="J3765" t="s">
        <v>2558</v>
      </c>
      <c r="K3765">
        <v>0</v>
      </c>
      <c r="L3765" t="s">
        <v>1228</v>
      </c>
      <c r="M3765">
        <v>0</v>
      </c>
      <c r="N3765" t="s">
        <v>1228</v>
      </c>
    </row>
    <row r="3766" spans="1:14" hidden="1">
      <c r="A3766">
        <v>10</v>
      </c>
      <c r="B3766">
        <v>41</v>
      </c>
      <c r="C3766" t="s">
        <v>2555</v>
      </c>
      <c r="D3766" t="s">
        <v>2655</v>
      </c>
      <c r="E3766">
        <v>1000730</v>
      </c>
      <c r="F3766" t="s">
        <v>47</v>
      </c>
      <c r="G3766" t="s">
        <v>135</v>
      </c>
      <c r="H3766" t="s">
        <v>2557</v>
      </c>
      <c r="I3766">
        <v>36529075</v>
      </c>
      <c r="J3766" t="s">
        <v>2558</v>
      </c>
      <c r="K3766">
        <v>0</v>
      </c>
      <c r="L3766" t="s">
        <v>1228</v>
      </c>
      <c r="M3766">
        <v>0</v>
      </c>
      <c r="N3766" t="s">
        <v>1228</v>
      </c>
    </row>
    <row r="3767" spans="1:14" hidden="1">
      <c r="A3767">
        <v>10</v>
      </c>
      <c r="B3767">
        <v>41</v>
      </c>
      <c r="C3767" t="s">
        <v>2555</v>
      </c>
      <c r="D3767" t="s">
        <v>2655</v>
      </c>
      <c r="E3767">
        <v>1000730</v>
      </c>
      <c r="F3767" t="s">
        <v>47</v>
      </c>
      <c r="G3767" t="s">
        <v>409</v>
      </c>
      <c r="H3767" t="s">
        <v>2557</v>
      </c>
      <c r="I3767">
        <v>36529075</v>
      </c>
      <c r="J3767" t="s">
        <v>2558</v>
      </c>
      <c r="K3767">
        <v>0</v>
      </c>
      <c r="L3767" t="s">
        <v>1228</v>
      </c>
      <c r="M3767">
        <v>0</v>
      </c>
      <c r="N3767" t="s">
        <v>1228</v>
      </c>
    </row>
    <row r="3768" spans="1:14" hidden="1">
      <c r="A3768">
        <v>10</v>
      </c>
      <c r="B3768">
        <v>41</v>
      </c>
      <c r="C3768" t="s">
        <v>2555</v>
      </c>
      <c r="D3768" t="s">
        <v>2655</v>
      </c>
      <c r="E3768">
        <v>1000730</v>
      </c>
      <c r="F3768" t="s">
        <v>47</v>
      </c>
      <c r="G3768" t="s">
        <v>317</v>
      </c>
      <c r="H3768" t="s">
        <v>2557</v>
      </c>
      <c r="I3768">
        <v>36529075</v>
      </c>
      <c r="J3768" t="s">
        <v>2558</v>
      </c>
      <c r="K3768">
        <v>0</v>
      </c>
      <c r="L3768" t="s">
        <v>1228</v>
      </c>
      <c r="M3768">
        <v>0</v>
      </c>
      <c r="N3768" t="s">
        <v>1228</v>
      </c>
    </row>
    <row r="3769" spans="1:14" hidden="1">
      <c r="A3769">
        <v>10</v>
      </c>
      <c r="B3769">
        <v>41</v>
      </c>
      <c r="C3769" t="s">
        <v>2555</v>
      </c>
      <c r="D3769" t="s">
        <v>2655</v>
      </c>
      <c r="E3769">
        <v>1000730</v>
      </c>
      <c r="F3769" t="s">
        <v>47</v>
      </c>
      <c r="G3769" t="s">
        <v>80</v>
      </c>
      <c r="H3769" t="s">
        <v>2557</v>
      </c>
      <c r="I3769">
        <v>36529075</v>
      </c>
      <c r="J3769" t="s">
        <v>2558</v>
      </c>
      <c r="K3769">
        <v>0</v>
      </c>
      <c r="L3769" t="s">
        <v>1228</v>
      </c>
      <c r="M3769">
        <v>0</v>
      </c>
      <c r="N3769" t="s">
        <v>1228</v>
      </c>
    </row>
    <row r="3770" spans="1:14" hidden="1">
      <c r="A3770">
        <v>10</v>
      </c>
      <c r="B3770">
        <v>41</v>
      </c>
      <c r="C3770" t="s">
        <v>2555</v>
      </c>
      <c r="D3770" t="s">
        <v>2655</v>
      </c>
      <c r="E3770">
        <v>1000730</v>
      </c>
      <c r="F3770" t="s">
        <v>47</v>
      </c>
      <c r="G3770" t="s">
        <v>414</v>
      </c>
      <c r="H3770" t="s">
        <v>2557</v>
      </c>
      <c r="I3770">
        <v>36529075</v>
      </c>
      <c r="J3770" t="s">
        <v>2558</v>
      </c>
      <c r="K3770">
        <v>0</v>
      </c>
      <c r="L3770" t="s">
        <v>1228</v>
      </c>
      <c r="M3770">
        <v>0</v>
      </c>
      <c r="N3770" t="s">
        <v>1228</v>
      </c>
    </row>
    <row r="3771" spans="1:14" hidden="1">
      <c r="A3771">
        <v>10</v>
      </c>
      <c r="B3771">
        <v>41</v>
      </c>
      <c r="C3771" t="s">
        <v>2555</v>
      </c>
      <c r="D3771" t="s">
        <v>2655</v>
      </c>
      <c r="E3771">
        <v>1000730</v>
      </c>
      <c r="F3771" t="s">
        <v>47</v>
      </c>
      <c r="G3771" t="s">
        <v>117</v>
      </c>
      <c r="H3771" t="s">
        <v>2557</v>
      </c>
      <c r="I3771">
        <v>36529075</v>
      </c>
      <c r="J3771" t="s">
        <v>2558</v>
      </c>
      <c r="K3771">
        <v>0</v>
      </c>
      <c r="L3771" t="s">
        <v>1228</v>
      </c>
      <c r="M3771">
        <v>0</v>
      </c>
      <c r="N3771" t="s">
        <v>1228</v>
      </c>
    </row>
    <row r="3772" spans="1:14" hidden="1">
      <c r="A3772">
        <v>10</v>
      </c>
      <c r="B3772">
        <v>41</v>
      </c>
      <c r="C3772" t="s">
        <v>2555</v>
      </c>
      <c r="D3772" t="s">
        <v>2655</v>
      </c>
      <c r="E3772">
        <v>1000730</v>
      </c>
      <c r="F3772" t="s">
        <v>47</v>
      </c>
      <c r="G3772" t="s">
        <v>117</v>
      </c>
      <c r="H3772" t="s">
        <v>2557</v>
      </c>
      <c r="I3772">
        <v>36529075</v>
      </c>
      <c r="J3772" t="s">
        <v>2558</v>
      </c>
      <c r="K3772" s="45">
        <v>2185</v>
      </c>
      <c r="L3772" t="s">
        <v>1228</v>
      </c>
      <c r="M3772">
        <v>415</v>
      </c>
      <c r="N3772" t="s">
        <v>1228</v>
      </c>
    </row>
    <row r="3773" spans="1:14" hidden="1">
      <c r="A3773">
        <v>10</v>
      </c>
      <c r="B3773">
        <v>41</v>
      </c>
      <c r="C3773" t="s">
        <v>2555</v>
      </c>
      <c r="D3773" t="s">
        <v>2655</v>
      </c>
      <c r="E3773">
        <v>1000730</v>
      </c>
      <c r="F3773" t="s">
        <v>47</v>
      </c>
      <c r="G3773" t="s">
        <v>254</v>
      </c>
      <c r="H3773" t="s">
        <v>2557</v>
      </c>
      <c r="I3773">
        <v>36529075</v>
      </c>
      <c r="J3773" t="s">
        <v>2558</v>
      </c>
      <c r="K3773">
        <v>0</v>
      </c>
      <c r="L3773" t="s">
        <v>1228</v>
      </c>
      <c r="M3773">
        <v>0</v>
      </c>
      <c r="N3773" t="s">
        <v>1228</v>
      </c>
    </row>
    <row r="3774" spans="1:14" hidden="1">
      <c r="A3774">
        <v>10</v>
      </c>
      <c r="B3774">
        <v>41</v>
      </c>
      <c r="C3774" t="s">
        <v>2555</v>
      </c>
      <c r="D3774" t="s">
        <v>2655</v>
      </c>
      <c r="E3774">
        <v>1000730</v>
      </c>
      <c r="F3774" t="s">
        <v>47</v>
      </c>
      <c r="G3774" t="s">
        <v>135</v>
      </c>
      <c r="H3774" t="s">
        <v>2557</v>
      </c>
      <c r="I3774">
        <v>36529075</v>
      </c>
      <c r="J3774" t="s">
        <v>2558</v>
      </c>
      <c r="K3774">
        <v>0</v>
      </c>
      <c r="L3774" t="s">
        <v>1228</v>
      </c>
      <c r="M3774">
        <v>0</v>
      </c>
      <c r="N3774" t="s">
        <v>1228</v>
      </c>
    </row>
    <row r="3775" spans="1:14" hidden="1">
      <c r="A3775">
        <v>10</v>
      </c>
      <c r="B3775">
        <v>41</v>
      </c>
      <c r="C3775" t="s">
        <v>2555</v>
      </c>
      <c r="D3775" t="s">
        <v>2655</v>
      </c>
      <c r="E3775">
        <v>1000730</v>
      </c>
      <c r="F3775" t="s">
        <v>47</v>
      </c>
      <c r="G3775" t="s">
        <v>317</v>
      </c>
      <c r="H3775" t="s">
        <v>2557</v>
      </c>
      <c r="I3775">
        <v>36529075</v>
      </c>
      <c r="J3775" t="s">
        <v>2558</v>
      </c>
      <c r="K3775">
        <v>0</v>
      </c>
      <c r="L3775" t="s">
        <v>1228</v>
      </c>
      <c r="M3775">
        <v>0</v>
      </c>
      <c r="N3775" t="s">
        <v>1228</v>
      </c>
    </row>
    <row r="3776" spans="1:14" hidden="1">
      <c r="A3776">
        <v>10</v>
      </c>
      <c r="B3776">
        <v>41</v>
      </c>
      <c r="C3776" t="s">
        <v>2555</v>
      </c>
      <c r="D3776" t="s">
        <v>2655</v>
      </c>
      <c r="E3776">
        <v>1000730</v>
      </c>
      <c r="F3776" t="s">
        <v>47</v>
      </c>
      <c r="G3776" t="s">
        <v>279</v>
      </c>
      <c r="H3776" t="s">
        <v>2557</v>
      </c>
      <c r="I3776">
        <v>36529075</v>
      </c>
      <c r="J3776" t="s">
        <v>2558</v>
      </c>
      <c r="K3776">
        <v>0</v>
      </c>
      <c r="L3776" t="s">
        <v>1228</v>
      </c>
      <c r="M3776">
        <v>0</v>
      </c>
      <c r="N3776" t="s">
        <v>1228</v>
      </c>
    </row>
    <row r="3777" spans="1:14" hidden="1">
      <c r="A3777">
        <v>10</v>
      </c>
      <c r="B3777">
        <v>41</v>
      </c>
      <c r="C3777" t="s">
        <v>2555</v>
      </c>
      <c r="D3777" t="s">
        <v>2655</v>
      </c>
      <c r="E3777">
        <v>1000730</v>
      </c>
      <c r="F3777" t="s">
        <v>47</v>
      </c>
      <c r="G3777" t="s">
        <v>80</v>
      </c>
      <c r="H3777" t="s">
        <v>2557</v>
      </c>
      <c r="I3777">
        <v>36529075</v>
      </c>
      <c r="J3777" t="s">
        <v>2558</v>
      </c>
      <c r="K3777">
        <v>0</v>
      </c>
      <c r="L3777" t="s">
        <v>1228</v>
      </c>
      <c r="M3777">
        <v>0</v>
      </c>
      <c r="N3777" t="s">
        <v>1228</v>
      </c>
    </row>
    <row r="3778" spans="1:14" hidden="1">
      <c r="A3778">
        <v>10</v>
      </c>
      <c r="B3778">
        <v>41</v>
      </c>
      <c r="C3778" t="s">
        <v>2555</v>
      </c>
      <c r="D3778" t="s">
        <v>2655</v>
      </c>
      <c r="E3778">
        <v>1000730</v>
      </c>
      <c r="F3778" t="s">
        <v>47</v>
      </c>
      <c r="G3778" t="s">
        <v>135</v>
      </c>
      <c r="H3778" t="s">
        <v>2557</v>
      </c>
      <c r="I3778">
        <v>36529075</v>
      </c>
      <c r="J3778" t="s">
        <v>2558</v>
      </c>
      <c r="K3778" s="45">
        <v>4562</v>
      </c>
      <c r="L3778" t="s">
        <v>1228</v>
      </c>
      <c r="M3778">
        <v>867</v>
      </c>
      <c r="N3778" t="s">
        <v>1228</v>
      </c>
    </row>
    <row r="3779" spans="1:14" hidden="1">
      <c r="A3779">
        <v>10</v>
      </c>
      <c r="B3779">
        <v>41</v>
      </c>
      <c r="C3779" t="s">
        <v>2555</v>
      </c>
      <c r="D3779" t="s">
        <v>2655</v>
      </c>
      <c r="E3779">
        <v>1000730</v>
      </c>
      <c r="F3779" t="s">
        <v>47</v>
      </c>
      <c r="G3779" t="s">
        <v>155</v>
      </c>
      <c r="H3779" t="s">
        <v>2557</v>
      </c>
      <c r="I3779">
        <v>36529075</v>
      </c>
      <c r="J3779" t="s">
        <v>2558</v>
      </c>
      <c r="K3779">
        <v>519</v>
      </c>
      <c r="L3779" t="s">
        <v>1228</v>
      </c>
      <c r="M3779">
        <v>99</v>
      </c>
      <c r="N3779" t="s">
        <v>1228</v>
      </c>
    </row>
    <row r="3780" spans="1:14" hidden="1">
      <c r="A3780">
        <v>10</v>
      </c>
      <c r="B3780">
        <v>41</v>
      </c>
      <c r="C3780" t="s">
        <v>2555</v>
      </c>
      <c r="D3780" t="s">
        <v>2655</v>
      </c>
      <c r="E3780">
        <v>1000730</v>
      </c>
      <c r="F3780" t="s">
        <v>47</v>
      </c>
      <c r="G3780" t="s">
        <v>481</v>
      </c>
      <c r="H3780" t="s">
        <v>2557</v>
      </c>
      <c r="I3780">
        <v>36529075</v>
      </c>
      <c r="J3780" t="s">
        <v>2558</v>
      </c>
      <c r="K3780">
        <v>289</v>
      </c>
      <c r="L3780" t="s">
        <v>1228</v>
      </c>
      <c r="M3780">
        <v>55</v>
      </c>
      <c r="N3780" t="s">
        <v>1228</v>
      </c>
    </row>
    <row r="3781" spans="1:14" hidden="1">
      <c r="A3781">
        <v>10</v>
      </c>
      <c r="B3781">
        <v>41</v>
      </c>
      <c r="C3781" t="s">
        <v>2555</v>
      </c>
      <c r="D3781" t="s">
        <v>2655</v>
      </c>
      <c r="E3781">
        <v>1000730</v>
      </c>
      <c r="F3781" t="s">
        <v>47</v>
      </c>
      <c r="G3781" t="s">
        <v>317</v>
      </c>
      <c r="H3781" t="s">
        <v>2557</v>
      </c>
      <c r="I3781">
        <v>36529075</v>
      </c>
      <c r="J3781" t="s">
        <v>2558</v>
      </c>
      <c r="K3781" s="45">
        <v>3836</v>
      </c>
      <c r="L3781" t="s">
        <v>1228</v>
      </c>
      <c r="M3781">
        <v>729</v>
      </c>
      <c r="N3781" t="s">
        <v>1228</v>
      </c>
    </row>
    <row r="3782" spans="1:14" hidden="1">
      <c r="A3782">
        <v>10</v>
      </c>
      <c r="B3782">
        <v>41</v>
      </c>
      <c r="C3782" t="s">
        <v>2555</v>
      </c>
      <c r="D3782" t="s">
        <v>2655</v>
      </c>
      <c r="E3782">
        <v>1000730</v>
      </c>
      <c r="F3782" t="s">
        <v>47</v>
      </c>
      <c r="G3782" t="s">
        <v>80</v>
      </c>
      <c r="H3782" t="s">
        <v>2557</v>
      </c>
      <c r="I3782">
        <v>36529075</v>
      </c>
      <c r="J3782" t="s">
        <v>2558</v>
      </c>
      <c r="K3782" s="45">
        <v>3293</v>
      </c>
      <c r="L3782" t="s">
        <v>1228</v>
      </c>
      <c r="M3782">
        <v>626</v>
      </c>
      <c r="N3782" t="s">
        <v>1228</v>
      </c>
    </row>
    <row r="3783" spans="1:14" hidden="1">
      <c r="A3783">
        <v>10</v>
      </c>
      <c r="B3783">
        <v>41</v>
      </c>
      <c r="C3783" t="s">
        <v>2555</v>
      </c>
      <c r="D3783" t="s">
        <v>2655</v>
      </c>
      <c r="E3783">
        <v>1000730</v>
      </c>
      <c r="F3783" t="s">
        <v>47</v>
      </c>
      <c r="G3783" t="s">
        <v>252</v>
      </c>
      <c r="H3783" t="s">
        <v>2557</v>
      </c>
      <c r="I3783">
        <v>36529075</v>
      </c>
      <c r="J3783" t="s">
        <v>2558</v>
      </c>
      <c r="K3783">
        <v>293</v>
      </c>
      <c r="L3783" t="s">
        <v>1228</v>
      </c>
      <c r="M3783">
        <v>56</v>
      </c>
      <c r="N3783" t="s">
        <v>1228</v>
      </c>
    </row>
    <row r="3784" spans="1:14" hidden="1">
      <c r="A3784">
        <v>10</v>
      </c>
      <c r="B3784">
        <v>41</v>
      </c>
      <c r="C3784" t="s">
        <v>2555</v>
      </c>
      <c r="D3784" t="s">
        <v>2655</v>
      </c>
      <c r="E3784">
        <v>1000730</v>
      </c>
      <c r="F3784" t="s">
        <v>47</v>
      </c>
      <c r="G3784" t="s">
        <v>475</v>
      </c>
      <c r="H3784" t="s">
        <v>2557</v>
      </c>
      <c r="I3784">
        <v>36529075</v>
      </c>
      <c r="J3784" t="s">
        <v>2558</v>
      </c>
      <c r="K3784" s="45">
        <v>2866</v>
      </c>
      <c r="L3784" t="s">
        <v>1228</v>
      </c>
      <c r="M3784">
        <v>545</v>
      </c>
      <c r="N3784" t="s">
        <v>1228</v>
      </c>
    </row>
    <row r="3785" spans="1:14" hidden="1">
      <c r="A3785">
        <v>10</v>
      </c>
      <c r="B3785">
        <v>41</v>
      </c>
      <c r="C3785" t="s">
        <v>2555</v>
      </c>
      <c r="D3785" t="s">
        <v>2655</v>
      </c>
      <c r="E3785">
        <v>1000730</v>
      </c>
      <c r="F3785" t="s">
        <v>47</v>
      </c>
      <c r="G3785" t="s">
        <v>117</v>
      </c>
      <c r="H3785" t="s">
        <v>2557</v>
      </c>
      <c r="I3785">
        <v>36529075</v>
      </c>
      <c r="J3785" t="s">
        <v>2558</v>
      </c>
      <c r="K3785" s="45">
        <v>113262</v>
      </c>
      <c r="L3785" t="s">
        <v>1228</v>
      </c>
      <c r="M3785" s="45">
        <v>21518</v>
      </c>
      <c r="N3785" t="s">
        <v>1228</v>
      </c>
    </row>
    <row r="3786" spans="1:14" hidden="1">
      <c r="A3786">
        <v>10</v>
      </c>
      <c r="B3786">
        <v>41</v>
      </c>
      <c r="C3786" t="s">
        <v>2555</v>
      </c>
      <c r="D3786" t="s">
        <v>2655</v>
      </c>
      <c r="E3786">
        <v>1000730</v>
      </c>
      <c r="F3786" t="s">
        <v>47</v>
      </c>
      <c r="G3786" t="s">
        <v>117</v>
      </c>
      <c r="H3786" t="s">
        <v>2557</v>
      </c>
      <c r="I3786">
        <v>36529075</v>
      </c>
      <c r="J3786" t="s">
        <v>2558</v>
      </c>
      <c r="K3786">
        <v>0</v>
      </c>
      <c r="L3786" t="s">
        <v>1228</v>
      </c>
      <c r="M3786">
        <v>0</v>
      </c>
      <c r="N3786" t="s">
        <v>1228</v>
      </c>
    </row>
    <row r="3787" spans="1:14" hidden="1">
      <c r="A3787">
        <v>10</v>
      </c>
      <c r="B3787">
        <v>41</v>
      </c>
      <c r="C3787" t="s">
        <v>2555</v>
      </c>
      <c r="D3787" t="s">
        <v>2655</v>
      </c>
      <c r="E3787">
        <v>1000730</v>
      </c>
      <c r="F3787" t="s">
        <v>47</v>
      </c>
      <c r="G3787" t="s">
        <v>150</v>
      </c>
      <c r="H3787" t="s">
        <v>2557</v>
      </c>
      <c r="I3787">
        <v>36529075</v>
      </c>
      <c r="J3787" t="s">
        <v>2558</v>
      </c>
      <c r="K3787">
        <v>0</v>
      </c>
      <c r="L3787" t="s">
        <v>1228</v>
      </c>
      <c r="M3787">
        <v>0</v>
      </c>
      <c r="N3787" t="s">
        <v>1228</v>
      </c>
    </row>
    <row r="3788" spans="1:14" hidden="1">
      <c r="A3788">
        <v>10</v>
      </c>
      <c r="B3788">
        <v>41</v>
      </c>
      <c r="C3788" t="s">
        <v>2555</v>
      </c>
      <c r="D3788" t="s">
        <v>2655</v>
      </c>
      <c r="E3788">
        <v>1000730</v>
      </c>
      <c r="F3788" t="s">
        <v>47</v>
      </c>
      <c r="G3788" t="s">
        <v>182</v>
      </c>
      <c r="H3788" t="s">
        <v>2557</v>
      </c>
      <c r="I3788">
        <v>36529075</v>
      </c>
      <c r="J3788" t="s">
        <v>2558</v>
      </c>
      <c r="K3788">
        <v>0</v>
      </c>
      <c r="L3788" t="s">
        <v>1228</v>
      </c>
      <c r="M3788">
        <v>0</v>
      </c>
      <c r="N3788" t="s">
        <v>1228</v>
      </c>
    </row>
    <row r="3789" spans="1:14" hidden="1">
      <c r="A3789">
        <v>10</v>
      </c>
      <c r="B3789">
        <v>41</v>
      </c>
      <c r="C3789" t="s">
        <v>2555</v>
      </c>
      <c r="D3789" t="s">
        <v>2655</v>
      </c>
      <c r="E3789">
        <v>1000730</v>
      </c>
      <c r="F3789" t="s">
        <v>47</v>
      </c>
      <c r="G3789" t="s">
        <v>135</v>
      </c>
      <c r="H3789" t="s">
        <v>2557</v>
      </c>
      <c r="I3789">
        <v>36529075</v>
      </c>
      <c r="J3789" t="s">
        <v>2558</v>
      </c>
      <c r="K3789">
        <v>0</v>
      </c>
      <c r="L3789" t="s">
        <v>1228</v>
      </c>
      <c r="M3789">
        <v>0</v>
      </c>
      <c r="N3789" t="s">
        <v>1228</v>
      </c>
    </row>
    <row r="3790" spans="1:14" hidden="1">
      <c r="A3790">
        <v>10</v>
      </c>
      <c r="B3790">
        <v>41</v>
      </c>
      <c r="C3790" t="s">
        <v>2555</v>
      </c>
      <c r="D3790" t="s">
        <v>2655</v>
      </c>
      <c r="E3790">
        <v>1000730</v>
      </c>
      <c r="F3790" t="s">
        <v>47</v>
      </c>
      <c r="G3790" t="s">
        <v>155</v>
      </c>
      <c r="H3790" t="s">
        <v>2557</v>
      </c>
      <c r="I3790">
        <v>36529075</v>
      </c>
      <c r="J3790" t="s">
        <v>2558</v>
      </c>
      <c r="K3790">
        <v>0</v>
      </c>
      <c r="L3790" t="s">
        <v>1228</v>
      </c>
      <c r="M3790">
        <v>0</v>
      </c>
      <c r="N3790" t="s">
        <v>1228</v>
      </c>
    </row>
    <row r="3791" spans="1:14" hidden="1">
      <c r="A3791">
        <v>10</v>
      </c>
      <c r="B3791">
        <v>41</v>
      </c>
      <c r="C3791" t="s">
        <v>2555</v>
      </c>
      <c r="D3791" t="s">
        <v>2655</v>
      </c>
      <c r="E3791">
        <v>1000730</v>
      </c>
      <c r="F3791" t="s">
        <v>47</v>
      </c>
      <c r="G3791" t="s">
        <v>80</v>
      </c>
      <c r="H3791" t="s">
        <v>2557</v>
      </c>
      <c r="I3791">
        <v>36529075</v>
      </c>
      <c r="J3791" t="s">
        <v>2558</v>
      </c>
      <c r="K3791">
        <v>0</v>
      </c>
      <c r="L3791" t="s">
        <v>1228</v>
      </c>
      <c r="M3791">
        <v>0</v>
      </c>
      <c r="N3791" t="s">
        <v>1228</v>
      </c>
    </row>
    <row r="3792" spans="1:14" hidden="1">
      <c r="A3792">
        <v>10</v>
      </c>
      <c r="B3792">
        <v>41</v>
      </c>
      <c r="C3792" t="s">
        <v>2555</v>
      </c>
      <c r="D3792" t="s">
        <v>2655</v>
      </c>
      <c r="E3792">
        <v>1000730</v>
      </c>
      <c r="F3792" t="s">
        <v>47</v>
      </c>
      <c r="G3792" t="s">
        <v>137</v>
      </c>
      <c r="H3792" t="s">
        <v>2557</v>
      </c>
      <c r="I3792">
        <v>36529075</v>
      </c>
      <c r="J3792" t="s">
        <v>2558</v>
      </c>
      <c r="K3792">
        <v>0</v>
      </c>
      <c r="L3792" t="s">
        <v>1228</v>
      </c>
      <c r="M3792">
        <v>0</v>
      </c>
      <c r="N3792" t="s">
        <v>1228</v>
      </c>
    </row>
    <row r="3793" spans="1:14" hidden="1">
      <c r="A3793">
        <v>10</v>
      </c>
      <c r="B3793">
        <v>41</v>
      </c>
      <c r="C3793" t="s">
        <v>2555</v>
      </c>
      <c r="D3793" t="s">
        <v>2655</v>
      </c>
      <c r="E3793">
        <v>1000730</v>
      </c>
      <c r="F3793" t="s">
        <v>47</v>
      </c>
      <c r="G3793" t="s">
        <v>117</v>
      </c>
      <c r="H3793" t="s">
        <v>2557</v>
      </c>
      <c r="I3793">
        <v>36529075</v>
      </c>
      <c r="J3793" t="s">
        <v>2558</v>
      </c>
      <c r="K3793">
        <v>0</v>
      </c>
      <c r="L3793" t="s">
        <v>1228</v>
      </c>
      <c r="M3793">
        <v>0</v>
      </c>
      <c r="N3793" t="s">
        <v>1228</v>
      </c>
    </row>
    <row r="3794" spans="1:14" hidden="1">
      <c r="A3794">
        <v>10</v>
      </c>
      <c r="B3794">
        <v>41</v>
      </c>
      <c r="C3794" t="s">
        <v>2555</v>
      </c>
      <c r="D3794" t="s">
        <v>2655</v>
      </c>
      <c r="E3794">
        <v>1000730</v>
      </c>
      <c r="F3794" t="s">
        <v>47</v>
      </c>
      <c r="G3794" t="s">
        <v>194</v>
      </c>
      <c r="H3794" t="s">
        <v>2557</v>
      </c>
      <c r="I3794">
        <v>36529075</v>
      </c>
      <c r="J3794" t="s">
        <v>2558</v>
      </c>
      <c r="K3794">
        <v>0</v>
      </c>
      <c r="L3794" t="s">
        <v>1228</v>
      </c>
      <c r="M3794">
        <v>0</v>
      </c>
      <c r="N3794" t="s">
        <v>1228</v>
      </c>
    </row>
    <row r="3795" spans="1:14" hidden="1">
      <c r="A3795">
        <v>10</v>
      </c>
      <c r="B3795">
        <v>41</v>
      </c>
      <c r="C3795" t="s">
        <v>2555</v>
      </c>
      <c r="D3795" t="s">
        <v>2655</v>
      </c>
      <c r="E3795">
        <v>1000730</v>
      </c>
      <c r="F3795" t="s">
        <v>47</v>
      </c>
      <c r="G3795" t="s">
        <v>155</v>
      </c>
      <c r="H3795" t="s">
        <v>2557</v>
      </c>
      <c r="I3795">
        <v>36529075</v>
      </c>
      <c r="J3795" t="s">
        <v>2558</v>
      </c>
      <c r="K3795">
        <v>0</v>
      </c>
      <c r="L3795" t="s">
        <v>1228</v>
      </c>
      <c r="M3795">
        <v>0</v>
      </c>
      <c r="N3795" t="s">
        <v>1228</v>
      </c>
    </row>
    <row r="3796" spans="1:14" hidden="1">
      <c r="A3796">
        <v>10</v>
      </c>
      <c r="B3796">
        <v>41</v>
      </c>
      <c r="C3796" t="s">
        <v>2555</v>
      </c>
      <c r="D3796" t="s">
        <v>2655</v>
      </c>
      <c r="E3796">
        <v>1000730</v>
      </c>
      <c r="F3796" t="s">
        <v>47</v>
      </c>
      <c r="G3796" t="s">
        <v>137</v>
      </c>
      <c r="H3796" t="s">
        <v>2557</v>
      </c>
      <c r="I3796">
        <v>36529075</v>
      </c>
      <c r="J3796" t="s">
        <v>2558</v>
      </c>
      <c r="K3796">
        <v>0</v>
      </c>
      <c r="L3796" t="s">
        <v>1228</v>
      </c>
      <c r="M3796">
        <v>0</v>
      </c>
      <c r="N3796" t="s">
        <v>1228</v>
      </c>
    </row>
    <row r="3797" spans="1:14" hidden="1">
      <c r="A3797">
        <v>10</v>
      </c>
      <c r="B3797">
        <v>41</v>
      </c>
      <c r="C3797" t="s">
        <v>2555</v>
      </c>
      <c r="D3797" t="s">
        <v>2655</v>
      </c>
      <c r="E3797">
        <v>1000730</v>
      </c>
      <c r="F3797" t="s">
        <v>47</v>
      </c>
      <c r="G3797" t="s">
        <v>137</v>
      </c>
      <c r="H3797" t="s">
        <v>2557</v>
      </c>
      <c r="I3797">
        <v>36529075</v>
      </c>
      <c r="J3797" t="s">
        <v>2558</v>
      </c>
      <c r="K3797">
        <v>0</v>
      </c>
      <c r="L3797" t="s">
        <v>1228</v>
      </c>
      <c r="M3797">
        <v>0</v>
      </c>
      <c r="N3797" t="s">
        <v>1228</v>
      </c>
    </row>
    <row r="3798" spans="1:14" hidden="1">
      <c r="A3798">
        <v>10</v>
      </c>
      <c r="B3798">
        <v>41</v>
      </c>
      <c r="C3798" t="s">
        <v>2555</v>
      </c>
      <c r="D3798" t="s">
        <v>2655</v>
      </c>
      <c r="E3798">
        <v>1000730</v>
      </c>
      <c r="F3798" t="s">
        <v>47</v>
      </c>
      <c r="G3798" t="s">
        <v>117</v>
      </c>
      <c r="H3798" t="s">
        <v>2557</v>
      </c>
      <c r="I3798">
        <v>36529075</v>
      </c>
      <c r="J3798" t="s">
        <v>2558</v>
      </c>
      <c r="K3798">
        <v>0</v>
      </c>
      <c r="L3798" t="s">
        <v>1228</v>
      </c>
      <c r="M3798">
        <v>0</v>
      </c>
      <c r="N3798" t="s">
        <v>1228</v>
      </c>
    </row>
    <row r="3799" spans="1:14" hidden="1">
      <c r="A3799">
        <v>10</v>
      </c>
      <c r="B3799">
        <v>41</v>
      </c>
      <c r="C3799" t="s">
        <v>2555</v>
      </c>
      <c r="D3799" t="s">
        <v>2655</v>
      </c>
      <c r="E3799">
        <v>1000730</v>
      </c>
      <c r="F3799" t="s">
        <v>47</v>
      </c>
      <c r="G3799" t="s">
        <v>182</v>
      </c>
      <c r="H3799" t="s">
        <v>2557</v>
      </c>
      <c r="I3799">
        <v>36529075</v>
      </c>
      <c r="J3799" t="s">
        <v>2558</v>
      </c>
      <c r="K3799">
        <v>0</v>
      </c>
      <c r="L3799" t="s">
        <v>1228</v>
      </c>
      <c r="M3799">
        <v>0</v>
      </c>
      <c r="N3799" t="s">
        <v>1228</v>
      </c>
    </row>
    <row r="3800" spans="1:14" hidden="1">
      <c r="A3800">
        <v>10</v>
      </c>
      <c r="B3800">
        <v>41</v>
      </c>
      <c r="C3800" t="s">
        <v>2555</v>
      </c>
      <c r="D3800" t="s">
        <v>2655</v>
      </c>
      <c r="E3800">
        <v>1000730</v>
      </c>
      <c r="F3800" t="s">
        <v>47</v>
      </c>
      <c r="G3800" t="s">
        <v>150</v>
      </c>
      <c r="H3800" t="s">
        <v>2557</v>
      </c>
      <c r="I3800">
        <v>36529075</v>
      </c>
      <c r="J3800" t="s">
        <v>2558</v>
      </c>
      <c r="K3800">
        <v>0</v>
      </c>
      <c r="L3800" t="s">
        <v>1228</v>
      </c>
      <c r="M3800">
        <v>0</v>
      </c>
      <c r="N3800" t="s">
        <v>1228</v>
      </c>
    </row>
    <row r="3801" spans="1:14" hidden="1">
      <c r="A3801">
        <v>10</v>
      </c>
      <c r="B3801">
        <v>41</v>
      </c>
      <c r="C3801" t="s">
        <v>2555</v>
      </c>
      <c r="D3801" t="s">
        <v>2655</v>
      </c>
      <c r="E3801">
        <v>1000730</v>
      </c>
      <c r="F3801" t="s">
        <v>47</v>
      </c>
      <c r="G3801" t="s">
        <v>135</v>
      </c>
      <c r="H3801" t="s">
        <v>2557</v>
      </c>
      <c r="I3801">
        <v>36529075</v>
      </c>
      <c r="J3801" t="s">
        <v>2558</v>
      </c>
      <c r="K3801">
        <v>0</v>
      </c>
      <c r="L3801" t="s">
        <v>1228</v>
      </c>
      <c r="M3801">
        <v>0</v>
      </c>
      <c r="N3801" t="s">
        <v>1228</v>
      </c>
    </row>
    <row r="3802" spans="1:14" hidden="1">
      <c r="A3802">
        <v>10</v>
      </c>
      <c r="B3802">
        <v>41</v>
      </c>
      <c r="C3802" t="s">
        <v>2555</v>
      </c>
      <c r="D3802" t="s">
        <v>2655</v>
      </c>
      <c r="E3802">
        <v>1000730</v>
      </c>
      <c r="F3802" t="s">
        <v>47</v>
      </c>
      <c r="G3802" t="s">
        <v>117</v>
      </c>
      <c r="H3802" t="s">
        <v>2557</v>
      </c>
      <c r="I3802">
        <v>36529075</v>
      </c>
      <c r="J3802" t="s">
        <v>2558</v>
      </c>
      <c r="K3802">
        <v>0</v>
      </c>
      <c r="L3802" t="s">
        <v>1228</v>
      </c>
      <c r="M3802">
        <v>0</v>
      </c>
      <c r="N3802" t="s">
        <v>1228</v>
      </c>
    </row>
    <row r="3803" spans="1:14" hidden="1">
      <c r="A3803">
        <v>10</v>
      </c>
      <c r="B3803">
        <v>41</v>
      </c>
      <c r="C3803" t="s">
        <v>2555</v>
      </c>
      <c r="D3803" t="s">
        <v>2655</v>
      </c>
      <c r="E3803">
        <v>1000730</v>
      </c>
      <c r="F3803" t="s">
        <v>47</v>
      </c>
      <c r="G3803" t="s">
        <v>150</v>
      </c>
      <c r="H3803" t="s">
        <v>2557</v>
      </c>
      <c r="I3803">
        <v>36529075</v>
      </c>
      <c r="J3803" t="s">
        <v>2558</v>
      </c>
      <c r="K3803">
        <v>0</v>
      </c>
      <c r="L3803" t="s">
        <v>1228</v>
      </c>
      <c r="M3803">
        <v>0</v>
      </c>
      <c r="N3803" t="s">
        <v>1228</v>
      </c>
    </row>
    <row r="3804" spans="1:14" hidden="1">
      <c r="A3804">
        <v>10</v>
      </c>
      <c r="B3804">
        <v>43</v>
      </c>
      <c r="C3804" t="s">
        <v>2559</v>
      </c>
      <c r="D3804" t="s">
        <v>2655</v>
      </c>
      <c r="E3804">
        <v>1000730</v>
      </c>
      <c r="F3804" t="s">
        <v>47</v>
      </c>
      <c r="G3804" t="s">
        <v>194</v>
      </c>
      <c r="H3804" t="s">
        <v>2557</v>
      </c>
      <c r="I3804">
        <v>3911465707</v>
      </c>
      <c r="J3804" t="s">
        <v>2558</v>
      </c>
      <c r="K3804" t="s">
        <v>2619</v>
      </c>
      <c r="L3804" t="s">
        <v>1228</v>
      </c>
      <c r="M3804" t="s">
        <v>2620</v>
      </c>
      <c r="N3804" t="s">
        <v>1228</v>
      </c>
    </row>
    <row r="3805" spans="1:14" hidden="1">
      <c r="A3805">
        <v>10</v>
      </c>
      <c r="B3805">
        <v>43</v>
      </c>
      <c r="C3805" t="s">
        <v>2559</v>
      </c>
      <c r="D3805" t="s">
        <v>2655</v>
      </c>
      <c r="E3805">
        <v>1000730</v>
      </c>
      <c r="F3805" t="s">
        <v>47</v>
      </c>
      <c r="G3805" t="s">
        <v>80</v>
      </c>
      <c r="H3805" t="s">
        <v>2557</v>
      </c>
      <c r="I3805">
        <v>3911465707</v>
      </c>
      <c r="J3805" t="s">
        <v>2558</v>
      </c>
      <c r="K3805">
        <v>0</v>
      </c>
      <c r="L3805" t="s">
        <v>1228</v>
      </c>
      <c r="M3805">
        <v>0</v>
      </c>
      <c r="N3805" t="s">
        <v>1228</v>
      </c>
    </row>
    <row r="3806" spans="1:14" hidden="1">
      <c r="A3806">
        <v>19</v>
      </c>
      <c r="B3806">
        <v>43</v>
      </c>
      <c r="C3806" t="s">
        <v>2559</v>
      </c>
      <c r="D3806" t="s">
        <v>2655</v>
      </c>
      <c r="E3806">
        <v>1000730</v>
      </c>
      <c r="F3806" t="s">
        <v>47</v>
      </c>
      <c r="G3806" t="s">
        <v>54</v>
      </c>
      <c r="H3806" t="s">
        <v>2557</v>
      </c>
      <c r="I3806">
        <v>3911465708</v>
      </c>
      <c r="J3806" t="s">
        <v>2558</v>
      </c>
      <c r="K3806" t="s">
        <v>2621</v>
      </c>
      <c r="L3806" t="s">
        <v>1228</v>
      </c>
      <c r="M3806" t="s">
        <v>2622</v>
      </c>
      <c r="N3806" t="s">
        <v>1228</v>
      </c>
    </row>
    <row r="3807" spans="1:14" hidden="1">
      <c r="A3807">
        <v>10</v>
      </c>
      <c r="B3807">
        <v>43</v>
      </c>
      <c r="C3807" t="s">
        <v>2560</v>
      </c>
      <c r="D3807" t="s">
        <v>2655</v>
      </c>
      <c r="E3807">
        <v>1000730</v>
      </c>
      <c r="F3807" t="s">
        <v>47</v>
      </c>
      <c r="G3807" t="s">
        <v>194</v>
      </c>
      <c r="H3807" t="s">
        <v>2557</v>
      </c>
      <c r="I3807">
        <v>3911465707</v>
      </c>
      <c r="J3807" t="s">
        <v>2558</v>
      </c>
      <c r="K3807" s="45">
        <v>6480</v>
      </c>
      <c r="L3807" t="s">
        <v>1228</v>
      </c>
      <c r="M3807" s="45">
        <v>1231</v>
      </c>
      <c r="N3807" t="s">
        <v>1228</v>
      </c>
    </row>
    <row r="3808" spans="1:14" hidden="1">
      <c r="A3808">
        <v>10</v>
      </c>
      <c r="B3808">
        <v>43</v>
      </c>
      <c r="C3808" t="s">
        <v>2560</v>
      </c>
      <c r="D3808" t="s">
        <v>2655</v>
      </c>
      <c r="E3808">
        <v>1000730</v>
      </c>
      <c r="F3808" t="s">
        <v>47</v>
      </c>
      <c r="G3808" t="s">
        <v>80</v>
      </c>
      <c r="H3808" t="s">
        <v>2557</v>
      </c>
      <c r="I3808">
        <v>3911465707</v>
      </c>
      <c r="J3808" t="s">
        <v>2558</v>
      </c>
      <c r="K3808">
        <v>0</v>
      </c>
      <c r="L3808" t="s">
        <v>1228</v>
      </c>
      <c r="M3808">
        <v>0</v>
      </c>
      <c r="N3808" t="s">
        <v>1228</v>
      </c>
    </row>
    <row r="3809" spans="1:14" hidden="1">
      <c r="A3809">
        <v>19</v>
      </c>
      <c r="B3809">
        <v>43</v>
      </c>
      <c r="C3809" t="s">
        <v>2560</v>
      </c>
      <c r="D3809" t="s">
        <v>2655</v>
      </c>
      <c r="E3809">
        <v>1000730</v>
      </c>
      <c r="F3809" t="s">
        <v>47</v>
      </c>
      <c r="G3809" t="s">
        <v>54</v>
      </c>
      <c r="H3809" t="s">
        <v>2557</v>
      </c>
      <c r="I3809">
        <v>3911465708</v>
      </c>
      <c r="J3809" t="s">
        <v>2558</v>
      </c>
      <c r="K3809" s="45">
        <v>4285636</v>
      </c>
      <c r="L3809" t="s">
        <v>1228</v>
      </c>
      <c r="M3809" s="45">
        <v>814271</v>
      </c>
      <c r="N3809" t="s">
        <v>1228</v>
      </c>
    </row>
    <row r="3810" spans="1:14" hidden="1">
      <c r="A3810">
        <v>19</v>
      </c>
      <c r="B3810">
        <v>41</v>
      </c>
      <c r="C3810" t="s">
        <v>2560</v>
      </c>
      <c r="D3810" t="s">
        <v>2655</v>
      </c>
      <c r="E3810">
        <v>1000730</v>
      </c>
      <c r="F3810" t="s">
        <v>47</v>
      </c>
      <c r="G3810" t="s">
        <v>54</v>
      </c>
      <c r="H3810" t="s">
        <v>2557</v>
      </c>
      <c r="I3810">
        <v>3911463792</v>
      </c>
      <c r="J3810" t="s">
        <v>2558</v>
      </c>
      <c r="K3810">
        <v>0</v>
      </c>
      <c r="L3810" t="s">
        <v>1228</v>
      </c>
      <c r="M3810">
        <v>0</v>
      </c>
      <c r="N3810" t="s">
        <v>1228</v>
      </c>
    </row>
    <row r="3811" spans="1:14" hidden="1">
      <c r="A3811">
        <v>19</v>
      </c>
      <c r="B3811">
        <v>41</v>
      </c>
      <c r="C3811" t="s">
        <v>2560</v>
      </c>
      <c r="D3811" t="s">
        <v>2655</v>
      </c>
      <c r="E3811">
        <v>1000730</v>
      </c>
      <c r="F3811" t="s">
        <v>47</v>
      </c>
      <c r="G3811" t="s">
        <v>54</v>
      </c>
      <c r="H3811" t="s">
        <v>2557</v>
      </c>
      <c r="I3811">
        <v>3911463792</v>
      </c>
      <c r="J3811" t="s">
        <v>2558</v>
      </c>
      <c r="K3811">
        <v>0</v>
      </c>
      <c r="L3811" t="s">
        <v>1228</v>
      </c>
      <c r="M3811">
        <v>0</v>
      </c>
      <c r="N3811" t="s">
        <v>1228</v>
      </c>
    </row>
    <row r="3812" spans="1:14" hidden="1">
      <c r="A3812">
        <v>19</v>
      </c>
      <c r="B3812">
        <v>41</v>
      </c>
      <c r="C3812" t="s">
        <v>2560</v>
      </c>
      <c r="D3812" t="s">
        <v>2655</v>
      </c>
      <c r="E3812">
        <v>1000730</v>
      </c>
      <c r="F3812" t="s">
        <v>47</v>
      </c>
      <c r="G3812" t="s">
        <v>54</v>
      </c>
      <c r="H3812" t="s">
        <v>2557</v>
      </c>
      <c r="I3812">
        <v>3911463792</v>
      </c>
      <c r="J3812" t="s">
        <v>2558</v>
      </c>
      <c r="K3812">
        <v>0</v>
      </c>
      <c r="L3812" t="s">
        <v>1228</v>
      </c>
      <c r="M3812">
        <v>0</v>
      </c>
      <c r="N3812" t="s">
        <v>1228</v>
      </c>
    </row>
    <row r="3813" spans="1:14" hidden="1">
      <c r="A3813">
        <v>19</v>
      </c>
      <c r="B3813">
        <v>41</v>
      </c>
      <c r="C3813" t="s">
        <v>2560</v>
      </c>
      <c r="D3813" t="s">
        <v>2655</v>
      </c>
      <c r="E3813">
        <v>1000730</v>
      </c>
      <c r="F3813" t="s">
        <v>47</v>
      </c>
      <c r="G3813" t="s">
        <v>54</v>
      </c>
      <c r="H3813" t="s">
        <v>2557</v>
      </c>
      <c r="I3813">
        <v>3911463792</v>
      </c>
      <c r="J3813" t="s">
        <v>2558</v>
      </c>
      <c r="K3813">
        <v>0</v>
      </c>
      <c r="L3813" t="s">
        <v>1228</v>
      </c>
      <c r="M3813">
        <v>0</v>
      </c>
      <c r="N3813" t="s">
        <v>1228</v>
      </c>
    </row>
    <row r="3814" spans="1:14" hidden="1">
      <c r="A3814">
        <v>19</v>
      </c>
      <c r="B3814">
        <v>41</v>
      </c>
      <c r="C3814" t="s">
        <v>2560</v>
      </c>
      <c r="D3814" t="s">
        <v>2655</v>
      </c>
      <c r="E3814">
        <v>1000730</v>
      </c>
      <c r="F3814" t="s">
        <v>47</v>
      </c>
      <c r="G3814" t="s">
        <v>54</v>
      </c>
      <c r="H3814" t="s">
        <v>2557</v>
      </c>
      <c r="I3814">
        <v>3911463792</v>
      </c>
      <c r="J3814" t="s">
        <v>2558</v>
      </c>
      <c r="K3814">
        <v>0</v>
      </c>
      <c r="L3814" t="s">
        <v>1228</v>
      </c>
      <c r="M3814">
        <v>0</v>
      </c>
      <c r="N3814" t="s">
        <v>1228</v>
      </c>
    </row>
    <row r="3815" spans="1:14" hidden="1">
      <c r="A3815">
        <v>19</v>
      </c>
      <c r="B3815">
        <v>41</v>
      </c>
      <c r="C3815" t="s">
        <v>2560</v>
      </c>
      <c r="D3815" t="s">
        <v>2655</v>
      </c>
      <c r="E3815">
        <v>1000730</v>
      </c>
      <c r="F3815" t="s">
        <v>47</v>
      </c>
      <c r="G3815" t="s">
        <v>54</v>
      </c>
      <c r="H3815" t="s">
        <v>2557</v>
      </c>
      <c r="I3815">
        <v>3911463792</v>
      </c>
      <c r="J3815" t="s">
        <v>2558</v>
      </c>
      <c r="K3815">
        <v>0</v>
      </c>
      <c r="L3815" t="s">
        <v>1228</v>
      </c>
      <c r="M3815">
        <v>0</v>
      </c>
      <c r="N3815" t="s">
        <v>1228</v>
      </c>
    </row>
    <row r="3816" spans="1:14" hidden="1">
      <c r="A3816">
        <v>19</v>
      </c>
      <c r="B3816">
        <v>41</v>
      </c>
      <c r="C3816" t="s">
        <v>2560</v>
      </c>
      <c r="D3816" t="s">
        <v>2655</v>
      </c>
      <c r="E3816">
        <v>1000730</v>
      </c>
      <c r="F3816" t="s">
        <v>47</v>
      </c>
      <c r="G3816" t="s">
        <v>54</v>
      </c>
      <c r="H3816" t="s">
        <v>2557</v>
      </c>
      <c r="I3816">
        <v>3911463792</v>
      </c>
      <c r="J3816" t="s">
        <v>2558</v>
      </c>
      <c r="K3816">
        <v>0</v>
      </c>
      <c r="L3816" t="s">
        <v>1228</v>
      </c>
      <c r="M3816">
        <v>0</v>
      </c>
      <c r="N3816" t="s">
        <v>1228</v>
      </c>
    </row>
    <row r="3817" spans="1:14" hidden="1">
      <c r="A3817">
        <v>19</v>
      </c>
      <c r="B3817">
        <v>41</v>
      </c>
      <c r="C3817" t="s">
        <v>2560</v>
      </c>
      <c r="D3817" t="s">
        <v>2655</v>
      </c>
      <c r="E3817">
        <v>1000730</v>
      </c>
      <c r="F3817" t="s">
        <v>47</v>
      </c>
      <c r="G3817" t="s">
        <v>54</v>
      </c>
      <c r="H3817" t="s">
        <v>2557</v>
      </c>
      <c r="I3817">
        <v>3911463792</v>
      </c>
      <c r="J3817" t="s">
        <v>2558</v>
      </c>
      <c r="K3817">
        <v>0</v>
      </c>
      <c r="L3817" t="s">
        <v>1228</v>
      </c>
      <c r="M3817">
        <v>0</v>
      </c>
      <c r="N3817" t="s">
        <v>1228</v>
      </c>
    </row>
    <row r="3818" spans="1:14" hidden="1">
      <c r="A3818">
        <v>19</v>
      </c>
      <c r="B3818">
        <v>41</v>
      </c>
      <c r="C3818" t="s">
        <v>2560</v>
      </c>
      <c r="D3818" t="s">
        <v>2655</v>
      </c>
      <c r="E3818">
        <v>1000730</v>
      </c>
      <c r="F3818" t="s">
        <v>47</v>
      </c>
      <c r="G3818" t="s">
        <v>54</v>
      </c>
      <c r="H3818" t="s">
        <v>2557</v>
      </c>
      <c r="I3818">
        <v>3911463792</v>
      </c>
      <c r="J3818" t="s">
        <v>2558</v>
      </c>
      <c r="K3818">
        <v>0</v>
      </c>
      <c r="L3818" t="s">
        <v>1228</v>
      </c>
      <c r="M3818">
        <v>0</v>
      </c>
      <c r="N3818" t="s">
        <v>1228</v>
      </c>
    </row>
    <row r="3819" spans="1:14" hidden="1">
      <c r="A3819">
        <v>19</v>
      </c>
      <c r="B3819">
        <v>41</v>
      </c>
      <c r="C3819" t="s">
        <v>2560</v>
      </c>
      <c r="D3819" t="s">
        <v>2655</v>
      </c>
      <c r="E3819">
        <v>1000730</v>
      </c>
      <c r="F3819" t="s">
        <v>47</v>
      </c>
      <c r="G3819" t="s">
        <v>54</v>
      </c>
      <c r="H3819" t="s">
        <v>2557</v>
      </c>
      <c r="I3819">
        <v>3911463792</v>
      </c>
      <c r="J3819" t="s">
        <v>2558</v>
      </c>
      <c r="K3819">
        <v>0</v>
      </c>
      <c r="L3819" t="s">
        <v>1228</v>
      </c>
      <c r="M3819">
        <v>0</v>
      </c>
      <c r="N3819" t="s">
        <v>1228</v>
      </c>
    </row>
    <row r="3820" spans="1:14" hidden="1">
      <c r="A3820">
        <v>19</v>
      </c>
      <c r="B3820">
        <v>41</v>
      </c>
      <c r="C3820" t="s">
        <v>2560</v>
      </c>
      <c r="D3820" t="s">
        <v>2655</v>
      </c>
      <c r="E3820">
        <v>1000730</v>
      </c>
      <c r="F3820" t="s">
        <v>47</v>
      </c>
      <c r="G3820" t="s">
        <v>54</v>
      </c>
      <c r="H3820" t="s">
        <v>2557</v>
      </c>
      <c r="I3820">
        <v>3911463792</v>
      </c>
      <c r="J3820" t="s">
        <v>2558</v>
      </c>
      <c r="K3820">
        <v>0</v>
      </c>
      <c r="L3820" t="s">
        <v>1228</v>
      </c>
      <c r="M3820">
        <v>0</v>
      </c>
      <c r="N3820" t="s">
        <v>1228</v>
      </c>
    </row>
    <row r="3821" spans="1:14" hidden="1">
      <c r="A3821">
        <v>19</v>
      </c>
      <c r="B3821">
        <v>41</v>
      </c>
      <c r="C3821" t="s">
        <v>2560</v>
      </c>
      <c r="D3821" t="s">
        <v>2655</v>
      </c>
      <c r="E3821">
        <v>1000730</v>
      </c>
      <c r="F3821" t="s">
        <v>47</v>
      </c>
      <c r="G3821" t="s">
        <v>54</v>
      </c>
      <c r="H3821" t="s">
        <v>2557</v>
      </c>
      <c r="I3821">
        <v>3911463792</v>
      </c>
      <c r="J3821" t="s">
        <v>2558</v>
      </c>
      <c r="K3821">
        <v>0</v>
      </c>
      <c r="L3821" t="s">
        <v>1228</v>
      </c>
      <c r="M3821">
        <v>0</v>
      </c>
      <c r="N3821" t="s">
        <v>1228</v>
      </c>
    </row>
    <row r="3822" spans="1:14" hidden="1">
      <c r="A3822">
        <v>19</v>
      </c>
      <c r="B3822">
        <v>41</v>
      </c>
      <c r="C3822" t="s">
        <v>2560</v>
      </c>
      <c r="D3822" t="s">
        <v>2655</v>
      </c>
      <c r="E3822">
        <v>1000730</v>
      </c>
      <c r="F3822" t="s">
        <v>47</v>
      </c>
      <c r="G3822" t="s">
        <v>54</v>
      </c>
      <c r="H3822" t="s">
        <v>2557</v>
      </c>
      <c r="I3822">
        <v>3911463792</v>
      </c>
      <c r="J3822" t="s">
        <v>2558</v>
      </c>
      <c r="K3822">
        <v>0</v>
      </c>
      <c r="L3822" t="s">
        <v>1228</v>
      </c>
      <c r="M3822">
        <v>0</v>
      </c>
      <c r="N3822" t="s">
        <v>1228</v>
      </c>
    </row>
    <row r="3823" spans="1:14" hidden="1">
      <c r="A3823">
        <v>19</v>
      </c>
      <c r="B3823">
        <v>41</v>
      </c>
      <c r="C3823" t="s">
        <v>2560</v>
      </c>
      <c r="D3823" t="s">
        <v>2655</v>
      </c>
      <c r="E3823">
        <v>1000730</v>
      </c>
      <c r="F3823" t="s">
        <v>47</v>
      </c>
      <c r="G3823" t="s">
        <v>54</v>
      </c>
      <c r="H3823" t="s">
        <v>2557</v>
      </c>
      <c r="I3823">
        <v>3911463792</v>
      </c>
      <c r="J3823" t="s">
        <v>2558</v>
      </c>
      <c r="K3823">
        <v>0</v>
      </c>
      <c r="L3823" t="s">
        <v>1228</v>
      </c>
      <c r="M3823">
        <v>0</v>
      </c>
      <c r="N3823" t="s">
        <v>1228</v>
      </c>
    </row>
    <row r="3824" spans="1:14" hidden="1">
      <c r="A3824">
        <v>19</v>
      </c>
      <c r="B3824">
        <v>41</v>
      </c>
      <c r="C3824" t="s">
        <v>2560</v>
      </c>
      <c r="D3824" t="s">
        <v>2655</v>
      </c>
      <c r="E3824">
        <v>1000730</v>
      </c>
      <c r="F3824" t="s">
        <v>47</v>
      </c>
      <c r="G3824" t="s">
        <v>54</v>
      </c>
      <c r="H3824" t="s">
        <v>2557</v>
      </c>
      <c r="I3824">
        <v>3911463792</v>
      </c>
      <c r="J3824" t="s">
        <v>2558</v>
      </c>
      <c r="K3824">
        <v>0</v>
      </c>
      <c r="L3824" t="s">
        <v>1228</v>
      </c>
      <c r="M3824">
        <v>0</v>
      </c>
      <c r="N3824" t="s">
        <v>1228</v>
      </c>
    </row>
    <row r="3825" spans="1:14" hidden="1">
      <c r="A3825">
        <v>19</v>
      </c>
      <c r="B3825">
        <v>41</v>
      </c>
      <c r="C3825" t="s">
        <v>2560</v>
      </c>
      <c r="D3825" t="s">
        <v>2655</v>
      </c>
      <c r="E3825">
        <v>1000730</v>
      </c>
      <c r="F3825" t="s">
        <v>47</v>
      </c>
      <c r="G3825" t="s">
        <v>54</v>
      </c>
      <c r="H3825" t="s">
        <v>2557</v>
      </c>
      <c r="I3825">
        <v>3911463792</v>
      </c>
      <c r="J3825" t="s">
        <v>2558</v>
      </c>
      <c r="K3825">
        <v>0</v>
      </c>
      <c r="L3825" t="s">
        <v>1228</v>
      </c>
      <c r="M3825">
        <v>0</v>
      </c>
      <c r="N3825" t="s">
        <v>1228</v>
      </c>
    </row>
    <row r="3826" spans="1:14" hidden="1">
      <c r="A3826">
        <v>19</v>
      </c>
      <c r="B3826">
        <v>41</v>
      </c>
      <c r="C3826" t="s">
        <v>2560</v>
      </c>
      <c r="D3826" t="s">
        <v>2655</v>
      </c>
      <c r="E3826">
        <v>1000730</v>
      </c>
      <c r="F3826" t="s">
        <v>47</v>
      </c>
      <c r="G3826" t="s">
        <v>54</v>
      </c>
      <c r="H3826" t="s">
        <v>2557</v>
      </c>
      <c r="I3826">
        <v>3911463792</v>
      </c>
      <c r="J3826" t="s">
        <v>2558</v>
      </c>
      <c r="K3826">
        <v>0</v>
      </c>
      <c r="L3826" t="s">
        <v>1228</v>
      </c>
      <c r="M3826">
        <v>0</v>
      </c>
      <c r="N3826" t="s">
        <v>1228</v>
      </c>
    </row>
    <row r="3827" spans="1:14" hidden="1">
      <c r="A3827">
        <v>19</v>
      </c>
      <c r="B3827">
        <v>41</v>
      </c>
      <c r="C3827" t="s">
        <v>2560</v>
      </c>
      <c r="D3827" t="s">
        <v>2655</v>
      </c>
      <c r="E3827">
        <v>1000730</v>
      </c>
      <c r="F3827" t="s">
        <v>47</v>
      </c>
      <c r="G3827" t="s">
        <v>54</v>
      </c>
      <c r="H3827" t="s">
        <v>2557</v>
      </c>
      <c r="I3827">
        <v>3911463792</v>
      </c>
      <c r="J3827" t="s">
        <v>2558</v>
      </c>
      <c r="K3827">
        <v>0</v>
      </c>
      <c r="L3827" t="s">
        <v>1228</v>
      </c>
      <c r="M3827">
        <v>0</v>
      </c>
      <c r="N3827" t="s">
        <v>1228</v>
      </c>
    </row>
    <row r="3828" spans="1:14" hidden="1">
      <c r="A3828">
        <v>19</v>
      </c>
      <c r="B3828">
        <v>41</v>
      </c>
      <c r="C3828" t="s">
        <v>2560</v>
      </c>
      <c r="D3828" t="s">
        <v>2655</v>
      </c>
      <c r="E3828">
        <v>1000730</v>
      </c>
      <c r="F3828" t="s">
        <v>47</v>
      </c>
      <c r="G3828" t="s">
        <v>54</v>
      </c>
      <c r="H3828" t="s">
        <v>2557</v>
      </c>
      <c r="I3828">
        <v>3911463792</v>
      </c>
      <c r="J3828" t="s">
        <v>2558</v>
      </c>
      <c r="K3828">
        <v>0</v>
      </c>
      <c r="L3828" t="s">
        <v>1228</v>
      </c>
      <c r="M3828">
        <v>0</v>
      </c>
      <c r="N3828" t="s">
        <v>1228</v>
      </c>
    </row>
    <row r="3829" spans="1:14" hidden="1">
      <c r="A3829">
        <v>19</v>
      </c>
      <c r="B3829">
        <v>41</v>
      </c>
      <c r="C3829" t="s">
        <v>2560</v>
      </c>
      <c r="D3829" t="s">
        <v>2655</v>
      </c>
      <c r="E3829">
        <v>1000730</v>
      </c>
      <c r="F3829" t="s">
        <v>47</v>
      </c>
      <c r="G3829" t="s">
        <v>54</v>
      </c>
      <c r="H3829" t="s">
        <v>2557</v>
      </c>
      <c r="I3829">
        <v>3911463792</v>
      </c>
      <c r="J3829" t="s">
        <v>2558</v>
      </c>
      <c r="K3829">
        <v>0</v>
      </c>
      <c r="L3829" t="s">
        <v>1228</v>
      </c>
      <c r="M3829">
        <v>0</v>
      </c>
      <c r="N3829" t="s">
        <v>1228</v>
      </c>
    </row>
    <row r="3830" spans="1:14" hidden="1">
      <c r="A3830">
        <v>19</v>
      </c>
      <c r="B3830">
        <v>41</v>
      </c>
      <c r="C3830" t="s">
        <v>2560</v>
      </c>
      <c r="D3830" t="s">
        <v>2655</v>
      </c>
      <c r="E3830">
        <v>1000730</v>
      </c>
      <c r="F3830" t="s">
        <v>47</v>
      </c>
      <c r="G3830" t="s">
        <v>54</v>
      </c>
      <c r="H3830" t="s">
        <v>2557</v>
      </c>
      <c r="I3830">
        <v>3911463792</v>
      </c>
      <c r="J3830" t="s">
        <v>2558</v>
      </c>
      <c r="K3830">
        <v>0</v>
      </c>
      <c r="L3830" t="s">
        <v>1228</v>
      </c>
      <c r="M3830">
        <v>0</v>
      </c>
      <c r="N3830" t="s">
        <v>1228</v>
      </c>
    </row>
    <row r="3831" spans="1:14" hidden="1">
      <c r="A3831">
        <v>19</v>
      </c>
      <c r="B3831">
        <v>41</v>
      </c>
      <c r="C3831" t="s">
        <v>2560</v>
      </c>
      <c r="D3831" t="s">
        <v>2655</v>
      </c>
      <c r="E3831">
        <v>1000730</v>
      </c>
      <c r="F3831" t="s">
        <v>47</v>
      </c>
      <c r="G3831" t="s">
        <v>54</v>
      </c>
      <c r="H3831" t="s">
        <v>2557</v>
      </c>
      <c r="I3831">
        <v>3911463792</v>
      </c>
      <c r="J3831" t="s">
        <v>2558</v>
      </c>
      <c r="K3831">
        <v>0</v>
      </c>
      <c r="L3831" t="s">
        <v>1228</v>
      </c>
      <c r="M3831">
        <v>0</v>
      </c>
      <c r="N3831" t="s">
        <v>1228</v>
      </c>
    </row>
    <row r="3832" spans="1:14" hidden="1">
      <c r="A3832">
        <v>19</v>
      </c>
      <c r="B3832">
        <v>41</v>
      </c>
      <c r="C3832" t="s">
        <v>2560</v>
      </c>
      <c r="D3832" t="s">
        <v>2655</v>
      </c>
      <c r="E3832">
        <v>1000730</v>
      </c>
      <c r="F3832" t="s">
        <v>47</v>
      </c>
      <c r="G3832" t="s">
        <v>54</v>
      </c>
      <c r="H3832" t="s">
        <v>2557</v>
      </c>
      <c r="I3832">
        <v>3911463792</v>
      </c>
      <c r="J3832" t="s">
        <v>2558</v>
      </c>
      <c r="K3832">
        <v>0</v>
      </c>
      <c r="L3832" t="s">
        <v>1228</v>
      </c>
      <c r="M3832">
        <v>0</v>
      </c>
      <c r="N3832" t="s">
        <v>1228</v>
      </c>
    </row>
    <row r="3833" spans="1:14" hidden="1">
      <c r="A3833">
        <v>19</v>
      </c>
      <c r="B3833">
        <v>41</v>
      </c>
      <c r="C3833" t="s">
        <v>2560</v>
      </c>
      <c r="D3833" t="s">
        <v>2655</v>
      </c>
      <c r="E3833">
        <v>1000730</v>
      </c>
      <c r="F3833" t="s">
        <v>47</v>
      </c>
      <c r="G3833" t="s">
        <v>54</v>
      </c>
      <c r="H3833" t="s">
        <v>2557</v>
      </c>
      <c r="I3833">
        <v>3911463792</v>
      </c>
      <c r="J3833" t="s">
        <v>2558</v>
      </c>
      <c r="K3833">
        <v>0</v>
      </c>
      <c r="L3833" t="s">
        <v>1228</v>
      </c>
      <c r="M3833">
        <v>0</v>
      </c>
      <c r="N3833" t="s">
        <v>1228</v>
      </c>
    </row>
    <row r="3834" spans="1:14" hidden="1">
      <c r="A3834">
        <v>10</v>
      </c>
      <c r="B3834">
        <v>41</v>
      </c>
      <c r="C3834" t="s">
        <v>2560</v>
      </c>
      <c r="D3834" t="s">
        <v>2655</v>
      </c>
      <c r="E3834">
        <v>1000730</v>
      </c>
      <c r="F3834" t="s">
        <v>47</v>
      </c>
      <c r="G3834" t="s">
        <v>1122</v>
      </c>
      <c r="H3834" t="s">
        <v>2557</v>
      </c>
      <c r="I3834">
        <v>3911463793</v>
      </c>
      <c r="J3834" t="s">
        <v>2558</v>
      </c>
      <c r="K3834">
        <v>0</v>
      </c>
      <c r="L3834" t="s">
        <v>1228</v>
      </c>
      <c r="M3834">
        <v>0</v>
      </c>
      <c r="N3834" t="s">
        <v>1228</v>
      </c>
    </row>
    <row r="3835" spans="1:14" hidden="1">
      <c r="A3835">
        <v>10</v>
      </c>
      <c r="B3835">
        <v>41</v>
      </c>
      <c r="C3835" t="s">
        <v>2560</v>
      </c>
      <c r="D3835" t="s">
        <v>2655</v>
      </c>
      <c r="E3835">
        <v>1000730</v>
      </c>
      <c r="F3835" t="s">
        <v>47</v>
      </c>
      <c r="G3835" t="s">
        <v>194</v>
      </c>
      <c r="H3835" t="s">
        <v>2557</v>
      </c>
      <c r="I3835">
        <v>3911463793</v>
      </c>
      <c r="J3835" t="s">
        <v>2558</v>
      </c>
      <c r="K3835">
        <v>0</v>
      </c>
      <c r="L3835" t="s">
        <v>1228</v>
      </c>
      <c r="M3835">
        <v>0</v>
      </c>
      <c r="N3835" t="s">
        <v>1228</v>
      </c>
    </row>
    <row r="3836" spans="1:14" hidden="1">
      <c r="A3836">
        <v>10</v>
      </c>
      <c r="B3836">
        <v>41</v>
      </c>
      <c r="C3836" t="s">
        <v>2560</v>
      </c>
      <c r="D3836" t="s">
        <v>2655</v>
      </c>
      <c r="E3836">
        <v>1000730</v>
      </c>
      <c r="F3836" t="s">
        <v>47</v>
      </c>
      <c r="G3836" t="s">
        <v>409</v>
      </c>
      <c r="H3836" t="s">
        <v>2557</v>
      </c>
      <c r="I3836">
        <v>3911463793</v>
      </c>
      <c r="J3836" t="s">
        <v>2558</v>
      </c>
      <c r="K3836">
        <v>0</v>
      </c>
      <c r="L3836" t="s">
        <v>1228</v>
      </c>
      <c r="M3836">
        <v>0</v>
      </c>
      <c r="N3836" t="s">
        <v>1228</v>
      </c>
    </row>
    <row r="3837" spans="1:14" hidden="1">
      <c r="A3837">
        <v>10</v>
      </c>
      <c r="B3837">
        <v>41</v>
      </c>
      <c r="C3837" t="s">
        <v>2560</v>
      </c>
      <c r="D3837" t="s">
        <v>2655</v>
      </c>
      <c r="E3837">
        <v>1000730</v>
      </c>
      <c r="F3837" t="s">
        <v>47</v>
      </c>
      <c r="G3837" t="s">
        <v>1122</v>
      </c>
      <c r="H3837" t="s">
        <v>2557</v>
      </c>
      <c r="I3837">
        <v>3911463793</v>
      </c>
      <c r="J3837" t="s">
        <v>2558</v>
      </c>
      <c r="K3837">
        <v>0</v>
      </c>
      <c r="L3837" t="s">
        <v>1228</v>
      </c>
      <c r="M3837">
        <v>0</v>
      </c>
      <c r="N3837" t="s">
        <v>1228</v>
      </c>
    </row>
    <row r="3838" spans="1:14" hidden="1">
      <c r="A3838">
        <v>10</v>
      </c>
      <c r="B3838">
        <v>41</v>
      </c>
      <c r="C3838" t="s">
        <v>2560</v>
      </c>
      <c r="D3838" t="s">
        <v>2655</v>
      </c>
      <c r="E3838">
        <v>1000730</v>
      </c>
      <c r="F3838" t="s">
        <v>47</v>
      </c>
      <c r="G3838" t="s">
        <v>194</v>
      </c>
      <c r="H3838" t="s">
        <v>2557</v>
      </c>
      <c r="I3838">
        <v>3911463793</v>
      </c>
      <c r="J3838" t="s">
        <v>2558</v>
      </c>
      <c r="K3838">
        <v>0</v>
      </c>
      <c r="L3838" t="s">
        <v>1228</v>
      </c>
      <c r="M3838">
        <v>0</v>
      </c>
      <c r="N3838" t="s">
        <v>1228</v>
      </c>
    </row>
    <row r="3839" spans="1:14" hidden="1">
      <c r="A3839">
        <v>10</v>
      </c>
      <c r="B3839">
        <v>41</v>
      </c>
      <c r="C3839" t="s">
        <v>2560</v>
      </c>
      <c r="D3839" t="s">
        <v>2655</v>
      </c>
      <c r="E3839">
        <v>1000730</v>
      </c>
      <c r="F3839" t="s">
        <v>47</v>
      </c>
      <c r="G3839" t="s">
        <v>409</v>
      </c>
      <c r="H3839" t="s">
        <v>2557</v>
      </c>
      <c r="I3839">
        <v>3911463793</v>
      </c>
      <c r="J3839" t="s">
        <v>2558</v>
      </c>
      <c r="K3839">
        <v>0</v>
      </c>
      <c r="L3839" t="s">
        <v>1228</v>
      </c>
      <c r="M3839">
        <v>0</v>
      </c>
      <c r="N3839" t="s">
        <v>1228</v>
      </c>
    </row>
    <row r="3840" spans="1:14" hidden="1">
      <c r="A3840">
        <v>10</v>
      </c>
      <c r="B3840">
        <v>56</v>
      </c>
      <c r="C3840" t="s">
        <v>2656</v>
      </c>
      <c r="D3840" t="s">
        <v>2644</v>
      </c>
      <c r="E3840">
        <v>1000730</v>
      </c>
      <c r="F3840" t="s">
        <v>47</v>
      </c>
      <c r="G3840" t="s">
        <v>1124</v>
      </c>
      <c r="H3840" t="s">
        <v>2557</v>
      </c>
      <c r="I3840">
        <v>3911102260</v>
      </c>
      <c r="J3840" t="s">
        <v>2558</v>
      </c>
      <c r="K3840" t="s">
        <v>2579</v>
      </c>
      <c r="L3840" t="s">
        <v>1228</v>
      </c>
      <c r="M3840">
        <v>0</v>
      </c>
      <c r="N3840" t="s">
        <v>1228</v>
      </c>
    </row>
    <row r="3841" spans="1:14" hidden="1">
      <c r="A3841">
        <v>10</v>
      </c>
      <c r="B3841">
        <v>56</v>
      </c>
      <c r="C3841" t="s">
        <v>2656</v>
      </c>
      <c r="D3841" t="s">
        <v>2644</v>
      </c>
      <c r="E3841">
        <v>1000730</v>
      </c>
      <c r="F3841" t="s">
        <v>47</v>
      </c>
      <c r="G3841" t="s">
        <v>194</v>
      </c>
      <c r="H3841" t="s">
        <v>2557</v>
      </c>
      <c r="I3841">
        <v>3911102260</v>
      </c>
      <c r="J3841" t="s">
        <v>2558</v>
      </c>
      <c r="K3841">
        <v>0</v>
      </c>
      <c r="L3841" t="s">
        <v>1228</v>
      </c>
      <c r="M3841">
        <v>0</v>
      </c>
      <c r="N3841" t="s">
        <v>1228</v>
      </c>
    </row>
    <row r="3842" spans="1:14" hidden="1">
      <c r="A3842">
        <v>10</v>
      </c>
      <c r="B3842">
        <v>56</v>
      </c>
      <c r="C3842" t="s">
        <v>2656</v>
      </c>
      <c r="D3842" t="s">
        <v>2644</v>
      </c>
      <c r="E3842">
        <v>1000730</v>
      </c>
      <c r="F3842" t="s">
        <v>47</v>
      </c>
      <c r="G3842" t="s">
        <v>150</v>
      </c>
      <c r="H3842" t="s">
        <v>2557</v>
      </c>
      <c r="I3842">
        <v>3911102260</v>
      </c>
      <c r="J3842" t="s">
        <v>2558</v>
      </c>
      <c r="K3842">
        <v>0</v>
      </c>
      <c r="L3842" t="s">
        <v>1228</v>
      </c>
      <c r="M3842">
        <v>0</v>
      </c>
      <c r="N3842" t="s">
        <v>1228</v>
      </c>
    </row>
    <row r="3843" spans="1:14" hidden="1">
      <c r="A3843">
        <v>10</v>
      </c>
      <c r="B3843">
        <v>56</v>
      </c>
      <c r="C3843" t="s">
        <v>2656</v>
      </c>
      <c r="D3843" t="s">
        <v>2644</v>
      </c>
      <c r="E3843">
        <v>1000730</v>
      </c>
      <c r="F3843" t="s">
        <v>47</v>
      </c>
      <c r="G3843" t="s">
        <v>135</v>
      </c>
      <c r="H3843" t="s">
        <v>2557</v>
      </c>
      <c r="I3843">
        <v>3911102260</v>
      </c>
      <c r="J3843" t="s">
        <v>2558</v>
      </c>
      <c r="K3843">
        <v>0</v>
      </c>
      <c r="L3843" t="s">
        <v>1228</v>
      </c>
      <c r="M3843">
        <v>0</v>
      </c>
      <c r="N3843" t="s">
        <v>1228</v>
      </c>
    </row>
    <row r="3844" spans="1:14" hidden="1">
      <c r="A3844">
        <v>10</v>
      </c>
      <c r="B3844">
        <v>56</v>
      </c>
      <c r="C3844" t="s">
        <v>2656</v>
      </c>
      <c r="D3844" t="s">
        <v>2644</v>
      </c>
      <c r="E3844">
        <v>1000730</v>
      </c>
      <c r="F3844" t="s">
        <v>47</v>
      </c>
      <c r="G3844" t="s">
        <v>155</v>
      </c>
      <c r="H3844" t="s">
        <v>2557</v>
      </c>
      <c r="I3844">
        <v>3911102260</v>
      </c>
      <c r="J3844" t="s">
        <v>2558</v>
      </c>
      <c r="K3844">
        <v>0</v>
      </c>
      <c r="L3844" t="s">
        <v>1228</v>
      </c>
      <c r="M3844">
        <v>0</v>
      </c>
      <c r="N3844" t="s">
        <v>1228</v>
      </c>
    </row>
    <row r="3845" spans="1:14" hidden="1">
      <c r="A3845">
        <v>10</v>
      </c>
      <c r="B3845">
        <v>56</v>
      </c>
      <c r="C3845" t="s">
        <v>2656</v>
      </c>
      <c r="D3845" t="s">
        <v>2644</v>
      </c>
      <c r="E3845">
        <v>1000730</v>
      </c>
      <c r="F3845" t="s">
        <v>47</v>
      </c>
      <c r="G3845" t="s">
        <v>1121</v>
      </c>
      <c r="H3845" t="s">
        <v>2557</v>
      </c>
      <c r="I3845">
        <v>3911102260</v>
      </c>
      <c r="J3845" t="s">
        <v>2558</v>
      </c>
      <c r="K3845" t="s">
        <v>2579</v>
      </c>
      <c r="L3845" t="s">
        <v>1228</v>
      </c>
      <c r="M3845">
        <v>0</v>
      </c>
      <c r="N3845" t="s">
        <v>1228</v>
      </c>
    </row>
    <row r="3846" spans="1:14" hidden="1">
      <c r="A3846">
        <v>10</v>
      </c>
      <c r="B3846">
        <v>56</v>
      </c>
      <c r="C3846" t="s">
        <v>2656</v>
      </c>
      <c r="D3846" t="s">
        <v>2644</v>
      </c>
      <c r="E3846">
        <v>1000730</v>
      </c>
      <c r="F3846" t="s">
        <v>47</v>
      </c>
      <c r="G3846" t="s">
        <v>409</v>
      </c>
      <c r="H3846" t="s">
        <v>2557</v>
      </c>
      <c r="I3846">
        <v>3911102260</v>
      </c>
      <c r="J3846" t="s">
        <v>2558</v>
      </c>
      <c r="K3846">
        <v>0</v>
      </c>
      <c r="L3846" t="s">
        <v>1228</v>
      </c>
      <c r="M3846">
        <v>0</v>
      </c>
      <c r="N3846" t="s">
        <v>1228</v>
      </c>
    </row>
    <row r="3847" spans="1:14" hidden="1">
      <c r="A3847">
        <v>10</v>
      </c>
      <c r="B3847">
        <v>56</v>
      </c>
      <c r="C3847" t="s">
        <v>2656</v>
      </c>
      <c r="D3847" t="s">
        <v>2644</v>
      </c>
      <c r="E3847">
        <v>1000730</v>
      </c>
      <c r="F3847" t="s">
        <v>47</v>
      </c>
      <c r="G3847" t="s">
        <v>317</v>
      </c>
      <c r="H3847" t="s">
        <v>2557</v>
      </c>
      <c r="I3847">
        <v>3911102260</v>
      </c>
      <c r="J3847" t="s">
        <v>2558</v>
      </c>
      <c r="K3847">
        <v>0</v>
      </c>
      <c r="L3847" t="s">
        <v>1228</v>
      </c>
      <c r="M3847">
        <v>0</v>
      </c>
      <c r="N3847" t="s">
        <v>1228</v>
      </c>
    </row>
    <row r="3848" spans="1:14" hidden="1">
      <c r="A3848">
        <v>10</v>
      </c>
      <c r="B3848">
        <v>56</v>
      </c>
      <c r="C3848" t="s">
        <v>2656</v>
      </c>
      <c r="D3848" t="s">
        <v>2644</v>
      </c>
      <c r="E3848">
        <v>1000730</v>
      </c>
      <c r="F3848" t="s">
        <v>47</v>
      </c>
      <c r="G3848" t="s">
        <v>80</v>
      </c>
      <c r="H3848" t="s">
        <v>2557</v>
      </c>
      <c r="I3848">
        <v>3911102260</v>
      </c>
      <c r="J3848" t="s">
        <v>2558</v>
      </c>
      <c r="K3848">
        <v>0</v>
      </c>
      <c r="L3848" t="s">
        <v>1228</v>
      </c>
      <c r="M3848">
        <v>0</v>
      </c>
      <c r="N3848" t="s">
        <v>1228</v>
      </c>
    </row>
    <row r="3849" spans="1:14" hidden="1">
      <c r="A3849">
        <v>10</v>
      </c>
      <c r="B3849">
        <v>56</v>
      </c>
      <c r="C3849" t="s">
        <v>2656</v>
      </c>
      <c r="D3849" t="s">
        <v>2644</v>
      </c>
      <c r="E3849">
        <v>1000730</v>
      </c>
      <c r="F3849" t="s">
        <v>47</v>
      </c>
      <c r="G3849" t="s">
        <v>250</v>
      </c>
      <c r="H3849" t="s">
        <v>2557</v>
      </c>
      <c r="I3849">
        <v>3911102260</v>
      </c>
      <c r="J3849" t="s">
        <v>2558</v>
      </c>
      <c r="K3849">
        <v>0</v>
      </c>
      <c r="L3849" t="s">
        <v>1228</v>
      </c>
      <c r="M3849">
        <v>0</v>
      </c>
      <c r="N3849" t="s">
        <v>1228</v>
      </c>
    </row>
    <row r="3850" spans="1:14" hidden="1">
      <c r="A3850">
        <v>10</v>
      </c>
      <c r="B3850">
        <v>56</v>
      </c>
      <c r="C3850" t="s">
        <v>2656</v>
      </c>
      <c r="D3850" t="s">
        <v>2644</v>
      </c>
      <c r="E3850">
        <v>1000730</v>
      </c>
      <c r="F3850" t="s">
        <v>47</v>
      </c>
      <c r="G3850" t="s">
        <v>252</v>
      </c>
      <c r="H3850" t="s">
        <v>2557</v>
      </c>
      <c r="I3850">
        <v>3911102260</v>
      </c>
      <c r="J3850" t="s">
        <v>2558</v>
      </c>
      <c r="K3850">
        <v>0</v>
      </c>
      <c r="L3850" t="s">
        <v>1228</v>
      </c>
      <c r="M3850">
        <v>0</v>
      </c>
      <c r="N3850" t="s">
        <v>1228</v>
      </c>
    </row>
    <row r="3851" spans="1:14" hidden="1">
      <c r="A3851">
        <v>10</v>
      </c>
      <c r="B3851">
        <v>56</v>
      </c>
      <c r="C3851" t="s">
        <v>2656</v>
      </c>
      <c r="D3851" t="s">
        <v>2644</v>
      </c>
      <c r="E3851">
        <v>1000730</v>
      </c>
      <c r="F3851" t="s">
        <v>47</v>
      </c>
      <c r="G3851" t="s">
        <v>137</v>
      </c>
      <c r="H3851" t="s">
        <v>2557</v>
      </c>
      <c r="I3851">
        <v>3911102260</v>
      </c>
      <c r="J3851" t="s">
        <v>2558</v>
      </c>
      <c r="K3851">
        <v>0</v>
      </c>
      <c r="L3851" t="s">
        <v>1228</v>
      </c>
      <c r="M3851">
        <v>0</v>
      </c>
      <c r="N3851" t="s">
        <v>1228</v>
      </c>
    </row>
    <row r="3852" spans="1:14" hidden="1">
      <c r="A3852">
        <v>10</v>
      </c>
      <c r="B3852">
        <v>56</v>
      </c>
      <c r="C3852" t="s">
        <v>2656</v>
      </c>
      <c r="D3852" t="s">
        <v>2644</v>
      </c>
      <c r="E3852">
        <v>1000730</v>
      </c>
      <c r="F3852" t="s">
        <v>47</v>
      </c>
      <c r="G3852" t="s">
        <v>182</v>
      </c>
      <c r="H3852" t="s">
        <v>2557</v>
      </c>
      <c r="I3852">
        <v>3911102260</v>
      </c>
      <c r="J3852" t="s">
        <v>2558</v>
      </c>
      <c r="K3852">
        <v>0</v>
      </c>
      <c r="L3852" t="s">
        <v>1228</v>
      </c>
      <c r="M3852">
        <v>0</v>
      </c>
      <c r="N3852" t="s">
        <v>1228</v>
      </c>
    </row>
    <row r="3853" spans="1:14" hidden="1">
      <c r="A3853">
        <v>10</v>
      </c>
      <c r="B3853">
        <v>56</v>
      </c>
      <c r="C3853" t="s">
        <v>2656</v>
      </c>
      <c r="D3853" t="s">
        <v>2644</v>
      </c>
      <c r="E3853">
        <v>1000730</v>
      </c>
      <c r="F3853" t="s">
        <v>47</v>
      </c>
      <c r="G3853" t="s">
        <v>245</v>
      </c>
      <c r="H3853" t="s">
        <v>2557</v>
      </c>
      <c r="I3853">
        <v>3911102260</v>
      </c>
      <c r="J3853" t="s">
        <v>2558</v>
      </c>
      <c r="K3853">
        <v>0</v>
      </c>
      <c r="L3853" t="s">
        <v>1228</v>
      </c>
      <c r="M3853">
        <v>0</v>
      </c>
      <c r="N3853" t="s">
        <v>1228</v>
      </c>
    </row>
    <row r="3854" spans="1:14" hidden="1">
      <c r="A3854">
        <v>10</v>
      </c>
      <c r="B3854">
        <v>56</v>
      </c>
      <c r="C3854" t="s">
        <v>2656</v>
      </c>
      <c r="D3854" t="s">
        <v>2644</v>
      </c>
      <c r="E3854">
        <v>1000730</v>
      </c>
      <c r="F3854" t="s">
        <v>47</v>
      </c>
      <c r="G3854" t="s">
        <v>530</v>
      </c>
      <c r="H3854" t="s">
        <v>2557</v>
      </c>
      <c r="I3854">
        <v>3911102260</v>
      </c>
      <c r="J3854" t="s">
        <v>2558</v>
      </c>
      <c r="K3854">
        <v>0</v>
      </c>
      <c r="L3854" t="s">
        <v>1228</v>
      </c>
      <c r="M3854">
        <v>0</v>
      </c>
      <c r="N3854" t="s">
        <v>1228</v>
      </c>
    </row>
    <row r="3855" spans="1:14" hidden="1">
      <c r="A3855">
        <v>10</v>
      </c>
      <c r="B3855">
        <v>56</v>
      </c>
      <c r="C3855" t="s">
        <v>2656</v>
      </c>
      <c r="D3855" t="s">
        <v>2644</v>
      </c>
      <c r="E3855">
        <v>1000730</v>
      </c>
      <c r="F3855" t="s">
        <v>47</v>
      </c>
      <c r="G3855" t="s">
        <v>1128</v>
      </c>
      <c r="H3855" t="s">
        <v>2557</v>
      </c>
      <c r="I3855">
        <v>3911102260</v>
      </c>
      <c r="J3855" t="s">
        <v>2558</v>
      </c>
      <c r="K3855">
        <v>0</v>
      </c>
      <c r="L3855" t="s">
        <v>1228</v>
      </c>
      <c r="M3855">
        <v>0</v>
      </c>
      <c r="N3855" t="s">
        <v>1228</v>
      </c>
    </row>
    <row r="3856" spans="1:14" hidden="1">
      <c r="A3856">
        <v>10</v>
      </c>
      <c r="B3856">
        <v>56</v>
      </c>
      <c r="C3856" t="s">
        <v>2656</v>
      </c>
      <c r="D3856" t="s">
        <v>2644</v>
      </c>
      <c r="E3856">
        <v>1000730</v>
      </c>
      <c r="F3856" t="s">
        <v>47</v>
      </c>
      <c r="G3856" t="s">
        <v>117</v>
      </c>
      <c r="H3856" t="s">
        <v>2557</v>
      </c>
      <c r="I3856">
        <v>3911102260</v>
      </c>
      <c r="J3856" t="s">
        <v>2558</v>
      </c>
      <c r="K3856" t="s">
        <v>2657</v>
      </c>
      <c r="L3856" t="s">
        <v>1228</v>
      </c>
      <c r="M3856" t="s">
        <v>2658</v>
      </c>
      <c r="N3856" t="s">
        <v>1228</v>
      </c>
    </row>
    <row r="3857" spans="1:14" hidden="1">
      <c r="A3857">
        <v>10</v>
      </c>
      <c r="B3857">
        <v>56</v>
      </c>
      <c r="C3857" t="s">
        <v>2656</v>
      </c>
      <c r="D3857" t="s">
        <v>2644</v>
      </c>
      <c r="E3857">
        <v>1000730</v>
      </c>
      <c r="F3857" t="s">
        <v>47</v>
      </c>
      <c r="G3857" t="s">
        <v>320</v>
      </c>
      <c r="H3857" t="s">
        <v>2557</v>
      </c>
      <c r="I3857">
        <v>3911102260</v>
      </c>
      <c r="J3857" t="s">
        <v>2558</v>
      </c>
      <c r="K3857">
        <v>0</v>
      </c>
      <c r="L3857" t="s">
        <v>1228</v>
      </c>
      <c r="M3857">
        <v>0</v>
      </c>
      <c r="N3857" t="s">
        <v>1228</v>
      </c>
    </row>
    <row r="3858" spans="1:14" hidden="1">
      <c r="A3858">
        <v>10</v>
      </c>
      <c r="B3858">
        <v>56</v>
      </c>
      <c r="C3858" t="s">
        <v>2656</v>
      </c>
      <c r="D3858" t="s">
        <v>2644</v>
      </c>
      <c r="E3858">
        <v>1000730</v>
      </c>
      <c r="F3858" t="s">
        <v>47</v>
      </c>
      <c r="G3858" t="s">
        <v>481</v>
      </c>
      <c r="H3858" t="s">
        <v>2557</v>
      </c>
      <c r="I3858">
        <v>3911102260</v>
      </c>
      <c r="J3858" t="s">
        <v>2558</v>
      </c>
      <c r="K3858">
        <v>1</v>
      </c>
      <c r="L3858" t="s">
        <v>1228</v>
      </c>
      <c r="M3858">
        <v>0</v>
      </c>
      <c r="N3858" t="s">
        <v>1228</v>
      </c>
    </row>
    <row r="3859" spans="1:14" hidden="1">
      <c r="A3859">
        <v>19</v>
      </c>
      <c r="B3859">
        <v>41</v>
      </c>
      <c r="C3859" t="s">
        <v>2559</v>
      </c>
      <c r="D3859" t="s">
        <v>2659</v>
      </c>
      <c r="E3859">
        <v>1000730</v>
      </c>
      <c r="F3859" t="s">
        <v>47</v>
      </c>
      <c r="G3859" t="s">
        <v>54</v>
      </c>
      <c r="H3859" t="s">
        <v>2557</v>
      </c>
      <c r="I3859">
        <v>3911530482</v>
      </c>
      <c r="J3859" t="s">
        <v>2558</v>
      </c>
      <c r="K3859">
        <v>0</v>
      </c>
      <c r="L3859" t="s">
        <v>1228</v>
      </c>
      <c r="M3859">
        <v>0</v>
      </c>
      <c r="N3859" t="s">
        <v>1228</v>
      </c>
    </row>
    <row r="3860" spans="1:14" hidden="1">
      <c r="A3860">
        <v>19</v>
      </c>
      <c r="B3860">
        <v>41</v>
      </c>
      <c r="C3860" t="s">
        <v>2559</v>
      </c>
      <c r="D3860" t="s">
        <v>2659</v>
      </c>
      <c r="E3860">
        <v>1000730</v>
      </c>
      <c r="F3860" t="s">
        <v>47</v>
      </c>
      <c r="G3860" t="s">
        <v>54</v>
      </c>
      <c r="H3860" t="s">
        <v>2557</v>
      </c>
      <c r="I3860">
        <v>3911530482</v>
      </c>
      <c r="J3860" t="s">
        <v>2558</v>
      </c>
      <c r="K3860">
        <v>0</v>
      </c>
      <c r="L3860" t="s">
        <v>1228</v>
      </c>
      <c r="M3860">
        <v>0</v>
      </c>
      <c r="N3860" t="s">
        <v>1228</v>
      </c>
    </row>
    <row r="3861" spans="1:14" hidden="1">
      <c r="A3861">
        <v>19</v>
      </c>
      <c r="B3861">
        <v>41</v>
      </c>
      <c r="C3861" t="s">
        <v>2559</v>
      </c>
      <c r="D3861" t="s">
        <v>2659</v>
      </c>
      <c r="E3861">
        <v>1000730</v>
      </c>
      <c r="F3861" t="s">
        <v>47</v>
      </c>
      <c r="G3861" t="s">
        <v>54</v>
      </c>
      <c r="H3861" t="s">
        <v>2557</v>
      </c>
      <c r="I3861">
        <v>3911530482</v>
      </c>
      <c r="J3861" t="s">
        <v>2558</v>
      </c>
      <c r="K3861">
        <v>0</v>
      </c>
      <c r="L3861" t="s">
        <v>1228</v>
      </c>
      <c r="M3861">
        <v>0</v>
      </c>
      <c r="N3861" t="s">
        <v>1228</v>
      </c>
    </row>
    <row r="3862" spans="1:14" hidden="1">
      <c r="A3862">
        <v>19</v>
      </c>
      <c r="B3862">
        <v>41</v>
      </c>
      <c r="C3862" t="s">
        <v>2559</v>
      </c>
      <c r="D3862" t="s">
        <v>2659</v>
      </c>
      <c r="E3862">
        <v>1000730</v>
      </c>
      <c r="F3862" t="s">
        <v>47</v>
      </c>
      <c r="G3862" t="s">
        <v>54</v>
      </c>
      <c r="H3862" t="s">
        <v>2557</v>
      </c>
      <c r="I3862">
        <v>3911530482</v>
      </c>
      <c r="J3862" t="s">
        <v>2558</v>
      </c>
      <c r="K3862">
        <v>0</v>
      </c>
      <c r="L3862" t="s">
        <v>1228</v>
      </c>
      <c r="M3862">
        <v>0</v>
      </c>
      <c r="N3862" t="s">
        <v>1228</v>
      </c>
    </row>
    <row r="3863" spans="1:14" hidden="1">
      <c r="A3863">
        <v>19</v>
      </c>
      <c r="B3863">
        <v>41</v>
      </c>
      <c r="C3863" t="s">
        <v>2559</v>
      </c>
      <c r="D3863" t="s">
        <v>2659</v>
      </c>
      <c r="E3863">
        <v>1000730</v>
      </c>
      <c r="F3863" t="s">
        <v>47</v>
      </c>
      <c r="G3863" t="s">
        <v>54</v>
      </c>
      <c r="H3863" t="s">
        <v>2557</v>
      </c>
      <c r="I3863">
        <v>3911530482</v>
      </c>
      <c r="J3863" t="s">
        <v>2558</v>
      </c>
      <c r="K3863">
        <v>0</v>
      </c>
      <c r="L3863" t="s">
        <v>1228</v>
      </c>
      <c r="M3863">
        <v>0</v>
      </c>
      <c r="N3863" t="s">
        <v>1228</v>
      </c>
    </row>
    <row r="3864" spans="1:14" hidden="1">
      <c r="A3864">
        <v>19</v>
      </c>
      <c r="B3864">
        <v>41</v>
      </c>
      <c r="C3864" t="s">
        <v>2559</v>
      </c>
      <c r="D3864" t="s">
        <v>2659</v>
      </c>
      <c r="E3864">
        <v>1000730</v>
      </c>
      <c r="F3864" t="s">
        <v>47</v>
      </c>
      <c r="G3864" t="s">
        <v>54</v>
      </c>
      <c r="H3864" t="s">
        <v>2557</v>
      </c>
      <c r="I3864">
        <v>3911530482</v>
      </c>
      <c r="J3864" t="s">
        <v>2558</v>
      </c>
      <c r="K3864">
        <v>0</v>
      </c>
      <c r="L3864" t="s">
        <v>1228</v>
      </c>
      <c r="M3864">
        <v>0</v>
      </c>
      <c r="N3864" t="s">
        <v>1228</v>
      </c>
    </row>
    <row r="3865" spans="1:14" hidden="1">
      <c r="A3865">
        <v>19</v>
      </c>
      <c r="B3865">
        <v>41</v>
      </c>
      <c r="C3865" t="s">
        <v>2559</v>
      </c>
      <c r="D3865" t="s">
        <v>2659</v>
      </c>
      <c r="E3865">
        <v>1000730</v>
      </c>
      <c r="F3865" t="s">
        <v>47</v>
      </c>
      <c r="G3865" t="s">
        <v>54</v>
      </c>
      <c r="H3865" t="s">
        <v>2557</v>
      </c>
      <c r="I3865">
        <v>3911530482</v>
      </c>
      <c r="J3865" t="s">
        <v>2558</v>
      </c>
      <c r="K3865">
        <v>0</v>
      </c>
      <c r="L3865" t="s">
        <v>1228</v>
      </c>
      <c r="M3865">
        <v>0</v>
      </c>
      <c r="N3865" t="s">
        <v>1228</v>
      </c>
    </row>
    <row r="3866" spans="1:14" hidden="1">
      <c r="A3866">
        <v>19</v>
      </c>
      <c r="B3866">
        <v>41</v>
      </c>
      <c r="C3866" t="s">
        <v>2559</v>
      </c>
      <c r="D3866" t="s">
        <v>2659</v>
      </c>
      <c r="E3866">
        <v>1000730</v>
      </c>
      <c r="F3866" t="s">
        <v>47</v>
      </c>
      <c r="G3866" t="s">
        <v>54</v>
      </c>
      <c r="H3866" t="s">
        <v>2557</v>
      </c>
      <c r="I3866">
        <v>3911530482</v>
      </c>
      <c r="J3866" t="s">
        <v>2558</v>
      </c>
      <c r="K3866">
        <v>0</v>
      </c>
      <c r="L3866" t="s">
        <v>1228</v>
      </c>
      <c r="M3866">
        <v>0</v>
      </c>
      <c r="N3866" t="s">
        <v>1228</v>
      </c>
    </row>
    <row r="3867" spans="1:14" hidden="1">
      <c r="A3867">
        <v>19</v>
      </c>
      <c r="B3867">
        <v>41</v>
      </c>
      <c r="C3867" t="s">
        <v>2559</v>
      </c>
      <c r="D3867" t="s">
        <v>2659</v>
      </c>
      <c r="E3867">
        <v>1000730</v>
      </c>
      <c r="F3867" t="s">
        <v>47</v>
      </c>
      <c r="G3867" t="s">
        <v>54</v>
      </c>
      <c r="H3867" t="s">
        <v>2557</v>
      </c>
      <c r="I3867">
        <v>3911530482</v>
      </c>
      <c r="J3867" t="s">
        <v>2558</v>
      </c>
      <c r="K3867">
        <v>0</v>
      </c>
      <c r="L3867" t="s">
        <v>1228</v>
      </c>
      <c r="M3867">
        <v>0</v>
      </c>
      <c r="N3867" t="s">
        <v>1228</v>
      </c>
    </row>
    <row r="3868" spans="1:14" hidden="1">
      <c r="A3868">
        <v>19</v>
      </c>
      <c r="B3868">
        <v>41</v>
      </c>
      <c r="C3868" t="s">
        <v>2559</v>
      </c>
      <c r="D3868" t="s">
        <v>2659</v>
      </c>
      <c r="E3868">
        <v>1000730</v>
      </c>
      <c r="F3868" t="s">
        <v>47</v>
      </c>
      <c r="G3868" t="s">
        <v>54</v>
      </c>
      <c r="H3868" t="s">
        <v>2557</v>
      </c>
      <c r="I3868">
        <v>3911530482</v>
      </c>
      <c r="J3868" t="s">
        <v>2558</v>
      </c>
      <c r="K3868">
        <v>0</v>
      </c>
      <c r="L3868" t="s">
        <v>1228</v>
      </c>
      <c r="M3868">
        <v>0</v>
      </c>
      <c r="N3868" t="s">
        <v>1228</v>
      </c>
    </row>
    <row r="3869" spans="1:14" hidden="1">
      <c r="A3869">
        <v>19</v>
      </c>
      <c r="B3869">
        <v>41</v>
      </c>
      <c r="C3869" t="s">
        <v>2559</v>
      </c>
      <c r="D3869" t="s">
        <v>2659</v>
      </c>
      <c r="E3869">
        <v>1000730</v>
      </c>
      <c r="F3869" t="s">
        <v>47</v>
      </c>
      <c r="G3869" t="s">
        <v>54</v>
      </c>
      <c r="H3869" t="s">
        <v>2557</v>
      </c>
      <c r="I3869">
        <v>3911530482</v>
      </c>
      <c r="J3869" t="s">
        <v>2558</v>
      </c>
      <c r="K3869">
        <v>0</v>
      </c>
      <c r="L3869" t="s">
        <v>1228</v>
      </c>
      <c r="M3869">
        <v>0</v>
      </c>
      <c r="N3869" t="s">
        <v>1228</v>
      </c>
    </row>
    <row r="3870" spans="1:14" hidden="1">
      <c r="A3870">
        <v>19</v>
      </c>
      <c r="B3870">
        <v>41</v>
      </c>
      <c r="C3870" t="s">
        <v>2559</v>
      </c>
      <c r="D3870" t="s">
        <v>2659</v>
      </c>
      <c r="E3870">
        <v>1000730</v>
      </c>
      <c r="F3870" t="s">
        <v>47</v>
      </c>
      <c r="G3870" t="s">
        <v>54</v>
      </c>
      <c r="H3870" t="s">
        <v>2557</v>
      </c>
      <c r="I3870">
        <v>3911530482</v>
      </c>
      <c r="J3870" t="s">
        <v>2558</v>
      </c>
      <c r="K3870">
        <v>0</v>
      </c>
      <c r="L3870" t="s">
        <v>1228</v>
      </c>
      <c r="M3870">
        <v>0</v>
      </c>
      <c r="N3870" t="s">
        <v>1228</v>
      </c>
    </row>
    <row r="3871" spans="1:14" hidden="1">
      <c r="A3871">
        <v>19</v>
      </c>
      <c r="B3871">
        <v>41</v>
      </c>
      <c r="C3871" t="s">
        <v>2559</v>
      </c>
      <c r="D3871" t="s">
        <v>2659</v>
      </c>
      <c r="E3871">
        <v>1000730</v>
      </c>
      <c r="F3871" t="s">
        <v>47</v>
      </c>
      <c r="G3871" t="s">
        <v>54</v>
      </c>
      <c r="H3871" t="s">
        <v>2557</v>
      </c>
      <c r="I3871">
        <v>3911530482</v>
      </c>
      <c r="J3871" t="s">
        <v>2558</v>
      </c>
      <c r="K3871">
        <v>0</v>
      </c>
      <c r="L3871" t="s">
        <v>1228</v>
      </c>
      <c r="M3871">
        <v>0</v>
      </c>
      <c r="N3871" t="s">
        <v>1228</v>
      </c>
    </row>
    <row r="3872" spans="1:14" hidden="1">
      <c r="A3872">
        <v>19</v>
      </c>
      <c r="B3872">
        <v>41</v>
      </c>
      <c r="C3872" t="s">
        <v>2559</v>
      </c>
      <c r="D3872" t="s">
        <v>2659</v>
      </c>
      <c r="E3872">
        <v>1000730</v>
      </c>
      <c r="F3872" t="s">
        <v>47</v>
      </c>
      <c r="G3872" t="s">
        <v>54</v>
      </c>
      <c r="H3872" t="s">
        <v>2557</v>
      </c>
      <c r="I3872">
        <v>3911530482</v>
      </c>
      <c r="J3872" t="s">
        <v>2558</v>
      </c>
      <c r="K3872">
        <v>0</v>
      </c>
      <c r="L3872" t="s">
        <v>1228</v>
      </c>
      <c r="M3872">
        <v>0</v>
      </c>
      <c r="N3872" t="s">
        <v>1228</v>
      </c>
    </row>
    <row r="3873" spans="1:14" hidden="1">
      <c r="A3873">
        <v>19</v>
      </c>
      <c r="B3873">
        <v>41</v>
      </c>
      <c r="C3873" t="s">
        <v>2559</v>
      </c>
      <c r="D3873" t="s">
        <v>2659</v>
      </c>
      <c r="E3873">
        <v>1000730</v>
      </c>
      <c r="F3873" t="s">
        <v>47</v>
      </c>
      <c r="G3873" t="s">
        <v>54</v>
      </c>
      <c r="H3873" t="s">
        <v>2557</v>
      </c>
      <c r="I3873">
        <v>3911530482</v>
      </c>
      <c r="J3873" t="s">
        <v>2558</v>
      </c>
      <c r="K3873">
        <v>0</v>
      </c>
      <c r="L3873" t="s">
        <v>1228</v>
      </c>
      <c r="M3873">
        <v>0</v>
      </c>
      <c r="N3873" t="s">
        <v>1228</v>
      </c>
    </row>
    <row r="3874" spans="1:14" hidden="1">
      <c r="A3874">
        <v>19</v>
      </c>
      <c r="B3874">
        <v>41</v>
      </c>
      <c r="C3874" t="s">
        <v>2559</v>
      </c>
      <c r="D3874" t="s">
        <v>2659</v>
      </c>
      <c r="E3874">
        <v>1000730</v>
      </c>
      <c r="F3874" t="s">
        <v>47</v>
      </c>
      <c r="G3874" t="s">
        <v>54</v>
      </c>
      <c r="H3874" t="s">
        <v>2557</v>
      </c>
      <c r="I3874">
        <v>3911530482</v>
      </c>
      <c r="J3874" t="s">
        <v>2558</v>
      </c>
      <c r="K3874">
        <v>0</v>
      </c>
      <c r="L3874" t="s">
        <v>1228</v>
      </c>
      <c r="M3874">
        <v>0</v>
      </c>
      <c r="N3874" t="s">
        <v>1228</v>
      </c>
    </row>
    <row r="3875" spans="1:14" hidden="1">
      <c r="A3875">
        <v>19</v>
      </c>
      <c r="B3875">
        <v>41</v>
      </c>
      <c r="C3875" t="s">
        <v>2559</v>
      </c>
      <c r="D3875" t="s">
        <v>2659</v>
      </c>
      <c r="E3875">
        <v>1000730</v>
      </c>
      <c r="F3875" t="s">
        <v>47</v>
      </c>
      <c r="G3875" t="s">
        <v>54</v>
      </c>
      <c r="H3875" t="s">
        <v>2557</v>
      </c>
      <c r="I3875">
        <v>3911530482</v>
      </c>
      <c r="J3875" t="s">
        <v>2558</v>
      </c>
      <c r="K3875">
        <v>0</v>
      </c>
      <c r="L3875" t="s">
        <v>1228</v>
      </c>
      <c r="M3875">
        <v>0</v>
      </c>
      <c r="N3875" t="s">
        <v>1228</v>
      </c>
    </row>
    <row r="3876" spans="1:14" hidden="1">
      <c r="A3876">
        <v>19</v>
      </c>
      <c r="B3876">
        <v>41</v>
      </c>
      <c r="C3876" t="s">
        <v>2559</v>
      </c>
      <c r="D3876" t="s">
        <v>2659</v>
      </c>
      <c r="E3876">
        <v>1000730</v>
      </c>
      <c r="F3876" t="s">
        <v>47</v>
      </c>
      <c r="G3876" t="s">
        <v>54</v>
      </c>
      <c r="H3876" t="s">
        <v>2557</v>
      </c>
      <c r="I3876">
        <v>3911530482</v>
      </c>
      <c r="J3876" t="s">
        <v>2558</v>
      </c>
      <c r="K3876">
        <v>0</v>
      </c>
      <c r="L3876" t="s">
        <v>1228</v>
      </c>
      <c r="M3876">
        <v>0</v>
      </c>
      <c r="N3876" t="s">
        <v>1228</v>
      </c>
    </row>
    <row r="3877" spans="1:14" hidden="1">
      <c r="A3877">
        <v>19</v>
      </c>
      <c r="B3877">
        <v>41</v>
      </c>
      <c r="C3877" t="s">
        <v>2559</v>
      </c>
      <c r="D3877" t="s">
        <v>2659</v>
      </c>
      <c r="E3877">
        <v>1000730</v>
      </c>
      <c r="F3877" t="s">
        <v>47</v>
      </c>
      <c r="G3877" t="s">
        <v>54</v>
      </c>
      <c r="H3877" t="s">
        <v>2557</v>
      </c>
      <c r="I3877">
        <v>3911530482</v>
      </c>
      <c r="J3877" t="s">
        <v>2558</v>
      </c>
      <c r="K3877">
        <v>0</v>
      </c>
      <c r="L3877" t="s">
        <v>1228</v>
      </c>
      <c r="M3877">
        <v>0</v>
      </c>
      <c r="N3877" t="s">
        <v>1228</v>
      </c>
    </row>
    <row r="3878" spans="1:14" hidden="1">
      <c r="A3878">
        <v>19</v>
      </c>
      <c r="B3878">
        <v>41</v>
      </c>
      <c r="C3878" t="s">
        <v>2559</v>
      </c>
      <c r="D3878" t="s">
        <v>2659</v>
      </c>
      <c r="E3878">
        <v>1000730</v>
      </c>
      <c r="F3878" t="s">
        <v>47</v>
      </c>
      <c r="G3878" t="s">
        <v>54</v>
      </c>
      <c r="H3878" t="s">
        <v>2557</v>
      </c>
      <c r="I3878">
        <v>3911530482</v>
      </c>
      <c r="J3878" t="s">
        <v>2558</v>
      </c>
      <c r="K3878">
        <v>0</v>
      </c>
      <c r="L3878" t="s">
        <v>1228</v>
      </c>
      <c r="M3878">
        <v>0</v>
      </c>
      <c r="N3878" t="s">
        <v>1228</v>
      </c>
    </row>
    <row r="3879" spans="1:14" hidden="1">
      <c r="A3879">
        <v>19</v>
      </c>
      <c r="B3879">
        <v>41</v>
      </c>
      <c r="C3879" t="s">
        <v>2559</v>
      </c>
      <c r="D3879" t="s">
        <v>2659</v>
      </c>
      <c r="E3879">
        <v>1000730</v>
      </c>
      <c r="F3879" t="s">
        <v>47</v>
      </c>
      <c r="G3879" t="s">
        <v>54</v>
      </c>
      <c r="H3879" t="s">
        <v>2557</v>
      </c>
      <c r="I3879">
        <v>3911530482</v>
      </c>
      <c r="J3879" t="s">
        <v>2558</v>
      </c>
      <c r="K3879">
        <v>0</v>
      </c>
      <c r="L3879" t="s">
        <v>1228</v>
      </c>
      <c r="M3879">
        <v>0</v>
      </c>
      <c r="N3879" t="s">
        <v>1228</v>
      </c>
    </row>
    <row r="3880" spans="1:14" hidden="1">
      <c r="A3880">
        <v>19</v>
      </c>
      <c r="B3880">
        <v>41</v>
      </c>
      <c r="C3880" t="s">
        <v>2559</v>
      </c>
      <c r="D3880" t="s">
        <v>2659</v>
      </c>
      <c r="E3880">
        <v>1000730</v>
      </c>
      <c r="F3880" t="s">
        <v>47</v>
      </c>
      <c r="G3880" t="s">
        <v>54</v>
      </c>
      <c r="H3880" t="s">
        <v>2557</v>
      </c>
      <c r="I3880">
        <v>3911530482</v>
      </c>
      <c r="J3880" t="s">
        <v>2558</v>
      </c>
      <c r="K3880">
        <v>0</v>
      </c>
      <c r="L3880" t="s">
        <v>1228</v>
      </c>
      <c r="M3880">
        <v>0</v>
      </c>
      <c r="N3880" t="s">
        <v>1228</v>
      </c>
    </row>
    <row r="3881" spans="1:14" hidden="1">
      <c r="A3881">
        <v>19</v>
      </c>
      <c r="B3881">
        <v>41</v>
      </c>
      <c r="C3881" t="s">
        <v>2559</v>
      </c>
      <c r="D3881" t="s">
        <v>2659</v>
      </c>
      <c r="E3881">
        <v>1000730</v>
      </c>
      <c r="F3881" t="s">
        <v>47</v>
      </c>
      <c r="G3881" t="s">
        <v>54</v>
      </c>
      <c r="H3881" t="s">
        <v>2557</v>
      </c>
      <c r="I3881">
        <v>3911530482</v>
      </c>
      <c r="J3881" t="s">
        <v>2558</v>
      </c>
      <c r="K3881">
        <v>0</v>
      </c>
      <c r="L3881" t="s">
        <v>1228</v>
      </c>
      <c r="M3881">
        <v>0</v>
      </c>
      <c r="N3881" t="s">
        <v>1228</v>
      </c>
    </row>
    <row r="3882" spans="1:14" hidden="1">
      <c r="A3882">
        <v>19</v>
      </c>
      <c r="B3882">
        <v>41</v>
      </c>
      <c r="C3882" t="s">
        <v>2559</v>
      </c>
      <c r="D3882" t="s">
        <v>2659</v>
      </c>
      <c r="E3882">
        <v>1000730</v>
      </c>
      <c r="F3882" t="s">
        <v>47</v>
      </c>
      <c r="G3882" t="s">
        <v>54</v>
      </c>
      <c r="H3882" t="s">
        <v>2557</v>
      </c>
      <c r="I3882">
        <v>3911530482</v>
      </c>
      <c r="J3882" t="s">
        <v>2558</v>
      </c>
      <c r="K3882">
        <v>0</v>
      </c>
      <c r="L3882" t="s">
        <v>1228</v>
      </c>
      <c r="M3882">
        <v>0</v>
      </c>
      <c r="N3882" t="s">
        <v>1228</v>
      </c>
    </row>
    <row r="3883" spans="1:14" hidden="1">
      <c r="A3883">
        <v>10</v>
      </c>
      <c r="B3883">
        <v>41</v>
      </c>
      <c r="C3883" t="s">
        <v>2559</v>
      </c>
      <c r="D3883" t="s">
        <v>2659</v>
      </c>
      <c r="E3883">
        <v>1000730</v>
      </c>
      <c r="F3883" t="s">
        <v>47</v>
      </c>
      <c r="G3883" t="s">
        <v>1122</v>
      </c>
      <c r="H3883" t="s">
        <v>2557</v>
      </c>
      <c r="I3883">
        <v>3911530483</v>
      </c>
      <c r="J3883" t="s">
        <v>2558</v>
      </c>
      <c r="K3883">
        <v>0</v>
      </c>
      <c r="L3883" t="s">
        <v>1228</v>
      </c>
      <c r="M3883">
        <v>0</v>
      </c>
      <c r="N3883" t="s">
        <v>1228</v>
      </c>
    </row>
    <row r="3884" spans="1:14" hidden="1">
      <c r="A3884">
        <v>10</v>
      </c>
      <c r="B3884">
        <v>41</v>
      </c>
      <c r="C3884" t="s">
        <v>2559</v>
      </c>
      <c r="D3884" t="s">
        <v>2659</v>
      </c>
      <c r="E3884">
        <v>1000730</v>
      </c>
      <c r="F3884" t="s">
        <v>47</v>
      </c>
      <c r="G3884" t="s">
        <v>194</v>
      </c>
      <c r="H3884" t="s">
        <v>2557</v>
      </c>
      <c r="I3884">
        <v>3911530483</v>
      </c>
      <c r="J3884" t="s">
        <v>2558</v>
      </c>
      <c r="K3884">
        <v>0</v>
      </c>
      <c r="L3884" t="s">
        <v>1228</v>
      </c>
      <c r="M3884">
        <v>0</v>
      </c>
      <c r="N3884" t="s">
        <v>1228</v>
      </c>
    </row>
    <row r="3885" spans="1:14" hidden="1">
      <c r="A3885">
        <v>10</v>
      </c>
      <c r="B3885">
        <v>41</v>
      </c>
      <c r="C3885" t="s">
        <v>2559</v>
      </c>
      <c r="D3885" t="s">
        <v>2659</v>
      </c>
      <c r="E3885">
        <v>1000730</v>
      </c>
      <c r="F3885" t="s">
        <v>47</v>
      </c>
      <c r="G3885" t="s">
        <v>409</v>
      </c>
      <c r="H3885" t="s">
        <v>2557</v>
      </c>
      <c r="I3885">
        <v>3911530483</v>
      </c>
      <c r="J3885" t="s">
        <v>2558</v>
      </c>
      <c r="K3885">
        <v>0</v>
      </c>
      <c r="L3885" t="s">
        <v>1228</v>
      </c>
      <c r="M3885">
        <v>0</v>
      </c>
      <c r="N3885" t="s">
        <v>1228</v>
      </c>
    </row>
    <row r="3886" spans="1:14" hidden="1">
      <c r="A3886">
        <v>10</v>
      </c>
      <c r="B3886">
        <v>41</v>
      </c>
      <c r="C3886" t="s">
        <v>2559</v>
      </c>
      <c r="D3886" t="s">
        <v>2659</v>
      </c>
      <c r="E3886">
        <v>1000730</v>
      </c>
      <c r="F3886" t="s">
        <v>47</v>
      </c>
      <c r="G3886" t="s">
        <v>1122</v>
      </c>
      <c r="H3886" t="s">
        <v>2557</v>
      </c>
      <c r="I3886">
        <v>3911530483</v>
      </c>
      <c r="J3886" t="s">
        <v>2558</v>
      </c>
      <c r="K3886">
        <v>0</v>
      </c>
      <c r="L3886" t="s">
        <v>1228</v>
      </c>
      <c r="M3886">
        <v>0</v>
      </c>
      <c r="N3886" t="s">
        <v>1228</v>
      </c>
    </row>
    <row r="3887" spans="1:14" hidden="1">
      <c r="A3887">
        <v>10</v>
      </c>
      <c r="B3887">
        <v>41</v>
      </c>
      <c r="C3887" t="s">
        <v>2559</v>
      </c>
      <c r="D3887" t="s">
        <v>2659</v>
      </c>
      <c r="E3887">
        <v>1000730</v>
      </c>
      <c r="F3887" t="s">
        <v>47</v>
      </c>
      <c r="G3887" t="s">
        <v>194</v>
      </c>
      <c r="H3887" t="s">
        <v>2557</v>
      </c>
      <c r="I3887">
        <v>3911530483</v>
      </c>
      <c r="J3887" t="s">
        <v>2558</v>
      </c>
      <c r="K3887">
        <v>0</v>
      </c>
      <c r="L3887" t="s">
        <v>1228</v>
      </c>
      <c r="M3887">
        <v>0</v>
      </c>
      <c r="N3887" t="s">
        <v>1228</v>
      </c>
    </row>
    <row r="3888" spans="1:14" hidden="1">
      <c r="A3888">
        <v>10</v>
      </c>
      <c r="B3888">
        <v>41</v>
      </c>
      <c r="C3888" t="s">
        <v>2559</v>
      </c>
      <c r="D3888" t="s">
        <v>2659</v>
      </c>
      <c r="E3888">
        <v>1000730</v>
      </c>
      <c r="F3888" t="s">
        <v>47</v>
      </c>
      <c r="G3888" t="s">
        <v>409</v>
      </c>
      <c r="H3888" t="s">
        <v>2557</v>
      </c>
      <c r="I3888">
        <v>3911530483</v>
      </c>
      <c r="J3888" t="s">
        <v>2558</v>
      </c>
      <c r="K3888">
        <v>0</v>
      </c>
      <c r="L3888" t="s">
        <v>1228</v>
      </c>
      <c r="M3888">
        <v>0</v>
      </c>
      <c r="N3888" t="s">
        <v>1228</v>
      </c>
    </row>
    <row r="3889" spans="1:14" hidden="1">
      <c r="A3889">
        <v>19</v>
      </c>
      <c r="B3889">
        <v>41</v>
      </c>
      <c r="C3889" t="s">
        <v>2560</v>
      </c>
      <c r="D3889" t="s">
        <v>2659</v>
      </c>
      <c r="E3889">
        <v>1000730</v>
      </c>
      <c r="F3889" t="s">
        <v>47</v>
      </c>
      <c r="G3889" t="s">
        <v>54</v>
      </c>
      <c r="H3889" t="s">
        <v>2557</v>
      </c>
      <c r="I3889">
        <v>3911530482</v>
      </c>
      <c r="J3889" t="s">
        <v>2558</v>
      </c>
      <c r="K3889">
        <v>0</v>
      </c>
      <c r="L3889" t="s">
        <v>1228</v>
      </c>
      <c r="M3889">
        <v>0</v>
      </c>
      <c r="N3889" t="s">
        <v>1228</v>
      </c>
    </row>
    <row r="3890" spans="1:14" hidden="1">
      <c r="A3890">
        <v>19</v>
      </c>
      <c r="B3890">
        <v>41</v>
      </c>
      <c r="C3890" t="s">
        <v>2560</v>
      </c>
      <c r="D3890" t="s">
        <v>2659</v>
      </c>
      <c r="E3890">
        <v>1000730</v>
      </c>
      <c r="F3890" t="s">
        <v>47</v>
      </c>
      <c r="G3890" t="s">
        <v>54</v>
      </c>
      <c r="H3890" t="s">
        <v>2557</v>
      </c>
      <c r="I3890">
        <v>3911530482</v>
      </c>
      <c r="J3890" t="s">
        <v>2558</v>
      </c>
      <c r="K3890">
        <v>0</v>
      </c>
      <c r="L3890" t="s">
        <v>1228</v>
      </c>
      <c r="M3890">
        <v>0</v>
      </c>
      <c r="N3890" t="s">
        <v>1228</v>
      </c>
    </row>
    <row r="3891" spans="1:14" hidden="1">
      <c r="A3891">
        <v>19</v>
      </c>
      <c r="B3891">
        <v>41</v>
      </c>
      <c r="C3891" t="s">
        <v>2560</v>
      </c>
      <c r="D3891" t="s">
        <v>2659</v>
      </c>
      <c r="E3891">
        <v>1000730</v>
      </c>
      <c r="F3891" t="s">
        <v>47</v>
      </c>
      <c r="G3891" t="s">
        <v>54</v>
      </c>
      <c r="H3891" t="s">
        <v>2557</v>
      </c>
      <c r="I3891">
        <v>3911530482</v>
      </c>
      <c r="J3891" t="s">
        <v>2558</v>
      </c>
      <c r="K3891">
        <v>0</v>
      </c>
      <c r="L3891" t="s">
        <v>1228</v>
      </c>
      <c r="M3891">
        <v>0</v>
      </c>
      <c r="N3891" t="s">
        <v>1228</v>
      </c>
    </row>
    <row r="3892" spans="1:14" hidden="1">
      <c r="A3892">
        <v>19</v>
      </c>
      <c r="B3892">
        <v>41</v>
      </c>
      <c r="C3892" t="s">
        <v>2560</v>
      </c>
      <c r="D3892" t="s">
        <v>2659</v>
      </c>
      <c r="E3892">
        <v>1000730</v>
      </c>
      <c r="F3892" t="s">
        <v>47</v>
      </c>
      <c r="G3892" t="s">
        <v>54</v>
      </c>
      <c r="H3892" t="s">
        <v>2557</v>
      </c>
      <c r="I3892">
        <v>3911530482</v>
      </c>
      <c r="J3892" t="s">
        <v>2558</v>
      </c>
      <c r="K3892">
        <v>0</v>
      </c>
      <c r="L3892" t="s">
        <v>1228</v>
      </c>
      <c r="M3892">
        <v>0</v>
      </c>
      <c r="N3892" t="s">
        <v>1228</v>
      </c>
    </row>
    <row r="3893" spans="1:14" hidden="1">
      <c r="A3893">
        <v>19</v>
      </c>
      <c r="B3893">
        <v>41</v>
      </c>
      <c r="C3893" t="s">
        <v>2560</v>
      </c>
      <c r="D3893" t="s">
        <v>2659</v>
      </c>
      <c r="E3893">
        <v>1000730</v>
      </c>
      <c r="F3893" t="s">
        <v>47</v>
      </c>
      <c r="G3893" t="s">
        <v>54</v>
      </c>
      <c r="H3893" t="s">
        <v>2557</v>
      </c>
      <c r="I3893">
        <v>3911530482</v>
      </c>
      <c r="J3893" t="s">
        <v>2558</v>
      </c>
      <c r="K3893">
        <v>0</v>
      </c>
      <c r="L3893" t="s">
        <v>1228</v>
      </c>
      <c r="M3893">
        <v>0</v>
      </c>
      <c r="N3893" t="s">
        <v>1228</v>
      </c>
    </row>
    <row r="3894" spans="1:14" hidden="1">
      <c r="A3894">
        <v>19</v>
      </c>
      <c r="B3894">
        <v>41</v>
      </c>
      <c r="C3894" t="s">
        <v>2560</v>
      </c>
      <c r="D3894" t="s">
        <v>2659</v>
      </c>
      <c r="E3894">
        <v>1000730</v>
      </c>
      <c r="F3894" t="s">
        <v>47</v>
      </c>
      <c r="G3894" t="s">
        <v>54</v>
      </c>
      <c r="H3894" t="s">
        <v>2557</v>
      </c>
      <c r="I3894">
        <v>3911530482</v>
      </c>
      <c r="J3894" t="s">
        <v>2558</v>
      </c>
      <c r="K3894">
        <v>0</v>
      </c>
      <c r="L3894" t="s">
        <v>1228</v>
      </c>
      <c r="M3894">
        <v>0</v>
      </c>
      <c r="N3894" t="s">
        <v>1228</v>
      </c>
    </row>
    <row r="3895" spans="1:14" hidden="1">
      <c r="A3895">
        <v>19</v>
      </c>
      <c r="B3895">
        <v>41</v>
      </c>
      <c r="C3895" t="s">
        <v>2560</v>
      </c>
      <c r="D3895" t="s">
        <v>2659</v>
      </c>
      <c r="E3895">
        <v>1000730</v>
      </c>
      <c r="F3895" t="s">
        <v>47</v>
      </c>
      <c r="G3895" t="s">
        <v>54</v>
      </c>
      <c r="H3895" t="s">
        <v>2557</v>
      </c>
      <c r="I3895">
        <v>3911530482</v>
      </c>
      <c r="J3895" t="s">
        <v>2558</v>
      </c>
      <c r="K3895">
        <v>0</v>
      </c>
      <c r="L3895" t="s">
        <v>1228</v>
      </c>
      <c r="M3895">
        <v>0</v>
      </c>
      <c r="N3895" t="s">
        <v>1228</v>
      </c>
    </row>
    <row r="3896" spans="1:14" hidden="1">
      <c r="A3896">
        <v>19</v>
      </c>
      <c r="B3896">
        <v>41</v>
      </c>
      <c r="C3896" t="s">
        <v>2560</v>
      </c>
      <c r="D3896" t="s">
        <v>2659</v>
      </c>
      <c r="E3896">
        <v>1000730</v>
      </c>
      <c r="F3896" t="s">
        <v>47</v>
      </c>
      <c r="G3896" t="s">
        <v>54</v>
      </c>
      <c r="H3896" t="s">
        <v>2557</v>
      </c>
      <c r="I3896">
        <v>3911530482</v>
      </c>
      <c r="J3896" t="s">
        <v>2558</v>
      </c>
      <c r="K3896">
        <v>0</v>
      </c>
      <c r="L3896" t="s">
        <v>1228</v>
      </c>
      <c r="M3896">
        <v>0</v>
      </c>
      <c r="N3896" t="s">
        <v>1228</v>
      </c>
    </row>
    <row r="3897" spans="1:14" hidden="1">
      <c r="A3897">
        <v>19</v>
      </c>
      <c r="B3897">
        <v>41</v>
      </c>
      <c r="C3897" t="s">
        <v>2560</v>
      </c>
      <c r="D3897" t="s">
        <v>2659</v>
      </c>
      <c r="E3897">
        <v>1000730</v>
      </c>
      <c r="F3897" t="s">
        <v>47</v>
      </c>
      <c r="G3897" t="s">
        <v>54</v>
      </c>
      <c r="H3897" t="s">
        <v>2557</v>
      </c>
      <c r="I3897">
        <v>3911530482</v>
      </c>
      <c r="J3897" t="s">
        <v>2558</v>
      </c>
      <c r="K3897">
        <v>0</v>
      </c>
      <c r="L3897" t="s">
        <v>1228</v>
      </c>
      <c r="M3897">
        <v>0</v>
      </c>
      <c r="N3897" t="s">
        <v>1228</v>
      </c>
    </row>
    <row r="3898" spans="1:14" hidden="1">
      <c r="A3898">
        <v>19</v>
      </c>
      <c r="B3898">
        <v>41</v>
      </c>
      <c r="C3898" t="s">
        <v>2560</v>
      </c>
      <c r="D3898" t="s">
        <v>2659</v>
      </c>
      <c r="E3898">
        <v>1000730</v>
      </c>
      <c r="F3898" t="s">
        <v>47</v>
      </c>
      <c r="G3898" t="s">
        <v>54</v>
      </c>
      <c r="H3898" t="s">
        <v>2557</v>
      </c>
      <c r="I3898">
        <v>3911530482</v>
      </c>
      <c r="J3898" t="s">
        <v>2558</v>
      </c>
      <c r="K3898">
        <v>0</v>
      </c>
      <c r="L3898" t="s">
        <v>1228</v>
      </c>
      <c r="M3898">
        <v>0</v>
      </c>
      <c r="N3898" t="s">
        <v>1228</v>
      </c>
    </row>
    <row r="3899" spans="1:14" hidden="1">
      <c r="A3899">
        <v>19</v>
      </c>
      <c r="B3899">
        <v>41</v>
      </c>
      <c r="C3899" t="s">
        <v>2560</v>
      </c>
      <c r="D3899" t="s">
        <v>2659</v>
      </c>
      <c r="E3899">
        <v>1000730</v>
      </c>
      <c r="F3899" t="s">
        <v>47</v>
      </c>
      <c r="G3899" t="s">
        <v>54</v>
      </c>
      <c r="H3899" t="s">
        <v>2557</v>
      </c>
      <c r="I3899">
        <v>3911530482</v>
      </c>
      <c r="J3899" t="s">
        <v>2558</v>
      </c>
      <c r="K3899">
        <v>0</v>
      </c>
      <c r="L3899" t="s">
        <v>1228</v>
      </c>
      <c r="M3899">
        <v>0</v>
      </c>
      <c r="N3899" t="s">
        <v>1228</v>
      </c>
    </row>
    <row r="3900" spans="1:14" hidden="1">
      <c r="A3900">
        <v>19</v>
      </c>
      <c r="B3900">
        <v>41</v>
      </c>
      <c r="C3900" t="s">
        <v>2560</v>
      </c>
      <c r="D3900" t="s">
        <v>2659</v>
      </c>
      <c r="E3900">
        <v>1000730</v>
      </c>
      <c r="F3900" t="s">
        <v>47</v>
      </c>
      <c r="G3900" t="s">
        <v>54</v>
      </c>
      <c r="H3900" t="s">
        <v>2557</v>
      </c>
      <c r="I3900">
        <v>3911530482</v>
      </c>
      <c r="J3900" t="s">
        <v>2558</v>
      </c>
      <c r="K3900">
        <v>0</v>
      </c>
      <c r="L3900" t="s">
        <v>1228</v>
      </c>
      <c r="M3900">
        <v>0</v>
      </c>
      <c r="N3900" t="s">
        <v>1228</v>
      </c>
    </row>
    <row r="3901" spans="1:14" hidden="1">
      <c r="A3901">
        <v>19</v>
      </c>
      <c r="B3901">
        <v>41</v>
      </c>
      <c r="C3901" t="s">
        <v>2560</v>
      </c>
      <c r="D3901" t="s">
        <v>2659</v>
      </c>
      <c r="E3901">
        <v>1000730</v>
      </c>
      <c r="F3901" t="s">
        <v>47</v>
      </c>
      <c r="G3901" t="s">
        <v>54</v>
      </c>
      <c r="H3901" t="s">
        <v>2557</v>
      </c>
      <c r="I3901">
        <v>3911530482</v>
      </c>
      <c r="J3901" t="s">
        <v>2558</v>
      </c>
      <c r="K3901">
        <v>0</v>
      </c>
      <c r="L3901" t="s">
        <v>1228</v>
      </c>
      <c r="M3901">
        <v>0</v>
      </c>
      <c r="N3901" t="s">
        <v>1228</v>
      </c>
    </row>
    <row r="3902" spans="1:14" hidden="1">
      <c r="A3902">
        <v>19</v>
      </c>
      <c r="B3902">
        <v>41</v>
      </c>
      <c r="C3902" t="s">
        <v>2560</v>
      </c>
      <c r="D3902" t="s">
        <v>2659</v>
      </c>
      <c r="E3902">
        <v>1000730</v>
      </c>
      <c r="F3902" t="s">
        <v>47</v>
      </c>
      <c r="G3902" t="s">
        <v>54</v>
      </c>
      <c r="H3902" t="s">
        <v>2557</v>
      </c>
      <c r="I3902">
        <v>3911530482</v>
      </c>
      <c r="J3902" t="s">
        <v>2558</v>
      </c>
      <c r="K3902">
        <v>0</v>
      </c>
      <c r="L3902" t="s">
        <v>1228</v>
      </c>
      <c r="M3902">
        <v>0</v>
      </c>
      <c r="N3902" t="s">
        <v>1228</v>
      </c>
    </row>
    <row r="3903" spans="1:14" hidden="1">
      <c r="A3903">
        <v>19</v>
      </c>
      <c r="B3903">
        <v>41</v>
      </c>
      <c r="C3903" t="s">
        <v>2560</v>
      </c>
      <c r="D3903" t="s">
        <v>2659</v>
      </c>
      <c r="E3903">
        <v>1000730</v>
      </c>
      <c r="F3903" t="s">
        <v>47</v>
      </c>
      <c r="G3903" t="s">
        <v>54</v>
      </c>
      <c r="H3903" t="s">
        <v>2557</v>
      </c>
      <c r="I3903">
        <v>3911530482</v>
      </c>
      <c r="J3903" t="s">
        <v>2558</v>
      </c>
      <c r="K3903">
        <v>0</v>
      </c>
      <c r="L3903" t="s">
        <v>1228</v>
      </c>
      <c r="M3903">
        <v>0</v>
      </c>
      <c r="N3903" t="s">
        <v>1228</v>
      </c>
    </row>
    <row r="3904" spans="1:14" hidden="1">
      <c r="A3904">
        <v>19</v>
      </c>
      <c r="B3904">
        <v>41</v>
      </c>
      <c r="C3904" t="s">
        <v>2560</v>
      </c>
      <c r="D3904" t="s">
        <v>2659</v>
      </c>
      <c r="E3904">
        <v>1000730</v>
      </c>
      <c r="F3904" t="s">
        <v>47</v>
      </c>
      <c r="G3904" t="s">
        <v>54</v>
      </c>
      <c r="H3904" t="s">
        <v>2557</v>
      </c>
      <c r="I3904">
        <v>3911530482</v>
      </c>
      <c r="J3904" t="s">
        <v>2558</v>
      </c>
      <c r="K3904">
        <v>0</v>
      </c>
      <c r="L3904" t="s">
        <v>1228</v>
      </c>
      <c r="M3904">
        <v>0</v>
      </c>
      <c r="N3904" t="s">
        <v>1228</v>
      </c>
    </row>
    <row r="3905" spans="1:14" hidden="1">
      <c r="A3905">
        <v>19</v>
      </c>
      <c r="B3905">
        <v>41</v>
      </c>
      <c r="C3905" t="s">
        <v>2560</v>
      </c>
      <c r="D3905" t="s">
        <v>2659</v>
      </c>
      <c r="E3905">
        <v>1000730</v>
      </c>
      <c r="F3905" t="s">
        <v>47</v>
      </c>
      <c r="G3905" t="s">
        <v>54</v>
      </c>
      <c r="H3905" t="s">
        <v>2557</v>
      </c>
      <c r="I3905">
        <v>3911530482</v>
      </c>
      <c r="J3905" t="s">
        <v>2558</v>
      </c>
      <c r="K3905">
        <v>0</v>
      </c>
      <c r="L3905" t="s">
        <v>1228</v>
      </c>
      <c r="M3905">
        <v>0</v>
      </c>
      <c r="N3905" t="s">
        <v>1228</v>
      </c>
    </row>
    <row r="3906" spans="1:14" hidden="1">
      <c r="A3906">
        <v>19</v>
      </c>
      <c r="B3906">
        <v>41</v>
      </c>
      <c r="C3906" t="s">
        <v>2560</v>
      </c>
      <c r="D3906" t="s">
        <v>2659</v>
      </c>
      <c r="E3906">
        <v>1000730</v>
      </c>
      <c r="F3906" t="s">
        <v>47</v>
      </c>
      <c r="G3906" t="s">
        <v>54</v>
      </c>
      <c r="H3906" t="s">
        <v>2557</v>
      </c>
      <c r="I3906">
        <v>3911530482</v>
      </c>
      <c r="J3906" t="s">
        <v>2558</v>
      </c>
      <c r="K3906">
        <v>0</v>
      </c>
      <c r="L3906" t="s">
        <v>1228</v>
      </c>
      <c r="M3906">
        <v>0</v>
      </c>
      <c r="N3906" t="s">
        <v>1228</v>
      </c>
    </row>
    <row r="3907" spans="1:14" hidden="1">
      <c r="A3907">
        <v>19</v>
      </c>
      <c r="B3907">
        <v>41</v>
      </c>
      <c r="C3907" t="s">
        <v>2560</v>
      </c>
      <c r="D3907" t="s">
        <v>2659</v>
      </c>
      <c r="E3907">
        <v>1000730</v>
      </c>
      <c r="F3907" t="s">
        <v>47</v>
      </c>
      <c r="G3907" t="s">
        <v>54</v>
      </c>
      <c r="H3907" t="s">
        <v>2557</v>
      </c>
      <c r="I3907">
        <v>3911530482</v>
      </c>
      <c r="J3907" t="s">
        <v>2558</v>
      </c>
      <c r="K3907">
        <v>0</v>
      </c>
      <c r="L3907" t="s">
        <v>1228</v>
      </c>
      <c r="M3907">
        <v>0</v>
      </c>
      <c r="N3907" t="s">
        <v>1228</v>
      </c>
    </row>
    <row r="3908" spans="1:14" hidden="1">
      <c r="A3908">
        <v>19</v>
      </c>
      <c r="B3908">
        <v>41</v>
      </c>
      <c r="C3908" t="s">
        <v>2560</v>
      </c>
      <c r="D3908" t="s">
        <v>2659</v>
      </c>
      <c r="E3908">
        <v>1000730</v>
      </c>
      <c r="F3908" t="s">
        <v>47</v>
      </c>
      <c r="G3908" t="s">
        <v>54</v>
      </c>
      <c r="H3908" t="s">
        <v>2557</v>
      </c>
      <c r="I3908">
        <v>3911530482</v>
      </c>
      <c r="J3908" t="s">
        <v>2558</v>
      </c>
      <c r="K3908">
        <v>0</v>
      </c>
      <c r="L3908" t="s">
        <v>1228</v>
      </c>
      <c r="M3908">
        <v>0</v>
      </c>
      <c r="N3908" t="s">
        <v>1228</v>
      </c>
    </row>
    <row r="3909" spans="1:14" hidden="1">
      <c r="A3909">
        <v>19</v>
      </c>
      <c r="B3909">
        <v>41</v>
      </c>
      <c r="C3909" t="s">
        <v>2560</v>
      </c>
      <c r="D3909" t="s">
        <v>2659</v>
      </c>
      <c r="E3909">
        <v>1000730</v>
      </c>
      <c r="F3909" t="s">
        <v>47</v>
      </c>
      <c r="G3909" t="s">
        <v>54</v>
      </c>
      <c r="H3909" t="s">
        <v>2557</v>
      </c>
      <c r="I3909">
        <v>3911530482</v>
      </c>
      <c r="J3909" t="s">
        <v>2558</v>
      </c>
      <c r="K3909">
        <v>0</v>
      </c>
      <c r="L3909" t="s">
        <v>1228</v>
      </c>
      <c r="M3909">
        <v>0</v>
      </c>
      <c r="N3909" t="s">
        <v>1228</v>
      </c>
    </row>
    <row r="3910" spans="1:14" hidden="1">
      <c r="A3910">
        <v>19</v>
      </c>
      <c r="B3910">
        <v>41</v>
      </c>
      <c r="C3910" t="s">
        <v>2560</v>
      </c>
      <c r="D3910" t="s">
        <v>2659</v>
      </c>
      <c r="E3910">
        <v>1000730</v>
      </c>
      <c r="F3910" t="s">
        <v>47</v>
      </c>
      <c r="G3910" t="s">
        <v>54</v>
      </c>
      <c r="H3910" t="s">
        <v>2557</v>
      </c>
      <c r="I3910">
        <v>3911530482</v>
      </c>
      <c r="J3910" t="s">
        <v>2558</v>
      </c>
      <c r="K3910">
        <v>0</v>
      </c>
      <c r="L3910" t="s">
        <v>1228</v>
      </c>
      <c r="M3910">
        <v>0</v>
      </c>
      <c r="N3910" t="s">
        <v>1228</v>
      </c>
    </row>
    <row r="3911" spans="1:14" hidden="1">
      <c r="A3911">
        <v>19</v>
      </c>
      <c r="B3911">
        <v>41</v>
      </c>
      <c r="C3911" t="s">
        <v>2560</v>
      </c>
      <c r="D3911" t="s">
        <v>2659</v>
      </c>
      <c r="E3911">
        <v>1000730</v>
      </c>
      <c r="F3911" t="s">
        <v>47</v>
      </c>
      <c r="G3911" t="s">
        <v>54</v>
      </c>
      <c r="H3911" t="s">
        <v>2557</v>
      </c>
      <c r="I3911">
        <v>3911530482</v>
      </c>
      <c r="J3911" t="s">
        <v>2558</v>
      </c>
      <c r="K3911">
        <v>0</v>
      </c>
      <c r="L3911" t="s">
        <v>1228</v>
      </c>
      <c r="M3911">
        <v>0</v>
      </c>
      <c r="N3911" t="s">
        <v>1228</v>
      </c>
    </row>
    <row r="3912" spans="1:14" hidden="1">
      <c r="A3912">
        <v>19</v>
      </c>
      <c r="B3912">
        <v>41</v>
      </c>
      <c r="C3912" t="s">
        <v>2560</v>
      </c>
      <c r="D3912" t="s">
        <v>2659</v>
      </c>
      <c r="E3912">
        <v>1000730</v>
      </c>
      <c r="F3912" t="s">
        <v>47</v>
      </c>
      <c r="G3912" t="s">
        <v>54</v>
      </c>
      <c r="H3912" t="s">
        <v>2557</v>
      </c>
      <c r="I3912">
        <v>3911530482</v>
      </c>
      <c r="J3912" t="s">
        <v>2558</v>
      </c>
      <c r="K3912">
        <v>0</v>
      </c>
      <c r="L3912" t="s">
        <v>1228</v>
      </c>
      <c r="M3912">
        <v>0</v>
      </c>
      <c r="N3912" t="s">
        <v>1228</v>
      </c>
    </row>
    <row r="3913" spans="1:14" hidden="1">
      <c r="A3913">
        <v>10</v>
      </c>
      <c r="B3913">
        <v>41</v>
      </c>
      <c r="C3913" t="s">
        <v>2560</v>
      </c>
      <c r="D3913" t="s">
        <v>2659</v>
      </c>
      <c r="E3913">
        <v>1000730</v>
      </c>
      <c r="F3913" t="s">
        <v>47</v>
      </c>
      <c r="G3913" t="s">
        <v>1122</v>
      </c>
      <c r="H3913" t="s">
        <v>2557</v>
      </c>
      <c r="I3913">
        <v>3911530483</v>
      </c>
      <c r="J3913" t="s">
        <v>2558</v>
      </c>
      <c r="K3913">
        <v>0</v>
      </c>
      <c r="L3913" t="s">
        <v>1228</v>
      </c>
      <c r="M3913">
        <v>0</v>
      </c>
      <c r="N3913" t="s">
        <v>1228</v>
      </c>
    </row>
    <row r="3914" spans="1:14" hidden="1">
      <c r="A3914">
        <v>10</v>
      </c>
      <c r="B3914">
        <v>41</v>
      </c>
      <c r="C3914" t="s">
        <v>2560</v>
      </c>
      <c r="D3914" t="s">
        <v>2659</v>
      </c>
      <c r="E3914">
        <v>1000730</v>
      </c>
      <c r="F3914" t="s">
        <v>47</v>
      </c>
      <c r="G3914" t="s">
        <v>1122</v>
      </c>
      <c r="H3914" t="s">
        <v>2557</v>
      </c>
      <c r="I3914">
        <v>3911530483</v>
      </c>
      <c r="J3914" t="s">
        <v>2558</v>
      </c>
      <c r="K3914">
        <v>0</v>
      </c>
      <c r="L3914" t="s">
        <v>1228</v>
      </c>
      <c r="M3914">
        <v>0</v>
      </c>
      <c r="N3914" t="s">
        <v>1228</v>
      </c>
    </row>
    <row r="3915" spans="1:14" hidden="1">
      <c r="A3915">
        <v>10</v>
      </c>
      <c r="B3915">
        <v>41</v>
      </c>
      <c r="C3915" t="s">
        <v>2560</v>
      </c>
      <c r="D3915" t="s">
        <v>2659</v>
      </c>
      <c r="E3915">
        <v>1000730</v>
      </c>
      <c r="F3915" t="s">
        <v>47</v>
      </c>
      <c r="G3915" t="s">
        <v>194</v>
      </c>
      <c r="H3915" t="s">
        <v>2557</v>
      </c>
      <c r="I3915">
        <v>3911530483</v>
      </c>
      <c r="J3915" t="s">
        <v>2558</v>
      </c>
      <c r="K3915">
        <v>0</v>
      </c>
      <c r="L3915" t="s">
        <v>1228</v>
      </c>
      <c r="M3915">
        <v>0</v>
      </c>
      <c r="N3915" t="s">
        <v>1228</v>
      </c>
    </row>
    <row r="3916" spans="1:14" hidden="1">
      <c r="A3916">
        <v>10</v>
      </c>
      <c r="B3916">
        <v>41</v>
      </c>
      <c r="C3916" t="s">
        <v>2560</v>
      </c>
      <c r="D3916" t="s">
        <v>2659</v>
      </c>
      <c r="E3916">
        <v>1000730</v>
      </c>
      <c r="F3916" t="s">
        <v>47</v>
      </c>
      <c r="G3916" t="s">
        <v>409</v>
      </c>
      <c r="H3916" t="s">
        <v>2557</v>
      </c>
      <c r="I3916">
        <v>3911530483</v>
      </c>
      <c r="J3916" t="s">
        <v>2558</v>
      </c>
      <c r="K3916">
        <v>0</v>
      </c>
      <c r="L3916" t="s">
        <v>1228</v>
      </c>
      <c r="M3916">
        <v>0</v>
      </c>
      <c r="N3916" t="s">
        <v>1228</v>
      </c>
    </row>
    <row r="3917" spans="1:14" hidden="1">
      <c r="A3917">
        <v>10</v>
      </c>
      <c r="B3917">
        <v>41</v>
      </c>
      <c r="C3917" t="s">
        <v>2560</v>
      </c>
      <c r="D3917" t="s">
        <v>2659</v>
      </c>
      <c r="E3917">
        <v>1000730</v>
      </c>
      <c r="F3917" t="s">
        <v>47</v>
      </c>
      <c r="G3917" t="s">
        <v>194</v>
      </c>
      <c r="H3917" t="s">
        <v>2557</v>
      </c>
      <c r="I3917">
        <v>3911530483</v>
      </c>
      <c r="J3917" t="s">
        <v>2558</v>
      </c>
      <c r="K3917">
        <v>0</v>
      </c>
      <c r="L3917" t="s">
        <v>1228</v>
      </c>
      <c r="M3917">
        <v>0</v>
      </c>
      <c r="N3917" t="s">
        <v>1228</v>
      </c>
    </row>
    <row r="3918" spans="1:14" hidden="1">
      <c r="A3918">
        <v>10</v>
      </c>
      <c r="B3918">
        <v>41</v>
      </c>
      <c r="C3918" t="s">
        <v>2560</v>
      </c>
      <c r="D3918" t="s">
        <v>2659</v>
      </c>
      <c r="E3918">
        <v>1000730</v>
      </c>
      <c r="F3918" t="s">
        <v>47</v>
      </c>
      <c r="G3918" t="s">
        <v>409</v>
      </c>
      <c r="H3918" t="s">
        <v>2557</v>
      </c>
      <c r="I3918">
        <v>3911530483</v>
      </c>
      <c r="J3918" t="s">
        <v>2558</v>
      </c>
      <c r="K3918">
        <v>0</v>
      </c>
      <c r="L3918" t="s">
        <v>1228</v>
      </c>
      <c r="M3918">
        <v>0</v>
      </c>
      <c r="N3918" t="s">
        <v>1228</v>
      </c>
    </row>
    <row r="3919" spans="1:14" hidden="1">
      <c r="A3919">
        <v>19</v>
      </c>
      <c r="B3919">
        <v>41</v>
      </c>
      <c r="C3919" t="s">
        <v>2559</v>
      </c>
      <c r="D3919" t="s">
        <v>2660</v>
      </c>
      <c r="E3919">
        <v>1000730</v>
      </c>
      <c r="F3919" t="s">
        <v>47</v>
      </c>
      <c r="G3919" t="s">
        <v>54</v>
      </c>
      <c r="H3919" t="s">
        <v>2557</v>
      </c>
      <c r="I3919">
        <v>3911581476</v>
      </c>
      <c r="J3919" t="s">
        <v>2558</v>
      </c>
      <c r="K3919">
        <v>0</v>
      </c>
      <c r="L3919" t="s">
        <v>1228</v>
      </c>
      <c r="M3919">
        <v>0</v>
      </c>
      <c r="N3919" t="s">
        <v>1228</v>
      </c>
    </row>
    <row r="3920" spans="1:14" hidden="1">
      <c r="A3920">
        <v>19</v>
      </c>
      <c r="B3920">
        <v>41</v>
      </c>
      <c r="C3920" t="s">
        <v>2559</v>
      </c>
      <c r="D3920" t="s">
        <v>2660</v>
      </c>
      <c r="E3920">
        <v>1000730</v>
      </c>
      <c r="F3920" t="s">
        <v>47</v>
      </c>
      <c r="G3920" t="s">
        <v>54</v>
      </c>
      <c r="H3920" t="s">
        <v>2557</v>
      </c>
      <c r="I3920">
        <v>3911581476</v>
      </c>
      <c r="J3920" t="s">
        <v>2558</v>
      </c>
      <c r="K3920">
        <v>0</v>
      </c>
      <c r="L3920" t="s">
        <v>1228</v>
      </c>
      <c r="M3920">
        <v>0</v>
      </c>
      <c r="N3920" t="s">
        <v>1228</v>
      </c>
    </row>
    <row r="3921" spans="1:14" hidden="1">
      <c r="A3921">
        <v>19</v>
      </c>
      <c r="B3921">
        <v>41</v>
      </c>
      <c r="C3921" t="s">
        <v>2559</v>
      </c>
      <c r="D3921" t="s">
        <v>2660</v>
      </c>
      <c r="E3921">
        <v>1000730</v>
      </c>
      <c r="F3921" t="s">
        <v>47</v>
      </c>
      <c r="G3921" t="s">
        <v>54</v>
      </c>
      <c r="H3921" t="s">
        <v>2557</v>
      </c>
      <c r="I3921">
        <v>3911581476</v>
      </c>
      <c r="J3921" t="s">
        <v>2558</v>
      </c>
      <c r="K3921">
        <v>0</v>
      </c>
      <c r="L3921" t="s">
        <v>1228</v>
      </c>
      <c r="M3921">
        <v>0</v>
      </c>
      <c r="N3921" t="s">
        <v>1228</v>
      </c>
    </row>
    <row r="3922" spans="1:14" hidden="1">
      <c r="A3922">
        <v>19</v>
      </c>
      <c r="B3922">
        <v>41</v>
      </c>
      <c r="C3922" t="s">
        <v>2559</v>
      </c>
      <c r="D3922" t="s">
        <v>2660</v>
      </c>
      <c r="E3922">
        <v>1000730</v>
      </c>
      <c r="F3922" t="s">
        <v>47</v>
      </c>
      <c r="G3922" t="s">
        <v>54</v>
      </c>
      <c r="H3922" t="s">
        <v>2557</v>
      </c>
      <c r="I3922">
        <v>3911581476</v>
      </c>
      <c r="J3922" t="s">
        <v>2558</v>
      </c>
      <c r="K3922">
        <v>0</v>
      </c>
      <c r="L3922" t="s">
        <v>1228</v>
      </c>
      <c r="M3922">
        <v>0</v>
      </c>
      <c r="N3922" t="s">
        <v>1228</v>
      </c>
    </row>
    <row r="3923" spans="1:14" hidden="1">
      <c r="A3923">
        <v>19</v>
      </c>
      <c r="B3923">
        <v>41</v>
      </c>
      <c r="C3923" t="s">
        <v>2559</v>
      </c>
      <c r="D3923" t="s">
        <v>2660</v>
      </c>
      <c r="E3923">
        <v>1000730</v>
      </c>
      <c r="F3923" t="s">
        <v>47</v>
      </c>
      <c r="G3923" t="s">
        <v>54</v>
      </c>
      <c r="H3923" t="s">
        <v>2557</v>
      </c>
      <c r="I3923">
        <v>3911581476</v>
      </c>
      <c r="J3923" t="s">
        <v>2558</v>
      </c>
      <c r="K3923">
        <v>0</v>
      </c>
      <c r="L3923" t="s">
        <v>1228</v>
      </c>
      <c r="M3923">
        <v>0</v>
      </c>
      <c r="N3923" t="s">
        <v>1228</v>
      </c>
    </row>
    <row r="3924" spans="1:14" hidden="1">
      <c r="A3924">
        <v>19</v>
      </c>
      <c r="B3924">
        <v>41</v>
      </c>
      <c r="C3924" t="s">
        <v>2559</v>
      </c>
      <c r="D3924" t="s">
        <v>2660</v>
      </c>
      <c r="E3924">
        <v>1000730</v>
      </c>
      <c r="F3924" t="s">
        <v>47</v>
      </c>
      <c r="G3924" t="s">
        <v>54</v>
      </c>
      <c r="H3924" t="s">
        <v>2557</v>
      </c>
      <c r="I3924">
        <v>3911581476</v>
      </c>
      <c r="J3924" t="s">
        <v>2558</v>
      </c>
      <c r="K3924">
        <v>0</v>
      </c>
      <c r="L3924" t="s">
        <v>1228</v>
      </c>
      <c r="M3924">
        <v>0</v>
      </c>
      <c r="N3924" t="s">
        <v>1228</v>
      </c>
    </row>
    <row r="3925" spans="1:14" hidden="1">
      <c r="A3925">
        <v>19</v>
      </c>
      <c r="B3925">
        <v>41</v>
      </c>
      <c r="C3925" t="s">
        <v>2559</v>
      </c>
      <c r="D3925" t="s">
        <v>2660</v>
      </c>
      <c r="E3925">
        <v>1000730</v>
      </c>
      <c r="F3925" t="s">
        <v>47</v>
      </c>
      <c r="G3925" t="s">
        <v>54</v>
      </c>
      <c r="H3925" t="s">
        <v>2557</v>
      </c>
      <c r="I3925">
        <v>3911581476</v>
      </c>
      <c r="J3925" t="s">
        <v>2558</v>
      </c>
      <c r="K3925">
        <v>0</v>
      </c>
      <c r="L3925" t="s">
        <v>1228</v>
      </c>
      <c r="M3925">
        <v>0</v>
      </c>
      <c r="N3925" t="s">
        <v>1228</v>
      </c>
    </row>
    <row r="3926" spans="1:14" hidden="1">
      <c r="A3926">
        <v>19</v>
      </c>
      <c r="B3926">
        <v>41</v>
      </c>
      <c r="C3926" t="s">
        <v>2559</v>
      </c>
      <c r="D3926" t="s">
        <v>2660</v>
      </c>
      <c r="E3926">
        <v>1000730</v>
      </c>
      <c r="F3926" t="s">
        <v>47</v>
      </c>
      <c r="G3926" t="s">
        <v>54</v>
      </c>
      <c r="H3926" t="s">
        <v>2557</v>
      </c>
      <c r="I3926">
        <v>3911581476</v>
      </c>
      <c r="J3926" t="s">
        <v>2558</v>
      </c>
      <c r="K3926">
        <v>0</v>
      </c>
      <c r="L3926" t="s">
        <v>1228</v>
      </c>
      <c r="M3926">
        <v>0</v>
      </c>
      <c r="N3926" t="s">
        <v>1228</v>
      </c>
    </row>
    <row r="3927" spans="1:14" hidden="1">
      <c r="A3927">
        <v>19</v>
      </c>
      <c r="B3927">
        <v>41</v>
      </c>
      <c r="C3927" t="s">
        <v>2559</v>
      </c>
      <c r="D3927" t="s">
        <v>2660</v>
      </c>
      <c r="E3927">
        <v>1000730</v>
      </c>
      <c r="F3927" t="s">
        <v>47</v>
      </c>
      <c r="G3927" t="s">
        <v>54</v>
      </c>
      <c r="H3927" t="s">
        <v>2557</v>
      </c>
      <c r="I3927">
        <v>3911581476</v>
      </c>
      <c r="J3927" t="s">
        <v>2558</v>
      </c>
      <c r="K3927">
        <v>0</v>
      </c>
      <c r="L3927" t="s">
        <v>1228</v>
      </c>
      <c r="M3927">
        <v>0</v>
      </c>
      <c r="N3927" t="s">
        <v>1228</v>
      </c>
    </row>
    <row r="3928" spans="1:14" hidden="1">
      <c r="A3928">
        <v>19</v>
      </c>
      <c r="B3928">
        <v>41</v>
      </c>
      <c r="C3928" t="s">
        <v>2559</v>
      </c>
      <c r="D3928" t="s">
        <v>2660</v>
      </c>
      <c r="E3928">
        <v>1000730</v>
      </c>
      <c r="F3928" t="s">
        <v>47</v>
      </c>
      <c r="G3928" t="s">
        <v>54</v>
      </c>
      <c r="H3928" t="s">
        <v>2557</v>
      </c>
      <c r="I3928">
        <v>3911581476</v>
      </c>
      <c r="J3928" t="s">
        <v>2558</v>
      </c>
      <c r="K3928">
        <v>0</v>
      </c>
      <c r="L3928" t="s">
        <v>1228</v>
      </c>
      <c r="M3928">
        <v>0</v>
      </c>
      <c r="N3928" t="s">
        <v>1228</v>
      </c>
    </row>
    <row r="3929" spans="1:14" hidden="1">
      <c r="A3929">
        <v>19</v>
      </c>
      <c r="B3929">
        <v>41</v>
      </c>
      <c r="C3929" t="s">
        <v>2559</v>
      </c>
      <c r="D3929" t="s">
        <v>2660</v>
      </c>
      <c r="E3929">
        <v>1000730</v>
      </c>
      <c r="F3929" t="s">
        <v>47</v>
      </c>
      <c r="G3929" t="s">
        <v>54</v>
      </c>
      <c r="H3929" t="s">
        <v>2557</v>
      </c>
      <c r="I3929">
        <v>3911581476</v>
      </c>
      <c r="J3929" t="s">
        <v>2558</v>
      </c>
      <c r="K3929">
        <v>0</v>
      </c>
      <c r="L3929" t="s">
        <v>1228</v>
      </c>
      <c r="M3929">
        <v>0</v>
      </c>
      <c r="N3929" t="s">
        <v>1228</v>
      </c>
    </row>
    <row r="3930" spans="1:14" hidden="1">
      <c r="A3930">
        <v>19</v>
      </c>
      <c r="B3930">
        <v>41</v>
      </c>
      <c r="C3930" t="s">
        <v>2559</v>
      </c>
      <c r="D3930" t="s">
        <v>2660</v>
      </c>
      <c r="E3930">
        <v>1000730</v>
      </c>
      <c r="F3930" t="s">
        <v>47</v>
      </c>
      <c r="G3930" t="s">
        <v>54</v>
      </c>
      <c r="H3930" t="s">
        <v>2557</v>
      </c>
      <c r="I3930">
        <v>3911581476</v>
      </c>
      <c r="J3930" t="s">
        <v>2558</v>
      </c>
      <c r="K3930">
        <v>0</v>
      </c>
      <c r="L3930" t="s">
        <v>1228</v>
      </c>
      <c r="M3930">
        <v>0</v>
      </c>
      <c r="N3930" t="s">
        <v>1228</v>
      </c>
    </row>
    <row r="3931" spans="1:14" hidden="1">
      <c r="A3931">
        <v>19</v>
      </c>
      <c r="B3931">
        <v>41</v>
      </c>
      <c r="C3931" t="s">
        <v>2559</v>
      </c>
      <c r="D3931" t="s">
        <v>2660</v>
      </c>
      <c r="E3931">
        <v>1000730</v>
      </c>
      <c r="F3931" t="s">
        <v>47</v>
      </c>
      <c r="G3931" t="s">
        <v>54</v>
      </c>
      <c r="H3931" t="s">
        <v>2557</v>
      </c>
      <c r="I3931">
        <v>3911581476</v>
      </c>
      <c r="J3931" t="s">
        <v>2558</v>
      </c>
      <c r="K3931">
        <v>0</v>
      </c>
      <c r="L3931" t="s">
        <v>1228</v>
      </c>
      <c r="M3931">
        <v>0</v>
      </c>
      <c r="N3931" t="s">
        <v>1228</v>
      </c>
    </row>
    <row r="3932" spans="1:14" hidden="1">
      <c r="A3932">
        <v>19</v>
      </c>
      <c r="B3932">
        <v>41</v>
      </c>
      <c r="C3932" t="s">
        <v>2559</v>
      </c>
      <c r="D3932" t="s">
        <v>2660</v>
      </c>
      <c r="E3932">
        <v>1000730</v>
      </c>
      <c r="F3932" t="s">
        <v>47</v>
      </c>
      <c r="G3932" t="s">
        <v>54</v>
      </c>
      <c r="H3932" t="s">
        <v>2557</v>
      </c>
      <c r="I3932">
        <v>3911581476</v>
      </c>
      <c r="J3932" t="s">
        <v>2558</v>
      </c>
      <c r="K3932">
        <v>0</v>
      </c>
      <c r="L3932" t="s">
        <v>1228</v>
      </c>
      <c r="M3932">
        <v>0</v>
      </c>
      <c r="N3932" t="s">
        <v>1228</v>
      </c>
    </row>
    <row r="3933" spans="1:14" hidden="1">
      <c r="A3933">
        <v>19</v>
      </c>
      <c r="B3933">
        <v>41</v>
      </c>
      <c r="C3933" t="s">
        <v>2559</v>
      </c>
      <c r="D3933" t="s">
        <v>2660</v>
      </c>
      <c r="E3933">
        <v>1000730</v>
      </c>
      <c r="F3933" t="s">
        <v>47</v>
      </c>
      <c r="G3933" t="s">
        <v>54</v>
      </c>
      <c r="H3933" t="s">
        <v>2557</v>
      </c>
      <c r="I3933">
        <v>3911581476</v>
      </c>
      <c r="J3933" t="s">
        <v>2558</v>
      </c>
      <c r="K3933">
        <v>0</v>
      </c>
      <c r="L3933" t="s">
        <v>1228</v>
      </c>
      <c r="M3933">
        <v>0</v>
      </c>
      <c r="N3933" t="s">
        <v>1228</v>
      </c>
    </row>
    <row r="3934" spans="1:14" hidden="1">
      <c r="A3934">
        <v>19</v>
      </c>
      <c r="B3934">
        <v>41</v>
      </c>
      <c r="C3934" t="s">
        <v>2559</v>
      </c>
      <c r="D3934" t="s">
        <v>2660</v>
      </c>
      <c r="E3934">
        <v>1000730</v>
      </c>
      <c r="F3934" t="s">
        <v>47</v>
      </c>
      <c r="G3934" t="s">
        <v>54</v>
      </c>
      <c r="H3934" t="s">
        <v>2557</v>
      </c>
      <c r="I3934">
        <v>3911581476</v>
      </c>
      <c r="J3934" t="s">
        <v>2558</v>
      </c>
      <c r="K3934">
        <v>0</v>
      </c>
      <c r="L3934" t="s">
        <v>1228</v>
      </c>
      <c r="M3934">
        <v>0</v>
      </c>
      <c r="N3934" t="s">
        <v>1228</v>
      </c>
    </row>
    <row r="3935" spans="1:14" hidden="1">
      <c r="A3935">
        <v>19</v>
      </c>
      <c r="B3935">
        <v>41</v>
      </c>
      <c r="C3935" t="s">
        <v>2559</v>
      </c>
      <c r="D3935" t="s">
        <v>2660</v>
      </c>
      <c r="E3935">
        <v>1000730</v>
      </c>
      <c r="F3935" t="s">
        <v>47</v>
      </c>
      <c r="G3935" t="s">
        <v>54</v>
      </c>
      <c r="H3935" t="s">
        <v>2557</v>
      </c>
      <c r="I3935">
        <v>3911581476</v>
      </c>
      <c r="J3935" t="s">
        <v>2558</v>
      </c>
      <c r="K3935">
        <v>0</v>
      </c>
      <c r="L3935" t="s">
        <v>1228</v>
      </c>
      <c r="M3935">
        <v>0</v>
      </c>
      <c r="N3935" t="s">
        <v>1228</v>
      </c>
    </row>
    <row r="3936" spans="1:14" hidden="1">
      <c r="A3936">
        <v>19</v>
      </c>
      <c r="B3936">
        <v>41</v>
      </c>
      <c r="C3936" t="s">
        <v>2559</v>
      </c>
      <c r="D3936" t="s">
        <v>2660</v>
      </c>
      <c r="E3936">
        <v>1000730</v>
      </c>
      <c r="F3936" t="s">
        <v>47</v>
      </c>
      <c r="G3936" t="s">
        <v>54</v>
      </c>
      <c r="H3936" t="s">
        <v>2557</v>
      </c>
      <c r="I3936">
        <v>3911581476</v>
      </c>
      <c r="J3936" t="s">
        <v>2558</v>
      </c>
      <c r="K3936">
        <v>0</v>
      </c>
      <c r="L3936" t="s">
        <v>1228</v>
      </c>
      <c r="M3936">
        <v>0</v>
      </c>
      <c r="N3936" t="s">
        <v>1228</v>
      </c>
    </row>
    <row r="3937" spans="1:14" hidden="1">
      <c r="A3937">
        <v>19</v>
      </c>
      <c r="B3937">
        <v>41</v>
      </c>
      <c r="C3937" t="s">
        <v>2559</v>
      </c>
      <c r="D3937" t="s">
        <v>2660</v>
      </c>
      <c r="E3937">
        <v>1000730</v>
      </c>
      <c r="F3937" t="s">
        <v>47</v>
      </c>
      <c r="G3937" t="s">
        <v>54</v>
      </c>
      <c r="H3937" t="s">
        <v>2557</v>
      </c>
      <c r="I3937">
        <v>3911581476</v>
      </c>
      <c r="J3937" t="s">
        <v>2558</v>
      </c>
      <c r="K3937">
        <v>0</v>
      </c>
      <c r="L3937" t="s">
        <v>1228</v>
      </c>
      <c r="M3937">
        <v>0</v>
      </c>
      <c r="N3937" t="s">
        <v>1228</v>
      </c>
    </row>
    <row r="3938" spans="1:14" hidden="1">
      <c r="A3938">
        <v>19</v>
      </c>
      <c r="B3938">
        <v>41</v>
      </c>
      <c r="C3938" t="s">
        <v>2559</v>
      </c>
      <c r="D3938" t="s">
        <v>2660</v>
      </c>
      <c r="E3938">
        <v>1000730</v>
      </c>
      <c r="F3938" t="s">
        <v>47</v>
      </c>
      <c r="G3938" t="s">
        <v>54</v>
      </c>
      <c r="H3938" t="s">
        <v>2557</v>
      </c>
      <c r="I3938">
        <v>3911581476</v>
      </c>
      <c r="J3938" t="s">
        <v>2558</v>
      </c>
      <c r="K3938">
        <v>0</v>
      </c>
      <c r="L3938" t="s">
        <v>1228</v>
      </c>
      <c r="M3938">
        <v>0</v>
      </c>
      <c r="N3938" t="s">
        <v>1228</v>
      </c>
    </row>
    <row r="3939" spans="1:14" hidden="1">
      <c r="A3939">
        <v>19</v>
      </c>
      <c r="B3939">
        <v>41</v>
      </c>
      <c r="C3939" t="s">
        <v>2559</v>
      </c>
      <c r="D3939" t="s">
        <v>2660</v>
      </c>
      <c r="E3939">
        <v>1000730</v>
      </c>
      <c r="F3939" t="s">
        <v>47</v>
      </c>
      <c r="G3939" t="s">
        <v>54</v>
      </c>
      <c r="H3939" t="s">
        <v>2557</v>
      </c>
      <c r="I3939">
        <v>3911581476</v>
      </c>
      <c r="J3939" t="s">
        <v>2558</v>
      </c>
      <c r="K3939">
        <v>0</v>
      </c>
      <c r="L3939" t="s">
        <v>1228</v>
      </c>
      <c r="M3939">
        <v>0</v>
      </c>
      <c r="N3939" t="s">
        <v>1228</v>
      </c>
    </row>
    <row r="3940" spans="1:14" hidden="1">
      <c r="A3940">
        <v>19</v>
      </c>
      <c r="B3940">
        <v>41</v>
      </c>
      <c r="C3940" t="s">
        <v>2559</v>
      </c>
      <c r="D3940" t="s">
        <v>2660</v>
      </c>
      <c r="E3940">
        <v>1000730</v>
      </c>
      <c r="F3940" t="s">
        <v>47</v>
      </c>
      <c r="G3940" t="s">
        <v>54</v>
      </c>
      <c r="H3940" t="s">
        <v>2557</v>
      </c>
      <c r="I3940">
        <v>3911581476</v>
      </c>
      <c r="J3940" t="s">
        <v>2558</v>
      </c>
      <c r="K3940">
        <v>0</v>
      </c>
      <c r="L3940" t="s">
        <v>1228</v>
      </c>
      <c r="M3940">
        <v>0</v>
      </c>
      <c r="N3940" t="s">
        <v>1228</v>
      </c>
    </row>
    <row r="3941" spans="1:14" hidden="1">
      <c r="A3941">
        <v>19</v>
      </c>
      <c r="B3941">
        <v>41</v>
      </c>
      <c r="C3941" t="s">
        <v>2559</v>
      </c>
      <c r="D3941" t="s">
        <v>2660</v>
      </c>
      <c r="E3941">
        <v>1000730</v>
      </c>
      <c r="F3941" t="s">
        <v>47</v>
      </c>
      <c r="G3941" t="s">
        <v>54</v>
      </c>
      <c r="H3941" t="s">
        <v>2557</v>
      </c>
      <c r="I3941">
        <v>3911581476</v>
      </c>
      <c r="J3941" t="s">
        <v>2558</v>
      </c>
      <c r="K3941">
        <v>0</v>
      </c>
      <c r="L3941" t="s">
        <v>1228</v>
      </c>
      <c r="M3941">
        <v>0</v>
      </c>
      <c r="N3941" t="s">
        <v>1228</v>
      </c>
    </row>
    <row r="3942" spans="1:14" hidden="1">
      <c r="A3942">
        <v>19</v>
      </c>
      <c r="B3942">
        <v>41</v>
      </c>
      <c r="C3942" t="s">
        <v>2559</v>
      </c>
      <c r="D3942" t="s">
        <v>2660</v>
      </c>
      <c r="E3942">
        <v>1000730</v>
      </c>
      <c r="F3942" t="s">
        <v>47</v>
      </c>
      <c r="G3942" t="s">
        <v>54</v>
      </c>
      <c r="H3942" t="s">
        <v>2557</v>
      </c>
      <c r="I3942">
        <v>3911581476</v>
      </c>
      <c r="J3942" t="s">
        <v>2558</v>
      </c>
      <c r="K3942">
        <v>0</v>
      </c>
      <c r="L3942" t="s">
        <v>1228</v>
      </c>
      <c r="M3942">
        <v>0</v>
      </c>
      <c r="N3942" t="s">
        <v>1228</v>
      </c>
    </row>
    <row r="3943" spans="1:14" hidden="1">
      <c r="A3943">
        <v>10</v>
      </c>
      <c r="B3943">
        <v>41</v>
      </c>
      <c r="C3943" t="s">
        <v>2559</v>
      </c>
      <c r="D3943" t="s">
        <v>2660</v>
      </c>
      <c r="E3943">
        <v>1000730</v>
      </c>
      <c r="F3943" t="s">
        <v>47</v>
      </c>
      <c r="G3943" t="s">
        <v>194</v>
      </c>
      <c r="H3943" t="s">
        <v>2557</v>
      </c>
      <c r="I3943">
        <v>3911581477</v>
      </c>
      <c r="J3943" t="s">
        <v>2558</v>
      </c>
      <c r="K3943">
        <v>0</v>
      </c>
      <c r="L3943" t="s">
        <v>1228</v>
      </c>
      <c r="M3943">
        <v>0</v>
      </c>
      <c r="N3943" t="s">
        <v>1228</v>
      </c>
    </row>
    <row r="3944" spans="1:14" hidden="1">
      <c r="A3944">
        <v>10</v>
      </c>
      <c r="B3944">
        <v>41</v>
      </c>
      <c r="C3944" t="s">
        <v>2559</v>
      </c>
      <c r="D3944" t="s">
        <v>2660</v>
      </c>
      <c r="E3944">
        <v>1000730</v>
      </c>
      <c r="F3944" t="s">
        <v>47</v>
      </c>
      <c r="G3944" t="s">
        <v>1122</v>
      </c>
      <c r="H3944" t="s">
        <v>2557</v>
      </c>
      <c r="I3944">
        <v>3911581477</v>
      </c>
      <c r="J3944" t="s">
        <v>2558</v>
      </c>
      <c r="K3944">
        <v>0</v>
      </c>
      <c r="L3944" t="s">
        <v>1228</v>
      </c>
      <c r="M3944">
        <v>0</v>
      </c>
      <c r="N3944" t="s">
        <v>1228</v>
      </c>
    </row>
    <row r="3945" spans="1:14" hidden="1">
      <c r="A3945">
        <v>10</v>
      </c>
      <c r="B3945">
        <v>41</v>
      </c>
      <c r="C3945" t="s">
        <v>2559</v>
      </c>
      <c r="D3945" t="s">
        <v>2660</v>
      </c>
      <c r="E3945">
        <v>1000730</v>
      </c>
      <c r="F3945" t="s">
        <v>47</v>
      </c>
      <c r="G3945" t="s">
        <v>409</v>
      </c>
      <c r="H3945" t="s">
        <v>2557</v>
      </c>
      <c r="I3945">
        <v>3911581477</v>
      </c>
      <c r="J3945" t="s">
        <v>2558</v>
      </c>
      <c r="K3945">
        <v>0</v>
      </c>
      <c r="L3945" t="s">
        <v>1228</v>
      </c>
      <c r="M3945">
        <v>0</v>
      </c>
      <c r="N3945" t="s">
        <v>1228</v>
      </c>
    </row>
    <row r="3946" spans="1:14" hidden="1">
      <c r="A3946">
        <v>10</v>
      </c>
      <c r="B3946">
        <v>41</v>
      </c>
      <c r="C3946" t="s">
        <v>2559</v>
      </c>
      <c r="D3946" t="s">
        <v>2660</v>
      </c>
      <c r="E3946">
        <v>1000730</v>
      </c>
      <c r="F3946" t="s">
        <v>47</v>
      </c>
      <c r="G3946" t="s">
        <v>1122</v>
      </c>
      <c r="H3946" t="s">
        <v>2557</v>
      </c>
      <c r="I3946">
        <v>3911581477</v>
      </c>
      <c r="J3946" t="s">
        <v>2558</v>
      </c>
      <c r="K3946">
        <v>0</v>
      </c>
      <c r="L3946" t="s">
        <v>1228</v>
      </c>
      <c r="M3946">
        <v>0</v>
      </c>
      <c r="N3946" t="s">
        <v>1228</v>
      </c>
    </row>
    <row r="3947" spans="1:14" hidden="1">
      <c r="A3947">
        <v>10</v>
      </c>
      <c r="B3947">
        <v>41</v>
      </c>
      <c r="C3947" t="s">
        <v>2559</v>
      </c>
      <c r="D3947" t="s">
        <v>2660</v>
      </c>
      <c r="E3947">
        <v>1000730</v>
      </c>
      <c r="F3947" t="s">
        <v>47</v>
      </c>
      <c r="G3947" t="s">
        <v>194</v>
      </c>
      <c r="H3947" t="s">
        <v>2557</v>
      </c>
      <c r="I3947">
        <v>3911581477</v>
      </c>
      <c r="J3947" t="s">
        <v>2558</v>
      </c>
      <c r="K3947">
        <v>0</v>
      </c>
      <c r="L3947" t="s">
        <v>1228</v>
      </c>
      <c r="M3947">
        <v>0</v>
      </c>
      <c r="N3947" t="s">
        <v>1228</v>
      </c>
    </row>
    <row r="3948" spans="1:14" hidden="1">
      <c r="A3948">
        <v>10</v>
      </c>
      <c r="B3948">
        <v>41</v>
      </c>
      <c r="C3948" t="s">
        <v>2559</v>
      </c>
      <c r="D3948" t="s">
        <v>2660</v>
      </c>
      <c r="E3948">
        <v>1000730</v>
      </c>
      <c r="F3948" t="s">
        <v>47</v>
      </c>
      <c r="G3948" t="s">
        <v>409</v>
      </c>
      <c r="H3948" t="s">
        <v>2557</v>
      </c>
      <c r="I3948">
        <v>3911581477</v>
      </c>
      <c r="J3948" t="s">
        <v>2558</v>
      </c>
      <c r="K3948">
        <v>0</v>
      </c>
      <c r="L3948" t="s">
        <v>1228</v>
      </c>
      <c r="M3948">
        <v>0</v>
      </c>
      <c r="N3948" t="s">
        <v>1228</v>
      </c>
    </row>
    <row r="3949" spans="1:14" hidden="1">
      <c r="A3949">
        <v>19</v>
      </c>
      <c r="B3949">
        <v>41</v>
      </c>
      <c r="C3949" t="s">
        <v>2560</v>
      </c>
      <c r="D3949" t="s">
        <v>2660</v>
      </c>
      <c r="E3949">
        <v>1000730</v>
      </c>
      <c r="F3949" t="s">
        <v>47</v>
      </c>
      <c r="G3949" t="s">
        <v>54</v>
      </c>
      <c r="H3949" t="s">
        <v>2557</v>
      </c>
      <c r="I3949">
        <v>3911581476</v>
      </c>
      <c r="J3949" t="s">
        <v>2558</v>
      </c>
      <c r="K3949">
        <v>0</v>
      </c>
      <c r="L3949" t="s">
        <v>1228</v>
      </c>
      <c r="M3949">
        <v>0</v>
      </c>
      <c r="N3949" t="s">
        <v>1228</v>
      </c>
    </row>
    <row r="3950" spans="1:14" hidden="1">
      <c r="A3950">
        <v>19</v>
      </c>
      <c r="B3950">
        <v>41</v>
      </c>
      <c r="C3950" t="s">
        <v>2560</v>
      </c>
      <c r="D3950" t="s">
        <v>2660</v>
      </c>
      <c r="E3950">
        <v>1000730</v>
      </c>
      <c r="F3950" t="s">
        <v>47</v>
      </c>
      <c r="G3950" t="s">
        <v>54</v>
      </c>
      <c r="H3950" t="s">
        <v>2557</v>
      </c>
      <c r="I3950">
        <v>3911581476</v>
      </c>
      <c r="J3950" t="s">
        <v>2558</v>
      </c>
      <c r="K3950">
        <v>0</v>
      </c>
      <c r="L3950" t="s">
        <v>1228</v>
      </c>
      <c r="M3950">
        <v>0</v>
      </c>
      <c r="N3950" t="s">
        <v>1228</v>
      </c>
    </row>
    <row r="3951" spans="1:14" hidden="1">
      <c r="A3951">
        <v>19</v>
      </c>
      <c r="B3951">
        <v>41</v>
      </c>
      <c r="C3951" t="s">
        <v>2560</v>
      </c>
      <c r="D3951" t="s">
        <v>2660</v>
      </c>
      <c r="E3951">
        <v>1000730</v>
      </c>
      <c r="F3951" t="s">
        <v>47</v>
      </c>
      <c r="G3951" t="s">
        <v>54</v>
      </c>
      <c r="H3951" t="s">
        <v>2557</v>
      </c>
      <c r="I3951">
        <v>3911581476</v>
      </c>
      <c r="J3951" t="s">
        <v>2558</v>
      </c>
      <c r="K3951">
        <v>0</v>
      </c>
      <c r="L3951" t="s">
        <v>1228</v>
      </c>
      <c r="M3951">
        <v>0</v>
      </c>
      <c r="N3951" t="s">
        <v>1228</v>
      </c>
    </row>
    <row r="3952" spans="1:14" hidden="1">
      <c r="A3952">
        <v>19</v>
      </c>
      <c r="B3952">
        <v>41</v>
      </c>
      <c r="C3952" t="s">
        <v>2560</v>
      </c>
      <c r="D3952" t="s">
        <v>2660</v>
      </c>
      <c r="E3952">
        <v>1000730</v>
      </c>
      <c r="F3952" t="s">
        <v>47</v>
      </c>
      <c r="G3952" t="s">
        <v>54</v>
      </c>
      <c r="H3952" t="s">
        <v>2557</v>
      </c>
      <c r="I3952">
        <v>3911581476</v>
      </c>
      <c r="J3952" t="s">
        <v>2558</v>
      </c>
      <c r="K3952">
        <v>0</v>
      </c>
      <c r="L3952" t="s">
        <v>1228</v>
      </c>
      <c r="M3952">
        <v>0</v>
      </c>
      <c r="N3952" t="s">
        <v>1228</v>
      </c>
    </row>
    <row r="3953" spans="1:14" hidden="1">
      <c r="A3953">
        <v>19</v>
      </c>
      <c r="B3953">
        <v>41</v>
      </c>
      <c r="C3953" t="s">
        <v>2560</v>
      </c>
      <c r="D3953" t="s">
        <v>2660</v>
      </c>
      <c r="E3953">
        <v>1000730</v>
      </c>
      <c r="F3953" t="s">
        <v>47</v>
      </c>
      <c r="G3953" t="s">
        <v>54</v>
      </c>
      <c r="H3953" t="s">
        <v>2557</v>
      </c>
      <c r="I3953">
        <v>3911581476</v>
      </c>
      <c r="J3953" t="s">
        <v>2558</v>
      </c>
      <c r="K3953">
        <v>0</v>
      </c>
      <c r="L3953" t="s">
        <v>1228</v>
      </c>
      <c r="M3953">
        <v>0</v>
      </c>
      <c r="N3953" t="s">
        <v>1228</v>
      </c>
    </row>
    <row r="3954" spans="1:14" hidden="1">
      <c r="A3954">
        <v>19</v>
      </c>
      <c r="B3954">
        <v>41</v>
      </c>
      <c r="C3954" t="s">
        <v>2560</v>
      </c>
      <c r="D3954" t="s">
        <v>2660</v>
      </c>
      <c r="E3954">
        <v>1000730</v>
      </c>
      <c r="F3954" t="s">
        <v>47</v>
      </c>
      <c r="G3954" t="s">
        <v>54</v>
      </c>
      <c r="H3954" t="s">
        <v>2557</v>
      </c>
      <c r="I3954">
        <v>3911581476</v>
      </c>
      <c r="J3954" t="s">
        <v>2558</v>
      </c>
      <c r="K3954">
        <v>0</v>
      </c>
      <c r="L3954" t="s">
        <v>1228</v>
      </c>
      <c r="M3954">
        <v>0</v>
      </c>
      <c r="N3954" t="s">
        <v>1228</v>
      </c>
    </row>
    <row r="3955" spans="1:14" hidden="1">
      <c r="A3955">
        <v>19</v>
      </c>
      <c r="B3955">
        <v>41</v>
      </c>
      <c r="C3955" t="s">
        <v>2560</v>
      </c>
      <c r="D3955" t="s">
        <v>2660</v>
      </c>
      <c r="E3955">
        <v>1000730</v>
      </c>
      <c r="F3955" t="s">
        <v>47</v>
      </c>
      <c r="G3955" t="s">
        <v>54</v>
      </c>
      <c r="H3955" t="s">
        <v>2557</v>
      </c>
      <c r="I3955">
        <v>3911581476</v>
      </c>
      <c r="J3955" t="s">
        <v>2558</v>
      </c>
      <c r="K3955">
        <v>0</v>
      </c>
      <c r="L3955" t="s">
        <v>1228</v>
      </c>
      <c r="M3955">
        <v>0</v>
      </c>
      <c r="N3955" t="s">
        <v>1228</v>
      </c>
    </row>
    <row r="3956" spans="1:14" hidden="1">
      <c r="A3956">
        <v>19</v>
      </c>
      <c r="B3956">
        <v>41</v>
      </c>
      <c r="C3956" t="s">
        <v>2560</v>
      </c>
      <c r="D3956" t="s">
        <v>2660</v>
      </c>
      <c r="E3956">
        <v>1000730</v>
      </c>
      <c r="F3956" t="s">
        <v>47</v>
      </c>
      <c r="G3956" t="s">
        <v>54</v>
      </c>
      <c r="H3956" t="s">
        <v>2557</v>
      </c>
      <c r="I3956">
        <v>3911581476</v>
      </c>
      <c r="J3956" t="s">
        <v>2558</v>
      </c>
      <c r="K3956">
        <v>0</v>
      </c>
      <c r="L3956" t="s">
        <v>1228</v>
      </c>
      <c r="M3956">
        <v>0</v>
      </c>
      <c r="N3956" t="s">
        <v>1228</v>
      </c>
    </row>
    <row r="3957" spans="1:14" hidden="1">
      <c r="A3957">
        <v>19</v>
      </c>
      <c r="B3957">
        <v>41</v>
      </c>
      <c r="C3957" t="s">
        <v>2560</v>
      </c>
      <c r="D3957" t="s">
        <v>2660</v>
      </c>
      <c r="E3957">
        <v>1000730</v>
      </c>
      <c r="F3957" t="s">
        <v>47</v>
      </c>
      <c r="G3957" t="s">
        <v>54</v>
      </c>
      <c r="H3957" t="s">
        <v>2557</v>
      </c>
      <c r="I3957">
        <v>3911581476</v>
      </c>
      <c r="J3957" t="s">
        <v>2558</v>
      </c>
      <c r="K3957">
        <v>0</v>
      </c>
      <c r="L3957" t="s">
        <v>1228</v>
      </c>
      <c r="M3957">
        <v>0</v>
      </c>
      <c r="N3957" t="s">
        <v>1228</v>
      </c>
    </row>
    <row r="3958" spans="1:14" hidden="1">
      <c r="A3958">
        <v>19</v>
      </c>
      <c r="B3958">
        <v>41</v>
      </c>
      <c r="C3958" t="s">
        <v>2560</v>
      </c>
      <c r="D3958" t="s">
        <v>2660</v>
      </c>
      <c r="E3958">
        <v>1000730</v>
      </c>
      <c r="F3958" t="s">
        <v>47</v>
      </c>
      <c r="G3958" t="s">
        <v>54</v>
      </c>
      <c r="H3958" t="s">
        <v>2557</v>
      </c>
      <c r="I3958">
        <v>3911581476</v>
      </c>
      <c r="J3958" t="s">
        <v>2558</v>
      </c>
      <c r="K3958">
        <v>0</v>
      </c>
      <c r="L3958" t="s">
        <v>1228</v>
      </c>
      <c r="M3958">
        <v>0</v>
      </c>
      <c r="N3958" t="s">
        <v>1228</v>
      </c>
    </row>
    <row r="3959" spans="1:14" hidden="1">
      <c r="A3959">
        <v>19</v>
      </c>
      <c r="B3959">
        <v>41</v>
      </c>
      <c r="C3959" t="s">
        <v>2560</v>
      </c>
      <c r="D3959" t="s">
        <v>2660</v>
      </c>
      <c r="E3959">
        <v>1000730</v>
      </c>
      <c r="F3959" t="s">
        <v>47</v>
      </c>
      <c r="G3959" t="s">
        <v>54</v>
      </c>
      <c r="H3959" t="s">
        <v>2557</v>
      </c>
      <c r="I3959">
        <v>3911581476</v>
      </c>
      <c r="J3959" t="s">
        <v>2558</v>
      </c>
      <c r="K3959">
        <v>0</v>
      </c>
      <c r="L3959" t="s">
        <v>1228</v>
      </c>
      <c r="M3959">
        <v>0</v>
      </c>
      <c r="N3959" t="s">
        <v>1228</v>
      </c>
    </row>
    <row r="3960" spans="1:14" hidden="1">
      <c r="A3960">
        <v>19</v>
      </c>
      <c r="B3960">
        <v>41</v>
      </c>
      <c r="C3960" t="s">
        <v>2560</v>
      </c>
      <c r="D3960" t="s">
        <v>2660</v>
      </c>
      <c r="E3960">
        <v>1000730</v>
      </c>
      <c r="F3960" t="s">
        <v>47</v>
      </c>
      <c r="G3960" t="s">
        <v>54</v>
      </c>
      <c r="H3960" t="s">
        <v>2557</v>
      </c>
      <c r="I3960">
        <v>3911581476</v>
      </c>
      <c r="J3960" t="s">
        <v>2558</v>
      </c>
      <c r="K3960">
        <v>0</v>
      </c>
      <c r="L3960" t="s">
        <v>1228</v>
      </c>
      <c r="M3960">
        <v>0</v>
      </c>
      <c r="N3960" t="s">
        <v>1228</v>
      </c>
    </row>
    <row r="3961" spans="1:14" hidden="1">
      <c r="A3961">
        <v>19</v>
      </c>
      <c r="B3961">
        <v>41</v>
      </c>
      <c r="C3961" t="s">
        <v>2560</v>
      </c>
      <c r="D3961" t="s">
        <v>2660</v>
      </c>
      <c r="E3961">
        <v>1000730</v>
      </c>
      <c r="F3961" t="s">
        <v>47</v>
      </c>
      <c r="G3961" t="s">
        <v>54</v>
      </c>
      <c r="H3961" t="s">
        <v>2557</v>
      </c>
      <c r="I3961">
        <v>3911581476</v>
      </c>
      <c r="J3961" t="s">
        <v>2558</v>
      </c>
      <c r="K3961">
        <v>0</v>
      </c>
      <c r="L3961" t="s">
        <v>1228</v>
      </c>
      <c r="M3961">
        <v>0</v>
      </c>
      <c r="N3961" t="s">
        <v>1228</v>
      </c>
    </row>
    <row r="3962" spans="1:14" hidden="1">
      <c r="A3962">
        <v>19</v>
      </c>
      <c r="B3962">
        <v>41</v>
      </c>
      <c r="C3962" t="s">
        <v>2560</v>
      </c>
      <c r="D3962" t="s">
        <v>2660</v>
      </c>
      <c r="E3962">
        <v>1000730</v>
      </c>
      <c r="F3962" t="s">
        <v>47</v>
      </c>
      <c r="G3962" t="s">
        <v>54</v>
      </c>
      <c r="H3962" t="s">
        <v>2557</v>
      </c>
      <c r="I3962">
        <v>3911581476</v>
      </c>
      <c r="J3962" t="s">
        <v>2558</v>
      </c>
      <c r="K3962">
        <v>0</v>
      </c>
      <c r="L3962" t="s">
        <v>1228</v>
      </c>
      <c r="M3962">
        <v>0</v>
      </c>
      <c r="N3962" t="s">
        <v>1228</v>
      </c>
    </row>
    <row r="3963" spans="1:14" hidden="1">
      <c r="A3963">
        <v>19</v>
      </c>
      <c r="B3963">
        <v>41</v>
      </c>
      <c r="C3963" t="s">
        <v>2560</v>
      </c>
      <c r="D3963" t="s">
        <v>2660</v>
      </c>
      <c r="E3963">
        <v>1000730</v>
      </c>
      <c r="F3963" t="s">
        <v>47</v>
      </c>
      <c r="G3963" t="s">
        <v>54</v>
      </c>
      <c r="H3963" t="s">
        <v>2557</v>
      </c>
      <c r="I3963">
        <v>3911581476</v>
      </c>
      <c r="J3963" t="s">
        <v>2558</v>
      </c>
      <c r="K3963">
        <v>0</v>
      </c>
      <c r="L3963" t="s">
        <v>1228</v>
      </c>
      <c r="M3963">
        <v>0</v>
      </c>
      <c r="N3963" t="s">
        <v>1228</v>
      </c>
    </row>
    <row r="3964" spans="1:14" hidden="1">
      <c r="A3964">
        <v>19</v>
      </c>
      <c r="B3964">
        <v>41</v>
      </c>
      <c r="C3964" t="s">
        <v>2560</v>
      </c>
      <c r="D3964" t="s">
        <v>2660</v>
      </c>
      <c r="E3964">
        <v>1000730</v>
      </c>
      <c r="F3964" t="s">
        <v>47</v>
      </c>
      <c r="G3964" t="s">
        <v>54</v>
      </c>
      <c r="H3964" t="s">
        <v>2557</v>
      </c>
      <c r="I3964">
        <v>3911581476</v>
      </c>
      <c r="J3964" t="s">
        <v>2558</v>
      </c>
      <c r="K3964">
        <v>0</v>
      </c>
      <c r="L3964" t="s">
        <v>1228</v>
      </c>
      <c r="M3964">
        <v>0</v>
      </c>
      <c r="N3964" t="s">
        <v>1228</v>
      </c>
    </row>
    <row r="3965" spans="1:14" hidden="1">
      <c r="A3965">
        <v>19</v>
      </c>
      <c r="B3965">
        <v>41</v>
      </c>
      <c r="C3965" t="s">
        <v>2560</v>
      </c>
      <c r="D3965" t="s">
        <v>2660</v>
      </c>
      <c r="E3965">
        <v>1000730</v>
      </c>
      <c r="F3965" t="s">
        <v>47</v>
      </c>
      <c r="G3965" t="s">
        <v>54</v>
      </c>
      <c r="H3965" t="s">
        <v>2557</v>
      </c>
      <c r="I3965">
        <v>3911581476</v>
      </c>
      <c r="J3965" t="s">
        <v>2558</v>
      </c>
      <c r="K3965">
        <v>0</v>
      </c>
      <c r="L3965" t="s">
        <v>1228</v>
      </c>
      <c r="M3965">
        <v>0</v>
      </c>
      <c r="N3965" t="s">
        <v>1228</v>
      </c>
    </row>
    <row r="3966" spans="1:14" hidden="1">
      <c r="A3966">
        <v>19</v>
      </c>
      <c r="B3966">
        <v>41</v>
      </c>
      <c r="C3966" t="s">
        <v>2560</v>
      </c>
      <c r="D3966" t="s">
        <v>2660</v>
      </c>
      <c r="E3966">
        <v>1000730</v>
      </c>
      <c r="F3966" t="s">
        <v>47</v>
      </c>
      <c r="G3966" t="s">
        <v>54</v>
      </c>
      <c r="H3966" t="s">
        <v>2557</v>
      </c>
      <c r="I3966">
        <v>3911581476</v>
      </c>
      <c r="J3966" t="s">
        <v>2558</v>
      </c>
      <c r="K3966">
        <v>0</v>
      </c>
      <c r="L3966" t="s">
        <v>1228</v>
      </c>
      <c r="M3966">
        <v>0</v>
      </c>
      <c r="N3966" t="s">
        <v>1228</v>
      </c>
    </row>
    <row r="3967" spans="1:14" hidden="1">
      <c r="A3967">
        <v>19</v>
      </c>
      <c r="B3967">
        <v>41</v>
      </c>
      <c r="C3967" t="s">
        <v>2560</v>
      </c>
      <c r="D3967" t="s">
        <v>2660</v>
      </c>
      <c r="E3967">
        <v>1000730</v>
      </c>
      <c r="F3967" t="s">
        <v>47</v>
      </c>
      <c r="G3967" t="s">
        <v>54</v>
      </c>
      <c r="H3967" t="s">
        <v>2557</v>
      </c>
      <c r="I3967">
        <v>3911581476</v>
      </c>
      <c r="J3967" t="s">
        <v>2558</v>
      </c>
      <c r="K3967">
        <v>0</v>
      </c>
      <c r="L3967" t="s">
        <v>1228</v>
      </c>
      <c r="M3967">
        <v>0</v>
      </c>
      <c r="N3967" t="s">
        <v>1228</v>
      </c>
    </row>
    <row r="3968" spans="1:14" hidden="1">
      <c r="A3968">
        <v>19</v>
      </c>
      <c r="B3968">
        <v>41</v>
      </c>
      <c r="C3968" t="s">
        <v>2560</v>
      </c>
      <c r="D3968" t="s">
        <v>2660</v>
      </c>
      <c r="E3968">
        <v>1000730</v>
      </c>
      <c r="F3968" t="s">
        <v>47</v>
      </c>
      <c r="G3968" t="s">
        <v>54</v>
      </c>
      <c r="H3968" t="s">
        <v>2557</v>
      </c>
      <c r="I3968">
        <v>3911581476</v>
      </c>
      <c r="J3968" t="s">
        <v>2558</v>
      </c>
      <c r="K3968">
        <v>0</v>
      </c>
      <c r="L3968" t="s">
        <v>1228</v>
      </c>
      <c r="M3968">
        <v>0</v>
      </c>
      <c r="N3968" t="s">
        <v>1228</v>
      </c>
    </row>
    <row r="3969" spans="1:14" hidden="1">
      <c r="A3969">
        <v>19</v>
      </c>
      <c r="B3969">
        <v>41</v>
      </c>
      <c r="C3969" t="s">
        <v>2560</v>
      </c>
      <c r="D3969" t="s">
        <v>2660</v>
      </c>
      <c r="E3969">
        <v>1000730</v>
      </c>
      <c r="F3969" t="s">
        <v>47</v>
      </c>
      <c r="G3969" t="s">
        <v>54</v>
      </c>
      <c r="H3969" t="s">
        <v>2557</v>
      </c>
      <c r="I3969">
        <v>3911581476</v>
      </c>
      <c r="J3969" t="s">
        <v>2558</v>
      </c>
      <c r="K3969">
        <v>0</v>
      </c>
      <c r="L3969" t="s">
        <v>1228</v>
      </c>
      <c r="M3969">
        <v>0</v>
      </c>
      <c r="N3969" t="s">
        <v>1228</v>
      </c>
    </row>
    <row r="3970" spans="1:14" hidden="1">
      <c r="A3970">
        <v>19</v>
      </c>
      <c r="B3970">
        <v>41</v>
      </c>
      <c r="C3970" t="s">
        <v>2560</v>
      </c>
      <c r="D3970" t="s">
        <v>2660</v>
      </c>
      <c r="E3970">
        <v>1000730</v>
      </c>
      <c r="F3970" t="s">
        <v>47</v>
      </c>
      <c r="G3970" t="s">
        <v>54</v>
      </c>
      <c r="H3970" t="s">
        <v>2557</v>
      </c>
      <c r="I3970">
        <v>3911581476</v>
      </c>
      <c r="J3970" t="s">
        <v>2558</v>
      </c>
      <c r="K3970">
        <v>0</v>
      </c>
      <c r="L3970" t="s">
        <v>1228</v>
      </c>
      <c r="M3970">
        <v>0</v>
      </c>
      <c r="N3970" t="s">
        <v>1228</v>
      </c>
    </row>
    <row r="3971" spans="1:14" hidden="1">
      <c r="A3971">
        <v>19</v>
      </c>
      <c r="B3971">
        <v>41</v>
      </c>
      <c r="C3971" t="s">
        <v>2560</v>
      </c>
      <c r="D3971" t="s">
        <v>2660</v>
      </c>
      <c r="E3971">
        <v>1000730</v>
      </c>
      <c r="F3971" t="s">
        <v>47</v>
      </c>
      <c r="G3971" t="s">
        <v>54</v>
      </c>
      <c r="H3971" t="s">
        <v>2557</v>
      </c>
      <c r="I3971">
        <v>3911581476</v>
      </c>
      <c r="J3971" t="s">
        <v>2558</v>
      </c>
      <c r="K3971">
        <v>0</v>
      </c>
      <c r="L3971" t="s">
        <v>1228</v>
      </c>
      <c r="M3971">
        <v>0</v>
      </c>
      <c r="N3971" t="s">
        <v>1228</v>
      </c>
    </row>
    <row r="3972" spans="1:14" hidden="1">
      <c r="A3972">
        <v>19</v>
      </c>
      <c r="B3972">
        <v>41</v>
      </c>
      <c r="C3972" t="s">
        <v>2560</v>
      </c>
      <c r="D3972" t="s">
        <v>2660</v>
      </c>
      <c r="E3972">
        <v>1000730</v>
      </c>
      <c r="F3972" t="s">
        <v>47</v>
      </c>
      <c r="G3972" t="s">
        <v>54</v>
      </c>
      <c r="H3972" t="s">
        <v>2557</v>
      </c>
      <c r="I3972">
        <v>3911581476</v>
      </c>
      <c r="J3972" t="s">
        <v>2558</v>
      </c>
      <c r="K3972">
        <v>0</v>
      </c>
      <c r="L3972" t="s">
        <v>1228</v>
      </c>
      <c r="M3972">
        <v>0</v>
      </c>
      <c r="N3972" t="s">
        <v>1228</v>
      </c>
    </row>
    <row r="3973" spans="1:14" hidden="1">
      <c r="A3973">
        <v>10</v>
      </c>
      <c r="B3973">
        <v>41</v>
      </c>
      <c r="C3973" t="s">
        <v>2560</v>
      </c>
      <c r="D3973" t="s">
        <v>2660</v>
      </c>
      <c r="E3973">
        <v>1000730</v>
      </c>
      <c r="F3973" t="s">
        <v>47</v>
      </c>
      <c r="G3973" t="s">
        <v>194</v>
      </c>
      <c r="H3973" t="s">
        <v>2557</v>
      </c>
      <c r="I3973">
        <v>3911581477</v>
      </c>
      <c r="J3973" t="s">
        <v>2558</v>
      </c>
      <c r="K3973">
        <v>0</v>
      </c>
      <c r="L3973" t="s">
        <v>1228</v>
      </c>
      <c r="M3973">
        <v>0</v>
      </c>
      <c r="N3973" t="s">
        <v>1228</v>
      </c>
    </row>
    <row r="3974" spans="1:14" hidden="1">
      <c r="A3974">
        <v>10</v>
      </c>
      <c r="B3974">
        <v>41</v>
      </c>
      <c r="C3974" t="s">
        <v>2560</v>
      </c>
      <c r="D3974" t="s">
        <v>2660</v>
      </c>
      <c r="E3974">
        <v>1000730</v>
      </c>
      <c r="F3974" t="s">
        <v>47</v>
      </c>
      <c r="G3974" t="s">
        <v>1122</v>
      </c>
      <c r="H3974" t="s">
        <v>2557</v>
      </c>
      <c r="I3974">
        <v>3911581477</v>
      </c>
      <c r="J3974" t="s">
        <v>2558</v>
      </c>
      <c r="K3974">
        <v>0</v>
      </c>
      <c r="L3974" t="s">
        <v>1228</v>
      </c>
      <c r="M3974">
        <v>0</v>
      </c>
      <c r="N3974" t="s">
        <v>1228</v>
      </c>
    </row>
    <row r="3975" spans="1:14" hidden="1">
      <c r="A3975">
        <v>10</v>
      </c>
      <c r="B3975">
        <v>41</v>
      </c>
      <c r="C3975" t="s">
        <v>2560</v>
      </c>
      <c r="D3975" t="s">
        <v>2660</v>
      </c>
      <c r="E3975">
        <v>1000730</v>
      </c>
      <c r="F3975" t="s">
        <v>47</v>
      </c>
      <c r="G3975" t="s">
        <v>194</v>
      </c>
      <c r="H3975" t="s">
        <v>2557</v>
      </c>
      <c r="I3975">
        <v>3911581477</v>
      </c>
      <c r="J3975" t="s">
        <v>2558</v>
      </c>
      <c r="K3975">
        <v>0</v>
      </c>
      <c r="L3975" t="s">
        <v>1228</v>
      </c>
      <c r="M3975">
        <v>0</v>
      </c>
      <c r="N3975" t="s">
        <v>1228</v>
      </c>
    </row>
    <row r="3976" spans="1:14" hidden="1">
      <c r="A3976">
        <v>10</v>
      </c>
      <c r="B3976">
        <v>41</v>
      </c>
      <c r="C3976" t="s">
        <v>2560</v>
      </c>
      <c r="D3976" t="s">
        <v>2660</v>
      </c>
      <c r="E3976">
        <v>1000730</v>
      </c>
      <c r="F3976" t="s">
        <v>47</v>
      </c>
      <c r="G3976" t="s">
        <v>409</v>
      </c>
      <c r="H3976" t="s">
        <v>2557</v>
      </c>
      <c r="I3976">
        <v>3911581477</v>
      </c>
      <c r="J3976" t="s">
        <v>2558</v>
      </c>
      <c r="K3976">
        <v>0</v>
      </c>
      <c r="L3976" t="s">
        <v>1228</v>
      </c>
      <c r="M3976">
        <v>0</v>
      </c>
      <c r="N3976" t="s">
        <v>1228</v>
      </c>
    </row>
    <row r="3977" spans="1:14" hidden="1">
      <c r="A3977">
        <v>10</v>
      </c>
      <c r="B3977">
        <v>41</v>
      </c>
      <c r="C3977" t="s">
        <v>2560</v>
      </c>
      <c r="D3977" t="s">
        <v>2660</v>
      </c>
      <c r="E3977">
        <v>1000730</v>
      </c>
      <c r="F3977" t="s">
        <v>47</v>
      </c>
      <c r="G3977" t="s">
        <v>1122</v>
      </c>
      <c r="H3977" t="s">
        <v>2557</v>
      </c>
      <c r="I3977">
        <v>3911581477</v>
      </c>
      <c r="J3977" t="s">
        <v>2558</v>
      </c>
      <c r="K3977">
        <v>0</v>
      </c>
      <c r="L3977" t="s">
        <v>1228</v>
      </c>
      <c r="M3977">
        <v>0</v>
      </c>
      <c r="N3977" t="s">
        <v>1228</v>
      </c>
    </row>
    <row r="3978" spans="1:14" hidden="1">
      <c r="A3978">
        <v>10</v>
      </c>
      <c r="B3978">
        <v>41</v>
      </c>
      <c r="C3978" t="s">
        <v>2560</v>
      </c>
      <c r="D3978" t="s">
        <v>2660</v>
      </c>
      <c r="E3978">
        <v>1000730</v>
      </c>
      <c r="F3978" t="s">
        <v>47</v>
      </c>
      <c r="G3978" t="s">
        <v>409</v>
      </c>
      <c r="H3978" t="s">
        <v>2557</v>
      </c>
      <c r="I3978">
        <v>3911581477</v>
      </c>
      <c r="J3978" t="s">
        <v>2558</v>
      </c>
      <c r="K3978">
        <v>0</v>
      </c>
      <c r="L3978" t="s">
        <v>1228</v>
      </c>
      <c r="M3978">
        <v>0</v>
      </c>
      <c r="N3978" t="s">
        <v>1228</v>
      </c>
    </row>
    <row r="3979" spans="1:14" hidden="1">
      <c r="A3979">
        <v>19</v>
      </c>
      <c r="B3979">
        <v>57</v>
      </c>
      <c r="C3979" t="s">
        <v>2555</v>
      </c>
      <c r="D3979" t="s">
        <v>2661</v>
      </c>
      <c r="E3979">
        <v>1000730</v>
      </c>
      <c r="F3979" t="s">
        <v>47</v>
      </c>
      <c r="G3979" t="s">
        <v>54</v>
      </c>
      <c r="H3979" t="s">
        <v>2557</v>
      </c>
      <c r="I3979">
        <v>36734348</v>
      </c>
      <c r="J3979" t="s">
        <v>2558</v>
      </c>
      <c r="K3979">
        <v>0</v>
      </c>
      <c r="L3979" t="s">
        <v>1228</v>
      </c>
      <c r="M3979">
        <v>0</v>
      </c>
      <c r="N3979" t="s">
        <v>1228</v>
      </c>
    </row>
    <row r="3980" spans="1:14" hidden="1">
      <c r="A3980">
        <v>19</v>
      </c>
      <c r="B3980">
        <v>57</v>
      </c>
      <c r="C3980" t="s">
        <v>2555</v>
      </c>
      <c r="D3980" t="s">
        <v>2661</v>
      </c>
      <c r="E3980">
        <v>1000730</v>
      </c>
      <c r="F3980" t="s">
        <v>47</v>
      </c>
      <c r="G3980" t="s">
        <v>54</v>
      </c>
      <c r="H3980" t="s">
        <v>2557</v>
      </c>
      <c r="I3980">
        <v>36734348</v>
      </c>
      <c r="J3980" t="s">
        <v>2558</v>
      </c>
      <c r="K3980">
        <v>0</v>
      </c>
      <c r="L3980" t="s">
        <v>1228</v>
      </c>
      <c r="M3980">
        <v>0</v>
      </c>
      <c r="N3980" t="s">
        <v>1228</v>
      </c>
    </row>
    <row r="3981" spans="1:14" hidden="1">
      <c r="A3981">
        <v>19</v>
      </c>
      <c r="B3981">
        <v>57</v>
      </c>
      <c r="C3981" t="s">
        <v>2555</v>
      </c>
      <c r="D3981" t="s">
        <v>2661</v>
      </c>
      <c r="E3981">
        <v>1000730</v>
      </c>
      <c r="F3981" t="s">
        <v>47</v>
      </c>
      <c r="G3981" t="s">
        <v>54</v>
      </c>
      <c r="H3981" t="s">
        <v>2557</v>
      </c>
      <c r="I3981">
        <v>36734348</v>
      </c>
      <c r="J3981" t="s">
        <v>2558</v>
      </c>
      <c r="K3981">
        <v>0</v>
      </c>
      <c r="L3981" t="s">
        <v>1228</v>
      </c>
      <c r="M3981">
        <v>0</v>
      </c>
      <c r="N3981" t="s">
        <v>1228</v>
      </c>
    </row>
    <row r="3982" spans="1:14" hidden="1">
      <c r="A3982">
        <v>19</v>
      </c>
      <c r="B3982">
        <v>57</v>
      </c>
      <c r="C3982" t="s">
        <v>2555</v>
      </c>
      <c r="D3982" t="s">
        <v>2661</v>
      </c>
      <c r="E3982">
        <v>1000730</v>
      </c>
      <c r="F3982" t="s">
        <v>47</v>
      </c>
      <c r="G3982" t="s">
        <v>54</v>
      </c>
      <c r="H3982" t="s">
        <v>2557</v>
      </c>
      <c r="I3982">
        <v>36734348</v>
      </c>
      <c r="J3982" t="s">
        <v>2558</v>
      </c>
      <c r="K3982">
        <v>0</v>
      </c>
      <c r="L3982" t="s">
        <v>1228</v>
      </c>
      <c r="M3982">
        <v>0</v>
      </c>
      <c r="N3982" t="s">
        <v>1228</v>
      </c>
    </row>
    <row r="3983" spans="1:14" hidden="1">
      <c r="A3983">
        <v>19</v>
      </c>
      <c r="B3983">
        <v>57</v>
      </c>
      <c r="C3983" t="s">
        <v>2555</v>
      </c>
      <c r="D3983" t="s">
        <v>2661</v>
      </c>
      <c r="E3983">
        <v>1000730</v>
      </c>
      <c r="F3983" t="s">
        <v>47</v>
      </c>
      <c r="G3983" t="s">
        <v>54</v>
      </c>
      <c r="H3983" t="s">
        <v>2557</v>
      </c>
      <c r="I3983">
        <v>36734348</v>
      </c>
      <c r="J3983" t="s">
        <v>2558</v>
      </c>
      <c r="K3983">
        <v>0</v>
      </c>
      <c r="L3983" t="s">
        <v>1228</v>
      </c>
      <c r="M3983">
        <v>0</v>
      </c>
      <c r="N3983" t="s">
        <v>1228</v>
      </c>
    </row>
    <row r="3984" spans="1:14" hidden="1">
      <c r="A3984">
        <v>19</v>
      </c>
      <c r="B3984">
        <v>57</v>
      </c>
      <c r="C3984" t="s">
        <v>2555</v>
      </c>
      <c r="D3984" t="s">
        <v>2661</v>
      </c>
      <c r="E3984">
        <v>1000730</v>
      </c>
      <c r="F3984" t="s">
        <v>47</v>
      </c>
      <c r="G3984" t="s">
        <v>54</v>
      </c>
      <c r="H3984" t="s">
        <v>2557</v>
      </c>
      <c r="I3984">
        <v>36734348</v>
      </c>
      <c r="J3984" t="s">
        <v>2558</v>
      </c>
      <c r="K3984">
        <v>0</v>
      </c>
      <c r="L3984" t="s">
        <v>1228</v>
      </c>
      <c r="M3984">
        <v>0</v>
      </c>
      <c r="N3984" t="s">
        <v>1228</v>
      </c>
    </row>
    <row r="3985" spans="1:14" hidden="1">
      <c r="A3985">
        <v>19</v>
      </c>
      <c r="B3985">
        <v>57</v>
      </c>
      <c r="C3985" t="s">
        <v>2555</v>
      </c>
      <c r="D3985" t="s">
        <v>2661</v>
      </c>
      <c r="E3985">
        <v>1000730</v>
      </c>
      <c r="F3985" t="s">
        <v>47</v>
      </c>
      <c r="G3985" t="s">
        <v>54</v>
      </c>
      <c r="H3985" t="s">
        <v>2557</v>
      </c>
      <c r="I3985">
        <v>36734348</v>
      </c>
      <c r="J3985" t="s">
        <v>2558</v>
      </c>
      <c r="K3985">
        <v>0</v>
      </c>
      <c r="L3985" t="s">
        <v>1228</v>
      </c>
      <c r="M3985">
        <v>0</v>
      </c>
      <c r="N3985" t="s">
        <v>1228</v>
      </c>
    </row>
    <row r="3986" spans="1:14" hidden="1">
      <c r="A3986">
        <v>19</v>
      </c>
      <c r="B3986">
        <v>57</v>
      </c>
      <c r="C3986" t="s">
        <v>2555</v>
      </c>
      <c r="D3986" t="s">
        <v>2661</v>
      </c>
      <c r="E3986">
        <v>1000730</v>
      </c>
      <c r="F3986" t="s">
        <v>47</v>
      </c>
      <c r="G3986" t="s">
        <v>54</v>
      </c>
      <c r="H3986" t="s">
        <v>2557</v>
      </c>
      <c r="I3986">
        <v>36734348</v>
      </c>
      <c r="J3986" t="s">
        <v>2558</v>
      </c>
      <c r="K3986">
        <v>0</v>
      </c>
      <c r="L3986" t="s">
        <v>1228</v>
      </c>
      <c r="M3986">
        <v>0</v>
      </c>
      <c r="N3986" t="s">
        <v>1228</v>
      </c>
    </row>
    <row r="3987" spans="1:14" hidden="1">
      <c r="A3987">
        <v>19</v>
      </c>
      <c r="B3987">
        <v>57</v>
      </c>
      <c r="C3987" t="s">
        <v>2555</v>
      </c>
      <c r="D3987" t="s">
        <v>2661</v>
      </c>
      <c r="E3987">
        <v>1000730</v>
      </c>
      <c r="F3987" t="s">
        <v>47</v>
      </c>
      <c r="G3987" t="s">
        <v>54</v>
      </c>
      <c r="H3987" t="s">
        <v>2557</v>
      </c>
      <c r="I3987">
        <v>36734348</v>
      </c>
      <c r="J3987" t="s">
        <v>2558</v>
      </c>
      <c r="K3987">
        <v>0</v>
      </c>
      <c r="L3987" t="s">
        <v>1228</v>
      </c>
      <c r="M3987">
        <v>0</v>
      </c>
      <c r="N3987" t="s">
        <v>1228</v>
      </c>
    </row>
    <row r="3988" spans="1:14" hidden="1">
      <c r="A3988">
        <v>19</v>
      </c>
      <c r="B3988">
        <v>57</v>
      </c>
      <c r="C3988" t="s">
        <v>2555</v>
      </c>
      <c r="D3988" t="s">
        <v>2661</v>
      </c>
      <c r="E3988">
        <v>1000730</v>
      </c>
      <c r="F3988" t="s">
        <v>47</v>
      </c>
      <c r="G3988" t="s">
        <v>54</v>
      </c>
      <c r="H3988" t="s">
        <v>2557</v>
      </c>
      <c r="I3988">
        <v>36734348</v>
      </c>
      <c r="J3988" t="s">
        <v>2558</v>
      </c>
      <c r="K3988" s="45">
        <v>1867482</v>
      </c>
      <c r="L3988" t="s">
        <v>1228</v>
      </c>
      <c r="M3988" s="45">
        <v>354822</v>
      </c>
      <c r="N3988" t="s">
        <v>1228</v>
      </c>
    </row>
    <row r="3989" spans="1:14" hidden="1">
      <c r="A3989">
        <v>19</v>
      </c>
      <c r="B3989">
        <v>41</v>
      </c>
      <c r="C3989" t="s">
        <v>2559</v>
      </c>
      <c r="D3989" t="s">
        <v>2662</v>
      </c>
      <c r="E3989">
        <v>1000730</v>
      </c>
      <c r="F3989" t="s">
        <v>47</v>
      </c>
      <c r="G3989" t="s">
        <v>54</v>
      </c>
      <c r="H3989" t="s">
        <v>2557</v>
      </c>
      <c r="I3989">
        <v>3911633796</v>
      </c>
      <c r="J3989" t="s">
        <v>2558</v>
      </c>
      <c r="K3989">
        <v>0</v>
      </c>
      <c r="L3989" t="s">
        <v>1228</v>
      </c>
      <c r="M3989">
        <v>0</v>
      </c>
      <c r="N3989" t="s">
        <v>1228</v>
      </c>
    </row>
    <row r="3990" spans="1:14" hidden="1">
      <c r="A3990">
        <v>19</v>
      </c>
      <c r="B3990">
        <v>41</v>
      </c>
      <c r="C3990" t="s">
        <v>2559</v>
      </c>
      <c r="D3990" t="s">
        <v>2662</v>
      </c>
      <c r="E3990">
        <v>1000730</v>
      </c>
      <c r="F3990" t="s">
        <v>47</v>
      </c>
      <c r="G3990" t="s">
        <v>54</v>
      </c>
      <c r="H3990" t="s">
        <v>2557</v>
      </c>
      <c r="I3990">
        <v>3911633796</v>
      </c>
      <c r="J3990" t="s">
        <v>2558</v>
      </c>
      <c r="K3990">
        <v>0</v>
      </c>
      <c r="L3990" t="s">
        <v>1228</v>
      </c>
      <c r="M3990">
        <v>0</v>
      </c>
      <c r="N3990" t="s">
        <v>1228</v>
      </c>
    </row>
    <row r="3991" spans="1:14" hidden="1">
      <c r="A3991">
        <v>19</v>
      </c>
      <c r="B3991">
        <v>41</v>
      </c>
      <c r="C3991" t="s">
        <v>2559</v>
      </c>
      <c r="D3991" t="s">
        <v>2662</v>
      </c>
      <c r="E3991">
        <v>1000730</v>
      </c>
      <c r="F3991" t="s">
        <v>47</v>
      </c>
      <c r="G3991" t="s">
        <v>54</v>
      </c>
      <c r="H3991" t="s">
        <v>2557</v>
      </c>
      <c r="I3991">
        <v>3911633796</v>
      </c>
      <c r="J3991" t="s">
        <v>2558</v>
      </c>
      <c r="K3991">
        <v>0</v>
      </c>
      <c r="L3991" t="s">
        <v>1228</v>
      </c>
      <c r="M3991">
        <v>0</v>
      </c>
      <c r="N3991" t="s">
        <v>1228</v>
      </c>
    </row>
    <row r="3992" spans="1:14" hidden="1">
      <c r="A3992">
        <v>19</v>
      </c>
      <c r="B3992">
        <v>41</v>
      </c>
      <c r="C3992" t="s">
        <v>2559</v>
      </c>
      <c r="D3992" t="s">
        <v>2662</v>
      </c>
      <c r="E3992">
        <v>1000730</v>
      </c>
      <c r="F3992" t="s">
        <v>47</v>
      </c>
      <c r="G3992" t="s">
        <v>54</v>
      </c>
      <c r="H3992" t="s">
        <v>2557</v>
      </c>
      <c r="I3992">
        <v>3911633796</v>
      </c>
      <c r="J3992" t="s">
        <v>2558</v>
      </c>
      <c r="K3992">
        <v>0</v>
      </c>
      <c r="L3992" t="s">
        <v>1228</v>
      </c>
      <c r="M3992">
        <v>0</v>
      </c>
      <c r="N3992" t="s">
        <v>1228</v>
      </c>
    </row>
    <row r="3993" spans="1:14" hidden="1">
      <c r="A3993">
        <v>19</v>
      </c>
      <c r="B3993">
        <v>41</v>
      </c>
      <c r="C3993" t="s">
        <v>2559</v>
      </c>
      <c r="D3993" t="s">
        <v>2662</v>
      </c>
      <c r="E3993">
        <v>1000730</v>
      </c>
      <c r="F3993" t="s">
        <v>47</v>
      </c>
      <c r="G3993" t="s">
        <v>54</v>
      </c>
      <c r="H3993" t="s">
        <v>2557</v>
      </c>
      <c r="I3993">
        <v>3911633796</v>
      </c>
      <c r="J3993" t="s">
        <v>2558</v>
      </c>
      <c r="K3993">
        <v>0</v>
      </c>
      <c r="L3993" t="s">
        <v>1228</v>
      </c>
      <c r="M3993">
        <v>0</v>
      </c>
      <c r="N3993" t="s">
        <v>1228</v>
      </c>
    </row>
    <row r="3994" spans="1:14" hidden="1">
      <c r="A3994">
        <v>19</v>
      </c>
      <c r="B3994">
        <v>41</v>
      </c>
      <c r="C3994" t="s">
        <v>2559</v>
      </c>
      <c r="D3994" t="s">
        <v>2662</v>
      </c>
      <c r="E3994">
        <v>1000730</v>
      </c>
      <c r="F3994" t="s">
        <v>47</v>
      </c>
      <c r="G3994" t="s">
        <v>54</v>
      </c>
      <c r="H3994" t="s">
        <v>2557</v>
      </c>
      <c r="I3994">
        <v>3911633796</v>
      </c>
      <c r="J3994" t="s">
        <v>2558</v>
      </c>
      <c r="K3994">
        <v>0</v>
      </c>
      <c r="L3994" t="s">
        <v>1228</v>
      </c>
      <c r="M3994">
        <v>0</v>
      </c>
      <c r="N3994" t="s">
        <v>1228</v>
      </c>
    </row>
    <row r="3995" spans="1:14" hidden="1">
      <c r="A3995">
        <v>19</v>
      </c>
      <c r="B3995">
        <v>41</v>
      </c>
      <c r="C3995" t="s">
        <v>2559</v>
      </c>
      <c r="D3995" t="s">
        <v>2662</v>
      </c>
      <c r="E3995">
        <v>1000730</v>
      </c>
      <c r="F3995" t="s">
        <v>47</v>
      </c>
      <c r="G3995" t="s">
        <v>54</v>
      </c>
      <c r="H3995" t="s">
        <v>2557</v>
      </c>
      <c r="I3995">
        <v>3911633796</v>
      </c>
      <c r="J3995" t="s">
        <v>2558</v>
      </c>
      <c r="K3995">
        <v>0</v>
      </c>
      <c r="L3995" t="s">
        <v>1228</v>
      </c>
      <c r="M3995">
        <v>0</v>
      </c>
      <c r="N3995" t="s">
        <v>1228</v>
      </c>
    </row>
    <row r="3996" spans="1:14" hidden="1">
      <c r="A3996">
        <v>19</v>
      </c>
      <c r="B3996">
        <v>41</v>
      </c>
      <c r="C3996" t="s">
        <v>2559</v>
      </c>
      <c r="D3996" t="s">
        <v>2662</v>
      </c>
      <c r="E3996">
        <v>1000730</v>
      </c>
      <c r="F3996" t="s">
        <v>47</v>
      </c>
      <c r="G3996" t="s">
        <v>54</v>
      </c>
      <c r="H3996" t="s">
        <v>2557</v>
      </c>
      <c r="I3996">
        <v>3911633796</v>
      </c>
      <c r="J3996" t="s">
        <v>2558</v>
      </c>
      <c r="K3996">
        <v>0</v>
      </c>
      <c r="L3996" t="s">
        <v>1228</v>
      </c>
      <c r="M3996">
        <v>0</v>
      </c>
      <c r="N3996" t="s">
        <v>1228</v>
      </c>
    </row>
    <row r="3997" spans="1:14" hidden="1">
      <c r="A3997">
        <v>19</v>
      </c>
      <c r="B3997">
        <v>41</v>
      </c>
      <c r="C3997" t="s">
        <v>2559</v>
      </c>
      <c r="D3997" t="s">
        <v>2662</v>
      </c>
      <c r="E3997">
        <v>1000730</v>
      </c>
      <c r="F3997" t="s">
        <v>47</v>
      </c>
      <c r="G3997" t="s">
        <v>54</v>
      </c>
      <c r="H3997" t="s">
        <v>2557</v>
      </c>
      <c r="I3997">
        <v>3911633796</v>
      </c>
      <c r="J3997" t="s">
        <v>2558</v>
      </c>
      <c r="K3997">
        <v>0</v>
      </c>
      <c r="L3997" t="s">
        <v>1228</v>
      </c>
      <c r="M3997">
        <v>0</v>
      </c>
      <c r="N3997" t="s">
        <v>1228</v>
      </c>
    </row>
    <row r="3998" spans="1:14" hidden="1">
      <c r="A3998">
        <v>19</v>
      </c>
      <c r="B3998">
        <v>41</v>
      </c>
      <c r="C3998" t="s">
        <v>2559</v>
      </c>
      <c r="D3998" t="s">
        <v>2662</v>
      </c>
      <c r="E3998">
        <v>1000730</v>
      </c>
      <c r="F3998" t="s">
        <v>47</v>
      </c>
      <c r="G3998" t="s">
        <v>54</v>
      </c>
      <c r="H3998" t="s">
        <v>2557</v>
      </c>
      <c r="I3998">
        <v>3911633796</v>
      </c>
      <c r="J3998" t="s">
        <v>2558</v>
      </c>
      <c r="K3998">
        <v>0</v>
      </c>
      <c r="L3998" t="s">
        <v>1228</v>
      </c>
      <c r="M3998">
        <v>0</v>
      </c>
      <c r="N3998" t="s">
        <v>1228</v>
      </c>
    </row>
    <row r="3999" spans="1:14" hidden="1">
      <c r="A3999">
        <v>19</v>
      </c>
      <c r="B3999">
        <v>41</v>
      </c>
      <c r="C3999" t="s">
        <v>2559</v>
      </c>
      <c r="D3999" t="s">
        <v>2662</v>
      </c>
      <c r="E3999">
        <v>1000730</v>
      </c>
      <c r="F3999" t="s">
        <v>47</v>
      </c>
      <c r="G3999" t="s">
        <v>54</v>
      </c>
      <c r="H3999" t="s">
        <v>2557</v>
      </c>
      <c r="I3999">
        <v>3911633796</v>
      </c>
      <c r="J3999" t="s">
        <v>2558</v>
      </c>
      <c r="K3999">
        <v>0</v>
      </c>
      <c r="L3999" t="s">
        <v>1228</v>
      </c>
      <c r="M3999">
        <v>0</v>
      </c>
      <c r="N3999" t="s">
        <v>1228</v>
      </c>
    </row>
    <row r="4000" spans="1:14" hidden="1">
      <c r="A4000">
        <v>19</v>
      </c>
      <c r="B4000">
        <v>41</v>
      </c>
      <c r="C4000" t="s">
        <v>2559</v>
      </c>
      <c r="D4000" t="s">
        <v>2662</v>
      </c>
      <c r="E4000">
        <v>1000730</v>
      </c>
      <c r="F4000" t="s">
        <v>47</v>
      </c>
      <c r="G4000" t="s">
        <v>54</v>
      </c>
      <c r="H4000" t="s">
        <v>2557</v>
      </c>
      <c r="I4000">
        <v>3911633796</v>
      </c>
      <c r="J4000" t="s">
        <v>2558</v>
      </c>
      <c r="K4000">
        <v>0</v>
      </c>
      <c r="L4000" t="s">
        <v>1228</v>
      </c>
      <c r="M4000">
        <v>0</v>
      </c>
      <c r="N4000" t="s">
        <v>1228</v>
      </c>
    </row>
    <row r="4001" spans="1:14" hidden="1">
      <c r="A4001">
        <v>19</v>
      </c>
      <c r="B4001">
        <v>41</v>
      </c>
      <c r="C4001" t="s">
        <v>2559</v>
      </c>
      <c r="D4001" t="s">
        <v>2662</v>
      </c>
      <c r="E4001">
        <v>1000730</v>
      </c>
      <c r="F4001" t="s">
        <v>47</v>
      </c>
      <c r="G4001" t="s">
        <v>54</v>
      </c>
      <c r="H4001" t="s">
        <v>2557</v>
      </c>
      <c r="I4001">
        <v>3911633796</v>
      </c>
      <c r="J4001" t="s">
        <v>2558</v>
      </c>
      <c r="K4001">
        <v>0</v>
      </c>
      <c r="L4001" t="s">
        <v>1228</v>
      </c>
      <c r="M4001">
        <v>0</v>
      </c>
      <c r="N4001" t="s">
        <v>1228</v>
      </c>
    </row>
    <row r="4002" spans="1:14" hidden="1">
      <c r="A4002">
        <v>19</v>
      </c>
      <c r="B4002">
        <v>41</v>
      </c>
      <c r="C4002" t="s">
        <v>2559</v>
      </c>
      <c r="D4002" t="s">
        <v>2662</v>
      </c>
      <c r="E4002">
        <v>1000730</v>
      </c>
      <c r="F4002" t="s">
        <v>47</v>
      </c>
      <c r="G4002" t="s">
        <v>54</v>
      </c>
      <c r="H4002" t="s">
        <v>2557</v>
      </c>
      <c r="I4002">
        <v>3911633796</v>
      </c>
      <c r="J4002" t="s">
        <v>2558</v>
      </c>
      <c r="K4002">
        <v>0</v>
      </c>
      <c r="L4002" t="s">
        <v>1228</v>
      </c>
      <c r="M4002">
        <v>0</v>
      </c>
      <c r="N4002" t="s">
        <v>1228</v>
      </c>
    </row>
    <row r="4003" spans="1:14" hidden="1">
      <c r="A4003">
        <v>19</v>
      </c>
      <c r="B4003">
        <v>41</v>
      </c>
      <c r="C4003" t="s">
        <v>2559</v>
      </c>
      <c r="D4003" t="s">
        <v>2662</v>
      </c>
      <c r="E4003">
        <v>1000730</v>
      </c>
      <c r="F4003" t="s">
        <v>47</v>
      </c>
      <c r="G4003" t="s">
        <v>54</v>
      </c>
      <c r="H4003" t="s">
        <v>2557</v>
      </c>
      <c r="I4003">
        <v>3911633796</v>
      </c>
      <c r="J4003" t="s">
        <v>2558</v>
      </c>
      <c r="K4003">
        <v>0</v>
      </c>
      <c r="L4003" t="s">
        <v>1228</v>
      </c>
      <c r="M4003">
        <v>0</v>
      </c>
      <c r="N4003" t="s">
        <v>1228</v>
      </c>
    </row>
    <row r="4004" spans="1:14" hidden="1">
      <c r="A4004">
        <v>19</v>
      </c>
      <c r="B4004">
        <v>41</v>
      </c>
      <c r="C4004" t="s">
        <v>2559</v>
      </c>
      <c r="D4004" t="s">
        <v>2662</v>
      </c>
      <c r="E4004">
        <v>1000730</v>
      </c>
      <c r="F4004" t="s">
        <v>47</v>
      </c>
      <c r="G4004" t="s">
        <v>54</v>
      </c>
      <c r="H4004" t="s">
        <v>2557</v>
      </c>
      <c r="I4004">
        <v>3911633796</v>
      </c>
      <c r="J4004" t="s">
        <v>2558</v>
      </c>
      <c r="K4004">
        <v>0</v>
      </c>
      <c r="L4004" t="s">
        <v>1228</v>
      </c>
      <c r="M4004">
        <v>0</v>
      </c>
      <c r="N4004" t="s">
        <v>1228</v>
      </c>
    </row>
    <row r="4005" spans="1:14" hidden="1">
      <c r="A4005">
        <v>19</v>
      </c>
      <c r="B4005">
        <v>41</v>
      </c>
      <c r="C4005" t="s">
        <v>2559</v>
      </c>
      <c r="D4005" t="s">
        <v>2662</v>
      </c>
      <c r="E4005">
        <v>1000730</v>
      </c>
      <c r="F4005" t="s">
        <v>47</v>
      </c>
      <c r="G4005" t="s">
        <v>54</v>
      </c>
      <c r="H4005" t="s">
        <v>2557</v>
      </c>
      <c r="I4005">
        <v>3911633796</v>
      </c>
      <c r="J4005" t="s">
        <v>2558</v>
      </c>
      <c r="K4005">
        <v>0</v>
      </c>
      <c r="L4005" t="s">
        <v>1228</v>
      </c>
      <c r="M4005">
        <v>0</v>
      </c>
      <c r="N4005" t="s">
        <v>1228</v>
      </c>
    </row>
    <row r="4006" spans="1:14" hidden="1">
      <c r="A4006">
        <v>19</v>
      </c>
      <c r="B4006">
        <v>41</v>
      </c>
      <c r="C4006" t="s">
        <v>2559</v>
      </c>
      <c r="D4006" t="s">
        <v>2662</v>
      </c>
      <c r="E4006">
        <v>1000730</v>
      </c>
      <c r="F4006" t="s">
        <v>47</v>
      </c>
      <c r="G4006" t="s">
        <v>54</v>
      </c>
      <c r="H4006" t="s">
        <v>2557</v>
      </c>
      <c r="I4006">
        <v>3911633796</v>
      </c>
      <c r="J4006" t="s">
        <v>2558</v>
      </c>
      <c r="K4006">
        <v>0</v>
      </c>
      <c r="L4006" t="s">
        <v>1228</v>
      </c>
      <c r="M4006">
        <v>0</v>
      </c>
      <c r="N4006" t="s">
        <v>1228</v>
      </c>
    </row>
    <row r="4007" spans="1:14" hidden="1">
      <c r="A4007">
        <v>19</v>
      </c>
      <c r="B4007">
        <v>41</v>
      </c>
      <c r="C4007" t="s">
        <v>2559</v>
      </c>
      <c r="D4007" t="s">
        <v>2662</v>
      </c>
      <c r="E4007">
        <v>1000730</v>
      </c>
      <c r="F4007" t="s">
        <v>47</v>
      </c>
      <c r="G4007" t="s">
        <v>54</v>
      </c>
      <c r="H4007" t="s">
        <v>2557</v>
      </c>
      <c r="I4007">
        <v>3911633796</v>
      </c>
      <c r="J4007" t="s">
        <v>2558</v>
      </c>
      <c r="K4007">
        <v>0</v>
      </c>
      <c r="L4007" t="s">
        <v>1228</v>
      </c>
      <c r="M4007">
        <v>0</v>
      </c>
      <c r="N4007" t="s">
        <v>1228</v>
      </c>
    </row>
    <row r="4008" spans="1:14" hidden="1">
      <c r="A4008">
        <v>19</v>
      </c>
      <c r="B4008">
        <v>41</v>
      </c>
      <c r="C4008" t="s">
        <v>2559</v>
      </c>
      <c r="D4008" t="s">
        <v>2662</v>
      </c>
      <c r="E4008">
        <v>1000730</v>
      </c>
      <c r="F4008" t="s">
        <v>47</v>
      </c>
      <c r="G4008" t="s">
        <v>54</v>
      </c>
      <c r="H4008" t="s">
        <v>2557</v>
      </c>
      <c r="I4008">
        <v>3911633796</v>
      </c>
      <c r="J4008" t="s">
        <v>2558</v>
      </c>
      <c r="K4008">
        <v>0</v>
      </c>
      <c r="L4008" t="s">
        <v>1228</v>
      </c>
      <c r="M4008">
        <v>0</v>
      </c>
      <c r="N4008" t="s">
        <v>1228</v>
      </c>
    </row>
    <row r="4009" spans="1:14" hidden="1">
      <c r="A4009">
        <v>19</v>
      </c>
      <c r="B4009">
        <v>41</v>
      </c>
      <c r="C4009" t="s">
        <v>2559</v>
      </c>
      <c r="D4009" t="s">
        <v>2662</v>
      </c>
      <c r="E4009">
        <v>1000730</v>
      </c>
      <c r="F4009" t="s">
        <v>47</v>
      </c>
      <c r="G4009" t="s">
        <v>54</v>
      </c>
      <c r="H4009" t="s">
        <v>2557</v>
      </c>
      <c r="I4009">
        <v>3911633796</v>
      </c>
      <c r="J4009" t="s">
        <v>2558</v>
      </c>
      <c r="K4009">
        <v>0</v>
      </c>
      <c r="L4009" t="s">
        <v>1228</v>
      </c>
      <c r="M4009">
        <v>0</v>
      </c>
      <c r="N4009" t="s">
        <v>1228</v>
      </c>
    </row>
    <row r="4010" spans="1:14" hidden="1">
      <c r="A4010">
        <v>19</v>
      </c>
      <c r="B4010">
        <v>41</v>
      </c>
      <c r="C4010" t="s">
        <v>2559</v>
      </c>
      <c r="D4010" t="s">
        <v>2662</v>
      </c>
      <c r="E4010">
        <v>1000730</v>
      </c>
      <c r="F4010" t="s">
        <v>47</v>
      </c>
      <c r="G4010" t="s">
        <v>54</v>
      </c>
      <c r="H4010" t="s">
        <v>2557</v>
      </c>
      <c r="I4010">
        <v>3911633796</v>
      </c>
      <c r="J4010" t="s">
        <v>2558</v>
      </c>
      <c r="K4010">
        <v>0</v>
      </c>
      <c r="L4010" t="s">
        <v>1228</v>
      </c>
      <c r="M4010">
        <v>0</v>
      </c>
      <c r="N4010" t="s">
        <v>1228</v>
      </c>
    </row>
    <row r="4011" spans="1:14" hidden="1">
      <c r="A4011">
        <v>19</v>
      </c>
      <c r="B4011">
        <v>41</v>
      </c>
      <c r="C4011" t="s">
        <v>2559</v>
      </c>
      <c r="D4011" t="s">
        <v>2662</v>
      </c>
      <c r="E4011">
        <v>1000730</v>
      </c>
      <c r="F4011" t="s">
        <v>47</v>
      </c>
      <c r="G4011" t="s">
        <v>54</v>
      </c>
      <c r="H4011" t="s">
        <v>2557</v>
      </c>
      <c r="I4011">
        <v>3911633796</v>
      </c>
      <c r="J4011" t="s">
        <v>2558</v>
      </c>
      <c r="K4011">
        <v>0</v>
      </c>
      <c r="L4011" t="s">
        <v>1228</v>
      </c>
      <c r="M4011">
        <v>0</v>
      </c>
      <c r="N4011" t="s">
        <v>1228</v>
      </c>
    </row>
    <row r="4012" spans="1:14" hidden="1">
      <c r="A4012">
        <v>19</v>
      </c>
      <c r="B4012">
        <v>41</v>
      </c>
      <c r="C4012" t="s">
        <v>2559</v>
      </c>
      <c r="D4012" t="s">
        <v>2662</v>
      </c>
      <c r="E4012">
        <v>1000730</v>
      </c>
      <c r="F4012" t="s">
        <v>47</v>
      </c>
      <c r="G4012" t="s">
        <v>54</v>
      </c>
      <c r="H4012" t="s">
        <v>2557</v>
      </c>
      <c r="I4012">
        <v>3911633796</v>
      </c>
      <c r="J4012" t="s">
        <v>2558</v>
      </c>
      <c r="K4012">
        <v>0</v>
      </c>
      <c r="L4012" t="s">
        <v>1228</v>
      </c>
      <c r="M4012">
        <v>0</v>
      </c>
      <c r="N4012" t="s">
        <v>1228</v>
      </c>
    </row>
    <row r="4013" spans="1:14" hidden="1">
      <c r="A4013">
        <v>10</v>
      </c>
      <c r="B4013">
        <v>41</v>
      </c>
      <c r="C4013" t="s">
        <v>2559</v>
      </c>
      <c r="D4013" t="s">
        <v>2662</v>
      </c>
      <c r="E4013">
        <v>1000730</v>
      </c>
      <c r="F4013" t="s">
        <v>47</v>
      </c>
      <c r="G4013" t="s">
        <v>194</v>
      </c>
      <c r="H4013" t="s">
        <v>2557</v>
      </c>
      <c r="I4013">
        <v>3911633797</v>
      </c>
      <c r="J4013" t="s">
        <v>2558</v>
      </c>
      <c r="K4013">
        <v>0</v>
      </c>
      <c r="L4013" t="s">
        <v>1228</v>
      </c>
      <c r="M4013">
        <v>0</v>
      </c>
      <c r="N4013" t="s">
        <v>1228</v>
      </c>
    </row>
    <row r="4014" spans="1:14" hidden="1">
      <c r="A4014">
        <v>10</v>
      </c>
      <c r="B4014">
        <v>41</v>
      </c>
      <c r="C4014" t="s">
        <v>2559</v>
      </c>
      <c r="D4014" t="s">
        <v>2662</v>
      </c>
      <c r="E4014">
        <v>1000730</v>
      </c>
      <c r="F4014" t="s">
        <v>47</v>
      </c>
      <c r="G4014" t="s">
        <v>1122</v>
      </c>
      <c r="H4014" t="s">
        <v>2557</v>
      </c>
      <c r="I4014">
        <v>3911633797</v>
      </c>
      <c r="J4014" t="s">
        <v>2558</v>
      </c>
      <c r="K4014">
        <v>0</v>
      </c>
      <c r="L4014" t="s">
        <v>1228</v>
      </c>
      <c r="M4014">
        <v>0</v>
      </c>
      <c r="N4014" t="s">
        <v>1228</v>
      </c>
    </row>
    <row r="4015" spans="1:14" hidden="1">
      <c r="A4015">
        <v>10</v>
      </c>
      <c r="B4015">
        <v>41</v>
      </c>
      <c r="C4015" t="s">
        <v>2559</v>
      </c>
      <c r="D4015" t="s">
        <v>2662</v>
      </c>
      <c r="E4015">
        <v>1000730</v>
      </c>
      <c r="F4015" t="s">
        <v>47</v>
      </c>
      <c r="G4015" t="s">
        <v>194</v>
      </c>
      <c r="H4015" t="s">
        <v>2557</v>
      </c>
      <c r="I4015">
        <v>3911633797</v>
      </c>
      <c r="J4015" t="s">
        <v>2558</v>
      </c>
      <c r="K4015">
        <v>0</v>
      </c>
      <c r="L4015" t="s">
        <v>1228</v>
      </c>
      <c r="M4015">
        <v>0</v>
      </c>
      <c r="N4015" t="s">
        <v>1228</v>
      </c>
    </row>
    <row r="4016" spans="1:14" hidden="1">
      <c r="A4016">
        <v>10</v>
      </c>
      <c r="B4016">
        <v>41</v>
      </c>
      <c r="C4016" t="s">
        <v>2559</v>
      </c>
      <c r="D4016" t="s">
        <v>2662</v>
      </c>
      <c r="E4016">
        <v>1000730</v>
      </c>
      <c r="F4016" t="s">
        <v>47</v>
      </c>
      <c r="G4016" t="s">
        <v>409</v>
      </c>
      <c r="H4016" t="s">
        <v>2557</v>
      </c>
      <c r="I4016">
        <v>3911633797</v>
      </c>
      <c r="J4016" t="s">
        <v>2558</v>
      </c>
      <c r="K4016">
        <v>0</v>
      </c>
      <c r="L4016" t="s">
        <v>1228</v>
      </c>
      <c r="M4016">
        <v>0</v>
      </c>
      <c r="N4016" t="s">
        <v>1228</v>
      </c>
    </row>
    <row r="4017" spans="1:14" hidden="1">
      <c r="A4017">
        <v>10</v>
      </c>
      <c r="B4017">
        <v>41</v>
      </c>
      <c r="C4017" t="s">
        <v>2559</v>
      </c>
      <c r="D4017" t="s">
        <v>2662</v>
      </c>
      <c r="E4017">
        <v>1000730</v>
      </c>
      <c r="F4017" t="s">
        <v>47</v>
      </c>
      <c r="G4017" t="s">
        <v>1122</v>
      </c>
      <c r="H4017" t="s">
        <v>2557</v>
      </c>
      <c r="I4017">
        <v>3911633797</v>
      </c>
      <c r="J4017" t="s">
        <v>2558</v>
      </c>
      <c r="K4017">
        <v>0</v>
      </c>
      <c r="L4017" t="s">
        <v>1228</v>
      </c>
      <c r="M4017">
        <v>0</v>
      </c>
      <c r="N4017" t="s">
        <v>1228</v>
      </c>
    </row>
    <row r="4018" spans="1:14" hidden="1">
      <c r="A4018">
        <v>10</v>
      </c>
      <c r="B4018">
        <v>41</v>
      </c>
      <c r="C4018" t="s">
        <v>2559</v>
      </c>
      <c r="D4018" t="s">
        <v>2662</v>
      </c>
      <c r="E4018">
        <v>1000730</v>
      </c>
      <c r="F4018" t="s">
        <v>47</v>
      </c>
      <c r="G4018" t="s">
        <v>409</v>
      </c>
      <c r="H4018" t="s">
        <v>2557</v>
      </c>
      <c r="I4018">
        <v>3911633797</v>
      </c>
      <c r="J4018" t="s">
        <v>2558</v>
      </c>
      <c r="K4018">
        <v>0</v>
      </c>
      <c r="L4018" t="s">
        <v>1228</v>
      </c>
      <c r="M4018">
        <v>0</v>
      </c>
      <c r="N4018" t="s">
        <v>1228</v>
      </c>
    </row>
    <row r="4019" spans="1:14" hidden="1">
      <c r="A4019">
        <v>19</v>
      </c>
      <c r="B4019">
        <v>41</v>
      </c>
      <c r="C4019" t="s">
        <v>2560</v>
      </c>
      <c r="D4019" t="s">
        <v>2662</v>
      </c>
      <c r="E4019">
        <v>1000730</v>
      </c>
      <c r="F4019" t="s">
        <v>47</v>
      </c>
      <c r="G4019" t="s">
        <v>54</v>
      </c>
      <c r="H4019" t="s">
        <v>2557</v>
      </c>
      <c r="I4019">
        <v>3911633796</v>
      </c>
      <c r="J4019" t="s">
        <v>2558</v>
      </c>
      <c r="K4019">
        <v>0</v>
      </c>
      <c r="L4019" t="s">
        <v>1228</v>
      </c>
      <c r="M4019">
        <v>0</v>
      </c>
      <c r="N4019" t="s">
        <v>1228</v>
      </c>
    </row>
    <row r="4020" spans="1:14" hidden="1">
      <c r="A4020">
        <v>19</v>
      </c>
      <c r="B4020">
        <v>41</v>
      </c>
      <c r="C4020" t="s">
        <v>2560</v>
      </c>
      <c r="D4020" t="s">
        <v>2662</v>
      </c>
      <c r="E4020">
        <v>1000730</v>
      </c>
      <c r="F4020" t="s">
        <v>47</v>
      </c>
      <c r="G4020" t="s">
        <v>54</v>
      </c>
      <c r="H4020" t="s">
        <v>2557</v>
      </c>
      <c r="I4020">
        <v>3911633796</v>
      </c>
      <c r="J4020" t="s">
        <v>2558</v>
      </c>
      <c r="K4020">
        <v>0</v>
      </c>
      <c r="L4020" t="s">
        <v>1228</v>
      </c>
      <c r="M4020">
        <v>0</v>
      </c>
      <c r="N4020" t="s">
        <v>1228</v>
      </c>
    </row>
    <row r="4021" spans="1:14" hidden="1">
      <c r="A4021">
        <v>19</v>
      </c>
      <c r="B4021">
        <v>41</v>
      </c>
      <c r="C4021" t="s">
        <v>2560</v>
      </c>
      <c r="D4021" t="s">
        <v>2662</v>
      </c>
      <c r="E4021">
        <v>1000730</v>
      </c>
      <c r="F4021" t="s">
        <v>47</v>
      </c>
      <c r="G4021" t="s">
        <v>54</v>
      </c>
      <c r="H4021" t="s">
        <v>2557</v>
      </c>
      <c r="I4021">
        <v>3911633796</v>
      </c>
      <c r="J4021" t="s">
        <v>2558</v>
      </c>
      <c r="K4021">
        <v>0</v>
      </c>
      <c r="L4021" t="s">
        <v>1228</v>
      </c>
      <c r="M4021">
        <v>0</v>
      </c>
      <c r="N4021" t="s">
        <v>1228</v>
      </c>
    </row>
    <row r="4022" spans="1:14" hidden="1">
      <c r="A4022">
        <v>19</v>
      </c>
      <c r="B4022">
        <v>41</v>
      </c>
      <c r="C4022" t="s">
        <v>2560</v>
      </c>
      <c r="D4022" t="s">
        <v>2662</v>
      </c>
      <c r="E4022">
        <v>1000730</v>
      </c>
      <c r="F4022" t="s">
        <v>47</v>
      </c>
      <c r="G4022" t="s">
        <v>54</v>
      </c>
      <c r="H4022" t="s">
        <v>2557</v>
      </c>
      <c r="I4022">
        <v>3911633796</v>
      </c>
      <c r="J4022" t="s">
        <v>2558</v>
      </c>
      <c r="K4022">
        <v>0</v>
      </c>
      <c r="L4022" t="s">
        <v>1228</v>
      </c>
      <c r="M4022">
        <v>0</v>
      </c>
      <c r="N4022" t="s">
        <v>1228</v>
      </c>
    </row>
    <row r="4023" spans="1:14" hidden="1">
      <c r="A4023">
        <v>19</v>
      </c>
      <c r="B4023">
        <v>41</v>
      </c>
      <c r="C4023" t="s">
        <v>2560</v>
      </c>
      <c r="D4023" t="s">
        <v>2662</v>
      </c>
      <c r="E4023">
        <v>1000730</v>
      </c>
      <c r="F4023" t="s">
        <v>47</v>
      </c>
      <c r="G4023" t="s">
        <v>54</v>
      </c>
      <c r="H4023" t="s">
        <v>2557</v>
      </c>
      <c r="I4023">
        <v>3911633796</v>
      </c>
      <c r="J4023" t="s">
        <v>2558</v>
      </c>
      <c r="K4023">
        <v>0</v>
      </c>
      <c r="L4023" t="s">
        <v>1228</v>
      </c>
      <c r="M4023">
        <v>0</v>
      </c>
      <c r="N4023" t="s">
        <v>1228</v>
      </c>
    </row>
    <row r="4024" spans="1:14" hidden="1">
      <c r="A4024">
        <v>19</v>
      </c>
      <c r="B4024">
        <v>41</v>
      </c>
      <c r="C4024" t="s">
        <v>2560</v>
      </c>
      <c r="D4024" t="s">
        <v>2662</v>
      </c>
      <c r="E4024">
        <v>1000730</v>
      </c>
      <c r="F4024" t="s">
        <v>47</v>
      </c>
      <c r="G4024" t="s">
        <v>54</v>
      </c>
      <c r="H4024" t="s">
        <v>2557</v>
      </c>
      <c r="I4024">
        <v>3911633796</v>
      </c>
      <c r="J4024" t="s">
        <v>2558</v>
      </c>
      <c r="K4024">
        <v>0</v>
      </c>
      <c r="L4024" t="s">
        <v>1228</v>
      </c>
      <c r="M4024">
        <v>0</v>
      </c>
      <c r="N4024" t="s">
        <v>1228</v>
      </c>
    </row>
    <row r="4025" spans="1:14" hidden="1">
      <c r="A4025">
        <v>19</v>
      </c>
      <c r="B4025">
        <v>41</v>
      </c>
      <c r="C4025" t="s">
        <v>2560</v>
      </c>
      <c r="D4025" t="s">
        <v>2662</v>
      </c>
      <c r="E4025">
        <v>1000730</v>
      </c>
      <c r="F4025" t="s">
        <v>47</v>
      </c>
      <c r="G4025" t="s">
        <v>54</v>
      </c>
      <c r="H4025" t="s">
        <v>2557</v>
      </c>
      <c r="I4025">
        <v>3911633796</v>
      </c>
      <c r="J4025" t="s">
        <v>2558</v>
      </c>
      <c r="K4025">
        <v>0</v>
      </c>
      <c r="L4025" t="s">
        <v>1228</v>
      </c>
      <c r="M4025">
        <v>0</v>
      </c>
      <c r="N4025" t="s">
        <v>1228</v>
      </c>
    </row>
    <row r="4026" spans="1:14" hidden="1">
      <c r="A4026">
        <v>19</v>
      </c>
      <c r="B4026">
        <v>41</v>
      </c>
      <c r="C4026" t="s">
        <v>2560</v>
      </c>
      <c r="D4026" t="s">
        <v>2662</v>
      </c>
      <c r="E4026">
        <v>1000730</v>
      </c>
      <c r="F4026" t="s">
        <v>47</v>
      </c>
      <c r="G4026" t="s">
        <v>54</v>
      </c>
      <c r="H4026" t="s">
        <v>2557</v>
      </c>
      <c r="I4026">
        <v>3911633796</v>
      </c>
      <c r="J4026" t="s">
        <v>2558</v>
      </c>
      <c r="K4026">
        <v>0</v>
      </c>
      <c r="L4026" t="s">
        <v>1228</v>
      </c>
      <c r="M4026">
        <v>0</v>
      </c>
      <c r="N4026" t="s">
        <v>1228</v>
      </c>
    </row>
    <row r="4027" spans="1:14" hidden="1">
      <c r="A4027">
        <v>19</v>
      </c>
      <c r="B4027">
        <v>41</v>
      </c>
      <c r="C4027" t="s">
        <v>2560</v>
      </c>
      <c r="D4027" t="s">
        <v>2662</v>
      </c>
      <c r="E4027">
        <v>1000730</v>
      </c>
      <c r="F4027" t="s">
        <v>47</v>
      </c>
      <c r="G4027" t="s">
        <v>54</v>
      </c>
      <c r="H4027" t="s">
        <v>2557</v>
      </c>
      <c r="I4027">
        <v>3911633796</v>
      </c>
      <c r="J4027" t="s">
        <v>2558</v>
      </c>
      <c r="K4027">
        <v>0</v>
      </c>
      <c r="L4027" t="s">
        <v>1228</v>
      </c>
      <c r="M4027">
        <v>0</v>
      </c>
      <c r="N4027" t="s">
        <v>1228</v>
      </c>
    </row>
    <row r="4028" spans="1:14" hidden="1">
      <c r="A4028">
        <v>19</v>
      </c>
      <c r="B4028">
        <v>41</v>
      </c>
      <c r="C4028" t="s">
        <v>2560</v>
      </c>
      <c r="D4028" t="s">
        <v>2662</v>
      </c>
      <c r="E4028">
        <v>1000730</v>
      </c>
      <c r="F4028" t="s">
        <v>47</v>
      </c>
      <c r="G4028" t="s">
        <v>54</v>
      </c>
      <c r="H4028" t="s">
        <v>2557</v>
      </c>
      <c r="I4028">
        <v>3911633796</v>
      </c>
      <c r="J4028" t="s">
        <v>2558</v>
      </c>
      <c r="K4028">
        <v>0</v>
      </c>
      <c r="L4028" t="s">
        <v>1228</v>
      </c>
      <c r="M4028">
        <v>0</v>
      </c>
      <c r="N4028" t="s">
        <v>1228</v>
      </c>
    </row>
    <row r="4029" spans="1:14" hidden="1">
      <c r="A4029">
        <v>19</v>
      </c>
      <c r="B4029">
        <v>41</v>
      </c>
      <c r="C4029" t="s">
        <v>2560</v>
      </c>
      <c r="D4029" t="s">
        <v>2662</v>
      </c>
      <c r="E4029">
        <v>1000730</v>
      </c>
      <c r="F4029" t="s">
        <v>47</v>
      </c>
      <c r="G4029" t="s">
        <v>54</v>
      </c>
      <c r="H4029" t="s">
        <v>2557</v>
      </c>
      <c r="I4029">
        <v>3911633796</v>
      </c>
      <c r="J4029" t="s">
        <v>2558</v>
      </c>
      <c r="K4029">
        <v>0</v>
      </c>
      <c r="L4029" t="s">
        <v>1228</v>
      </c>
      <c r="M4029">
        <v>0</v>
      </c>
      <c r="N4029" t="s">
        <v>1228</v>
      </c>
    </row>
    <row r="4030" spans="1:14" hidden="1">
      <c r="A4030">
        <v>19</v>
      </c>
      <c r="B4030">
        <v>41</v>
      </c>
      <c r="C4030" t="s">
        <v>2560</v>
      </c>
      <c r="D4030" t="s">
        <v>2662</v>
      </c>
      <c r="E4030">
        <v>1000730</v>
      </c>
      <c r="F4030" t="s">
        <v>47</v>
      </c>
      <c r="G4030" t="s">
        <v>54</v>
      </c>
      <c r="H4030" t="s">
        <v>2557</v>
      </c>
      <c r="I4030">
        <v>3911633796</v>
      </c>
      <c r="J4030" t="s">
        <v>2558</v>
      </c>
      <c r="K4030">
        <v>0</v>
      </c>
      <c r="L4030" t="s">
        <v>1228</v>
      </c>
      <c r="M4030">
        <v>0</v>
      </c>
      <c r="N4030" t="s">
        <v>1228</v>
      </c>
    </row>
    <row r="4031" spans="1:14" hidden="1">
      <c r="A4031">
        <v>19</v>
      </c>
      <c r="B4031">
        <v>41</v>
      </c>
      <c r="C4031" t="s">
        <v>2560</v>
      </c>
      <c r="D4031" t="s">
        <v>2662</v>
      </c>
      <c r="E4031">
        <v>1000730</v>
      </c>
      <c r="F4031" t="s">
        <v>47</v>
      </c>
      <c r="G4031" t="s">
        <v>54</v>
      </c>
      <c r="H4031" t="s">
        <v>2557</v>
      </c>
      <c r="I4031">
        <v>3911633796</v>
      </c>
      <c r="J4031" t="s">
        <v>2558</v>
      </c>
      <c r="K4031">
        <v>0</v>
      </c>
      <c r="L4031" t="s">
        <v>1228</v>
      </c>
      <c r="M4031">
        <v>0</v>
      </c>
      <c r="N4031" t="s">
        <v>1228</v>
      </c>
    </row>
    <row r="4032" spans="1:14" hidden="1">
      <c r="A4032">
        <v>19</v>
      </c>
      <c r="B4032">
        <v>41</v>
      </c>
      <c r="C4032" t="s">
        <v>2560</v>
      </c>
      <c r="D4032" t="s">
        <v>2662</v>
      </c>
      <c r="E4032">
        <v>1000730</v>
      </c>
      <c r="F4032" t="s">
        <v>47</v>
      </c>
      <c r="G4032" t="s">
        <v>54</v>
      </c>
      <c r="H4032" t="s">
        <v>2557</v>
      </c>
      <c r="I4032">
        <v>3911633796</v>
      </c>
      <c r="J4032" t="s">
        <v>2558</v>
      </c>
      <c r="K4032">
        <v>0</v>
      </c>
      <c r="L4032" t="s">
        <v>1228</v>
      </c>
      <c r="M4032">
        <v>0</v>
      </c>
      <c r="N4032" t="s">
        <v>1228</v>
      </c>
    </row>
    <row r="4033" spans="1:14" hidden="1">
      <c r="A4033">
        <v>19</v>
      </c>
      <c r="B4033">
        <v>41</v>
      </c>
      <c r="C4033" t="s">
        <v>2560</v>
      </c>
      <c r="D4033" t="s">
        <v>2662</v>
      </c>
      <c r="E4033">
        <v>1000730</v>
      </c>
      <c r="F4033" t="s">
        <v>47</v>
      </c>
      <c r="G4033" t="s">
        <v>54</v>
      </c>
      <c r="H4033" t="s">
        <v>2557</v>
      </c>
      <c r="I4033">
        <v>3911633796</v>
      </c>
      <c r="J4033" t="s">
        <v>2558</v>
      </c>
      <c r="K4033">
        <v>0</v>
      </c>
      <c r="L4033" t="s">
        <v>1228</v>
      </c>
      <c r="M4033">
        <v>0</v>
      </c>
      <c r="N4033" t="s">
        <v>1228</v>
      </c>
    </row>
    <row r="4034" spans="1:14" hidden="1">
      <c r="A4034">
        <v>19</v>
      </c>
      <c r="B4034">
        <v>41</v>
      </c>
      <c r="C4034" t="s">
        <v>2560</v>
      </c>
      <c r="D4034" t="s">
        <v>2662</v>
      </c>
      <c r="E4034">
        <v>1000730</v>
      </c>
      <c r="F4034" t="s">
        <v>47</v>
      </c>
      <c r="G4034" t="s">
        <v>54</v>
      </c>
      <c r="H4034" t="s">
        <v>2557</v>
      </c>
      <c r="I4034">
        <v>3911633796</v>
      </c>
      <c r="J4034" t="s">
        <v>2558</v>
      </c>
      <c r="K4034">
        <v>0</v>
      </c>
      <c r="L4034" t="s">
        <v>1228</v>
      </c>
      <c r="M4034">
        <v>0</v>
      </c>
      <c r="N4034" t="s">
        <v>1228</v>
      </c>
    </row>
    <row r="4035" spans="1:14" hidden="1">
      <c r="A4035">
        <v>19</v>
      </c>
      <c r="B4035">
        <v>41</v>
      </c>
      <c r="C4035" t="s">
        <v>2560</v>
      </c>
      <c r="D4035" t="s">
        <v>2662</v>
      </c>
      <c r="E4035">
        <v>1000730</v>
      </c>
      <c r="F4035" t="s">
        <v>47</v>
      </c>
      <c r="G4035" t="s">
        <v>54</v>
      </c>
      <c r="H4035" t="s">
        <v>2557</v>
      </c>
      <c r="I4035">
        <v>3911633796</v>
      </c>
      <c r="J4035" t="s">
        <v>2558</v>
      </c>
      <c r="K4035">
        <v>0</v>
      </c>
      <c r="L4035" t="s">
        <v>1228</v>
      </c>
      <c r="M4035">
        <v>0</v>
      </c>
      <c r="N4035" t="s">
        <v>1228</v>
      </c>
    </row>
    <row r="4036" spans="1:14" hidden="1">
      <c r="A4036">
        <v>19</v>
      </c>
      <c r="B4036">
        <v>41</v>
      </c>
      <c r="C4036" t="s">
        <v>2560</v>
      </c>
      <c r="D4036" t="s">
        <v>2662</v>
      </c>
      <c r="E4036">
        <v>1000730</v>
      </c>
      <c r="F4036" t="s">
        <v>47</v>
      </c>
      <c r="G4036" t="s">
        <v>54</v>
      </c>
      <c r="H4036" t="s">
        <v>2557</v>
      </c>
      <c r="I4036">
        <v>3911633796</v>
      </c>
      <c r="J4036" t="s">
        <v>2558</v>
      </c>
      <c r="K4036">
        <v>0</v>
      </c>
      <c r="L4036" t="s">
        <v>1228</v>
      </c>
      <c r="M4036">
        <v>0</v>
      </c>
      <c r="N4036" t="s">
        <v>1228</v>
      </c>
    </row>
    <row r="4037" spans="1:14" hidden="1">
      <c r="A4037">
        <v>19</v>
      </c>
      <c r="B4037">
        <v>41</v>
      </c>
      <c r="C4037" t="s">
        <v>2560</v>
      </c>
      <c r="D4037" t="s">
        <v>2662</v>
      </c>
      <c r="E4037">
        <v>1000730</v>
      </c>
      <c r="F4037" t="s">
        <v>47</v>
      </c>
      <c r="G4037" t="s">
        <v>54</v>
      </c>
      <c r="H4037" t="s">
        <v>2557</v>
      </c>
      <c r="I4037">
        <v>3911633796</v>
      </c>
      <c r="J4037" t="s">
        <v>2558</v>
      </c>
      <c r="K4037">
        <v>0</v>
      </c>
      <c r="L4037" t="s">
        <v>1228</v>
      </c>
      <c r="M4037">
        <v>0</v>
      </c>
      <c r="N4037" t="s">
        <v>1228</v>
      </c>
    </row>
    <row r="4038" spans="1:14" hidden="1">
      <c r="A4038">
        <v>19</v>
      </c>
      <c r="B4038">
        <v>41</v>
      </c>
      <c r="C4038" t="s">
        <v>2560</v>
      </c>
      <c r="D4038" t="s">
        <v>2662</v>
      </c>
      <c r="E4038">
        <v>1000730</v>
      </c>
      <c r="F4038" t="s">
        <v>47</v>
      </c>
      <c r="G4038" t="s">
        <v>54</v>
      </c>
      <c r="H4038" t="s">
        <v>2557</v>
      </c>
      <c r="I4038">
        <v>3911633796</v>
      </c>
      <c r="J4038" t="s">
        <v>2558</v>
      </c>
      <c r="K4038">
        <v>0</v>
      </c>
      <c r="L4038" t="s">
        <v>1228</v>
      </c>
      <c r="M4038">
        <v>0</v>
      </c>
      <c r="N4038" t="s">
        <v>1228</v>
      </c>
    </row>
    <row r="4039" spans="1:14" hidden="1">
      <c r="A4039">
        <v>19</v>
      </c>
      <c r="B4039">
        <v>41</v>
      </c>
      <c r="C4039" t="s">
        <v>2560</v>
      </c>
      <c r="D4039" t="s">
        <v>2662</v>
      </c>
      <c r="E4039">
        <v>1000730</v>
      </c>
      <c r="F4039" t="s">
        <v>47</v>
      </c>
      <c r="G4039" t="s">
        <v>54</v>
      </c>
      <c r="H4039" t="s">
        <v>2557</v>
      </c>
      <c r="I4039">
        <v>3911633796</v>
      </c>
      <c r="J4039" t="s">
        <v>2558</v>
      </c>
      <c r="K4039">
        <v>0</v>
      </c>
      <c r="L4039" t="s">
        <v>1228</v>
      </c>
      <c r="M4039">
        <v>0</v>
      </c>
      <c r="N4039" t="s">
        <v>1228</v>
      </c>
    </row>
    <row r="4040" spans="1:14" hidden="1">
      <c r="A4040">
        <v>19</v>
      </c>
      <c r="B4040">
        <v>41</v>
      </c>
      <c r="C4040" t="s">
        <v>2560</v>
      </c>
      <c r="D4040" t="s">
        <v>2662</v>
      </c>
      <c r="E4040">
        <v>1000730</v>
      </c>
      <c r="F4040" t="s">
        <v>47</v>
      </c>
      <c r="G4040" t="s">
        <v>54</v>
      </c>
      <c r="H4040" t="s">
        <v>2557</v>
      </c>
      <c r="I4040">
        <v>3911633796</v>
      </c>
      <c r="J4040" t="s">
        <v>2558</v>
      </c>
      <c r="K4040">
        <v>0</v>
      </c>
      <c r="L4040" t="s">
        <v>1228</v>
      </c>
      <c r="M4040">
        <v>0</v>
      </c>
      <c r="N4040" t="s">
        <v>1228</v>
      </c>
    </row>
    <row r="4041" spans="1:14" hidden="1">
      <c r="A4041">
        <v>19</v>
      </c>
      <c r="B4041">
        <v>41</v>
      </c>
      <c r="C4041" t="s">
        <v>2560</v>
      </c>
      <c r="D4041" t="s">
        <v>2662</v>
      </c>
      <c r="E4041">
        <v>1000730</v>
      </c>
      <c r="F4041" t="s">
        <v>47</v>
      </c>
      <c r="G4041" t="s">
        <v>54</v>
      </c>
      <c r="H4041" t="s">
        <v>2557</v>
      </c>
      <c r="I4041">
        <v>3911633796</v>
      </c>
      <c r="J4041" t="s">
        <v>2558</v>
      </c>
      <c r="K4041">
        <v>0</v>
      </c>
      <c r="L4041" t="s">
        <v>1228</v>
      </c>
      <c r="M4041">
        <v>0</v>
      </c>
      <c r="N4041" t="s">
        <v>1228</v>
      </c>
    </row>
    <row r="4042" spans="1:14" hidden="1">
      <c r="A4042">
        <v>19</v>
      </c>
      <c r="B4042">
        <v>41</v>
      </c>
      <c r="C4042" t="s">
        <v>2560</v>
      </c>
      <c r="D4042" t="s">
        <v>2662</v>
      </c>
      <c r="E4042">
        <v>1000730</v>
      </c>
      <c r="F4042" t="s">
        <v>47</v>
      </c>
      <c r="G4042" t="s">
        <v>54</v>
      </c>
      <c r="H4042" t="s">
        <v>2557</v>
      </c>
      <c r="I4042">
        <v>3911633796</v>
      </c>
      <c r="J4042" t="s">
        <v>2558</v>
      </c>
      <c r="K4042">
        <v>0</v>
      </c>
      <c r="L4042" t="s">
        <v>1228</v>
      </c>
      <c r="M4042">
        <v>0</v>
      </c>
      <c r="N4042" t="s">
        <v>1228</v>
      </c>
    </row>
    <row r="4043" spans="1:14" hidden="1">
      <c r="A4043">
        <v>10</v>
      </c>
      <c r="B4043">
        <v>41</v>
      </c>
      <c r="C4043" t="s">
        <v>2560</v>
      </c>
      <c r="D4043" t="s">
        <v>2662</v>
      </c>
      <c r="E4043">
        <v>1000730</v>
      </c>
      <c r="F4043" t="s">
        <v>47</v>
      </c>
      <c r="G4043" t="s">
        <v>1122</v>
      </c>
      <c r="H4043" t="s">
        <v>2557</v>
      </c>
      <c r="I4043">
        <v>3911633797</v>
      </c>
      <c r="J4043" t="s">
        <v>2558</v>
      </c>
      <c r="K4043">
        <v>0</v>
      </c>
      <c r="L4043" t="s">
        <v>1228</v>
      </c>
      <c r="M4043">
        <v>0</v>
      </c>
      <c r="N4043" t="s">
        <v>1228</v>
      </c>
    </row>
    <row r="4044" spans="1:14" hidden="1">
      <c r="A4044">
        <v>10</v>
      </c>
      <c r="B4044">
        <v>41</v>
      </c>
      <c r="C4044" t="s">
        <v>2560</v>
      </c>
      <c r="D4044" t="s">
        <v>2662</v>
      </c>
      <c r="E4044">
        <v>1000730</v>
      </c>
      <c r="F4044" t="s">
        <v>47</v>
      </c>
      <c r="G4044" t="s">
        <v>1122</v>
      </c>
      <c r="H4044" t="s">
        <v>2557</v>
      </c>
      <c r="I4044">
        <v>3911633797</v>
      </c>
      <c r="J4044" t="s">
        <v>2558</v>
      </c>
      <c r="K4044">
        <v>0</v>
      </c>
      <c r="L4044" t="s">
        <v>1228</v>
      </c>
      <c r="M4044">
        <v>0</v>
      </c>
      <c r="N4044" t="s">
        <v>1228</v>
      </c>
    </row>
    <row r="4045" spans="1:14" hidden="1">
      <c r="A4045">
        <v>10</v>
      </c>
      <c r="B4045">
        <v>41</v>
      </c>
      <c r="C4045" t="s">
        <v>2560</v>
      </c>
      <c r="D4045" t="s">
        <v>2662</v>
      </c>
      <c r="E4045">
        <v>1000730</v>
      </c>
      <c r="F4045" t="s">
        <v>47</v>
      </c>
      <c r="G4045" t="s">
        <v>194</v>
      </c>
      <c r="H4045" t="s">
        <v>2557</v>
      </c>
      <c r="I4045">
        <v>3911633797</v>
      </c>
      <c r="J4045" t="s">
        <v>2558</v>
      </c>
      <c r="K4045">
        <v>0</v>
      </c>
      <c r="L4045" t="s">
        <v>1228</v>
      </c>
      <c r="M4045">
        <v>0</v>
      </c>
      <c r="N4045" t="s">
        <v>1228</v>
      </c>
    </row>
    <row r="4046" spans="1:14" hidden="1">
      <c r="A4046">
        <v>10</v>
      </c>
      <c r="B4046">
        <v>41</v>
      </c>
      <c r="C4046" t="s">
        <v>2560</v>
      </c>
      <c r="D4046" t="s">
        <v>2662</v>
      </c>
      <c r="E4046">
        <v>1000730</v>
      </c>
      <c r="F4046" t="s">
        <v>47</v>
      </c>
      <c r="G4046" t="s">
        <v>409</v>
      </c>
      <c r="H4046" t="s">
        <v>2557</v>
      </c>
      <c r="I4046">
        <v>3911633797</v>
      </c>
      <c r="J4046" t="s">
        <v>2558</v>
      </c>
      <c r="K4046">
        <v>0</v>
      </c>
      <c r="L4046" t="s">
        <v>1228</v>
      </c>
      <c r="M4046">
        <v>0</v>
      </c>
      <c r="N4046" t="s">
        <v>1228</v>
      </c>
    </row>
    <row r="4047" spans="1:14" hidden="1">
      <c r="A4047">
        <v>10</v>
      </c>
      <c r="B4047">
        <v>41</v>
      </c>
      <c r="C4047" t="s">
        <v>2560</v>
      </c>
      <c r="D4047" t="s">
        <v>2662</v>
      </c>
      <c r="E4047">
        <v>1000730</v>
      </c>
      <c r="F4047" t="s">
        <v>47</v>
      </c>
      <c r="G4047" t="s">
        <v>194</v>
      </c>
      <c r="H4047" t="s">
        <v>2557</v>
      </c>
      <c r="I4047">
        <v>3911633797</v>
      </c>
      <c r="J4047" t="s">
        <v>2558</v>
      </c>
      <c r="K4047">
        <v>0</v>
      </c>
      <c r="L4047" t="s">
        <v>1228</v>
      </c>
      <c r="M4047">
        <v>0</v>
      </c>
      <c r="N4047" t="s">
        <v>1228</v>
      </c>
    </row>
    <row r="4048" spans="1:14" hidden="1">
      <c r="A4048">
        <v>10</v>
      </c>
      <c r="B4048">
        <v>41</v>
      </c>
      <c r="C4048" t="s">
        <v>2560</v>
      </c>
      <c r="D4048" t="s">
        <v>2662</v>
      </c>
      <c r="E4048">
        <v>1000730</v>
      </c>
      <c r="F4048" t="s">
        <v>47</v>
      </c>
      <c r="G4048" t="s">
        <v>409</v>
      </c>
      <c r="H4048" t="s">
        <v>2557</v>
      </c>
      <c r="I4048">
        <v>3911633797</v>
      </c>
      <c r="J4048" t="s">
        <v>2558</v>
      </c>
      <c r="K4048">
        <v>0</v>
      </c>
      <c r="L4048" t="s">
        <v>1228</v>
      </c>
      <c r="M4048">
        <v>0</v>
      </c>
      <c r="N4048" t="s">
        <v>1228</v>
      </c>
    </row>
    <row r="4049" spans="1:14" hidden="1">
      <c r="A4049">
        <v>10</v>
      </c>
      <c r="B4049">
        <v>57</v>
      </c>
      <c r="C4049" t="s">
        <v>2563</v>
      </c>
      <c r="D4049" t="s">
        <v>2663</v>
      </c>
      <c r="E4049">
        <v>1000730</v>
      </c>
      <c r="F4049" t="s">
        <v>47</v>
      </c>
      <c r="G4049" t="s">
        <v>54</v>
      </c>
      <c r="H4049">
        <v>8085</v>
      </c>
      <c r="I4049">
        <v>36736741</v>
      </c>
      <c r="J4049" t="s">
        <v>2664</v>
      </c>
      <c r="K4049" s="45">
        <v>8187</v>
      </c>
      <c r="L4049" t="s">
        <v>1228</v>
      </c>
      <c r="M4049" s="45">
        <v>1556</v>
      </c>
      <c r="N4049" t="s">
        <v>1228</v>
      </c>
    </row>
    <row r="4050" spans="1:14" hidden="1">
      <c r="A4050">
        <v>10</v>
      </c>
      <c r="B4050">
        <v>43</v>
      </c>
      <c r="C4050" t="s">
        <v>2563</v>
      </c>
      <c r="D4050" t="s">
        <v>2663</v>
      </c>
      <c r="E4050">
        <v>1000730</v>
      </c>
      <c r="F4050" t="s">
        <v>47</v>
      </c>
      <c r="G4050" t="s">
        <v>54</v>
      </c>
      <c r="H4050">
        <v>8085</v>
      </c>
      <c r="I4050">
        <v>36736741</v>
      </c>
      <c r="J4050" t="s">
        <v>2664</v>
      </c>
      <c r="K4050" s="45">
        <v>4512</v>
      </c>
      <c r="L4050" t="s">
        <v>1228</v>
      </c>
      <c r="M4050">
        <v>857</v>
      </c>
      <c r="N4050" t="s">
        <v>1228</v>
      </c>
    </row>
    <row r="4051" spans="1:14" hidden="1">
      <c r="A4051">
        <v>10</v>
      </c>
      <c r="B4051">
        <v>57</v>
      </c>
      <c r="C4051" t="s">
        <v>2563</v>
      </c>
      <c r="D4051" t="s">
        <v>2663</v>
      </c>
      <c r="E4051">
        <v>1000730</v>
      </c>
      <c r="F4051" t="s">
        <v>47</v>
      </c>
      <c r="G4051" t="s">
        <v>54</v>
      </c>
      <c r="H4051">
        <v>8085</v>
      </c>
      <c r="I4051">
        <v>36736741</v>
      </c>
      <c r="J4051" t="s">
        <v>2664</v>
      </c>
      <c r="K4051" s="45">
        <v>3638</v>
      </c>
      <c r="L4051" t="s">
        <v>1228</v>
      </c>
      <c r="M4051">
        <v>691</v>
      </c>
      <c r="N4051" t="s">
        <v>1228</v>
      </c>
    </row>
    <row r="4052" spans="1:14" hidden="1">
      <c r="A4052">
        <v>10</v>
      </c>
      <c r="B4052">
        <v>57</v>
      </c>
      <c r="C4052" t="s">
        <v>2563</v>
      </c>
      <c r="D4052" t="s">
        <v>2663</v>
      </c>
      <c r="E4052">
        <v>1000730</v>
      </c>
      <c r="F4052" t="s">
        <v>47</v>
      </c>
      <c r="G4052" t="s">
        <v>54</v>
      </c>
      <c r="H4052">
        <v>8085</v>
      </c>
      <c r="I4052">
        <v>36736741</v>
      </c>
      <c r="J4052" t="s">
        <v>2664</v>
      </c>
      <c r="K4052" s="45">
        <v>264697</v>
      </c>
      <c r="L4052" t="s">
        <v>1228</v>
      </c>
      <c r="M4052" s="45">
        <v>50292</v>
      </c>
      <c r="N4052" t="s">
        <v>1228</v>
      </c>
    </row>
    <row r="4053" spans="1:14" hidden="1">
      <c r="A4053">
        <v>10</v>
      </c>
      <c r="B4053">
        <v>57</v>
      </c>
      <c r="C4053" t="s">
        <v>2563</v>
      </c>
      <c r="D4053" t="s">
        <v>2663</v>
      </c>
      <c r="E4053">
        <v>1000730</v>
      </c>
      <c r="F4053" t="s">
        <v>47</v>
      </c>
      <c r="G4053" t="s">
        <v>54</v>
      </c>
      <c r="H4053">
        <v>8085</v>
      </c>
      <c r="I4053">
        <v>36736741</v>
      </c>
      <c r="J4053" t="s">
        <v>2664</v>
      </c>
      <c r="K4053" s="45">
        <v>15500</v>
      </c>
      <c r="L4053" t="s">
        <v>1228</v>
      </c>
      <c r="M4053" s="45">
        <v>2945</v>
      </c>
      <c r="N4053" t="s">
        <v>1228</v>
      </c>
    </row>
    <row r="4054" spans="1:14" hidden="1">
      <c r="A4054">
        <v>10</v>
      </c>
      <c r="B4054">
        <v>57</v>
      </c>
      <c r="C4054" t="s">
        <v>2563</v>
      </c>
      <c r="D4054" t="s">
        <v>2665</v>
      </c>
      <c r="E4054">
        <v>1000730</v>
      </c>
      <c r="F4054" t="s">
        <v>47</v>
      </c>
      <c r="G4054" t="s">
        <v>54</v>
      </c>
      <c r="H4054">
        <v>8085</v>
      </c>
      <c r="I4054">
        <v>36738100</v>
      </c>
      <c r="J4054" t="s">
        <v>2666</v>
      </c>
      <c r="K4054" s="45">
        <v>789877</v>
      </c>
      <c r="L4054" t="s">
        <v>1228</v>
      </c>
      <c r="M4054" s="45">
        <v>150077</v>
      </c>
      <c r="N4054" t="s">
        <v>1228</v>
      </c>
    </row>
    <row r="4055" spans="1:14" hidden="1">
      <c r="A4055">
        <v>19</v>
      </c>
      <c r="B4055">
        <v>41</v>
      </c>
      <c r="C4055" t="s">
        <v>2559</v>
      </c>
      <c r="D4055" t="s">
        <v>2667</v>
      </c>
      <c r="E4055">
        <v>1000730</v>
      </c>
      <c r="F4055" t="s">
        <v>47</v>
      </c>
      <c r="G4055" t="s">
        <v>54</v>
      </c>
      <c r="H4055" t="s">
        <v>2557</v>
      </c>
      <c r="I4055">
        <v>3911742313</v>
      </c>
      <c r="J4055" t="s">
        <v>2558</v>
      </c>
      <c r="K4055">
        <v>0</v>
      </c>
      <c r="L4055" t="s">
        <v>1228</v>
      </c>
      <c r="M4055">
        <v>0</v>
      </c>
      <c r="N4055" t="s">
        <v>1228</v>
      </c>
    </row>
    <row r="4056" spans="1:14" hidden="1">
      <c r="A4056">
        <v>19</v>
      </c>
      <c r="B4056">
        <v>41</v>
      </c>
      <c r="C4056" t="s">
        <v>2559</v>
      </c>
      <c r="D4056" t="s">
        <v>2667</v>
      </c>
      <c r="E4056">
        <v>1000730</v>
      </c>
      <c r="F4056" t="s">
        <v>47</v>
      </c>
      <c r="G4056" t="s">
        <v>54</v>
      </c>
      <c r="H4056" t="s">
        <v>2557</v>
      </c>
      <c r="I4056">
        <v>3911742313</v>
      </c>
      <c r="J4056" t="s">
        <v>2558</v>
      </c>
      <c r="K4056">
        <v>0</v>
      </c>
      <c r="L4056" t="s">
        <v>1228</v>
      </c>
      <c r="M4056">
        <v>0</v>
      </c>
      <c r="N4056" t="s">
        <v>1228</v>
      </c>
    </row>
    <row r="4057" spans="1:14" hidden="1">
      <c r="A4057">
        <v>19</v>
      </c>
      <c r="B4057">
        <v>41</v>
      </c>
      <c r="C4057" t="s">
        <v>2559</v>
      </c>
      <c r="D4057" t="s">
        <v>2667</v>
      </c>
      <c r="E4057">
        <v>1000730</v>
      </c>
      <c r="F4057" t="s">
        <v>47</v>
      </c>
      <c r="G4057" t="s">
        <v>54</v>
      </c>
      <c r="H4057" t="s">
        <v>2557</v>
      </c>
      <c r="I4057">
        <v>3911742313</v>
      </c>
      <c r="J4057" t="s">
        <v>2558</v>
      </c>
      <c r="K4057">
        <v>0</v>
      </c>
      <c r="L4057" t="s">
        <v>1228</v>
      </c>
      <c r="M4057">
        <v>0</v>
      </c>
      <c r="N4057" t="s">
        <v>1228</v>
      </c>
    </row>
    <row r="4058" spans="1:14" hidden="1">
      <c r="A4058">
        <v>19</v>
      </c>
      <c r="B4058">
        <v>41</v>
      </c>
      <c r="C4058" t="s">
        <v>2559</v>
      </c>
      <c r="D4058" t="s">
        <v>2667</v>
      </c>
      <c r="E4058">
        <v>1000730</v>
      </c>
      <c r="F4058" t="s">
        <v>47</v>
      </c>
      <c r="G4058" t="s">
        <v>54</v>
      </c>
      <c r="H4058" t="s">
        <v>2557</v>
      </c>
      <c r="I4058">
        <v>3911742313</v>
      </c>
      <c r="J4058" t="s">
        <v>2558</v>
      </c>
      <c r="K4058">
        <v>0</v>
      </c>
      <c r="L4058" t="s">
        <v>1228</v>
      </c>
      <c r="M4058">
        <v>0</v>
      </c>
      <c r="N4058" t="s">
        <v>1228</v>
      </c>
    </row>
    <row r="4059" spans="1:14" hidden="1">
      <c r="A4059">
        <v>19</v>
      </c>
      <c r="B4059">
        <v>41</v>
      </c>
      <c r="C4059" t="s">
        <v>2559</v>
      </c>
      <c r="D4059" t="s">
        <v>2667</v>
      </c>
      <c r="E4059">
        <v>1000730</v>
      </c>
      <c r="F4059" t="s">
        <v>47</v>
      </c>
      <c r="G4059" t="s">
        <v>54</v>
      </c>
      <c r="H4059" t="s">
        <v>2557</v>
      </c>
      <c r="I4059">
        <v>3911742313</v>
      </c>
      <c r="J4059" t="s">
        <v>2558</v>
      </c>
      <c r="K4059">
        <v>0</v>
      </c>
      <c r="L4059" t="s">
        <v>1228</v>
      </c>
      <c r="M4059">
        <v>0</v>
      </c>
      <c r="N4059" t="s">
        <v>1228</v>
      </c>
    </row>
    <row r="4060" spans="1:14" hidden="1">
      <c r="A4060">
        <v>19</v>
      </c>
      <c r="B4060">
        <v>41</v>
      </c>
      <c r="C4060" t="s">
        <v>2559</v>
      </c>
      <c r="D4060" t="s">
        <v>2667</v>
      </c>
      <c r="E4060">
        <v>1000730</v>
      </c>
      <c r="F4060" t="s">
        <v>47</v>
      </c>
      <c r="G4060" t="s">
        <v>54</v>
      </c>
      <c r="H4060" t="s">
        <v>2557</v>
      </c>
      <c r="I4060">
        <v>3911742313</v>
      </c>
      <c r="J4060" t="s">
        <v>2558</v>
      </c>
      <c r="K4060">
        <v>0</v>
      </c>
      <c r="L4060" t="s">
        <v>1228</v>
      </c>
      <c r="M4060">
        <v>0</v>
      </c>
      <c r="N4060" t="s">
        <v>1228</v>
      </c>
    </row>
    <row r="4061" spans="1:14" hidden="1">
      <c r="A4061">
        <v>19</v>
      </c>
      <c r="B4061">
        <v>41</v>
      </c>
      <c r="C4061" t="s">
        <v>2559</v>
      </c>
      <c r="D4061" t="s">
        <v>2667</v>
      </c>
      <c r="E4061">
        <v>1000730</v>
      </c>
      <c r="F4061" t="s">
        <v>47</v>
      </c>
      <c r="G4061" t="s">
        <v>54</v>
      </c>
      <c r="H4061" t="s">
        <v>2557</v>
      </c>
      <c r="I4061">
        <v>3911742313</v>
      </c>
      <c r="J4061" t="s">
        <v>2558</v>
      </c>
      <c r="K4061">
        <v>0</v>
      </c>
      <c r="L4061" t="s">
        <v>1228</v>
      </c>
      <c r="M4061">
        <v>0</v>
      </c>
      <c r="N4061" t="s">
        <v>1228</v>
      </c>
    </row>
    <row r="4062" spans="1:14" hidden="1">
      <c r="A4062">
        <v>19</v>
      </c>
      <c r="B4062">
        <v>41</v>
      </c>
      <c r="C4062" t="s">
        <v>2559</v>
      </c>
      <c r="D4062" t="s">
        <v>2667</v>
      </c>
      <c r="E4062">
        <v>1000730</v>
      </c>
      <c r="F4062" t="s">
        <v>47</v>
      </c>
      <c r="G4062" t="s">
        <v>54</v>
      </c>
      <c r="H4062" t="s">
        <v>2557</v>
      </c>
      <c r="I4062">
        <v>3911742313</v>
      </c>
      <c r="J4062" t="s">
        <v>2558</v>
      </c>
      <c r="K4062">
        <v>0</v>
      </c>
      <c r="L4062" t="s">
        <v>1228</v>
      </c>
      <c r="M4062">
        <v>0</v>
      </c>
      <c r="N4062" t="s">
        <v>1228</v>
      </c>
    </row>
    <row r="4063" spans="1:14" hidden="1">
      <c r="A4063">
        <v>19</v>
      </c>
      <c r="B4063">
        <v>41</v>
      </c>
      <c r="C4063" t="s">
        <v>2559</v>
      </c>
      <c r="D4063" t="s">
        <v>2667</v>
      </c>
      <c r="E4063">
        <v>1000730</v>
      </c>
      <c r="F4063" t="s">
        <v>47</v>
      </c>
      <c r="G4063" t="s">
        <v>54</v>
      </c>
      <c r="H4063" t="s">
        <v>2557</v>
      </c>
      <c r="I4063">
        <v>3911742313</v>
      </c>
      <c r="J4063" t="s">
        <v>2558</v>
      </c>
      <c r="K4063">
        <v>0</v>
      </c>
      <c r="L4063" t="s">
        <v>1228</v>
      </c>
      <c r="M4063">
        <v>0</v>
      </c>
      <c r="N4063" t="s">
        <v>1228</v>
      </c>
    </row>
    <row r="4064" spans="1:14" hidden="1">
      <c r="A4064">
        <v>19</v>
      </c>
      <c r="B4064">
        <v>41</v>
      </c>
      <c r="C4064" t="s">
        <v>2559</v>
      </c>
      <c r="D4064" t="s">
        <v>2667</v>
      </c>
      <c r="E4064">
        <v>1000730</v>
      </c>
      <c r="F4064" t="s">
        <v>47</v>
      </c>
      <c r="G4064" t="s">
        <v>54</v>
      </c>
      <c r="H4064" t="s">
        <v>2557</v>
      </c>
      <c r="I4064">
        <v>3911742313</v>
      </c>
      <c r="J4064" t="s">
        <v>2558</v>
      </c>
      <c r="K4064">
        <v>0</v>
      </c>
      <c r="L4064" t="s">
        <v>1228</v>
      </c>
      <c r="M4064">
        <v>0</v>
      </c>
      <c r="N4064" t="s">
        <v>1228</v>
      </c>
    </row>
    <row r="4065" spans="1:14" hidden="1">
      <c r="A4065">
        <v>19</v>
      </c>
      <c r="B4065">
        <v>41</v>
      </c>
      <c r="C4065" t="s">
        <v>2559</v>
      </c>
      <c r="D4065" t="s">
        <v>2667</v>
      </c>
      <c r="E4065">
        <v>1000730</v>
      </c>
      <c r="F4065" t="s">
        <v>47</v>
      </c>
      <c r="G4065" t="s">
        <v>54</v>
      </c>
      <c r="H4065" t="s">
        <v>2557</v>
      </c>
      <c r="I4065">
        <v>3911742313</v>
      </c>
      <c r="J4065" t="s">
        <v>2558</v>
      </c>
      <c r="K4065">
        <v>0</v>
      </c>
      <c r="L4065" t="s">
        <v>1228</v>
      </c>
      <c r="M4065">
        <v>0</v>
      </c>
      <c r="N4065" t="s">
        <v>1228</v>
      </c>
    </row>
    <row r="4066" spans="1:14" hidden="1">
      <c r="A4066">
        <v>19</v>
      </c>
      <c r="B4066">
        <v>41</v>
      </c>
      <c r="C4066" t="s">
        <v>2559</v>
      </c>
      <c r="D4066" t="s">
        <v>2667</v>
      </c>
      <c r="E4066">
        <v>1000730</v>
      </c>
      <c r="F4066" t="s">
        <v>47</v>
      </c>
      <c r="G4066" t="s">
        <v>54</v>
      </c>
      <c r="H4066" t="s">
        <v>2557</v>
      </c>
      <c r="I4066">
        <v>3911742313</v>
      </c>
      <c r="J4066" t="s">
        <v>2558</v>
      </c>
      <c r="K4066">
        <v>0</v>
      </c>
      <c r="L4066" t="s">
        <v>1228</v>
      </c>
      <c r="M4066">
        <v>0</v>
      </c>
      <c r="N4066" t="s">
        <v>1228</v>
      </c>
    </row>
    <row r="4067" spans="1:14" hidden="1">
      <c r="A4067">
        <v>19</v>
      </c>
      <c r="B4067">
        <v>41</v>
      </c>
      <c r="C4067" t="s">
        <v>2559</v>
      </c>
      <c r="D4067" t="s">
        <v>2667</v>
      </c>
      <c r="E4067">
        <v>1000730</v>
      </c>
      <c r="F4067" t="s">
        <v>47</v>
      </c>
      <c r="G4067" t="s">
        <v>54</v>
      </c>
      <c r="H4067" t="s">
        <v>2557</v>
      </c>
      <c r="I4067">
        <v>3911742313</v>
      </c>
      <c r="J4067" t="s">
        <v>2558</v>
      </c>
      <c r="K4067">
        <v>0</v>
      </c>
      <c r="L4067" t="s">
        <v>1228</v>
      </c>
      <c r="M4067">
        <v>0</v>
      </c>
      <c r="N4067" t="s">
        <v>1228</v>
      </c>
    </row>
    <row r="4068" spans="1:14" hidden="1">
      <c r="A4068">
        <v>19</v>
      </c>
      <c r="B4068">
        <v>41</v>
      </c>
      <c r="C4068" t="s">
        <v>2559</v>
      </c>
      <c r="D4068" t="s">
        <v>2667</v>
      </c>
      <c r="E4068">
        <v>1000730</v>
      </c>
      <c r="F4068" t="s">
        <v>47</v>
      </c>
      <c r="G4068" t="s">
        <v>54</v>
      </c>
      <c r="H4068" t="s">
        <v>2557</v>
      </c>
      <c r="I4068">
        <v>3911742313</v>
      </c>
      <c r="J4068" t="s">
        <v>2558</v>
      </c>
      <c r="K4068">
        <v>0</v>
      </c>
      <c r="L4068" t="s">
        <v>1228</v>
      </c>
      <c r="M4068">
        <v>0</v>
      </c>
      <c r="N4068" t="s">
        <v>1228</v>
      </c>
    </row>
    <row r="4069" spans="1:14" hidden="1">
      <c r="A4069">
        <v>19</v>
      </c>
      <c r="B4069">
        <v>41</v>
      </c>
      <c r="C4069" t="s">
        <v>2559</v>
      </c>
      <c r="D4069" t="s">
        <v>2667</v>
      </c>
      <c r="E4069">
        <v>1000730</v>
      </c>
      <c r="F4069" t="s">
        <v>47</v>
      </c>
      <c r="G4069" t="s">
        <v>54</v>
      </c>
      <c r="H4069" t="s">
        <v>2557</v>
      </c>
      <c r="I4069">
        <v>3911742313</v>
      </c>
      <c r="J4069" t="s">
        <v>2558</v>
      </c>
      <c r="K4069">
        <v>0</v>
      </c>
      <c r="L4069" t="s">
        <v>1228</v>
      </c>
      <c r="M4069">
        <v>0</v>
      </c>
      <c r="N4069" t="s">
        <v>1228</v>
      </c>
    </row>
    <row r="4070" spans="1:14" hidden="1">
      <c r="A4070">
        <v>19</v>
      </c>
      <c r="B4070">
        <v>41</v>
      </c>
      <c r="C4070" t="s">
        <v>2559</v>
      </c>
      <c r="D4070" t="s">
        <v>2667</v>
      </c>
      <c r="E4070">
        <v>1000730</v>
      </c>
      <c r="F4070" t="s">
        <v>47</v>
      </c>
      <c r="G4070" t="s">
        <v>54</v>
      </c>
      <c r="H4070" t="s">
        <v>2557</v>
      </c>
      <c r="I4070">
        <v>3911742313</v>
      </c>
      <c r="J4070" t="s">
        <v>2558</v>
      </c>
      <c r="K4070">
        <v>0</v>
      </c>
      <c r="L4070" t="s">
        <v>1228</v>
      </c>
      <c r="M4070">
        <v>0</v>
      </c>
      <c r="N4070" t="s">
        <v>1228</v>
      </c>
    </row>
    <row r="4071" spans="1:14" hidden="1">
      <c r="A4071">
        <v>19</v>
      </c>
      <c r="B4071">
        <v>41</v>
      </c>
      <c r="C4071" t="s">
        <v>2559</v>
      </c>
      <c r="D4071" t="s">
        <v>2667</v>
      </c>
      <c r="E4071">
        <v>1000730</v>
      </c>
      <c r="F4071" t="s">
        <v>47</v>
      </c>
      <c r="G4071" t="s">
        <v>54</v>
      </c>
      <c r="H4071" t="s">
        <v>2557</v>
      </c>
      <c r="I4071">
        <v>3911742313</v>
      </c>
      <c r="J4071" t="s">
        <v>2558</v>
      </c>
      <c r="K4071">
        <v>0</v>
      </c>
      <c r="L4071" t="s">
        <v>1228</v>
      </c>
      <c r="M4071">
        <v>0</v>
      </c>
      <c r="N4071" t="s">
        <v>1228</v>
      </c>
    </row>
    <row r="4072" spans="1:14" hidden="1">
      <c r="A4072">
        <v>19</v>
      </c>
      <c r="B4072">
        <v>41</v>
      </c>
      <c r="C4072" t="s">
        <v>2559</v>
      </c>
      <c r="D4072" t="s">
        <v>2667</v>
      </c>
      <c r="E4072">
        <v>1000730</v>
      </c>
      <c r="F4072" t="s">
        <v>47</v>
      </c>
      <c r="G4072" t="s">
        <v>54</v>
      </c>
      <c r="H4072" t="s">
        <v>2557</v>
      </c>
      <c r="I4072">
        <v>3911742313</v>
      </c>
      <c r="J4072" t="s">
        <v>2558</v>
      </c>
      <c r="K4072">
        <v>0</v>
      </c>
      <c r="L4072" t="s">
        <v>1228</v>
      </c>
      <c r="M4072">
        <v>0</v>
      </c>
      <c r="N4072" t="s">
        <v>1228</v>
      </c>
    </row>
    <row r="4073" spans="1:14" hidden="1">
      <c r="A4073">
        <v>19</v>
      </c>
      <c r="B4073">
        <v>41</v>
      </c>
      <c r="C4073" t="s">
        <v>2559</v>
      </c>
      <c r="D4073" t="s">
        <v>2667</v>
      </c>
      <c r="E4073">
        <v>1000730</v>
      </c>
      <c r="F4073" t="s">
        <v>47</v>
      </c>
      <c r="G4073" t="s">
        <v>54</v>
      </c>
      <c r="H4073" t="s">
        <v>2557</v>
      </c>
      <c r="I4073">
        <v>3911742313</v>
      </c>
      <c r="J4073" t="s">
        <v>2558</v>
      </c>
      <c r="K4073">
        <v>0</v>
      </c>
      <c r="L4073" t="s">
        <v>1228</v>
      </c>
      <c r="M4073">
        <v>0</v>
      </c>
      <c r="N4073" t="s">
        <v>1228</v>
      </c>
    </row>
    <row r="4074" spans="1:14" hidden="1">
      <c r="A4074">
        <v>19</v>
      </c>
      <c r="B4074">
        <v>41</v>
      </c>
      <c r="C4074" t="s">
        <v>2559</v>
      </c>
      <c r="D4074" t="s">
        <v>2667</v>
      </c>
      <c r="E4074">
        <v>1000730</v>
      </c>
      <c r="F4074" t="s">
        <v>47</v>
      </c>
      <c r="G4074" t="s">
        <v>54</v>
      </c>
      <c r="H4074" t="s">
        <v>2557</v>
      </c>
      <c r="I4074">
        <v>3911742313</v>
      </c>
      <c r="J4074" t="s">
        <v>2558</v>
      </c>
      <c r="K4074">
        <v>0</v>
      </c>
      <c r="L4074" t="s">
        <v>1228</v>
      </c>
      <c r="M4074">
        <v>0</v>
      </c>
      <c r="N4074" t="s">
        <v>1228</v>
      </c>
    </row>
    <row r="4075" spans="1:14" hidden="1">
      <c r="A4075">
        <v>19</v>
      </c>
      <c r="B4075">
        <v>41</v>
      </c>
      <c r="C4075" t="s">
        <v>2559</v>
      </c>
      <c r="D4075" t="s">
        <v>2667</v>
      </c>
      <c r="E4075">
        <v>1000730</v>
      </c>
      <c r="F4075" t="s">
        <v>47</v>
      </c>
      <c r="G4075" t="s">
        <v>54</v>
      </c>
      <c r="H4075" t="s">
        <v>2557</v>
      </c>
      <c r="I4075">
        <v>3911742313</v>
      </c>
      <c r="J4075" t="s">
        <v>2558</v>
      </c>
      <c r="K4075">
        <v>0</v>
      </c>
      <c r="L4075" t="s">
        <v>1228</v>
      </c>
      <c r="M4075">
        <v>0</v>
      </c>
      <c r="N4075" t="s">
        <v>1228</v>
      </c>
    </row>
    <row r="4076" spans="1:14" hidden="1">
      <c r="A4076">
        <v>19</v>
      </c>
      <c r="B4076">
        <v>41</v>
      </c>
      <c r="C4076" t="s">
        <v>2559</v>
      </c>
      <c r="D4076" t="s">
        <v>2667</v>
      </c>
      <c r="E4076">
        <v>1000730</v>
      </c>
      <c r="F4076" t="s">
        <v>47</v>
      </c>
      <c r="G4076" t="s">
        <v>54</v>
      </c>
      <c r="H4076" t="s">
        <v>2557</v>
      </c>
      <c r="I4076">
        <v>3911742313</v>
      </c>
      <c r="J4076" t="s">
        <v>2558</v>
      </c>
      <c r="K4076">
        <v>0</v>
      </c>
      <c r="L4076" t="s">
        <v>1228</v>
      </c>
      <c r="M4076">
        <v>0</v>
      </c>
      <c r="N4076" t="s">
        <v>1228</v>
      </c>
    </row>
    <row r="4077" spans="1:14" hidden="1">
      <c r="A4077">
        <v>19</v>
      </c>
      <c r="B4077">
        <v>41</v>
      </c>
      <c r="C4077" t="s">
        <v>2559</v>
      </c>
      <c r="D4077" t="s">
        <v>2667</v>
      </c>
      <c r="E4077">
        <v>1000730</v>
      </c>
      <c r="F4077" t="s">
        <v>47</v>
      </c>
      <c r="G4077" t="s">
        <v>54</v>
      </c>
      <c r="H4077" t="s">
        <v>2557</v>
      </c>
      <c r="I4077">
        <v>3911742313</v>
      </c>
      <c r="J4077" t="s">
        <v>2558</v>
      </c>
      <c r="K4077">
        <v>0</v>
      </c>
      <c r="L4077" t="s">
        <v>1228</v>
      </c>
      <c r="M4077">
        <v>0</v>
      </c>
      <c r="N4077" t="s">
        <v>1228</v>
      </c>
    </row>
    <row r="4078" spans="1:14" hidden="1">
      <c r="A4078">
        <v>19</v>
      </c>
      <c r="B4078">
        <v>41</v>
      </c>
      <c r="C4078" t="s">
        <v>2559</v>
      </c>
      <c r="D4078" t="s">
        <v>2667</v>
      </c>
      <c r="E4078">
        <v>1000730</v>
      </c>
      <c r="F4078" t="s">
        <v>47</v>
      </c>
      <c r="G4078" t="s">
        <v>54</v>
      </c>
      <c r="H4078" t="s">
        <v>2557</v>
      </c>
      <c r="I4078">
        <v>3911742313</v>
      </c>
      <c r="J4078" t="s">
        <v>2558</v>
      </c>
      <c r="K4078">
        <v>0</v>
      </c>
      <c r="L4078" t="s">
        <v>1228</v>
      </c>
      <c r="M4078">
        <v>0</v>
      </c>
      <c r="N4078" t="s">
        <v>1228</v>
      </c>
    </row>
    <row r="4079" spans="1:14" hidden="1">
      <c r="A4079">
        <v>10</v>
      </c>
      <c r="B4079">
        <v>41</v>
      </c>
      <c r="C4079" t="s">
        <v>2559</v>
      </c>
      <c r="D4079" t="s">
        <v>2667</v>
      </c>
      <c r="E4079">
        <v>1000730</v>
      </c>
      <c r="F4079" t="s">
        <v>47</v>
      </c>
      <c r="G4079" t="s">
        <v>1122</v>
      </c>
      <c r="H4079" t="s">
        <v>2557</v>
      </c>
      <c r="I4079">
        <v>3911742314</v>
      </c>
      <c r="J4079" t="s">
        <v>2558</v>
      </c>
      <c r="K4079">
        <v>0</v>
      </c>
      <c r="L4079" t="s">
        <v>1228</v>
      </c>
      <c r="M4079">
        <v>0</v>
      </c>
      <c r="N4079" t="s">
        <v>1228</v>
      </c>
    </row>
    <row r="4080" spans="1:14" hidden="1">
      <c r="A4080">
        <v>10</v>
      </c>
      <c r="B4080">
        <v>41</v>
      </c>
      <c r="C4080" t="s">
        <v>2559</v>
      </c>
      <c r="D4080" t="s">
        <v>2667</v>
      </c>
      <c r="E4080">
        <v>1000730</v>
      </c>
      <c r="F4080" t="s">
        <v>47</v>
      </c>
      <c r="G4080" t="s">
        <v>194</v>
      </c>
      <c r="H4080" t="s">
        <v>2557</v>
      </c>
      <c r="I4080">
        <v>3911742314</v>
      </c>
      <c r="J4080" t="s">
        <v>2558</v>
      </c>
      <c r="K4080">
        <v>0</v>
      </c>
      <c r="L4080" t="s">
        <v>1228</v>
      </c>
      <c r="M4080">
        <v>0</v>
      </c>
      <c r="N4080" t="s">
        <v>1228</v>
      </c>
    </row>
    <row r="4081" spans="1:14" hidden="1">
      <c r="A4081">
        <v>10</v>
      </c>
      <c r="B4081">
        <v>41</v>
      </c>
      <c r="C4081" t="s">
        <v>2559</v>
      </c>
      <c r="D4081" t="s">
        <v>2667</v>
      </c>
      <c r="E4081">
        <v>1000730</v>
      </c>
      <c r="F4081" t="s">
        <v>47</v>
      </c>
      <c r="G4081" t="s">
        <v>409</v>
      </c>
      <c r="H4081" t="s">
        <v>2557</v>
      </c>
      <c r="I4081">
        <v>3911742314</v>
      </c>
      <c r="J4081" t="s">
        <v>2558</v>
      </c>
      <c r="K4081">
        <v>0</v>
      </c>
      <c r="L4081" t="s">
        <v>1228</v>
      </c>
      <c r="M4081">
        <v>0</v>
      </c>
      <c r="N4081" t="s">
        <v>1228</v>
      </c>
    </row>
    <row r="4082" spans="1:14" hidden="1">
      <c r="A4082">
        <v>10</v>
      </c>
      <c r="B4082">
        <v>41</v>
      </c>
      <c r="C4082" t="s">
        <v>2559</v>
      </c>
      <c r="D4082" t="s">
        <v>2667</v>
      </c>
      <c r="E4082">
        <v>1000730</v>
      </c>
      <c r="F4082" t="s">
        <v>47</v>
      </c>
      <c r="G4082" t="s">
        <v>1122</v>
      </c>
      <c r="H4082" t="s">
        <v>2557</v>
      </c>
      <c r="I4082">
        <v>3911742314</v>
      </c>
      <c r="J4082" t="s">
        <v>2558</v>
      </c>
      <c r="K4082">
        <v>0</v>
      </c>
      <c r="L4082" t="s">
        <v>1228</v>
      </c>
      <c r="M4082">
        <v>0</v>
      </c>
      <c r="N4082" t="s">
        <v>1228</v>
      </c>
    </row>
    <row r="4083" spans="1:14" hidden="1">
      <c r="A4083">
        <v>10</v>
      </c>
      <c r="B4083">
        <v>41</v>
      </c>
      <c r="C4083" t="s">
        <v>2559</v>
      </c>
      <c r="D4083" t="s">
        <v>2667</v>
      </c>
      <c r="E4083">
        <v>1000730</v>
      </c>
      <c r="F4083" t="s">
        <v>47</v>
      </c>
      <c r="G4083" t="s">
        <v>194</v>
      </c>
      <c r="H4083" t="s">
        <v>2557</v>
      </c>
      <c r="I4083">
        <v>3911742314</v>
      </c>
      <c r="J4083" t="s">
        <v>2558</v>
      </c>
      <c r="K4083">
        <v>0</v>
      </c>
      <c r="L4083" t="s">
        <v>1228</v>
      </c>
      <c r="M4083">
        <v>0</v>
      </c>
      <c r="N4083" t="s">
        <v>1228</v>
      </c>
    </row>
    <row r="4084" spans="1:14" hidden="1">
      <c r="A4084">
        <v>10</v>
      </c>
      <c r="B4084">
        <v>41</v>
      </c>
      <c r="C4084" t="s">
        <v>2559</v>
      </c>
      <c r="D4084" t="s">
        <v>2667</v>
      </c>
      <c r="E4084">
        <v>1000730</v>
      </c>
      <c r="F4084" t="s">
        <v>47</v>
      </c>
      <c r="G4084" t="s">
        <v>409</v>
      </c>
      <c r="H4084" t="s">
        <v>2557</v>
      </c>
      <c r="I4084">
        <v>3911742314</v>
      </c>
      <c r="J4084" t="s">
        <v>2558</v>
      </c>
      <c r="K4084">
        <v>0</v>
      </c>
      <c r="L4084" t="s">
        <v>1228</v>
      </c>
      <c r="M4084">
        <v>0</v>
      </c>
      <c r="N4084" t="s">
        <v>1228</v>
      </c>
    </row>
    <row r="4085" spans="1:14" hidden="1">
      <c r="A4085">
        <v>19</v>
      </c>
      <c r="B4085">
        <v>41</v>
      </c>
      <c r="C4085" t="s">
        <v>2555</v>
      </c>
      <c r="D4085" t="s">
        <v>2667</v>
      </c>
      <c r="E4085">
        <v>1000730</v>
      </c>
      <c r="F4085" t="s">
        <v>47</v>
      </c>
      <c r="G4085" t="s">
        <v>54</v>
      </c>
      <c r="H4085" t="s">
        <v>2557</v>
      </c>
      <c r="I4085">
        <v>36740958</v>
      </c>
      <c r="J4085" t="s">
        <v>2558</v>
      </c>
      <c r="K4085">
        <v>0</v>
      </c>
      <c r="L4085" t="s">
        <v>1228</v>
      </c>
      <c r="M4085">
        <v>0</v>
      </c>
      <c r="N4085" t="s">
        <v>1228</v>
      </c>
    </row>
    <row r="4086" spans="1:14" hidden="1">
      <c r="A4086">
        <v>19</v>
      </c>
      <c r="B4086">
        <v>41</v>
      </c>
      <c r="C4086" t="s">
        <v>2555</v>
      </c>
      <c r="D4086" t="s">
        <v>2667</v>
      </c>
      <c r="E4086">
        <v>1000730</v>
      </c>
      <c r="F4086" t="s">
        <v>47</v>
      </c>
      <c r="G4086" t="s">
        <v>54</v>
      </c>
      <c r="H4086" t="s">
        <v>2557</v>
      </c>
      <c r="I4086">
        <v>36740958</v>
      </c>
      <c r="J4086" t="s">
        <v>2558</v>
      </c>
      <c r="K4086">
        <v>0</v>
      </c>
      <c r="L4086" t="s">
        <v>1228</v>
      </c>
      <c r="M4086">
        <v>0</v>
      </c>
      <c r="N4086" t="s">
        <v>1228</v>
      </c>
    </row>
    <row r="4087" spans="1:14" hidden="1">
      <c r="A4087">
        <v>19</v>
      </c>
      <c r="B4087">
        <v>41</v>
      </c>
      <c r="C4087" t="s">
        <v>2555</v>
      </c>
      <c r="D4087" t="s">
        <v>2667</v>
      </c>
      <c r="E4087">
        <v>1000730</v>
      </c>
      <c r="F4087" t="s">
        <v>47</v>
      </c>
      <c r="G4087" t="s">
        <v>54</v>
      </c>
      <c r="H4087" t="s">
        <v>2557</v>
      </c>
      <c r="I4087">
        <v>36740958</v>
      </c>
      <c r="J4087" t="s">
        <v>2558</v>
      </c>
      <c r="K4087">
        <v>0</v>
      </c>
      <c r="L4087" t="s">
        <v>1228</v>
      </c>
      <c r="M4087">
        <v>0</v>
      </c>
      <c r="N4087" t="s">
        <v>1228</v>
      </c>
    </row>
    <row r="4088" spans="1:14" hidden="1">
      <c r="A4088">
        <v>19</v>
      </c>
      <c r="B4088">
        <v>41</v>
      </c>
      <c r="C4088" t="s">
        <v>2555</v>
      </c>
      <c r="D4088" t="s">
        <v>2667</v>
      </c>
      <c r="E4088">
        <v>1000730</v>
      </c>
      <c r="F4088" t="s">
        <v>47</v>
      </c>
      <c r="G4088" t="s">
        <v>54</v>
      </c>
      <c r="H4088" t="s">
        <v>2557</v>
      </c>
      <c r="I4088">
        <v>36740958</v>
      </c>
      <c r="J4088" t="s">
        <v>2558</v>
      </c>
      <c r="K4088">
        <v>0</v>
      </c>
      <c r="L4088" t="s">
        <v>1228</v>
      </c>
      <c r="M4088">
        <v>0</v>
      </c>
      <c r="N4088" t="s">
        <v>1228</v>
      </c>
    </row>
    <row r="4089" spans="1:14" hidden="1">
      <c r="A4089">
        <v>19</v>
      </c>
      <c r="B4089">
        <v>41</v>
      </c>
      <c r="C4089" t="s">
        <v>2555</v>
      </c>
      <c r="D4089" t="s">
        <v>2667</v>
      </c>
      <c r="E4089">
        <v>1000730</v>
      </c>
      <c r="F4089" t="s">
        <v>47</v>
      </c>
      <c r="G4089" t="s">
        <v>54</v>
      </c>
      <c r="H4089" t="s">
        <v>2557</v>
      </c>
      <c r="I4089">
        <v>36740958</v>
      </c>
      <c r="J4089" t="s">
        <v>2558</v>
      </c>
      <c r="K4089">
        <v>0</v>
      </c>
      <c r="L4089" t="s">
        <v>1228</v>
      </c>
      <c r="M4089">
        <v>0</v>
      </c>
      <c r="N4089" t="s">
        <v>1228</v>
      </c>
    </row>
    <row r="4090" spans="1:14" hidden="1">
      <c r="A4090">
        <v>19</v>
      </c>
      <c r="B4090">
        <v>41</v>
      </c>
      <c r="C4090" t="s">
        <v>2555</v>
      </c>
      <c r="D4090" t="s">
        <v>2667</v>
      </c>
      <c r="E4090">
        <v>1000730</v>
      </c>
      <c r="F4090" t="s">
        <v>47</v>
      </c>
      <c r="G4090" t="s">
        <v>54</v>
      </c>
      <c r="H4090" t="s">
        <v>2557</v>
      </c>
      <c r="I4090">
        <v>36740958</v>
      </c>
      <c r="J4090" t="s">
        <v>2558</v>
      </c>
      <c r="K4090" s="45">
        <v>18274</v>
      </c>
      <c r="L4090" t="s">
        <v>1228</v>
      </c>
      <c r="M4090" s="45">
        <v>3472</v>
      </c>
      <c r="N4090" t="s">
        <v>1228</v>
      </c>
    </row>
    <row r="4091" spans="1:14" hidden="1">
      <c r="A4091">
        <v>19</v>
      </c>
      <c r="B4091">
        <v>41</v>
      </c>
      <c r="C4091" t="s">
        <v>2555</v>
      </c>
      <c r="D4091" t="s">
        <v>2667</v>
      </c>
      <c r="E4091">
        <v>1000730</v>
      </c>
      <c r="F4091" t="s">
        <v>47</v>
      </c>
      <c r="G4091" t="s">
        <v>54</v>
      </c>
      <c r="H4091" t="s">
        <v>2557</v>
      </c>
      <c r="I4091">
        <v>36740958</v>
      </c>
      <c r="J4091" t="s">
        <v>2558</v>
      </c>
      <c r="K4091" s="45">
        <v>43428</v>
      </c>
      <c r="L4091" t="s">
        <v>1228</v>
      </c>
      <c r="M4091" s="45">
        <v>8251</v>
      </c>
      <c r="N4091" t="s">
        <v>1228</v>
      </c>
    </row>
    <row r="4092" spans="1:14" hidden="1">
      <c r="A4092">
        <v>19</v>
      </c>
      <c r="B4092">
        <v>41</v>
      </c>
      <c r="C4092" t="s">
        <v>2555</v>
      </c>
      <c r="D4092" t="s">
        <v>2667</v>
      </c>
      <c r="E4092">
        <v>1000730</v>
      </c>
      <c r="F4092" t="s">
        <v>47</v>
      </c>
      <c r="G4092" t="s">
        <v>54</v>
      </c>
      <c r="H4092" t="s">
        <v>2557</v>
      </c>
      <c r="I4092">
        <v>36740958</v>
      </c>
      <c r="J4092" t="s">
        <v>2558</v>
      </c>
      <c r="K4092">
        <v>0</v>
      </c>
      <c r="L4092" t="s">
        <v>1228</v>
      </c>
      <c r="M4092">
        <v>0</v>
      </c>
      <c r="N4092" t="s">
        <v>1228</v>
      </c>
    </row>
    <row r="4093" spans="1:14" hidden="1">
      <c r="A4093">
        <v>19</v>
      </c>
      <c r="B4093">
        <v>41</v>
      </c>
      <c r="C4093" t="s">
        <v>2555</v>
      </c>
      <c r="D4093" t="s">
        <v>2667</v>
      </c>
      <c r="E4093">
        <v>1000730</v>
      </c>
      <c r="F4093" t="s">
        <v>47</v>
      </c>
      <c r="G4093" t="s">
        <v>54</v>
      </c>
      <c r="H4093" t="s">
        <v>2557</v>
      </c>
      <c r="I4093">
        <v>36740958</v>
      </c>
      <c r="J4093" t="s">
        <v>2558</v>
      </c>
      <c r="K4093">
        <v>0</v>
      </c>
      <c r="L4093" t="s">
        <v>1228</v>
      </c>
      <c r="M4093">
        <v>0</v>
      </c>
      <c r="N4093" t="s">
        <v>1228</v>
      </c>
    </row>
    <row r="4094" spans="1:14" hidden="1">
      <c r="A4094">
        <v>19</v>
      </c>
      <c r="B4094">
        <v>41</v>
      </c>
      <c r="C4094" t="s">
        <v>2555</v>
      </c>
      <c r="D4094" t="s">
        <v>2667</v>
      </c>
      <c r="E4094">
        <v>1000730</v>
      </c>
      <c r="F4094" t="s">
        <v>47</v>
      </c>
      <c r="G4094" t="s">
        <v>54</v>
      </c>
      <c r="H4094" t="s">
        <v>2557</v>
      </c>
      <c r="I4094">
        <v>36740958</v>
      </c>
      <c r="J4094" t="s">
        <v>2558</v>
      </c>
      <c r="K4094">
        <v>0</v>
      </c>
      <c r="L4094" t="s">
        <v>1228</v>
      </c>
      <c r="M4094">
        <v>0</v>
      </c>
      <c r="N4094" t="s">
        <v>1228</v>
      </c>
    </row>
    <row r="4095" spans="1:14" hidden="1">
      <c r="A4095">
        <v>19</v>
      </c>
      <c r="B4095">
        <v>41</v>
      </c>
      <c r="C4095" t="s">
        <v>2555</v>
      </c>
      <c r="D4095" t="s">
        <v>2667</v>
      </c>
      <c r="E4095">
        <v>1000730</v>
      </c>
      <c r="F4095" t="s">
        <v>47</v>
      </c>
      <c r="G4095" t="s">
        <v>54</v>
      </c>
      <c r="H4095" t="s">
        <v>2557</v>
      </c>
      <c r="I4095">
        <v>36740958</v>
      </c>
      <c r="J4095" t="s">
        <v>2558</v>
      </c>
      <c r="K4095">
        <v>0</v>
      </c>
      <c r="L4095" t="s">
        <v>1228</v>
      </c>
      <c r="M4095">
        <v>0</v>
      </c>
      <c r="N4095" t="s">
        <v>1228</v>
      </c>
    </row>
    <row r="4096" spans="1:14" hidden="1">
      <c r="A4096">
        <v>19</v>
      </c>
      <c r="B4096">
        <v>41</v>
      </c>
      <c r="C4096" t="s">
        <v>2555</v>
      </c>
      <c r="D4096" t="s">
        <v>2667</v>
      </c>
      <c r="E4096">
        <v>1000730</v>
      </c>
      <c r="F4096" t="s">
        <v>47</v>
      </c>
      <c r="G4096" t="s">
        <v>54</v>
      </c>
      <c r="H4096" t="s">
        <v>2557</v>
      </c>
      <c r="I4096">
        <v>36740958</v>
      </c>
      <c r="J4096" t="s">
        <v>2558</v>
      </c>
      <c r="K4096">
        <v>0</v>
      </c>
      <c r="L4096" t="s">
        <v>1228</v>
      </c>
      <c r="M4096">
        <v>0</v>
      </c>
      <c r="N4096" t="s">
        <v>1228</v>
      </c>
    </row>
    <row r="4097" spans="1:14" hidden="1">
      <c r="A4097">
        <v>19</v>
      </c>
      <c r="B4097">
        <v>41</v>
      </c>
      <c r="C4097" t="s">
        <v>2555</v>
      </c>
      <c r="D4097" t="s">
        <v>2667</v>
      </c>
      <c r="E4097">
        <v>1000730</v>
      </c>
      <c r="F4097" t="s">
        <v>47</v>
      </c>
      <c r="G4097" t="s">
        <v>54</v>
      </c>
      <c r="H4097" t="s">
        <v>2557</v>
      </c>
      <c r="I4097">
        <v>36740958</v>
      </c>
      <c r="J4097" t="s">
        <v>2558</v>
      </c>
      <c r="K4097">
        <v>0</v>
      </c>
      <c r="L4097" t="s">
        <v>1228</v>
      </c>
      <c r="M4097">
        <v>0</v>
      </c>
      <c r="N4097" t="s">
        <v>1228</v>
      </c>
    </row>
    <row r="4098" spans="1:14" hidden="1">
      <c r="A4098">
        <v>19</v>
      </c>
      <c r="B4098">
        <v>41</v>
      </c>
      <c r="C4098" t="s">
        <v>2555</v>
      </c>
      <c r="D4098" t="s">
        <v>2667</v>
      </c>
      <c r="E4098">
        <v>1000730</v>
      </c>
      <c r="F4098" t="s">
        <v>47</v>
      </c>
      <c r="G4098" t="s">
        <v>54</v>
      </c>
      <c r="H4098" t="s">
        <v>2557</v>
      </c>
      <c r="I4098">
        <v>36740958</v>
      </c>
      <c r="J4098" t="s">
        <v>2558</v>
      </c>
      <c r="K4098">
        <v>0</v>
      </c>
      <c r="L4098" t="s">
        <v>1228</v>
      </c>
      <c r="M4098">
        <v>0</v>
      </c>
      <c r="N4098" t="s">
        <v>1228</v>
      </c>
    </row>
    <row r="4099" spans="1:14" hidden="1">
      <c r="A4099">
        <v>19</v>
      </c>
      <c r="B4099">
        <v>41</v>
      </c>
      <c r="C4099" t="s">
        <v>2555</v>
      </c>
      <c r="D4099" t="s">
        <v>2667</v>
      </c>
      <c r="E4099">
        <v>1000730</v>
      </c>
      <c r="F4099" t="s">
        <v>47</v>
      </c>
      <c r="G4099" t="s">
        <v>54</v>
      </c>
      <c r="H4099" t="s">
        <v>2557</v>
      </c>
      <c r="I4099">
        <v>36740958</v>
      </c>
      <c r="J4099" t="s">
        <v>2558</v>
      </c>
      <c r="K4099">
        <v>0</v>
      </c>
      <c r="L4099" t="s">
        <v>1228</v>
      </c>
      <c r="M4099">
        <v>0</v>
      </c>
      <c r="N4099" t="s">
        <v>1228</v>
      </c>
    </row>
    <row r="4100" spans="1:14" hidden="1">
      <c r="A4100">
        <v>19</v>
      </c>
      <c r="B4100">
        <v>41</v>
      </c>
      <c r="C4100" t="s">
        <v>2555</v>
      </c>
      <c r="D4100" t="s">
        <v>2667</v>
      </c>
      <c r="E4100">
        <v>1000730</v>
      </c>
      <c r="F4100" t="s">
        <v>47</v>
      </c>
      <c r="G4100" t="s">
        <v>54</v>
      </c>
      <c r="H4100" t="s">
        <v>2557</v>
      </c>
      <c r="I4100">
        <v>36740958</v>
      </c>
      <c r="J4100" t="s">
        <v>2558</v>
      </c>
      <c r="K4100">
        <v>0</v>
      </c>
      <c r="L4100" t="s">
        <v>1228</v>
      </c>
      <c r="M4100">
        <v>0</v>
      </c>
      <c r="N4100" t="s">
        <v>1228</v>
      </c>
    </row>
    <row r="4101" spans="1:14" hidden="1">
      <c r="A4101">
        <v>19</v>
      </c>
      <c r="B4101">
        <v>41</v>
      </c>
      <c r="C4101" t="s">
        <v>2555</v>
      </c>
      <c r="D4101" t="s">
        <v>2667</v>
      </c>
      <c r="E4101">
        <v>1000730</v>
      </c>
      <c r="F4101" t="s">
        <v>47</v>
      </c>
      <c r="G4101" t="s">
        <v>54</v>
      </c>
      <c r="H4101" t="s">
        <v>2557</v>
      </c>
      <c r="I4101">
        <v>36740958</v>
      </c>
      <c r="J4101" t="s">
        <v>2558</v>
      </c>
      <c r="K4101">
        <v>0</v>
      </c>
      <c r="L4101" t="s">
        <v>1228</v>
      </c>
      <c r="M4101">
        <v>0</v>
      </c>
      <c r="N4101" t="s">
        <v>1228</v>
      </c>
    </row>
    <row r="4102" spans="1:14" hidden="1">
      <c r="A4102">
        <v>19</v>
      </c>
      <c r="B4102">
        <v>41</v>
      </c>
      <c r="C4102" t="s">
        <v>2555</v>
      </c>
      <c r="D4102" t="s">
        <v>2667</v>
      </c>
      <c r="E4102">
        <v>1000730</v>
      </c>
      <c r="F4102" t="s">
        <v>47</v>
      </c>
      <c r="G4102" t="s">
        <v>54</v>
      </c>
      <c r="H4102" t="s">
        <v>2557</v>
      </c>
      <c r="I4102">
        <v>36740958</v>
      </c>
      <c r="J4102" t="s">
        <v>2558</v>
      </c>
      <c r="K4102">
        <v>0</v>
      </c>
      <c r="L4102" t="s">
        <v>1228</v>
      </c>
      <c r="M4102">
        <v>0</v>
      </c>
      <c r="N4102" t="s">
        <v>1228</v>
      </c>
    </row>
    <row r="4103" spans="1:14" hidden="1">
      <c r="A4103">
        <v>19</v>
      </c>
      <c r="B4103">
        <v>41</v>
      </c>
      <c r="C4103" t="s">
        <v>2555</v>
      </c>
      <c r="D4103" t="s">
        <v>2667</v>
      </c>
      <c r="E4103">
        <v>1000730</v>
      </c>
      <c r="F4103" t="s">
        <v>47</v>
      </c>
      <c r="G4103" t="s">
        <v>54</v>
      </c>
      <c r="H4103" t="s">
        <v>2557</v>
      </c>
      <c r="I4103">
        <v>36740958</v>
      </c>
      <c r="J4103" t="s">
        <v>2558</v>
      </c>
      <c r="K4103">
        <v>0</v>
      </c>
      <c r="L4103" t="s">
        <v>1228</v>
      </c>
      <c r="M4103">
        <v>0</v>
      </c>
      <c r="N4103" t="s">
        <v>1228</v>
      </c>
    </row>
    <row r="4104" spans="1:14" hidden="1">
      <c r="A4104">
        <v>19</v>
      </c>
      <c r="B4104">
        <v>41</v>
      </c>
      <c r="C4104" t="s">
        <v>2555</v>
      </c>
      <c r="D4104" t="s">
        <v>2667</v>
      </c>
      <c r="E4104">
        <v>1000730</v>
      </c>
      <c r="F4104" t="s">
        <v>47</v>
      </c>
      <c r="G4104" t="s">
        <v>54</v>
      </c>
      <c r="H4104" t="s">
        <v>2557</v>
      </c>
      <c r="I4104">
        <v>36740958</v>
      </c>
      <c r="J4104" t="s">
        <v>2558</v>
      </c>
      <c r="K4104">
        <v>0</v>
      </c>
      <c r="L4104" t="s">
        <v>1228</v>
      </c>
      <c r="M4104">
        <v>0</v>
      </c>
      <c r="N4104" t="s">
        <v>1228</v>
      </c>
    </row>
    <row r="4105" spans="1:14" hidden="1">
      <c r="A4105">
        <v>19</v>
      </c>
      <c r="B4105">
        <v>41</v>
      </c>
      <c r="C4105" t="s">
        <v>2555</v>
      </c>
      <c r="D4105" t="s">
        <v>2667</v>
      </c>
      <c r="E4105">
        <v>1000730</v>
      </c>
      <c r="F4105" t="s">
        <v>47</v>
      </c>
      <c r="G4105" t="s">
        <v>54</v>
      </c>
      <c r="H4105" t="s">
        <v>2557</v>
      </c>
      <c r="I4105">
        <v>36740958</v>
      </c>
      <c r="J4105" t="s">
        <v>2558</v>
      </c>
      <c r="K4105">
        <v>0</v>
      </c>
      <c r="L4105" t="s">
        <v>1228</v>
      </c>
      <c r="M4105">
        <v>0</v>
      </c>
      <c r="N4105" t="s">
        <v>1228</v>
      </c>
    </row>
    <row r="4106" spans="1:14" hidden="1">
      <c r="A4106">
        <v>19</v>
      </c>
      <c r="B4106">
        <v>41</v>
      </c>
      <c r="C4106" t="s">
        <v>2555</v>
      </c>
      <c r="D4106" t="s">
        <v>2667</v>
      </c>
      <c r="E4106">
        <v>1000730</v>
      </c>
      <c r="F4106" t="s">
        <v>47</v>
      </c>
      <c r="G4106" t="s">
        <v>54</v>
      </c>
      <c r="H4106" t="s">
        <v>2557</v>
      </c>
      <c r="I4106">
        <v>36740958</v>
      </c>
      <c r="J4106" t="s">
        <v>2558</v>
      </c>
      <c r="K4106">
        <v>0</v>
      </c>
      <c r="L4106" t="s">
        <v>1228</v>
      </c>
      <c r="M4106">
        <v>0</v>
      </c>
      <c r="N4106" t="s">
        <v>1228</v>
      </c>
    </row>
    <row r="4107" spans="1:14" hidden="1">
      <c r="A4107">
        <v>10</v>
      </c>
      <c r="B4107">
        <v>41</v>
      </c>
      <c r="C4107" t="s">
        <v>2555</v>
      </c>
      <c r="D4107" t="s">
        <v>2667</v>
      </c>
      <c r="E4107">
        <v>1000730</v>
      </c>
      <c r="F4107" t="s">
        <v>47</v>
      </c>
      <c r="G4107" t="s">
        <v>150</v>
      </c>
      <c r="H4107" t="s">
        <v>2557</v>
      </c>
      <c r="I4107">
        <v>36740959</v>
      </c>
      <c r="J4107" t="s">
        <v>2558</v>
      </c>
      <c r="K4107">
        <v>0</v>
      </c>
      <c r="L4107" t="s">
        <v>1228</v>
      </c>
      <c r="M4107">
        <v>0</v>
      </c>
      <c r="N4107" t="s">
        <v>1228</v>
      </c>
    </row>
    <row r="4108" spans="1:14" hidden="1">
      <c r="A4108">
        <v>10</v>
      </c>
      <c r="B4108">
        <v>41</v>
      </c>
      <c r="C4108" t="s">
        <v>2555</v>
      </c>
      <c r="D4108" t="s">
        <v>2667</v>
      </c>
      <c r="E4108">
        <v>1000730</v>
      </c>
      <c r="F4108" t="s">
        <v>47</v>
      </c>
      <c r="G4108" t="s">
        <v>182</v>
      </c>
      <c r="H4108" t="s">
        <v>2557</v>
      </c>
      <c r="I4108">
        <v>36740959</v>
      </c>
      <c r="J4108" t="s">
        <v>2558</v>
      </c>
      <c r="K4108">
        <v>0</v>
      </c>
      <c r="L4108" t="s">
        <v>1228</v>
      </c>
      <c r="M4108">
        <v>0</v>
      </c>
      <c r="N4108" t="s">
        <v>1228</v>
      </c>
    </row>
    <row r="4109" spans="1:14" hidden="1">
      <c r="A4109">
        <v>10</v>
      </c>
      <c r="B4109">
        <v>41</v>
      </c>
      <c r="C4109" t="s">
        <v>2555</v>
      </c>
      <c r="D4109" t="s">
        <v>2667</v>
      </c>
      <c r="E4109">
        <v>1000730</v>
      </c>
      <c r="F4109" t="s">
        <v>47</v>
      </c>
      <c r="G4109" t="s">
        <v>150</v>
      </c>
      <c r="H4109" t="s">
        <v>2557</v>
      </c>
      <c r="I4109">
        <v>36740959</v>
      </c>
      <c r="J4109" t="s">
        <v>2558</v>
      </c>
      <c r="K4109">
        <v>0</v>
      </c>
      <c r="L4109" t="s">
        <v>1228</v>
      </c>
      <c r="M4109">
        <v>0</v>
      </c>
      <c r="N4109" t="s">
        <v>1228</v>
      </c>
    </row>
    <row r="4110" spans="1:14" hidden="1">
      <c r="A4110">
        <v>10</v>
      </c>
      <c r="B4110">
        <v>41</v>
      </c>
      <c r="C4110" t="s">
        <v>2555</v>
      </c>
      <c r="D4110" t="s">
        <v>2667</v>
      </c>
      <c r="E4110">
        <v>1000730</v>
      </c>
      <c r="F4110" t="s">
        <v>47</v>
      </c>
      <c r="G4110" t="s">
        <v>135</v>
      </c>
      <c r="H4110" t="s">
        <v>2557</v>
      </c>
      <c r="I4110">
        <v>36740959</v>
      </c>
      <c r="J4110" t="s">
        <v>2558</v>
      </c>
      <c r="K4110">
        <v>0</v>
      </c>
      <c r="L4110" t="s">
        <v>1228</v>
      </c>
      <c r="M4110">
        <v>0</v>
      </c>
      <c r="N4110" t="s">
        <v>1228</v>
      </c>
    </row>
    <row r="4111" spans="1:14" hidden="1">
      <c r="A4111">
        <v>10</v>
      </c>
      <c r="B4111">
        <v>41</v>
      </c>
      <c r="C4111" t="s">
        <v>2555</v>
      </c>
      <c r="D4111" t="s">
        <v>2667</v>
      </c>
      <c r="E4111">
        <v>1000730</v>
      </c>
      <c r="F4111" t="s">
        <v>47</v>
      </c>
      <c r="G4111" t="s">
        <v>137</v>
      </c>
      <c r="H4111" t="s">
        <v>2557</v>
      </c>
      <c r="I4111">
        <v>36740959</v>
      </c>
      <c r="J4111" t="s">
        <v>2558</v>
      </c>
      <c r="K4111">
        <v>0</v>
      </c>
      <c r="L4111" t="s">
        <v>1228</v>
      </c>
      <c r="M4111">
        <v>0</v>
      </c>
      <c r="N4111" t="s">
        <v>1228</v>
      </c>
    </row>
    <row r="4112" spans="1:14" hidden="1">
      <c r="A4112">
        <v>10</v>
      </c>
      <c r="B4112">
        <v>41</v>
      </c>
      <c r="C4112" t="s">
        <v>2555</v>
      </c>
      <c r="D4112" t="s">
        <v>2667</v>
      </c>
      <c r="E4112">
        <v>1000730</v>
      </c>
      <c r="F4112" t="s">
        <v>47</v>
      </c>
      <c r="G4112" t="s">
        <v>117</v>
      </c>
      <c r="H4112" t="s">
        <v>2557</v>
      </c>
      <c r="I4112">
        <v>36740959</v>
      </c>
      <c r="J4112" t="s">
        <v>2558</v>
      </c>
      <c r="K4112">
        <v>0</v>
      </c>
      <c r="L4112" t="s">
        <v>1228</v>
      </c>
      <c r="M4112">
        <v>0</v>
      </c>
      <c r="N4112" t="s">
        <v>1228</v>
      </c>
    </row>
    <row r="4113" spans="1:14" hidden="1">
      <c r="A4113">
        <v>10</v>
      </c>
      <c r="B4113">
        <v>41</v>
      </c>
      <c r="C4113" t="s">
        <v>2555</v>
      </c>
      <c r="D4113" t="s">
        <v>2667</v>
      </c>
      <c r="E4113">
        <v>1000730</v>
      </c>
      <c r="F4113" t="s">
        <v>47</v>
      </c>
      <c r="G4113" t="s">
        <v>135</v>
      </c>
      <c r="H4113" t="s">
        <v>2557</v>
      </c>
      <c r="I4113">
        <v>36740959</v>
      </c>
      <c r="J4113" t="s">
        <v>2558</v>
      </c>
      <c r="K4113">
        <v>0</v>
      </c>
      <c r="L4113" t="s">
        <v>1228</v>
      </c>
      <c r="M4113">
        <v>0</v>
      </c>
      <c r="N4113" t="s">
        <v>1228</v>
      </c>
    </row>
    <row r="4114" spans="1:14" hidden="1">
      <c r="A4114">
        <v>10</v>
      </c>
      <c r="B4114">
        <v>41</v>
      </c>
      <c r="C4114" t="s">
        <v>2555</v>
      </c>
      <c r="D4114" t="s">
        <v>2667</v>
      </c>
      <c r="E4114">
        <v>1000730</v>
      </c>
      <c r="F4114" t="s">
        <v>47</v>
      </c>
      <c r="G4114" t="s">
        <v>279</v>
      </c>
      <c r="H4114" t="s">
        <v>2557</v>
      </c>
      <c r="I4114">
        <v>36740959</v>
      </c>
      <c r="J4114" t="s">
        <v>2558</v>
      </c>
      <c r="K4114">
        <v>0</v>
      </c>
      <c r="L4114" t="s">
        <v>1228</v>
      </c>
      <c r="M4114">
        <v>0</v>
      </c>
      <c r="N4114" t="s">
        <v>1228</v>
      </c>
    </row>
    <row r="4115" spans="1:14" hidden="1">
      <c r="A4115">
        <v>10</v>
      </c>
      <c r="B4115">
        <v>41</v>
      </c>
      <c r="C4115" t="s">
        <v>2555</v>
      </c>
      <c r="D4115" t="s">
        <v>2667</v>
      </c>
      <c r="E4115">
        <v>1000730</v>
      </c>
      <c r="F4115" t="s">
        <v>47</v>
      </c>
      <c r="G4115" t="s">
        <v>177</v>
      </c>
      <c r="H4115" t="s">
        <v>2557</v>
      </c>
      <c r="I4115">
        <v>36740959</v>
      </c>
      <c r="J4115" t="s">
        <v>2558</v>
      </c>
      <c r="K4115">
        <v>0</v>
      </c>
      <c r="L4115" t="s">
        <v>1228</v>
      </c>
      <c r="M4115">
        <v>0</v>
      </c>
      <c r="N4115" t="s">
        <v>1228</v>
      </c>
    </row>
    <row r="4116" spans="1:14" hidden="1">
      <c r="A4116">
        <v>10</v>
      </c>
      <c r="B4116">
        <v>41</v>
      </c>
      <c r="C4116" t="s">
        <v>2555</v>
      </c>
      <c r="D4116" t="s">
        <v>2667</v>
      </c>
      <c r="E4116">
        <v>1000730</v>
      </c>
      <c r="F4116" t="s">
        <v>47</v>
      </c>
      <c r="G4116" t="s">
        <v>250</v>
      </c>
      <c r="H4116" t="s">
        <v>2557</v>
      </c>
      <c r="I4116">
        <v>36740959</v>
      </c>
      <c r="J4116" t="s">
        <v>2558</v>
      </c>
      <c r="K4116">
        <v>0</v>
      </c>
      <c r="L4116" t="s">
        <v>1228</v>
      </c>
      <c r="M4116">
        <v>0</v>
      </c>
      <c r="N4116" t="s">
        <v>1228</v>
      </c>
    </row>
    <row r="4117" spans="1:14" hidden="1">
      <c r="A4117">
        <v>10</v>
      </c>
      <c r="B4117">
        <v>41</v>
      </c>
      <c r="C4117" t="s">
        <v>2555</v>
      </c>
      <c r="D4117" t="s">
        <v>2667</v>
      </c>
      <c r="E4117">
        <v>1000730</v>
      </c>
      <c r="F4117" t="s">
        <v>47</v>
      </c>
      <c r="G4117" t="s">
        <v>252</v>
      </c>
      <c r="H4117" t="s">
        <v>2557</v>
      </c>
      <c r="I4117">
        <v>36740959</v>
      </c>
      <c r="J4117" t="s">
        <v>2558</v>
      </c>
      <c r="K4117">
        <v>0</v>
      </c>
      <c r="L4117" t="s">
        <v>1228</v>
      </c>
      <c r="M4117">
        <v>0</v>
      </c>
      <c r="N4117" t="s">
        <v>1228</v>
      </c>
    </row>
    <row r="4118" spans="1:14" hidden="1">
      <c r="A4118">
        <v>10</v>
      </c>
      <c r="B4118">
        <v>41</v>
      </c>
      <c r="C4118" t="s">
        <v>2555</v>
      </c>
      <c r="D4118" t="s">
        <v>2667</v>
      </c>
      <c r="E4118">
        <v>1000730</v>
      </c>
      <c r="F4118" t="s">
        <v>47</v>
      </c>
      <c r="G4118" t="s">
        <v>245</v>
      </c>
      <c r="H4118" t="s">
        <v>2557</v>
      </c>
      <c r="I4118">
        <v>36740959</v>
      </c>
      <c r="J4118" t="s">
        <v>2558</v>
      </c>
      <c r="K4118">
        <v>0</v>
      </c>
      <c r="L4118" t="s">
        <v>1228</v>
      </c>
      <c r="M4118">
        <v>0</v>
      </c>
      <c r="N4118" t="s">
        <v>1228</v>
      </c>
    </row>
    <row r="4119" spans="1:14" hidden="1">
      <c r="A4119">
        <v>10</v>
      </c>
      <c r="B4119">
        <v>41</v>
      </c>
      <c r="C4119" t="s">
        <v>2555</v>
      </c>
      <c r="D4119" t="s">
        <v>2667</v>
      </c>
      <c r="E4119">
        <v>1000730</v>
      </c>
      <c r="F4119" t="s">
        <v>47</v>
      </c>
      <c r="G4119" t="s">
        <v>117</v>
      </c>
      <c r="H4119" t="s">
        <v>2557</v>
      </c>
      <c r="I4119">
        <v>36740959</v>
      </c>
      <c r="J4119" t="s">
        <v>2558</v>
      </c>
      <c r="K4119">
        <v>0</v>
      </c>
      <c r="L4119" t="s">
        <v>1228</v>
      </c>
      <c r="M4119">
        <v>0</v>
      </c>
      <c r="N4119" t="s">
        <v>1228</v>
      </c>
    </row>
    <row r="4120" spans="1:14" hidden="1">
      <c r="A4120">
        <v>10</v>
      </c>
      <c r="B4120">
        <v>41</v>
      </c>
      <c r="C4120" t="s">
        <v>2555</v>
      </c>
      <c r="D4120" t="s">
        <v>2667</v>
      </c>
      <c r="E4120">
        <v>1000730</v>
      </c>
      <c r="F4120" t="s">
        <v>47</v>
      </c>
      <c r="G4120" t="s">
        <v>254</v>
      </c>
      <c r="H4120" t="s">
        <v>2557</v>
      </c>
      <c r="I4120">
        <v>36740959</v>
      </c>
      <c r="J4120" t="s">
        <v>2558</v>
      </c>
      <c r="K4120">
        <v>0</v>
      </c>
      <c r="L4120" t="s">
        <v>1228</v>
      </c>
      <c r="M4120">
        <v>0</v>
      </c>
      <c r="N4120" t="s">
        <v>1228</v>
      </c>
    </row>
    <row r="4121" spans="1:14" hidden="1">
      <c r="A4121">
        <v>10</v>
      </c>
      <c r="B4121">
        <v>41</v>
      </c>
      <c r="C4121" t="s">
        <v>2555</v>
      </c>
      <c r="D4121" t="s">
        <v>2667</v>
      </c>
      <c r="E4121">
        <v>1000730</v>
      </c>
      <c r="F4121" t="s">
        <v>47</v>
      </c>
      <c r="G4121" t="s">
        <v>150</v>
      </c>
      <c r="H4121" t="s">
        <v>2557</v>
      </c>
      <c r="I4121">
        <v>36740959</v>
      </c>
      <c r="J4121" t="s">
        <v>2558</v>
      </c>
      <c r="K4121">
        <v>0</v>
      </c>
      <c r="L4121" t="s">
        <v>1228</v>
      </c>
      <c r="M4121">
        <v>0</v>
      </c>
      <c r="N4121" t="s">
        <v>1228</v>
      </c>
    </row>
    <row r="4122" spans="1:14" hidden="1">
      <c r="A4122">
        <v>10</v>
      </c>
      <c r="B4122">
        <v>41</v>
      </c>
      <c r="C4122" t="s">
        <v>2555</v>
      </c>
      <c r="D4122" t="s">
        <v>2667</v>
      </c>
      <c r="E4122">
        <v>1000730</v>
      </c>
      <c r="F4122" t="s">
        <v>47</v>
      </c>
      <c r="G4122" t="s">
        <v>135</v>
      </c>
      <c r="H4122" t="s">
        <v>2557</v>
      </c>
      <c r="I4122">
        <v>36740959</v>
      </c>
      <c r="J4122" t="s">
        <v>2558</v>
      </c>
      <c r="K4122">
        <v>0</v>
      </c>
      <c r="L4122" t="s">
        <v>1228</v>
      </c>
      <c r="M4122">
        <v>0</v>
      </c>
      <c r="N4122" t="s">
        <v>1228</v>
      </c>
    </row>
    <row r="4123" spans="1:14" hidden="1">
      <c r="A4123">
        <v>10</v>
      </c>
      <c r="B4123">
        <v>41</v>
      </c>
      <c r="C4123" t="s">
        <v>2555</v>
      </c>
      <c r="D4123" t="s">
        <v>2667</v>
      </c>
      <c r="E4123">
        <v>1000730</v>
      </c>
      <c r="F4123" t="s">
        <v>47</v>
      </c>
      <c r="G4123" t="s">
        <v>317</v>
      </c>
      <c r="H4123" t="s">
        <v>2557</v>
      </c>
      <c r="I4123">
        <v>36740959</v>
      </c>
      <c r="J4123" t="s">
        <v>2558</v>
      </c>
      <c r="K4123">
        <v>0</v>
      </c>
      <c r="L4123" t="s">
        <v>1228</v>
      </c>
      <c r="M4123">
        <v>0</v>
      </c>
      <c r="N4123" t="s">
        <v>1228</v>
      </c>
    </row>
    <row r="4124" spans="1:14" hidden="1">
      <c r="A4124">
        <v>10</v>
      </c>
      <c r="B4124">
        <v>41</v>
      </c>
      <c r="C4124" t="s">
        <v>2555</v>
      </c>
      <c r="D4124" t="s">
        <v>2667</v>
      </c>
      <c r="E4124">
        <v>1000730</v>
      </c>
      <c r="F4124" t="s">
        <v>47</v>
      </c>
      <c r="G4124" t="s">
        <v>317</v>
      </c>
      <c r="H4124" t="s">
        <v>2557</v>
      </c>
      <c r="I4124">
        <v>36740959</v>
      </c>
      <c r="J4124" t="s">
        <v>2558</v>
      </c>
      <c r="K4124">
        <v>0</v>
      </c>
      <c r="L4124" t="s">
        <v>1228</v>
      </c>
      <c r="M4124">
        <v>0</v>
      </c>
      <c r="N4124" t="s">
        <v>1228</v>
      </c>
    </row>
    <row r="4125" spans="1:14" hidden="1">
      <c r="A4125">
        <v>10</v>
      </c>
      <c r="B4125">
        <v>41</v>
      </c>
      <c r="C4125" t="s">
        <v>2555</v>
      </c>
      <c r="D4125" t="s">
        <v>2667</v>
      </c>
      <c r="E4125">
        <v>1000730</v>
      </c>
      <c r="F4125" t="s">
        <v>47</v>
      </c>
      <c r="G4125" t="s">
        <v>80</v>
      </c>
      <c r="H4125" t="s">
        <v>2557</v>
      </c>
      <c r="I4125">
        <v>36740959</v>
      </c>
      <c r="J4125" t="s">
        <v>2558</v>
      </c>
      <c r="K4125">
        <v>0</v>
      </c>
      <c r="L4125" t="s">
        <v>1228</v>
      </c>
      <c r="M4125">
        <v>0</v>
      </c>
      <c r="N4125" t="s">
        <v>1228</v>
      </c>
    </row>
    <row r="4126" spans="1:14" hidden="1">
      <c r="A4126">
        <v>10</v>
      </c>
      <c r="B4126">
        <v>41</v>
      </c>
      <c r="C4126" t="s">
        <v>2555</v>
      </c>
      <c r="D4126" t="s">
        <v>2667</v>
      </c>
      <c r="E4126">
        <v>1000730</v>
      </c>
      <c r="F4126" t="s">
        <v>47</v>
      </c>
      <c r="G4126" t="s">
        <v>117</v>
      </c>
      <c r="H4126" t="s">
        <v>2557</v>
      </c>
      <c r="I4126">
        <v>36740959</v>
      </c>
      <c r="J4126" t="s">
        <v>2558</v>
      </c>
      <c r="K4126">
        <v>0</v>
      </c>
      <c r="L4126" t="s">
        <v>1228</v>
      </c>
      <c r="M4126">
        <v>0</v>
      </c>
      <c r="N4126" t="s">
        <v>1228</v>
      </c>
    </row>
    <row r="4127" spans="1:14" hidden="1">
      <c r="A4127">
        <v>10</v>
      </c>
      <c r="B4127">
        <v>41</v>
      </c>
      <c r="C4127" t="s">
        <v>2555</v>
      </c>
      <c r="D4127" t="s">
        <v>2667</v>
      </c>
      <c r="E4127">
        <v>1000730</v>
      </c>
      <c r="F4127" t="s">
        <v>47</v>
      </c>
      <c r="G4127" t="s">
        <v>254</v>
      </c>
      <c r="H4127" t="s">
        <v>2557</v>
      </c>
      <c r="I4127">
        <v>36740959</v>
      </c>
      <c r="J4127" t="s">
        <v>2558</v>
      </c>
      <c r="K4127">
        <v>0</v>
      </c>
      <c r="L4127" t="s">
        <v>1228</v>
      </c>
      <c r="M4127">
        <v>0</v>
      </c>
      <c r="N4127" t="s">
        <v>1228</v>
      </c>
    </row>
    <row r="4128" spans="1:14" hidden="1">
      <c r="A4128">
        <v>10</v>
      </c>
      <c r="B4128">
        <v>41</v>
      </c>
      <c r="C4128" t="s">
        <v>2555</v>
      </c>
      <c r="D4128" t="s">
        <v>2667</v>
      </c>
      <c r="E4128">
        <v>1000730</v>
      </c>
      <c r="F4128" t="s">
        <v>47</v>
      </c>
      <c r="G4128" t="s">
        <v>150</v>
      </c>
      <c r="H4128" t="s">
        <v>2557</v>
      </c>
      <c r="I4128">
        <v>36740959</v>
      </c>
      <c r="J4128" t="s">
        <v>2558</v>
      </c>
      <c r="K4128">
        <v>0</v>
      </c>
      <c r="L4128" t="s">
        <v>1228</v>
      </c>
      <c r="M4128">
        <v>0</v>
      </c>
      <c r="N4128" t="s">
        <v>1228</v>
      </c>
    </row>
    <row r="4129" spans="1:14" hidden="1">
      <c r="A4129">
        <v>10</v>
      </c>
      <c r="B4129">
        <v>41</v>
      </c>
      <c r="C4129" t="s">
        <v>2555</v>
      </c>
      <c r="D4129" t="s">
        <v>2667</v>
      </c>
      <c r="E4129">
        <v>1000730</v>
      </c>
      <c r="F4129" t="s">
        <v>47</v>
      </c>
      <c r="G4129" t="s">
        <v>80</v>
      </c>
      <c r="H4129" t="s">
        <v>2557</v>
      </c>
      <c r="I4129">
        <v>36740959</v>
      </c>
      <c r="J4129" t="s">
        <v>2558</v>
      </c>
      <c r="K4129">
        <v>0</v>
      </c>
      <c r="L4129" t="s">
        <v>1228</v>
      </c>
      <c r="M4129">
        <v>0</v>
      </c>
      <c r="N4129" t="s">
        <v>1228</v>
      </c>
    </row>
    <row r="4130" spans="1:14" hidden="1">
      <c r="A4130">
        <v>10</v>
      </c>
      <c r="B4130">
        <v>41</v>
      </c>
      <c r="C4130" t="s">
        <v>2555</v>
      </c>
      <c r="D4130" t="s">
        <v>2667</v>
      </c>
      <c r="E4130">
        <v>1000730</v>
      </c>
      <c r="F4130" t="s">
        <v>47</v>
      </c>
      <c r="G4130" t="s">
        <v>250</v>
      </c>
      <c r="H4130" t="s">
        <v>2557</v>
      </c>
      <c r="I4130">
        <v>36740959</v>
      </c>
      <c r="J4130" t="s">
        <v>2558</v>
      </c>
      <c r="K4130">
        <v>0</v>
      </c>
      <c r="L4130" t="s">
        <v>1228</v>
      </c>
      <c r="M4130">
        <v>0</v>
      </c>
      <c r="N4130" t="s">
        <v>1228</v>
      </c>
    </row>
    <row r="4131" spans="1:14" hidden="1">
      <c r="A4131">
        <v>10</v>
      </c>
      <c r="B4131">
        <v>41</v>
      </c>
      <c r="C4131" t="s">
        <v>2555</v>
      </c>
      <c r="D4131" t="s">
        <v>2667</v>
      </c>
      <c r="E4131">
        <v>1000730</v>
      </c>
      <c r="F4131" t="s">
        <v>47</v>
      </c>
      <c r="G4131" t="s">
        <v>409</v>
      </c>
      <c r="H4131" t="s">
        <v>2557</v>
      </c>
      <c r="I4131">
        <v>36740959</v>
      </c>
      <c r="J4131" t="s">
        <v>2558</v>
      </c>
      <c r="K4131">
        <v>0</v>
      </c>
      <c r="L4131" t="s">
        <v>1228</v>
      </c>
      <c r="M4131">
        <v>0</v>
      </c>
      <c r="N4131" t="s">
        <v>1228</v>
      </c>
    </row>
    <row r="4132" spans="1:14" hidden="1">
      <c r="A4132">
        <v>10</v>
      </c>
      <c r="B4132">
        <v>41</v>
      </c>
      <c r="C4132" t="s">
        <v>2555</v>
      </c>
      <c r="D4132" t="s">
        <v>2667</v>
      </c>
      <c r="E4132">
        <v>1000730</v>
      </c>
      <c r="F4132" t="s">
        <v>47</v>
      </c>
      <c r="G4132" t="s">
        <v>245</v>
      </c>
      <c r="H4132" t="s">
        <v>2557</v>
      </c>
      <c r="I4132">
        <v>36740959</v>
      </c>
      <c r="J4132" t="s">
        <v>2558</v>
      </c>
      <c r="K4132">
        <v>0</v>
      </c>
      <c r="L4132" t="s">
        <v>1228</v>
      </c>
      <c r="M4132">
        <v>0</v>
      </c>
      <c r="N4132" t="s">
        <v>1228</v>
      </c>
    </row>
    <row r="4133" spans="1:14" hidden="1">
      <c r="A4133">
        <v>10</v>
      </c>
      <c r="B4133">
        <v>41</v>
      </c>
      <c r="C4133" t="s">
        <v>2555</v>
      </c>
      <c r="D4133" t="s">
        <v>2667</v>
      </c>
      <c r="E4133">
        <v>1000730</v>
      </c>
      <c r="F4133" t="s">
        <v>47</v>
      </c>
      <c r="G4133" t="s">
        <v>326</v>
      </c>
      <c r="H4133" t="s">
        <v>2557</v>
      </c>
      <c r="I4133">
        <v>36740959</v>
      </c>
      <c r="J4133" t="s">
        <v>2558</v>
      </c>
      <c r="K4133">
        <v>0</v>
      </c>
      <c r="L4133" t="s">
        <v>1228</v>
      </c>
      <c r="M4133">
        <v>0</v>
      </c>
      <c r="N4133" t="s">
        <v>1228</v>
      </c>
    </row>
    <row r="4134" spans="1:14" hidden="1">
      <c r="A4134">
        <v>10</v>
      </c>
      <c r="B4134">
        <v>41</v>
      </c>
      <c r="C4134" t="s">
        <v>2555</v>
      </c>
      <c r="D4134" t="s">
        <v>2667</v>
      </c>
      <c r="E4134">
        <v>1000730</v>
      </c>
      <c r="F4134" t="s">
        <v>47</v>
      </c>
      <c r="G4134" t="s">
        <v>117</v>
      </c>
      <c r="H4134" t="s">
        <v>2557</v>
      </c>
      <c r="I4134">
        <v>36740959</v>
      </c>
      <c r="J4134" t="s">
        <v>2558</v>
      </c>
      <c r="K4134">
        <v>0</v>
      </c>
      <c r="L4134" t="s">
        <v>1228</v>
      </c>
      <c r="M4134">
        <v>0</v>
      </c>
      <c r="N4134" t="s">
        <v>1228</v>
      </c>
    </row>
    <row r="4135" spans="1:14" hidden="1">
      <c r="A4135">
        <v>10</v>
      </c>
      <c r="B4135">
        <v>41</v>
      </c>
      <c r="C4135" t="s">
        <v>2555</v>
      </c>
      <c r="D4135" t="s">
        <v>2667</v>
      </c>
      <c r="E4135">
        <v>1000730</v>
      </c>
      <c r="F4135" t="s">
        <v>47</v>
      </c>
      <c r="G4135" t="s">
        <v>320</v>
      </c>
      <c r="H4135" t="s">
        <v>2557</v>
      </c>
      <c r="I4135">
        <v>36740959</v>
      </c>
      <c r="J4135" t="s">
        <v>2558</v>
      </c>
      <c r="K4135">
        <v>0</v>
      </c>
      <c r="L4135" t="s">
        <v>1228</v>
      </c>
      <c r="M4135">
        <v>0</v>
      </c>
      <c r="N4135" t="s">
        <v>1228</v>
      </c>
    </row>
    <row r="4136" spans="1:14" hidden="1">
      <c r="A4136">
        <v>10</v>
      </c>
      <c r="B4136">
        <v>41</v>
      </c>
      <c r="C4136" t="s">
        <v>2555</v>
      </c>
      <c r="D4136" t="s">
        <v>2667</v>
      </c>
      <c r="E4136">
        <v>1000730</v>
      </c>
      <c r="F4136" t="s">
        <v>47</v>
      </c>
      <c r="G4136" t="s">
        <v>135</v>
      </c>
      <c r="H4136" t="s">
        <v>2557</v>
      </c>
      <c r="I4136">
        <v>36740959</v>
      </c>
      <c r="J4136" t="s">
        <v>2558</v>
      </c>
      <c r="K4136">
        <v>0</v>
      </c>
      <c r="L4136" t="s">
        <v>1228</v>
      </c>
      <c r="M4136">
        <v>0</v>
      </c>
      <c r="N4136" t="s">
        <v>1228</v>
      </c>
    </row>
    <row r="4137" spans="1:14" hidden="1">
      <c r="A4137">
        <v>10</v>
      </c>
      <c r="B4137">
        <v>41</v>
      </c>
      <c r="C4137" t="s">
        <v>2555</v>
      </c>
      <c r="D4137" t="s">
        <v>2667</v>
      </c>
      <c r="E4137">
        <v>1000730</v>
      </c>
      <c r="F4137" t="s">
        <v>47</v>
      </c>
      <c r="G4137" t="s">
        <v>317</v>
      </c>
      <c r="H4137" t="s">
        <v>2557</v>
      </c>
      <c r="I4137">
        <v>36740959</v>
      </c>
      <c r="J4137" t="s">
        <v>2558</v>
      </c>
      <c r="K4137">
        <v>0</v>
      </c>
      <c r="L4137" t="s">
        <v>1228</v>
      </c>
      <c r="M4137">
        <v>0</v>
      </c>
      <c r="N4137" t="s">
        <v>1228</v>
      </c>
    </row>
    <row r="4138" spans="1:14" hidden="1">
      <c r="A4138">
        <v>10</v>
      </c>
      <c r="B4138">
        <v>41</v>
      </c>
      <c r="C4138" t="s">
        <v>2555</v>
      </c>
      <c r="D4138" t="s">
        <v>2667</v>
      </c>
      <c r="E4138">
        <v>1000730</v>
      </c>
      <c r="F4138" t="s">
        <v>47</v>
      </c>
      <c r="G4138" t="s">
        <v>80</v>
      </c>
      <c r="H4138" t="s">
        <v>2557</v>
      </c>
      <c r="I4138">
        <v>36740959</v>
      </c>
      <c r="J4138" t="s">
        <v>2558</v>
      </c>
      <c r="K4138">
        <v>0</v>
      </c>
      <c r="L4138" t="s">
        <v>1228</v>
      </c>
      <c r="M4138">
        <v>0</v>
      </c>
      <c r="N4138" t="s">
        <v>1228</v>
      </c>
    </row>
    <row r="4139" spans="1:14" hidden="1">
      <c r="A4139">
        <v>10</v>
      </c>
      <c r="B4139">
        <v>41</v>
      </c>
      <c r="C4139" t="s">
        <v>2555</v>
      </c>
      <c r="D4139" t="s">
        <v>2667</v>
      </c>
      <c r="E4139">
        <v>1000730</v>
      </c>
      <c r="F4139" t="s">
        <v>47</v>
      </c>
      <c r="G4139" t="s">
        <v>254</v>
      </c>
      <c r="H4139" t="s">
        <v>2557</v>
      </c>
      <c r="I4139">
        <v>36740959</v>
      </c>
      <c r="J4139" t="s">
        <v>2558</v>
      </c>
      <c r="K4139">
        <v>0</v>
      </c>
      <c r="L4139" t="s">
        <v>1228</v>
      </c>
      <c r="M4139">
        <v>0</v>
      </c>
      <c r="N4139" t="s">
        <v>1228</v>
      </c>
    </row>
    <row r="4140" spans="1:14" hidden="1">
      <c r="A4140">
        <v>10</v>
      </c>
      <c r="B4140">
        <v>41</v>
      </c>
      <c r="C4140" t="s">
        <v>2555</v>
      </c>
      <c r="D4140" t="s">
        <v>2667</v>
      </c>
      <c r="E4140">
        <v>1000730</v>
      </c>
      <c r="F4140" t="s">
        <v>47</v>
      </c>
      <c r="G4140" t="s">
        <v>245</v>
      </c>
      <c r="H4140" t="s">
        <v>2557</v>
      </c>
      <c r="I4140">
        <v>36740959</v>
      </c>
      <c r="J4140" t="s">
        <v>2558</v>
      </c>
      <c r="K4140">
        <v>0</v>
      </c>
      <c r="L4140" t="s">
        <v>1228</v>
      </c>
      <c r="M4140">
        <v>0</v>
      </c>
      <c r="N4140" t="s">
        <v>1228</v>
      </c>
    </row>
    <row r="4141" spans="1:14" hidden="1">
      <c r="A4141">
        <v>10</v>
      </c>
      <c r="B4141">
        <v>41</v>
      </c>
      <c r="C4141" t="s">
        <v>2555</v>
      </c>
      <c r="D4141" t="s">
        <v>2667</v>
      </c>
      <c r="E4141">
        <v>1000730</v>
      </c>
      <c r="F4141" t="s">
        <v>47</v>
      </c>
      <c r="G4141" t="s">
        <v>414</v>
      </c>
      <c r="H4141" t="s">
        <v>2557</v>
      </c>
      <c r="I4141">
        <v>36740959</v>
      </c>
      <c r="J4141" t="s">
        <v>2558</v>
      </c>
      <c r="K4141">
        <v>0</v>
      </c>
      <c r="L4141" t="s">
        <v>1228</v>
      </c>
      <c r="M4141">
        <v>0</v>
      </c>
      <c r="N4141" t="s">
        <v>1228</v>
      </c>
    </row>
    <row r="4142" spans="1:14" hidden="1">
      <c r="A4142">
        <v>10</v>
      </c>
      <c r="B4142">
        <v>41</v>
      </c>
      <c r="C4142" t="s">
        <v>2555</v>
      </c>
      <c r="D4142" t="s">
        <v>2667</v>
      </c>
      <c r="E4142">
        <v>1000730</v>
      </c>
      <c r="F4142" t="s">
        <v>47</v>
      </c>
      <c r="G4142" t="s">
        <v>117</v>
      </c>
      <c r="H4142" t="s">
        <v>2557</v>
      </c>
      <c r="I4142">
        <v>36740959</v>
      </c>
      <c r="J4142" t="s">
        <v>2558</v>
      </c>
      <c r="K4142">
        <v>0</v>
      </c>
      <c r="L4142" t="s">
        <v>1228</v>
      </c>
      <c r="M4142">
        <v>0</v>
      </c>
      <c r="N4142" t="s">
        <v>1228</v>
      </c>
    </row>
    <row r="4143" spans="1:14" hidden="1">
      <c r="A4143">
        <v>10</v>
      </c>
      <c r="B4143">
        <v>41</v>
      </c>
      <c r="C4143" t="s">
        <v>2555</v>
      </c>
      <c r="D4143" t="s">
        <v>2667</v>
      </c>
      <c r="E4143">
        <v>1000730</v>
      </c>
      <c r="F4143" t="s">
        <v>47</v>
      </c>
      <c r="G4143" t="s">
        <v>80</v>
      </c>
      <c r="H4143" t="s">
        <v>2557</v>
      </c>
      <c r="I4143">
        <v>36740959</v>
      </c>
      <c r="J4143" t="s">
        <v>2558</v>
      </c>
      <c r="K4143">
        <v>0</v>
      </c>
      <c r="L4143" t="s">
        <v>1228</v>
      </c>
      <c r="M4143">
        <v>0</v>
      </c>
      <c r="N4143" t="s">
        <v>1228</v>
      </c>
    </row>
    <row r="4144" spans="1:14" hidden="1">
      <c r="A4144">
        <v>10</v>
      </c>
      <c r="B4144">
        <v>41</v>
      </c>
      <c r="C4144" t="s">
        <v>2555</v>
      </c>
      <c r="D4144" t="s">
        <v>2667</v>
      </c>
      <c r="E4144">
        <v>1000730</v>
      </c>
      <c r="F4144" t="s">
        <v>47</v>
      </c>
      <c r="G4144" t="s">
        <v>135</v>
      </c>
      <c r="H4144" t="s">
        <v>2557</v>
      </c>
      <c r="I4144">
        <v>36740959</v>
      </c>
      <c r="J4144" t="s">
        <v>2558</v>
      </c>
      <c r="K4144">
        <v>0</v>
      </c>
      <c r="L4144" t="s">
        <v>1228</v>
      </c>
      <c r="M4144">
        <v>0</v>
      </c>
      <c r="N4144" t="s">
        <v>1228</v>
      </c>
    </row>
    <row r="4145" spans="1:14" hidden="1">
      <c r="A4145">
        <v>10</v>
      </c>
      <c r="B4145">
        <v>41</v>
      </c>
      <c r="C4145" t="s">
        <v>2555</v>
      </c>
      <c r="D4145" t="s">
        <v>2667</v>
      </c>
      <c r="E4145">
        <v>1000730</v>
      </c>
      <c r="F4145" t="s">
        <v>47</v>
      </c>
      <c r="G4145" t="s">
        <v>317</v>
      </c>
      <c r="H4145" t="s">
        <v>2557</v>
      </c>
      <c r="I4145">
        <v>36740959</v>
      </c>
      <c r="J4145" t="s">
        <v>2558</v>
      </c>
      <c r="K4145">
        <v>0</v>
      </c>
      <c r="L4145" t="s">
        <v>1228</v>
      </c>
      <c r="M4145">
        <v>0</v>
      </c>
      <c r="N4145" t="s">
        <v>1228</v>
      </c>
    </row>
    <row r="4146" spans="1:14" hidden="1">
      <c r="A4146">
        <v>10</v>
      </c>
      <c r="B4146">
        <v>41</v>
      </c>
      <c r="C4146" t="s">
        <v>2555</v>
      </c>
      <c r="D4146" t="s">
        <v>2667</v>
      </c>
      <c r="E4146">
        <v>1000730</v>
      </c>
      <c r="F4146" t="s">
        <v>47</v>
      </c>
      <c r="G4146" t="s">
        <v>279</v>
      </c>
      <c r="H4146" t="s">
        <v>2557</v>
      </c>
      <c r="I4146">
        <v>36740959</v>
      </c>
      <c r="J4146" t="s">
        <v>2558</v>
      </c>
      <c r="K4146">
        <v>0</v>
      </c>
      <c r="L4146" t="s">
        <v>1228</v>
      </c>
      <c r="M4146">
        <v>0</v>
      </c>
      <c r="N4146" t="s">
        <v>1228</v>
      </c>
    </row>
    <row r="4147" spans="1:14" hidden="1">
      <c r="A4147">
        <v>10</v>
      </c>
      <c r="B4147">
        <v>41</v>
      </c>
      <c r="C4147" t="s">
        <v>2555</v>
      </c>
      <c r="D4147" t="s">
        <v>2667</v>
      </c>
      <c r="E4147">
        <v>1000730</v>
      </c>
      <c r="F4147" t="s">
        <v>47</v>
      </c>
      <c r="G4147" t="s">
        <v>317</v>
      </c>
      <c r="H4147" t="s">
        <v>2557</v>
      </c>
      <c r="I4147">
        <v>36740959</v>
      </c>
      <c r="J4147" t="s">
        <v>2558</v>
      </c>
      <c r="K4147">
        <v>0</v>
      </c>
      <c r="L4147" t="s">
        <v>1228</v>
      </c>
      <c r="M4147">
        <v>0</v>
      </c>
      <c r="N4147" t="s">
        <v>1228</v>
      </c>
    </row>
    <row r="4148" spans="1:14" hidden="1">
      <c r="A4148">
        <v>10</v>
      </c>
      <c r="B4148">
        <v>41</v>
      </c>
      <c r="C4148" t="s">
        <v>2555</v>
      </c>
      <c r="D4148" t="s">
        <v>2667</v>
      </c>
      <c r="E4148">
        <v>1000730</v>
      </c>
      <c r="F4148" t="s">
        <v>47</v>
      </c>
      <c r="G4148" t="s">
        <v>117</v>
      </c>
      <c r="H4148" t="s">
        <v>2557</v>
      </c>
      <c r="I4148">
        <v>36740959</v>
      </c>
      <c r="J4148" t="s">
        <v>2558</v>
      </c>
      <c r="K4148">
        <v>0</v>
      </c>
      <c r="L4148" t="s">
        <v>1228</v>
      </c>
      <c r="M4148">
        <v>0</v>
      </c>
      <c r="N4148" t="s">
        <v>1228</v>
      </c>
    </row>
    <row r="4149" spans="1:14" hidden="1">
      <c r="A4149">
        <v>10</v>
      </c>
      <c r="B4149">
        <v>41</v>
      </c>
      <c r="C4149" t="s">
        <v>2555</v>
      </c>
      <c r="D4149" t="s">
        <v>2667</v>
      </c>
      <c r="E4149">
        <v>1000730</v>
      </c>
      <c r="F4149" t="s">
        <v>47</v>
      </c>
      <c r="G4149" t="s">
        <v>135</v>
      </c>
      <c r="H4149" t="s">
        <v>2557</v>
      </c>
      <c r="I4149">
        <v>36740959</v>
      </c>
      <c r="J4149" t="s">
        <v>2558</v>
      </c>
      <c r="K4149">
        <v>0</v>
      </c>
      <c r="L4149" t="s">
        <v>1228</v>
      </c>
      <c r="M4149">
        <v>0</v>
      </c>
      <c r="N4149" t="s">
        <v>1228</v>
      </c>
    </row>
    <row r="4150" spans="1:14" hidden="1">
      <c r="A4150">
        <v>10</v>
      </c>
      <c r="B4150">
        <v>41</v>
      </c>
      <c r="C4150" t="s">
        <v>2555</v>
      </c>
      <c r="D4150" t="s">
        <v>2667</v>
      </c>
      <c r="E4150">
        <v>1000730</v>
      </c>
      <c r="F4150" t="s">
        <v>47</v>
      </c>
      <c r="G4150" t="s">
        <v>155</v>
      </c>
      <c r="H4150" t="s">
        <v>2557</v>
      </c>
      <c r="I4150">
        <v>36740959</v>
      </c>
      <c r="J4150" t="s">
        <v>2558</v>
      </c>
      <c r="K4150">
        <v>0</v>
      </c>
      <c r="L4150" t="s">
        <v>1228</v>
      </c>
      <c r="M4150">
        <v>0</v>
      </c>
      <c r="N4150" t="s">
        <v>1228</v>
      </c>
    </row>
    <row r="4151" spans="1:14" hidden="1">
      <c r="A4151">
        <v>10</v>
      </c>
      <c r="B4151">
        <v>41</v>
      </c>
      <c r="C4151" t="s">
        <v>2555</v>
      </c>
      <c r="D4151" t="s">
        <v>2667</v>
      </c>
      <c r="E4151">
        <v>1000730</v>
      </c>
      <c r="F4151" t="s">
        <v>47</v>
      </c>
      <c r="G4151" t="s">
        <v>117</v>
      </c>
      <c r="H4151" t="s">
        <v>2557</v>
      </c>
      <c r="I4151">
        <v>36740959</v>
      </c>
      <c r="J4151" t="s">
        <v>2558</v>
      </c>
      <c r="K4151">
        <v>0</v>
      </c>
      <c r="L4151" t="s">
        <v>1228</v>
      </c>
      <c r="M4151">
        <v>0</v>
      </c>
      <c r="N4151" t="s">
        <v>1228</v>
      </c>
    </row>
    <row r="4152" spans="1:14" hidden="1">
      <c r="A4152">
        <v>10</v>
      </c>
      <c r="B4152">
        <v>41</v>
      </c>
      <c r="C4152" t="s">
        <v>2555</v>
      </c>
      <c r="D4152" t="s">
        <v>2667</v>
      </c>
      <c r="E4152">
        <v>1000730</v>
      </c>
      <c r="F4152" t="s">
        <v>47</v>
      </c>
      <c r="G4152" t="s">
        <v>80</v>
      </c>
      <c r="H4152" t="s">
        <v>2557</v>
      </c>
      <c r="I4152">
        <v>36740959</v>
      </c>
      <c r="J4152" t="s">
        <v>2558</v>
      </c>
      <c r="K4152">
        <v>0</v>
      </c>
      <c r="L4152" t="s">
        <v>1228</v>
      </c>
      <c r="M4152">
        <v>0</v>
      </c>
      <c r="N4152" t="s">
        <v>1228</v>
      </c>
    </row>
    <row r="4153" spans="1:14" hidden="1">
      <c r="A4153">
        <v>10</v>
      </c>
      <c r="B4153">
        <v>41</v>
      </c>
      <c r="C4153" t="s">
        <v>2555</v>
      </c>
      <c r="D4153" t="s">
        <v>2667</v>
      </c>
      <c r="E4153">
        <v>1000730</v>
      </c>
      <c r="F4153" t="s">
        <v>47</v>
      </c>
      <c r="G4153" t="s">
        <v>252</v>
      </c>
      <c r="H4153" t="s">
        <v>2557</v>
      </c>
      <c r="I4153">
        <v>36740959</v>
      </c>
      <c r="J4153" t="s">
        <v>2558</v>
      </c>
      <c r="K4153">
        <v>0</v>
      </c>
      <c r="L4153" t="s">
        <v>1228</v>
      </c>
      <c r="M4153">
        <v>0</v>
      </c>
      <c r="N4153" t="s">
        <v>1228</v>
      </c>
    </row>
    <row r="4154" spans="1:14" hidden="1">
      <c r="A4154">
        <v>10</v>
      </c>
      <c r="B4154">
        <v>41</v>
      </c>
      <c r="C4154" t="s">
        <v>2555</v>
      </c>
      <c r="D4154" t="s">
        <v>2667</v>
      </c>
      <c r="E4154">
        <v>1000730</v>
      </c>
      <c r="F4154" t="s">
        <v>47</v>
      </c>
      <c r="G4154" t="s">
        <v>475</v>
      </c>
      <c r="H4154" t="s">
        <v>2557</v>
      </c>
      <c r="I4154">
        <v>36740959</v>
      </c>
      <c r="J4154" t="s">
        <v>2558</v>
      </c>
      <c r="K4154">
        <v>0</v>
      </c>
      <c r="L4154" t="s">
        <v>1228</v>
      </c>
      <c r="M4154">
        <v>0</v>
      </c>
      <c r="N4154" t="s">
        <v>1228</v>
      </c>
    </row>
    <row r="4155" spans="1:14" hidden="1">
      <c r="A4155">
        <v>10</v>
      </c>
      <c r="B4155">
        <v>41</v>
      </c>
      <c r="C4155" t="s">
        <v>2555</v>
      </c>
      <c r="D4155" t="s">
        <v>2667</v>
      </c>
      <c r="E4155">
        <v>1000730</v>
      </c>
      <c r="F4155" t="s">
        <v>47</v>
      </c>
      <c r="G4155" t="s">
        <v>481</v>
      </c>
      <c r="H4155" t="s">
        <v>2557</v>
      </c>
      <c r="I4155">
        <v>36740959</v>
      </c>
      <c r="J4155" t="s">
        <v>2558</v>
      </c>
      <c r="K4155">
        <v>0</v>
      </c>
      <c r="L4155" t="s">
        <v>1228</v>
      </c>
      <c r="M4155">
        <v>0</v>
      </c>
      <c r="N4155" t="s">
        <v>1228</v>
      </c>
    </row>
    <row r="4156" spans="1:14" hidden="1">
      <c r="A4156">
        <v>10</v>
      </c>
      <c r="B4156">
        <v>41</v>
      </c>
      <c r="C4156" t="s">
        <v>2555</v>
      </c>
      <c r="D4156" t="s">
        <v>2667</v>
      </c>
      <c r="E4156">
        <v>1000730</v>
      </c>
      <c r="F4156" t="s">
        <v>47</v>
      </c>
      <c r="G4156" t="s">
        <v>117</v>
      </c>
      <c r="H4156" t="s">
        <v>2557</v>
      </c>
      <c r="I4156">
        <v>36740959</v>
      </c>
      <c r="J4156" t="s">
        <v>2558</v>
      </c>
      <c r="K4156">
        <v>0</v>
      </c>
      <c r="L4156" t="s">
        <v>1228</v>
      </c>
      <c r="M4156">
        <v>0</v>
      </c>
      <c r="N4156" t="s">
        <v>1228</v>
      </c>
    </row>
    <row r="4157" spans="1:14" hidden="1">
      <c r="A4157">
        <v>10</v>
      </c>
      <c r="B4157">
        <v>41</v>
      </c>
      <c r="C4157" t="s">
        <v>2555</v>
      </c>
      <c r="D4157" t="s">
        <v>2667</v>
      </c>
      <c r="E4157">
        <v>1000730</v>
      </c>
      <c r="F4157" t="s">
        <v>47</v>
      </c>
      <c r="G4157" t="s">
        <v>150</v>
      </c>
      <c r="H4157" t="s">
        <v>2557</v>
      </c>
      <c r="I4157">
        <v>36740959</v>
      </c>
      <c r="J4157" t="s">
        <v>2558</v>
      </c>
      <c r="K4157">
        <v>0</v>
      </c>
      <c r="L4157" t="s">
        <v>1228</v>
      </c>
      <c r="M4157">
        <v>0</v>
      </c>
      <c r="N4157" t="s">
        <v>1228</v>
      </c>
    </row>
    <row r="4158" spans="1:14" hidden="1">
      <c r="A4158">
        <v>10</v>
      </c>
      <c r="B4158">
        <v>41</v>
      </c>
      <c r="C4158" t="s">
        <v>2555</v>
      </c>
      <c r="D4158" t="s">
        <v>2667</v>
      </c>
      <c r="E4158">
        <v>1000730</v>
      </c>
      <c r="F4158" t="s">
        <v>47</v>
      </c>
      <c r="G4158" t="s">
        <v>135</v>
      </c>
      <c r="H4158" t="s">
        <v>2557</v>
      </c>
      <c r="I4158">
        <v>36740959</v>
      </c>
      <c r="J4158" t="s">
        <v>2558</v>
      </c>
      <c r="K4158">
        <v>0</v>
      </c>
      <c r="L4158" t="s">
        <v>1228</v>
      </c>
      <c r="M4158">
        <v>0</v>
      </c>
      <c r="N4158" t="s">
        <v>1228</v>
      </c>
    </row>
    <row r="4159" spans="1:14" hidden="1">
      <c r="A4159">
        <v>10</v>
      </c>
      <c r="B4159">
        <v>41</v>
      </c>
      <c r="C4159" t="s">
        <v>2555</v>
      </c>
      <c r="D4159" t="s">
        <v>2667</v>
      </c>
      <c r="E4159">
        <v>1000730</v>
      </c>
      <c r="F4159" t="s">
        <v>47</v>
      </c>
      <c r="G4159" t="s">
        <v>155</v>
      </c>
      <c r="H4159" t="s">
        <v>2557</v>
      </c>
      <c r="I4159">
        <v>36740959</v>
      </c>
      <c r="J4159" t="s">
        <v>2558</v>
      </c>
      <c r="K4159">
        <v>0</v>
      </c>
      <c r="L4159" t="s">
        <v>1228</v>
      </c>
      <c r="M4159">
        <v>0</v>
      </c>
      <c r="N4159" t="s">
        <v>1228</v>
      </c>
    </row>
    <row r="4160" spans="1:14" hidden="1">
      <c r="A4160">
        <v>10</v>
      </c>
      <c r="B4160">
        <v>41</v>
      </c>
      <c r="C4160" t="s">
        <v>2555</v>
      </c>
      <c r="D4160" t="s">
        <v>2667</v>
      </c>
      <c r="E4160">
        <v>1000730</v>
      </c>
      <c r="F4160" t="s">
        <v>47</v>
      </c>
      <c r="G4160" t="s">
        <v>80</v>
      </c>
      <c r="H4160" t="s">
        <v>2557</v>
      </c>
      <c r="I4160">
        <v>36740959</v>
      </c>
      <c r="J4160" t="s">
        <v>2558</v>
      </c>
      <c r="K4160">
        <v>0</v>
      </c>
      <c r="L4160" t="s">
        <v>1228</v>
      </c>
      <c r="M4160">
        <v>0</v>
      </c>
      <c r="N4160" t="s">
        <v>1228</v>
      </c>
    </row>
    <row r="4161" spans="1:14" hidden="1">
      <c r="A4161">
        <v>10</v>
      </c>
      <c r="B4161">
        <v>41</v>
      </c>
      <c r="C4161" t="s">
        <v>2555</v>
      </c>
      <c r="D4161" t="s">
        <v>2667</v>
      </c>
      <c r="E4161">
        <v>1000730</v>
      </c>
      <c r="F4161" t="s">
        <v>47</v>
      </c>
      <c r="G4161" t="s">
        <v>317</v>
      </c>
      <c r="H4161" t="s">
        <v>2557</v>
      </c>
      <c r="I4161">
        <v>36740959</v>
      </c>
      <c r="J4161" t="s">
        <v>2558</v>
      </c>
      <c r="K4161">
        <v>0</v>
      </c>
      <c r="L4161" t="s">
        <v>1228</v>
      </c>
      <c r="M4161">
        <v>0</v>
      </c>
      <c r="N4161" t="s">
        <v>1228</v>
      </c>
    </row>
    <row r="4162" spans="1:14" hidden="1">
      <c r="A4162">
        <v>10</v>
      </c>
      <c r="B4162">
        <v>41</v>
      </c>
      <c r="C4162" t="s">
        <v>2555</v>
      </c>
      <c r="D4162" t="s">
        <v>2667</v>
      </c>
      <c r="E4162">
        <v>1000730</v>
      </c>
      <c r="F4162" t="s">
        <v>47</v>
      </c>
      <c r="G4162" t="s">
        <v>80</v>
      </c>
      <c r="H4162" t="s">
        <v>2557</v>
      </c>
      <c r="I4162">
        <v>36740959</v>
      </c>
      <c r="J4162" t="s">
        <v>2558</v>
      </c>
      <c r="K4162">
        <v>0</v>
      </c>
      <c r="L4162" t="s">
        <v>1228</v>
      </c>
      <c r="M4162">
        <v>0</v>
      </c>
      <c r="N4162" t="s">
        <v>1228</v>
      </c>
    </row>
    <row r="4163" spans="1:14" hidden="1">
      <c r="A4163">
        <v>10</v>
      </c>
      <c r="B4163">
        <v>41</v>
      </c>
      <c r="C4163" t="s">
        <v>2555</v>
      </c>
      <c r="D4163" t="s">
        <v>2667</v>
      </c>
      <c r="E4163">
        <v>1000730</v>
      </c>
      <c r="F4163" t="s">
        <v>47</v>
      </c>
      <c r="G4163" t="s">
        <v>117</v>
      </c>
      <c r="H4163" t="s">
        <v>2557</v>
      </c>
      <c r="I4163">
        <v>36740959</v>
      </c>
      <c r="J4163" t="s">
        <v>2558</v>
      </c>
      <c r="K4163">
        <v>0</v>
      </c>
      <c r="L4163" t="s">
        <v>1228</v>
      </c>
      <c r="M4163">
        <v>0</v>
      </c>
      <c r="N4163" t="s">
        <v>1228</v>
      </c>
    </row>
    <row r="4164" spans="1:14" hidden="1">
      <c r="A4164">
        <v>10</v>
      </c>
      <c r="B4164">
        <v>41</v>
      </c>
      <c r="C4164" t="s">
        <v>2555</v>
      </c>
      <c r="D4164" t="s">
        <v>2667</v>
      </c>
      <c r="E4164">
        <v>1000730</v>
      </c>
      <c r="F4164" t="s">
        <v>47</v>
      </c>
      <c r="G4164" t="s">
        <v>194</v>
      </c>
      <c r="H4164" t="s">
        <v>2557</v>
      </c>
      <c r="I4164">
        <v>36740959</v>
      </c>
      <c r="J4164" t="s">
        <v>2558</v>
      </c>
      <c r="K4164">
        <v>0</v>
      </c>
      <c r="L4164" t="s">
        <v>1228</v>
      </c>
      <c r="M4164">
        <v>0</v>
      </c>
      <c r="N4164" t="s">
        <v>1228</v>
      </c>
    </row>
    <row r="4165" spans="1:14" hidden="1">
      <c r="A4165">
        <v>10</v>
      </c>
      <c r="B4165">
        <v>41</v>
      </c>
      <c r="C4165" t="s">
        <v>2555</v>
      </c>
      <c r="D4165" t="s">
        <v>2667</v>
      </c>
      <c r="E4165">
        <v>1000730</v>
      </c>
      <c r="F4165" t="s">
        <v>47</v>
      </c>
      <c r="G4165" t="s">
        <v>137</v>
      </c>
      <c r="H4165" t="s">
        <v>2557</v>
      </c>
      <c r="I4165">
        <v>36740959</v>
      </c>
      <c r="J4165" t="s">
        <v>2558</v>
      </c>
      <c r="K4165">
        <v>0</v>
      </c>
      <c r="L4165" t="s">
        <v>1228</v>
      </c>
      <c r="M4165">
        <v>0</v>
      </c>
      <c r="N4165" t="s">
        <v>1228</v>
      </c>
    </row>
    <row r="4166" spans="1:14" hidden="1">
      <c r="A4166">
        <v>10</v>
      </c>
      <c r="B4166">
        <v>41</v>
      </c>
      <c r="C4166" t="s">
        <v>2555</v>
      </c>
      <c r="D4166" t="s">
        <v>2667</v>
      </c>
      <c r="E4166">
        <v>1000730</v>
      </c>
      <c r="F4166" t="s">
        <v>47</v>
      </c>
      <c r="G4166" t="s">
        <v>117</v>
      </c>
      <c r="H4166" t="s">
        <v>2557</v>
      </c>
      <c r="I4166">
        <v>36740959</v>
      </c>
      <c r="J4166" t="s">
        <v>2558</v>
      </c>
      <c r="K4166">
        <v>0</v>
      </c>
      <c r="L4166" t="s">
        <v>1228</v>
      </c>
      <c r="M4166">
        <v>0</v>
      </c>
      <c r="N4166" t="s">
        <v>1228</v>
      </c>
    </row>
    <row r="4167" spans="1:14" hidden="1">
      <c r="A4167">
        <v>10</v>
      </c>
      <c r="B4167">
        <v>41</v>
      </c>
      <c r="C4167" t="s">
        <v>2555</v>
      </c>
      <c r="D4167" t="s">
        <v>2667</v>
      </c>
      <c r="E4167">
        <v>1000730</v>
      </c>
      <c r="F4167" t="s">
        <v>47</v>
      </c>
      <c r="G4167" t="s">
        <v>182</v>
      </c>
      <c r="H4167" t="s">
        <v>2557</v>
      </c>
      <c r="I4167">
        <v>36740959</v>
      </c>
      <c r="J4167" t="s">
        <v>2558</v>
      </c>
      <c r="K4167">
        <v>0</v>
      </c>
      <c r="L4167" t="s">
        <v>1228</v>
      </c>
      <c r="M4167">
        <v>0</v>
      </c>
      <c r="N4167" t="s">
        <v>1228</v>
      </c>
    </row>
    <row r="4168" spans="1:14" hidden="1">
      <c r="A4168">
        <v>10</v>
      </c>
      <c r="B4168">
        <v>41</v>
      </c>
      <c r="C4168" t="s">
        <v>2555</v>
      </c>
      <c r="D4168" t="s">
        <v>2667</v>
      </c>
      <c r="E4168">
        <v>1000730</v>
      </c>
      <c r="F4168" t="s">
        <v>47</v>
      </c>
      <c r="G4168" t="s">
        <v>182</v>
      </c>
      <c r="H4168" t="s">
        <v>2557</v>
      </c>
      <c r="I4168">
        <v>36740959</v>
      </c>
      <c r="J4168" t="s">
        <v>2558</v>
      </c>
      <c r="K4168">
        <v>0</v>
      </c>
      <c r="L4168" t="s">
        <v>1228</v>
      </c>
      <c r="M4168">
        <v>0</v>
      </c>
      <c r="N4168" t="s">
        <v>1228</v>
      </c>
    </row>
    <row r="4169" spans="1:14" hidden="1">
      <c r="A4169">
        <v>10</v>
      </c>
      <c r="B4169">
        <v>41</v>
      </c>
      <c r="C4169" t="s">
        <v>2555</v>
      </c>
      <c r="D4169" t="s">
        <v>2667</v>
      </c>
      <c r="E4169">
        <v>1000730</v>
      </c>
      <c r="F4169" t="s">
        <v>47</v>
      </c>
      <c r="G4169" t="s">
        <v>155</v>
      </c>
      <c r="H4169" t="s">
        <v>2557</v>
      </c>
      <c r="I4169">
        <v>36740959</v>
      </c>
      <c r="J4169" t="s">
        <v>2558</v>
      </c>
      <c r="K4169">
        <v>0</v>
      </c>
      <c r="L4169" t="s">
        <v>1228</v>
      </c>
      <c r="M4169">
        <v>0</v>
      </c>
      <c r="N4169" t="s">
        <v>1228</v>
      </c>
    </row>
    <row r="4170" spans="1:14" hidden="1">
      <c r="A4170">
        <v>10</v>
      </c>
      <c r="B4170">
        <v>41</v>
      </c>
      <c r="C4170" t="s">
        <v>2555</v>
      </c>
      <c r="D4170" t="s">
        <v>2667</v>
      </c>
      <c r="E4170">
        <v>1000730</v>
      </c>
      <c r="F4170" t="s">
        <v>47</v>
      </c>
      <c r="G4170" t="s">
        <v>137</v>
      </c>
      <c r="H4170" t="s">
        <v>2557</v>
      </c>
      <c r="I4170">
        <v>36740959</v>
      </c>
      <c r="J4170" t="s">
        <v>2558</v>
      </c>
      <c r="K4170">
        <v>0</v>
      </c>
      <c r="L4170" t="s">
        <v>1228</v>
      </c>
      <c r="M4170">
        <v>0</v>
      </c>
      <c r="N4170" t="s">
        <v>1228</v>
      </c>
    </row>
    <row r="4171" spans="1:14" hidden="1">
      <c r="A4171">
        <v>10</v>
      </c>
      <c r="B4171">
        <v>41</v>
      </c>
      <c r="C4171" t="s">
        <v>2555</v>
      </c>
      <c r="D4171" t="s">
        <v>2667</v>
      </c>
      <c r="E4171">
        <v>1000730</v>
      </c>
      <c r="F4171" t="s">
        <v>47</v>
      </c>
      <c r="G4171" t="s">
        <v>117</v>
      </c>
      <c r="H4171" t="s">
        <v>2557</v>
      </c>
      <c r="I4171">
        <v>36740959</v>
      </c>
      <c r="J4171" t="s">
        <v>2558</v>
      </c>
      <c r="K4171">
        <v>0</v>
      </c>
      <c r="L4171" t="s">
        <v>1228</v>
      </c>
      <c r="M4171">
        <v>0</v>
      </c>
      <c r="N4171" t="s">
        <v>1228</v>
      </c>
    </row>
    <row r="4172" spans="1:14" hidden="1">
      <c r="A4172">
        <v>10</v>
      </c>
      <c r="B4172">
        <v>41</v>
      </c>
      <c r="C4172" t="s">
        <v>2555</v>
      </c>
      <c r="D4172" t="s">
        <v>2667</v>
      </c>
      <c r="E4172">
        <v>1000730</v>
      </c>
      <c r="F4172" t="s">
        <v>47</v>
      </c>
      <c r="G4172" t="s">
        <v>117</v>
      </c>
      <c r="H4172" t="s">
        <v>2557</v>
      </c>
      <c r="I4172">
        <v>36740959</v>
      </c>
      <c r="J4172" t="s">
        <v>2558</v>
      </c>
      <c r="K4172">
        <v>0</v>
      </c>
      <c r="L4172" t="s">
        <v>1228</v>
      </c>
      <c r="M4172">
        <v>0</v>
      </c>
      <c r="N4172" t="s">
        <v>1228</v>
      </c>
    </row>
    <row r="4173" spans="1:14" hidden="1">
      <c r="A4173">
        <v>10</v>
      </c>
      <c r="B4173">
        <v>41</v>
      </c>
      <c r="C4173" t="s">
        <v>2555</v>
      </c>
      <c r="D4173" t="s">
        <v>2667</v>
      </c>
      <c r="E4173">
        <v>1000730</v>
      </c>
      <c r="F4173" t="s">
        <v>47</v>
      </c>
      <c r="G4173" t="s">
        <v>150</v>
      </c>
      <c r="H4173" t="s">
        <v>2557</v>
      </c>
      <c r="I4173">
        <v>36740959</v>
      </c>
      <c r="J4173" t="s">
        <v>2558</v>
      </c>
      <c r="K4173">
        <v>0</v>
      </c>
      <c r="L4173" t="s">
        <v>1228</v>
      </c>
      <c r="M4173">
        <v>0</v>
      </c>
      <c r="N4173" t="s">
        <v>1228</v>
      </c>
    </row>
    <row r="4174" spans="1:14" hidden="1">
      <c r="A4174">
        <v>10</v>
      </c>
      <c r="B4174">
        <v>41</v>
      </c>
      <c r="C4174" t="s">
        <v>2555</v>
      </c>
      <c r="D4174" t="s">
        <v>2667</v>
      </c>
      <c r="E4174">
        <v>1000730</v>
      </c>
      <c r="F4174" t="s">
        <v>47</v>
      </c>
      <c r="G4174" t="s">
        <v>135</v>
      </c>
      <c r="H4174" t="s">
        <v>2557</v>
      </c>
      <c r="I4174">
        <v>36740959</v>
      </c>
      <c r="J4174" t="s">
        <v>2558</v>
      </c>
      <c r="K4174">
        <v>0</v>
      </c>
      <c r="L4174" t="s">
        <v>1228</v>
      </c>
      <c r="M4174">
        <v>0</v>
      </c>
      <c r="N4174" t="s">
        <v>1228</v>
      </c>
    </row>
    <row r="4175" spans="1:14" hidden="1">
      <c r="A4175">
        <v>10</v>
      </c>
      <c r="B4175">
        <v>41</v>
      </c>
      <c r="C4175" t="s">
        <v>2555</v>
      </c>
      <c r="D4175" t="s">
        <v>2667</v>
      </c>
      <c r="E4175">
        <v>1000730</v>
      </c>
      <c r="F4175" t="s">
        <v>47</v>
      </c>
      <c r="G4175" t="s">
        <v>137</v>
      </c>
      <c r="H4175" t="s">
        <v>2557</v>
      </c>
      <c r="I4175">
        <v>36740959</v>
      </c>
      <c r="J4175" t="s">
        <v>2558</v>
      </c>
      <c r="K4175">
        <v>0</v>
      </c>
      <c r="L4175" t="s">
        <v>1228</v>
      </c>
      <c r="M4175">
        <v>0</v>
      </c>
      <c r="N4175" t="s">
        <v>1228</v>
      </c>
    </row>
    <row r="4176" spans="1:14" hidden="1">
      <c r="A4176">
        <v>10</v>
      </c>
      <c r="B4176">
        <v>41</v>
      </c>
      <c r="C4176" t="s">
        <v>2555</v>
      </c>
      <c r="D4176" t="s">
        <v>2667</v>
      </c>
      <c r="E4176">
        <v>1000730</v>
      </c>
      <c r="F4176" t="s">
        <v>47</v>
      </c>
      <c r="G4176" t="s">
        <v>250</v>
      </c>
      <c r="H4176" t="s">
        <v>2557</v>
      </c>
      <c r="I4176">
        <v>36740959</v>
      </c>
      <c r="J4176" t="s">
        <v>2558</v>
      </c>
      <c r="K4176">
        <v>0</v>
      </c>
      <c r="L4176" t="s">
        <v>1228</v>
      </c>
      <c r="M4176">
        <v>0</v>
      </c>
      <c r="N4176" t="s">
        <v>1228</v>
      </c>
    </row>
    <row r="4177" spans="1:14" hidden="1">
      <c r="A4177">
        <v>10</v>
      </c>
      <c r="B4177">
        <v>41</v>
      </c>
      <c r="C4177" t="s">
        <v>2555</v>
      </c>
      <c r="D4177" t="s">
        <v>2667</v>
      </c>
      <c r="E4177">
        <v>1000730</v>
      </c>
      <c r="F4177" t="s">
        <v>47</v>
      </c>
      <c r="G4177" t="s">
        <v>150</v>
      </c>
      <c r="H4177" t="s">
        <v>2557</v>
      </c>
      <c r="I4177">
        <v>36740959</v>
      </c>
      <c r="J4177" t="s">
        <v>2558</v>
      </c>
      <c r="K4177">
        <v>0</v>
      </c>
      <c r="L4177" t="s">
        <v>1228</v>
      </c>
      <c r="M4177">
        <v>0</v>
      </c>
      <c r="N4177" t="s">
        <v>1228</v>
      </c>
    </row>
    <row r="4178" spans="1:14" hidden="1">
      <c r="A4178">
        <v>10</v>
      </c>
      <c r="B4178">
        <v>41</v>
      </c>
      <c r="C4178" t="s">
        <v>2555</v>
      </c>
      <c r="D4178" t="s">
        <v>2667</v>
      </c>
      <c r="E4178">
        <v>1000730</v>
      </c>
      <c r="F4178" t="s">
        <v>47</v>
      </c>
      <c r="G4178" t="s">
        <v>135</v>
      </c>
      <c r="H4178" t="s">
        <v>2557</v>
      </c>
      <c r="I4178">
        <v>36740959</v>
      </c>
      <c r="J4178" t="s">
        <v>2558</v>
      </c>
      <c r="K4178">
        <v>0</v>
      </c>
      <c r="L4178" t="s">
        <v>1228</v>
      </c>
      <c r="M4178">
        <v>0</v>
      </c>
      <c r="N4178" t="s">
        <v>1228</v>
      </c>
    </row>
    <row r="4179" spans="1:14" hidden="1">
      <c r="A4179">
        <v>10</v>
      </c>
      <c r="B4179">
        <v>41</v>
      </c>
      <c r="C4179" t="s">
        <v>2555</v>
      </c>
      <c r="D4179" t="s">
        <v>2667</v>
      </c>
      <c r="E4179">
        <v>1000730</v>
      </c>
      <c r="F4179" t="s">
        <v>47</v>
      </c>
      <c r="G4179" t="s">
        <v>279</v>
      </c>
      <c r="H4179" t="s">
        <v>2557</v>
      </c>
      <c r="I4179">
        <v>36740959</v>
      </c>
      <c r="J4179" t="s">
        <v>2558</v>
      </c>
      <c r="K4179">
        <v>0</v>
      </c>
      <c r="L4179" t="s">
        <v>1228</v>
      </c>
      <c r="M4179">
        <v>0</v>
      </c>
      <c r="N4179" t="s">
        <v>1228</v>
      </c>
    </row>
    <row r="4180" spans="1:14" hidden="1">
      <c r="A4180">
        <v>10</v>
      </c>
      <c r="B4180">
        <v>41</v>
      </c>
      <c r="C4180" t="s">
        <v>2555</v>
      </c>
      <c r="D4180" t="s">
        <v>2667</v>
      </c>
      <c r="E4180">
        <v>1000730</v>
      </c>
      <c r="F4180" t="s">
        <v>47</v>
      </c>
      <c r="G4180" t="s">
        <v>254</v>
      </c>
      <c r="H4180" t="s">
        <v>2557</v>
      </c>
      <c r="I4180">
        <v>36740959</v>
      </c>
      <c r="J4180" t="s">
        <v>2558</v>
      </c>
      <c r="K4180">
        <v>0</v>
      </c>
      <c r="L4180" t="s">
        <v>1228</v>
      </c>
      <c r="M4180">
        <v>0</v>
      </c>
      <c r="N4180" t="s">
        <v>1228</v>
      </c>
    </row>
    <row r="4181" spans="1:14" hidden="1">
      <c r="A4181">
        <v>10</v>
      </c>
      <c r="B4181">
        <v>41</v>
      </c>
      <c r="C4181" t="s">
        <v>2555</v>
      </c>
      <c r="D4181" t="s">
        <v>2667</v>
      </c>
      <c r="E4181">
        <v>1000730</v>
      </c>
      <c r="F4181" t="s">
        <v>47</v>
      </c>
      <c r="G4181" t="s">
        <v>252</v>
      </c>
      <c r="H4181" t="s">
        <v>2557</v>
      </c>
      <c r="I4181">
        <v>36740959</v>
      </c>
      <c r="J4181" t="s">
        <v>2558</v>
      </c>
      <c r="K4181">
        <v>0</v>
      </c>
      <c r="L4181" t="s">
        <v>1228</v>
      </c>
      <c r="M4181">
        <v>0</v>
      </c>
      <c r="N4181" t="s">
        <v>1228</v>
      </c>
    </row>
    <row r="4182" spans="1:14" hidden="1">
      <c r="A4182">
        <v>10</v>
      </c>
      <c r="B4182">
        <v>41</v>
      </c>
      <c r="C4182" t="s">
        <v>2555</v>
      </c>
      <c r="D4182" t="s">
        <v>2667</v>
      </c>
      <c r="E4182">
        <v>1000730</v>
      </c>
      <c r="F4182" t="s">
        <v>47</v>
      </c>
      <c r="G4182" t="s">
        <v>245</v>
      </c>
      <c r="H4182" t="s">
        <v>2557</v>
      </c>
      <c r="I4182">
        <v>36740959</v>
      </c>
      <c r="J4182" t="s">
        <v>2558</v>
      </c>
      <c r="K4182">
        <v>0</v>
      </c>
      <c r="L4182" t="s">
        <v>1228</v>
      </c>
      <c r="M4182">
        <v>0</v>
      </c>
      <c r="N4182" t="s">
        <v>1228</v>
      </c>
    </row>
    <row r="4183" spans="1:14" hidden="1">
      <c r="A4183">
        <v>10</v>
      </c>
      <c r="B4183">
        <v>41</v>
      </c>
      <c r="C4183" t="s">
        <v>2555</v>
      </c>
      <c r="D4183" t="s">
        <v>2667</v>
      </c>
      <c r="E4183">
        <v>1000730</v>
      </c>
      <c r="F4183" t="s">
        <v>47</v>
      </c>
      <c r="G4183" t="s">
        <v>117</v>
      </c>
      <c r="H4183" t="s">
        <v>2557</v>
      </c>
      <c r="I4183">
        <v>36740959</v>
      </c>
      <c r="J4183" t="s">
        <v>2558</v>
      </c>
      <c r="K4183">
        <v>0</v>
      </c>
      <c r="L4183" t="s">
        <v>1228</v>
      </c>
      <c r="M4183">
        <v>0</v>
      </c>
      <c r="N4183" t="s">
        <v>1228</v>
      </c>
    </row>
    <row r="4184" spans="1:14" hidden="1">
      <c r="A4184">
        <v>10</v>
      </c>
      <c r="B4184">
        <v>41</v>
      </c>
      <c r="C4184" t="s">
        <v>2555</v>
      </c>
      <c r="D4184" t="s">
        <v>2667</v>
      </c>
      <c r="E4184">
        <v>1000730</v>
      </c>
      <c r="F4184" t="s">
        <v>47</v>
      </c>
      <c r="G4184" t="s">
        <v>317</v>
      </c>
      <c r="H4184" t="s">
        <v>2557</v>
      </c>
      <c r="I4184">
        <v>36740959</v>
      </c>
      <c r="J4184" t="s">
        <v>2558</v>
      </c>
      <c r="K4184">
        <v>0</v>
      </c>
      <c r="L4184" t="s">
        <v>1228</v>
      </c>
      <c r="M4184">
        <v>0</v>
      </c>
      <c r="N4184" t="s">
        <v>1228</v>
      </c>
    </row>
    <row r="4185" spans="1:14" hidden="1">
      <c r="A4185">
        <v>10</v>
      </c>
      <c r="B4185">
        <v>41</v>
      </c>
      <c r="C4185" t="s">
        <v>2555</v>
      </c>
      <c r="D4185" t="s">
        <v>2667</v>
      </c>
      <c r="E4185">
        <v>1000730</v>
      </c>
      <c r="F4185" t="s">
        <v>47</v>
      </c>
      <c r="G4185" t="s">
        <v>177</v>
      </c>
      <c r="H4185" t="s">
        <v>2557</v>
      </c>
      <c r="I4185">
        <v>36740959</v>
      </c>
      <c r="J4185" t="s">
        <v>2558</v>
      </c>
      <c r="K4185">
        <v>0</v>
      </c>
      <c r="L4185" t="s">
        <v>1228</v>
      </c>
      <c r="M4185">
        <v>0</v>
      </c>
      <c r="N4185" t="s">
        <v>1228</v>
      </c>
    </row>
    <row r="4186" spans="1:14" hidden="1">
      <c r="A4186">
        <v>10</v>
      </c>
      <c r="B4186">
        <v>41</v>
      </c>
      <c r="C4186" t="s">
        <v>2555</v>
      </c>
      <c r="D4186" t="s">
        <v>2667</v>
      </c>
      <c r="E4186">
        <v>1000730</v>
      </c>
      <c r="F4186" t="s">
        <v>47</v>
      </c>
      <c r="G4186" t="s">
        <v>150</v>
      </c>
      <c r="H4186" t="s">
        <v>2557</v>
      </c>
      <c r="I4186">
        <v>36740959</v>
      </c>
      <c r="J4186" t="s">
        <v>2558</v>
      </c>
      <c r="K4186">
        <v>0</v>
      </c>
      <c r="L4186" t="s">
        <v>1228</v>
      </c>
      <c r="M4186">
        <v>0</v>
      </c>
      <c r="N4186" t="s">
        <v>1228</v>
      </c>
    </row>
    <row r="4187" spans="1:14" hidden="1">
      <c r="A4187">
        <v>10</v>
      </c>
      <c r="B4187">
        <v>41</v>
      </c>
      <c r="C4187" t="s">
        <v>2555</v>
      </c>
      <c r="D4187" t="s">
        <v>2667</v>
      </c>
      <c r="E4187">
        <v>1000730</v>
      </c>
      <c r="F4187" t="s">
        <v>47</v>
      </c>
      <c r="G4187" t="s">
        <v>135</v>
      </c>
      <c r="H4187" t="s">
        <v>2557</v>
      </c>
      <c r="I4187">
        <v>36740959</v>
      </c>
      <c r="J4187" t="s">
        <v>2558</v>
      </c>
      <c r="K4187">
        <v>0</v>
      </c>
      <c r="L4187" t="s">
        <v>1228</v>
      </c>
      <c r="M4187">
        <v>0</v>
      </c>
      <c r="N4187" t="s">
        <v>1228</v>
      </c>
    </row>
    <row r="4188" spans="1:14" hidden="1">
      <c r="A4188">
        <v>10</v>
      </c>
      <c r="B4188">
        <v>41</v>
      </c>
      <c r="C4188" t="s">
        <v>2555</v>
      </c>
      <c r="D4188" t="s">
        <v>2667</v>
      </c>
      <c r="E4188">
        <v>1000730</v>
      </c>
      <c r="F4188" t="s">
        <v>47</v>
      </c>
      <c r="G4188" t="s">
        <v>150</v>
      </c>
      <c r="H4188" t="s">
        <v>2557</v>
      </c>
      <c r="I4188">
        <v>36740959</v>
      </c>
      <c r="J4188" t="s">
        <v>2558</v>
      </c>
      <c r="K4188">
        <v>0</v>
      </c>
      <c r="L4188" t="s">
        <v>1228</v>
      </c>
      <c r="M4188">
        <v>0</v>
      </c>
      <c r="N4188" t="s">
        <v>1228</v>
      </c>
    </row>
    <row r="4189" spans="1:14" hidden="1">
      <c r="A4189">
        <v>10</v>
      </c>
      <c r="B4189">
        <v>41</v>
      </c>
      <c r="C4189" t="s">
        <v>2555</v>
      </c>
      <c r="D4189" t="s">
        <v>2667</v>
      </c>
      <c r="E4189">
        <v>1000730</v>
      </c>
      <c r="F4189" t="s">
        <v>47</v>
      </c>
      <c r="G4189" t="s">
        <v>80</v>
      </c>
      <c r="H4189" t="s">
        <v>2557</v>
      </c>
      <c r="I4189">
        <v>36740959</v>
      </c>
      <c r="J4189" t="s">
        <v>2558</v>
      </c>
      <c r="K4189">
        <v>0</v>
      </c>
      <c r="L4189" t="s">
        <v>1228</v>
      </c>
      <c r="M4189">
        <v>0</v>
      </c>
      <c r="N4189" t="s">
        <v>1228</v>
      </c>
    </row>
    <row r="4190" spans="1:14" hidden="1">
      <c r="A4190">
        <v>10</v>
      </c>
      <c r="B4190">
        <v>41</v>
      </c>
      <c r="C4190" t="s">
        <v>2555</v>
      </c>
      <c r="D4190" t="s">
        <v>2667</v>
      </c>
      <c r="E4190">
        <v>1000730</v>
      </c>
      <c r="F4190" t="s">
        <v>47</v>
      </c>
      <c r="G4190" t="s">
        <v>117</v>
      </c>
      <c r="H4190" t="s">
        <v>2557</v>
      </c>
      <c r="I4190">
        <v>36740959</v>
      </c>
      <c r="J4190" t="s">
        <v>2558</v>
      </c>
      <c r="K4190">
        <v>0</v>
      </c>
      <c r="L4190" t="s">
        <v>1228</v>
      </c>
      <c r="M4190">
        <v>0</v>
      </c>
      <c r="N4190" t="s">
        <v>1228</v>
      </c>
    </row>
    <row r="4191" spans="1:14" hidden="1">
      <c r="A4191">
        <v>10</v>
      </c>
      <c r="B4191">
        <v>41</v>
      </c>
      <c r="C4191" t="s">
        <v>2555</v>
      </c>
      <c r="D4191" t="s">
        <v>2667</v>
      </c>
      <c r="E4191">
        <v>1000730</v>
      </c>
      <c r="F4191" t="s">
        <v>47</v>
      </c>
      <c r="G4191" t="s">
        <v>254</v>
      </c>
      <c r="H4191" t="s">
        <v>2557</v>
      </c>
      <c r="I4191">
        <v>36740959</v>
      </c>
      <c r="J4191" t="s">
        <v>2558</v>
      </c>
      <c r="K4191">
        <v>0</v>
      </c>
      <c r="L4191" t="s">
        <v>1228</v>
      </c>
      <c r="M4191">
        <v>0</v>
      </c>
      <c r="N4191" t="s">
        <v>1228</v>
      </c>
    </row>
    <row r="4192" spans="1:14" hidden="1">
      <c r="A4192">
        <v>10</v>
      </c>
      <c r="B4192">
        <v>41</v>
      </c>
      <c r="C4192" t="s">
        <v>2555</v>
      </c>
      <c r="D4192" t="s">
        <v>2667</v>
      </c>
      <c r="E4192">
        <v>1000730</v>
      </c>
      <c r="F4192" t="s">
        <v>47</v>
      </c>
      <c r="G4192" t="s">
        <v>245</v>
      </c>
      <c r="H4192" t="s">
        <v>2557</v>
      </c>
      <c r="I4192">
        <v>36740959</v>
      </c>
      <c r="J4192" t="s">
        <v>2558</v>
      </c>
      <c r="K4192">
        <v>0</v>
      </c>
      <c r="L4192" t="s">
        <v>1228</v>
      </c>
      <c r="M4192">
        <v>0</v>
      </c>
      <c r="N4192" t="s">
        <v>1228</v>
      </c>
    </row>
    <row r="4193" spans="1:14" hidden="1">
      <c r="A4193">
        <v>10</v>
      </c>
      <c r="B4193">
        <v>41</v>
      </c>
      <c r="C4193" t="s">
        <v>2555</v>
      </c>
      <c r="D4193" t="s">
        <v>2667</v>
      </c>
      <c r="E4193">
        <v>1000730</v>
      </c>
      <c r="F4193" t="s">
        <v>47</v>
      </c>
      <c r="G4193" t="s">
        <v>317</v>
      </c>
      <c r="H4193" t="s">
        <v>2557</v>
      </c>
      <c r="I4193">
        <v>36740959</v>
      </c>
      <c r="J4193" t="s">
        <v>2558</v>
      </c>
      <c r="K4193">
        <v>0</v>
      </c>
      <c r="L4193" t="s">
        <v>1228</v>
      </c>
      <c r="M4193">
        <v>0</v>
      </c>
      <c r="N4193" t="s">
        <v>1228</v>
      </c>
    </row>
    <row r="4194" spans="1:14" hidden="1">
      <c r="A4194">
        <v>10</v>
      </c>
      <c r="B4194">
        <v>41</v>
      </c>
      <c r="C4194" t="s">
        <v>2555</v>
      </c>
      <c r="D4194" t="s">
        <v>2667</v>
      </c>
      <c r="E4194">
        <v>1000730</v>
      </c>
      <c r="F4194" t="s">
        <v>47</v>
      </c>
      <c r="G4194" t="s">
        <v>80</v>
      </c>
      <c r="H4194" t="s">
        <v>2557</v>
      </c>
      <c r="I4194">
        <v>36740959</v>
      </c>
      <c r="J4194" t="s">
        <v>2558</v>
      </c>
      <c r="K4194">
        <v>0</v>
      </c>
      <c r="L4194" t="s">
        <v>1228</v>
      </c>
      <c r="M4194">
        <v>0</v>
      </c>
      <c r="N4194" t="s">
        <v>1228</v>
      </c>
    </row>
    <row r="4195" spans="1:14" hidden="1">
      <c r="A4195">
        <v>10</v>
      </c>
      <c r="B4195">
        <v>41</v>
      </c>
      <c r="C4195" t="s">
        <v>2555</v>
      </c>
      <c r="D4195" t="s">
        <v>2667</v>
      </c>
      <c r="E4195">
        <v>1000730</v>
      </c>
      <c r="F4195" t="s">
        <v>47</v>
      </c>
      <c r="G4195" t="s">
        <v>250</v>
      </c>
      <c r="H4195" t="s">
        <v>2557</v>
      </c>
      <c r="I4195">
        <v>36740959</v>
      </c>
      <c r="J4195" t="s">
        <v>2558</v>
      </c>
      <c r="K4195">
        <v>0</v>
      </c>
      <c r="L4195" t="s">
        <v>1228</v>
      </c>
      <c r="M4195">
        <v>0</v>
      </c>
      <c r="N4195" t="s">
        <v>1228</v>
      </c>
    </row>
    <row r="4196" spans="1:14" hidden="1">
      <c r="A4196">
        <v>10</v>
      </c>
      <c r="B4196">
        <v>41</v>
      </c>
      <c r="C4196" t="s">
        <v>2555</v>
      </c>
      <c r="D4196" t="s">
        <v>2667</v>
      </c>
      <c r="E4196">
        <v>1000730</v>
      </c>
      <c r="F4196" t="s">
        <v>47</v>
      </c>
      <c r="G4196" t="s">
        <v>135</v>
      </c>
      <c r="H4196" t="s">
        <v>2557</v>
      </c>
      <c r="I4196">
        <v>36740959</v>
      </c>
      <c r="J4196" t="s">
        <v>2558</v>
      </c>
      <c r="K4196">
        <v>0</v>
      </c>
      <c r="L4196" t="s">
        <v>1228</v>
      </c>
      <c r="M4196">
        <v>0</v>
      </c>
      <c r="N4196" t="s">
        <v>1228</v>
      </c>
    </row>
    <row r="4197" spans="1:14" hidden="1">
      <c r="A4197">
        <v>10</v>
      </c>
      <c r="B4197">
        <v>41</v>
      </c>
      <c r="C4197" t="s">
        <v>2555</v>
      </c>
      <c r="D4197" t="s">
        <v>2667</v>
      </c>
      <c r="E4197">
        <v>1000730</v>
      </c>
      <c r="F4197" t="s">
        <v>47</v>
      </c>
      <c r="G4197" t="s">
        <v>326</v>
      </c>
      <c r="H4197" t="s">
        <v>2557</v>
      </c>
      <c r="I4197">
        <v>36740959</v>
      </c>
      <c r="J4197" t="s">
        <v>2558</v>
      </c>
      <c r="K4197">
        <v>0</v>
      </c>
      <c r="L4197" t="s">
        <v>1228</v>
      </c>
      <c r="M4197">
        <v>0</v>
      </c>
      <c r="N4197" t="s">
        <v>1228</v>
      </c>
    </row>
    <row r="4198" spans="1:14" hidden="1">
      <c r="A4198">
        <v>10</v>
      </c>
      <c r="B4198">
        <v>41</v>
      </c>
      <c r="C4198" t="s">
        <v>2555</v>
      </c>
      <c r="D4198" t="s">
        <v>2667</v>
      </c>
      <c r="E4198">
        <v>1000730</v>
      </c>
      <c r="F4198" t="s">
        <v>47</v>
      </c>
      <c r="G4198" t="s">
        <v>117</v>
      </c>
      <c r="H4198" t="s">
        <v>2557</v>
      </c>
      <c r="I4198">
        <v>36740959</v>
      </c>
      <c r="J4198" t="s">
        <v>2558</v>
      </c>
      <c r="K4198">
        <v>0</v>
      </c>
      <c r="L4198" t="s">
        <v>1228</v>
      </c>
      <c r="M4198">
        <v>0</v>
      </c>
      <c r="N4198" t="s">
        <v>1228</v>
      </c>
    </row>
    <row r="4199" spans="1:14" hidden="1">
      <c r="A4199">
        <v>10</v>
      </c>
      <c r="B4199">
        <v>41</v>
      </c>
      <c r="C4199" t="s">
        <v>2555</v>
      </c>
      <c r="D4199" t="s">
        <v>2667</v>
      </c>
      <c r="E4199">
        <v>1000730</v>
      </c>
      <c r="F4199" t="s">
        <v>47</v>
      </c>
      <c r="G4199" t="s">
        <v>320</v>
      </c>
      <c r="H4199" t="s">
        <v>2557</v>
      </c>
      <c r="I4199">
        <v>36740959</v>
      </c>
      <c r="J4199" t="s">
        <v>2558</v>
      </c>
      <c r="K4199">
        <v>0</v>
      </c>
      <c r="L4199" t="s">
        <v>1228</v>
      </c>
      <c r="M4199">
        <v>0</v>
      </c>
      <c r="N4199" t="s">
        <v>1228</v>
      </c>
    </row>
    <row r="4200" spans="1:14" hidden="1">
      <c r="A4200">
        <v>10</v>
      </c>
      <c r="B4200">
        <v>41</v>
      </c>
      <c r="C4200" t="s">
        <v>2555</v>
      </c>
      <c r="D4200" t="s">
        <v>2667</v>
      </c>
      <c r="E4200">
        <v>1000730</v>
      </c>
      <c r="F4200" t="s">
        <v>47</v>
      </c>
      <c r="G4200" t="s">
        <v>245</v>
      </c>
      <c r="H4200" t="s">
        <v>2557</v>
      </c>
      <c r="I4200">
        <v>36740959</v>
      </c>
      <c r="J4200" t="s">
        <v>2558</v>
      </c>
      <c r="K4200">
        <v>0</v>
      </c>
      <c r="L4200" t="s">
        <v>1228</v>
      </c>
      <c r="M4200">
        <v>0</v>
      </c>
      <c r="N4200" t="s">
        <v>1228</v>
      </c>
    </row>
    <row r="4201" spans="1:14" hidden="1">
      <c r="A4201">
        <v>10</v>
      </c>
      <c r="B4201">
        <v>41</v>
      </c>
      <c r="C4201" t="s">
        <v>2555</v>
      </c>
      <c r="D4201" t="s">
        <v>2667</v>
      </c>
      <c r="E4201">
        <v>1000730</v>
      </c>
      <c r="F4201" t="s">
        <v>47</v>
      </c>
      <c r="G4201" t="s">
        <v>409</v>
      </c>
      <c r="H4201" t="s">
        <v>2557</v>
      </c>
      <c r="I4201">
        <v>36740959</v>
      </c>
      <c r="J4201" t="s">
        <v>2558</v>
      </c>
      <c r="K4201">
        <v>0</v>
      </c>
      <c r="L4201" t="s">
        <v>1228</v>
      </c>
      <c r="M4201">
        <v>0</v>
      </c>
      <c r="N4201" t="s">
        <v>1228</v>
      </c>
    </row>
    <row r="4202" spans="1:14" hidden="1">
      <c r="A4202">
        <v>10</v>
      </c>
      <c r="B4202">
        <v>41</v>
      </c>
      <c r="C4202" t="s">
        <v>2555</v>
      </c>
      <c r="D4202" t="s">
        <v>2667</v>
      </c>
      <c r="E4202">
        <v>1000730</v>
      </c>
      <c r="F4202" t="s">
        <v>47</v>
      </c>
      <c r="G4202" t="s">
        <v>317</v>
      </c>
      <c r="H4202" t="s">
        <v>2557</v>
      </c>
      <c r="I4202">
        <v>36740959</v>
      </c>
      <c r="J4202" t="s">
        <v>2558</v>
      </c>
      <c r="K4202">
        <v>0</v>
      </c>
      <c r="L4202" t="s">
        <v>1228</v>
      </c>
      <c r="M4202">
        <v>0</v>
      </c>
      <c r="N4202" t="s">
        <v>1228</v>
      </c>
    </row>
    <row r="4203" spans="1:14" hidden="1">
      <c r="A4203">
        <v>10</v>
      </c>
      <c r="B4203">
        <v>41</v>
      </c>
      <c r="C4203" t="s">
        <v>2555</v>
      </c>
      <c r="D4203" t="s">
        <v>2667</v>
      </c>
      <c r="E4203">
        <v>1000730</v>
      </c>
      <c r="F4203" t="s">
        <v>47</v>
      </c>
      <c r="G4203" t="s">
        <v>80</v>
      </c>
      <c r="H4203" t="s">
        <v>2557</v>
      </c>
      <c r="I4203">
        <v>36740959</v>
      </c>
      <c r="J4203" t="s">
        <v>2558</v>
      </c>
      <c r="K4203">
        <v>0</v>
      </c>
      <c r="L4203" t="s">
        <v>1228</v>
      </c>
      <c r="M4203">
        <v>0</v>
      </c>
      <c r="N4203" t="s">
        <v>1228</v>
      </c>
    </row>
    <row r="4204" spans="1:14" hidden="1">
      <c r="A4204">
        <v>10</v>
      </c>
      <c r="B4204">
        <v>41</v>
      </c>
      <c r="C4204" t="s">
        <v>2555</v>
      </c>
      <c r="D4204" t="s">
        <v>2667</v>
      </c>
      <c r="E4204">
        <v>1000730</v>
      </c>
      <c r="F4204" t="s">
        <v>47</v>
      </c>
      <c r="G4204" t="s">
        <v>279</v>
      </c>
      <c r="H4204" t="s">
        <v>2557</v>
      </c>
      <c r="I4204">
        <v>36740959</v>
      </c>
      <c r="J4204" t="s">
        <v>2558</v>
      </c>
      <c r="K4204">
        <v>0</v>
      </c>
      <c r="L4204" t="s">
        <v>1228</v>
      </c>
      <c r="M4204">
        <v>0</v>
      </c>
      <c r="N4204" t="s">
        <v>1228</v>
      </c>
    </row>
    <row r="4205" spans="1:14" hidden="1">
      <c r="A4205">
        <v>10</v>
      </c>
      <c r="B4205">
        <v>41</v>
      </c>
      <c r="C4205" t="s">
        <v>2555</v>
      </c>
      <c r="D4205" t="s">
        <v>2667</v>
      </c>
      <c r="E4205">
        <v>1000730</v>
      </c>
      <c r="F4205" t="s">
        <v>47</v>
      </c>
      <c r="G4205" t="s">
        <v>414</v>
      </c>
      <c r="H4205" t="s">
        <v>2557</v>
      </c>
      <c r="I4205">
        <v>36740959</v>
      </c>
      <c r="J4205" t="s">
        <v>2558</v>
      </c>
      <c r="K4205">
        <v>0</v>
      </c>
      <c r="L4205" t="s">
        <v>1228</v>
      </c>
      <c r="M4205">
        <v>0</v>
      </c>
      <c r="N4205" t="s">
        <v>1228</v>
      </c>
    </row>
    <row r="4206" spans="1:14" hidden="1">
      <c r="A4206">
        <v>10</v>
      </c>
      <c r="B4206">
        <v>41</v>
      </c>
      <c r="C4206" t="s">
        <v>2555</v>
      </c>
      <c r="D4206" t="s">
        <v>2667</v>
      </c>
      <c r="E4206">
        <v>1000730</v>
      </c>
      <c r="F4206" t="s">
        <v>47</v>
      </c>
      <c r="G4206" t="s">
        <v>117</v>
      </c>
      <c r="H4206" t="s">
        <v>2557</v>
      </c>
      <c r="I4206">
        <v>36740959</v>
      </c>
      <c r="J4206" t="s">
        <v>2558</v>
      </c>
      <c r="K4206">
        <v>0</v>
      </c>
      <c r="L4206" t="s">
        <v>1228</v>
      </c>
      <c r="M4206">
        <v>0</v>
      </c>
      <c r="N4206" t="s">
        <v>1228</v>
      </c>
    </row>
    <row r="4207" spans="1:14" hidden="1">
      <c r="A4207">
        <v>10</v>
      </c>
      <c r="B4207">
        <v>41</v>
      </c>
      <c r="C4207" t="s">
        <v>2555</v>
      </c>
      <c r="D4207" t="s">
        <v>2667</v>
      </c>
      <c r="E4207">
        <v>1000730</v>
      </c>
      <c r="F4207" t="s">
        <v>47</v>
      </c>
      <c r="G4207" t="s">
        <v>254</v>
      </c>
      <c r="H4207" t="s">
        <v>2557</v>
      </c>
      <c r="I4207">
        <v>36740959</v>
      </c>
      <c r="J4207" t="s">
        <v>2558</v>
      </c>
      <c r="K4207">
        <v>0</v>
      </c>
      <c r="L4207" t="s">
        <v>1228</v>
      </c>
      <c r="M4207">
        <v>0</v>
      </c>
      <c r="N4207" t="s">
        <v>1228</v>
      </c>
    </row>
    <row r="4208" spans="1:14" hidden="1">
      <c r="A4208">
        <v>10</v>
      </c>
      <c r="B4208">
        <v>41</v>
      </c>
      <c r="C4208" t="s">
        <v>2555</v>
      </c>
      <c r="D4208" t="s">
        <v>2667</v>
      </c>
      <c r="E4208">
        <v>1000730</v>
      </c>
      <c r="F4208" t="s">
        <v>47</v>
      </c>
      <c r="G4208" t="s">
        <v>135</v>
      </c>
      <c r="H4208" t="s">
        <v>2557</v>
      </c>
      <c r="I4208">
        <v>36740959</v>
      </c>
      <c r="J4208" t="s">
        <v>2558</v>
      </c>
      <c r="K4208">
        <v>0</v>
      </c>
      <c r="L4208" t="s">
        <v>1228</v>
      </c>
      <c r="M4208">
        <v>0</v>
      </c>
      <c r="N4208" t="s">
        <v>1228</v>
      </c>
    </row>
    <row r="4209" spans="1:14" hidden="1">
      <c r="A4209">
        <v>10</v>
      </c>
      <c r="B4209">
        <v>41</v>
      </c>
      <c r="C4209" t="s">
        <v>2555</v>
      </c>
      <c r="D4209" t="s">
        <v>2667</v>
      </c>
      <c r="E4209">
        <v>1000730</v>
      </c>
      <c r="F4209" t="s">
        <v>47</v>
      </c>
      <c r="G4209" t="s">
        <v>317</v>
      </c>
      <c r="H4209" t="s">
        <v>2557</v>
      </c>
      <c r="I4209">
        <v>36740959</v>
      </c>
      <c r="J4209" t="s">
        <v>2558</v>
      </c>
      <c r="K4209">
        <v>0</v>
      </c>
      <c r="L4209" t="s">
        <v>1228</v>
      </c>
      <c r="M4209">
        <v>0</v>
      </c>
      <c r="N4209" t="s">
        <v>1228</v>
      </c>
    </row>
    <row r="4210" spans="1:14" hidden="1">
      <c r="A4210">
        <v>10</v>
      </c>
      <c r="B4210">
        <v>41</v>
      </c>
      <c r="C4210" t="s">
        <v>2555</v>
      </c>
      <c r="D4210" t="s">
        <v>2667</v>
      </c>
      <c r="E4210">
        <v>1000730</v>
      </c>
      <c r="F4210" t="s">
        <v>47</v>
      </c>
      <c r="G4210" t="s">
        <v>80</v>
      </c>
      <c r="H4210" t="s">
        <v>2557</v>
      </c>
      <c r="I4210">
        <v>36740959</v>
      </c>
      <c r="J4210" t="s">
        <v>2558</v>
      </c>
      <c r="K4210">
        <v>0</v>
      </c>
      <c r="L4210" t="s">
        <v>1228</v>
      </c>
      <c r="M4210">
        <v>0</v>
      </c>
      <c r="N4210" t="s">
        <v>1228</v>
      </c>
    </row>
    <row r="4211" spans="1:14" hidden="1">
      <c r="A4211">
        <v>10</v>
      </c>
      <c r="B4211">
        <v>41</v>
      </c>
      <c r="C4211" t="s">
        <v>2555</v>
      </c>
      <c r="D4211" t="s">
        <v>2667</v>
      </c>
      <c r="E4211">
        <v>1000730</v>
      </c>
      <c r="F4211" t="s">
        <v>47</v>
      </c>
      <c r="G4211" t="s">
        <v>317</v>
      </c>
      <c r="H4211" t="s">
        <v>2557</v>
      </c>
      <c r="I4211">
        <v>36740959</v>
      </c>
      <c r="J4211" t="s">
        <v>2558</v>
      </c>
      <c r="K4211">
        <v>0</v>
      </c>
      <c r="L4211" t="s">
        <v>1228</v>
      </c>
      <c r="M4211">
        <v>0</v>
      </c>
      <c r="N4211" t="s">
        <v>1228</v>
      </c>
    </row>
    <row r="4212" spans="1:14" hidden="1">
      <c r="A4212">
        <v>10</v>
      </c>
      <c r="B4212">
        <v>41</v>
      </c>
      <c r="C4212" t="s">
        <v>2555</v>
      </c>
      <c r="D4212" t="s">
        <v>2667</v>
      </c>
      <c r="E4212">
        <v>1000730</v>
      </c>
      <c r="F4212" t="s">
        <v>47</v>
      </c>
      <c r="G4212" t="s">
        <v>117</v>
      </c>
      <c r="H4212" t="s">
        <v>2557</v>
      </c>
      <c r="I4212">
        <v>36740959</v>
      </c>
      <c r="J4212" t="s">
        <v>2558</v>
      </c>
      <c r="K4212">
        <v>0</v>
      </c>
      <c r="L4212" t="s">
        <v>1228</v>
      </c>
      <c r="M4212">
        <v>0</v>
      </c>
      <c r="N4212" t="s">
        <v>1228</v>
      </c>
    </row>
    <row r="4213" spans="1:14" hidden="1">
      <c r="A4213">
        <v>10</v>
      </c>
      <c r="B4213">
        <v>41</v>
      </c>
      <c r="C4213" t="s">
        <v>2555</v>
      </c>
      <c r="D4213" t="s">
        <v>2667</v>
      </c>
      <c r="E4213">
        <v>1000730</v>
      </c>
      <c r="F4213" t="s">
        <v>47</v>
      </c>
      <c r="G4213" t="s">
        <v>135</v>
      </c>
      <c r="H4213" t="s">
        <v>2557</v>
      </c>
      <c r="I4213">
        <v>36740959</v>
      </c>
      <c r="J4213" t="s">
        <v>2558</v>
      </c>
      <c r="K4213">
        <v>0</v>
      </c>
      <c r="L4213" t="s">
        <v>1228</v>
      </c>
      <c r="M4213">
        <v>0</v>
      </c>
      <c r="N4213" t="s">
        <v>1228</v>
      </c>
    </row>
    <row r="4214" spans="1:14" hidden="1">
      <c r="A4214">
        <v>10</v>
      </c>
      <c r="B4214">
        <v>41</v>
      </c>
      <c r="C4214" t="s">
        <v>2555</v>
      </c>
      <c r="D4214" t="s">
        <v>2667</v>
      </c>
      <c r="E4214">
        <v>1000730</v>
      </c>
      <c r="F4214" t="s">
        <v>47</v>
      </c>
      <c r="G4214" t="s">
        <v>155</v>
      </c>
      <c r="H4214" t="s">
        <v>2557</v>
      </c>
      <c r="I4214">
        <v>36740959</v>
      </c>
      <c r="J4214" t="s">
        <v>2558</v>
      </c>
      <c r="K4214">
        <v>0</v>
      </c>
      <c r="L4214" t="s">
        <v>1228</v>
      </c>
      <c r="M4214">
        <v>0</v>
      </c>
      <c r="N4214" t="s">
        <v>1228</v>
      </c>
    </row>
    <row r="4215" spans="1:14" hidden="1">
      <c r="A4215">
        <v>10</v>
      </c>
      <c r="B4215">
        <v>41</v>
      </c>
      <c r="C4215" t="s">
        <v>2555</v>
      </c>
      <c r="D4215" t="s">
        <v>2667</v>
      </c>
      <c r="E4215">
        <v>1000730</v>
      </c>
      <c r="F4215" t="s">
        <v>47</v>
      </c>
      <c r="G4215" t="s">
        <v>117</v>
      </c>
      <c r="H4215" t="s">
        <v>2557</v>
      </c>
      <c r="I4215">
        <v>36740959</v>
      </c>
      <c r="J4215" t="s">
        <v>2558</v>
      </c>
      <c r="K4215" t="s">
        <v>2579</v>
      </c>
      <c r="L4215" t="s">
        <v>1228</v>
      </c>
      <c r="M4215">
        <v>0</v>
      </c>
      <c r="N4215" t="s">
        <v>1228</v>
      </c>
    </row>
    <row r="4216" spans="1:14" hidden="1">
      <c r="A4216">
        <v>10</v>
      </c>
      <c r="B4216">
        <v>41</v>
      </c>
      <c r="C4216" t="s">
        <v>2555</v>
      </c>
      <c r="D4216" t="s">
        <v>2667</v>
      </c>
      <c r="E4216">
        <v>1000730</v>
      </c>
      <c r="F4216" t="s">
        <v>47</v>
      </c>
      <c r="G4216" t="s">
        <v>80</v>
      </c>
      <c r="H4216" t="s">
        <v>2557</v>
      </c>
      <c r="I4216">
        <v>36740959</v>
      </c>
      <c r="J4216" t="s">
        <v>2558</v>
      </c>
      <c r="K4216">
        <v>0</v>
      </c>
      <c r="L4216" t="s">
        <v>1228</v>
      </c>
      <c r="M4216">
        <v>0</v>
      </c>
      <c r="N4216" t="s">
        <v>1228</v>
      </c>
    </row>
    <row r="4217" spans="1:14" hidden="1">
      <c r="A4217">
        <v>10</v>
      </c>
      <c r="B4217">
        <v>41</v>
      </c>
      <c r="C4217" t="s">
        <v>2555</v>
      </c>
      <c r="D4217" t="s">
        <v>2667</v>
      </c>
      <c r="E4217">
        <v>1000730</v>
      </c>
      <c r="F4217" t="s">
        <v>47</v>
      </c>
      <c r="G4217" t="s">
        <v>252</v>
      </c>
      <c r="H4217" t="s">
        <v>2557</v>
      </c>
      <c r="I4217">
        <v>36740959</v>
      </c>
      <c r="J4217" t="s">
        <v>2558</v>
      </c>
      <c r="K4217">
        <v>0</v>
      </c>
      <c r="L4217" t="s">
        <v>1228</v>
      </c>
      <c r="M4217">
        <v>0</v>
      </c>
      <c r="N4217" t="s">
        <v>1228</v>
      </c>
    </row>
    <row r="4218" spans="1:14" hidden="1">
      <c r="A4218">
        <v>10</v>
      </c>
      <c r="B4218">
        <v>41</v>
      </c>
      <c r="C4218" t="s">
        <v>2555</v>
      </c>
      <c r="D4218" t="s">
        <v>2667</v>
      </c>
      <c r="E4218">
        <v>1000730</v>
      </c>
      <c r="F4218" t="s">
        <v>47</v>
      </c>
      <c r="G4218" t="s">
        <v>475</v>
      </c>
      <c r="H4218" t="s">
        <v>2557</v>
      </c>
      <c r="I4218">
        <v>36740959</v>
      </c>
      <c r="J4218" t="s">
        <v>2558</v>
      </c>
      <c r="K4218">
        <v>0</v>
      </c>
      <c r="L4218" t="s">
        <v>1228</v>
      </c>
      <c r="M4218">
        <v>0</v>
      </c>
      <c r="N4218" t="s">
        <v>1228</v>
      </c>
    </row>
    <row r="4219" spans="1:14" hidden="1">
      <c r="A4219">
        <v>10</v>
      </c>
      <c r="B4219">
        <v>41</v>
      </c>
      <c r="C4219" t="s">
        <v>2555</v>
      </c>
      <c r="D4219" t="s">
        <v>2667</v>
      </c>
      <c r="E4219">
        <v>1000730</v>
      </c>
      <c r="F4219" t="s">
        <v>47</v>
      </c>
      <c r="G4219" t="s">
        <v>117</v>
      </c>
      <c r="H4219" t="s">
        <v>2557</v>
      </c>
      <c r="I4219">
        <v>36740959</v>
      </c>
      <c r="J4219" t="s">
        <v>2558</v>
      </c>
      <c r="K4219" s="45">
        <v>35925</v>
      </c>
      <c r="L4219" t="s">
        <v>1228</v>
      </c>
      <c r="M4219" s="45">
        <v>6825</v>
      </c>
      <c r="N4219" t="s">
        <v>1228</v>
      </c>
    </row>
    <row r="4220" spans="1:14" hidden="1">
      <c r="A4220">
        <v>10</v>
      </c>
      <c r="B4220">
        <v>41</v>
      </c>
      <c r="C4220" t="s">
        <v>2555</v>
      </c>
      <c r="D4220" t="s">
        <v>2667</v>
      </c>
      <c r="E4220">
        <v>1000730</v>
      </c>
      <c r="F4220" t="s">
        <v>47</v>
      </c>
      <c r="G4220" t="s">
        <v>481</v>
      </c>
      <c r="H4220" t="s">
        <v>2557</v>
      </c>
      <c r="I4220">
        <v>36740959</v>
      </c>
      <c r="J4220" t="s">
        <v>2558</v>
      </c>
      <c r="K4220">
        <v>0</v>
      </c>
      <c r="L4220" t="s">
        <v>1228</v>
      </c>
      <c r="M4220">
        <v>0</v>
      </c>
      <c r="N4220" t="s">
        <v>1228</v>
      </c>
    </row>
    <row r="4221" spans="1:14" hidden="1">
      <c r="A4221">
        <v>10</v>
      </c>
      <c r="B4221">
        <v>41</v>
      </c>
      <c r="C4221" t="s">
        <v>2555</v>
      </c>
      <c r="D4221" t="s">
        <v>2667</v>
      </c>
      <c r="E4221">
        <v>1000730</v>
      </c>
      <c r="F4221" t="s">
        <v>47</v>
      </c>
      <c r="G4221" t="s">
        <v>317</v>
      </c>
      <c r="H4221" t="s">
        <v>2557</v>
      </c>
      <c r="I4221">
        <v>36740959</v>
      </c>
      <c r="J4221" t="s">
        <v>2558</v>
      </c>
      <c r="K4221" s="45">
        <v>3163</v>
      </c>
      <c r="L4221" t="s">
        <v>1228</v>
      </c>
      <c r="M4221">
        <v>601</v>
      </c>
      <c r="N4221" t="s">
        <v>1228</v>
      </c>
    </row>
    <row r="4222" spans="1:14" hidden="1">
      <c r="A4222">
        <v>10</v>
      </c>
      <c r="B4222">
        <v>41</v>
      </c>
      <c r="C4222" t="s">
        <v>2555</v>
      </c>
      <c r="D4222" t="s">
        <v>2667</v>
      </c>
      <c r="E4222">
        <v>1000730</v>
      </c>
      <c r="F4222" t="s">
        <v>47</v>
      </c>
      <c r="G4222" t="s">
        <v>80</v>
      </c>
      <c r="H4222" t="s">
        <v>2557</v>
      </c>
      <c r="I4222">
        <v>36740959</v>
      </c>
      <c r="J4222" t="s">
        <v>2558</v>
      </c>
      <c r="K4222" s="45">
        <v>3403</v>
      </c>
      <c r="L4222" t="s">
        <v>1228</v>
      </c>
      <c r="M4222">
        <v>647</v>
      </c>
      <c r="N4222" t="s">
        <v>1228</v>
      </c>
    </row>
    <row r="4223" spans="1:14" hidden="1">
      <c r="A4223">
        <v>10</v>
      </c>
      <c r="B4223">
        <v>41</v>
      </c>
      <c r="C4223" t="s">
        <v>2555</v>
      </c>
      <c r="D4223" t="s">
        <v>2667</v>
      </c>
      <c r="E4223">
        <v>1000730</v>
      </c>
      <c r="F4223" t="s">
        <v>47</v>
      </c>
      <c r="G4223" t="s">
        <v>117</v>
      </c>
      <c r="H4223" t="s">
        <v>2557</v>
      </c>
      <c r="I4223">
        <v>36740959</v>
      </c>
      <c r="J4223" t="s">
        <v>2558</v>
      </c>
      <c r="K4223">
        <v>0</v>
      </c>
      <c r="L4223" t="s">
        <v>1228</v>
      </c>
      <c r="M4223">
        <v>0</v>
      </c>
      <c r="N4223" t="s">
        <v>1228</v>
      </c>
    </row>
    <row r="4224" spans="1:14" hidden="1">
      <c r="A4224">
        <v>10</v>
      </c>
      <c r="B4224">
        <v>41</v>
      </c>
      <c r="C4224" t="s">
        <v>2555</v>
      </c>
      <c r="D4224" t="s">
        <v>2667</v>
      </c>
      <c r="E4224">
        <v>1000730</v>
      </c>
      <c r="F4224" t="s">
        <v>47</v>
      </c>
      <c r="G4224" t="s">
        <v>117</v>
      </c>
      <c r="H4224" t="s">
        <v>2557</v>
      </c>
      <c r="I4224">
        <v>36740959</v>
      </c>
      <c r="J4224" t="s">
        <v>2558</v>
      </c>
      <c r="K4224">
        <v>0</v>
      </c>
      <c r="L4224" t="s">
        <v>1228</v>
      </c>
      <c r="M4224">
        <v>0</v>
      </c>
      <c r="N4224" t="s">
        <v>1228</v>
      </c>
    </row>
    <row r="4225" spans="1:14" hidden="1">
      <c r="A4225">
        <v>10</v>
      </c>
      <c r="B4225">
        <v>41</v>
      </c>
      <c r="C4225" t="s">
        <v>2555</v>
      </c>
      <c r="D4225" t="s">
        <v>2667</v>
      </c>
      <c r="E4225">
        <v>1000730</v>
      </c>
      <c r="F4225" t="s">
        <v>47</v>
      </c>
      <c r="G4225" t="s">
        <v>150</v>
      </c>
      <c r="H4225" t="s">
        <v>2557</v>
      </c>
      <c r="I4225">
        <v>36740959</v>
      </c>
      <c r="J4225" t="s">
        <v>2558</v>
      </c>
      <c r="K4225">
        <v>0</v>
      </c>
      <c r="L4225" t="s">
        <v>1228</v>
      </c>
      <c r="M4225">
        <v>0</v>
      </c>
      <c r="N4225" t="s">
        <v>1228</v>
      </c>
    </row>
    <row r="4226" spans="1:14" hidden="1">
      <c r="A4226">
        <v>10</v>
      </c>
      <c r="B4226">
        <v>41</v>
      </c>
      <c r="C4226" t="s">
        <v>2555</v>
      </c>
      <c r="D4226" t="s">
        <v>2667</v>
      </c>
      <c r="E4226">
        <v>1000730</v>
      </c>
      <c r="F4226" t="s">
        <v>47</v>
      </c>
      <c r="G4226" t="s">
        <v>135</v>
      </c>
      <c r="H4226" t="s">
        <v>2557</v>
      </c>
      <c r="I4226">
        <v>36740959</v>
      </c>
      <c r="J4226" t="s">
        <v>2558</v>
      </c>
      <c r="K4226">
        <v>0</v>
      </c>
      <c r="L4226" t="s">
        <v>1228</v>
      </c>
      <c r="M4226">
        <v>0</v>
      </c>
      <c r="N4226" t="s">
        <v>1228</v>
      </c>
    </row>
    <row r="4227" spans="1:14" hidden="1">
      <c r="A4227">
        <v>10</v>
      </c>
      <c r="B4227">
        <v>41</v>
      </c>
      <c r="C4227" t="s">
        <v>2555</v>
      </c>
      <c r="D4227" t="s">
        <v>2667</v>
      </c>
      <c r="E4227">
        <v>1000730</v>
      </c>
      <c r="F4227" t="s">
        <v>47</v>
      </c>
      <c r="G4227" t="s">
        <v>155</v>
      </c>
      <c r="H4227" t="s">
        <v>2557</v>
      </c>
      <c r="I4227">
        <v>36740959</v>
      </c>
      <c r="J4227" t="s">
        <v>2558</v>
      </c>
      <c r="K4227">
        <v>0</v>
      </c>
      <c r="L4227" t="s">
        <v>1228</v>
      </c>
      <c r="M4227">
        <v>0</v>
      </c>
      <c r="N4227" t="s">
        <v>1228</v>
      </c>
    </row>
    <row r="4228" spans="1:14" hidden="1">
      <c r="A4228">
        <v>10</v>
      </c>
      <c r="B4228">
        <v>41</v>
      </c>
      <c r="C4228" t="s">
        <v>2555</v>
      </c>
      <c r="D4228" t="s">
        <v>2667</v>
      </c>
      <c r="E4228">
        <v>1000730</v>
      </c>
      <c r="F4228" t="s">
        <v>47</v>
      </c>
      <c r="G4228" t="s">
        <v>80</v>
      </c>
      <c r="H4228" t="s">
        <v>2557</v>
      </c>
      <c r="I4228">
        <v>36740959</v>
      </c>
      <c r="J4228" t="s">
        <v>2558</v>
      </c>
      <c r="K4228">
        <v>0</v>
      </c>
      <c r="L4228" t="s">
        <v>1228</v>
      </c>
      <c r="M4228">
        <v>0</v>
      </c>
      <c r="N4228" t="s">
        <v>1228</v>
      </c>
    </row>
    <row r="4229" spans="1:14" hidden="1">
      <c r="A4229">
        <v>10</v>
      </c>
      <c r="B4229">
        <v>41</v>
      </c>
      <c r="C4229" t="s">
        <v>2555</v>
      </c>
      <c r="D4229" t="s">
        <v>2667</v>
      </c>
      <c r="E4229">
        <v>1000730</v>
      </c>
      <c r="F4229" t="s">
        <v>47</v>
      </c>
      <c r="G4229" t="s">
        <v>137</v>
      </c>
      <c r="H4229" t="s">
        <v>2557</v>
      </c>
      <c r="I4229">
        <v>36740959</v>
      </c>
      <c r="J4229" t="s">
        <v>2558</v>
      </c>
      <c r="K4229">
        <v>0</v>
      </c>
      <c r="L4229" t="s">
        <v>1228</v>
      </c>
      <c r="M4229">
        <v>0</v>
      </c>
      <c r="N4229" t="s">
        <v>1228</v>
      </c>
    </row>
    <row r="4230" spans="1:14" hidden="1">
      <c r="A4230">
        <v>10</v>
      </c>
      <c r="B4230">
        <v>41</v>
      </c>
      <c r="C4230" t="s">
        <v>2555</v>
      </c>
      <c r="D4230" t="s">
        <v>2667</v>
      </c>
      <c r="E4230">
        <v>1000730</v>
      </c>
      <c r="F4230" t="s">
        <v>47</v>
      </c>
      <c r="G4230" t="s">
        <v>182</v>
      </c>
      <c r="H4230" t="s">
        <v>2557</v>
      </c>
      <c r="I4230">
        <v>36740959</v>
      </c>
      <c r="J4230" t="s">
        <v>2558</v>
      </c>
      <c r="K4230">
        <v>0</v>
      </c>
      <c r="L4230" t="s">
        <v>1228</v>
      </c>
      <c r="M4230">
        <v>0</v>
      </c>
      <c r="N4230" t="s">
        <v>1228</v>
      </c>
    </row>
    <row r="4231" spans="1:14" hidden="1">
      <c r="A4231">
        <v>10</v>
      </c>
      <c r="B4231">
        <v>41</v>
      </c>
      <c r="C4231" t="s">
        <v>2555</v>
      </c>
      <c r="D4231" t="s">
        <v>2667</v>
      </c>
      <c r="E4231">
        <v>1000730</v>
      </c>
      <c r="F4231" t="s">
        <v>47</v>
      </c>
      <c r="G4231" t="s">
        <v>194</v>
      </c>
      <c r="H4231" t="s">
        <v>2557</v>
      </c>
      <c r="I4231">
        <v>36740959</v>
      </c>
      <c r="J4231" t="s">
        <v>2558</v>
      </c>
      <c r="K4231">
        <v>0</v>
      </c>
      <c r="L4231" t="s">
        <v>1228</v>
      </c>
      <c r="M4231">
        <v>0</v>
      </c>
      <c r="N4231" t="s">
        <v>1228</v>
      </c>
    </row>
    <row r="4232" spans="1:14" hidden="1">
      <c r="A4232">
        <v>10</v>
      </c>
      <c r="B4232">
        <v>41</v>
      </c>
      <c r="C4232" t="s">
        <v>2555</v>
      </c>
      <c r="D4232" t="s">
        <v>2667</v>
      </c>
      <c r="E4232">
        <v>1000730</v>
      </c>
      <c r="F4232" t="s">
        <v>47</v>
      </c>
      <c r="G4232" t="s">
        <v>155</v>
      </c>
      <c r="H4232" t="s">
        <v>2557</v>
      </c>
      <c r="I4232">
        <v>36740959</v>
      </c>
      <c r="J4232" t="s">
        <v>2558</v>
      </c>
      <c r="K4232">
        <v>0</v>
      </c>
      <c r="L4232" t="s">
        <v>1228</v>
      </c>
      <c r="M4232">
        <v>0</v>
      </c>
      <c r="N4232" t="s">
        <v>1228</v>
      </c>
    </row>
    <row r="4233" spans="1:14" hidden="1">
      <c r="A4233">
        <v>10</v>
      </c>
      <c r="B4233">
        <v>41</v>
      </c>
      <c r="C4233" t="s">
        <v>2555</v>
      </c>
      <c r="D4233" t="s">
        <v>2667</v>
      </c>
      <c r="E4233">
        <v>1000730</v>
      </c>
      <c r="F4233" t="s">
        <v>47</v>
      </c>
      <c r="G4233" t="s">
        <v>137</v>
      </c>
      <c r="H4233" t="s">
        <v>2557</v>
      </c>
      <c r="I4233">
        <v>36740959</v>
      </c>
      <c r="J4233" t="s">
        <v>2558</v>
      </c>
      <c r="K4233">
        <v>0</v>
      </c>
      <c r="L4233" t="s">
        <v>1228</v>
      </c>
      <c r="M4233">
        <v>0</v>
      </c>
      <c r="N4233" t="s">
        <v>1228</v>
      </c>
    </row>
    <row r="4234" spans="1:14" hidden="1">
      <c r="A4234">
        <v>10</v>
      </c>
      <c r="B4234">
        <v>41</v>
      </c>
      <c r="C4234" t="s">
        <v>2555</v>
      </c>
      <c r="D4234" t="s">
        <v>2667</v>
      </c>
      <c r="E4234">
        <v>1000730</v>
      </c>
      <c r="F4234" t="s">
        <v>47</v>
      </c>
      <c r="G4234" t="s">
        <v>117</v>
      </c>
      <c r="H4234" t="s">
        <v>2557</v>
      </c>
      <c r="I4234">
        <v>36740959</v>
      </c>
      <c r="J4234" t="s">
        <v>2558</v>
      </c>
      <c r="K4234">
        <v>0</v>
      </c>
      <c r="L4234" t="s">
        <v>1228</v>
      </c>
      <c r="M4234">
        <v>0</v>
      </c>
      <c r="N4234" t="s">
        <v>1228</v>
      </c>
    </row>
    <row r="4235" spans="1:14" hidden="1">
      <c r="A4235">
        <v>10</v>
      </c>
      <c r="B4235">
        <v>43</v>
      </c>
      <c r="C4235" t="s">
        <v>2559</v>
      </c>
      <c r="D4235" t="s">
        <v>2667</v>
      </c>
      <c r="E4235">
        <v>1000730</v>
      </c>
      <c r="F4235" t="s">
        <v>47</v>
      </c>
      <c r="G4235" t="s">
        <v>194</v>
      </c>
      <c r="H4235" t="s">
        <v>2557</v>
      </c>
      <c r="I4235">
        <v>3911744493</v>
      </c>
      <c r="J4235" t="s">
        <v>2558</v>
      </c>
      <c r="K4235" t="s">
        <v>2619</v>
      </c>
      <c r="L4235" t="s">
        <v>1228</v>
      </c>
      <c r="M4235" t="s">
        <v>2620</v>
      </c>
      <c r="N4235" t="s">
        <v>1228</v>
      </c>
    </row>
    <row r="4236" spans="1:14" hidden="1">
      <c r="A4236">
        <v>10</v>
      </c>
      <c r="B4236">
        <v>43</v>
      </c>
      <c r="C4236" t="s">
        <v>2559</v>
      </c>
      <c r="D4236" t="s">
        <v>2667</v>
      </c>
      <c r="E4236">
        <v>1000730</v>
      </c>
      <c r="F4236" t="s">
        <v>47</v>
      </c>
      <c r="G4236" t="s">
        <v>80</v>
      </c>
      <c r="H4236" t="s">
        <v>2557</v>
      </c>
      <c r="I4236">
        <v>3911744493</v>
      </c>
      <c r="J4236" t="s">
        <v>2558</v>
      </c>
      <c r="K4236">
        <v>0</v>
      </c>
      <c r="L4236" t="s">
        <v>1228</v>
      </c>
      <c r="M4236">
        <v>0</v>
      </c>
      <c r="N4236" t="s">
        <v>1228</v>
      </c>
    </row>
    <row r="4237" spans="1:14" hidden="1">
      <c r="A4237">
        <v>19</v>
      </c>
      <c r="B4237">
        <v>43</v>
      </c>
      <c r="C4237" t="s">
        <v>2559</v>
      </c>
      <c r="D4237" t="s">
        <v>2667</v>
      </c>
      <c r="E4237">
        <v>1000730</v>
      </c>
      <c r="F4237" t="s">
        <v>47</v>
      </c>
      <c r="G4237" t="s">
        <v>54</v>
      </c>
      <c r="H4237" t="s">
        <v>2557</v>
      </c>
      <c r="I4237">
        <v>3911744494</v>
      </c>
      <c r="J4237" t="s">
        <v>2558</v>
      </c>
      <c r="K4237" t="s">
        <v>2621</v>
      </c>
      <c r="L4237" t="s">
        <v>1228</v>
      </c>
      <c r="M4237" t="s">
        <v>2622</v>
      </c>
      <c r="N4237" t="s">
        <v>1228</v>
      </c>
    </row>
    <row r="4238" spans="1:14" hidden="1">
      <c r="A4238">
        <v>19</v>
      </c>
      <c r="B4238">
        <v>41</v>
      </c>
      <c r="C4238" t="s">
        <v>2560</v>
      </c>
      <c r="D4238" t="s">
        <v>2667</v>
      </c>
      <c r="E4238">
        <v>1000730</v>
      </c>
      <c r="F4238" t="s">
        <v>47</v>
      </c>
      <c r="G4238" t="s">
        <v>54</v>
      </c>
      <c r="H4238" t="s">
        <v>2557</v>
      </c>
      <c r="I4238">
        <v>3911742313</v>
      </c>
      <c r="J4238" t="s">
        <v>2558</v>
      </c>
      <c r="K4238">
        <v>0</v>
      </c>
      <c r="L4238" t="s">
        <v>1228</v>
      </c>
      <c r="M4238">
        <v>0</v>
      </c>
      <c r="N4238" t="s">
        <v>1228</v>
      </c>
    </row>
    <row r="4239" spans="1:14" hidden="1">
      <c r="A4239">
        <v>19</v>
      </c>
      <c r="B4239">
        <v>41</v>
      </c>
      <c r="C4239" t="s">
        <v>2560</v>
      </c>
      <c r="D4239" t="s">
        <v>2667</v>
      </c>
      <c r="E4239">
        <v>1000730</v>
      </c>
      <c r="F4239" t="s">
        <v>47</v>
      </c>
      <c r="G4239" t="s">
        <v>54</v>
      </c>
      <c r="H4239" t="s">
        <v>2557</v>
      </c>
      <c r="I4239">
        <v>3911742313</v>
      </c>
      <c r="J4239" t="s">
        <v>2558</v>
      </c>
      <c r="K4239">
        <v>0</v>
      </c>
      <c r="L4239" t="s">
        <v>1228</v>
      </c>
      <c r="M4239">
        <v>0</v>
      </c>
      <c r="N4239" t="s">
        <v>1228</v>
      </c>
    </row>
    <row r="4240" spans="1:14" hidden="1">
      <c r="A4240">
        <v>19</v>
      </c>
      <c r="B4240">
        <v>41</v>
      </c>
      <c r="C4240" t="s">
        <v>2560</v>
      </c>
      <c r="D4240" t="s">
        <v>2667</v>
      </c>
      <c r="E4240">
        <v>1000730</v>
      </c>
      <c r="F4240" t="s">
        <v>47</v>
      </c>
      <c r="G4240" t="s">
        <v>54</v>
      </c>
      <c r="H4240" t="s">
        <v>2557</v>
      </c>
      <c r="I4240">
        <v>3911742313</v>
      </c>
      <c r="J4240" t="s">
        <v>2558</v>
      </c>
      <c r="K4240">
        <v>0</v>
      </c>
      <c r="L4240" t="s">
        <v>1228</v>
      </c>
      <c r="M4240">
        <v>0</v>
      </c>
      <c r="N4240" t="s">
        <v>1228</v>
      </c>
    </row>
    <row r="4241" spans="1:14" hidden="1">
      <c r="A4241">
        <v>19</v>
      </c>
      <c r="B4241">
        <v>41</v>
      </c>
      <c r="C4241" t="s">
        <v>2560</v>
      </c>
      <c r="D4241" t="s">
        <v>2667</v>
      </c>
      <c r="E4241">
        <v>1000730</v>
      </c>
      <c r="F4241" t="s">
        <v>47</v>
      </c>
      <c r="G4241" t="s">
        <v>54</v>
      </c>
      <c r="H4241" t="s">
        <v>2557</v>
      </c>
      <c r="I4241">
        <v>3911742313</v>
      </c>
      <c r="J4241" t="s">
        <v>2558</v>
      </c>
      <c r="K4241">
        <v>0</v>
      </c>
      <c r="L4241" t="s">
        <v>1228</v>
      </c>
      <c r="M4241">
        <v>0</v>
      </c>
      <c r="N4241" t="s">
        <v>1228</v>
      </c>
    </row>
    <row r="4242" spans="1:14" hidden="1">
      <c r="A4242">
        <v>19</v>
      </c>
      <c r="B4242">
        <v>41</v>
      </c>
      <c r="C4242" t="s">
        <v>2560</v>
      </c>
      <c r="D4242" t="s">
        <v>2667</v>
      </c>
      <c r="E4242">
        <v>1000730</v>
      </c>
      <c r="F4242" t="s">
        <v>47</v>
      </c>
      <c r="G4242" t="s">
        <v>54</v>
      </c>
      <c r="H4242" t="s">
        <v>2557</v>
      </c>
      <c r="I4242">
        <v>3911742313</v>
      </c>
      <c r="J4242" t="s">
        <v>2558</v>
      </c>
      <c r="K4242">
        <v>0</v>
      </c>
      <c r="L4242" t="s">
        <v>1228</v>
      </c>
      <c r="M4242">
        <v>0</v>
      </c>
      <c r="N4242" t="s">
        <v>1228</v>
      </c>
    </row>
    <row r="4243" spans="1:14" hidden="1">
      <c r="A4243">
        <v>19</v>
      </c>
      <c r="B4243">
        <v>41</v>
      </c>
      <c r="C4243" t="s">
        <v>2560</v>
      </c>
      <c r="D4243" t="s">
        <v>2667</v>
      </c>
      <c r="E4243">
        <v>1000730</v>
      </c>
      <c r="F4243" t="s">
        <v>47</v>
      </c>
      <c r="G4243" t="s">
        <v>54</v>
      </c>
      <c r="H4243" t="s">
        <v>2557</v>
      </c>
      <c r="I4243">
        <v>3911742313</v>
      </c>
      <c r="J4243" t="s">
        <v>2558</v>
      </c>
      <c r="K4243">
        <v>0</v>
      </c>
      <c r="L4243" t="s">
        <v>1228</v>
      </c>
      <c r="M4243">
        <v>0</v>
      </c>
      <c r="N4243" t="s">
        <v>1228</v>
      </c>
    </row>
    <row r="4244" spans="1:14" hidden="1">
      <c r="A4244">
        <v>19</v>
      </c>
      <c r="B4244">
        <v>41</v>
      </c>
      <c r="C4244" t="s">
        <v>2560</v>
      </c>
      <c r="D4244" t="s">
        <v>2667</v>
      </c>
      <c r="E4244">
        <v>1000730</v>
      </c>
      <c r="F4244" t="s">
        <v>47</v>
      </c>
      <c r="G4244" t="s">
        <v>54</v>
      </c>
      <c r="H4244" t="s">
        <v>2557</v>
      </c>
      <c r="I4244">
        <v>3911742313</v>
      </c>
      <c r="J4244" t="s">
        <v>2558</v>
      </c>
      <c r="K4244">
        <v>0</v>
      </c>
      <c r="L4244" t="s">
        <v>1228</v>
      </c>
      <c r="M4244">
        <v>0</v>
      </c>
      <c r="N4244" t="s">
        <v>1228</v>
      </c>
    </row>
    <row r="4245" spans="1:14" hidden="1">
      <c r="A4245">
        <v>19</v>
      </c>
      <c r="B4245">
        <v>41</v>
      </c>
      <c r="C4245" t="s">
        <v>2560</v>
      </c>
      <c r="D4245" t="s">
        <v>2667</v>
      </c>
      <c r="E4245">
        <v>1000730</v>
      </c>
      <c r="F4245" t="s">
        <v>47</v>
      </c>
      <c r="G4245" t="s">
        <v>54</v>
      </c>
      <c r="H4245" t="s">
        <v>2557</v>
      </c>
      <c r="I4245">
        <v>3911742313</v>
      </c>
      <c r="J4245" t="s">
        <v>2558</v>
      </c>
      <c r="K4245">
        <v>0</v>
      </c>
      <c r="L4245" t="s">
        <v>1228</v>
      </c>
      <c r="M4245">
        <v>0</v>
      </c>
      <c r="N4245" t="s">
        <v>1228</v>
      </c>
    </row>
    <row r="4246" spans="1:14" hidden="1">
      <c r="A4246">
        <v>19</v>
      </c>
      <c r="B4246">
        <v>41</v>
      </c>
      <c r="C4246" t="s">
        <v>2560</v>
      </c>
      <c r="D4246" t="s">
        <v>2667</v>
      </c>
      <c r="E4246">
        <v>1000730</v>
      </c>
      <c r="F4246" t="s">
        <v>47</v>
      </c>
      <c r="G4246" t="s">
        <v>54</v>
      </c>
      <c r="H4246" t="s">
        <v>2557</v>
      </c>
      <c r="I4246">
        <v>3911742313</v>
      </c>
      <c r="J4246" t="s">
        <v>2558</v>
      </c>
      <c r="K4246">
        <v>0</v>
      </c>
      <c r="L4246" t="s">
        <v>1228</v>
      </c>
      <c r="M4246">
        <v>0</v>
      </c>
      <c r="N4246" t="s">
        <v>1228</v>
      </c>
    </row>
    <row r="4247" spans="1:14" hidden="1">
      <c r="A4247">
        <v>19</v>
      </c>
      <c r="B4247">
        <v>41</v>
      </c>
      <c r="C4247" t="s">
        <v>2560</v>
      </c>
      <c r="D4247" t="s">
        <v>2667</v>
      </c>
      <c r="E4247">
        <v>1000730</v>
      </c>
      <c r="F4247" t="s">
        <v>47</v>
      </c>
      <c r="G4247" t="s">
        <v>54</v>
      </c>
      <c r="H4247" t="s">
        <v>2557</v>
      </c>
      <c r="I4247">
        <v>3911742313</v>
      </c>
      <c r="J4247" t="s">
        <v>2558</v>
      </c>
      <c r="K4247">
        <v>0</v>
      </c>
      <c r="L4247" t="s">
        <v>1228</v>
      </c>
      <c r="M4247">
        <v>0</v>
      </c>
      <c r="N4247" t="s">
        <v>1228</v>
      </c>
    </row>
    <row r="4248" spans="1:14" hidden="1">
      <c r="A4248">
        <v>19</v>
      </c>
      <c r="B4248">
        <v>41</v>
      </c>
      <c r="C4248" t="s">
        <v>2560</v>
      </c>
      <c r="D4248" t="s">
        <v>2667</v>
      </c>
      <c r="E4248">
        <v>1000730</v>
      </c>
      <c r="F4248" t="s">
        <v>47</v>
      </c>
      <c r="G4248" t="s">
        <v>54</v>
      </c>
      <c r="H4248" t="s">
        <v>2557</v>
      </c>
      <c r="I4248">
        <v>3911742313</v>
      </c>
      <c r="J4248" t="s">
        <v>2558</v>
      </c>
      <c r="K4248">
        <v>0</v>
      </c>
      <c r="L4248" t="s">
        <v>1228</v>
      </c>
      <c r="M4248">
        <v>0</v>
      </c>
      <c r="N4248" t="s">
        <v>1228</v>
      </c>
    </row>
    <row r="4249" spans="1:14" hidden="1">
      <c r="A4249">
        <v>19</v>
      </c>
      <c r="B4249">
        <v>41</v>
      </c>
      <c r="C4249" t="s">
        <v>2560</v>
      </c>
      <c r="D4249" t="s">
        <v>2667</v>
      </c>
      <c r="E4249">
        <v>1000730</v>
      </c>
      <c r="F4249" t="s">
        <v>47</v>
      </c>
      <c r="G4249" t="s">
        <v>54</v>
      </c>
      <c r="H4249" t="s">
        <v>2557</v>
      </c>
      <c r="I4249">
        <v>3911742313</v>
      </c>
      <c r="J4249" t="s">
        <v>2558</v>
      </c>
      <c r="K4249">
        <v>0</v>
      </c>
      <c r="L4249" t="s">
        <v>1228</v>
      </c>
      <c r="M4249">
        <v>0</v>
      </c>
      <c r="N4249" t="s">
        <v>1228</v>
      </c>
    </row>
    <row r="4250" spans="1:14" hidden="1">
      <c r="A4250">
        <v>19</v>
      </c>
      <c r="B4250">
        <v>41</v>
      </c>
      <c r="C4250" t="s">
        <v>2560</v>
      </c>
      <c r="D4250" t="s">
        <v>2667</v>
      </c>
      <c r="E4250">
        <v>1000730</v>
      </c>
      <c r="F4250" t="s">
        <v>47</v>
      </c>
      <c r="G4250" t="s">
        <v>54</v>
      </c>
      <c r="H4250" t="s">
        <v>2557</v>
      </c>
      <c r="I4250">
        <v>3911742313</v>
      </c>
      <c r="J4250" t="s">
        <v>2558</v>
      </c>
      <c r="K4250">
        <v>0</v>
      </c>
      <c r="L4250" t="s">
        <v>1228</v>
      </c>
      <c r="M4250">
        <v>0</v>
      </c>
      <c r="N4250" t="s">
        <v>1228</v>
      </c>
    </row>
    <row r="4251" spans="1:14" hidden="1">
      <c r="A4251">
        <v>19</v>
      </c>
      <c r="B4251">
        <v>41</v>
      </c>
      <c r="C4251" t="s">
        <v>2560</v>
      </c>
      <c r="D4251" t="s">
        <v>2667</v>
      </c>
      <c r="E4251">
        <v>1000730</v>
      </c>
      <c r="F4251" t="s">
        <v>47</v>
      </c>
      <c r="G4251" t="s">
        <v>54</v>
      </c>
      <c r="H4251" t="s">
        <v>2557</v>
      </c>
      <c r="I4251">
        <v>3911742313</v>
      </c>
      <c r="J4251" t="s">
        <v>2558</v>
      </c>
      <c r="K4251">
        <v>0</v>
      </c>
      <c r="L4251" t="s">
        <v>1228</v>
      </c>
      <c r="M4251">
        <v>0</v>
      </c>
      <c r="N4251" t="s">
        <v>1228</v>
      </c>
    </row>
    <row r="4252" spans="1:14" hidden="1">
      <c r="A4252">
        <v>19</v>
      </c>
      <c r="B4252">
        <v>41</v>
      </c>
      <c r="C4252" t="s">
        <v>2560</v>
      </c>
      <c r="D4252" t="s">
        <v>2667</v>
      </c>
      <c r="E4252">
        <v>1000730</v>
      </c>
      <c r="F4252" t="s">
        <v>47</v>
      </c>
      <c r="G4252" t="s">
        <v>54</v>
      </c>
      <c r="H4252" t="s">
        <v>2557</v>
      </c>
      <c r="I4252">
        <v>3911742313</v>
      </c>
      <c r="J4252" t="s">
        <v>2558</v>
      </c>
      <c r="K4252">
        <v>0</v>
      </c>
      <c r="L4252" t="s">
        <v>1228</v>
      </c>
      <c r="M4252">
        <v>0</v>
      </c>
      <c r="N4252" t="s">
        <v>1228</v>
      </c>
    </row>
    <row r="4253" spans="1:14" hidden="1">
      <c r="A4253">
        <v>19</v>
      </c>
      <c r="B4253">
        <v>41</v>
      </c>
      <c r="C4253" t="s">
        <v>2560</v>
      </c>
      <c r="D4253" t="s">
        <v>2667</v>
      </c>
      <c r="E4253">
        <v>1000730</v>
      </c>
      <c r="F4253" t="s">
        <v>47</v>
      </c>
      <c r="G4253" t="s">
        <v>54</v>
      </c>
      <c r="H4253" t="s">
        <v>2557</v>
      </c>
      <c r="I4253">
        <v>3911742313</v>
      </c>
      <c r="J4253" t="s">
        <v>2558</v>
      </c>
      <c r="K4253">
        <v>0</v>
      </c>
      <c r="L4253" t="s">
        <v>1228</v>
      </c>
      <c r="M4253">
        <v>0</v>
      </c>
      <c r="N4253" t="s">
        <v>1228</v>
      </c>
    </row>
    <row r="4254" spans="1:14" hidden="1">
      <c r="A4254">
        <v>19</v>
      </c>
      <c r="B4254">
        <v>41</v>
      </c>
      <c r="C4254" t="s">
        <v>2560</v>
      </c>
      <c r="D4254" t="s">
        <v>2667</v>
      </c>
      <c r="E4254">
        <v>1000730</v>
      </c>
      <c r="F4254" t="s">
        <v>47</v>
      </c>
      <c r="G4254" t="s">
        <v>54</v>
      </c>
      <c r="H4254" t="s">
        <v>2557</v>
      </c>
      <c r="I4254">
        <v>3911742313</v>
      </c>
      <c r="J4254" t="s">
        <v>2558</v>
      </c>
      <c r="K4254">
        <v>0</v>
      </c>
      <c r="L4254" t="s">
        <v>1228</v>
      </c>
      <c r="M4254">
        <v>0</v>
      </c>
      <c r="N4254" t="s">
        <v>1228</v>
      </c>
    </row>
    <row r="4255" spans="1:14" hidden="1">
      <c r="A4255">
        <v>19</v>
      </c>
      <c r="B4255">
        <v>41</v>
      </c>
      <c r="C4255" t="s">
        <v>2560</v>
      </c>
      <c r="D4255" t="s">
        <v>2667</v>
      </c>
      <c r="E4255">
        <v>1000730</v>
      </c>
      <c r="F4255" t="s">
        <v>47</v>
      </c>
      <c r="G4255" t="s">
        <v>54</v>
      </c>
      <c r="H4255" t="s">
        <v>2557</v>
      </c>
      <c r="I4255">
        <v>3911742313</v>
      </c>
      <c r="J4255" t="s">
        <v>2558</v>
      </c>
      <c r="K4255">
        <v>0</v>
      </c>
      <c r="L4255" t="s">
        <v>1228</v>
      </c>
      <c r="M4255">
        <v>0</v>
      </c>
      <c r="N4255" t="s">
        <v>1228</v>
      </c>
    </row>
    <row r="4256" spans="1:14" hidden="1">
      <c r="A4256">
        <v>19</v>
      </c>
      <c r="B4256">
        <v>41</v>
      </c>
      <c r="C4256" t="s">
        <v>2560</v>
      </c>
      <c r="D4256" t="s">
        <v>2667</v>
      </c>
      <c r="E4256">
        <v>1000730</v>
      </c>
      <c r="F4256" t="s">
        <v>47</v>
      </c>
      <c r="G4256" t="s">
        <v>54</v>
      </c>
      <c r="H4256" t="s">
        <v>2557</v>
      </c>
      <c r="I4256">
        <v>3911742313</v>
      </c>
      <c r="J4256" t="s">
        <v>2558</v>
      </c>
      <c r="K4256">
        <v>0</v>
      </c>
      <c r="L4256" t="s">
        <v>1228</v>
      </c>
      <c r="M4256">
        <v>0</v>
      </c>
      <c r="N4256" t="s">
        <v>1228</v>
      </c>
    </row>
    <row r="4257" spans="1:14" hidden="1">
      <c r="A4257">
        <v>19</v>
      </c>
      <c r="B4257">
        <v>41</v>
      </c>
      <c r="C4257" t="s">
        <v>2560</v>
      </c>
      <c r="D4257" t="s">
        <v>2667</v>
      </c>
      <c r="E4257">
        <v>1000730</v>
      </c>
      <c r="F4257" t="s">
        <v>47</v>
      </c>
      <c r="G4257" t="s">
        <v>54</v>
      </c>
      <c r="H4257" t="s">
        <v>2557</v>
      </c>
      <c r="I4257">
        <v>3911742313</v>
      </c>
      <c r="J4257" t="s">
        <v>2558</v>
      </c>
      <c r="K4257">
        <v>0</v>
      </c>
      <c r="L4257" t="s">
        <v>1228</v>
      </c>
      <c r="M4257">
        <v>0</v>
      </c>
      <c r="N4257" t="s">
        <v>1228</v>
      </c>
    </row>
    <row r="4258" spans="1:14" hidden="1">
      <c r="A4258">
        <v>19</v>
      </c>
      <c r="B4258">
        <v>41</v>
      </c>
      <c r="C4258" t="s">
        <v>2560</v>
      </c>
      <c r="D4258" t="s">
        <v>2667</v>
      </c>
      <c r="E4258">
        <v>1000730</v>
      </c>
      <c r="F4258" t="s">
        <v>47</v>
      </c>
      <c r="G4258" t="s">
        <v>54</v>
      </c>
      <c r="H4258" t="s">
        <v>2557</v>
      </c>
      <c r="I4258">
        <v>3911742313</v>
      </c>
      <c r="J4258" t="s">
        <v>2558</v>
      </c>
      <c r="K4258">
        <v>0</v>
      </c>
      <c r="L4258" t="s">
        <v>1228</v>
      </c>
      <c r="M4258">
        <v>0</v>
      </c>
      <c r="N4258" t="s">
        <v>1228</v>
      </c>
    </row>
    <row r="4259" spans="1:14" hidden="1">
      <c r="A4259">
        <v>19</v>
      </c>
      <c r="B4259">
        <v>41</v>
      </c>
      <c r="C4259" t="s">
        <v>2560</v>
      </c>
      <c r="D4259" t="s">
        <v>2667</v>
      </c>
      <c r="E4259">
        <v>1000730</v>
      </c>
      <c r="F4259" t="s">
        <v>47</v>
      </c>
      <c r="G4259" t="s">
        <v>54</v>
      </c>
      <c r="H4259" t="s">
        <v>2557</v>
      </c>
      <c r="I4259">
        <v>3911742313</v>
      </c>
      <c r="J4259" t="s">
        <v>2558</v>
      </c>
      <c r="K4259">
        <v>0</v>
      </c>
      <c r="L4259" t="s">
        <v>1228</v>
      </c>
      <c r="M4259">
        <v>0</v>
      </c>
      <c r="N4259" t="s">
        <v>1228</v>
      </c>
    </row>
    <row r="4260" spans="1:14" hidden="1">
      <c r="A4260">
        <v>19</v>
      </c>
      <c r="B4260">
        <v>41</v>
      </c>
      <c r="C4260" t="s">
        <v>2560</v>
      </c>
      <c r="D4260" t="s">
        <v>2667</v>
      </c>
      <c r="E4260">
        <v>1000730</v>
      </c>
      <c r="F4260" t="s">
        <v>47</v>
      </c>
      <c r="G4260" t="s">
        <v>54</v>
      </c>
      <c r="H4260" t="s">
        <v>2557</v>
      </c>
      <c r="I4260">
        <v>3911742313</v>
      </c>
      <c r="J4260" t="s">
        <v>2558</v>
      </c>
      <c r="K4260">
        <v>0</v>
      </c>
      <c r="L4260" t="s">
        <v>1228</v>
      </c>
      <c r="M4260">
        <v>0</v>
      </c>
      <c r="N4260" t="s">
        <v>1228</v>
      </c>
    </row>
    <row r="4261" spans="1:14" hidden="1">
      <c r="A4261">
        <v>19</v>
      </c>
      <c r="B4261">
        <v>41</v>
      </c>
      <c r="C4261" t="s">
        <v>2560</v>
      </c>
      <c r="D4261" t="s">
        <v>2667</v>
      </c>
      <c r="E4261">
        <v>1000730</v>
      </c>
      <c r="F4261" t="s">
        <v>47</v>
      </c>
      <c r="G4261" t="s">
        <v>54</v>
      </c>
      <c r="H4261" t="s">
        <v>2557</v>
      </c>
      <c r="I4261">
        <v>3911742313</v>
      </c>
      <c r="J4261" t="s">
        <v>2558</v>
      </c>
      <c r="K4261">
        <v>0</v>
      </c>
      <c r="L4261" t="s">
        <v>1228</v>
      </c>
      <c r="M4261">
        <v>0</v>
      </c>
      <c r="N4261" t="s">
        <v>1228</v>
      </c>
    </row>
    <row r="4262" spans="1:14" hidden="1">
      <c r="A4262">
        <v>10</v>
      </c>
      <c r="B4262">
        <v>41</v>
      </c>
      <c r="C4262" t="s">
        <v>2560</v>
      </c>
      <c r="D4262" t="s">
        <v>2667</v>
      </c>
      <c r="E4262">
        <v>1000730</v>
      </c>
      <c r="F4262" t="s">
        <v>47</v>
      </c>
      <c r="G4262" t="s">
        <v>409</v>
      </c>
      <c r="H4262" t="s">
        <v>2557</v>
      </c>
      <c r="I4262">
        <v>3911742314</v>
      </c>
      <c r="J4262" t="s">
        <v>2558</v>
      </c>
      <c r="K4262">
        <v>0</v>
      </c>
      <c r="L4262" t="s">
        <v>1228</v>
      </c>
      <c r="M4262">
        <v>0</v>
      </c>
      <c r="N4262" t="s">
        <v>1228</v>
      </c>
    </row>
    <row r="4263" spans="1:14" hidden="1">
      <c r="A4263">
        <v>10</v>
      </c>
      <c r="B4263">
        <v>41</v>
      </c>
      <c r="C4263" t="s">
        <v>2560</v>
      </c>
      <c r="D4263" t="s">
        <v>2667</v>
      </c>
      <c r="E4263">
        <v>1000730</v>
      </c>
      <c r="F4263" t="s">
        <v>47</v>
      </c>
      <c r="G4263" t="s">
        <v>1122</v>
      </c>
      <c r="H4263" t="s">
        <v>2557</v>
      </c>
      <c r="I4263">
        <v>3911742314</v>
      </c>
      <c r="J4263" t="s">
        <v>2558</v>
      </c>
      <c r="K4263">
        <v>0</v>
      </c>
      <c r="L4263" t="s">
        <v>1228</v>
      </c>
      <c r="M4263">
        <v>0</v>
      </c>
      <c r="N4263" t="s">
        <v>1228</v>
      </c>
    </row>
    <row r="4264" spans="1:14" hidden="1">
      <c r="A4264">
        <v>10</v>
      </c>
      <c r="B4264">
        <v>41</v>
      </c>
      <c r="C4264" t="s">
        <v>2560</v>
      </c>
      <c r="D4264" t="s">
        <v>2667</v>
      </c>
      <c r="E4264">
        <v>1000730</v>
      </c>
      <c r="F4264" t="s">
        <v>47</v>
      </c>
      <c r="G4264" t="s">
        <v>194</v>
      </c>
      <c r="H4264" t="s">
        <v>2557</v>
      </c>
      <c r="I4264">
        <v>3911742314</v>
      </c>
      <c r="J4264" t="s">
        <v>2558</v>
      </c>
      <c r="K4264">
        <v>0</v>
      </c>
      <c r="L4264" t="s">
        <v>1228</v>
      </c>
      <c r="M4264">
        <v>0</v>
      </c>
      <c r="N4264" t="s">
        <v>1228</v>
      </c>
    </row>
    <row r="4265" spans="1:14" hidden="1">
      <c r="A4265">
        <v>10</v>
      </c>
      <c r="B4265">
        <v>41</v>
      </c>
      <c r="C4265" t="s">
        <v>2560</v>
      </c>
      <c r="D4265" t="s">
        <v>2667</v>
      </c>
      <c r="E4265">
        <v>1000730</v>
      </c>
      <c r="F4265" t="s">
        <v>47</v>
      </c>
      <c r="G4265" t="s">
        <v>1122</v>
      </c>
      <c r="H4265" t="s">
        <v>2557</v>
      </c>
      <c r="I4265">
        <v>3911742314</v>
      </c>
      <c r="J4265" t="s">
        <v>2558</v>
      </c>
      <c r="K4265">
        <v>0</v>
      </c>
      <c r="L4265" t="s">
        <v>1228</v>
      </c>
      <c r="M4265">
        <v>0</v>
      </c>
      <c r="N4265" t="s">
        <v>1228</v>
      </c>
    </row>
    <row r="4266" spans="1:14" hidden="1">
      <c r="A4266">
        <v>10</v>
      </c>
      <c r="B4266">
        <v>41</v>
      </c>
      <c r="C4266" t="s">
        <v>2560</v>
      </c>
      <c r="D4266" t="s">
        <v>2667</v>
      </c>
      <c r="E4266">
        <v>1000730</v>
      </c>
      <c r="F4266" t="s">
        <v>47</v>
      </c>
      <c r="G4266" t="s">
        <v>194</v>
      </c>
      <c r="H4266" t="s">
        <v>2557</v>
      </c>
      <c r="I4266">
        <v>3911742314</v>
      </c>
      <c r="J4266" t="s">
        <v>2558</v>
      </c>
      <c r="K4266">
        <v>0</v>
      </c>
      <c r="L4266" t="s">
        <v>1228</v>
      </c>
      <c r="M4266">
        <v>0</v>
      </c>
      <c r="N4266" t="s">
        <v>1228</v>
      </c>
    </row>
    <row r="4267" spans="1:14" hidden="1">
      <c r="A4267">
        <v>10</v>
      </c>
      <c r="B4267">
        <v>41</v>
      </c>
      <c r="C4267" t="s">
        <v>2560</v>
      </c>
      <c r="D4267" t="s">
        <v>2667</v>
      </c>
      <c r="E4267">
        <v>1000730</v>
      </c>
      <c r="F4267" t="s">
        <v>47</v>
      </c>
      <c r="G4267" t="s">
        <v>409</v>
      </c>
      <c r="H4267" t="s">
        <v>2557</v>
      </c>
      <c r="I4267">
        <v>3911742314</v>
      </c>
      <c r="J4267" t="s">
        <v>2558</v>
      </c>
      <c r="K4267">
        <v>0</v>
      </c>
      <c r="L4267" t="s">
        <v>1228</v>
      </c>
      <c r="M4267">
        <v>0</v>
      </c>
      <c r="N4267" t="s">
        <v>1228</v>
      </c>
    </row>
    <row r="4268" spans="1:14" hidden="1">
      <c r="A4268">
        <v>10</v>
      </c>
      <c r="B4268">
        <v>43</v>
      </c>
      <c r="C4268" t="s">
        <v>2560</v>
      </c>
      <c r="D4268" t="s">
        <v>2667</v>
      </c>
      <c r="E4268">
        <v>1000730</v>
      </c>
      <c r="F4268" t="s">
        <v>47</v>
      </c>
      <c r="G4268" t="s">
        <v>194</v>
      </c>
      <c r="H4268" t="s">
        <v>2557</v>
      </c>
      <c r="I4268">
        <v>3911744493</v>
      </c>
      <c r="J4268" t="s">
        <v>2558</v>
      </c>
      <c r="K4268" s="45">
        <v>6480</v>
      </c>
      <c r="L4268" t="s">
        <v>1228</v>
      </c>
      <c r="M4268" s="45">
        <v>1231</v>
      </c>
      <c r="N4268" t="s">
        <v>1228</v>
      </c>
    </row>
    <row r="4269" spans="1:14" hidden="1">
      <c r="A4269">
        <v>10</v>
      </c>
      <c r="B4269">
        <v>43</v>
      </c>
      <c r="C4269" t="s">
        <v>2560</v>
      </c>
      <c r="D4269" t="s">
        <v>2667</v>
      </c>
      <c r="E4269">
        <v>1000730</v>
      </c>
      <c r="F4269" t="s">
        <v>47</v>
      </c>
      <c r="G4269" t="s">
        <v>80</v>
      </c>
      <c r="H4269" t="s">
        <v>2557</v>
      </c>
      <c r="I4269">
        <v>3911744493</v>
      </c>
      <c r="J4269" t="s">
        <v>2558</v>
      </c>
      <c r="K4269">
        <v>0</v>
      </c>
      <c r="L4269" t="s">
        <v>1228</v>
      </c>
      <c r="M4269">
        <v>0</v>
      </c>
      <c r="N4269" t="s">
        <v>1228</v>
      </c>
    </row>
    <row r="4270" spans="1:14" hidden="1">
      <c r="A4270">
        <v>19</v>
      </c>
      <c r="B4270">
        <v>43</v>
      </c>
      <c r="C4270" t="s">
        <v>2560</v>
      </c>
      <c r="D4270" t="s">
        <v>2667</v>
      </c>
      <c r="E4270">
        <v>1000730</v>
      </c>
      <c r="F4270" t="s">
        <v>47</v>
      </c>
      <c r="G4270" t="s">
        <v>54</v>
      </c>
      <c r="H4270" t="s">
        <v>2557</v>
      </c>
      <c r="I4270">
        <v>3911744494</v>
      </c>
      <c r="J4270" t="s">
        <v>2558</v>
      </c>
      <c r="K4270" s="45">
        <v>4285636</v>
      </c>
      <c r="L4270" t="s">
        <v>1228</v>
      </c>
      <c r="M4270" s="45">
        <v>814271</v>
      </c>
      <c r="N4270" t="s">
        <v>1228</v>
      </c>
    </row>
    <row r="4271" spans="1:14" hidden="1">
      <c r="A4271">
        <v>19</v>
      </c>
      <c r="B4271">
        <v>41</v>
      </c>
      <c r="C4271" t="s">
        <v>2559</v>
      </c>
      <c r="D4271" t="s">
        <v>2668</v>
      </c>
      <c r="E4271">
        <v>1000730</v>
      </c>
      <c r="F4271" t="s">
        <v>47</v>
      </c>
      <c r="G4271" t="s">
        <v>54</v>
      </c>
      <c r="H4271" t="s">
        <v>2557</v>
      </c>
      <c r="I4271">
        <v>3911843169</v>
      </c>
      <c r="J4271" t="s">
        <v>2558</v>
      </c>
      <c r="K4271">
        <v>0</v>
      </c>
      <c r="L4271" t="s">
        <v>1228</v>
      </c>
      <c r="M4271">
        <v>0</v>
      </c>
      <c r="N4271" t="s">
        <v>1228</v>
      </c>
    </row>
    <row r="4272" spans="1:14" hidden="1">
      <c r="A4272">
        <v>19</v>
      </c>
      <c r="B4272">
        <v>41</v>
      </c>
      <c r="C4272" t="s">
        <v>2559</v>
      </c>
      <c r="D4272" t="s">
        <v>2668</v>
      </c>
      <c r="E4272">
        <v>1000730</v>
      </c>
      <c r="F4272" t="s">
        <v>47</v>
      </c>
      <c r="G4272" t="s">
        <v>54</v>
      </c>
      <c r="H4272" t="s">
        <v>2557</v>
      </c>
      <c r="I4272">
        <v>3911843169</v>
      </c>
      <c r="J4272" t="s">
        <v>2558</v>
      </c>
      <c r="K4272">
        <v>0</v>
      </c>
      <c r="L4272" t="s">
        <v>1228</v>
      </c>
      <c r="M4272">
        <v>0</v>
      </c>
      <c r="N4272" t="s">
        <v>1228</v>
      </c>
    </row>
    <row r="4273" spans="1:14" hidden="1">
      <c r="A4273">
        <v>19</v>
      </c>
      <c r="B4273">
        <v>41</v>
      </c>
      <c r="C4273" t="s">
        <v>2559</v>
      </c>
      <c r="D4273" t="s">
        <v>2668</v>
      </c>
      <c r="E4273">
        <v>1000730</v>
      </c>
      <c r="F4273" t="s">
        <v>47</v>
      </c>
      <c r="G4273" t="s">
        <v>54</v>
      </c>
      <c r="H4273" t="s">
        <v>2557</v>
      </c>
      <c r="I4273">
        <v>3911843169</v>
      </c>
      <c r="J4273" t="s">
        <v>2558</v>
      </c>
      <c r="K4273">
        <v>0</v>
      </c>
      <c r="L4273" t="s">
        <v>1228</v>
      </c>
      <c r="M4273">
        <v>0</v>
      </c>
      <c r="N4273" t="s">
        <v>1228</v>
      </c>
    </row>
    <row r="4274" spans="1:14" hidden="1">
      <c r="A4274">
        <v>19</v>
      </c>
      <c r="B4274">
        <v>41</v>
      </c>
      <c r="C4274" t="s">
        <v>2559</v>
      </c>
      <c r="D4274" t="s">
        <v>2668</v>
      </c>
      <c r="E4274">
        <v>1000730</v>
      </c>
      <c r="F4274" t="s">
        <v>47</v>
      </c>
      <c r="G4274" t="s">
        <v>54</v>
      </c>
      <c r="H4274" t="s">
        <v>2557</v>
      </c>
      <c r="I4274">
        <v>3911843169</v>
      </c>
      <c r="J4274" t="s">
        <v>2558</v>
      </c>
      <c r="K4274">
        <v>0</v>
      </c>
      <c r="L4274" t="s">
        <v>1228</v>
      </c>
      <c r="M4274">
        <v>0</v>
      </c>
      <c r="N4274" t="s">
        <v>1228</v>
      </c>
    </row>
    <row r="4275" spans="1:14" hidden="1">
      <c r="A4275">
        <v>19</v>
      </c>
      <c r="B4275">
        <v>41</v>
      </c>
      <c r="C4275" t="s">
        <v>2559</v>
      </c>
      <c r="D4275" t="s">
        <v>2668</v>
      </c>
      <c r="E4275">
        <v>1000730</v>
      </c>
      <c r="F4275" t="s">
        <v>47</v>
      </c>
      <c r="G4275" t="s">
        <v>54</v>
      </c>
      <c r="H4275" t="s">
        <v>2557</v>
      </c>
      <c r="I4275">
        <v>3911843169</v>
      </c>
      <c r="J4275" t="s">
        <v>2558</v>
      </c>
      <c r="K4275">
        <v>0</v>
      </c>
      <c r="L4275" t="s">
        <v>1228</v>
      </c>
      <c r="M4275">
        <v>0</v>
      </c>
      <c r="N4275" t="s">
        <v>1228</v>
      </c>
    </row>
    <row r="4276" spans="1:14" hidden="1">
      <c r="A4276">
        <v>19</v>
      </c>
      <c r="B4276">
        <v>41</v>
      </c>
      <c r="C4276" t="s">
        <v>2559</v>
      </c>
      <c r="D4276" t="s">
        <v>2668</v>
      </c>
      <c r="E4276">
        <v>1000730</v>
      </c>
      <c r="F4276" t="s">
        <v>47</v>
      </c>
      <c r="G4276" t="s">
        <v>54</v>
      </c>
      <c r="H4276" t="s">
        <v>2557</v>
      </c>
      <c r="I4276">
        <v>3911843169</v>
      </c>
      <c r="J4276" t="s">
        <v>2558</v>
      </c>
      <c r="K4276">
        <v>0</v>
      </c>
      <c r="L4276" t="s">
        <v>1228</v>
      </c>
      <c r="M4276">
        <v>0</v>
      </c>
      <c r="N4276" t="s">
        <v>1228</v>
      </c>
    </row>
    <row r="4277" spans="1:14" hidden="1">
      <c r="A4277">
        <v>19</v>
      </c>
      <c r="B4277">
        <v>41</v>
      </c>
      <c r="C4277" t="s">
        <v>2559</v>
      </c>
      <c r="D4277" t="s">
        <v>2668</v>
      </c>
      <c r="E4277">
        <v>1000730</v>
      </c>
      <c r="F4277" t="s">
        <v>47</v>
      </c>
      <c r="G4277" t="s">
        <v>54</v>
      </c>
      <c r="H4277" t="s">
        <v>2557</v>
      </c>
      <c r="I4277">
        <v>3911843169</v>
      </c>
      <c r="J4277" t="s">
        <v>2558</v>
      </c>
      <c r="K4277">
        <v>0</v>
      </c>
      <c r="L4277" t="s">
        <v>1228</v>
      </c>
      <c r="M4277">
        <v>0</v>
      </c>
      <c r="N4277" t="s">
        <v>1228</v>
      </c>
    </row>
    <row r="4278" spans="1:14" hidden="1">
      <c r="A4278">
        <v>19</v>
      </c>
      <c r="B4278">
        <v>41</v>
      </c>
      <c r="C4278" t="s">
        <v>2559</v>
      </c>
      <c r="D4278" t="s">
        <v>2668</v>
      </c>
      <c r="E4278">
        <v>1000730</v>
      </c>
      <c r="F4278" t="s">
        <v>47</v>
      </c>
      <c r="G4278" t="s">
        <v>54</v>
      </c>
      <c r="H4278" t="s">
        <v>2557</v>
      </c>
      <c r="I4278">
        <v>3911843169</v>
      </c>
      <c r="J4278" t="s">
        <v>2558</v>
      </c>
      <c r="K4278">
        <v>0</v>
      </c>
      <c r="L4278" t="s">
        <v>1228</v>
      </c>
      <c r="M4278">
        <v>0</v>
      </c>
      <c r="N4278" t="s">
        <v>1228</v>
      </c>
    </row>
    <row r="4279" spans="1:14" hidden="1">
      <c r="A4279">
        <v>19</v>
      </c>
      <c r="B4279">
        <v>41</v>
      </c>
      <c r="C4279" t="s">
        <v>2559</v>
      </c>
      <c r="D4279" t="s">
        <v>2668</v>
      </c>
      <c r="E4279">
        <v>1000730</v>
      </c>
      <c r="F4279" t="s">
        <v>47</v>
      </c>
      <c r="G4279" t="s">
        <v>54</v>
      </c>
      <c r="H4279" t="s">
        <v>2557</v>
      </c>
      <c r="I4279">
        <v>3911843169</v>
      </c>
      <c r="J4279" t="s">
        <v>2558</v>
      </c>
      <c r="K4279">
        <v>0</v>
      </c>
      <c r="L4279" t="s">
        <v>1228</v>
      </c>
      <c r="M4279">
        <v>0</v>
      </c>
      <c r="N4279" t="s">
        <v>1228</v>
      </c>
    </row>
    <row r="4280" spans="1:14" hidden="1">
      <c r="A4280">
        <v>19</v>
      </c>
      <c r="B4280">
        <v>41</v>
      </c>
      <c r="C4280" t="s">
        <v>2559</v>
      </c>
      <c r="D4280" t="s">
        <v>2668</v>
      </c>
      <c r="E4280">
        <v>1000730</v>
      </c>
      <c r="F4280" t="s">
        <v>47</v>
      </c>
      <c r="G4280" t="s">
        <v>54</v>
      </c>
      <c r="H4280" t="s">
        <v>2557</v>
      </c>
      <c r="I4280">
        <v>3911843169</v>
      </c>
      <c r="J4280" t="s">
        <v>2558</v>
      </c>
      <c r="K4280">
        <v>0</v>
      </c>
      <c r="L4280" t="s">
        <v>1228</v>
      </c>
      <c r="M4280">
        <v>0</v>
      </c>
      <c r="N4280" t="s">
        <v>1228</v>
      </c>
    </row>
    <row r="4281" spans="1:14" hidden="1">
      <c r="A4281">
        <v>19</v>
      </c>
      <c r="B4281">
        <v>41</v>
      </c>
      <c r="C4281" t="s">
        <v>2559</v>
      </c>
      <c r="D4281" t="s">
        <v>2668</v>
      </c>
      <c r="E4281">
        <v>1000730</v>
      </c>
      <c r="F4281" t="s">
        <v>47</v>
      </c>
      <c r="G4281" t="s">
        <v>54</v>
      </c>
      <c r="H4281" t="s">
        <v>2557</v>
      </c>
      <c r="I4281">
        <v>3911843169</v>
      </c>
      <c r="J4281" t="s">
        <v>2558</v>
      </c>
      <c r="K4281">
        <v>0</v>
      </c>
      <c r="L4281" t="s">
        <v>1228</v>
      </c>
      <c r="M4281">
        <v>0</v>
      </c>
      <c r="N4281" t="s">
        <v>1228</v>
      </c>
    </row>
    <row r="4282" spans="1:14" hidden="1">
      <c r="A4282">
        <v>19</v>
      </c>
      <c r="B4282">
        <v>41</v>
      </c>
      <c r="C4282" t="s">
        <v>2559</v>
      </c>
      <c r="D4282" t="s">
        <v>2668</v>
      </c>
      <c r="E4282">
        <v>1000730</v>
      </c>
      <c r="F4282" t="s">
        <v>47</v>
      </c>
      <c r="G4282" t="s">
        <v>54</v>
      </c>
      <c r="H4282" t="s">
        <v>2557</v>
      </c>
      <c r="I4282">
        <v>3911843169</v>
      </c>
      <c r="J4282" t="s">
        <v>2558</v>
      </c>
      <c r="K4282">
        <v>0</v>
      </c>
      <c r="L4282" t="s">
        <v>1228</v>
      </c>
      <c r="M4282">
        <v>0</v>
      </c>
      <c r="N4282" t="s">
        <v>1228</v>
      </c>
    </row>
    <row r="4283" spans="1:14" hidden="1">
      <c r="A4283">
        <v>19</v>
      </c>
      <c r="B4283">
        <v>41</v>
      </c>
      <c r="C4283" t="s">
        <v>2559</v>
      </c>
      <c r="D4283" t="s">
        <v>2668</v>
      </c>
      <c r="E4283">
        <v>1000730</v>
      </c>
      <c r="F4283" t="s">
        <v>47</v>
      </c>
      <c r="G4283" t="s">
        <v>54</v>
      </c>
      <c r="H4283" t="s">
        <v>2557</v>
      </c>
      <c r="I4283">
        <v>3911843169</v>
      </c>
      <c r="J4283" t="s">
        <v>2558</v>
      </c>
      <c r="K4283">
        <v>0</v>
      </c>
      <c r="L4283" t="s">
        <v>1228</v>
      </c>
      <c r="M4283">
        <v>0</v>
      </c>
      <c r="N4283" t="s">
        <v>1228</v>
      </c>
    </row>
    <row r="4284" spans="1:14" hidden="1">
      <c r="A4284">
        <v>19</v>
      </c>
      <c r="B4284">
        <v>41</v>
      </c>
      <c r="C4284" t="s">
        <v>2559</v>
      </c>
      <c r="D4284" t="s">
        <v>2668</v>
      </c>
      <c r="E4284">
        <v>1000730</v>
      </c>
      <c r="F4284" t="s">
        <v>47</v>
      </c>
      <c r="G4284" t="s">
        <v>54</v>
      </c>
      <c r="H4284" t="s">
        <v>2557</v>
      </c>
      <c r="I4284">
        <v>3911843169</v>
      </c>
      <c r="J4284" t="s">
        <v>2558</v>
      </c>
      <c r="K4284">
        <v>0</v>
      </c>
      <c r="L4284" t="s">
        <v>1228</v>
      </c>
      <c r="M4284">
        <v>0</v>
      </c>
      <c r="N4284" t="s">
        <v>1228</v>
      </c>
    </row>
    <row r="4285" spans="1:14" hidden="1">
      <c r="A4285">
        <v>19</v>
      </c>
      <c r="B4285">
        <v>41</v>
      </c>
      <c r="C4285" t="s">
        <v>2559</v>
      </c>
      <c r="D4285" t="s">
        <v>2668</v>
      </c>
      <c r="E4285">
        <v>1000730</v>
      </c>
      <c r="F4285" t="s">
        <v>47</v>
      </c>
      <c r="G4285" t="s">
        <v>54</v>
      </c>
      <c r="H4285" t="s">
        <v>2557</v>
      </c>
      <c r="I4285">
        <v>3911843169</v>
      </c>
      <c r="J4285" t="s">
        <v>2558</v>
      </c>
      <c r="K4285">
        <v>0</v>
      </c>
      <c r="L4285" t="s">
        <v>1228</v>
      </c>
      <c r="M4285">
        <v>0</v>
      </c>
      <c r="N4285" t="s">
        <v>1228</v>
      </c>
    </row>
    <row r="4286" spans="1:14" hidden="1">
      <c r="A4286">
        <v>19</v>
      </c>
      <c r="B4286">
        <v>41</v>
      </c>
      <c r="C4286" t="s">
        <v>2559</v>
      </c>
      <c r="D4286" t="s">
        <v>2668</v>
      </c>
      <c r="E4286">
        <v>1000730</v>
      </c>
      <c r="F4286" t="s">
        <v>47</v>
      </c>
      <c r="G4286" t="s">
        <v>54</v>
      </c>
      <c r="H4286" t="s">
        <v>2557</v>
      </c>
      <c r="I4286">
        <v>3911843169</v>
      </c>
      <c r="J4286" t="s">
        <v>2558</v>
      </c>
      <c r="K4286">
        <v>0</v>
      </c>
      <c r="L4286" t="s">
        <v>1228</v>
      </c>
      <c r="M4286">
        <v>0</v>
      </c>
      <c r="N4286" t="s">
        <v>1228</v>
      </c>
    </row>
    <row r="4287" spans="1:14" hidden="1">
      <c r="A4287">
        <v>19</v>
      </c>
      <c r="B4287">
        <v>41</v>
      </c>
      <c r="C4287" t="s">
        <v>2559</v>
      </c>
      <c r="D4287" t="s">
        <v>2668</v>
      </c>
      <c r="E4287">
        <v>1000730</v>
      </c>
      <c r="F4287" t="s">
        <v>47</v>
      </c>
      <c r="G4287" t="s">
        <v>54</v>
      </c>
      <c r="H4287" t="s">
        <v>2557</v>
      </c>
      <c r="I4287">
        <v>3911843169</v>
      </c>
      <c r="J4287" t="s">
        <v>2558</v>
      </c>
      <c r="K4287">
        <v>0</v>
      </c>
      <c r="L4287" t="s">
        <v>1228</v>
      </c>
      <c r="M4287">
        <v>0</v>
      </c>
      <c r="N4287" t="s">
        <v>1228</v>
      </c>
    </row>
    <row r="4288" spans="1:14" hidden="1">
      <c r="A4288">
        <v>19</v>
      </c>
      <c r="B4288">
        <v>41</v>
      </c>
      <c r="C4288" t="s">
        <v>2559</v>
      </c>
      <c r="D4288" t="s">
        <v>2668</v>
      </c>
      <c r="E4288">
        <v>1000730</v>
      </c>
      <c r="F4288" t="s">
        <v>47</v>
      </c>
      <c r="G4288" t="s">
        <v>54</v>
      </c>
      <c r="H4288" t="s">
        <v>2557</v>
      </c>
      <c r="I4288">
        <v>3911843169</v>
      </c>
      <c r="J4288" t="s">
        <v>2558</v>
      </c>
      <c r="K4288">
        <v>0</v>
      </c>
      <c r="L4288" t="s">
        <v>1228</v>
      </c>
      <c r="M4288">
        <v>0</v>
      </c>
      <c r="N4288" t="s">
        <v>1228</v>
      </c>
    </row>
    <row r="4289" spans="1:14" hidden="1">
      <c r="A4289">
        <v>19</v>
      </c>
      <c r="B4289">
        <v>41</v>
      </c>
      <c r="C4289" t="s">
        <v>2559</v>
      </c>
      <c r="D4289" t="s">
        <v>2668</v>
      </c>
      <c r="E4289">
        <v>1000730</v>
      </c>
      <c r="F4289" t="s">
        <v>47</v>
      </c>
      <c r="G4289" t="s">
        <v>54</v>
      </c>
      <c r="H4289" t="s">
        <v>2557</v>
      </c>
      <c r="I4289">
        <v>3911843169</v>
      </c>
      <c r="J4289" t="s">
        <v>2558</v>
      </c>
      <c r="K4289">
        <v>0</v>
      </c>
      <c r="L4289" t="s">
        <v>1228</v>
      </c>
      <c r="M4289">
        <v>0</v>
      </c>
      <c r="N4289" t="s">
        <v>1228</v>
      </c>
    </row>
    <row r="4290" spans="1:14" hidden="1">
      <c r="A4290">
        <v>19</v>
      </c>
      <c r="B4290">
        <v>41</v>
      </c>
      <c r="C4290" t="s">
        <v>2559</v>
      </c>
      <c r="D4290" t="s">
        <v>2668</v>
      </c>
      <c r="E4290">
        <v>1000730</v>
      </c>
      <c r="F4290" t="s">
        <v>47</v>
      </c>
      <c r="G4290" t="s">
        <v>54</v>
      </c>
      <c r="H4290" t="s">
        <v>2557</v>
      </c>
      <c r="I4290">
        <v>3911843169</v>
      </c>
      <c r="J4290" t="s">
        <v>2558</v>
      </c>
      <c r="K4290">
        <v>0</v>
      </c>
      <c r="L4290" t="s">
        <v>1228</v>
      </c>
      <c r="M4290">
        <v>0</v>
      </c>
      <c r="N4290" t="s">
        <v>1228</v>
      </c>
    </row>
    <row r="4291" spans="1:14" hidden="1">
      <c r="A4291">
        <v>19</v>
      </c>
      <c r="B4291">
        <v>41</v>
      </c>
      <c r="C4291" t="s">
        <v>2559</v>
      </c>
      <c r="D4291" t="s">
        <v>2668</v>
      </c>
      <c r="E4291">
        <v>1000730</v>
      </c>
      <c r="F4291" t="s">
        <v>47</v>
      </c>
      <c r="G4291" t="s">
        <v>54</v>
      </c>
      <c r="H4291" t="s">
        <v>2557</v>
      </c>
      <c r="I4291">
        <v>3911843169</v>
      </c>
      <c r="J4291" t="s">
        <v>2558</v>
      </c>
      <c r="K4291">
        <v>0</v>
      </c>
      <c r="L4291" t="s">
        <v>1228</v>
      </c>
      <c r="M4291">
        <v>0</v>
      </c>
      <c r="N4291" t="s">
        <v>1228</v>
      </c>
    </row>
    <row r="4292" spans="1:14" hidden="1">
      <c r="A4292">
        <v>19</v>
      </c>
      <c r="B4292">
        <v>41</v>
      </c>
      <c r="C4292" t="s">
        <v>2559</v>
      </c>
      <c r="D4292" t="s">
        <v>2668</v>
      </c>
      <c r="E4292">
        <v>1000730</v>
      </c>
      <c r="F4292" t="s">
        <v>47</v>
      </c>
      <c r="G4292" t="s">
        <v>54</v>
      </c>
      <c r="H4292" t="s">
        <v>2557</v>
      </c>
      <c r="I4292">
        <v>3911843169</v>
      </c>
      <c r="J4292" t="s">
        <v>2558</v>
      </c>
      <c r="K4292">
        <v>0</v>
      </c>
      <c r="L4292" t="s">
        <v>1228</v>
      </c>
      <c r="M4292">
        <v>0</v>
      </c>
      <c r="N4292" t="s">
        <v>1228</v>
      </c>
    </row>
    <row r="4293" spans="1:14" hidden="1">
      <c r="A4293">
        <v>19</v>
      </c>
      <c r="B4293">
        <v>41</v>
      </c>
      <c r="C4293" t="s">
        <v>2559</v>
      </c>
      <c r="D4293" t="s">
        <v>2668</v>
      </c>
      <c r="E4293">
        <v>1000730</v>
      </c>
      <c r="F4293" t="s">
        <v>47</v>
      </c>
      <c r="G4293" t="s">
        <v>54</v>
      </c>
      <c r="H4293" t="s">
        <v>2557</v>
      </c>
      <c r="I4293">
        <v>3911843169</v>
      </c>
      <c r="J4293" t="s">
        <v>2558</v>
      </c>
      <c r="K4293">
        <v>0</v>
      </c>
      <c r="L4293" t="s">
        <v>1228</v>
      </c>
      <c r="M4293">
        <v>0</v>
      </c>
      <c r="N4293" t="s">
        <v>1228</v>
      </c>
    </row>
    <row r="4294" spans="1:14" hidden="1">
      <c r="A4294">
        <v>19</v>
      </c>
      <c r="B4294">
        <v>41</v>
      </c>
      <c r="C4294" t="s">
        <v>2559</v>
      </c>
      <c r="D4294" t="s">
        <v>2668</v>
      </c>
      <c r="E4294">
        <v>1000730</v>
      </c>
      <c r="F4294" t="s">
        <v>47</v>
      </c>
      <c r="G4294" t="s">
        <v>54</v>
      </c>
      <c r="H4294" t="s">
        <v>2557</v>
      </c>
      <c r="I4294">
        <v>3911843169</v>
      </c>
      <c r="J4294" t="s">
        <v>2558</v>
      </c>
      <c r="K4294">
        <v>0</v>
      </c>
      <c r="L4294" t="s">
        <v>1228</v>
      </c>
      <c r="M4294">
        <v>0</v>
      </c>
      <c r="N4294" t="s">
        <v>1228</v>
      </c>
    </row>
    <row r="4295" spans="1:14" hidden="1">
      <c r="A4295">
        <v>10</v>
      </c>
      <c r="B4295">
        <v>41</v>
      </c>
      <c r="C4295" t="s">
        <v>2559</v>
      </c>
      <c r="D4295" t="s">
        <v>2668</v>
      </c>
      <c r="E4295">
        <v>1000730</v>
      </c>
      <c r="F4295" t="s">
        <v>47</v>
      </c>
      <c r="G4295" t="s">
        <v>1122</v>
      </c>
      <c r="H4295" t="s">
        <v>2557</v>
      </c>
      <c r="I4295">
        <v>3911843170</v>
      </c>
      <c r="J4295" t="s">
        <v>2558</v>
      </c>
      <c r="K4295">
        <v>0</v>
      </c>
      <c r="L4295" t="s">
        <v>1228</v>
      </c>
      <c r="M4295">
        <v>0</v>
      </c>
      <c r="N4295" t="s">
        <v>1228</v>
      </c>
    </row>
    <row r="4296" spans="1:14" hidden="1">
      <c r="A4296">
        <v>10</v>
      </c>
      <c r="B4296">
        <v>41</v>
      </c>
      <c r="C4296" t="s">
        <v>2559</v>
      </c>
      <c r="D4296" t="s">
        <v>2668</v>
      </c>
      <c r="E4296">
        <v>1000730</v>
      </c>
      <c r="F4296" t="s">
        <v>47</v>
      </c>
      <c r="G4296" t="s">
        <v>194</v>
      </c>
      <c r="H4296" t="s">
        <v>2557</v>
      </c>
      <c r="I4296">
        <v>3911843170</v>
      </c>
      <c r="J4296" t="s">
        <v>2558</v>
      </c>
      <c r="K4296">
        <v>0</v>
      </c>
      <c r="L4296" t="s">
        <v>1228</v>
      </c>
      <c r="M4296">
        <v>0</v>
      </c>
      <c r="N4296" t="s">
        <v>1228</v>
      </c>
    </row>
    <row r="4297" spans="1:14" hidden="1">
      <c r="A4297">
        <v>10</v>
      </c>
      <c r="B4297">
        <v>41</v>
      </c>
      <c r="C4297" t="s">
        <v>2559</v>
      </c>
      <c r="D4297" t="s">
        <v>2668</v>
      </c>
      <c r="E4297">
        <v>1000730</v>
      </c>
      <c r="F4297" t="s">
        <v>47</v>
      </c>
      <c r="G4297" t="s">
        <v>409</v>
      </c>
      <c r="H4297" t="s">
        <v>2557</v>
      </c>
      <c r="I4297">
        <v>3911843170</v>
      </c>
      <c r="J4297" t="s">
        <v>2558</v>
      </c>
      <c r="K4297">
        <v>0</v>
      </c>
      <c r="L4297" t="s">
        <v>1228</v>
      </c>
      <c r="M4297">
        <v>0</v>
      </c>
      <c r="N4297" t="s">
        <v>1228</v>
      </c>
    </row>
    <row r="4298" spans="1:14" hidden="1">
      <c r="A4298">
        <v>10</v>
      </c>
      <c r="B4298">
        <v>41</v>
      </c>
      <c r="C4298" t="s">
        <v>2559</v>
      </c>
      <c r="D4298" t="s">
        <v>2668</v>
      </c>
      <c r="E4298">
        <v>1000730</v>
      </c>
      <c r="F4298" t="s">
        <v>47</v>
      </c>
      <c r="G4298" t="s">
        <v>1122</v>
      </c>
      <c r="H4298" t="s">
        <v>2557</v>
      </c>
      <c r="I4298">
        <v>3911843170</v>
      </c>
      <c r="J4298" t="s">
        <v>2558</v>
      </c>
      <c r="K4298">
        <v>0</v>
      </c>
      <c r="L4298" t="s">
        <v>1228</v>
      </c>
      <c r="M4298">
        <v>0</v>
      </c>
      <c r="N4298" t="s">
        <v>1228</v>
      </c>
    </row>
    <row r="4299" spans="1:14" hidden="1">
      <c r="A4299">
        <v>10</v>
      </c>
      <c r="B4299">
        <v>41</v>
      </c>
      <c r="C4299" t="s">
        <v>2559</v>
      </c>
      <c r="D4299" t="s">
        <v>2668</v>
      </c>
      <c r="E4299">
        <v>1000730</v>
      </c>
      <c r="F4299" t="s">
        <v>47</v>
      </c>
      <c r="G4299" t="s">
        <v>194</v>
      </c>
      <c r="H4299" t="s">
        <v>2557</v>
      </c>
      <c r="I4299">
        <v>3911843170</v>
      </c>
      <c r="J4299" t="s">
        <v>2558</v>
      </c>
      <c r="K4299">
        <v>0</v>
      </c>
      <c r="L4299" t="s">
        <v>1228</v>
      </c>
      <c r="M4299">
        <v>0</v>
      </c>
      <c r="N4299" t="s">
        <v>1228</v>
      </c>
    </row>
    <row r="4300" spans="1:14" hidden="1">
      <c r="A4300">
        <v>10</v>
      </c>
      <c r="B4300">
        <v>41</v>
      </c>
      <c r="C4300" t="s">
        <v>2559</v>
      </c>
      <c r="D4300" t="s">
        <v>2668</v>
      </c>
      <c r="E4300">
        <v>1000730</v>
      </c>
      <c r="F4300" t="s">
        <v>47</v>
      </c>
      <c r="G4300" t="s">
        <v>409</v>
      </c>
      <c r="H4300" t="s">
        <v>2557</v>
      </c>
      <c r="I4300">
        <v>3911843170</v>
      </c>
      <c r="J4300" t="s">
        <v>2558</v>
      </c>
      <c r="K4300">
        <v>0</v>
      </c>
      <c r="L4300" t="s">
        <v>1228</v>
      </c>
      <c r="M4300">
        <v>0</v>
      </c>
      <c r="N4300" t="s">
        <v>1228</v>
      </c>
    </row>
    <row r="4301" spans="1:14" hidden="1">
      <c r="A4301">
        <v>19</v>
      </c>
      <c r="B4301">
        <v>41</v>
      </c>
      <c r="C4301" t="s">
        <v>2560</v>
      </c>
      <c r="D4301" t="s">
        <v>2668</v>
      </c>
      <c r="E4301">
        <v>1000730</v>
      </c>
      <c r="F4301" t="s">
        <v>47</v>
      </c>
      <c r="G4301" t="s">
        <v>54</v>
      </c>
      <c r="H4301" t="s">
        <v>2557</v>
      </c>
      <c r="I4301">
        <v>3911843169</v>
      </c>
      <c r="J4301" t="s">
        <v>2558</v>
      </c>
      <c r="K4301">
        <v>0</v>
      </c>
      <c r="L4301" t="s">
        <v>1228</v>
      </c>
      <c r="M4301">
        <v>0</v>
      </c>
      <c r="N4301" t="s">
        <v>1228</v>
      </c>
    </row>
    <row r="4302" spans="1:14" hidden="1">
      <c r="A4302">
        <v>19</v>
      </c>
      <c r="B4302">
        <v>41</v>
      </c>
      <c r="C4302" t="s">
        <v>2560</v>
      </c>
      <c r="D4302" t="s">
        <v>2668</v>
      </c>
      <c r="E4302">
        <v>1000730</v>
      </c>
      <c r="F4302" t="s">
        <v>47</v>
      </c>
      <c r="G4302" t="s">
        <v>54</v>
      </c>
      <c r="H4302" t="s">
        <v>2557</v>
      </c>
      <c r="I4302">
        <v>3911843169</v>
      </c>
      <c r="J4302" t="s">
        <v>2558</v>
      </c>
      <c r="K4302">
        <v>0</v>
      </c>
      <c r="L4302" t="s">
        <v>1228</v>
      </c>
      <c r="M4302">
        <v>0</v>
      </c>
      <c r="N4302" t="s">
        <v>1228</v>
      </c>
    </row>
    <row r="4303" spans="1:14" hidden="1">
      <c r="A4303">
        <v>19</v>
      </c>
      <c r="B4303">
        <v>41</v>
      </c>
      <c r="C4303" t="s">
        <v>2560</v>
      </c>
      <c r="D4303" t="s">
        <v>2668</v>
      </c>
      <c r="E4303">
        <v>1000730</v>
      </c>
      <c r="F4303" t="s">
        <v>47</v>
      </c>
      <c r="G4303" t="s">
        <v>54</v>
      </c>
      <c r="H4303" t="s">
        <v>2557</v>
      </c>
      <c r="I4303">
        <v>3911843169</v>
      </c>
      <c r="J4303" t="s">
        <v>2558</v>
      </c>
      <c r="K4303">
        <v>0</v>
      </c>
      <c r="L4303" t="s">
        <v>1228</v>
      </c>
      <c r="M4303">
        <v>0</v>
      </c>
      <c r="N4303" t="s">
        <v>1228</v>
      </c>
    </row>
    <row r="4304" spans="1:14" hidden="1">
      <c r="A4304">
        <v>19</v>
      </c>
      <c r="B4304">
        <v>41</v>
      </c>
      <c r="C4304" t="s">
        <v>2560</v>
      </c>
      <c r="D4304" t="s">
        <v>2668</v>
      </c>
      <c r="E4304">
        <v>1000730</v>
      </c>
      <c r="F4304" t="s">
        <v>47</v>
      </c>
      <c r="G4304" t="s">
        <v>54</v>
      </c>
      <c r="H4304" t="s">
        <v>2557</v>
      </c>
      <c r="I4304">
        <v>3911843169</v>
      </c>
      <c r="J4304" t="s">
        <v>2558</v>
      </c>
      <c r="K4304">
        <v>0</v>
      </c>
      <c r="L4304" t="s">
        <v>1228</v>
      </c>
      <c r="M4304">
        <v>0</v>
      </c>
      <c r="N4304" t="s">
        <v>1228</v>
      </c>
    </row>
    <row r="4305" spans="1:14" hidden="1">
      <c r="A4305">
        <v>19</v>
      </c>
      <c r="B4305">
        <v>41</v>
      </c>
      <c r="C4305" t="s">
        <v>2560</v>
      </c>
      <c r="D4305" t="s">
        <v>2668</v>
      </c>
      <c r="E4305">
        <v>1000730</v>
      </c>
      <c r="F4305" t="s">
        <v>47</v>
      </c>
      <c r="G4305" t="s">
        <v>54</v>
      </c>
      <c r="H4305" t="s">
        <v>2557</v>
      </c>
      <c r="I4305">
        <v>3911843169</v>
      </c>
      <c r="J4305" t="s">
        <v>2558</v>
      </c>
      <c r="K4305">
        <v>0</v>
      </c>
      <c r="L4305" t="s">
        <v>1228</v>
      </c>
      <c r="M4305">
        <v>0</v>
      </c>
      <c r="N4305" t="s">
        <v>1228</v>
      </c>
    </row>
    <row r="4306" spans="1:14" hidden="1">
      <c r="A4306">
        <v>19</v>
      </c>
      <c r="B4306">
        <v>41</v>
      </c>
      <c r="C4306" t="s">
        <v>2560</v>
      </c>
      <c r="D4306" t="s">
        <v>2668</v>
      </c>
      <c r="E4306">
        <v>1000730</v>
      </c>
      <c r="F4306" t="s">
        <v>47</v>
      </c>
      <c r="G4306" t="s">
        <v>54</v>
      </c>
      <c r="H4306" t="s">
        <v>2557</v>
      </c>
      <c r="I4306">
        <v>3911843169</v>
      </c>
      <c r="J4306" t="s">
        <v>2558</v>
      </c>
      <c r="K4306">
        <v>0</v>
      </c>
      <c r="L4306" t="s">
        <v>1228</v>
      </c>
      <c r="M4306">
        <v>0</v>
      </c>
      <c r="N4306" t="s">
        <v>1228</v>
      </c>
    </row>
    <row r="4307" spans="1:14" hidden="1">
      <c r="A4307">
        <v>19</v>
      </c>
      <c r="B4307">
        <v>41</v>
      </c>
      <c r="C4307" t="s">
        <v>2560</v>
      </c>
      <c r="D4307" t="s">
        <v>2668</v>
      </c>
      <c r="E4307">
        <v>1000730</v>
      </c>
      <c r="F4307" t="s">
        <v>47</v>
      </c>
      <c r="G4307" t="s">
        <v>54</v>
      </c>
      <c r="H4307" t="s">
        <v>2557</v>
      </c>
      <c r="I4307">
        <v>3911843169</v>
      </c>
      <c r="J4307" t="s">
        <v>2558</v>
      </c>
      <c r="K4307">
        <v>0</v>
      </c>
      <c r="L4307" t="s">
        <v>1228</v>
      </c>
      <c r="M4307">
        <v>0</v>
      </c>
      <c r="N4307" t="s">
        <v>1228</v>
      </c>
    </row>
    <row r="4308" spans="1:14" hidden="1">
      <c r="A4308">
        <v>19</v>
      </c>
      <c r="B4308">
        <v>41</v>
      </c>
      <c r="C4308" t="s">
        <v>2560</v>
      </c>
      <c r="D4308" t="s">
        <v>2668</v>
      </c>
      <c r="E4308">
        <v>1000730</v>
      </c>
      <c r="F4308" t="s">
        <v>47</v>
      </c>
      <c r="G4308" t="s">
        <v>54</v>
      </c>
      <c r="H4308" t="s">
        <v>2557</v>
      </c>
      <c r="I4308">
        <v>3911843169</v>
      </c>
      <c r="J4308" t="s">
        <v>2558</v>
      </c>
      <c r="K4308">
        <v>0</v>
      </c>
      <c r="L4308" t="s">
        <v>1228</v>
      </c>
      <c r="M4308">
        <v>0</v>
      </c>
      <c r="N4308" t="s">
        <v>1228</v>
      </c>
    </row>
    <row r="4309" spans="1:14" hidden="1">
      <c r="A4309">
        <v>19</v>
      </c>
      <c r="B4309">
        <v>41</v>
      </c>
      <c r="C4309" t="s">
        <v>2560</v>
      </c>
      <c r="D4309" t="s">
        <v>2668</v>
      </c>
      <c r="E4309">
        <v>1000730</v>
      </c>
      <c r="F4309" t="s">
        <v>47</v>
      </c>
      <c r="G4309" t="s">
        <v>54</v>
      </c>
      <c r="H4309" t="s">
        <v>2557</v>
      </c>
      <c r="I4309">
        <v>3911843169</v>
      </c>
      <c r="J4309" t="s">
        <v>2558</v>
      </c>
      <c r="K4309">
        <v>0</v>
      </c>
      <c r="L4309" t="s">
        <v>1228</v>
      </c>
      <c r="M4309">
        <v>0</v>
      </c>
      <c r="N4309" t="s">
        <v>1228</v>
      </c>
    </row>
    <row r="4310" spans="1:14" hidden="1">
      <c r="A4310">
        <v>19</v>
      </c>
      <c r="B4310">
        <v>41</v>
      </c>
      <c r="C4310" t="s">
        <v>2560</v>
      </c>
      <c r="D4310" t="s">
        <v>2668</v>
      </c>
      <c r="E4310">
        <v>1000730</v>
      </c>
      <c r="F4310" t="s">
        <v>47</v>
      </c>
      <c r="G4310" t="s">
        <v>54</v>
      </c>
      <c r="H4310" t="s">
        <v>2557</v>
      </c>
      <c r="I4310">
        <v>3911843169</v>
      </c>
      <c r="J4310" t="s">
        <v>2558</v>
      </c>
      <c r="K4310">
        <v>0</v>
      </c>
      <c r="L4310" t="s">
        <v>1228</v>
      </c>
      <c r="M4310">
        <v>0</v>
      </c>
      <c r="N4310" t="s">
        <v>1228</v>
      </c>
    </row>
    <row r="4311" spans="1:14" hidden="1">
      <c r="A4311">
        <v>19</v>
      </c>
      <c r="B4311">
        <v>41</v>
      </c>
      <c r="C4311" t="s">
        <v>2560</v>
      </c>
      <c r="D4311" t="s">
        <v>2668</v>
      </c>
      <c r="E4311">
        <v>1000730</v>
      </c>
      <c r="F4311" t="s">
        <v>47</v>
      </c>
      <c r="G4311" t="s">
        <v>54</v>
      </c>
      <c r="H4311" t="s">
        <v>2557</v>
      </c>
      <c r="I4311">
        <v>3911843169</v>
      </c>
      <c r="J4311" t="s">
        <v>2558</v>
      </c>
      <c r="K4311">
        <v>0</v>
      </c>
      <c r="L4311" t="s">
        <v>1228</v>
      </c>
      <c r="M4311">
        <v>0</v>
      </c>
      <c r="N4311" t="s">
        <v>1228</v>
      </c>
    </row>
    <row r="4312" spans="1:14" hidden="1">
      <c r="A4312">
        <v>19</v>
      </c>
      <c r="B4312">
        <v>41</v>
      </c>
      <c r="C4312" t="s">
        <v>2560</v>
      </c>
      <c r="D4312" t="s">
        <v>2668</v>
      </c>
      <c r="E4312">
        <v>1000730</v>
      </c>
      <c r="F4312" t="s">
        <v>47</v>
      </c>
      <c r="G4312" t="s">
        <v>54</v>
      </c>
      <c r="H4312" t="s">
        <v>2557</v>
      </c>
      <c r="I4312">
        <v>3911843169</v>
      </c>
      <c r="J4312" t="s">
        <v>2558</v>
      </c>
      <c r="K4312">
        <v>0</v>
      </c>
      <c r="L4312" t="s">
        <v>1228</v>
      </c>
      <c r="M4312">
        <v>0</v>
      </c>
      <c r="N4312" t="s">
        <v>1228</v>
      </c>
    </row>
    <row r="4313" spans="1:14" hidden="1">
      <c r="A4313">
        <v>19</v>
      </c>
      <c r="B4313">
        <v>41</v>
      </c>
      <c r="C4313" t="s">
        <v>2560</v>
      </c>
      <c r="D4313" t="s">
        <v>2668</v>
      </c>
      <c r="E4313">
        <v>1000730</v>
      </c>
      <c r="F4313" t="s">
        <v>47</v>
      </c>
      <c r="G4313" t="s">
        <v>54</v>
      </c>
      <c r="H4313" t="s">
        <v>2557</v>
      </c>
      <c r="I4313">
        <v>3911843169</v>
      </c>
      <c r="J4313" t="s">
        <v>2558</v>
      </c>
      <c r="K4313">
        <v>0</v>
      </c>
      <c r="L4313" t="s">
        <v>1228</v>
      </c>
      <c r="M4313">
        <v>0</v>
      </c>
      <c r="N4313" t="s">
        <v>1228</v>
      </c>
    </row>
    <row r="4314" spans="1:14" hidden="1">
      <c r="A4314">
        <v>19</v>
      </c>
      <c r="B4314">
        <v>41</v>
      </c>
      <c r="C4314" t="s">
        <v>2560</v>
      </c>
      <c r="D4314" t="s">
        <v>2668</v>
      </c>
      <c r="E4314">
        <v>1000730</v>
      </c>
      <c r="F4314" t="s">
        <v>47</v>
      </c>
      <c r="G4314" t="s">
        <v>54</v>
      </c>
      <c r="H4314" t="s">
        <v>2557</v>
      </c>
      <c r="I4314">
        <v>3911843169</v>
      </c>
      <c r="J4314" t="s">
        <v>2558</v>
      </c>
      <c r="K4314">
        <v>0</v>
      </c>
      <c r="L4314" t="s">
        <v>1228</v>
      </c>
      <c r="M4314">
        <v>0</v>
      </c>
      <c r="N4314" t="s">
        <v>1228</v>
      </c>
    </row>
    <row r="4315" spans="1:14" hidden="1">
      <c r="A4315">
        <v>19</v>
      </c>
      <c r="B4315">
        <v>41</v>
      </c>
      <c r="C4315" t="s">
        <v>2560</v>
      </c>
      <c r="D4315" t="s">
        <v>2668</v>
      </c>
      <c r="E4315">
        <v>1000730</v>
      </c>
      <c r="F4315" t="s">
        <v>47</v>
      </c>
      <c r="G4315" t="s">
        <v>54</v>
      </c>
      <c r="H4315" t="s">
        <v>2557</v>
      </c>
      <c r="I4315">
        <v>3911843169</v>
      </c>
      <c r="J4315" t="s">
        <v>2558</v>
      </c>
      <c r="K4315">
        <v>0</v>
      </c>
      <c r="L4315" t="s">
        <v>1228</v>
      </c>
      <c r="M4315">
        <v>0</v>
      </c>
      <c r="N4315" t="s">
        <v>1228</v>
      </c>
    </row>
    <row r="4316" spans="1:14" hidden="1">
      <c r="A4316">
        <v>19</v>
      </c>
      <c r="B4316">
        <v>41</v>
      </c>
      <c r="C4316" t="s">
        <v>2560</v>
      </c>
      <c r="D4316" t="s">
        <v>2668</v>
      </c>
      <c r="E4316">
        <v>1000730</v>
      </c>
      <c r="F4316" t="s">
        <v>47</v>
      </c>
      <c r="G4316" t="s">
        <v>54</v>
      </c>
      <c r="H4316" t="s">
        <v>2557</v>
      </c>
      <c r="I4316">
        <v>3911843169</v>
      </c>
      <c r="J4316" t="s">
        <v>2558</v>
      </c>
      <c r="K4316">
        <v>0</v>
      </c>
      <c r="L4316" t="s">
        <v>1228</v>
      </c>
      <c r="M4316">
        <v>0</v>
      </c>
      <c r="N4316" t="s">
        <v>1228</v>
      </c>
    </row>
    <row r="4317" spans="1:14" hidden="1">
      <c r="A4317">
        <v>19</v>
      </c>
      <c r="B4317">
        <v>41</v>
      </c>
      <c r="C4317" t="s">
        <v>2560</v>
      </c>
      <c r="D4317" t="s">
        <v>2668</v>
      </c>
      <c r="E4317">
        <v>1000730</v>
      </c>
      <c r="F4317" t="s">
        <v>47</v>
      </c>
      <c r="G4317" t="s">
        <v>54</v>
      </c>
      <c r="H4317" t="s">
        <v>2557</v>
      </c>
      <c r="I4317">
        <v>3911843169</v>
      </c>
      <c r="J4317" t="s">
        <v>2558</v>
      </c>
      <c r="K4317">
        <v>0</v>
      </c>
      <c r="L4317" t="s">
        <v>1228</v>
      </c>
      <c r="M4317">
        <v>0</v>
      </c>
      <c r="N4317" t="s">
        <v>1228</v>
      </c>
    </row>
    <row r="4318" spans="1:14" hidden="1">
      <c r="A4318">
        <v>19</v>
      </c>
      <c r="B4318">
        <v>41</v>
      </c>
      <c r="C4318" t="s">
        <v>2560</v>
      </c>
      <c r="D4318" t="s">
        <v>2668</v>
      </c>
      <c r="E4318">
        <v>1000730</v>
      </c>
      <c r="F4318" t="s">
        <v>47</v>
      </c>
      <c r="G4318" t="s">
        <v>54</v>
      </c>
      <c r="H4318" t="s">
        <v>2557</v>
      </c>
      <c r="I4318">
        <v>3911843169</v>
      </c>
      <c r="J4318" t="s">
        <v>2558</v>
      </c>
      <c r="K4318">
        <v>0</v>
      </c>
      <c r="L4318" t="s">
        <v>1228</v>
      </c>
      <c r="M4318">
        <v>0</v>
      </c>
      <c r="N4318" t="s">
        <v>1228</v>
      </c>
    </row>
    <row r="4319" spans="1:14" hidden="1">
      <c r="A4319">
        <v>19</v>
      </c>
      <c r="B4319">
        <v>41</v>
      </c>
      <c r="C4319" t="s">
        <v>2560</v>
      </c>
      <c r="D4319" t="s">
        <v>2668</v>
      </c>
      <c r="E4319">
        <v>1000730</v>
      </c>
      <c r="F4319" t="s">
        <v>47</v>
      </c>
      <c r="G4319" t="s">
        <v>54</v>
      </c>
      <c r="H4319" t="s">
        <v>2557</v>
      </c>
      <c r="I4319">
        <v>3911843169</v>
      </c>
      <c r="J4319" t="s">
        <v>2558</v>
      </c>
      <c r="K4319">
        <v>0</v>
      </c>
      <c r="L4319" t="s">
        <v>1228</v>
      </c>
      <c r="M4319">
        <v>0</v>
      </c>
      <c r="N4319" t="s">
        <v>1228</v>
      </c>
    </row>
    <row r="4320" spans="1:14" hidden="1">
      <c r="A4320">
        <v>19</v>
      </c>
      <c r="B4320">
        <v>41</v>
      </c>
      <c r="C4320" t="s">
        <v>2560</v>
      </c>
      <c r="D4320" t="s">
        <v>2668</v>
      </c>
      <c r="E4320">
        <v>1000730</v>
      </c>
      <c r="F4320" t="s">
        <v>47</v>
      </c>
      <c r="G4320" t="s">
        <v>54</v>
      </c>
      <c r="H4320" t="s">
        <v>2557</v>
      </c>
      <c r="I4320">
        <v>3911843169</v>
      </c>
      <c r="J4320" t="s">
        <v>2558</v>
      </c>
      <c r="K4320">
        <v>0</v>
      </c>
      <c r="L4320" t="s">
        <v>1228</v>
      </c>
      <c r="M4320">
        <v>0</v>
      </c>
      <c r="N4320" t="s">
        <v>1228</v>
      </c>
    </row>
    <row r="4321" spans="1:14" hidden="1">
      <c r="A4321">
        <v>19</v>
      </c>
      <c r="B4321">
        <v>41</v>
      </c>
      <c r="C4321" t="s">
        <v>2560</v>
      </c>
      <c r="D4321" t="s">
        <v>2668</v>
      </c>
      <c r="E4321">
        <v>1000730</v>
      </c>
      <c r="F4321" t="s">
        <v>47</v>
      </c>
      <c r="G4321" t="s">
        <v>54</v>
      </c>
      <c r="H4321" t="s">
        <v>2557</v>
      </c>
      <c r="I4321">
        <v>3911843169</v>
      </c>
      <c r="J4321" t="s">
        <v>2558</v>
      </c>
      <c r="K4321">
        <v>0</v>
      </c>
      <c r="L4321" t="s">
        <v>1228</v>
      </c>
      <c r="M4321">
        <v>0</v>
      </c>
      <c r="N4321" t="s">
        <v>1228</v>
      </c>
    </row>
    <row r="4322" spans="1:14" hidden="1">
      <c r="A4322">
        <v>19</v>
      </c>
      <c r="B4322">
        <v>41</v>
      </c>
      <c r="C4322" t="s">
        <v>2560</v>
      </c>
      <c r="D4322" t="s">
        <v>2668</v>
      </c>
      <c r="E4322">
        <v>1000730</v>
      </c>
      <c r="F4322" t="s">
        <v>47</v>
      </c>
      <c r="G4322" t="s">
        <v>54</v>
      </c>
      <c r="H4322" t="s">
        <v>2557</v>
      </c>
      <c r="I4322">
        <v>3911843169</v>
      </c>
      <c r="J4322" t="s">
        <v>2558</v>
      </c>
      <c r="K4322">
        <v>0</v>
      </c>
      <c r="L4322" t="s">
        <v>1228</v>
      </c>
      <c r="M4322">
        <v>0</v>
      </c>
      <c r="N4322" t="s">
        <v>1228</v>
      </c>
    </row>
    <row r="4323" spans="1:14" hidden="1">
      <c r="A4323">
        <v>19</v>
      </c>
      <c r="B4323">
        <v>41</v>
      </c>
      <c r="C4323" t="s">
        <v>2560</v>
      </c>
      <c r="D4323" t="s">
        <v>2668</v>
      </c>
      <c r="E4323">
        <v>1000730</v>
      </c>
      <c r="F4323" t="s">
        <v>47</v>
      </c>
      <c r="G4323" t="s">
        <v>54</v>
      </c>
      <c r="H4323" t="s">
        <v>2557</v>
      </c>
      <c r="I4323">
        <v>3911843169</v>
      </c>
      <c r="J4323" t="s">
        <v>2558</v>
      </c>
      <c r="K4323">
        <v>0</v>
      </c>
      <c r="L4323" t="s">
        <v>1228</v>
      </c>
      <c r="M4323">
        <v>0</v>
      </c>
      <c r="N4323" t="s">
        <v>1228</v>
      </c>
    </row>
    <row r="4324" spans="1:14" hidden="1">
      <c r="A4324">
        <v>19</v>
      </c>
      <c r="B4324">
        <v>41</v>
      </c>
      <c r="C4324" t="s">
        <v>2560</v>
      </c>
      <c r="D4324" t="s">
        <v>2668</v>
      </c>
      <c r="E4324">
        <v>1000730</v>
      </c>
      <c r="F4324" t="s">
        <v>47</v>
      </c>
      <c r="G4324" t="s">
        <v>54</v>
      </c>
      <c r="H4324" t="s">
        <v>2557</v>
      </c>
      <c r="I4324">
        <v>3911843169</v>
      </c>
      <c r="J4324" t="s">
        <v>2558</v>
      </c>
      <c r="K4324">
        <v>0</v>
      </c>
      <c r="L4324" t="s">
        <v>1228</v>
      </c>
      <c r="M4324">
        <v>0</v>
      </c>
      <c r="N4324" t="s">
        <v>1228</v>
      </c>
    </row>
    <row r="4325" spans="1:14" hidden="1">
      <c r="A4325">
        <v>10</v>
      </c>
      <c r="B4325">
        <v>41</v>
      </c>
      <c r="C4325" t="s">
        <v>2560</v>
      </c>
      <c r="D4325" t="s">
        <v>2668</v>
      </c>
      <c r="E4325">
        <v>1000730</v>
      </c>
      <c r="F4325" t="s">
        <v>47</v>
      </c>
      <c r="G4325" t="s">
        <v>1122</v>
      </c>
      <c r="H4325" t="s">
        <v>2557</v>
      </c>
      <c r="I4325">
        <v>3911843170</v>
      </c>
      <c r="J4325" t="s">
        <v>2558</v>
      </c>
      <c r="K4325">
        <v>0</v>
      </c>
      <c r="L4325" t="s">
        <v>1228</v>
      </c>
      <c r="M4325">
        <v>0</v>
      </c>
      <c r="N4325" t="s">
        <v>1228</v>
      </c>
    </row>
    <row r="4326" spans="1:14" hidden="1">
      <c r="A4326">
        <v>10</v>
      </c>
      <c r="B4326">
        <v>41</v>
      </c>
      <c r="C4326" t="s">
        <v>2560</v>
      </c>
      <c r="D4326" t="s">
        <v>2668</v>
      </c>
      <c r="E4326">
        <v>1000730</v>
      </c>
      <c r="F4326" t="s">
        <v>47</v>
      </c>
      <c r="G4326" t="s">
        <v>194</v>
      </c>
      <c r="H4326" t="s">
        <v>2557</v>
      </c>
      <c r="I4326">
        <v>3911843170</v>
      </c>
      <c r="J4326" t="s">
        <v>2558</v>
      </c>
      <c r="K4326">
        <v>0</v>
      </c>
      <c r="L4326" t="s">
        <v>1228</v>
      </c>
      <c r="M4326">
        <v>0</v>
      </c>
      <c r="N4326" t="s">
        <v>1228</v>
      </c>
    </row>
    <row r="4327" spans="1:14" hidden="1">
      <c r="A4327">
        <v>10</v>
      </c>
      <c r="B4327">
        <v>41</v>
      </c>
      <c r="C4327" t="s">
        <v>2560</v>
      </c>
      <c r="D4327" t="s">
        <v>2668</v>
      </c>
      <c r="E4327">
        <v>1000730</v>
      </c>
      <c r="F4327" t="s">
        <v>47</v>
      </c>
      <c r="G4327" t="s">
        <v>409</v>
      </c>
      <c r="H4327" t="s">
        <v>2557</v>
      </c>
      <c r="I4327">
        <v>3911843170</v>
      </c>
      <c r="J4327" t="s">
        <v>2558</v>
      </c>
      <c r="K4327">
        <v>0</v>
      </c>
      <c r="L4327" t="s">
        <v>1228</v>
      </c>
      <c r="M4327">
        <v>0</v>
      </c>
      <c r="N4327" t="s">
        <v>1228</v>
      </c>
    </row>
    <row r="4328" spans="1:14" hidden="1">
      <c r="A4328">
        <v>10</v>
      </c>
      <c r="B4328">
        <v>41</v>
      </c>
      <c r="C4328" t="s">
        <v>2560</v>
      </c>
      <c r="D4328" t="s">
        <v>2668</v>
      </c>
      <c r="E4328">
        <v>1000730</v>
      </c>
      <c r="F4328" t="s">
        <v>47</v>
      </c>
      <c r="G4328" t="s">
        <v>1122</v>
      </c>
      <c r="H4328" t="s">
        <v>2557</v>
      </c>
      <c r="I4328">
        <v>3911843170</v>
      </c>
      <c r="J4328" t="s">
        <v>2558</v>
      </c>
      <c r="K4328">
        <v>0</v>
      </c>
      <c r="L4328" t="s">
        <v>1228</v>
      </c>
      <c r="M4328">
        <v>0</v>
      </c>
      <c r="N4328" t="s">
        <v>1228</v>
      </c>
    </row>
    <row r="4329" spans="1:14" hidden="1">
      <c r="A4329">
        <v>10</v>
      </c>
      <c r="B4329">
        <v>41</v>
      </c>
      <c r="C4329" t="s">
        <v>2560</v>
      </c>
      <c r="D4329" t="s">
        <v>2668</v>
      </c>
      <c r="E4329">
        <v>1000730</v>
      </c>
      <c r="F4329" t="s">
        <v>47</v>
      </c>
      <c r="G4329" t="s">
        <v>194</v>
      </c>
      <c r="H4329" t="s">
        <v>2557</v>
      </c>
      <c r="I4329">
        <v>3911843170</v>
      </c>
      <c r="J4329" t="s">
        <v>2558</v>
      </c>
      <c r="K4329">
        <v>0</v>
      </c>
      <c r="L4329" t="s">
        <v>1228</v>
      </c>
      <c r="M4329">
        <v>0</v>
      </c>
      <c r="N4329" t="s">
        <v>1228</v>
      </c>
    </row>
    <row r="4330" spans="1:14" hidden="1">
      <c r="A4330">
        <v>10</v>
      </c>
      <c r="B4330">
        <v>41</v>
      </c>
      <c r="C4330" t="s">
        <v>2560</v>
      </c>
      <c r="D4330" t="s">
        <v>2668</v>
      </c>
      <c r="E4330">
        <v>1000730</v>
      </c>
      <c r="F4330" t="s">
        <v>47</v>
      </c>
      <c r="G4330" t="s">
        <v>409</v>
      </c>
      <c r="H4330" t="s">
        <v>2557</v>
      </c>
      <c r="I4330">
        <v>3911843170</v>
      </c>
      <c r="J4330" t="s">
        <v>2558</v>
      </c>
      <c r="K4330">
        <v>0</v>
      </c>
      <c r="L4330" t="s">
        <v>1228</v>
      </c>
      <c r="M4330">
        <v>0</v>
      </c>
      <c r="N4330" t="s">
        <v>1228</v>
      </c>
    </row>
    <row r="4331" spans="1:14" hidden="1">
      <c r="A4331">
        <v>19</v>
      </c>
      <c r="B4331">
        <v>57</v>
      </c>
      <c r="C4331" t="s">
        <v>2555</v>
      </c>
      <c r="D4331" t="s">
        <v>2669</v>
      </c>
      <c r="E4331">
        <v>1000730</v>
      </c>
      <c r="F4331" t="s">
        <v>47</v>
      </c>
      <c r="G4331" t="s">
        <v>54</v>
      </c>
      <c r="H4331" t="s">
        <v>2557</v>
      </c>
      <c r="I4331">
        <v>36747092</v>
      </c>
      <c r="J4331" t="s">
        <v>2558</v>
      </c>
      <c r="K4331">
        <v>0</v>
      </c>
      <c r="L4331" t="s">
        <v>1228</v>
      </c>
      <c r="M4331">
        <v>0</v>
      </c>
      <c r="N4331" t="s">
        <v>1228</v>
      </c>
    </row>
    <row r="4332" spans="1:14" hidden="1">
      <c r="A4332">
        <v>19</v>
      </c>
      <c r="B4332">
        <v>57</v>
      </c>
      <c r="C4332" t="s">
        <v>2555</v>
      </c>
      <c r="D4332" t="s">
        <v>2669</v>
      </c>
      <c r="E4332">
        <v>1000730</v>
      </c>
      <c r="F4332" t="s">
        <v>47</v>
      </c>
      <c r="G4332" t="s">
        <v>54</v>
      </c>
      <c r="H4332" t="s">
        <v>2557</v>
      </c>
      <c r="I4332">
        <v>36747092</v>
      </c>
      <c r="J4332" t="s">
        <v>2558</v>
      </c>
      <c r="K4332">
        <v>0</v>
      </c>
      <c r="L4332" t="s">
        <v>1228</v>
      </c>
      <c r="M4332">
        <v>0</v>
      </c>
      <c r="N4332" t="s">
        <v>1228</v>
      </c>
    </row>
    <row r="4333" spans="1:14" hidden="1">
      <c r="A4333">
        <v>19</v>
      </c>
      <c r="B4333">
        <v>57</v>
      </c>
      <c r="C4333" t="s">
        <v>2555</v>
      </c>
      <c r="D4333" t="s">
        <v>2669</v>
      </c>
      <c r="E4333">
        <v>1000730</v>
      </c>
      <c r="F4333" t="s">
        <v>47</v>
      </c>
      <c r="G4333" t="s">
        <v>54</v>
      </c>
      <c r="H4333" t="s">
        <v>2557</v>
      </c>
      <c r="I4333">
        <v>36747092</v>
      </c>
      <c r="J4333" t="s">
        <v>2558</v>
      </c>
      <c r="K4333">
        <v>0</v>
      </c>
      <c r="L4333" t="s">
        <v>1228</v>
      </c>
      <c r="M4333">
        <v>0</v>
      </c>
      <c r="N4333" t="s">
        <v>1228</v>
      </c>
    </row>
    <row r="4334" spans="1:14" hidden="1">
      <c r="A4334">
        <v>19</v>
      </c>
      <c r="B4334">
        <v>57</v>
      </c>
      <c r="C4334" t="s">
        <v>2555</v>
      </c>
      <c r="D4334" t="s">
        <v>2669</v>
      </c>
      <c r="E4334">
        <v>1000730</v>
      </c>
      <c r="F4334" t="s">
        <v>47</v>
      </c>
      <c r="G4334" t="s">
        <v>54</v>
      </c>
      <c r="H4334" t="s">
        <v>2557</v>
      </c>
      <c r="I4334">
        <v>36747092</v>
      </c>
      <c r="J4334" t="s">
        <v>2558</v>
      </c>
      <c r="K4334">
        <v>0</v>
      </c>
      <c r="L4334" t="s">
        <v>1228</v>
      </c>
      <c r="M4334">
        <v>0</v>
      </c>
      <c r="N4334" t="s">
        <v>1228</v>
      </c>
    </row>
    <row r="4335" spans="1:14" hidden="1">
      <c r="A4335">
        <v>19</v>
      </c>
      <c r="B4335">
        <v>57</v>
      </c>
      <c r="C4335" t="s">
        <v>2555</v>
      </c>
      <c r="D4335" t="s">
        <v>2669</v>
      </c>
      <c r="E4335">
        <v>1000730</v>
      </c>
      <c r="F4335" t="s">
        <v>47</v>
      </c>
      <c r="G4335" t="s">
        <v>54</v>
      </c>
      <c r="H4335" t="s">
        <v>2557</v>
      </c>
      <c r="I4335">
        <v>36747092</v>
      </c>
      <c r="J4335" t="s">
        <v>2558</v>
      </c>
      <c r="K4335">
        <v>0</v>
      </c>
      <c r="L4335" t="s">
        <v>1228</v>
      </c>
      <c r="M4335">
        <v>0</v>
      </c>
      <c r="N4335" t="s">
        <v>1228</v>
      </c>
    </row>
    <row r="4336" spans="1:14" hidden="1">
      <c r="A4336">
        <v>19</v>
      </c>
      <c r="B4336">
        <v>57</v>
      </c>
      <c r="C4336" t="s">
        <v>2555</v>
      </c>
      <c r="D4336" t="s">
        <v>2669</v>
      </c>
      <c r="E4336">
        <v>1000730</v>
      </c>
      <c r="F4336" t="s">
        <v>47</v>
      </c>
      <c r="G4336" t="s">
        <v>54</v>
      </c>
      <c r="H4336" t="s">
        <v>2557</v>
      </c>
      <c r="I4336">
        <v>36747092</v>
      </c>
      <c r="J4336" t="s">
        <v>2558</v>
      </c>
      <c r="K4336">
        <v>0</v>
      </c>
      <c r="L4336" t="s">
        <v>1228</v>
      </c>
      <c r="M4336">
        <v>0</v>
      </c>
      <c r="N4336" t="s">
        <v>1228</v>
      </c>
    </row>
    <row r="4337" spans="1:14" hidden="1">
      <c r="A4337">
        <v>19</v>
      </c>
      <c r="B4337">
        <v>57</v>
      </c>
      <c r="C4337" t="s">
        <v>2555</v>
      </c>
      <c r="D4337" t="s">
        <v>2669</v>
      </c>
      <c r="E4337">
        <v>1000730</v>
      </c>
      <c r="F4337" t="s">
        <v>47</v>
      </c>
      <c r="G4337" t="s">
        <v>54</v>
      </c>
      <c r="H4337" t="s">
        <v>2557</v>
      </c>
      <c r="I4337">
        <v>36747092</v>
      </c>
      <c r="J4337" t="s">
        <v>2558</v>
      </c>
      <c r="K4337">
        <v>0</v>
      </c>
      <c r="L4337" t="s">
        <v>1228</v>
      </c>
      <c r="M4337">
        <v>0</v>
      </c>
      <c r="N4337" t="s">
        <v>1228</v>
      </c>
    </row>
    <row r="4338" spans="1:14" hidden="1">
      <c r="A4338">
        <v>19</v>
      </c>
      <c r="B4338">
        <v>57</v>
      </c>
      <c r="C4338" t="s">
        <v>2555</v>
      </c>
      <c r="D4338" t="s">
        <v>2669</v>
      </c>
      <c r="E4338">
        <v>1000730</v>
      </c>
      <c r="F4338" t="s">
        <v>47</v>
      </c>
      <c r="G4338" t="s">
        <v>54</v>
      </c>
      <c r="H4338" t="s">
        <v>2557</v>
      </c>
      <c r="I4338">
        <v>36747092</v>
      </c>
      <c r="J4338" t="s">
        <v>2558</v>
      </c>
      <c r="K4338">
        <v>0</v>
      </c>
      <c r="L4338" t="s">
        <v>1228</v>
      </c>
      <c r="M4338">
        <v>0</v>
      </c>
      <c r="N4338" t="s">
        <v>1228</v>
      </c>
    </row>
    <row r="4339" spans="1:14" hidden="1">
      <c r="A4339">
        <v>19</v>
      </c>
      <c r="B4339">
        <v>57</v>
      </c>
      <c r="C4339" t="s">
        <v>2555</v>
      </c>
      <c r="D4339" t="s">
        <v>2669</v>
      </c>
      <c r="E4339">
        <v>1000730</v>
      </c>
      <c r="F4339" t="s">
        <v>47</v>
      </c>
      <c r="G4339" t="s">
        <v>54</v>
      </c>
      <c r="H4339" t="s">
        <v>2557</v>
      </c>
      <c r="I4339">
        <v>36747092</v>
      </c>
      <c r="J4339" t="s">
        <v>2558</v>
      </c>
      <c r="K4339">
        <v>0</v>
      </c>
      <c r="L4339" t="s">
        <v>1228</v>
      </c>
      <c r="M4339">
        <v>0</v>
      </c>
      <c r="N4339" t="s">
        <v>1228</v>
      </c>
    </row>
    <row r="4340" spans="1:14" hidden="1">
      <c r="A4340">
        <v>19</v>
      </c>
      <c r="B4340">
        <v>57</v>
      </c>
      <c r="C4340" t="s">
        <v>2555</v>
      </c>
      <c r="D4340" t="s">
        <v>2669</v>
      </c>
      <c r="E4340">
        <v>1000730</v>
      </c>
      <c r="F4340" t="s">
        <v>47</v>
      </c>
      <c r="G4340" t="s">
        <v>54</v>
      </c>
      <c r="H4340" t="s">
        <v>2557</v>
      </c>
      <c r="I4340">
        <v>36747092</v>
      </c>
      <c r="J4340" t="s">
        <v>2558</v>
      </c>
      <c r="K4340">
        <v>0</v>
      </c>
      <c r="L4340" t="s">
        <v>1228</v>
      </c>
      <c r="M4340">
        <v>0</v>
      </c>
      <c r="N4340" t="s">
        <v>1228</v>
      </c>
    </row>
    <row r="4341" spans="1:14" hidden="1">
      <c r="A4341">
        <v>19</v>
      </c>
      <c r="B4341">
        <v>57</v>
      </c>
      <c r="C4341" t="s">
        <v>2555</v>
      </c>
      <c r="D4341" t="s">
        <v>2669</v>
      </c>
      <c r="E4341">
        <v>1000730</v>
      </c>
      <c r="F4341" t="s">
        <v>47</v>
      </c>
      <c r="G4341" t="s">
        <v>54</v>
      </c>
      <c r="H4341" t="s">
        <v>2557</v>
      </c>
      <c r="I4341">
        <v>36747092</v>
      </c>
      <c r="J4341" t="s">
        <v>2558</v>
      </c>
      <c r="K4341" s="45">
        <v>1158079</v>
      </c>
      <c r="L4341" t="s">
        <v>1228</v>
      </c>
      <c r="M4341" s="45">
        <v>220035</v>
      </c>
      <c r="N4341" t="s">
        <v>1228</v>
      </c>
    </row>
    <row r="4342" spans="1:14" hidden="1">
      <c r="A4342">
        <v>19</v>
      </c>
      <c r="B4342">
        <v>41</v>
      </c>
      <c r="C4342" t="s">
        <v>2559</v>
      </c>
      <c r="D4342" t="s">
        <v>2670</v>
      </c>
      <c r="E4342">
        <v>1000730</v>
      </c>
      <c r="F4342" t="s">
        <v>47</v>
      </c>
      <c r="G4342" t="s">
        <v>54</v>
      </c>
      <c r="H4342" t="s">
        <v>2557</v>
      </c>
      <c r="I4342">
        <v>3911896277</v>
      </c>
      <c r="J4342" t="s">
        <v>2558</v>
      </c>
      <c r="K4342">
        <v>0</v>
      </c>
      <c r="L4342" t="s">
        <v>1228</v>
      </c>
      <c r="M4342">
        <v>0</v>
      </c>
      <c r="N4342" t="s">
        <v>1228</v>
      </c>
    </row>
    <row r="4343" spans="1:14" hidden="1">
      <c r="A4343">
        <v>19</v>
      </c>
      <c r="B4343">
        <v>41</v>
      </c>
      <c r="C4343" t="s">
        <v>2559</v>
      </c>
      <c r="D4343" t="s">
        <v>2670</v>
      </c>
      <c r="E4343">
        <v>1000730</v>
      </c>
      <c r="F4343" t="s">
        <v>47</v>
      </c>
      <c r="G4343" t="s">
        <v>54</v>
      </c>
      <c r="H4343" t="s">
        <v>2557</v>
      </c>
      <c r="I4343">
        <v>3911896277</v>
      </c>
      <c r="J4343" t="s">
        <v>2558</v>
      </c>
      <c r="K4343">
        <v>0</v>
      </c>
      <c r="L4343" t="s">
        <v>1228</v>
      </c>
      <c r="M4343">
        <v>0</v>
      </c>
      <c r="N4343" t="s">
        <v>1228</v>
      </c>
    </row>
    <row r="4344" spans="1:14" hidden="1">
      <c r="A4344">
        <v>19</v>
      </c>
      <c r="B4344">
        <v>41</v>
      </c>
      <c r="C4344" t="s">
        <v>2559</v>
      </c>
      <c r="D4344" t="s">
        <v>2670</v>
      </c>
      <c r="E4344">
        <v>1000730</v>
      </c>
      <c r="F4344" t="s">
        <v>47</v>
      </c>
      <c r="G4344" t="s">
        <v>54</v>
      </c>
      <c r="H4344" t="s">
        <v>2557</v>
      </c>
      <c r="I4344">
        <v>3911896277</v>
      </c>
      <c r="J4344" t="s">
        <v>2558</v>
      </c>
      <c r="K4344">
        <v>0</v>
      </c>
      <c r="L4344" t="s">
        <v>1228</v>
      </c>
      <c r="M4344">
        <v>0</v>
      </c>
      <c r="N4344" t="s">
        <v>1228</v>
      </c>
    </row>
    <row r="4345" spans="1:14" hidden="1">
      <c r="A4345">
        <v>19</v>
      </c>
      <c r="B4345">
        <v>41</v>
      </c>
      <c r="C4345" t="s">
        <v>2559</v>
      </c>
      <c r="D4345" t="s">
        <v>2670</v>
      </c>
      <c r="E4345">
        <v>1000730</v>
      </c>
      <c r="F4345" t="s">
        <v>47</v>
      </c>
      <c r="G4345" t="s">
        <v>54</v>
      </c>
      <c r="H4345" t="s">
        <v>2557</v>
      </c>
      <c r="I4345">
        <v>3911896277</v>
      </c>
      <c r="J4345" t="s">
        <v>2558</v>
      </c>
      <c r="K4345">
        <v>0</v>
      </c>
      <c r="L4345" t="s">
        <v>1228</v>
      </c>
      <c r="M4345">
        <v>0</v>
      </c>
      <c r="N4345" t="s">
        <v>1228</v>
      </c>
    </row>
    <row r="4346" spans="1:14" hidden="1">
      <c r="A4346">
        <v>19</v>
      </c>
      <c r="B4346">
        <v>41</v>
      </c>
      <c r="C4346" t="s">
        <v>2559</v>
      </c>
      <c r="D4346" t="s">
        <v>2670</v>
      </c>
      <c r="E4346">
        <v>1000730</v>
      </c>
      <c r="F4346" t="s">
        <v>47</v>
      </c>
      <c r="G4346" t="s">
        <v>54</v>
      </c>
      <c r="H4346" t="s">
        <v>2557</v>
      </c>
      <c r="I4346">
        <v>3911896277</v>
      </c>
      <c r="J4346" t="s">
        <v>2558</v>
      </c>
      <c r="K4346">
        <v>0</v>
      </c>
      <c r="L4346" t="s">
        <v>1228</v>
      </c>
      <c r="M4346">
        <v>0</v>
      </c>
      <c r="N4346" t="s">
        <v>1228</v>
      </c>
    </row>
    <row r="4347" spans="1:14" hidden="1">
      <c r="A4347">
        <v>19</v>
      </c>
      <c r="B4347">
        <v>41</v>
      </c>
      <c r="C4347" t="s">
        <v>2559</v>
      </c>
      <c r="D4347" t="s">
        <v>2670</v>
      </c>
      <c r="E4347">
        <v>1000730</v>
      </c>
      <c r="F4347" t="s">
        <v>47</v>
      </c>
      <c r="G4347" t="s">
        <v>54</v>
      </c>
      <c r="H4347" t="s">
        <v>2557</v>
      </c>
      <c r="I4347">
        <v>3911896277</v>
      </c>
      <c r="J4347" t="s">
        <v>2558</v>
      </c>
      <c r="K4347">
        <v>0</v>
      </c>
      <c r="L4347" t="s">
        <v>1228</v>
      </c>
      <c r="M4347">
        <v>0</v>
      </c>
      <c r="N4347" t="s">
        <v>1228</v>
      </c>
    </row>
    <row r="4348" spans="1:14" hidden="1">
      <c r="A4348">
        <v>19</v>
      </c>
      <c r="B4348">
        <v>41</v>
      </c>
      <c r="C4348" t="s">
        <v>2559</v>
      </c>
      <c r="D4348" t="s">
        <v>2670</v>
      </c>
      <c r="E4348">
        <v>1000730</v>
      </c>
      <c r="F4348" t="s">
        <v>47</v>
      </c>
      <c r="G4348" t="s">
        <v>54</v>
      </c>
      <c r="H4348" t="s">
        <v>2557</v>
      </c>
      <c r="I4348">
        <v>3911896277</v>
      </c>
      <c r="J4348" t="s">
        <v>2558</v>
      </c>
      <c r="K4348">
        <v>0</v>
      </c>
      <c r="L4348" t="s">
        <v>1228</v>
      </c>
      <c r="M4348">
        <v>0</v>
      </c>
      <c r="N4348" t="s">
        <v>1228</v>
      </c>
    </row>
    <row r="4349" spans="1:14" hidden="1">
      <c r="A4349">
        <v>19</v>
      </c>
      <c r="B4349">
        <v>41</v>
      </c>
      <c r="C4349" t="s">
        <v>2559</v>
      </c>
      <c r="D4349" t="s">
        <v>2670</v>
      </c>
      <c r="E4349">
        <v>1000730</v>
      </c>
      <c r="F4349" t="s">
        <v>47</v>
      </c>
      <c r="G4349" t="s">
        <v>54</v>
      </c>
      <c r="H4349" t="s">
        <v>2557</v>
      </c>
      <c r="I4349">
        <v>3911896277</v>
      </c>
      <c r="J4349" t="s">
        <v>2558</v>
      </c>
      <c r="K4349">
        <v>0</v>
      </c>
      <c r="L4349" t="s">
        <v>1228</v>
      </c>
      <c r="M4349">
        <v>0</v>
      </c>
      <c r="N4349" t="s">
        <v>1228</v>
      </c>
    </row>
    <row r="4350" spans="1:14" hidden="1">
      <c r="A4350">
        <v>19</v>
      </c>
      <c r="B4350">
        <v>41</v>
      </c>
      <c r="C4350" t="s">
        <v>2559</v>
      </c>
      <c r="D4350" t="s">
        <v>2670</v>
      </c>
      <c r="E4350">
        <v>1000730</v>
      </c>
      <c r="F4350" t="s">
        <v>47</v>
      </c>
      <c r="G4350" t="s">
        <v>54</v>
      </c>
      <c r="H4350" t="s">
        <v>2557</v>
      </c>
      <c r="I4350">
        <v>3911896277</v>
      </c>
      <c r="J4350" t="s">
        <v>2558</v>
      </c>
      <c r="K4350">
        <v>0</v>
      </c>
      <c r="L4350" t="s">
        <v>1228</v>
      </c>
      <c r="M4350">
        <v>0</v>
      </c>
      <c r="N4350" t="s">
        <v>1228</v>
      </c>
    </row>
    <row r="4351" spans="1:14" hidden="1">
      <c r="A4351">
        <v>19</v>
      </c>
      <c r="B4351">
        <v>41</v>
      </c>
      <c r="C4351" t="s">
        <v>2559</v>
      </c>
      <c r="D4351" t="s">
        <v>2670</v>
      </c>
      <c r="E4351">
        <v>1000730</v>
      </c>
      <c r="F4351" t="s">
        <v>47</v>
      </c>
      <c r="G4351" t="s">
        <v>54</v>
      </c>
      <c r="H4351" t="s">
        <v>2557</v>
      </c>
      <c r="I4351">
        <v>3911896277</v>
      </c>
      <c r="J4351" t="s">
        <v>2558</v>
      </c>
      <c r="K4351">
        <v>0</v>
      </c>
      <c r="L4351" t="s">
        <v>1228</v>
      </c>
      <c r="M4351">
        <v>0</v>
      </c>
      <c r="N4351" t="s">
        <v>1228</v>
      </c>
    </row>
    <row r="4352" spans="1:14" hidden="1">
      <c r="A4352">
        <v>19</v>
      </c>
      <c r="B4352">
        <v>41</v>
      </c>
      <c r="C4352" t="s">
        <v>2559</v>
      </c>
      <c r="D4352" t="s">
        <v>2670</v>
      </c>
      <c r="E4352">
        <v>1000730</v>
      </c>
      <c r="F4352" t="s">
        <v>47</v>
      </c>
      <c r="G4352" t="s">
        <v>54</v>
      </c>
      <c r="H4352" t="s">
        <v>2557</v>
      </c>
      <c r="I4352">
        <v>3911896277</v>
      </c>
      <c r="J4352" t="s">
        <v>2558</v>
      </c>
      <c r="K4352">
        <v>0</v>
      </c>
      <c r="L4352" t="s">
        <v>1228</v>
      </c>
      <c r="M4352">
        <v>0</v>
      </c>
      <c r="N4352" t="s">
        <v>1228</v>
      </c>
    </row>
    <row r="4353" spans="1:14" hidden="1">
      <c r="A4353">
        <v>19</v>
      </c>
      <c r="B4353">
        <v>41</v>
      </c>
      <c r="C4353" t="s">
        <v>2559</v>
      </c>
      <c r="D4353" t="s">
        <v>2670</v>
      </c>
      <c r="E4353">
        <v>1000730</v>
      </c>
      <c r="F4353" t="s">
        <v>47</v>
      </c>
      <c r="G4353" t="s">
        <v>54</v>
      </c>
      <c r="H4353" t="s">
        <v>2557</v>
      </c>
      <c r="I4353">
        <v>3911896277</v>
      </c>
      <c r="J4353" t="s">
        <v>2558</v>
      </c>
      <c r="K4353">
        <v>0</v>
      </c>
      <c r="L4353" t="s">
        <v>1228</v>
      </c>
      <c r="M4353">
        <v>0</v>
      </c>
      <c r="N4353" t="s">
        <v>1228</v>
      </c>
    </row>
    <row r="4354" spans="1:14" hidden="1">
      <c r="A4354">
        <v>19</v>
      </c>
      <c r="B4354">
        <v>41</v>
      </c>
      <c r="C4354" t="s">
        <v>2559</v>
      </c>
      <c r="D4354" t="s">
        <v>2670</v>
      </c>
      <c r="E4354">
        <v>1000730</v>
      </c>
      <c r="F4354" t="s">
        <v>47</v>
      </c>
      <c r="G4354" t="s">
        <v>54</v>
      </c>
      <c r="H4354" t="s">
        <v>2557</v>
      </c>
      <c r="I4354">
        <v>3911896277</v>
      </c>
      <c r="J4354" t="s">
        <v>2558</v>
      </c>
      <c r="K4354">
        <v>0</v>
      </c>
      <c r="L4354" t="s">
        <v>1228</v>
      </c>
      <c r="M4354">
        <v>0</v>
      </c>
      <c r="N4354" t="s">
        <v>1228</v>
      </c>
    </row>
    <row r="4355" spans="1:14" hidden="1">
      <c r="A4355">
        <v>19</v>
      </c>
      <c r="B4355">
        <v>41</v>
      </c>
      <c r="C4355" t="s">
        <v>2559</v>
      </c>
      <c r="D4355" t="s">
        <v>2670</v>
      </c>
      <c r="E4355">
        <v>1000730</v>
      </c>
      <c r="F4355" t="s">
        <v>47</v>
      </c>
      <c r="G4355" t="s">
        <v>54</v>
      </c>
      <c r="H4355" t="s">
        <v>2557</v>
      </c>
      <c r="I4355">
        <v>3911896277</v>
      </c>
      <c r="J4355" t="s">
        <v>2558</v>
      </c>
      <c r="K4355">
        <v>0</v>
      </c>
      <c r="L4355" t="s">
        <v>1228</v>
      </c>
      <c r="M4355">
        <v>0</v>
      </c>
      <c r="N4355" t="s">
        <v>1228</v>
      </c>
    </row>
    <row r="4356" spans="1:14" hidden="1">
      <c r="A4356">
        <v>19</v>
      </c>
      <c r="B4356">
        <v>41</v>
      </c>
      <c r="C4356" t="s">
        <v>2559</v>
      </c>
      <c r="D4356" t="s">
        <v>2670</v>
      </c>
      <c r="E4356">
        <v>1000730</v>
      </c>
      <c r="F4356" t="s">
        <v>47</v>
      </c>
      <c r="G4356" t="s">
        <v>54</v>
      </c>
      <c r="H4356" t="s">
        <v>2557</v>
      </c>
      <c r="I4356">
        <v>3911896277</v>
      </c>
      <c r="J4356" t="s">
        <v>2558</v>
      </c>
      <c r="K4356">
        <v>0</v>
      </c>
      <c r="L4356" t="s">
        <v>1228</v>
      </c>
      <c r="M4356">
        <v>0</v>
      </c>
      <c r="N4356" t="s">
        <v>1228</v>
      </c>
    </row>
    <row r="4357" spans="1:14" hidden="1">
      <c r="A4357">
        <v>19</v>
      </c>
      <c r="B4357">
        <v>41</v>
      </c>
      <c r="C4357" t="s">
        <v>2559</v>
      </c>
      <c r="D4357" t="s">
        <v>2670</v>
      </c>
      <c r="E4357">
        <v>1000730</v>
      </c>
      <c r="F4357" t="s">
        <v>47</v>
      </c>
      <c r="G4357" t="s">
        <v>54</v>
      </c>
      <c r="H4357" t="s">
        <v>2557</v>
      </c>
      <c r="I4357">
        <v>3911896277</v>
      </c>
      <c r="J4357" t="s">
        <v>2558</v>
      </c>
      <c r="K4357">
        <v>0</v>
      </c>
      <c r="L4357" t="s">
        <v>1228</v>
      </c>
      <c r="M4357">
        <v>0</v>
      </c>
      <c r="N4357" t="s">
        <v>1228</v>
      </c>
    </row>
    <row r="4358" spans="1:14" hidden="1">
      <c r="A4358">
        <v>19</v>
      </c>
      <c r="B4358">
        <v>41</v>
      </c>
      <c r="C4358" t="s">
        <v>2559</v>
      </c>
      <c r="D4358" t="s">
        <v>2670</v>
      </c>
      <c r="E4358">
        <v>1000730</v>
      </c>
      <c r="F4358" t="s">
        <v>47</v>
      </c>
      <c r="G4358" t="s">
        <v>54</v>
      </c>
      <c r="H4358" t="s">
        <v>2557</v>
      </c>
      <c r="I4358">
        <v>3911896277</v>
      </c>
      <c r="J4358" t="s">
        <v>2558</v>
      </c>
      <c r="K4358">
        <v>0</v>
      </c>
      <c r="L4358" t="s">
        <v>1228</v>
      </c>
      <c r="M4358">
        <v>0</v>
      </c>
      <c r="N4358" t="s">
        <v>1228</v>
      </c>
    </row>
    <row r="4359" spans="1:14" hidden="1">
      <c r="A4359">
        <v>19</v>
      </c>
      <c r="B4359">
        <v>41</v>
      </c>
      <c r="C4359" t="s">
        <v>2559</v>
      </c>
      <c r="D4359" t="s">
        <v>2670</v>
      </c>
      <c r="E4359">
        <v>1000730</v>
      </c>
      <c r="F4359" t="s">
        <v>47</v>
      </c>
      <c r="G4359" t="s">
        <v>54</v>
      </c>
      <c r="H4359" t="s">
        <v>2557</v>
      </c>
      <c r="I4359">
        <v>3911896277</v>
      </c>
      <c r="J4359" t="s">
        <v>2558</v>
      </c>
      <c r="K4359">
        <v>0</v>
      </c>
      <c r="L4359" t="s">
        <v>1228</v>
      </c>
      <c r="M4359">
        <v>0</v>
      </c>
      <c r="N4359" t="s">
        <v>1228</v>
      </c>
    </row>
    <row r="4360" spans="1:14" hidden="1">
      <c r="A4360">
        <v>19</v>
      </c>
      <c r="B4360">
        <v>41</v>
      </c>
      <c r="C4360" t="s">
        <v>2559</v>
      </c>
      <c r="D4360" t="s">
        <v>2670</v>
      </c>
      <c r="E4360">
        <v>1000730</v>
      </c>
      <c r="F4360" t="s">
        <v>47</v>
      </c>
      <c r="G4360" t="s">
        <v>54</v>
      </c>
      <c r="H4360" t="s">
        <v>2557</v>
      </c>
      <c r="I4360">
        <v>3911896277</v>
      </c>
      <c r="J4360" t="s">
        <v>2558</v>
      </c>
      <c r="K4360">
        <v>0</v>
      </c>
      <c r="L4360" t="s">
        <v>1228</v>
      </c>
      <c r="M4360">
        <v>0</v>
      </c>
      <c r="N4360" t="s">
        <v>1228</v>
      </c>
    </row>
    <row r="4361" spans="1:14" hidden="1">
      <c r="A4361">
        <v>19</v>
      </c>
      <c r="B4361">
        <v>41</v>
      </c>
      <c r="C4361" t="s">
        <v>2559</v>
      </c>
      <c r="D4361" t="s">
        <v>2670</v>
      </c>
      <c r="E4361">
        <v>1000730</v>
      </c>
      <c r="F4361" t="s">
        <v>47</v>
      </c>
      <c r="G4361" t="s">
        <v>54</v>
      </c>
      <c r="H4361" t="s">
        <v>2557</v>
      </c>
      <c r="I4361">
        <v>3911896277</v>
      </c>
      <c r="J4361" t="s">
        <v>2558</v>
      </c>
      <c r="K4361">
        <v>0</v>
      </c>
      <c r="L4361" t="s">
        <v>1228</v>
      </c>
      <c r="M4361">
        <v>0</v>
      </c>
      <c r="N4361" t="s">
        <v>1228</v>
      </c>
    </row>
    <row r="4362" spans="1:14" hidden="1">
      <c r="A4362">
        <v>19</v>
      </c>
      <c r="B4362">
        <v>41</v>
      </c>
      <c r="C4362" t="s">
        <v>2559</v>
      </c>
      <c r="D4362" t="s">
        <v>2670</v>
      </c>
      <c r="E4362">
        <v>1000730</v>
      </c>
      <c r="F4362" t="s">
        <v>47</v>
      </c>
      <c r="G4362" t="s">
        <v>54</v>
      </c>
      <c r="H4362" t="s">
        <v>2557</v>
      </c>
      <c r="I4362">
        <v>3911896277</v>
      </c>
      <c r="J4362" t="s">
        <v>2558</v>
      </c>
      <c r="K4362">
        <v>0</v>
      </c>
      <c r="L4362" t="s">
        <v>1228</v>
      </c>
      <c r="M4362">
        <v>0</v>
      </c>
      <c r="N4362" t="s">
        <v>1228</v>
      </c>
    </row>
    <row r="4363" spans="1:14" hidden="1">
      <c r="A4363">
        <v>19</v>
      </c>
      <c r="B4363">
        <v>41</v>
      </c>
      <c r="C4363" t="s">
        <v>2559</v>
      </c>
      <c r="D4363" t="s">
        <v>2670</v>
      </c>
      <c r="E4363">
        <v>1000730</v>
      </c>
      <c r="F4363" t="s">
        <v>47</v>
      </c>
      <c r="G4363" t="s">
        <v>54</v>
      </c>
      <c r="H4363" t="s">
        <v>2557</v>
      </c>
      <c r="I4363">
        <v>3911896277</v>
      </c>
      <c r="J4363" t="s">
        <v>2558</v>
      </c>
      <c r="K4363">
        <v>0</v>
      </c>
      <c r="L4363" t="s">
        <v>1228</v>
      </c>
      <c r="M4363">
        <v>0</v>
      </c>
      <c r="N4363" t="s">
        <v>1228</v>
      </c>
    </row>
    <row r="4364" spans="1:14" hidden="1">
      <c r="A4364">
        <v>19</v>
      </c>
      <c r="B4364">
        <v>41</v>
      </c>
      <c r="C4364" t="s">
        <v>2559</v>
      </c>
      <c r="D4364" t="s">
        <v>2670</v>
      </c>
      <c r="E4364">
        <v>1000730</v>
      </c>
      <c r="F4364" t="s">
        <v>47</v>
      </c>
      <c r="G4364" t="s">
        <v>54</v>
      </c>
      <c r="H4364" t="s">
        <v>2557</v>
      </c>
      <c r="I4364">
        <v>3911896277</v>
      </c>
      <c r="J4364" t="s">
        <v>2558</v>
      </c>
      <c r="K4364">
        <v>0</v>
      </c>
      <c r="L4364" t="s">
        <v>1228</v>
      </c>
      <c r="M4364">
        <v>0</v>
      </c>
      <c r="N4364" t="s">
        <v>1228</v>
      </c>
    </row>
    <row r="4365" spans="1:14" hidden="1">
      <c r="A4365">
        <v>19</v>
      </c>
      <c r="B4365">
        <v>41</v>
      </c>
      <c r="C4365" t="s">
        <v>2559</v>
      </c>
      <c r="D4365" t="s">
        <v>2670</v>
      </c>
      <c r="E4365">
        <v>1000730</v>
      </c>
      <c r="F4365" t="s">
        <v>47</v>
      </c>
      <c r="G4365" t="s">
        <v>54</v>
      </c>
      <c r="H4365" t="s">
        <v>2557</v>
      </c>
      <c r="I4365">
        <v>3911896277</v>
      </c>
      <c r="J4365" t="s">
        <v>2558</v>
      </c>
      <c r="K4365">
        <v>0</v>
      </c>
      <c r="L4365" t="s">
        <v>1228</v>
      </c>
      <c r="M4365">
        <v>0</v>
      </c>
      <c r="N4365" t="s">
        <v>1228</v>
      </c>
    </row>
    <row r="4366" spans="1:14" hidden="1">
      <c r="A4366">
        <v>10</v>
      </c>
      <c r="B4366">
        <v>41</v>
      </c>
      <c r="C4366" t="s">
        <v>2559</v>
      </c>
      <c r="D4366" t="s">
        <v>2670</v>
      </c>
      <c r="E4366">
        <v>1000730</v>
      </c>
      <c r="F4366" t="s">
        <v>47</v>
      </c>
      <c r="G4366" t="s">
        <v>1122</v>
      </c>
      <c r="H4366" t="s">
        <v>2557</v>
      </c>
      <c r="I4366">
        <v>3911896278</v>
      </c>
      <c r="J4366" t="s">
        <v>2558</v>
      </c>
      <c r="K4366">
        <v>0</v>
      </c>
      <c r="L4366" t="s">
        <v>1228</v>
      </c>
      <c r="M4366">
        <v>0</v>
      </c>
      <c r="N4366" t="s">
        <v>1228</v>
      </c>
    </row>
    <row r="4367" spans="1:14" hidden="1">
      <c r="A4367">
        <v>10</v>
      </c>
      <c r="B4367">
        <v>41</v>
      </c>
      <c r="C4367" t="s">
        <v>2559</v>
      </c>
      <c r="D4367" t="s">
        <v>2670</v>
      </c>
      <c r="E4367">
        <v>1000730</v>
      </c>
      <c r="F4367" t="s">
        <v>47</v>
      </c>
      <c r="G4367" t="s">
        <v>194</v>
      </c>
      <c r="H4367" t="s">
        <v>2557</v>
      </c>
      <c r="I4367">
        <v>3911896278</v>
      </c>
      <c r="J4367" t="s">
        <v>2558</v>
      </c>
      <c r="K4367">
        <v>0</v>
      </c>
      <c r="L4367" t="s">
        <v>1228</v>
      </c>
      <c r="M4367">
        <v>0</v>
      </c>
      <c r="N4367" t="s">
        <v>1228</v>
      </c>
    </row>
    <row r="4368" spans="1:14" hidden="1">
      <c r="A4368">
        <v>10</v>
      </c>
      <c r="B4368">
        <v>41</v>
      </c>
      <c r="C4368" t="s">
        <v>2559</v>
      </c>
      <c r="D4368" t="s">
        <v>2670</v>
      </c>
      <c r="E4368">
        <v>1000730</v>
      </c>
      <c r="F4368" t="s">
        <v>47</v>
      </c>
      <c r="G4368" t="s">
        <v>409</v>
      </c>
      <c r="H4368" t="s">
        <v>2557</v>
      </c>
      <c r="I4368">
        <v>3911896278</v>
      </c>
      <c r="J4368" t="s">
        <v>2558</v>
      </c>
      <c r="K4368">
        <v>0</v>
      </c>
      <c r="L4368" t="s">
        <v>1228</v>
      </c>
      <c r="M4368">
        <v>0</v>
      </c>
      <c r="N4368" t="s">
        <v>1228</v>
      </c>
    </row>
    <row r="4369" spans="1:14" hidden="1">
      <c r="A4369">
        <v>10</v>
      </c>
      <c r="B4369">
        <v>41</v>
      </c>
      <c r="C4369" t="s">
        <v>2559</v>
      </c>
      <c r="D4369" t="s">
        <v>2670</v>
      </c>
      <c r="E4369">
        <v>1000730</v>
      </c>
      <c r="F4369" t="s">
        <v>47</v>
      </c>
      <c r="G4369" t="s">
        <v>1122</v>
      </c>
      <c r="H4369" t="s">
        <v>2557</v>
      </c>
      <c r="I4369">
        <v>3911896278</v>
      </c>
      <c r="J4369" t="s">
        <v>2558</v>
      </c>
      <c r="K4369">
        <v>0</v>
      </c>
      <c r="L4369" t="s">
        <v>1228</v>
      </c>
      <c r="M4369">
        <v>0</v>
      </c>
      <c r="N4369" t="s">
        <v>1228</v>
      </c>
    </row>
    <row r="4370" spans="1:14" hidden="1">
      <c r="A4370">
        <v>10</v>
      </c>
      <c r="B4370">
        <v>41</v>
      </c>
      <c r="C4370" t="s">
        <v>2559</v>
      </c>
      <c r="D4370" t="s">
        <v>2670</v>
      </c>
      <c r="E4370">
        <v>1000730</v>
      </c>
      <c r="F4370" t="s">
        <v>47</v>
      </c>
      <c r="G4370" t="s">
        <v>194</v>
      </c>
      <c r="H4370" t="s">
        <v>2557</v>
      </c>
      <c r="I4370">
        <v>3911896278</v>
      </c>
      <c r="J4370" t="s">
        <v>2558</v>
      </c>
      <c r="K4370">
        <v>0</v>
      </c>
      <c r="L4370" t="s">
        <v>1228</v>
      </c>
      <c r="M4370">
        <v>0</v>
      </c>
      <c r="N4370" t="s">
        <v>1228</v>
      </c>
    </row>
    <row r="4371" spans="1:14" hidden="1">
      <c r="A4371">
        <v>10</v>
      </c>
      <c r="B4371">
        <v>41</v>
      </c>
      <c r="C4371" t="s">
        <v>2559</v>
      </c>
      <c r="D4371" t="s">
        <v>2670</v>
      </c>
      <c r="E4371">
        <v>1000730</v>
      </c>
      <c r="F4371" t="s">
        <v>47</v>
      </c>
      <c r="G4371" t="s">
        <v>409</v>
      </c>
      <c r="H4371" t="s">
        <v>2557</v>
      </c>
      <c r="I4371">
        <v>3911896278</v>
      </c>
      <c r="J4371" t="s">
        <v>2558</v>
      </c>
      <c r="K4371">
        <v>0</v>
      </c>
      <c r="L4371" t="s">
        <v>1228</v>
      </c>
      <c r="M4371">
        <v>0</v>
      </c>
      <c r="N4371" t="s">
        <v>1228</v>
      </c>
    </row>
    <row r="4372" spans="1:14" hidden="1">
      <c r="A4372">
        <v>19</v>
      </c>
      <c r="B4372">
        <v>41</v>
      </c>
      <c r="C4372" t="s">
        <v>2560</v>
      </c>
      <c r="D4372" t="s">
        <v>2670</v>
      </c>
      <c r="E4372">
        <v>1000730</v>
      </c>
      <c r="F4372" t="s">
        <v>47</v>
      </c>
      <c r="G4372" t="s">
        <v>54</v>
      </c>
      <c r="H4372" t="s">
        <v>2557</v>
      </c>
      <c r="I4372">
        <v>3911896277</v>
      </c>
      <c r="J4372" t="s">
        <v>2558</v>
      </c>
      <c r="K4372">
        <v>0</v>
      </c>
      <c r="L4372" t="s">
        <v>1228</v>
      </c>
      <c r="M4372">
        <v>0</v>
      </c>
      <c r="N4372" t="s">
        <v>1228</v>
      </c>
    </row>
    <row r="4373" spans="1:14" hidden="1">
      <c r="A4373">
        <v>19</v>
      </c>
      <c r="B4373">
        <v>41</v>
      </c>
      <c r="C4373" t="s">
        <v>2560</v>
      </c>
      <c r="D4373" t="s">
        <v>2670</v>
      </c>
      <c r="E4373">
        <v>1000730</v>
      </c>
      <c r="F4373" t="s">
        <v>47</v>
      </c>
      <c r="G4373" t="s">
        <v>54</v>
      </c>
      <c r="H4373" t="s">
        <v>2557</v>
      </c>
      <c r="I4373">
        <v>3911896277</v>
      </c>
      <c r="J4373" t="s">
        <v>2558</v>
      </c>
      <c r="K4373">
        <v>0</v>
      </c>
      <c r="L4373" t="s">
        <v>1228</v>
      </c>
      <c r="M4373">
        <v>0</v>
      </c>
      <c r="N4373" t="s">
        <v>1228</v>
      </c>
    </row>
    <row r="4374" spans="1:14" hidden="1">
      <c r="A4374">
        <v>19</v>
      </c>
      <c r="B4374">
        <v>41</v>
      </c>
      <c r="C4374" t="s">
        <v>2560</v>
      </c>
      <c r="D4374" t="s">
        <v>2670</v>
      </c>
      <c r="E4374">
        <v>1000730</v>
      </c>
      <c r="F4374" t="s">
        <v>47</v>
      </c>
      <c r="G4374" t="s">
        <v>54</v>
      </c>
      <c r="H4374" t="s">
        <v>2557</v>
      </c>
      <c r="I4374">
        <v>3911896277</v>
      </c>
      <c r="J4374" t="s">
        <v>2558</v>
      </c>
      <c r="K4374">
        <v>0</v>
      </c>
      <c r="L4374" t="s">
        <v>1228</v>
      </c>
      <c r="M4374">
        <v>0</v>
      </c>
      <c r="N4374" t="s">
        <v>1228</v>
      </c>
    </row>
    <row r="4375" spans="1:14" hidden="1">
      <c r="A4375">
        <v>19</v>
      </c>
      <c r="B4375">
        <v>41</v>
      </c>
      <c r="C4375" t="s">
        <v>2560</v>
      </c>
      <c r="D4375" t="s">
        <v>2670</v>
      </c>
      <c r="E4375">
        <v>1000730</v>
      </c>
      <c r="F4375" t="s">
        <v>47</v>
      </c>
      <c r="G4375" t="s">
        <v>54</v>
      </c>
      <c r="H4375" t="s">
        <v>2557</v>
      </c>
      <c r="I4375">
        <v>3911896277</v>
      </c>
      <c r="J4375" t="s">
        <v>2558</v>
      </c>
      <c r="K4375">
        <v>0</v>
      </c>
      <c r="L4375" t="s">
        <v>1228</v>
      </c>
      <c r="M4375">
        <v>0</v>
      </c>
      <c r="N4375" t="s">
        <v>1228</v>
      </c>
    </row>
    <row r="4376" spans="1:14" hidden="1">
      <c r="A4376">
        <v>19</v>
      </c>
      <c r="B4376">
        <v>41</v>
      </c>
      <c r="C4376" t="s">
        <v>2560</v>
      </c>
      <c r="D4376" t="s">
        <v>2670</v>
      </c>
      <c r="E4376">
        <v>1000730</v>
      </c>
      <c r="F4376" t="s">
        <v>47</v>
      </c>
      <c r="G4376" t="s">
        <v>54</v>
      </c>
      <c r="H4376" t="s">
        <v>2557</v>
      </c>
      <c r="I4376">
        <v>3911896277</v>
      </c>
      <c r="J4376" t="s">
        <v>2558</v>
      </c>
      <c r="K4376">
        <v>0</v>
      </c>
      <c r="L4376" t="s">
        <v>1228</v>
      </c>
      <c r="M4376">
        <v>0</v>
      </c>
      <c r="N4376" t="s">
        <v>1228</v>
      </c>
    </row>
    <row r="4377" spans="1:14" hidden="1">
      <c r="A4377">
        <v>19</v>
      </c>
      <c r="B4377">
        <v>41</v>
      </c>
      <c r="C4377" t="s">
        <v>2560</v>
      </c>
      <c r="D4377" t="s">
        <v>2670</v>
      </c>
      <c r="E4377">
        <v>1000730</v>
      </c>
      <c r="F4377" t="s">
        <v>47</v>
      </c>
      <c r="G4377" t="s">
        <v>54</v>
      </c>
      <c r="H4377" t="s">
        <v>2557</v>
      </c>
      <c r="I4377">
        <v>3911896277</v>
      </c>
      <c r="J4377" t="s">
        <v>2558</v>
      </c>
      <c r="K4377">
        <v>0</v>
      </c>
      <c r="L4377" t="s">
        <v>1228</v>
      </c>
      <c r="M4377">
        <v>0</v>
      </c>
      <c r="N4377" t="s">
        <v>1228</v>
      </c>
    </row>
    <row r="4378" spans="1:14" hidden="1">
      <c r="A4378">
        <v>19</v>
      </c>
      <c r="B4378">
        <v>41</v>
      </c>
      <c r="C4378" t="s">
        <v>2560</v>
      </c>
      <c r="D4378" t="s">
        <v>2670</v>
      </c>
      <c r="E4378">
        <v>1000730</v>
      </c>
      <c r="F4378" t="s">
        <v>47</v>
      </c>
      <c r="G4378" t="s">
        <v>54</v>
      </c>
      <c r="H4378" t="s">
        <v>2557</v>
      </c>
      <c r="I4378">
        <v>3911896277</v>
      </c>
      <c r="J4378" t="s">
        <v>2558</v>
      </c>
      <c r="K4378">
        <v>0</v>
      </c>
      <c r="L4378" t="s">
        <v>1228</v>
      </c>
      <c r="M4378">
        <v>0</v>
      </c>
      <c r="N4378" t="s">
        <v>1228</v>
      </c>
    </row>
    <row r="4379" spans="1:14" hidden="1">
      <c r="A4379">
        <v>19</v>
      </c>
      <c r="B4379">
        <v>41</v>
      </c>
      <c r="C4379" t="s">
        <v>2560</v>
      </c>
      <c r="D4379" t="s">
        <v>2670</v>
      </c>
      <c r="E4379">
        <v>1000730</v>
      </c>
      <c r="F4379" t="s">
        <v>47</v>
      </c>
      <c r="G4379" t="s">
        <v>54</v>
      </c>
      <c r="H4379" t="s">
        <v>2557</v>
      </c>
      <c r="I4379">
        <v>3911896277</v>
      </c>
      <c r="J4379" t="s">
        <v>2558</v>
      </c>
      <c r="K4379">
        <v>0</v>
      </c>
      <c r="L4379" t="s">
        <v>1228</v>
      </c>
      <c r="M4379">
        <v>0</v>
      </c>
      <c r="N4379" t="s">
        <v>1228</v>
      </c>
    </row>
    <row r="4380" spans="1:14" hidden="1">
      <c r="A4380">
        <v>19</v>
      </c>
      <c r="B4380">
        <v>41</v>
      </c>
      <c r="C4380" t="s">
        <v>2560</v>
      </c>
      <c r="D4380" t="s">
        <v>2670</v>
      </c>
      <c r="E4380">
        <v>1000730</v>
      </c>
      <c r="F4380" t="s">
        <v>47</v>
      </c>
      <c r="G4380" t="s">
        <v>54</v>
      </c>
      <c r="H4380" t="s">
        <v>2557</v>
      </c>
      <c r="I4380">
        <v>3911896277</v>
      </c>
      <c r="J4380" t="s">
        <v>2558</v>
      </c>
      <c r="K4380">
        <v>0</v>
      </c>
      <c r="L4380" t="s">
        <v>1228</v>
      </c>
      <c r="M4380">
        <v>0</v>
      </c>
      <c r="N4380" t="s">
        <v>1228</v>
      </c>
    </row>
    <row r="4381" spans="1:14" hidden="1">
      <c r="A4381">
        <v>19</v>
      </c>
      <c r="B4381">
        <v>41</v>
      </c>
      <c r="C4381" t="s">
        <v>2560</v>
      </c>
      <c r="D4381" t="s">
        <v>2670</v>
      </c>
      <c r="E4381">
        <v>1000730</v>
      </c>
      <c r="F4381" t="s">
        <v>47</v>
      </c>
      <c r="G4381" t="s">
        <v>54</v>
      </c>
      <c r="H4381" t="s">
        <v>2557</v>
      </c>
      <c r="I4381">
        <v>3911896277</v>
      </c>
      <c r="J4381" t="s">
        <v>2558</v>
      </c>
      <c r="K4381">
        <v>0</v>
      </c>
      <c r="L4381" t="s">
        <v>1228</v>
      </c>
      <c r="M4381">
        <v>0</v>
      </c>
      <c r="N4381" t="s">
        <v>1228</v>
      </c>
    </row>
    <row r="4382" spans="1:14" hidden="1">
      <c r="A4382">
        <v>19</v>
      </c>
      <c r="B4382">
        <v>41</v>
      </c>
      <c r="C4382" t="s">
        <v>2560</v>
      </c>
      <c r="D4382" t="s">
        <v>2670</v>
      </c>
      <c r="E4382">
        <v>1000730</v>
      </c>
      <c r="F4382" t="s">
        <v>47</v>
      </c>
      <c r="G4382" t="s">
        <v>54</v>
      </c>
      <c r="H4382" t="s">
        <v>2557</v>
      </c>
      <c r="I4382">
        <v>3911896277</v>
      </c>
      <c r="J4382" t="s">
        <v>2558</v>
      </c>
      <c r="K4382">
        <v>0</v>
      </c>
      <c r="L4382" t="s">
        <v>1228</v>
      </c>
      <c r="M4382">
        <v>0</v>
      </c>
      <c r="N4382" t="s">
        <v>1228</v>
      </c>
    </row>
    <row r="4383" spans="1:14" hidden="1">
      <c r="A4383">
        <v>19</v>
      </c>
      <c r="B4383">
        <v>41</v>
      </c>
      <c r="C4383" t="s">
        <v>2560</v>
      </c>
      <c r="D4383" t="s">
        <v>2670</v>
      </c>
      <c r="E4383">
        <v>1000730</v>
      </c>
      <c r="F4383" t="s">
        <v>47</v>
      </c>
      <c r="G4383" t="s">
        <v>54</v>
      </c>
      <c r="H4383" t="s">
        <v>2557</v>
      </c>
      <c r="I4383">
        <v>3911896277</v>
      </c>
      <c r="J4383" t="s">
        <v>2558</v>
      </c>
      <c r="K4383">
        <v>0</v>
      </c>
      <c r="L4383" t="s">
        <v>1228</v>
      </c>
      <c r="M4383">
        <v>0</v>
      </c>
      <c r="N4383" t="s">
        <v>1228</v>
      </c>
    </row>
    <row r="4384" spans="1:14" hidden="1">
      <c r="A4384">
        <v>19</v>
      </c>
      <c r="B4384">
        <v>41</v>
      </c>
      <c r="C4384" t="s">
        <v>2560</v>
      </c>
      <c r="D4384" t="s">
        <v>2670</v>
      </c>
      <c r="E4384">
        <v>1000730</v>
      </c>
      <c r="F4384" t="s">
        <v>47</v>
      </c>
      <c r="G4384" t="s">
        <v>54</v>
      </c>
      <c r="H4384" t="s">
        <v>2557</v>
      </c>
      <c r="I4384">
        <v>3911896277</v>
      </c>
      <c r="J4384" t="s">
        <v>2558</v>
      </c>
      <c r="K4384">
        <v>0</v>
      </c>
      <c r="L4384" t="s">
        <v>1228</v>
      </c>
      <c r="M4384">
        <v>0</v>
      </c>
      <c r="N4384" t="s">
        <v>1228</v>
      </c>
    </row>
    <row r="4385" spans="1:14" hidden="1">
      <c r="A4385">
        <v>19</v>
      </c>
      <c r="B4385">
        <v>41</v>
      </c>
      <c r="C4385" t="s">
        <v>2560</v>
      </c>
      <c r="D4385" t="s">
        <v>2670</v>
      </c>
      <c r="E4385">
        <v>1000730</v>
      </c>
      <c r="F4385" t="s">
        <v>47</v>
      </c>
      <c r="G4385" t="s">
        <v>54</v>
      </c>
      <c r="H4385" t="s">
        <v>2557</v>
      </c>
      <c r="I4385">
        <v>3911896277</v>
      </c>
      <c r="J4385" t="s">
        <v>2558</v>
      </c>
      <c r="K4385">
        <v>0</v>
      </c>
      <c r="L4385" t="s">
        <v>1228</v>
      </c>
      <c r="M4385">
        <v>0</v>
      </c>
      <c r="N4385" t="s">
        <v>1228</v>
      </c>
    </row>
    <row r="4386" spans="1:14" hidden="1">
      <c r="A4386">
        <v>19</v>
      </c>
      <c r="B4386">
        <v>41</v>
      </c>
      <c r="C4386" t="s">
        <v>2560</v>
      </c>
      <c r="D4386" t="s">
        <v>2670</v>
      </c>
      <c r="E4386">
        <v>1000730</v>
      </c>
      <c r="F4386" t="s">
        <v>47</v>
      </c>
      <c r="G4386" t="s">
        <v>54</v>
      </c>
      <c r="H4386" t="s">
        <v>2557</v>
      </c>
      <c r="I4386">
        <v>3911896277</v>
      </c>
      <c r="J4386" t="s">
        <v>2558</v>
      </c>
      <c r="K4386">
        <v>0</v>
      </c>
      <c r="L4386" t="s">
        <v>1228</v>
      </c>
      <c r="M4386">
        <v>0</v>
      </c>
      <c r="N4386" t="s">
        <v>1228</v>
      </c>
    </row>
    <row r="4387" spans="1:14" hidden="1">
      <c r="A4387">
        <v>19</v>
      </c>
      <c r="B4387">
        <v>41</v>
      </c>
      <c r="C4387" t="s">
        <v>2560</v>
      </c>
      <c r="D4387" t="s">
        <v>2670</v>
      </c>
      <c r="E4387">
        <v>1000730</v>
      </c>
      <c r="F4387" t="s">
        <v>47</v>
      </c>
      <c r="G4387" t="s">
        <v>54</v>
      </c>
      <c r="H4387" t="s">
        <v>2557</v>
      </c>
      <c r="I4387">
        <v>3911896277</v>
      </c>
      <c r="J4387" t="s">
        <v>2558</v>
      </c>
      <c r="K4387">
        <v>0</v>
      </c>
      <c r="L4387" t="s">
        <v>1228</v>
      </c>
      <c r="M4387">
        <v>0</v>
      </c>
      <c r="N4387" t="s">
        <v>1228</v>
      </c>
    </row>
    <row r="4388" spans="1:14" hidden="1">
      <c r="A4388">
        <v>19</v>
      </c>
      <c r="B4388">
        <v>41</v>
      </c>
      <c r="C4388" t="s">
        <v>2560</v>
      </c>
      <c r="D4388" t="s">
        <v>2670</v>
      </c>
      <c r="E4388">
        <v>1000730</v>
      </c>
      <c r="F4388" t="s">
        <v>47</v>
      </c>
      <c r="G4388" t="s">
        <v>54</v>
      </c>
      <c r="H4388" t="s">
        <v>2557</v>
      </c>
      <c r="I4388">
        <v>3911896277</v>
      </c>
      <c r="J4388" t="s">
        <v>2558</v>
      </c>
      <c r="K4388">
        <v>0</v>
      </c>
      <c r="L4388" t="s">
        <v>1228</v>
      </c>
      <c r="M4388">
        <v>0</v>
      </c>
      <c r="N4388" t="s">
        <v>1228</v>
      </c>
    </row>
    <row r="4389" spans="1:14" hidden="1">
      <c r="A4389">
        <v>19</v>
      </c>
      <c r="B4389">
        <v>41</v>
      </c>
      <c r="C4389" t="s">
        <v>2560</v>
      </c>
      <c r="D4389" t="s">
        <v>2670</v>
      </c>
      <c r="E4389">
        <v>1000730</v>
      </c>
      <c r="F4389" t="s">
        <v>47</v>
      </c>
      <c r="G4389" t="s">
        <v>54</v>
      </c>
      <c r="H4389" t="s">
        <v>2557</v>
      </c>
      <c r="I4389">
        <v>3911896277</v>
      </c>
      <c r="J4389" t="s">
        <v>2558</v>
      </c>
      <c r="K4389">
        <v>0</v>
      </c>
      <c r="L4389" t="s">
        <v>1228</v>
      </c>
      <c r="M4389">
        <v>0</v>
      </c>
      <c r="N4389" t="s">
        <v>1228</v>
      </c>
    </row>
    <row r="4390" spans="1:14" hidden="1">
      <c r="A4390">
        <v>19</v>
      </c>
      <c r="B4390">
        <v>41</v>
      </c>
      <c r="C4390" t="s">
        <v>2560</v>
      </c>
      <c r="D4390" t="s">
        <v>2670</v>
      </c>
      <c r="E4390">
        <v>1000730</v>
      </c>
      <c r="F4390" t="s">
        <v>47</v>
      </c>
      <c r="G4390" t="s">
        <v>54</v>
      </c>
      <c r="H4390" t="s">
        <v>2557</v>
      </c>
      <c r="I4390">
        <v>3911896277</v>
      </c>
      <c r="J4390" t="s">
        <v>2558</v>
      </c>
      <c r="K4390">
        <v>0</v>
      </c>
      <c r="L4390" t="s">
        <v>1228</v>
      </c>
      <c r="M4390">
        <v>0</v>
      </c>
      <c r="N4390" t="s">
        <v>1228</v>
      </c>
    </row>
    <row r="4391" spans="1:14" hidden="1">
      <c r="A4391">
        <v>19</v>
      </c>
      <c r="B4391">
        <v>41</v>
      </c>
      <c r="C4391" t="s">
        <v>2560</v>
      </c>
      <c r="D4391" t="s">
        <v>2670</v>
      </c>
      <c r="E4391">
        <v>1000730</v>
      </c>
      <c r="F4391" t="s">
        <v>47</v>
      </c>
      <c r="G4391" t="s">
        <v>54</v>
      </c>
      <c r="H4391" t="s">
        <v>2557</v>
      </c>
      <c r="I4391">
        <v>3911896277</v>
      </c>
      <c r="J4391" t="s">
        <v>2558</v>
      </c>
      <c r="K4391">
        <v>0</v>
      </c>
      <c r="L4391" t="s">
        <v>1228</v>
      </c>
      <c r="M4391">
        <v>0</v>
      </c>
      <c r="N4391" t="s">
        <v>1228</v>
      </c>
    </row>
    <row r="4392" spans="1:14" hidden="1">
      <c r="A4392">
        <v>19</v>
      </c>
      <c r="B4392">
        <v>41</v>
      </c>
      <c r="C4392" t="s">
        <v>2560</v>
      </c>
      <c r="D4392" t="s">
        <v>2670</v>
      </c>
      <c r="E4392">
        <v>1000730</v>
      </c>
      <c r="F4392" t="s">
        <v>47</v>
      </c>
      <c r="G4392" t="s">
        <v>54</v>
      </c>
      <c r="H4392" t="s">
        <v>2557</v>
      </c>
      <c r="I4392">
        <v>3911896277</v>
      </c>
      <c r="J4392" t="s">
        <v>2558</v>
      </c>
      <c r="K4392">
        <v>0</v>
      </c>
      <c r="L4392" t="s">
        <v>1228</v>
      </c>
      <c r="M4392">
        <v>0</v>
      </c>
      <c r="N4392" t="s">
        <v>1228</v>
      </c>
    </row>
    <row r="4393" spans="1:14" hidden="1">
      <c r="A4393">
        <v>19</v>
      </c>
      <c r="B4393">
        <v>41</v>
      </c>
      <c r="C4393" t="s">
        <v>2560</v>
      </c>
      <c r="D4393" t="s">
        <v>2670</v>
      </c>
      <c r="E4393">
        <v>1000730</v>
      </c>
      <c r="F4393" t="s">
        <v>47</v>
      </c>
      <c r="G4393" t="s">
        <v>54</v>
      </c>
      <c r="H4393" t="s">
        <v>2557</v>
      </c>
      <c r="I4393">
        <v>3911896277</v>
      </c>
      <c r="J4393" t="s">
        <v>2558</v>
      </c>
      <c r="K4393">
        <v>0</v>
      </c>
      <c r="L4393" t="s">
        <v>1228</v>
      </c>
      <c r="M4393">
        <v>0</v>
      </c>
      <c r="N4393" t="s">
        <v>1228</v>
      </c>
    </row>
    <row r="4394" spans="1:14" hidden="1">
      <c r="A4394">
        <v>19</v>
      </c>
      <c r="B4394">
        <v>41</v>
      </c>
      <c r="C4394" t="s">
        <v>2560</v>
      </c>
      <c r="D4394" t="s">
        <v>2670</v>
      </c>
      <c r="E4394">
        <v>1000730</v>
      </c>
      <c r="F4394" t="s">
        <v>47</v>
      </c>
      <c r="G4394" t="s">
        <v>54</v>
      </c>
      <c r="H4394" t="s">
        <v>2557</v>
      </c>
      <c r="I4394">
        <v>3911896277</v>
      </c>
      <c r="J4394" t="s">
        <v>2558</v>
      </c>
      <c r="K4394">
        <v>0</v>
      </c>
      <c r="L4394" t="s">
        <v>1228</v>
      </c>
      <c r="M4394">
        <v>0</v>
      </c>
      <c r="N4394" t="s">
        <v>1228</v>
      </c>
    </row>
    <row r="4395" spans="1:14" hidden="1">
      <c r="A4395">
        <v>19</v>
      </c>
      <c r="B4395">
        <v>41</v>
      </c>
      <c r="C4395" t="s">
        <v>2560</v>
      </c>
      <c r="D4395" t="s">
        <v>2670</v>
      </c>
      <c r="E4395">
        <v>1000730</v>
      </c>
      <c r="F4395" t="s">
        <v>47</v>
      </c>
      <c r="G4395" t="s">
        <v>54</v>
      </c>
      <c r="H4395" t="s">
        <v>2557</v>
      </c>
      <c r="I4395">
        <v>3911896277</v>
      </c>
      <c r="J4395" t="s">
        <v>2558</v>
      </c>
      <c r="K4395">
        <v>0</v>
      </c>
      <c r="L4395" t="s">
        <v>1228</v>
      </c>
      <c r="M4395">
        <v>0</v>
      </c>
      <c r="N4395" t="s">
        <v>1228</v>
      </c>
    </row>
    <row r="4396" spans="1:14" hidden="1">
      <c r="A4396">
        <v>10</v>
      </c>
      <c r="B4396">
        <v>41</v>
      </c>
      <c r="C4396" t="s">
        <v>2560</v>
      </c>
      <c r="D4396" t="s">
        <v>2670</v>
      </c>
      <c r="E4396">
        <v>1000730</v>
      </c>
      <c r="F4396" t="s">
        <v>47</v>
      </c>
      <c r="G4396" t="s">
        <v>1122</v>
      </c>
      <c r="H4396" t="s">
        <v>2557</v>
      </c>
      <c r="I4396">
        <v>3911896278</v>
      </c>
      <c r="J4396" t="s">
        <v>2558</v>
      </c>
      <c r="K4396">
        <v>0</v>
      </c>
      <c r="L4396" t="s">
        <v>1228</v>
      </c>
      <c r="M4396">
        <v>0</v>
      </c>
      <c r="N4396" t="s">
        <v>1228</v>
      </c>
    </row>
    <row r="4397" spans="1:14" hidden="1">
      <c r="A4397">
        <v>10</v>
      </c>
      <c r="B4397">
        <v>41</v>
      </c>
      <c r="C4397" t="s">
        <v>2560</v>
      </c>
      <c r="D4397" t="s">
        <v>2670</v>
      </c>
      <c r="E4397">
        <v>1000730</v>
      </c>
      <c r="F4397" t="s">
        <v>47</v>
      </c>
      <c r="G4397" t="s">
        <v>194</v>
      </c>
      <c r="H4397" t="s">
        <v>2557</v>
      </c>
      <c r="I4397">
        <v>3911896278</v>
      </c>
      <c r="J4397" t="s">
        <v>2558</v>
      </c>
      <c r="K4397">
        <v>0</v>
      </c>
      <c r="L4397" t="s">
        <v>1228</v>
      </c>
      <c r="M4397">
        <v>0</v>
      </c>
      <c r="N4397" t="s">
        <v>1228</v>
      </c>
    </row>
    <row r="4398" spans="1:14" hidden="1">
      <c r="A4398">
        <v>10</v>
      </c>
      <c r="B4398">
        <v>41</v>
      </c>
      <c r="C4398" t="s">
        <v>2560</v>
      </c>
      <c r="D4398" t="s">
        <v>2670</v>
      </c>
      <c r="E4398">
        <v>1000730</v>
      </c>
      <c r="F4398" t="s">
        <v>47</v>
      </c>
      <c r="G4398" t="s">
        <v>409</v>
      </c>
      <c r="H4398" t="s">
        <v>2557</v>
      </c>
      <c r="I4398">
        <v>3911896278</v>
      </c>
      <c r="J4398" t="s">
        <v>2558</v>
      </c>
      <c r="K4398">
        <v>0</v>
      </c>
      <c r="L4398" t="s">
        <v>1228</v>
      </c>
      <c r="M4398">
        <v>0</v>
      </c>
      <c r="N4398" t="s">
        <v>1228</v>
      </c>
    </row>
    <row r="4399" spans="1:14" hidden="1">
      <c r="A4399">
        <v>10</v>
      </c>
      <c r="B4399">
        <v>41</v>
      </c>
      <c r="C4399" t="s">
        <v>2560</v>
      </c>
      <c r="D4399" t="s">
        <v>2670</v>
      </c>
      <c r="E4399">
        <v>1000730</v>
      </c>
      <c r="F4399" t="s">
        <v>47</v>
      </c>
      <c r="G4399" t="s">
        <v>1122</v>
      </c>
      <c r="H4399" t="s">
        <v>2557</v>
      </c>
      <c r="I4399">
        <v>3911896278</v>
      </c>
      <c r="J4399" t="s">
        <v>2558</v>
      </c>
      <c r="K4399">
        <v>0</v>
      </c>
      <c r="L4399" t="s">
        <v>1228</v>
      </c>
      <c r="M4399">
        <v>0</v>
      </c>
      <c r="N4399" t="s">
        <v>1228</v>
      </c>
    </row>
    <row r="4400" spans="1:14" hidden="1">
      <c r="A4400">
        <v>10</v>
      </c>
      <c r="B4400">
        <v>41</v>
      </c>
      <c r="C4400" t="s">
        <v>2560</v>
      </c>
      <c r="D4400" t="s">
        <v>2670</v>
      </c>
      <c r="E4400">
        <v>1000730</v>
      </c>
      <c r="F4400" t="s">
        <v>47</v>
      </c>
      <c r="G4400" t="s">
        <v>194</v>
      </c>
      <c r="H4400" t="s">
        <v>2557</v>
      </c>
      <c r="I4400">
        <v>3911896278</v>
      </c>
      <c r="J4400" t="s">
        <v>2558</v>
      </c>
      <c r="K4400">
        <v>0</v>
      </c>
      <c r="L4400" t="s">
        <v>1228</v>
      </c>
      <c r="M4400">
        <v>0</v>
      </c>
      <c r="N4400" t="s">
        <v>1228</v>
      </c>
    </row>
    <row r="4401" spans="1:14" hidden="1">
      <c r="A4401">
        <v>10</v>
      </c>
      <c r="B4401">
        <v>41</v>
      </c>
      <c r="C4401" t="s">
        <v>2560</v>
      </c>
      <c r="D4401" t="s">
        <v>2670</v>
      </c>
      <c r="E4401">
        <v>1000730</v>
      </c>
      <c r="F4401" t="s">
        <v>47</v>
      </c>
      <c r="G4401" t="s">
        <v>409</v>
      </c>
      <c r="H4401" t="s">
        <v>2557</v>
      </c>
      <c r="I4401">
        <v>3911896278</v>
      </c>
      <c r="J4401" t="s">
        <v>2558</v>
      </c>
      <c r="K4401">
        <v>0</v>
      </c>
      <c r="L4401" t="s">
        <v>1228</v>
      </c>
      <c r="M4401">
        <v>0</v>
      </c>
      <c r="N4401" t="s">
        <v>1228</v>
      </c>
    </row>
    <row r="4402" spans="1:14" hidden="1">
      <c r="A4402">
        <v>19</v>
      </c>
      <c r="B4402">
        <v>41</v>
      </c>
      <c r="C4402" t="s">
        <v>2559</v>
      </c>
      <c r="D4402" t="s">
        <v>2671</v>
      </c>
      <c r="E4402">
        <v>1000730</v>
      </c>
      <c r="F4402" t="s">
        <v>47</v>
      </c>
      <c r="G4402" t="s">
        <v>54</v>
      </c>
      <c r="H4402" t="s">
        <v>2557</v>
      </c>
      <c r="I4402">
        <v>3911950987</v>
      </c>
      <c r="J4402" t="s">
        <v>2558</v>
      </c>
      <c r="K4402">
        <v>0</v>
      </c>
      <c r="L4402" t="s">
        <v>1228</v>
      </c>
      <c r="M4402">
        <v>0</v>
      </c>
      <c r="N4402" t="s">
        <v>1228</v>
      </c>
    </row>
    <row r="4403" spans="1:14" hidden="1">
      <c r="A4403">
        <v>19</v>
      </c>
      <c r="B4403">
        <v>41</v>
      </c>
      <c r="C4403" t="s">
        <v>2559</v>
      </c>
      <c r="D4403" t="s">
        <v>2671</v>
      </c>
      <c r="E4403">
        <v>1000730</v>
      </c>
      <c r="F4403" t="s">
        <v>47</v>
      </c>
      <c r="G4403" t="s">
        <v>54</v>
      </c>
      <c r="H4403" t="s">
        <v>2557</v>
      </c>
      <c r="I4403">
        <v>3911950987</v>
      </c>
      <c r="J4403" t="s">
        <v>2558</v>
      </c>
      <c r="K4403">
        <v>0</v>
      </c>
      <c r="L4403" t="s">
        <v>1228</v>
      </c>
      <c r="M4403">
        <v>0</v>
      </c>
      <c r="N4403" t="s">
        <v>1228</v>
      </c>
    </row>
    <row r="4404" spans="1:14" hidden="1">
      <c r="A4404">
        <v>19</v>
      </c>
      <c r="B4404">
        <v>41</v>
      </c>
      <c r="C4404" t="s">
        <v>2559</v>
      </c>
      <c r="D4404" t="s">
        <v>2671</v>
      </c>
      <c r="E4404">
        <v>1000730</v>
      </c>
      <c r="F4404" t="s">
        <v>47</v>
      </c>
      <c r="G4404" t="s">
        <v>54</v>
      </c>
      <c r="H4404" t="s">
        <v>2557</v>
      </c>
      <c r="I4404">
        <v>3911950987</v>
      </c>
      <c r="J4404" t="s">
        <v>2558</v>
      </c>
      <c r="K4404">
        <v>0</v>
      </c>
      <c r="L4404" t="s">
        <v>1228</v>
      </c>
      <c r="M4404">
        <v>0</v>
      </c>
      <c r="N4404" t="s">
        <v>1228</v>
      </c>
    </row>
    <row r="4405" spans="1:14" hidden="1">
      <c r="A4405">
        <v>19</v>
      </c>
      <c r="B4405">
        <v>41</v>
      </c>
      <c r="C4405" t="s">
        <v>2559</v>
      </c>
      <c r="D4405" t="s">
        <v>2671</v>
      </c>
      <c r="E4405">
        <v>1000730</v>
      </c>
      <c r="F4405" t="s">
        <v>47</v>
      </c>
      <c r="G4405" t="s">
        <v>54</v>
      </c>
      <c r="H4405" t="s">
        <v>2557</v>
      </c>
      <c r="I4405">
        <v>3911950987</v>
      </c>
      <c r="J4405" t="s">
        <v>2558</v>
      </c>
      <c r="K4405">
        <v>0</v>
      </c>
      <c r="L4405" t="s">
        <v>1228</v>
      </c>
      <c r="M4405">
        <v>0</v>
      </c>
      <c r="N4405" t="s">
        <v>1228</v>
      </c>
    </row>
    <row r="4406" spans="1:14" hidden="1">
      <c r="A4406">
        <v>19</v>
      </c>
      <c r="B4406">
        <v>41</v>
      </c>
      <c r="C4406" t="s">
        <v>2559</v>
      </c>
      <c r="D4406" t="s">
        <v>2671</v>
      </c>
      <c r="E4406">
        <v>1000730</v>
      </c>
      <c r="F4406" t="s">
        <v>47</v>
      </c>
      <c r="G4406" t="s">
        <v>54</v>
      </c>
      <c r="H4406" t="s">
        <v>2557</v>
      </c>
      <c r="I4406">
        <v>3911950987</v>
      </c>
      <c r="J4406" t="s">
        <v>2558</v>
      </c>
      <c r="K4406">
        <v>0</v>
      </c>
      <c r="L4406" t="s">
        <v>1228</v>
      </c>
      <c r="M4406">
        <v>0</v>
      </c>
      <c r="N4406" t="s">
        <v>1228</v>
      </c>
    </row>
    <row r="4407" spans="1:14" hidden="1">
      <c r="A4407">
        <v>19</v>
      </c>
      <c r="B4407">
        <v>41</v>
      </c>
      <c r="C4407" t="s">
        <v>2559</v>
      </c>
      <c r="D4407" t="s">
        <v>2671</v>
      </c>
      <c r="E4407">
        <v>1000730</v>
      </c>
      <c r="F4407" t="s">
        <v>47</v>
      </c>
      <c r="G4407" t="s">
        <v>54</v>
      </c>
      <c r="H4407" t="s">
        <v>2557</v>
      </c>
      <c r="I4407">
        <v>3911950987</v>
      </c>
      <c r="J4407" t="s">
        <v>2558</v>
      </c>
      <c r="K4407">
        <v>0</v>
      </c>
      <c r="L4407" t="s">
        <v>1228</v>
      </c>
      <c r="M4407">
        <v>0</v>
      </c>
      <c r="N4407" t="s">
        <v>1228</v>
      </c>
    </row>
    <row r="4408" spans="1:14" hidden="1">
      <c r="A4408">
        <v>19</v>
      </c>
      <c r="B4408">
        <v>41</v>
      </c>
      <c r="C4408" t="s">
        <v>2559</v>
      </c>
      <c r="D4408" t="s">
        <v>2671</v>
      </c>
      <c r="E4408">
        <v>1000730</v>
      </c>
      <c r="F4408" t="s">
        <v>47</v>
      </c>
      <c r="G4408" t="s">
        <v>54</v>
      </c>
      <c r="H4408" t="s">
        <v>2557</v>
      </c>
      <c r="I4408">
        <v>3911950987</v>
      </c>
      <c r="J4408" t="s">
        <v>2558</v>
      </c>
      <c r="K4408">
        <v>0</v>
      </c>
      <c r="L4408" t="s">
        <v>1228</v>
      </c>
      <c r="M4408">
        <v>0</v>
      </c>
      <c r="N4408" t="s">
        <v>1228</v>
      </c>
    </row>
    <row r="4409" spans="1:14" hidden="1">
      <c r="A4409">
        <v>19</v>
      </c>
      <c r="B4409">
        <v>41</v>
      </c>
      <c r="C4409" t="s">
        <v>2559</v>
      </c>
      <c r="D4409" t="s">
        <v>2671</v>
      </c>
      <c r="E4409">
        <v>1000730</v>
      </c>
      <c r="F4409" t="s">
        <v>47</v>
      </c>
      <c r="G4409" t="s">
        <v>54</v>
      </c>
      <c r="H4409" t="s">
        <v>2557</v>
      </c>
      <c r="I4409">
        <v>3911950987</v>
      </c>
      <c r="J4409" t="s">
        <v>2558</v>
      </c>
      <c r="K4409">
        <v>0</v>
      </c>
      <c r="L4409" t="s">
        <v>1228</v>
      </c>
      <c r="M4409">
        <v>0</v>
      </c>
      <c r="N4409" t="s">
        <v>1228</v>
      </c>
    </row>
    <row r="4410" spans="1:14" hidden="1">
      <c r="A4410">
        <v>19</v>
      </c>
      <c r="B4410">
        <v>41</v>
      </c>
      <c r="C4410" t="s">
        <v>2559</v>
      </c>
      <c r="D4410" t="s">
        <v>2671</v>
      </c>
      <c r="E4410">
        <v>1000730</v>
      </c>
      <c r="F4410" t="s">
        <v>47</v>
      </c>
      <c r="G4410" t="s">
        <v>54</v>
      </c>
      <c r="H4410" t="s">
        <v>2557</v>
      </c>
      <c r="I4410">
        <v>3911950987</v>
      </c>
      <c r="J4410" t="s">
        <v>2558</v>
      </c>
      <c r="K4410">
        <v>0</v>
      </c>
      <c r="L4410" t="s">
        <v>1228</v>
      </c>
      <c r="M4410">
        <v>0</v>
      </c>
      <c r="N4410" t="s">
        <v>1228</v>
      </c>
    </row>
    <row r="4411" spans="1:14" hidden="1">
      <c r="A4411">
        <v>19</v>
      </c>
      <c r="B4411">
        <v>41</v>
      </c>
      <c r="C4411" t="s">
        <v>2559</v>
      </c>
      <c r="D4411" t="s">
        <v>2671</v>
      </c>
      <c r="E4411">
        <v>1000730</v>
      </c>
      <c r="F4411" t="s">
        <v>47</v>
      </c>
      <c r="G4411" t="s">
        <v>54</v>
      </c>
      <c r="H4411" t="s">
        <v>2557</v>
      </c>
      <c r="I4411">
        <v>3911950987</v>
      </c>
      <c r="J4411" t="s">
        <v>2558</v>
      </c>
      <c r="K4411">
        <v>0</v>
      </c>
      <c r="L4411" t="s">
        <v>1228</v>
      </c>
      <c r="M4411">
        <v>0</v>
      </c>
      <c r="N4411" t="s">
        <v>1228</v>
      </c>
    </row>
    <row r="4412" spans="1:14" hidden="1">
      <c r="A4412">
        <v>19</v>
      </c>
      <c r="B4412">
        <v>41</v>
      </c>
      <c r="C4412" t="s">
        <v>2559</v>
      </c>
      <c r="D4412" t="s">
        <v>2671</v>
      </c>
      <c r="E4412">
        <v>1000730</v>
      </c>
      <c r="F4412" t="s">
        <v>47</v>
      </c>
      <c r="G4412" t="s">
        <v>54</v>
      </c>
      <c r="H4412" t="s">
        <v>2557</v>
      </c>
      <c r="I4412">
        <v>3911950987</v>
      </c>
      <c r="J4412" t="s">
        <v>2558</v>
      </c>
      <c r="K4412">
        <v>0</v>
      </c>
      <c r="L4412" t="s">
        <v>1228</v>
      </c>
      <c r="M4412">
        <v>0</v>
      </c>
      <c r="N4412" t="s">
        <v>1228</v>
      </c>
    </row>
    <row r="4413" spans="1:14" hidden="1">
      <c r="A4413">
        <v>19</v>
      </c>
      <c r="B4413">
        <v>41</v>
      </c>
      <c r="C4413" t="s">
        <v>2559</v>
      </c>
      <c r="D4413" t="s">
        <v>2671</v>
      </c>
      <c r="E4413">
        <v>1000730</v>
      </c>
      <c r="F4413" t="s">
        <v>47</v>
      </c>
      <c r="G4413" t="s">
        <v>54</v>
      </c>
      <c r="H4413" t="s">
        <v>2557</v>
      </c>
      <c r="I4413">
        <v>3911950987</v>
      </c>
      <c r="J4413" t="s">
        <v>2558</v>
      </c>
      <c r="K4413">
        <v>0</v>
      </c>
      <c r="L4413" t="s">
        <v>1228</v>
      </c>
      <c r="M4413">
        <v>0</v>
      </c>
      <c r="N4413" t="s">
        <v>1228</v>
      </c>
    </row>
    <row r="4414" spans="1:14" hidden="1">
      <c r="A4414">
        <v>19</v>
      </c>
      <c r="B4414">
        <v>41</v>
      </c>
      <c r="C4414" t="s">
        <v>2559</v>
      </c>
      <c r="D4414" t="s">
        <v>2671</v>
      </c>
      <c r="E4414">
        <v>1000730</v>
      </c>
      <c r="F4414" t="s">
        <v>47</v>
      </c>
      <c r="G4414" t="s">
        <v>54</v>
      </c>
      <c r="H4414" t="s">
        <v>2557</v>
      </c>
      <c r="I4414">
        <v>3911950987</v>
      </c>
      <c r="J4414" t="s">
        <v>2558</v>
      </c>
      <c r="K4414">
        <v>0</v>
      </c>
      <c r="L4414" t="s">
        <v>1228</v>
      </c>
      <c r="M4414">
        <v>0</v>
      </c>
      <c r="N4414" t="s">
        <v>1228</v>
      </c>
    </row>
    <row r="4415" spans="1:14" hidden="1">
      <c r="A4415">
        <v>19</v>
      </c>
      <c r="B4415">
        <v>41</v>
      </c>
      <c r="C4415" t="s">
        <v>2559</v>
      </c>
      <c r="D4415" t="s">
        <v>2671</v>
      </c>
      <c r="E4415">
        <v>1000730</v>
      </c>
      <c r="F4415" t="s">
        <v>47</v>
      </c>
      <c r="G4415" t="s">
        <v>54</v>
      </c>
      <c r="H4415" t="s">
        <v>2557</v>
      </c>
      <c r="I4415">
        <v>3911950987</v>
      </c>
      <c r="J4415" t="s">
        <v>2558</v>
      </c>
      <c r="K4415">
        <v>0</v>
      </c>
      <c r="L4415" t="s">
        <v>1228</v>
      </c>
      <c r="M4415">
        <v>0</v>
      </c>
      <c r="N4415" t="s">
        <v>1228</v>
      </c>
    </row>
    <row r="4416" spans="1:14" hidden="1">
      <c r="A4416">
        <v>19</v>
      </c>
      <c r="B4416">
        <v>41</v>
      </c>
      <c r="C4416" t="s">
        <v>2559</v>
      </c>
      <c r="D4416" t="s">
        <v>2671</v>
      </c>
      <c r="E4416">
        <v>1000730</v>
      </c>
      <c r="F4416" t="s">
        <v>47</v>
      </c>
      <c r="G4416" t="s">
        <v>54</v>
      </c>
      <c r="H4416" t="s">
        <v>2557</v>
      </c>
      <c r="I4416">
        <v>3911950987</v>
      </c>
      <c r="J4416" t="s">
        <v>2558</v>
      </c>
      <c r="K4416">
        <v>0</v>
      </c>
      <c r="L4416" t="s">
        <v>1228</v>
      </c>
      <c r="M4416">
        <v>0</v>
      </c>
      <c r="N4416" t="s">
        <v>1228</v>
      </c>
    </row>
    <row r="4417" spans="1:14" hidden="1">
      <c r="A4417">
        <v>19</v>
      </c>
      <c r="B4417">
        <v>41</v>
      </c>
      <c r="C4417" t="s">
        <v>2559</v>
      </c>
      <c r="D4417" t="s">
        <v>2671</v>
      </c>
      <c r="E4417">
        <v>1000730</v>
      </c>
      <c r="F4417" t="s">
        <v>47</v>
      </c>
      <c r="G4417" t="s">
        <v>54</v>
      </c>
      <c r="H4417" t="s">
        <v>2557</v>
      </c>
      <c r="I4417">
        <v>3911950987</v>
      </c>
      <c r="J4417" t="s">
        <v>2558</v>
      </c>
      <c r="K4417">
        <v>0</v>
      </c>
      <c r="L4417" t="s">
        <v>1228</v>
      </c>
      <c r="M4417">
        <v>0</v>
      </c>
      <c r="N4417" t="s">
        <v>1228</v>
      </c>
    </row>
    <row r="4418" spans="1:14" hidden="1">
      <c r="A4418">
        <v>19</v>
      </c>
      <c r="B4418">
        <v>41</v>
      </c>
      <c r="C4418" t="s">
        <v>2559</v>
      </c>
      <c r="D4418" t="s">
        <v>2671</v>
      </c>
      <c r="E4418">
        <v>1000730</v>
      </c>
      <c r="F4418" t="s">
        <v>47</v>
      </c>
      <c r="G4418" t="s">
        <v>54</v>
      </c>
      <c r="H4418" t="s">
        <v>2557</v>
      </c>
      <c r="I4418">
        <v>3911950987</v>
      </c>
      <c r="J4418" t="s">
        <v>2558</v>
      </c>
      <c r="K4418">
        <v>0</v>
      </c>
      <c r="L4418" t="s">
        <v>1228</v>
      </c>
      <c r="M4418">
        <v>0</v>
      </c>
      <c r="N4418" t="s">
        <v>1228</v>
      </c>
    </row>
    <row r="4419" spans="1:14" hidden="1">
      <c r="A4419">
        <v>19</v>
      </c>
      <c r="B4419">
        <v>41</v>
      </c>
      <c r="C4419" t="s">
        <v>2559</v>
      </c>
      <c r="D4419" t="s">
        <v>2671</v>
      </c>
      <c r="E4419">
        <v>1000730</v>
      </c>
      <c r="F4419" t="s">
        <v>47</v>
      </c>
      <c r="G4419" t="s">
        <v>54</v>
      </c>
      <c r="H4419" t="s">
        <v>2557</v>
      </c>
      <c r="I4419">
        <v>3911950987</v>
      </c>
      <c r="J4419" t="s">
        <v>2558</v>
      </c>
      <c r="K4419">
        <v>0</v>
      </c>
      <c r="L4419" t="s">
        <v>1228</v>
      </c>
      <c r="M4419">
        <v>0</v>
      </c>
      <c r="N4419" t="s">
        <v>1228</v>
      </c>
    </row>
    <row r="4420" spans="1:14" hidden="1">
      <c r="A4420">
        <v>19</v>
      </c>
      <c r="B4420">
        <v>41</v>
      </c>
      <c r="C4420" t="s">
        <v>2559</v>
      </c>
      <c r="D4420" t="s">
        <v>2671</v>
      </c>
      <c r="E4420">
        <v>1000730</v>
      </c>
      <c r="F4420" t="s">
        <v>47</v>
      </c>
      <c r="G4420" t="s">
        <v>54</v>
      </c>
      <c r="H4420" t="s">
        <v>2557</v>
      </c>
      <c r="I4420">
        <v>3911950987</v>
      </c>
      <c r="J4420" t="s">
        <v>2558</v>
      </c>
      <c r="K4420">
        <v>0</v>
      </c>
      <c r="L4420" t="s">
        <v>1228</v>
      </c>
      <c r="M4420">
        <v>0</v>
      </c>
      <c r="N4420" t="s">
        <v>1228</v>
      </c>
    </row>
    <row r="4421" spans="1:14" hidden="1">
      <c r="A4421">
        <v>19</v>
      </c>
      <c r="B4421">
        <v>41</v>
      </c>
      <c r="C4421" t="s">
        <v>2559</v>
      </c>
      <c r="D4421" t="s">
        <v>2671</v>
      </c>
      <c r="E4421">
        <v>1000730</v>
      </c>
      <c r="F4421" t="s">
        <v>47</v>
      </c>
      <c r="G4421" t="s">
        <v>54</v>
      </c>
      <c r="H4421" t="s">
        <v>2557</v>
      </c>
      <c r="I4421">
        <v>3911950987</v>
      </c>
      <c r="J4421" t="s">
        <v>2558</v>
      </c>
      <c r="K4421">
        <v>0</v>
      </c>
      <c r="L4421" t="s">
        <v>1228</v>
      </c>
      <c r="M4421">
        <v>0</v>
      </c>
      <c r="N4421" t="s">
        <v>1228</v>
      </c>
    </row>
    <row r="4422" spans="1:14" hidden="1">
      <c r="A4422">
        <v>19</v>
      </c>
      <c r="B4422">
        <v>41</v>
      </c>
      <c r="C4422" t="s">
        <v>2559</v>
      </c>
      <c r="D4422" t="s">
        <v>2671</v>
      </c>
      <c r="E4422">
        <v>1000730</v>
      </c>
      <c r="F4422" t="s">
        <v>47</v>
      </c>
      <c r="G4422" t="s">
        <v>54</v>
      </c>
      <c r="H4422" t="s">
        <v>2557</v>
      </c>
      <c r="I4422">
        <v>3911950987</v>
      </c>
      <c r="J4422" t="s">
        <v>2558</v>
      </c>
      <c r="K4422">
        <v>0</v>
      </c>
      <c r="L4422" t="s">
        <v>1228</v>
      </c>
      <c r="M4422">
        <v>0</v>
      </c>
      <c r="N4422" t="s">
        <v>1228</v>
      </c>
    </row>
    <row r="4423" spans="1:14" hidden="1">
      <c r="A4423">
        <v>19</v>
      </c>
      <c r="B4423">
        <v>41</v>
      </c>
      <c r="C4423" t="s">
        <v>2559</v>
      </c>
      <c r="D4423" t="s">
        <v>2671</v>
      </c>
      <c r="E4423">
        <v>1000730</v>
      </c>
      <c r="F4423" t="s">
        <v>47</v>
      </c>
      <c r="G4423" t="s">
        <v>54</v>
      </c>
      <c r="H4423" t="s">
        <v>2557</v>
      </c>
      <c r="I4423">
        <v>3911950987</v>
      </c>
      <c r="J4423" t="s">
        <v>2558</v>
      </c>
      <c r="K4423">
        <v>0</v>
      </c>
      <c r="L4423" t="s">
        <v>1228</v>
      </c>
      <c r="M4423">
        <v>0</v>
      </c>
      <c r="N4423" t="s">
        <v>1228</v>
      </c>
    </row>
    <row r="4424" spans="1:14" hidden="1">
      <c r="A4424">
        <v>19</v>
      </c>
      <c r="B4424">
        <v>41</v>
      </c>
      <c r="C4424" t="s">
        <v>2559</v>
      </c>
      <c r="D4424" t="s">
        <v>2671</v>
      </c>
      <c r="E4424">
        <v>1000730</v>
      </c>
      <c r="F4424" t="s">
        <v>47</v>
      </c>
      <c r="G4424" t="s">
        <v>54</v>
      </c>
      <c r="H4424" t="s">
        <v>2557</v>
      </c>
      <c r="I4424">
        <v>3911950987</v>
      </c>
      <c r="J4424" t="s">
        <v>2558</v>
      </c>
      <c r="K4424">
        <v>0</v>
      </c>
      <c r="L4424" t="s">
        <v>1228</v>
      </c>
      <c r="M4424">
        <v>0</v>
      </c>
      <c r="N4424" t="s">
        <v>1228</v>
      </c>
    </row>
    <row r="4425" spans="1:14" hidden="1">
      <c r="A4425">
        <v>19</v>
      </c>
      <c r="B4425">
        <v>41</v>
      </c>
      <c r="C4425" t="s">
        <v>2559</v>
      </c>
      <c r="D4425" t="s">
        <v>2671</v>
      </c>
      <c r="E4425">
        <v>1000730</v>
      </c>
      <c r="F4425" t="s">
        <v>47</v>
      </c>
      <c r="G4425" t="s">
        <v>54</v>
      </c>
      <c r="H4425" t="s">
        <v>2557</v>
      </c>
      <c r="I4425">
        <v>3911950987</v>
      </c>
      <c r="J4425" t="s">
        <v>2558</v>
      </c>
      <c r="K4425">
        <v>0</v>
      </c>
      <c r="L4425" t="s">
        <v>1228</v>
      </c>
      <c r="M4425">
        <v>0</v>
      </c>
      <c r="N4425" t="s">
        <v>1228</v>
      </c>
    </row>
    <row r="4426" spans="1:14" hidden="1">
      <c r="A4426">
        <v>10</v>
      </c>
      <c r="B4426">
        <v>41</v>
      </c>
      <c r="C4426" t="s">
        <v>2559</v>
      </c>
      <c r="D4426" t="s">
        <v>2671</v>
      </c>
      <c r="E4426">
        <v>1000730</v>
      </c>
      <c r="F4426" t="s">
        <v>47</v>
      </c>
      <c r="G4426" t="s">
        <v>409</v>
      </c>
      <c r="H4426" t="s">
        <v>2557</v>
      </c>
      <c r="I4426">
        <v>3911950988</v>
      </c>
      <c r="J4426" t="s">
        <v>2558</v>
      </c>
      <c r="K4426">
        <v>0</v>
      </c>
      <c r="L4426" t="s">
        <v>1228</v>
      </c>
      <c r="M4426">
        <v>0</v>
      </c>
      <c r="N4426" t="s">
        <v>1228</v>
      </c>
    </row>
    <row r="4427" spans="1:14" hidden="1">
      <c r="A4427">
        <v>10</v>
      </c>
      <c r="B4427">
        <v>41</v>
      </c>
      <c r="C4427" t="s">
        <v>2559</v>
      </c>
      <c r="D4427" t="s">
        <v>2671</v>
      </c>
      <c r="E4427">
        <v>1000730</v>
      </c>
      <c r="F4427" t="s">
        <v>47</v>
      </c>
      <c r="G4427" t="s">
        <v>1122</v>
      </c>
      <c r="H4427" t="s">
        <v>2557</v>
      </c>
      <c r="I4427">
        <v>3911950988</v>
      </c>
      <c r="J4427" t="s">
        <v>2558</v>
      </c>
      <c r="K4427">
        <v>0</v>
      </c>
      <c r="L4427" t="s">
        <v>1228</v>
      </c>
      <c r="M4427">
        <v>0</v>
      </c>
      <c r="N4427" t="s">
        <v>1228</v>
      </c>
    </row>
    <row r="4428" spans="1:14" hidden="1">
      <c r="A4428">
        <v>10</v>
      </c>
      <c r="B4428">
        <v>41</v>
      </c>
      <c r="C4428" t="s">
        <v>2559</v>
      </c>
      <c r="D4428" t="s">
        <v>2671</v>
      </c>
      <c r="E4428">
        <v>1000730</v>
      </c>
      <c r="F4428" t="s">
        <v>47</v>
      </c>
      <c r="G4428" t="s">
        <v>194</v>
      </c>
      <c r="H4428" t="s">
        <v>2557</v>
      </c>
      <c r="I4428">
        <v>3911950988</v>
      </c>
      <c r="J4428" t="s">
        <v>2558</v>
      </c>
      <c r="K4428">
        <v>0</v>
      </c>
      <c r="L4428" t="s">
        <v>1228</v>
      </c>
      <c r="M4428">
        <v>0</v>
      </c>
      <c r="N4428" t="s">
        <v>1228</v>
      </c>
    </row>
    <row r="4429" spans="1:14" hidden="1">
      <c r="A4429">
        <v>10</v>
      </c>
      <c r="B4429">
        <v>41</v>
      </c>
      <c r="C4429" t="s">
        <v>2559</v>
      </c>
      <c r="D4429" t="s">
        <v>2671</v>
      </c>
      <c r="E4429">
        <v>1000730</v>
      </c>
      <c r="F4429" t="s">
        <v>47</v>
      </c>
      <c r="G4429" t="s">
        <v>409</v>
      </c>
      <c r="H4429" t="s">
        <v>2557</v>
      </c>
      <c r="I4429">
        <v>3911950988</v>
      </c>
      <c r="J4429" t="s">
        <v>2558</v>
      </c>
      <c r="K4429">
        <v>0</v>
      </c>
      <c r="L4429" t="s">
        <v>1228</v>
      </c>
      <c r="M4429">
        <v>0</v>
      </c>
      <c r="N4429" t="s">
        <v>1228</v>
      </c>
    </row>
    <row r="4430" spans="1:14" hidden="1">
      <c r="A4430">
        <v>10</v>
      </c>
      <c r="B4430">
        <v>41</v>
      </c>
      <c r="C4430" t="s">
        <v>2559</v>
      </c>
      <c r="D4430" t="s">
        <v>2671</v>
      </c>
      <c r="E4430">
        <v>1000730</v>
      </c>
      <c r="F4430" t="s">
        <v>47</v>
      </c>
      <c r="G4430" t="s">
        <v>1122</v>
      </c>
      <c r="H4430" t="s">
        <v>2557</v>
      </c>
      <c r="I4430">
        <v>3911950988</v>
      </c>
      <c r="J4430" t="s">
        <v>2558</v>
      </c>
      <c r="K4430">
        <v>0</v>
      </c>
      <c r="L4430" t="s">
        <v>1228</v>
      </c>
      <c r="M4430">
        <v>0</v>
      </c>
      <c r="N4430" t="s">
        <v>1228</v>
      </c>
    </row>
    <row r="4431" spans="1:14" hidden="1">
      <c r="A4431">
        <v>10</v>
      </c>
      <c r="B4431">
        <v>41</v>
      </c>
      <c r="C4431" t="s">
        <v>2559</v>
      </c>
      <c r="D4431" t="s">
        <v>2671</v>
      </c>
      <c r="E4431">
        <v>1000730</v>
      </c>
      <c r="F4431" t="s">
        <v>47</v>
      </c>
      <c r="G4431" t="s">
        <v>194</v>
      </c>
      <c r="H4431" t="s">
        <v>2557</v>
      </c>
      <c r="I4431">
        <v>3911950988</v>
      </c>
      <c r="J4431" t="s">
        <v>2558</v>
      </c>
      <c r="K4431">
        <v>0</v>
      </c>
      <c r="L4431" t="s">
        <v>1228</v>
      </c>
      <c r="M4431">
        <v>0</v>
      </c>
      <c r="N4431" t="s">
        <v>1228</v>
      </c>
    </row>
    <row r="4432" spans="1:14" hidden="1">
      <c r="A4432">
        <v>19</v>
      </c>
      <c r="B4432">
        <v>41</v>
      </c>
      <c r="C4432" t="s">
        <v>2560</v>
      </c>
      <c r="D4432" t="s">
        <v>2671</v>
      </c>
      <c r="E4432">
        <v>1000730</v>
      </c>
      <c r="F4432" t="s">
        <v>47</v>
      </c>
      <c r="G4432" t="s">
        <v>54</v>
      </c>
      <c r="H4432" t="s">
        <v>2557</v>
      </c>
      <c r="I4432">
        <v>3911950987</v>
      </c>
      <c r="J4432" t="s">
        <v>2558</v>
      </c>
      <c r="K4432">
        <v>0</v>
      </c>
      <c r="L4432" t="s">
        <v>1228</v>
      </c>
      <c r="M4432">
        <v>0</v>
      </c>
      <c r="N4432" t="s">
        <v>1228</v>
      </c>
    </row>
    <row r="4433" spans="1:14" hidden="1">
      <c r="A4433">
        <v>19</v>
      </c>
      <c r="B4433">
        <v>41</v>
      </c>
      <c r="C4433" t="s">
        <v>2560</v>
      </c>
      <c r="D4433" t="s">
        <v>2671</v>
      </c>
      <c r="E4433">
        <v>1000730</v>
      </c>
      <c r="F4433" t="s">
        <v>47</v>
      </c>
      <c r="G4433" t="s">
        <v>54</v>
      </c>
      <c r="H4433" t="s">
        <v>2557</v>
      </c>
      <c r="I4433">
        <v>3911950987</v>
      </c>
      <c r="J4433" t="s">
        <v>2558</v>
      </c>
      <c r="K4433">
        <v>0</v>
      </c>
      <c r="L4433" t="s">
        <v>1228</v>
      </c>
      <c r="M4433">
        <v>0</v>
      </c>
      <c r="N4433" t="s">
        <v>1228</v>
      </c>
    </row>
    <row r="4434" spans="1:14" hidden="1">
      <c r="A4434">
        <v>19</v>
      </c>
      <c r="B4434">
        <v>41</v>
      </c>
      <c r="C4434" t="s">
        <v>2560</v>
      </c>
      <c r="D4434" t="s">
        <v>2671</v>
      </c>
      <c r="E4434">
        <v>1000730</v>
      </c>
      <c r="F4434" t="s">
        <v>47</v>
      </c>
      <c r="G4434" t="s">
        <v>54</v>
      </c>
      <c r="H4434" t="s">
        <v>2557</v>
      </c>
      <c r="I4434">
        <v>3911950987</v>
      </c>
      <c r="J4434" t="s">
        <v>2558</v>
      </c>
      <c r="K4434">
        <v>0</v>
      </c>
      <c r="L4434" t="s">
        <v>1228</v>
      </c>
      <c r="M4434">
        <v>0</v>
      </c>
      <c r="N4434" t="s">
        <v>1228</v>
      </c>
    </row>
    <row r="4435" spans="1:14" hidden="1">
      <c r="A4435">
        <v>19</v>
      </c>
      <c r="B4435">
        <v>41</v>
      </c>
      <c r="C4435" t="s">
        <v>2560</v>
      </c>
      <c r="D4435" t="s">
        <v>2671</v>
      </c>
      <c r="E4435">
        <v>1000730</v>
      </c>
      <c r="F4435" t="s">
        <v>47</v>
      </c>
      <c r="G4435" t="s">
        <v>54</v>
      </c>
      <c r="H4435" t="s">
        <v>2557</v>
      </c>
      <c r="I4435">
        <v>3911950987</v>
      </c>
      <c r="J4435" t="s">
        <v>2558</v>
      </c>
      <c r="K4435">
        <v>0</v>
      </c>
      <c r="L4435" t="s">
        <v>1228</v>
      </c>
      <c r="M4435">
        <v>0</v>
      </c>
      <c r="N4435" t="s">
        <v>1228</v>
      </c>
    </row>
    <row r="4436" spans="1:14" hidden="1">
      <c r="A4436">
        <v>19</v>
      </c>
      <c r="B4436">
        <v>41</v>
      </c>
      <c r="C4436" t="s">
        <v>2560</v>
      </c>
      <c r="D4436" t="s">
        <v>2671</v>
      </c>
      <c r="E4436">
        <v>1000730</v>
      </c>
      <c r="F4436" t="s">
        <v>47</v>
      </c>
      <c r="G4436" t="s">
        <v>54</v>
      </c>
      <c r="H4436" t="s">
        <v>2557</v>
      </c>
      <c r="I4436">
        <v>3911950987</v>
      </c>
      <c r="J4436" t="s">
        <v>2558</v>
      </c>
      <c r="K4436">
        <v>0</v>
      </c>
      <c r="L4436" t="s">
        <v>1228</v>
      </c>
      <c r="M4436">
        <v>0</v>
      </c>
      <c r="N4436" t="s">
        <v>1228</v>
      </c>
    </row>
    <row r="4437" spans="1:14" hidden="1">
      <c r="A4437">
        <v>19</v>
      </c>
      <c r="B4437">
        <v>41</v>
      </c>
      <c r="C4437" t="s">
        <v>2560</v>
      </c>
      <c r="D4437" t="s">
        <v>2671</v>
      </c>
      <c r="E4437">
        <v>1000730</v>
      </c>
      <c r="F4437" t="s">
        <v>47</v>
      </c>
      <c r="G4437" t="s">
        <v>54</v>
      </c>
      <c r="H4437" t="s">
        <v>2557</v>
      </c>
      <c r="I4437">
        <v>3911950987</v>
      </c>
      <c r="J4437" t="s">
        <v>2558</v>
      </c>
      <c r="K4437">
        <v>0</v>
      </c>
      <c r="L4437" t="s">
        <v>1228</v>
      </c>
      <c r="M4437">
        <v>0</v>
      </c>
      <c r="N4437" t="s">
        <v>1228</v>
      </c>
    </row>
    <row r="4438" spans="1:14" hidden="1">
      <c r="A4438">
        <v>19</v>
      </c>
      <c r="B4438">
        <v>41</v>
      </c>
      <c r="C4438" t="s">
        <v>2560</v>
      </c>
      <c r="D4438" t="s">
        <v>2671</v>
      </c>
      <c r="E4438">
        <v>1000730</v>
      </c>
      <c r="F4438" t="s">
        <v>47</v>
      </c>
      <c r="G4438" t="s">
        <v>54</v>
      </c>
      <c r="H4438" t="s">
        <v>2557</v>
      </c>
      <c r="I4438">
        <v>3911950987</v>
      </c>
      <c r="J4438" t="s">
        <v>2558</v>
      </c>
      <c r="K4438">
        <v>0</v>
      </c>
      <c r="L4438" t="s">
        <v>1228</v>
      </c>
      <c r="M4438">
        <v>0</v>
      </c>
      <c r="N4438" t="s">
        <v>1228</v>
      </c>
    </row>
    <row r="4439" spans="1:14" hidden="1">
      <c r="A4439">
        <v>19</v>
      </c>
      <c r="B4439">
        <v>41</v>
      </c>
      <c r="C4439" t="s">
        <v>2560</v>
      </c>
      <c r="D4439" t="s">
        <v>2671</v>
      </c>
      <c r="E4439">
        <v>1000730</v>
      </c>
      <c r="F4439" t="s">
        <v>47</v>
      </c>
      <c r="G4439" t="s">
        <v>54</v>
      </c>
      <c r="H4439" t="s">
        <v>2557</v>
      </c>
      <c r="I4439">
        <v>3911950987</v>
      </c>
      <c r="J4439" t="s">
        <v>2558</v>
      </c>
      <c r="K4439">
        <v>0</v>
      </c>
      <c r="L4439" t="s">
        <v>1228</v>
      </c>
      <c r="M4439">
        <v>0</v>
      </c>
      <c r="N4439" t="s">
        <v>1228</v>
      </c>
    </row>
    <row r="4440" spans="1:14" hidden="1">
      <c r="A4440">
        <v>19</v>
      </c>
      <c r="B4440">
        <v>41</v>
      </c>
      <c r="C4440" t="s">
        <v>2560</v>
      </c>
      <c r="D4440" t="s">
        <v>2671</v>
      </c>
      <c r="E4440">
        <v>1000730</v>
      </c>
      <c r="F4440" t="s">
        <v>47</v>
      </c>
      <c r="G4440" t="s">
        <v>54</v>
      </c>
      <c r="H4440" t="s">
        <v>2557</v>
      </c>
      <c r="I4440">
        <v>3911950987</v>
      </c>
      <c r="J4440" t="s">
        <v>2558</v>
      </c>
      <c r="K4440">
        <v>0</v>
      </c>
      <c r="L4440" t="s">
        <v>1228</v>
      </c>
      <c r="M4440">
        <v>0</v>
      </c>
      <c r="N4440" t="s">
        <v>1228</v>
      </c>
    </row>
    <row r="4441" spans="1:14" hidden="1">
      <c r="A4441">
        <v>19</v>
      </c>
      <c r="B4441">
        <v>41</v>
      </c>
      <c r="C4441" t="s">
        <v>2560</v>
      </c>
      <c r="D4441" t="s">
        <v>2671</v>
      </c>
      <c r="E4441">
        <v>1000730</v>
      </c>
      <c r="F4441" t="s">
        <v>47</v>
      </c>
      <c r="G4441" t="s">
        <v>54</v>
      </c>
      <c r="H4441" t="s">
        <v>2557</v>
      </c>
      <c r="I4441">
        <v>3911950987</v>
      </c>
      <c r="J4441" t="s">
        <v>2558</v>
      </c>
      <c r="K4441">
        <v>0</v>
      </c>
      <c r="L4441" t="s">
        <v>1228</v>
      </c>
      <c r="M4441">
        <v>0</v>
      </c>
      <c r="N4441" t="s">
        <v>1228</v>
      </c>
    </row>
    <row r="4442" spans="1:14" hidden="1">
      <c r="A4442">
        <v>19</v>
      </c>
      <c r="B4442">
        <v>41</v>
      </c>
      <c r="C4442" t="s">
        <v>2560</v>
      </c>
      <c r="D4442" t="s">
        <v>2671</v>
      </c>
      <c r="E4442">
        <v>1000730</v>
      </c>
      <c r="F4442" t="s">
        <v>47</v>
      </c>
      <c r="G4442" t="s">
        <v>54</v>
      </c>
      <c r="H4442" t="s">
        <v>2557</v>
      </c>
      <c r="I4442">
        <v>3911950987</v>
      </c>
      <c r="J4442" t="s">
        <v>2558</v>
      </c>
      <c r="K4442">
        <v>0</v>
      </c>
      <c r="L4442" t="s">
        <v>1228</v>
      </c>
      <c r="M4442">
        <v>0</v>
      </c>
      <c r="N4442" t="s">
        <v>1228</v>
      </c>
    </row>
    <row r="4443" spans="1:14" hidden="1">
      <c r="A4443">
        <v>19</v>
      </c>
      <c r="B4443">
        <v>41</v>
      </c>
      <c r="C4443" t="s">
        <v>2560</v>
      </c>
      <c r="D4443" t="s">
        <v>2671</v>
      </c>
      <c r="E4443">
        <v>1000730</v>
      </c>
      <c r="F4443" t="s">
        <v>47</v>
      </c>
      <c r="G4443" t="s">
        <v>54</v>
      </c>
      <c r="H4443" t="s">
        <v>2557</v>
      </c>
      <c r="I4443">
        <v>3911950987</v>
      </c>
      <c r="J4443" t="s">
        <v>2558</v>
      </c>
      <c r="K4443">
        <v>0</v>
      </c>
      <c r="L4443" t="s">
        <v>1228</v>
      </c>
      <c r="M4443">
        <v>0</v>
      </c>
      <c r="N4443" t="s">
        <v>1228</v>
      </c>
    </row>
    <row r="4444" spans="1:14" hidden="1">
      <c r="A4444">
        <v>19</v>
      </c>
      <c r="B4444">
        <v>41</v>
      </c>
      <c r="C4444" t="s">
        <v>2560</v>
      </c>
      <c r="D4444" t="s">
        <v>2671</v>
      </c>
      <c r="E4444">
        <v>1000730</v>
      </c>
      <c r="F4444" t="s">
        <v>47</v>
      </c>
      <c r="G4444" t="s">
        <v>54</v>
      </c>
      <c r="H4444" t="s">
        <v>2557</v>
      </c>
      <c r="I4444">
        <v>3911950987</v>
      </c>
      <c r="J4444" t="s">
        <v>2558</v>
      </c>
      <c r="K4444">
        <v>0</v>
      </c>
      <c r="L4444" t="s">
        <v>1228</v>
      </c>
      <c r="M4444">
        <v>0</v>
      </c>
      <c r="N4444" t="s">
        <v>1228</v>
      </c>
    </row>
    <row r="4445" spans="1:14" hidden="1">
      <c r="A4445">
        <v>19</v>
      </c>
      <c r="B4445">
        <v>41</v>
      </c>
      <c r="C4445" t="s">
        <v>2560</v>
      </c>
      <c r="D4445" t="s">
        <v>2671</v>
      </c>
      <c r="E4445">
        <v>1000730</v>
      </c>
      <c r="F4445" t="s">
        <v>47</v>
      </c>
      <c r="G4445" t="s">
        <v>54</v>
      </c>
      <c r="H4445" t="s">
        <v>2557</v>
      </c>
      <c r="I4445">
        <v>3911950987</v>
      </c>
      <c r="J4445" t="s">
        <v>2558</v>
      </c>
      <c r="K4445">
        <v>0</v>
      </c>
      <c r="L4445" t="s">
        <v>1228</v>
      </c>
      <c r="M4445">
        <v>0</v>
      </c>
      <c r="N4445" t="s">
        <v>1228</v>
      </c>
    </row>
    <row r="4446" spans="1:14" hidden="1">
      <c r="A4446">
        <v>19</v>
      </c>
      <c r="B4446">
        <v>41</v>
      </c>
      <c r="C4446" t="s">
        <v>2560</v>
      </c>
      <c r="D4446" t="s">
        <v>2671</v>
      </c>
      <c r="E4446">
        <v>1000730</v>
      </c>
      <c r="F4446" t="s">
        <v>47</v>
      </c>
      <c r="G4446" t="s">
        <v>54</v>
      </c>
      <c r="H4446" t="s">
        <v>2557</v>
      </c>
      <c r="I4446">
        <v>3911950987</v>
      </c>
      <c r="J4446" t="s">
        <v>2558</v>
      </c>
      <c r="K4446">
        <v>0</v>
      </c>
      <c r="L4446" t="s">
        <v>1228</v>
      </c>
      <c r="M4446">
        <v>0</v>
      </c>
      <c r="N4446" t="s">
        <v>1228</v>
      </c>
    </row>
    <row r="4447" spans="1:14" hidden="1">
      <c r="A4447">
        <v>19</v>
      </c>
      <c r="B4447">
        <v>41</v>
      </c>
      <c r="C4447" t="s">
        <v>2560</v>
      </c>
      <c r="D4447" t="s">
        <v>2671</v>
      </c>
      <c r="E4447">
        <v>1000730</v>
      </c>
      <c r="F4447" t="s">
        <v>47</v>
      </c>
      <c r="G4447" t="s">
        <v>54</v>
      </c>
      <c r="H4447" t="s">
        <v>2557</v>
      </c>
      <c r="I4447">
        <v>3911950987</v>
      </c>
      <c r="J4447" t="s">
        <v>2558</v>
      </c>
      <c r="K4447">
        <v>0</v>
      </c>
      <c r="L4447" t="s">
        <v>1228</v>
      </c>
      <c r="M4447">
        <v>0</v>
      </c>
      <c r="N4447" t="s">
        <v>1228</v>
      </c>
    </row>
    <row r="4448" spans="1:14" hidden="1">
      <c r="A4448">
        <v>19</v>
      </c>
      <c r="B4448">
        <v>41</v>
      </c>
      <c r="C4448" t="s">
        <v>2560</v>
      </c>
      <c r="D4448" t="s">
        <v>2671</v>
      </c>
      <c r="E4448">
        <v>1000730</v>
      </c>
      <c r="F4448" t="s">
        <v>47</v>
      </c>
      <c r="G4448" t="s">
        <v>54</v>
      </c>
      <c r="H4448" t="s">
        <v>2557</v>
      </c>
      <c r="I4448">
        <v>3911950987</v>
      </c>
      <c r="J4448" t="s">
        <v>2558</v>
      </c>
      <c r="K4448">
        <v>0</v>
      </c>
      <c r="L4448" t="s">
        <v>1228</v>
      </c>
      <c r="M4448">
        <v>0</v>
      </c>
      <c r="N4448" t="s">
        <v>1228</v>
      </c>
    </row>
    <row r="4449" spans="1:14" hidden="1">
      <c r="A4449">
        <v>19</v>
      </c>
      <c r="B4449">
        <v>41</v>
      </c>
      <c r="C4449" t="s">
        <v>2560</v>
      </c>
      <c r="D4449" t="s">
        <v>2671</v>
      </c>
      <c r="E4449">
        <v>1000730</v>
      </c>
      <c r="F4449" t="s">
        <v>47</v>
      </c>
      <c r="G4449" t="s">
        <v>54</v>
      </c>
      <c r="H4449" t="s">
        <v>2557</v>
      </c>
      <c r="I4449">
        <v>3911950987</v>
      </c>
      <c r="J4449" t="s">
        <v>2558</v>
      </c>
      <c r="K4449">
        <v>0</v>
      </c>
      <c r="L4449" t="s">
        <v>1228</v>
      </c>
      <c r="M4449">
        <v>0</v>
      </c>
      <c r="N4449" t="s">
        <v>1228</v>
      </c>
    </row>
    <row r="4450" spans="1:14" hidden="1">
      <c r="A4450">
        <v>19</v>
      </c>
      <c r="B4450">
        <v>41</v>
      </c>
      <c r="C4450" t="s">
        <v>2560</v>
      </c>
      <c r="D4450" t="s">
        <v>2671</v>
      </c>
      <c r="E4450">
        <v>1000730</v>
      </c>
      <c r="F4450" t="s">
        <v>47</v>
      </c>
      <c r="G4450" t="s">
        <v>54</v>
      </c>
      <c r="H4450" t="s">
        <v>2557</v>
      </c>
      <c r="I4450">
        <v>3911950987</v>
      </c>
      <c r="J4450" t="s">
        <v>2558</v>
      </c>
      <c r="K4450">
        <v>0</v>
      </c>
      <c r="L4450" t="s">
        <v>1228</v>
      </c>
      <c r="M4450">
        <v>0</v>
      </c>
      <c r="N4450" t="s">
        <v>1228</v>
      </c>
    </row>
    <row r="4451" spans="1:14" hidden="1">
      <c r="A4451">
        <v>19</v>
      </c>
      <c r="B4451">
        <v>41</v>
      </c>
      <c r="C4451" t="s">
        <v>2560</v>
      </c>
      <c r="D4451" t="s">
        <v>2671</v>
      </c>
      <c r="E4451">
        <v>1000730</v>
      </c>
      <c r="F4451" t="s">
        <v>47</v>
      </c>
      <c r="G4451" t="s">
        <v>54</v>
      </c>
      <c r="H4451" t="s">
        <v>2557</v>
      </c>
      <c r="I4451">
        <v>3911950987</v>
      </c>
      <c r="J4451" t="s">
        <v>2558</v>
      </c>
      <c r="K4451">
        <v>0</v>
      </c>
      <c r="L4451" t="s">
        <v>1228</v>
      </c>
      <c r="M4451">
        <v>0</v>
      </c>
      <c r="N4451" t="s">
        <v>1228</v>
      </c>
    </row>
    <row r="4452" spans="1:14" hidden="1">
      <c r="A4452">
        <v>19</v>
      </c>
      <c r="B4452">
        <v>41</v>
      </c>
      <c r="C4452" t="s">
        <v>2560</v>
      </c>
      <c r="D4452" t="s">
        <v>2671</v>
      </c>
      <c r="E4452">
        <v>1000730</v>
      </c>
      <c r="F4452" t="s">
        <v>47</v>
      </c>
      <c r="G4452" t="s">
        <v>54</v>
      </c>
      <c r="H4452" t="s">
        <v>2557</v>
      </c>
      <c r="I4452">
        <v>3911950987</v>
      </c>
      <c r="J4452" t="s">
        <v>2558</v>
      </c>
      <c r="K4452">
        <v>0</v>
      </c>
      <c r="L4452" t="s">
        <v>1228</v>
      </c>
      <c r="M4452">
        <v>0</v>
      </c>
      <c r="N4452" t="s">
        <v>1228</v>
      </c>
    </row>
    <row r="4453" spans="1:14" hidden="1">
      <c r="A4453">
        <v>19</v>
      </c>
      <c r="B4453">
        <v>41</v>
      </c>
      <c r="C4453" t="s">
        <v>2560</v>
      </c>
      <c r="D4453" t="s">
        <v>2671</v>
      </c>
      <c r="E4453">
        <v>1000730</v>
      </c>
      <c r="F4453" t="s">
        <v>47</v>
      </c>
      <c r="G4453" t="s">
        <v>54</v>
      </c>
      <c r="H4453" t="s">
        <v>2557</v>
      </c>
      <c r="I4453">
        <v>3911950987</v>
      </c>
      <c r="J4453" t="s">
        <v>2558</v>
      </c>
      <c r="K4453">
        <v>0</v>
      </c>
      <c r="L4453" t="s">
        <v>1228</v>
      </c>
      <c r="M4453">
        <v>0</v>
      </c>
      <c r="N4453" t="s">
        <v>1228</v>
      </c>
    </row>
    <row r="4454" spans="1:14" hidden="1">
      <c r="A4454">
        <v>19</v>
      </c>
      <c r="B4454">
        <v>41</v>
      </c>
      <c r="C4454" t="s">
        <v>2560</v>
      </c>
      <c r="D4454" t="s">
        <v>2671</v>
      </c>
      <c r="E4454">
        <v>1000730</v>
      </c>
      <c r="F4454" t="s">
        <v>47</v>
      </c>
      <c r="G4454" t="s">
        <v>54</v>
      </c>
      <c r="H4454" t="s">
        <v>2557</v>
      </c>
      <c r="I4454">
        <v>3911950987</v>
      </c>
      <c r="J4454" t="s">
        <v>2558</v>
      </c>
      <c r="K4454">
        <v>0</v>
      </c>
      <c r="L4454" t="s">
        <v>1228</v>
      </c>
      <c r="M4454">
        <v>0</v>
      </c>
      <c r="N4454" t="s">
        <v>1228</v>
      </c>
    </row>
    <row r="4455" spans="1:14" hidden="1">
      <c r="A4455">
        <v>19</v>
      </c>
      <c r="B4455">
        <v>41</v>
      </c>
      <c r="C4455" t="s">
        <v>2560</v>
      </c>
      <c r="D4455" t="s">
        <v>2671</v>
      </c>
      <c r="E4455">
        <v>1000730</v>
      </c>
      <c r="F4455" t="s">
        <v>47</v>
      </c>
      <c r="G4455" t="s">
        <v>54</v>
      </c>
      <c r="H4455" t="s">
        <v>2557</v>
      </c>
      <c r="I4455">
        <v>3911950987</v>
      </c>
      <c r="J4455" t="s">
        <v>2558</v>
      </c>
      <c r="K4455">
        <v>0</v>
      </c>
      <c r="L4455" t="s">
        <v>1228</v>
      </c>
      <c r="M4455">
        <v>0</v>
      </c>
      <c r="N4455" t="s">
        <v>1228</v>
      </c>
    </row>
    <row r="4456" spans="1:14" hidden="1">
      <c r="A4456">
        <v>10</v>
      </c>
      <c r="B4456">
        <v>41</v>
      </c>
      <c r="C4456" t="s">
        <v>2560</v>
      </c>
      <c r="D4456" t="s">
        <v>2671</v>
      </c>
      <c r="E4456">
        <v>1000730</v>
      </c>
      <c r="F4456" t="s">
        <v>47</v>
      </c>
      <c r="G4456" t="s">
        <v>1122</v>
      </c>
      <c r="H4456" t="s">
        <v>2557</v>
      </c>
      <c r="I4456">
        <v>3911950988</v>
      </c>
      <c r="J4456" t="s">
        <v>2558</v>
      </c>
      <c r="K4456">
        <v>0</v>
      </c>
      <c r="L4456" t="s">
        <v>1228</v>
      </c>
      <c r="M4456">
        <v>0</v>
      </c>
      <c r="N4456" t="s">
        <v>1228</v>
      </c>
    </row>
    <row r="4457" spans="1:14" hidden="1">
      <c r="A4457">
        <v>10</v>
      </c>
      <c r="B4457">
        <v>41</v>
      </c>
      <c r="C4457" t="s">
        <v>2560</v>
      </c>
      <c r="D4457" t="s">
        <v>2671</v>
      </c>
      <c r="E4457">
        <v>1000730</v>
      </c>
      <c r="F4457" t="s">
        <v>47</v>
      </c>
      <c r="G4457" t="s">
        <v>194</v>
      </c>
      <c r="H4457" t="s">
        <v>2557</v>
      </c>
      <c r="I4457">
        <v>3911950988</v>
      </c>
      <c r="J4457" t="s">
        <v>2558</v>
      </c>
      <c r="K4457">
        <v>0</v>
      </c>
      <c r="L4457" t="s">
        <v>1228</v>
      </c>
      <c r="M4457">
        <v>0</v>
      </c>
      <c r="N4457" t="s">
        <v>1228</v>
      </c>
    </row>
    <row r="4458" spans="1:14" hidden="1">
      <c r="A4458">
        <v>10</v>
      </c>
      <c r="B4458">
        <v>41</v>
      </c>
      <c r="C4458" t="s">
        <v>2560</v>
      </c>
      <c r="D4458" t="s">
        <v>2671</v>
      </c>
      <c r="E4458">
        <v>1000730</v>
      </c>
      <c r="F4458" t="s">
        <v>47</v>
      </c>
      <c r="G4458" t="s">
        <v>409</v>
      </c>
      <c r="H4458" t="s">
        <v>2557</v>
      </c>
      <c r="I4458">
        <v>3911950988</v>
      </c>
      <c r="J4458" t="s">
        <v>2558</v>
      </c>
      <c r="K4458">
        <v>0</v>
      </c>
      <c r="L4458" t="s">
        <v>1228</v>
      </c>
      <c r="M4458">
        <v>0</v>
      </c>
      <c r="N4458" t="s">
        <v>1228</v>
      </c>
    </row>
    <row r="4459" spans="1:14" hidden="1">
      <c r="A4459">
        <v>10</v>
      </c>
      <c r="B4459">
        <v>41</v>
      </c>
      <c r="C4459" t="s">
        <v>2560</v>
      </c>
      <c r="D4459" t="s">
        <v>2671</v>
      </c>
      <c r="E4459">
        <v>1000730</v>
      </c>
      <c r="F4459" t="s">
        <v>47</v>
      </c>
      <c r="G4459" t="s">
        <v>1122</v>
      </c>
      <c r="H4459" t="s">
        <v>2557</v>
      </c>
      <c r="I4459">
        <v>3911950988</v>
      </c>
      <c r="J4459" t="s">
        <v>2558</v>
      </c>
      <c r="K4459">
        <v>0</v>
      </c>
      <c r="L4459" t="s">
        <v>1228</v>
      </c>
      <c r="M4459">
        <v>0</v>
      </c>
      <c r="N4459" t="s">
        <v>1228</v>
      </c>
    </row>
    <row r="4460" spans="1:14" hidden="1">
      <c r="A4460">
        <v>10</v>
      </c>
      <c r="B4460">
        <v>41</v>
      </c>
      <c r="C4460" t="s">
        <v>2560</v>
      </c>
      <c r="D4460" t="s">
        <v>2671</v>
      </c>
      <c r="E4460">
        <v>1000730</v>
      </c>
      <c r="F4460" t="s">
        <v>47</v>
      </c>
      <c r="G4460" t="s">
        <v>194</v>
      </c>
      <c r="H4460" t="s">
        <v>2557</v>
      </c>
      <c r="I4460">
        <v>3911950988</v>
      </c>
      <c r="J4460" t="s">
        <v>2558</v>
      </c>
      <c r="K4460">
        <v>0</v>
      </c>
      <c r="L4460" t="s">
        <v>1228</v>
      </c>
      <c r="M4460">
        <v>0</v>
      </c>
      <c r="N4460" t="s">
        <v>1228</v>
      </c>
    </row>
    <row r="4461" spans="1:14" hidden="1">
      <c r="A4461">
        <v>10</v>
      </c>
      <c r="B4461">
        <v>41</v>
      </c>
      <c r="C4461" t="s">
        <v>2560</v>
      </c>
      <c r="D4461" t="s">
        <v>2671</v>
      </c>
      <c r="E4461">
        <v>1000730</v>
      </c>
      <c r="F4461" t="s">
        <v>47</v>
      </c>
      <c r="G4461" t="s">
        <v>409</v>
      </c>
      <c r="H4461" t="s">
        <v>2557</v>
      </c>
      <c r="I4461">
        <v>3911950988</v>
      </c>
      <c r="J4461" t="s">
        <v>2558</v>
      </c>
      <c r="K4461">
        <v>0</v>
      </c>
      <c r="L4461" t="s">
        <v>1228</v>
      </c>
      <c r="M4461">
        <v>0</v>
      </c>
      <c r="N4461" t="s">
        <v>1228</v>
      </c>
    </row>
    <row r="4462" spans="1:14" hidden="1">
      <c r="A4462">
        <v>10</v>
      </c>
      <c r="B4462">
        <v>43</v>
      </c>
      <c r="C4462" t="s">
        <v>2559</v>
      </c>
      <c r="D4462" t="s">
        <v>2672</v>
      </c>
      <c r="E4462">
        <v>1000730</v>
      </c>
      <c r="F4462" t="s">
        <v>47</v>
      </c>
      <c r="G4462" t="s">
        <v>194</v>
      </c>
      <c r="H4462" t="s">
        <v>2557</v>
      </c>
      <c r="I4462">
        <v>3911983537</v>
      </c>
      <c r="J4462" t="s">
        <v>2558</v>
      </c>
      <c r="K4462" t="s">
        <v>2619</v>
      </c>
      <c r="L4462" t="s">
        <v>1228</v>
      </c>
      <c r="M4462" t="s">
        <v>2620</v>
      </c>
      <c r="N4462" t="s">
        <v>1228</v>
      </c>
    </row>
    <row r="4463" spans="1:14" hidden="1">
      <c r="A4463">
        <v>10</v>
      </c>
      <c r="B4463">
        <v>43</v>
      </c>
      <c r="C4463" t="s">
        <v>2559</v>
      </c>
      <c r="D4463" t="s">
        <v>2672</v>
      </c>
      <c r="E4463">
        <v>1000730</v>
      </c>
      <c r="F4463" t="s">
        <v>47</v>
      </c>
      <c r="G4463" t="s">
        <v>80</v>
      </c>
      <c r="H4463" t="s">
        <v>2557</v>
      </c>
      <c r="I4463">
        <v>3911983537</v>
      </c>
      <c r="J4463" t="s">
        <v>2558</v>
      </c>
      <c r="K4463">
        <v>0</v>
      </c>
      <c r="L4463" t="s">
        <v>1228</v>
      </c>
      <c r="M4463">
        <v>0</v>
      </c>
      <c r="N4463" t="s">
        <v>1228</v>
      </c>
    </row>
    <row r="4464" spans="1:14" hidden="1">
      <c r="A4464">
        <v>19</v>
      </c>
      <c r="B4464">
        <v>43</v>
      </c>
      <c r="C4464" t="s">
        <v>2559</v>
      </c>
      <c r="D4464" t="s">
        <v>2672</v>
      </c>
      <c r="E4464">
        <v>1000730</v>
      </c>
      <c r="F4464" t="s">
        <v>47</v>
      </c>
      <c r="G4464" t="s">
        <v>54</v>
      </c>
      <c r="H4464" t="s">
        <v>2557</v>
      </c>
      <c r="I4464">
        <v>3911983538</v>
      </c>
      <c r="J4464" t="s">
        <v>2558</v>
      </c>
      <c r="K4464" t="s">
        <v>2621</v>
      </c>
      <c r="L4464" t="s">
        <v>1228</v>
      </c>
      <c r="M4464" t="s">
        <v>2622</v>
      </c>
      <c r="N4464" t="s">
        <v>1228</v>
      </c>
    </row>
    <row r="4465" spans="1:14" hidden="1">
      <c r="A4465">
        <v>10</v>
      </c>
      <c r="B4465">
        <v>43</v>
      </c>
      <c r="C4465" t="s">
        <v>2560</v>
      </c>
      <c r="D4465" t="s">
        <v>2672</v>
      </c>
      <c r="E4465">
        <v>1000730</v>
      </c>
      <c r="F4465" t="s">
        <v>47</v>
      </c>
      <c r="G4465" t="s">
        <v>194</v>
      </c>
      <c r="H4465" t="s">
        <v>2557</v>
      </c>
      <c r="I4465">
        <v>3911983537</v>
      </c>
      <c r="J4465" t="s">
        <v>2558</v>
      </c>
      <c r="K4465" s="45">
        <v>6480</v>
      </c>
      <c r="L4465" t="s">
        <v>1228</v>
      </c>
      <c r="M4465" s="45">
        <v>1231</v>
      </c>
      <c r="N4465" t="s">
        <v>1228</v>
      </c>
    </row>
    <row r="4466" spans="1:14" hidden="1">
      <c r="A4466">
        <v>10</v>
      </c>
      <c r="B4466">
        <v>43</v>
      </c>
      <c r="C4466" t="s">
        <v>2560</v>
      </c>
      <c r="D4466" t="s">
        <v>2672</v>
      </c>
      <c r="E4466">
        <v>1000730</v>
      </c>
      <c r="F4466" t="s">
        <v>47</v>
      </c>
      <c r="G4466" t="s">
        <v>80</v>
      </c>
      <c r="H4466" t="s">
        <v>2557</v>
      </c>
      <c r="I4466">
        <v>3911983537</v>
      </c>
      <c r="J4466" t="s">
        <v>2558</v>
      </c>
      <c r="K4466">
        <v>0</v>
      </c>
      <c r="L4466" t="s">
        <v>1228</v>
      </c>
      <c r="M4466">
        <v>0</v>
      </c>
      <c r="N4466" t="s">
        <v>1228</v>
      </c>
    </row>
    <row r="4467" spans="1:14" hidden="1">
      <c r="A4467">
        <v>19</v>
      </c>
      <c r="B4467">
        <v>43</v>
      </c>
      <c r="C4467" t="s">
        <v>2560</v>
      </c>
      <c r="D4467" t="s">
        <v>2672</v>
      </c>
      <c r="E4467">
        <v>1000730</v>
      </c>
      <c r="F4467" t="s">
        <v>47</v>
      </c>
      <c r="G4467" t="s">
        <v>54</v>
      </c>
      <c r="H4467" t="s">
        <v>2557</v>
      </c>
      <c r="I4467">
        <v>3911983538</v>
      </c>
      <c r="J4467" t="s">
        <v>2558</v>
      </c>
      <c r="K4467" s="45">
        <v>4285636</v>
      </c>
      <c r="L4467" t="s">
        <v>1228</v>
      </c>
      <c r="M4467" s="45">
        <v>814271</v>
      </c>
      <c r="N4467" t="s">
        <v>1228</v>
      </c>
    </row>
    <row r="4468" spans="1:14" hidden="1">
      <c r="A4468">
        <v>19</v>
      </c>
      <c r="B4468">
        <v>41</v>
      </c>
      <c r="C4468" t="s">
        <v>2559</v>
      </c>
      <c r="D4468" t="s">
        <v>2673</v>
      </c>
      <c r="E4468">
        <v>1000730</v>
      </c>
      <c r="F4468" t="s">
        <v>47</v>
      </c>
      <c r="G4468" t="s">
        <v>54</v>
      </c>
      <c r="H4468" t="s">
        <v>2557</v>
      </c>
      <c r="I4468">
        <v>3911994308</v>
      </c>
      <c r="J4468" t="s">
        <v>2558</v>
      </c>
      <c r="K4468">
        <v>0</v>
      </c>
      <c r="L4468" t="s">
        <v>1228</v>
      </c>
      <c r="M4468">
        <v>0</v>
      </c>
      <c r="N4468" t="s">
        <v>1228</v>
      </c>
    </row>
    <row r="4469" spans="1:14" hidden="1">
      <c r="A4469">
        <v>19</v>
      </c>
      <c r="B4469">
        <v>41</v>
      </c>
      <c r="C4469" t="s">
        <v>2559</v>
      </c>
      <c r="D4469" t="s">
        <v>2673</v>
      </c>
      <c r="E4469">
        <v>1000730</v>
      </c>
      <c r="F4469" t="s">
        <v>47</v>
      </c>
      <c r="G4469" t="s">
        <v>54</v>
      </c>
      <c r="H4469" t="s">
        <v>2557</v>
      </c>
      <c r="I4469">
        <v>3911994308</v>
      </c>
      <c r="J4469" t="s">
        <v>2558</v>
      </c>
      <c r="K4469">
        <v>0</v>
      </c>
      <c r="L4469" t="s">
        <v>1228</v>
      </c>
      <c r="M4469">
        <v>0</v>
      </c>
      <c r="N4469" t="s">
        <v>1228</v>
      </c>
    </row>
    <row r="4470" spans="1:14" hidden="1">
      <c r="A4470">
        <v>19</v>
      </c>
      <c r="B4470">
        <v>41</v>
      </c>
      <c r="C4470" t="s">
        <v>2559</v>
      </c>
      <c r="D4470" t="s">
        <v>2673</v>
      </c>
      <c r="E4470">
        <v>1000730</v>
      </c>
      <c r="F4470" t="s">
        <v>47</v>
      </c>
      <c r="G4470" t="s">
        <v>54</v>
      </c>
      <c r="H4470" t="s">
        <v>2557</v>
      </c>
      <c r="I4470">
        <v>3911994308</v>
      </c>
      <c r="J4470" t="s">
        <v>2558</v>
      </c>
      <c r="K4470">
        <v>0</v>
      </c>
      <c r="L4470" t="s">
        <v>1228</v>
      </c>
      <c r="M4470">
        <v>0</v>
      </c>
      <c r="N4470" t="s">
        <v>1228</v>
      </c>
    </row>
    <row r="4471" spans="1:14" hidden="1">
      <c r="A4471">
        <v>19</v>
      </c>
      <c r="B4471">
        <v>41</v>
      </c>
      <c r="C4471" t="s">
        <v>2559</v>
      </c>
      <c r="D4471" t="s">
        <v>2673</v>
      </c>
      <c r="E4471">
        <v>1000730</v>
      </c>
      <c r="F4471" t="s">
        <v>47</v>
      </c>
      <c r="G4471" t="s">
        <v>54</v>
      </c>
      <c r="H4471" t="s">
        <v>2557</v>
      </c>
      <c r="I4471">
        <v>3911994308</v>
      </c>
      <c r="J4471" t="s">
        <v>2558</v>
      </c>
      <c r="K4471">
        <v>0</v>
      </c>
      <c r="L4471" t="s">
        <v>1228</v>
      </c>
      <c r="M4471">
        <v>0</v>
      </c>
      <c r="N4471" t="s">
        <v>1228</v>
      </c>
    </row>
    <row r="4472" spans="1:14" hidden="1">
      <c r="A4472">
        <v>19</v>
      </c>
      <c r="B4472">
        <v>41</v>
      </c>
      <c r="C4472" t="s">
        <v>2559</v>
      </c>
      <c r="D4472" t="s">
        <v>2673</v>
      </c>
      <c r="E4472">
        <v>1000730</v>
      </c>
      <c r="F4472" t="s">
        <v>47</v>
      </c>
      <c r="G4472" t="s">
        <v>54</v>
      </c>
      <c r="H4472" t="s">
        <v>2557</v>
      </c>
      <c r="I4472">
        <v>3911994308</v>
      </c>
      <c r="J4472" t="s">
        <v>2558</v>
      </c>
      <c r="K4472">
        <v>0</v>
      </c>
      <c r="L4472" t="s">
        <v>1228</v>
      </c>
      <c r="M4472">
        <v>0</v>
      </c>
      <c r="N4472" t="s">
        <v>1228</v>
      </c>
    </row>
    <row r="4473" spans="1:14" hidden="1">
      <c r="A4473">
        <v>19</v>
      </c>
      <c r="B4473">
        <v>41</v>
      </c>
      <c r="C4473" t="s">
        <v>2559</v>
      </c>
      <c r="D4473" t="s">
        <v>2673</v>
      </c>
      <c r="E4473">
        <v>1000730</v>
      </c>
      <c r="F4473" t="s">
        <v>47</v>
      </c>
      <c r="G4473" t="s">
        <v>54</v>
      </c>
      <c r="H4473" t="s">
        <v>2557</v>
      </c>
      <c r="I4473">
        <v>3911994308</v>
      </c>
      <c r="J4473" t="s">
        <v>2558</v>
      </c>
      <c r="K4473">
        <v>0</v>
      </c>
      <c r="L4473" t="s">
        <v>1228</v>
      </c>
      <c r="M4473">
        <v>0</v>
      </c>
      <c r="N4473" t="s">
        <v>1228</v>
      </c>
    </row>
    <row r="4474" spans="1:14" hidden="1">
      <c r="A4474">
        <v>19</v>
      </c>
      <c r="B4474">
        <v>41</v>
      </c>
      <c r="C4474" t="s">
        <v>2559</v>
      </c>
      <c r="D4474" t="s">
        <v>2673</v>
      </c>
      <c r="E4474">
        <v>1000730</v>
      </c>
      <c r="F4474" t="s">
        <v>47</v>
      </c>
      <c r="G4474" t="s">
        <v>54</v>
      </c>
      <c r="H4474" t="s">
        <v>2557</v>
      </c>
      <c r="I4474">
        <v>3911994308</v>
      </c>
      <c r="J4474" t="s">
        <v>2558</v>
      </c>
      <c r="K4474">
        <v>0</v>
      </c>
      <c r="L4474" t="s">
        <v>1228</v>
      </c>
      <c r="M4474">
        <v>0</v>
      </c>
      <c r="N4474" t="s">
        <v>1228</v>
      </c>
    </row>
    <row r="4475" spans="1:14" hidden="1">
      <c r="A4475">
        <v>19</v>
      </c>
      <c r="B4475">
        <v>41</v>
      </c>
      <c r="C4475" t="s">
        <v>2559</v>
      </c>
      <c r="D4475" t="s">
        <v>2673</v>
      </c>
      <c r="E4475">
        <v>1000730</v>
      </c>
      <c r="F4475" t="s">
        <v>47</v>
      </c>
      <c r="G4475" t="s">
        <v>54</v>
      </c>
      <c r="H4475" t="s">
        <v>2557</v>
      </c>
      <c r="I4475">
        <v>3911994308</v>
      </c>
      <c r="J4475" t="s">
        <v>2558</v>
      </c>
      <c r="K4475">
        <v>0</v>
      </c>
      <c r="L4475" t="s">
        <v>1228</v>
      </c>
      <c r="M4475">
        <v>0</v>
      </c>
      <c r="N4475" t="s">
        <v>1228</v>
      </c>
    </row>
    <row r="4476" spans="1:14" hidden="1">
      <c r="A4476">
        <v>19</v>
      </c>
      <c r="B4476">
        <v>41</v>
      </c>
      <c r="C4476" t="s">
        <v>2559</v>
      </c>
      <c r="D4476" t="s">
        <v>2673</v>
      </c>
      <c r="E4476">
        <v>1000730</v>
      </c>
      <c r="F4476" t="s">
        <v>47</v>
      </c>
      <c r="G4476" t="s">
        <v>54</v>
      </c>
      <c r="H4476" t="s">
        <v>2557</v>
      </c>
      <c r="I4476">
        <v>3911994308</v>
      </c>
      <c r="J4476" t="s">
        <v>2558</v>
      </c>
      <c r="K4476">
        <v>0</v>
      </c>
      <c r="L4476" t="s">
        <v>1228</v>
      </c>
      <c r="M4476">
        <v>0</v>
      </c>
      <c r="N4476" t="s">
        <v>1228</v>
      </c>
    </row>
    <row r="4477" spans="1:14" hidden="1">
      <c r="A4477">
        <v>19</v>
      </c>
      <c r="B4477">
        <v>41</v>
      </c>
      <c r="C4477" t="s">
        <v>2559</v>
      </c>
      <c r="D4477" t="s">
        <v>2673</v>
      </c>
      <c r="E4477">
        <v>1000730</v>
      </c>
      <c r="F4477" t="s">
        <v>47</v>
      </c>
      <c r="G4477" t="s">
        <v>54</v>
      </c>
      <c r="H4477" t="s">
        <v>2557</v>
      </c>
      <c r="I4477">
        <v>3911994308</v>
      </c>
      <c r="J4477" t="s">
        <v>2558</v>
      </c>
      <c r="K4477">
        <v>0</v>
      </c>
      <c r="L4477" t="s">
        <v>1228</v>
      </c>
      <c r="M4477">
        <v>0</v>
      </c>
      <c r="N4477" t="s">
        <v>1228</v>
      </c>
    </row>
    <row r="4478" spans="1:14" hidden="1">
      <c r="A4478">
        <v>19</v>
      </c>
      <c r="B4478">
        <v>41</v>
      </c>
      <c r="C4478" t="s">
        <v>2559</v>
      </c>
      <c r="D4478" t="s">
        <v>2673</v>
      </c>
      <c r="E4478">
        <v>1000730</v>
      </c>
      <c r="F4478" t="s">
        <v>47</v>
      </c>
      <c r="G4478" t="s">
        <v>54</v>
      </c>
      <c r="H4478" t="s">
        <v>2557</v>
      </c>
      <c r="I4478">
        <v>3911994308</v>
      </c>
      <c r="J4478" t="s">
        <v>2558</v>
      </c>
      <c r="K4478">
        <v>0</v>
      </c>
      <c r="L4478" t="s">
        <v>1228</v>
      </c>
      <c r="M4478">
        <v>0</v>
      </c>
      <c r="N4478" t="s">
        <v>1228</v>
      </c>
    </row>
    <row r="4479" spans="1:14" hidden="1">
      <c r="A4479">
        <v>19</v>
      </c>
      <c r="B4479">
        <v>41</v>
      </c>
      <c r="C4479" t="s">
        <v>2559</v>
      </c>
      <c r="D4479" t="s">
        <v>2673</v>
      </c>
      <c r="E4479">
        <v>1000730</v>
      </c>
      <c r="F4479" t="s">
        <v>47</v>
      </c>
      <c r="G4479" t="s">
        <v>54</v>
      </c>
      <c r="H4479" t="s">
        <v>2557</v>
      </c>
      <c r="I4479">
        <v>3911994308</v>
      </c>
      <c r="J4479" t="s">
        <v>2558</v>
      </c>
      <c r="K4479">
        <v>0</v>
      </c>
      <c r="L4479" t="s">
        <v>1228</v>
      </c>
      <c r="M4479">
        <v>0</v>
      </c>
      <c r="N4479" t="s">
        <v>1228</v>
      </c>
    </row>
    <row r="4480" spans="1:14" hidden="1">
      <c r="A4480">
        <v>19</v>
      </c>
      <c r="B4480">
        <v>41</v>
      </c>
      <c r="C4480" t="s">
        <v>2559</v>
      </c>
      <c r="D4480" t="s">
        <v>2673</v>
      </c>
      <c r="E4480">
        <v>1000730</v>
      </c>
      <c r="F4480" t="s">
        <v>47</v>
      </c>
      <c r="G4480" t="s">
        <v>54</v>
      </c>
      <c r="H4480" t="s">
        <v>2557</v>
      </c>
      <c r="I4480">
        <v>3911994308</v>
      </c>
      <c r="J4480" t="s">
        <v>2558</v>
      </c>
      <c r="K4480">
        <v>0</v>
      </c>
      <c r="L4480" t="s">
        <v>1228</v>
      </c>
      <c r="M4480">
        <v>0</v>
      </c>
      <c r="N4480" t="s">
        <v>1228</v>
      </c>
    </row>
    <row r="4481" spans="1:14" hidden="1">
      <c r="A4481">
        <v>19</v>
      </c>
      <c r="B4481">
        <v>41</v>
      </c>
      <c r="C4481" t="s">
        <v>2559</v>
      </c>
      <c r="D4481" t="s">
        <v>2673</v>
      </c>
      <c r="E4481">
        <v>1000730</v>
      </c>
      <c r="F4481" t="s">
        <v>47</v>
      </c>
      <c r="G4481" t="s">
        <v>54</v>
      </c>
      <c r="H4481" t="s">
        <v>2557</v>
      </c>
      <c r="I4481">
        <v>3911994308</v>
      </c>
      <c r="J4481" t="s">
        <v>2558</v>
      </c>
      <c r="K4481">
        <v>0</v>
      </c>
      <c r="L4481" t="s">
        <v>1228</v>
      </c>
      <c r="M4481">
        <v>0</v>
      </c>
      <c r="N4481" t="s">
        <v>1228</v>
      </c>
    </row>
    <row r="4482" spans="1:14" hidden="1">
      <c r="A4482">
        <v>19</v>
      </c>
      <c r="B4482">
        <v>41</v>
      </c>
      <c r="C4482" t="s">
        <v>2559</v>
      </c>
      <c r="D4482" t="s">
        <v>2673</v>
      </c>
      <c r="E4482">
        <v>1000730</v>
      </c>
      <c r="F4482" t="s">
        <v>47</v>
      </c>
      <c r="G4482" t="s">
        <v>54</v>
      </c>
      <c r="H4482" t="s">
        <v>2557</v>
      </c>
      <c r="I4482">
        <v>3911994308</v>
      </c>
      <c r="J4482" t="s">
        <v>2558</v>
      </c>
      <c r="K4482">
        <v>0</v>
      </c>
      <c r="L4482" t="s">
        <v>1228</v>
      </c>
      <c r="M4482">
        <v>0</v>
      </c>
      <c r="N4482" t="s">
        <v>1228</v>
      </c>
    </row>
    <row r="4483" spans="1:14" hidden="1">
      <c r="A4483">
        <v>19</v>
      </c>
      <c r="B4483">
        <v>41</v>
      </c>
      <c r="C4483" t="s">
        <v>2559</v>
      </c>
      <c r="D4483" t="s">
        <v>2673</v>
      </c>
      <c r="E4483">
        <v>1000730</v>
      </c>
      <c r="F4483" t="s">
        <v>47</v>
      </c>
      <c r="G4483" t="s">
        <v>54</v>
      </c>
      <c r="H4483" t="s">
        <v>2557</v>
      </c>
      <c r="I4483">
        <v>3911994308</v>
      </c>
      <c r="J4483" t="s">
        <v>2558</v>
      </c>
      <c r="K4483">
        <v>0</v>
      </c>
      <c r="L4483" t="s">
        <v>1228</v>
      </c>
      <c r="M4483">
        <v>0</v>
      </c>
      <c r="N4483" t="s">
        <v>1228</v>
      </c>
    </row>
    <row r="4484" spans="1:14" hidden="1">
      <c r="A4484">
        <v>19</v>
      </c>
      <c r="B4484">
        <v>41</v>
      </c>
      <c r="C4484" t="s">
        <v>2559</v>
      </c>
      <c r="D4484" t="s">
        <v>2673</v>
      </c>
      <c r="E4484">
        <v>1000730</v>
      </c>
      <c r="F4484" t="s">
        <v>47</v>
      </c>
      <c r="G4484" t="s">
        <v>54</v>
      </c>
      <c r="H4484" t="s">
        <v>2557</v>
      </c>
      <c r="I4484">
        <v>3911994308</v>
      </c>
      <c r="J4484" t="s">
        <v>2558</v>
      </c>
      <c r="K4484">
        <v>0</v>
      </c>
      <c r="L4484" t="s">
        <v>1228</v>
      </c>
      <c r="M4484">
        <v>0</v>
      </c>
      <c r="N4484" t="s">
        <v>1228</v>
      </c>
    </row>
    <row r="4485" spans="1:14" hidden="1">
      <c r="A4485">
        <v>19</v>
      </c>
      <c r="B4485">
        <v>41</v>
      </c>
      <c r="C4485" t="s">
        <v>2559</v>
      </c>
      <c r="D4485" t="s">
        <v>2673</v>
      </c>
      <c r="E4485">
        <v>1000730</v>
      </c>
      <c r="F4485" t="s">
        <v>47</v>
      </c>
      <c r="G4485" t="s">
        <v>54</v>
      </c>
      <c r="H4485" t="s">
        <v>2557</v>
      </c>
      <c r="I4485">
        <v>3911994308</v>
      </c>
      <c r="J4485" t="s">
        <v>2558</v>
      </c>
      <c r="K4485">
        <v>0</v>
      </c>
      <c r="L4485" t="s">
        <v>1228</v>
      </c>
      <c r="M4485">
        <v>0</v>
      </c>
      <c r="N4485" t="s">
        <v>1228</v>
      </c>
    </row>
    <row r="4486" spans="1:14" hidden="1">
      <c r="A4486">
        <v>19</v>
      </c>
      <c r="B4486">
        <v>41</v>
      </c>
      <c r="C4486" t="s">
        <v>2559</v>
      </c>
      <c r="D4486" t="s">
        <v>2673</v>
      </c>
      <c r="E4486">
        <v>1000730</v>
      </c>
      <c r="F4486" t="s">
        <v>47</v>
      </c>
      <c r="G4486" t="s">
        <v>54</v>
      </c>
      <c r="H4486" t="s">
        <v>2557</v>
      </c>
      <c r="I4486">
        <v>3911994308</v>
      </c>
      <c r="J4486" t="s">
        <v>2558</v>
      </c>
      <c r="K4486">
        <v>0</v>
      </c>
      <c r="L4486" t="s">
        <v>1228</v>
      </c>
      <c r="M4486">
        <v>0</v>
      </c>
      <c r="N4486" t="s">
        <v>1228</v>
      </c>
    </row>
    <row r="4487" spans="1:14" hidden="1">
      <c r="A4487">
        <v>19</v>
      </c>
      <c r="B4487">
        <v>41</v>
      </c>
      <c r="C4487" t="s">
        <v>2559</v>
      </c>
      <c r="D4487" t="s">
        <v>2673</v>
      </c>
      <c r="E4487">
        <v>1000730</v>
      </c>
      <c r="F4487" t="s">
        <v>47</v>
      </c>
      <c r="G4487" t="s">
        <v>54</v>
      </c>
      <c r="H4487" t="s">
        <v>2557</v>
      </c>
      <c r="I4487">
        <v>3911994308</v>
      </c>
      <c r="J4487" t="s">
        <v>2558</v>
      </c>
      <c r="K4487">
        <v>0</v>
      </c>
      <c r="L4487" t="s">
        <v>1228</v>
      </c>
      <c r="M4487">
        <v>0</v>
      </c>
      <c r="N4487" t="s">
        <v>1228</v>
      </c>
    </row>
    <row r="4488" spans="1:14" hidden="1">
      <c r="A4488">
        <v>19</v>
      </c>
      <c r="B4488">
        <v>41</v>
      </c>
      <c r="C4488" t="s">
        <v>2559</v>
      </c>
      <c r="D4488" t="s">
        <v>2673</v>
      </c>
      <c r="E4488">
        <v>1000730</v>
      </c>
      <c r="F4488" t="s">
        <v>47</v>
      </c>
      <c r="G4488" t="s">
        <v>54</v>
      </c>
      <c r="H4488" t="s">
        <v>2557</v>
      </c>
      <c r="I4488">
        <v>3911994308</v>
      </c>
      <c r="J4488" t="s">
        <v>2558</v>
      </c>
      <c r="K4488">
        <v>0</v>
      </c>
      <c r="L4488" t="s">
        <v>1228</v>
      </c>
      <c r="M4488">
        <v>0</v>
      </c>
      <c r="N4488" t="s">
        <v>1228</v>
      </c>
    </row>
    <row r="4489" spans="1:14" hidden="1">
      <c r="A4489">
        <v>19</v>
      </c>
      <c r="B4489">
        <v>41</v>
      </c>
      <c r="C4489" t="s">
        <v>2559</v>
      </c>
      <c r="D4489" t="s">
        <v>2673</v>
      </c>
      <c r="E4489">
        <v>1000730</v>
      </c>
      <c r="F4489" t="s">
        <v>47</v>
      </c>
      <c r="G4489" t="s">
        <v>54</v>
      </c>
      <c r="H4489" t="s">
        <v>2557</v>
      </c>
      <c r="I4489">
        <v>3911994308</v>
      </c>
      <c r="J4489" t="s">
        <v>2558</v>
      </c>
      <c r="K4489">
        <v>0</v>
      </c>
      <c r="L4489" t="s">
        <v>1228</v>
      </c>
      <c r="M4489">
        <v>0</v>
      </c>
      <c r="N4489" t="s">
        <v>1228</v>
      </c>
    </row>
    <row r="4490" spans="1:14" hidden="1">
      <c r="A4490">
        <v>19</v>
      </c>
      <c r="B4490">
        <v>41</v>
      </c>
      <c r="C4490" t="s">
        <v>2559</v>
      </c>
      <c r="D4490" t="s">
        <v>2673</v>
      </c>
      <c r="E4490">
        <v>1000730</v>
      </c>
      <c r="F4490" t="s">
        <v>47</v>
      </c>
      <c r="G4490" t="s">
        <v>54</v>
      </c>
      <c r="H4490" t="s">
        <v>2557</v>
      </c>
      <c r="I4490">
        <v>3911994308</v>
      </c>
      <c r="J4490" t="s">
        <v>2558</v>
      </c>
      <c r="K4490">
        <v>0</v>
      </c>
      <c r="L4490" t="s">
        <v>1228</v>
      </c>
      <c r="M4490">
        <v>0</v>
      </c>
      <c r="N4490" t="s">
        <v>1228</v>
      </c>
    </row>
    <row r="4491" spans="1:14" hidden="1">
      <c r="A4491">
        <v>19</v>
      </c>
      <c r="B4491">
        <v>41</v>
      </c>
      <c r="C4491" t="s">
        <v>2559</v>
      </c>
      <c r="D4491" t="s">
        <v>2673</v>
      </c>
      <c r="E4491">
        <v>1000730</v>
      </c>
      <c r="F4491" t="s">
        <v>47</v>
      </c>
      <c r="G4491" t="s">
        <v>54</v>
      </c>
      <c r="H4491" t="s">
        <v>2557</v>
      </c>
      <c r="I4491">
        <v>3911994308</v>
      </c>
      <c r="J4491" t="s">
        <v>2558</v>
      </c>
      <c r="K4491">
        <v>0</v>
      </c>
      <c r="L4491" t="s">
        <v>1228</v>
      </c>
      <c r="M4491">
        <v>0</v>
      </c>
      <c r="N4491" t="s">
        <v>1228</v>
      </c>
    </row>
    <row r="4492" spans="1:14" hidden="1">
      <c r="A4492">
        <v>10</v>
      </c>
      <c r="B4492">
        <v>41</v>
      </c>
      <c r="C4492" t="s">
        <v>2559</v>
      </c>
      <c r="D4492" t="s">
        <v>2673</v>
      </c>
      <c r="E4492">
        <v>1000730</v>
      </c>
      <c r="F4492" t="s">
        <v>47</v>
      </c>
      <c r="G4492" t="s">
        <v>1122</v>
      </c>
      <c r="H4492" t="s">
        <v>2557</v>
      </c>
      <c r="I4492">
        <v>3911994309</v>
      </c>
      <c r="J4492" t="s">
        <v>2558</v>
      </c>
      <c r="K4492">
        <v>0</v>
      </c>
      <c r="L4492" t="s">
        <v>1228</v>
      </c>
      <c r="M4492">
        <v>0</v>
      </c>
      <c r="N4492" t="s">
        <v>1228</v>
      </c>
    </row>
    <row r="4493" spans="1:14" hidden="1">
      <c r="A4493">
        <v>10</v>
      </c>
      <c r="B4493">
        <v>41</v>
      </c>
      <c r="C4493" t="s">
        <v>2559</v>
      </c>
      <c r="D4493" t="s">
        <v>2673</v>
      </c>
      <c r="E4493">
        <v>1000730</v>
      </c>
      <c r="F4493" t="s">
        <v>47</v>
      </c>
      <c r="G4493" t="s">
        <v>194</v>
      </c>
      <c r="H4493" t="s">
        <v>2557</v>
      </c>
      <c r="I4493">
        <v>3911994309</v>
      </c>
      <c r="J4493" t="s">
        <v>2558</v>
      </c>
      <c r="K4493">
        <v>0</v>
      </c>
      <c r="L4493" t="s">
        <v>1228</v>
      </c>
      <c r="M4493">
        <v>0</v>
      </c>
      <c r="N4493" t="s">
        <v>1228</v>
      </c>
    </row>
    <row r="4494" spans="1:14" hidden="1">
      <c r="A4494">
        <v>10</v>
      </c>
      <c r="B4494">
        <v>41</v>
      </c>
      <c r="C4494" t="s">
        <v>2559</v>
      </c>
      <c r="D4494" t="s">
        <v>2673</v>
      </c>
      <c r="E4494">
        <v>1000730</v>
      </c>
      <c r="F4494" t="s">
        <v>47</v>
      </c>
      <c r="G4494" t="s">
        <v>409</v>
      </c>
      <c r="H4494" t="s">
        <v>2557</v>
      </c>
      <c r="I4494">
        <v>3911994309</v>
      </c>
      <c r="J4494" t="s">
        <v>2558</v>
      </c>
      <c r="K4494">
        <v>0</v>
      </c>
      <c r="L4494" t="s">
        <v>1228</v>
      </c>
      <c r="M4494">
        <v>0</v>
      </c>
      <c r="N4494" t="s">
        <v>1228</v>
      </c>
    </row>
    <row r="4495" spans="1:14" hidden="1">
      <c r="A4495">
        <v>10</v>
      </c>
      <c r="B4495">
        <v>41</v>
      </c>
      <c r="C4495" t="s">
        <v>2559</v>
      </c>
      <c r="D4495" t="s">
        <v>2673</v>
      </c>
      <c r="E4495">
        <v>1000730</v>
      </c>
      <c r="F4495" t="s">
        <v>47</v>
      </c>
      <c r="G4495" t="s">
        <v>1122</v>
      </c>
      <c r="H4495" t="s">
        <v>2557</v>
      </c>
      <c r="I4495">
        <v>3911994309</v>
      </c>
      <c r="J4495" t="s">
        <v>2558</v>
      </c>
      <c r="K4495">
        <v>0</v>
      </c>
      <c r="L4495" t="s">
        <v>1228</v>
      </c>
      <c r="M4495">
        <v>0</v>
      </c>
      <c r="N4495" t="s">
        <v>1228</v>
      </c>
    </row>
    <row r="4496" spans="1:14" hidden="1">
      <c r="A4496">
        <v>10</v>
      </c>
      <c r="B4496">
        <v>41</v>
      </c>
      <c r="C4496" t="s">
        <v>2559</v>
      </c>
      <c r="D4496" t="s">
        <v>2673</v>
      </c>
      <c r="E4496">
        <v>1000730</v>
      </c>
      <c r="F4496" t="s">
        <v>47</v>
      </c>
      <c r="G4496" t="s">
        <v>194</v>
      </c>
      <c r="H4496" t="s">
        <v>2557</v>
      </c>
      <c r="I4496">
        <v>3911994309</v>
      </c>
      <c r="J4496" t="s">
        <v>2558</v>
      </c>
      <c r="K4496">
        <v>0</v>
      </c>
      <c r="L4496" t="s">
        <v>1228</v>
      </c>
      <c r="M4496">
        <v>0</v>
      </c>
      <c r="N4496" t="s">
        <v>1228</v>
      </c>
    </row>
    <row r="4497" spans="1:14" hidden="1">
      <c r="A4497">
        <v>10</v>
      </c>
      <c r="B4497">
        <v>41</v>
      </c>
      <c r="C4497" t="s">
        <v>2559</v>
      </c>
      <c r="D4497" t="s">
        <v>2673</v>
      </c>
      <c r="E4497">
        <v>1000730</v>
      </c>
      <c r="F4497" t="s">
        <v>47</v>
      </c>
      <c r="G4497" t="s">
        <v>409</v>
      </c>
      <c r="H4497" t="s">
        <v>2557</v>
      </c>
      <c r="I4497">
        <v>3911994309</v>
      </c>
      <c r="J4497" t="s">
        <v>2558</v>
      </c>
      <c r="K4497">
        <v>0</v>
      </c>
      <c r="L4497" t="s">
        <v>1228</v>
      </c>
      <c r="M4497">
        <v>0</v>
      </c>
      <c r="N4497" t="s">
        <v>1228</v>
      </c>
    </row>
    <row r="4498" spans="1:14" hidden="1">
      <c r="A4498">
        <v>19</v>
      </c>
      <c r="B4498">
        <v>41</v>
      </c>
      <c r="C4498" t="s">
        <v>2560</v>
      </c>
      <c r="D4498" t="s">
        <v>2673</v>
      </c>
      <c r="E4498">
        <v>1000730</v>
      </c>
      <c r="F4498" t="s">
        <v>47</v>
      </c>
      <c r="G4498" t="s">
        <v>54</v>
      </c>
      <c r="H4498" t="s">
        <v>2557</v>
      </c>
      <c r="I4498">
        <v>3911994308</v>
      </c>
      <c r="J4498" t="s">
        <v>2558</v>
      </c>
      <c r="K4498">
        <v>0</v>
      </c>
      <c r="L4498" t="s">
        <v>1228</v>
      </c>
      <c r="M4498">
        <v>0</v>
      </c>
      <c r="N4498" t="s">
        <v>1228</v>
      </c>
    </row>
    <row r="4499" spans="1:14" hidden="1">
      <c r="A4499">
        <v>19</v>
      </c>
      <c r="B4499">
        <v>41</v>
      </c>
      <c r="C4499" t="s">
        <v>2560</v>
      </c>
      <c r="D4499" t="s">
        <v>2673</v>
      </c>
      <c r="E4499">
        <v>1000730</v>
      </c>
      <c r="F4499" t="s">
        <v>47</v>
      </c>
      <c r="G4499" t="s">
        <v>54</v>
      </c>
      <c r="H4499" t="s">
        <v>2557</v>
      </c>
      <c r="I4499">
        <v>3911994308</v>
      </c>
      <c r="J4499" t="s">
        <v>2558</v>
      </c>
      <c r="K4499">
        <v>0</v>
      </c>
      <c r="L4499" t="s">
        <v>1228</v>
      </c>
      <c r="M4499">
        <v>0</v>
      </c>
      <c r="N4499" t="s">
        <v>1228</v>
      </c>
    </row>
    <row r="4500" spans="1:14" hidden="1">
      <c r="A4500">
        <v>19</v>
      </c>
      <c r="B4500">
        <v>41</v>
      </c>
      <c r="C4500" t="s">
        <v>2560</v>
      </c>
      <c r="D4500" t="s">
        <v>2673</v>
      </c>
      <c r="E4500">
        <v>1000730</v>
      </c>
      <c r="F4500" t="s">
        <v>47</v>
      </c>
      <c r="G4500" t="s">
        <v>54</v>
      </c>
      <c r="H4500" t="s">
        <v>2557</v>
      </c>
      <c r="I4500">
        <v>3911994308</v>
      </c>
      <c r="J4500" t="s">
        <v>2558</v>
      </c>
      <c r="K4500">
        <v>0</v>
      </c>
      <c r="L4500" t="s">
        <v>1228</v>
      </c>
      <c r="M4500">
        <v>0</v>
      </c>
      <c r="N4500" t="s">
        <v>1228</v>
      </c>
    </row>
    <row r="4501" spans="1:14" hidden="1">
      <c r="A4501">
        <v>19</v>
      </c>
      <c r="B4501">
        <v>41</v>
      </c>
      <c r="C4501" t="s">
        <v>2560</v>
      </c>
      <c r="D4501" t="s">
        <v>2673</v>
      </c>
      <c r="E4501">
        <v>1000730</v>
      </c>
      <c r="F4501" t="s">
        <v>47</v>
      </c>
      <c r="G4501" t="s">
        <v>54</v>
      </c>
      <c r="H4501" t="s">
        <v>2557</v>
      </c>
      <c r="I4501">
        <v>3911994308</v>
      </c>
      <c r="J4501" t="s">
        <v>2558</v>
      </c>
      <c r="K4501">
        <v>0</v>
      </c>
      <c r="L4501" t="s">
        <v>1228</v>
      </c>
      <c r="M4501">
        <v>0</v>
      </c>
      <c r="N4501" t="s">
        <v>1228</v>
      </c>
    </row>
    <row r="4502" spans="1:14" hidden="1">
      <c r="A4502">
        <v>19</v>
      </c>
      <c r="B4502">
        <v>41</v>
      </c>
      <c r="C4502" t="s">
        <v>2560</v>
      </c>
      <c r="D4502" t="s">
        <v>2673</v>
      </c>
      <c r="E4502">
        <v>1000730</v>
      </c>
      <c r="F4502" t="s">
        <v>47</v>
      </c>
      <c r="G4502" t="s">
        <v>54</v>
      </c>
      <c r="H4502" t="s">
        <v>2557</v>
      </c>
      <c r="I4502">
        <v>3911994308</v>
      </c>
      <c r="J4502" t="s">
        <v>2558</v>
      </c>
      <c r="K4502">
        <v>0</v>
      </c>
      <c r="L4502" t="s">
        <v>1228</v>
      </c>
      <c r="M4502">
        <v>0</v>
      </c>
      <c r="N4502" t="s">
        <v>1228</v>
      </c>
    </row>
    <row r="4503" spans="1:14" hidden="1">
      <c r="A4503">
        <v>19</v>
      </c>
      <c r="B4503">
        <v>41</v>
      </c>
      <c r="C4503" t="s">
        <v>2560</v>
      </c>
      <c r="D4503" t="s">
        <v>2673</v>
      </c>
      <c r="E4503">
        <v>1000730</v>
      </c>
      <c r="F4503" t="s">
        <v>47</v>
      </c>
      <c r="G4503" t="s">
        <v>54</v>
      </c>
      <c r="H4503" t="s">
        <v>2557</v>
      </c>
      <c r="I4503">
        <v>3911994308</v>
      </c>
      <c r="J4503" t="s">
        <v>2558</v>
      </c>
      <c r="K4503">
        <v>0</v>
      </c>
      <c r="L4503" t="s">
        <v>1228</v>
      </c>
      <c r="M4503">
        <v>0</v>
      </c>
      <c r="N4503" t="s">
        <v>1228</v>
      </c>
    </row>
    <row r="4504" spans="1:14" hidden="1">
      <c r="A4504">
        <v>19</v>
      </c>
      <c r="B4504">
        <v>41</v>
      </c>
      <c r="C4504" t="s">
        <v>2560</v>
      </c>
      <c r="D4504" t="s">
        <v>2673</v>
      </c>
      <c r="E4504">
        <v>1000730</v>
      </c>
      <c r="F4504" t="s">
        <v>47</v>
      </c>
      <c r="G4504" t="s">
        <v>54</v>
      </c>
      <c r="H4504" t="s">
        <v>2557</v>
      </c>
      <c r="I4504">
        <v>3911994308</v>
      </c>
      <c r="J4504" t="s">
        <v>2558</v>
      </c>
      <c r="K4504">
        <v>0</v>
      </c>
      <c r="L4504" t="s">
        <v>1228</v>
      </c>
      <c r="M4504">
        <v>0</v>
      </c>
      <c r="N4504" t="s">
        <v>1228</v>
      </c>
    </row>
    <row r="4505" spans="1:14" hidden="1">
      <c r="A4505">
        <v>19</v>
      </c>
      <c r="B4505">
        <v>41</v>
      </c>
      <c r="C4505" t="s">
        <v>2560</v>
      </c>
      <c r="D4505" t="s">
        <v>2673</v>
      </c>
      <c r="E4505">
        <v>1000730</v>
      </c>
      <c r="F4505" t="s">
        <v>47</v>
      </c>
      <c r="G4505" t="s">
        <v>54</v>
      </c>
      <c r="H4505" t="s">
        <v>2557</v>
      </c>
      <c r="I4505">
        <v>3911994308</v>
      </c>
      <c r="J4505" t="s">
        <v>2558</v>
      </c>
      <c r="K4505">
        <v>0</v>
      </c>
      <c r="L4505" t="s">
        <v>1228</v>
      </c>
      <c r="M4505">
        <v>0</v>
      </c>
      <c r="N4505" t="s">
        <v>1228</v>
      </c>
    </row>
    <row r="4506" spans="1:14" hidden="1">
      <c r="A4506">
        <v>19</v>
      </c>
      <c r="B4506">
        <v>41</v>
      </c>
      <c r="C4506" t="s">
        <v>2560</v>
      </c>
      <c r="D4506" t="s">
        <v>2673</v>
      </c>
      <c r="E4506">
        <v>1000730</v>
      </c>
      <c r="F4506" t="s">
        <v>47</v>
      </c>
      <c r="G4506" t="s">
        <v>54</v>
      </c>
      <c r="H4506" t="s">
        <v>2557</v>
      </c>
      <c r="I4506">
        <v>3911994308</v>
      </c>
      <c r="J4506" t="s">
        <v>2558</v>
      </c>
      <c r="K4506">
        <v>0</v>
      </c>
      <c r="L4506" t="s">
        <v>1228</v>
      </c>
      <c r="M4506">
        <v>0</v>
      </c>
      <c r="N4506" t="s">
        <v>1228</v>
      </c>
    </row>
    <row r="4507" spans="1:14" hidden="1">
      <c r="A4507">
        <v>19</v>
      </c>
      <c r="B4507">
        <v>41</v>
      </c>
      <c r="C4507" t="s">
        <v>2560</v>
      </c>
      <c r="D4507" t="s">
        <v>2673</v>
      </c>
      <c r="E4507">
        <v>1000730</v>
      </c>
      <c r="F4507" t="s">
        <v>47</v>
      </c>
      <c r="G4507" t="s">
        <v>54</v>
      </c>
      <c r="H4507" t="s">
        <v>2557</v>
      </c>
      <c r="I4507">
        <v>3911994308</v>
      </c>
      <c r="J4507" t="s">
        <v>2558</v>
      </c>
      <c r="K4507">
        <v>0</v>
      </c>
      <c r="L4507" t="s">
        <v>1228</v>
      </c>
      <c r="M4507">
        <v>0</v>
      </c>
      <c r="N4507" t="s">
        <v>1228</v>
      </c>
    </row>
    <row r="4508" spans="1:14" hidden="1">
      <c r="A4508">
        <v>19</v>
      </c>
      <c r="B4508">
        <v>41</v>
      </c>
      <c r="C4508" t="s">
        <v>2560</v>
      </c>
      <c r="D4508" t="s">
        <v>2673</v>
      </c>
      <c r="E4508">
        <v>1000730</v>
      </c>
      <c r="F4508" t="s">
        <v>47</v>
      </c>
      <c r="G4508" t="s">
        <v>54</v>
      </c>
      <c r="H4508" t="s">
        <v>2557</v>
      </c>
      <c r="I4508">
        <v>3911994308</v>
      </c>
      <c r="J4508" t="s">
        <v>2558</v>
      </c>
      <c r="K4508">
        <v>0</v>
      </c>
      <c r="L4508" t="s">
        <v>1228</v>
      </c>
      <c r="M4508">
        <v>0</v>
      </c>
      <c r="N4508" t="s">
        <v>1228</v>
      </c>
    </row>
    <row r="4509" spans="1:14" hidden="1">
      <c r="A4509">
        <v>19</v>
      </c>
      <c r="B4509">
        <v>41</v>
      </c>
      <c r="C4509" t="s">
        <v>2560</v>
      </c>
      <c r="D4509" t="s">
        <v>2673</v>
      </c>
      <c r="E4509">
        <v>1000730</v>
      </c>
      <c r="F4509" t="s">
        <v>47</v>
      </c>
      <c r="G4509" t="s">
        <v>54</v>
      </c>
      <c r="H4509" t="s">
        <v>2557</v>
      </c>
      <c r="I4509">
        <v>3911994308</v>
      </c>
      <c r="J4509" t="s">
        <v>2558</v>
      </c>
      <c r="K4509">
        <v>0</v>
      </c>
      <c r="L4509" t="s">
        <v>1228</v>
      </c>
      <c r="M4509">
        <v>0</v>
      </c>
      <c r="N4509" t="s">
        <v>1228</v>
      </c>
    </row>
    <row r="4510" spans="1:14" hidden="1">
      <c r="A4510">
        <v>19</v>
      </c>
      <c r="B4510">
        <v>41</v>
      </c>
      <c r="C4510" t="s">
        <v>2560</v>
      </c>
      <c r="D4510" t="s">
        <v>2673</v>
      </c>
      <c r="E4510">
        <v>1000730</v>
      </c>
      <c r="F4510" t="s">
        <v>47</v>
      </c>
      <c r="G4510" t="s">
        <v>54</v>
      </c>
      <c r="H4510" t="s">
        <v>2557</v>
      </c>
      <c r="I4510">
        <v>3911994308</v>
      </c>
      <c r="J4510" t="s">
        <v>2558</v>
      </c>
      <c r="K4510">
        <v>0</v>
      </c>
      <c r="L4510" t="s">
        <v>1228</v>
      </c>
      <c r="M4510">
        <v>0</v>
      </c>
      <c r="N4510" t="s">
        <v>1228</v>
      </c>
    </row>
    <row r="4511" spans="1:14" hidden="1">
      <c r="A4511">
        <v>19</v>
      </c>
      <c r="B4511">
        <v>41</v>
      </c>
      <c r="C4511" t="s">
        <v>2560</v>
      </c>
      <c r="D4511" t="s">
        <v>2673</v>
      </c>
      <c r="E4511">
        <v>1000730</v>
      </c>
      <c r="F4511" t="s">
        <v>47</v>
      </c>
      <c r="G4511" t="s">
        <v>54</v>
      </c>
      <c r="H4511" t="s">
        <v>2557</v>
      </c>
      <c r="I4511">
        <v>3911994308</v>
      </c>
      <c r="J4511" t="s">
        <v>2558</v>
      </c>
      <c r="K4511">
        <v>0</v>
      </c>
      <c r="L4511" t="s">
        <v>1228</v>
      </c>
      <c r="M4511">
        <v>0</v>
      </c>
      <c r="N4511" t="s">
        <v>1228</v>
      </c>
    </row>
    <row r="4512" spans="1:14" hidden="1">
      <c r="A4512">
        <v>19</v>
      </c>
      <c r="B4512">
        <v>41</v>
      </c>
      <c r="C4512" t="s">
        <v>2560</v>
      </c>
      <c r="D4512" t="s">
        <v>2673</v>
      </c>
      <c r="E4512">
        <v>1000730</v>
      </c>
      <c r="F4512" t="s">
        <v>47</v>
      </c>
      <c r="G4512" t="s">
        <v>54</v>
      </c>
      <c r="H4512" t="s">
        <v>2557</v>
      </c>
      <c r="I4512">
        <v>3911994308</v>
      </c>
      <c r="J4512" t="s">
        <v>2558</v>
      </c>
      <c r="K4512">
        <v>0</v>
      </c>
      <c r="L4512" t="s">
        <v>1228</v>
      </c>
      <c r="M4512">
        <v>0</v>
      </c>
      <c r="N4512" t="s">
        <v>1228</v>
      </c>
    </row>
    <row r="4513" spans="1:14" hidden="1">
      <c r="A4513">
        <v>19</v>
      </c>
      <c r="B4513">
        <v>41</v>
      </c>
      <c r="C4513" t="s">
        <v>2560</v>
      </c>
      <c r="D4513" t="s">
        <v>2673</v>
      </c>
      <c r="E4513">
        <v>1000730</v>
      </c>
      <c r="F4513" t="s">
        <v>47</v>
      </c>
      <c r="G4513" t="s">
        <v>54</v>
      </c>
      <c r="H4513" t="s">
        <v>2557</v>
      </c>
      <c r="I4513">
        <v>3911994308</v>
      </c>
      <c r="J4513" t="s">
        <v>2558</v>
      </c>
      <c r="K4513">
        <v>0</v>
      </c>
      <c r="L4513" t="s">
        <v>1228</v>
      </c>
      <c r="M4513">
        <v>0</v>
      </c>
      <c r="N4513" t="s">
        <v>1228</v>
      </c>
    </row>
    <row r="4514" spans="1:14" hidden="1">
      <c r="A4514">
        <v>19</v>
      </c>
      <c r="B4514">
        <v>41</v>
      </c>
      <c r="C4514" t="s">
        <v>2560</v>
      </c>
      <c r="D4514" t="s">
        <v>2673</v>
      </c>
      <c r="E4514">
        <v>1000730</v>
      </c>
      <c r="F4514" t="s">
        <v>47</v>
      </c>
      <c r="G4514" t="s">
        <v>54</v>
      </c>
      <c r="H4514" t="s">
        <v>2557</v>
      </c>
      <c r="I4514">
        <v>3911994308</v>
      </c>
      <c r="J4514" t="s">
        <v>2558</v>
      </c>
      <c r="K4514">
        <v>0</v>
      </c>
      <c r="L4514" t="s">
        <v>1228</v>
      </c>
      <c r="M4514">
        <v>0</v>
      </c>
      <c r="N4514" t="s">
        <v>1228</v>
      </c>
    </row>
    <row r="4515" spans="1:14" hidden="1">
      <c r="A4515">
        <v>19</v>
      </c>
      <c r="B4515">
        <v>41</v>
      </c>
      <c r="C4515" t="s">
        <v>2560</v>
      </c>
      <c r="D4515" t="s">
        <v>2673</v>
      </c>
      <c r="E4515">
        <v>1000730</v>
      </c>
      <c r="F4515" t="s">
        <v>47</v>
      </c>
      <c r="G4515" t="s">
        <v>54</v>
      </c>
      <c r="H4515" t="s">
        <v>2557</v>
      </c>
      <c r="I4515">
        <v>3911994308</v>
      </c>
      <c r="J4515" t="s">
        <v>2558</v>
      </c>
      <c r="K4515">
        <v>0</v>
      </c>
      <c r="L4515" t="s">
        <v>1228</v>
      </c>
      <c r="M4515">
        <v>0</v>
      </c>
      <c r="N4515" t="s">
        <v>1228</v>
      </c>
    </row>
    <row r="4516" spans="1:14" hidden="1">
      <c r="A4516">
        <v>19</v>
      </c>
      <c r="B4516">
        <v>41</v>
      </c>
      <c r="C4516" t="s">
        <v>2560</v>
      </c>
      <c r="D4516" t="s">
        <v>2673</v>
      </c>
      <c r="E4516">
        <v>1000730</v>
      </c>
      <c r="F4516" t="s">
        <v>47</v>
      </c>
      <c r="G4516" t="s">
        <v>54</v>
      </c>
      <c r="H4516" t="s">
        <v>2557</v>
      </c>
      <c r="I4516">
        <v>3911994308</v>
      </c>
      <c r="J4516" t="s">
        <v>2558</v>
      </c>
      <c r="K4516">
        <v>0</v>
      </c>
      <c r="L4516" t="s">
        <v>1228</v>
      </c>
      <c r="M4516">
        <v>0</v>
      </c>
      <c r="N4516" t="s">
        <v>1228</v>
      </c>
    </row>
    <row r="4517" spans="1:14" hidden="1">
      <c r="A4517">
        <v>19</v>
      </c>
      <c r="B4517">
        <v>41</v>
      </c>
      <c r="C4517" t="s">
        <v>2560</v>
      </c>
      <c r="D4517" t="s">
        <v>2673</v>
      </c>
      <c r="E4517">
        <v>1000730</v>
      </c>
      <c r="F4517" t="s">
        <v>47</v>
      </c>
      <c r="G4517" t="s">
        <v>54</v>
      </c>
      <c r="H4517" t="s">
        <v>2557</v>
      </c>
      <c r="I4517">
        <v>3911994308</v>
      </c>
      <c r="J4517" t="s">
        <v>2558</v>
      </c>
      <c r="K4517">
        <v>0</v>
      </c>
      <c r="L4517" t="s">
        <v>1228</v>
      </c>
      <c r="M4517">
        <v>0</v>
      </c>
      <c r="N4517" t="s">
        <v>1228</v>
      </c>
    </row>
    <row r="4518" spans="1:14" hidden="1">
      <c r="A4518">
        <v>19</v>
      </c>
      <c r="B4518">
        <v>41</v>
      </c>
      <c r="C4518" t="s">
        <v>2560</v>
      </c>
      <c r="D4518" t="s">
        <v>2673</v>
      </c>
      <c r="E4518">
        <v>1000730</v>
      </c>
      <c r="F4518" t="s">
        <v>47</v>
      </c>
      <c r="G4518" t="s">
        <v>54</v>
      </c>
      <c r="H4518" t="s">
        <v>2557</v>
      </c>
      <c r="I4518">
        <v>3911994308</v>
      </c>
      <c r="J4518" t="s">
        <v>2558</v>
      </c>
      <c r="K4518">
        <v>0</v>
      </c>
      <c r="L4518" t="s">
        <v>1228</v>
      </c>
      <c r="M4518">
        <v>0</v>
      </c>
      <c r="N4518" t="s">
        <v>1228</v>
      </c>
    </row>
    <row r="4519" spans="1:14" hidden="1">
      <c r="A4519">
        <v>19</v>
      </c>
      <c r="B4519">
        <v>41</v>
      </c>
      <c r="C4519" t="s">
        <v>2560</v>
      </c>
      <c r="D4519" t="s">
        <v>2673</v>
      </c>
      <c r="E4519">
        <v>1000730</v>
      </c>
      <c r="F4519" t="s">
        <v>47</v>
      </c>
      <c r="G4519" t="s">
        <v>54</v>
      </c>
      <c r="H4519" t="s">
        <v>2557</v>
      </c>
      <c r="I4519">
        <v>3911994308</v>
      </c>
      <c r="J4519" t="s">
        <v>2558</v>
      </c>
      <c r="K4519">
        <v>0</v>
      </c>
      <c r="L4519" t="s">
        <v>1228</v>
      </c>
      <c r="M4519">
        <v>0</v>
      </c>
      <c r="N4519" t="s">
        <v>1228</v>
      </c>
    </row>
    <row r="4520" spans="1:14" hidden="1">
      <c r="A4520">
        <v>19</v>
      </c>
      <c r="B4520">
        <v>41</v>
      </c>
      <c r="C4520" t="s">
        <v>2560</v>
      </c>
      <c r="D4520" t="s">
        <v>2673</v>
      </c>
      <c r="E4520">
        <v>1000730</v>
      </c>
      <c r="F4520" t="s">
        <v>47</v>
      </c>
      <c r="G4520" t="s">
        <v>54</v>
      </c>
      <c r="H4520" t="s">
        <v>2557</v>
      </c>
      <c r="I4520">
        <v>3911994308</v>
      </c>
      <c r="J4520" t="s">
        <v>2558</v>
      </c>
      <c r="K4520">
        <v>0</v>
      </c>
      <c r="L4520" t="s">
        <v>1228</v>
      </c>
      <c r="M4520">
        <v>0</v>
      </c>
      <c r="N4520" t="s">
        <v>1228</v>
      </c>
    </row>
    <row r="4521" spans="1:14" hidden="1">
      <c r="A4521">
        <v>19</v>
      </c>
      <c r="B4521">
        <v>41</v>
      </c>
      <c r="C4521" t="s">
        <v>2560</v>
      </c>
      <c r="D4521" t="s">
        <v>2673</v>
      </c>
      <c r="E4521">
        <v>1000730</v>
      </c>
      <c r="F4521" t="s">
        <v>47</v>
      </c>
      <c r="G4521" t="s">
        <v>54</v>
      </c>
      <c r="H4521" t="s">
        <v>2557</v>
      </c>
      <c r="I4521">
        <v>3911994308</v>
      </c>
      <c r="J4521" t="s">
        <v>2558</v>
      </c>
      <c r="K4521">
        <v>0</v>
      </c>
      <c r="L4521" t="s">
        <v>1228</v>
      </c>
      <c r="M4521">
        <v>0</v>
      </c>
      <c r="N4521" t="s">
        <v>1228</v>
      </c>
    </row>
    <row r="4522" spans="1:14" hidden="1">
      <c r="A4522">
        <v>10</v>
      </c>
      <c r="B4522">
        <v>41</v>
      </c>
      <c r="C4522" t="s">
        <v>2560</v>
      </c>
      <c r="D4522" t="s">
        <v>2673</v>
      </c>
      <c r="E4522">
        <v>1000730</v>
      </c>
      <c r="F4522" t="s">
        <v>47</v>
      </c>
      <c r="G4522" t="s">
        <v>409</v>
      </c>
      <c r="H4522" t="s">
        <v>2557</v>
      </c>
      <c r="I4522">
        <v>3911994309</v>
      </c>
      <c r="J4522" t="s">
        <v>2558</v>
      </c>
      <c r="K4522">
        <v>0</v>
      </c>
      <c r="L4522" t="s">
        <v>1228</v>
      </c>
      <c r="M4522">
        <v>0</v>
      </c>
      <c r="N4522" t="s">
        <v>1228</v>
      </c>
    </row>
    <row r="4523" spans="1:14" hidden="1">
      <c r="A4523">
        <v>10</v>
      </c>
      <c r="B4523">
        <v>41</v>
      </c>
      <c r="C4523" t="s">
        <v>2560</v>
      </c>
      <c r="D4523" t="s">
        <v>2673</v>
      </c>
      <c r="E4523">
        <v>1000730</v>
      </c>
      <c r="F4523" t="s">
        <v>47</v>
      </c>
      <c r="G4523" t="s">
        <v>194</v>
      </c>
      <c r="H4523" t="s">
        <v>2557</v>
      </c>
      <c r="I4523">
        <v>3911994309</v>
      </c>
      <c r="J4523" t="s">
        <v>2558</v>
      </c>
      <c r="K4523">
        <v>0</v>
      </c>
      <c r="L4523" t="s">
        <v>1228</v>
      </c>
      <c r="M4523">
        <v>0</v>
      </c>
      <c r="N4523" t="s">
        <v>1228</v>
      </c>
    </row>
    <row r="4524" spans="1:14" hidden="1">
      <c r="A4524">
        <v>10</v>
      </c>
      <c r="B4524">
        <v>41</v>
      </c>
      <c r="C4524" t="s">
        <v>2560</v>
      </c>
      <c r="D4524" t="s">
        <v>2673</v>
      </c>
      <c r="E4524">
        <v>1000730</v>
      </c>
      <c r="F4524" t="s">
        <v>47</v>
      </c>
      <c r="G4524" t="s">
        <v>409</v>
      </c>
      <c r="H4524" t="s">
        <v>2557</v>
      </c>
      <c r="I4524">
        <v>3911994309</v>
      </c>
      <c r="J4524" t="s">
        <v>2558</v>
      </c>
      <c r="K4524">
        <v>0</v>
      </c>
      <c r="L4524" t="s">
        <v>1228</v>
      </c>
      <c r="M4524">
        <v>0</v>
      </c>
      <c r="N4524" t="s">
        <v>1228</v>
      </c>
    </row>
    <row r="4525" spans="1:14" hidden="1">
      <c r="A4525">
        <v>10</v>
      </c>
      <c r="B4525">
        <v>41</v>
      </c>
      <c r="C4525" t="s">
        <v>2560</v>
      </c>
      <c r="D4525" t="s">
        <v>2673</v>
      </c>
      <c r="E4525">
        <v>1000730</v>
      </c>
      <c r="F4525" t="s">
        <v>47</v>
      </c>
      <c r="G4525" t="s">
        <v>1122</v>
      </c>
      <c r="H4525" t="s">
        <v>2557</v>
      </c>
      <c r="I4525">
        <v>3911994309</v>
      </c>
      <c r="J4525" t="s">
        <v>2558</v>
      </c>
      <c r="K4525">
        <v>0</v>
      </c>
      <c r="L4525" t="s">
        <v>1228</v>
      </c>
      <c r="M4525">
        <v>0</v>
      </c>
      <c r="N4525" t="s">
        <v>1228</v>
      </c>
    </row>
    <row r="4526" spans="1:14" hidden="1">
      <c r="A4526">
        <v>10</v>
      </c>
      <c r="B4526">
        <v>41</v>
      </c>
      <c r="C4526" t="s">
        <v>2560</v>
      </c>
      <c r="D4526" t="s">
        <v>2673</v>
      </c>
      <c r="E4526">
        <v>1000730</v>
      </c>
      <c r="F4526" t="s">
        <v>47</v>
      </c>
      <c r="G4526" t="s">
        <v>194</v>
      </c>
      <c r="H4526" t="s">
        <v>2557</v>
      </c>
      <c r="I4526">
        <v>3911994309</v>
      </c>
      <c r="J4526" t="s">
        <v>2558</v>
      </c>
      <c r="K4526">
        <v>0</v>
      </c>
      <c r="L4526" t="s">
        <v>1228</v>
      </c>
      <c r="M4526">
        <v>0</v>
      </c>
      <c r="N4526" t="s">
        <v>1228</v>
      </c>
    </row>
    <row r="4527" spans="1:14" hidden="1">
      <c r="A4527">
        <v>10</v>
      </c>
      <c r="B4527">
        <v>41</v>
      </c>
      <c r="C4527" t="s">
        <v>2560</v>
      </c>
      <c r="D4527" t="s">
        <v>2673</v>
      </c>
      <c r="E4527">
        <v>1000730</v>
      </c>
      <c r="F4527" t="s">
        <v>47</v>
      </c>
      <c r="G4527" t="s">
        <v>1122</v>
      </c>
      <c r="H4527" t="s">
        <v>2557</v>
      </c>
      <c r="I4527">
        <v>3911994309</v>
      </c>
      <c r="J4527" t="s">
        <v>2558</v>
      </c>
      <c r="K4527">
        <v>0</v>
      </c>
      <c r="L4527" t="s">
        <v>1228</v>
      </c>
      <c r="M4527">
        <v>0</v>
      </c>
      <c r="N4527" t="s">
        <v>1228</v>
      </c>
    </row>
    <row r="4528" spans="1:14" hidden="1">
      <c r="A4528">
        <v>19</v>
      </c>
      <c r="B4528">
        <v>41</v>
      </c>
      <c r="C4528" t="s">
        <v>2559</v>
      </c>
      <c r="D4528" t="s">
        <v>2674</v>
      </c>
      <c r="E4528">
        <v>1000730</v>
      </c>
      <c r="F4528" t="s">
        <v>47</v>
      </c>
      <c r="G4528" t="s">
        <v>54</v>
      </c>
      <c r="H4528" t="s">
        <v>2557</v>
      </c>
      <c r="I4528">
        <v>3912025328</v>
      </c>
      <c r="J4528" t="s">
        <v>2558</v>
      </c>
      <c r="K4528">
        <v>0</v>
      </c>
      <c r="L4528" t="s">
        <v>1228</v>
      </c>
      <c r="M4528">
        <v>0</v>
      </c>
      <c r="N4528" t="s">
        <v>1228</v>
      </c>
    </row>
    <row r="4529" spans="1:14" hidden="1">
      <c r="A4529">
        <v>19</v>
      </c>
      <c r="B4529">
        <v>41</v>
      </c>
      <c r="C4529" t="s">
        <v>2559</v>
      </c>
      <c r="D4529" t="s">
        <v>2674</v>
      </c>
      <c r="E4529">
        <v>1000730</v>
      </c>
      <c r="F4529" t="s">
        <v>47</v>
      </c>
      <c r="G4529" t="s">
        <v>54</v>
      </c>
      <c r="H4529" t="s">
        <v>2557</v>
      </c>
      <c r="I4529">
        <v>3912025328</v>
      </c>
      <c r="J4529" t="s">
        <v>2558</v>
      </c>
      <c r="K4529">
        <v>0</v>
      </c>
      <c r="L4529" t="s">
        <v>1228</v>
      </c>
      <c r="M4529">
        <v>0</v>
      </c>
      <c r="N4529" t="s">
        <v>1228</v>
      </c>
    </row>
    <row r="4530" spans="1:14" hidden="1">
      <c r="A4530">
        <v>19</v>
      </c>
      <c r="B4530">
        <v>41</v>
      </c>
      <c r="C4530" t="s">
        <v>2559</v>
      </c>
      <c r="D4530" t="s">
        <v>2674</v>
      </c>
      <c r="E4530">
        <v>1000730</v>
      </c>
      <c r="F4530" t="s">
        <v>47</v>
      </c>
      <c r="G4530" t="s">
        <v>54</v>
      </c>
      <c r="H4530" t="s">
        <v>2557</v>
      </c>
      <c r="I4530">
        <v>3912025328</v>
      </c>
      <c r="J4530" t="s">
        <v>2558</v>
      </c>
      <c r="K4530">
        <v>0</v>
      </c>
      <c r="L4530" t="s">
        <v>1228</v>
      </c>
      <c r="M4530">
        <v>0</v>
      </c>
      <c r="N4530" t="s">
        <v>1228</v>
      </c>
    </row>
    <row r="4531" spans="1:14" hidden="1">
      <c r="A4531">
        <v>19</v>
      </c>
      <c r="B4531">
        <v>41</v>
      </c>
      <c r="C4531" t="s">
        <v>2559</v>
      </c>
      <c r="D4531" t="s">
        <v>2674</v>
      </c>
      <c r="E4531">
        <v>1000730</v>
      </c>
      <c r="F4531" t="s">
        <v>47</v>
      </c>
      <c r="G4531" t="s">
        <v>54</v>
      </c>
      <c r="H4531" t="s">
        <v>2557</v>
      </c>
      <c r="I4531">
        <v>3912025328</v>
      </c>
      <c r="J4531" t="s">
        <v>2558</v>
      </c>
      <c r="K4531">
        <v>0</v>
      </c>
      <c r="L4531" t="s">
        <v>1228</v>
      </c>
      <c r="M4531">
        <v>0</v>
      </c>
      <c r="N4531" t="s">
        <v>1228</v>
      </c>
    </row>
    <row r="4532" spans="1:14" hidden="1">
      <c r="A4532">
        <v>19</v>
      </c>
      <c r="B4532">
        <v>41</v>
      </c>
      <c r="C4532" t="s">
        <v>2559</v>
      </c>
      <c r="D4532" t="s">
        <v>2674</v>
      </c>
      <c r="E4532">
        <v>1000730</v>
      </c>
      <c r="F4532" t="s">
        <v>47</v>
      </c>
      <c r="G4532" t="s">
        <v>54</v>
      </c>
      <c r="H4532" t="s">
        <v>2557</v>
      </c>
      <c r="I4532">
        <v>3912025328</v>
      </c>
      <c r="J4532" t="s">
        <v>2558</v>
      </c>
      <c r="K4532">
        <v>0</v>
      </c>
      <c r="L4532" t="s">
        <v>1228</v>
      </c>
      <c r="M4532">
        <v>0</v>
      </c>
      <c r="N4532" t="s">
        <v>1228</v>
      </c>
    </row>
    <row r="4533" spans="1:14" hidden="1">
      <c r="A4533">
        <v>19</v>
      </c>
      <c r="B4533">
        <v>41</v>
      </c>
      <c r="C4533" t="s">
        <v>2559</v>
      </c>
      <c r="D4533" t="s">
        <v>2674</v>
      </c>
      <c r="E4533">
        <v>1000730</v>
      </c>
      <c r="F4533" t="s">
        <v>47</v>
      </c>
      <c r="G4533" t="s">
        <v>54</v>
      </c>
      <c r="H4533" t="s">
        <v>2557</v>
      </c>
      <c r="I4533">
        <v>3912025328</v>
      </c>
      <c r="J4533" t="s">
        <v>2558</v>
      </c>
      <c r="K4533">
        <v>0</v>
      </c>
      <c r="L4533" t="s">
        <v>1228</v>
      </c>
      <c r="M4533">
        <v>0</v>
      </c>
      <c r="N4533" t="s">
        <v>1228</v>
      </c>
    </row>
    <row r="4534" spans="1:14" hidden="1">
      <c r="A4534">
        <v>19</v>
      </c>
      <c r="B4534">
        <v>41</v>
      </c>
      <c r="C4534" t="s">
        <v>2559</v>
      </c>
      <c r="D4534" t="s">
        <v>2674</v>
      </c>
      <c r="E4534">
        <v>1000730</v>
      </c>
      <c r="F4534" t="s">
        <v>47</v>
      </c>
      <c r="G4534" t="s">
        <v>54</v>
      </c>
      <c r="H4534" t="s">
        <v>2557</v>
      </c>
      <c r="I4534">
        <v>3912025328</v>
      </c>
      <c r="J4534" t="s">
        <v>2558</v>
      </c>
      <c r="K4534">
        <v>0</v>
      </c>
      <c r="L4534" t="s">
        <v>1228</v>
      </c>
      <c r="M4534">
        <v>0</v>
      </c>
      <c r="N4534" t="s">
        <v>1228</v>
      </c>
    </row>
    <row r="4535" spans="1:14" hidden="1">
      <c r="A4535">
        <v>19</v>
      </c>
      <c r="B4535">
        <v>41</v>
      </c>
      <c r="C4535" t="s">
        <v>2559</v>
      </c>
      <c r="D4535" t="s">
        <v>2674</v>
      </c>
      <c r="E4535">
        <v>1000730</v>
      </c>
      <c r="F4535" t="s">
        <v>47</v>
      </c>
      <c r="G4535" t="s">
        <v>54</v>
      </c>
      <c r="H4535" t="s">
        <v>2557</v>
      </c>
      <c r="I4535">
        <v>3912025328</v>
      </c>
      <c r="J4535" t="s">
        <v>2558</v>
      </c>
      <c r="K4535">
        <v>0</v>
      </c>
      <c r="L4535" t="s">
        <v>1228</v>
      </c>
      <c r="M4535">
        <v>0</v>
      </c>
      <c r="N4535" t="s">
        <v>1228</v>
      </c>
    </row>
    <row r="4536" spans="1:14" hidden="1">
      <c r="A4536">
        <v>19</v>
      </c>
      <c r="B4536">
        <v>41</v>
      </c>
      <c r="C4536" t="s">
        <v>2559</v>
      </c>
      <c r="D4536" t="s">
        <v>2674</v>
      </c>
      <c r="E4536">
        <v>1000730</v>
      </c>
      <c r="F4536" t="s">
        <v>47</v>
      </c>
      <c r="G4536" t="s">
        <v>54</v>
      </c>
      <c r="H4536" t="s">
        <v>2557</v>
      </c>
      <c r="I4536">
        <v>3912025328</v>
      </c>
      <c r="J4536" t="s">
        <v>2558</v>
      </c>
      <c r="K4536">
        <v>0</v>
      </c>
      <c r="L4536" t="s">
        <v>1228</v>
      </c>
      <c r="M4536">
        <v>0</v>
      </c>
      <c r="N4536" t="s">
        <v>1228</v>
      </c>
    </row>
    <row r="4537" spans="1:14" hidden="1">
      <c r="A4537">
        <v>19</v>
      </c>
      <c r="B4537">
        <v>41</v>
      </c>
      <c r="C4537" t="s">
        <v>2559</v>
      </c>
      <c r="D4537" t="s">
        <v>2674</v>
      </c>
      <c r="E4537">
        <v>1000730</v>
      </c>
      <c r="F4537" t="s">
        <v>47</v>
      </c>
      <c r="G4537" t="s">
        <v>54</v>
      </c>
      <c r="H4537" t="s">
        <v>2557</v>
      </c>
      <c r="I4537">
        <v>3912025328</v>
      </c>
      <c r="J4537" t="s">
        <v>2558</v>
      </c>
      <c r="K4537">
        <v>0</v>
      </c>
      <c r="L4537" t="s">
        <v>1228</v>
      </c>
      <c r="M4537">
        <v>0</v>
      </c>
      <c r="N4537" t="s">
        <v>1228</v>
      </c>
    </row>
    <row r="4538" spans="1:14" hidden="1">
      <c r="A4538">
        <v>19</v>
      </c>
      <c r="B4538">
        <v>41</v>
      </c>
      <c r="C4538" t="s">
        <v>2559</v>
      </c>
      <c r="D4538" t="s">
        <v>2674</v>
      </c>
      <c r="E4538">
        <v>1000730</v>
      </c>
      <c r="F4538" t="s">
        <v>47</v>
      </c>
      <c r="G4538" t="s">
        <v>54</v>
      </c>
      <c r="H4538" t="s">
        <v>2557</v>
      </c>
      <c r="I4538">
        <v>3912025328</v>
      </c>
      <c r="J4538" t="s">
        <v>2558</v>
      </c>
      <c r="K4538">
        <v>0</v>
      </c>
      <c r="L4538" t="s">
        <v>1228</v>
      </c>
      <c r="M4538">
        <v>0</v>
      </c>
      <c r="N4538" t="s">
        <v>1228</v>
      </c>
    </row>
    <row r="4539" spans="1:14" hidden="1">
      <c r="A4539">
        <v>19</v>
      </c>
      <c r="B4539">
        <v>41</v>
      </c>
      <c r="C4539" t="s">
        <v>2559</v>
      </c>
      <c r="D4539" t="s">
        <v>2674</v>
      </c>
      <c r="E4539">
        <v>1000730</v>
      </c>
      <c r="F4539" t="s">
        <v>47</v>
      </c>
      <c r="G4539" t="s">
        <v>54</v>
      </c>
      <c r="H4539" t="s">
        <v>2557</v>
      </c>
      <c r="I4539">
        <v>3912025328</v>
      </c>
      <c r="J4539" t="s">
        <v>2558</v>
      </c>
      <c r="K4539">
        <v>0</v>
      </c>
      <c r="L4539" t="s">
        <v>1228</v>
      </c>
      <c r="M4539">
        <v>0</v>
      </c>
      <c r="N4539" t="s">
        <v>1228</v>
      </c>
    </row>
    <row r="4540" spans="1:14" hidden="1">
      <c r="A4540">
        <v>19</v>
      </c>
      <c r="B4540">
        <v>41</v>
      </c>
      <c r="C4540" t="s">
        <v>2559</v>
      </c>
      <c r="D4540" t="s">
        <v>2674</v>
      </c>
      <c r="E4540">
        <v>1000730</v>
      </c>
      <c r="F4540" t="s">
        <v>47</v>
      </c>
      <c r="G4540" t="s">
        <v>54</v>
      </c>
      <c r="H4540" t="s">
        <v>2557</v>
      </c>
      <c r="I4540">
        <v>3912025328</v>
      </c>
      <c r="J4540" t="s">
        <v>2558</v>
      </c>
      <c r="K4540">
        <v>0</v>
      </c>
      <c r="L4540" t="s">
        <v>1228</v>
      </c>
      <c r="M4540">
        <v>0</v>
      </c>
      <c r="N4540" t="s">
        <v>1228</v>
      </c>
    </row>
    <row r="4541" spans="1:14" hidden="1">
      <c r="A4541">
        <v>19</v>
      </c>
      <c r="B4541">
        <v>41</v>
      </c>
      <c r="C4541" t="s">
        <v>2559</v>
      </c>
      <c r="D4541" t="s">
        <v>2674</v>
      </c>
      <c r="E4541">
        <v>1000730</v>
      </c>
      <c r="F4541" t="s">
        <v>47</v>
      </c>
      <c r="G4541" t="s">
        <v>54</v>
      </c>
      <c r="H4541" t="s">
        <v>2557</v>
      </c>
      <c r="I4541">
        <v>3912025328</v>
      </c>
      <c r="J4541" t="s">
        <v>2558</v>
      </c>
      <c r="K4541">
        <v>0</v>
      </c>
      <c r="L4541" t="s">
        <v>1228</v>
      </c>
      <c r="M4541">
        <v>0</v>
      </c>
      <c r="N4541" t="s">
        <v>1228</v>
      </c>
    </row>
    <row r="4542" spans="1:14" hidden="1">
      <c r="A4542">
        <v>19</v>
      </c>
      <c r="B4542">
        <v>41</v>
      </c>
      <c r="C4542" t="s">
        <v>2559</v>
      </c>
      <c r="D4542" t="s">
        <v>2674</v>
      </c>
      <c r="E4542">
        <v>1000730</v>
      </c>
      <c r="F4542" t="s">
        <v>47</v>
      </c>
      <c r="G4542" t="s">
        <v>54</v>
      </c>
      <c r="H4542" t="s">
        <v>2557</v>
      </c>
      <c r="I4542">
        <v>3912025328</v>
      </c>
      <c r="J4542" t="s">
        <v>2558</v>
      </c>
      <c r="K4542">
        <v>0</v>
      </c>
      <c r="L4542" t="s">
        <v>1228</v>
      </c>
      <c r="M4542">
        <v>0</v>
      </c>
      <c r="N4542" t="s">
        <v>1228</v>
      </c>
    </row>
    <row r="4543" spans="1:14" hidden="1">
      <c r="A4543">
        <v>19</v>
      </c>
      <c r="B4543">
        <v>41</v>
      </c>
      <c r="C4543" t="s">
        <v>2559</v>
      </c>
      <c r="D4543" t="s">
        <v>2674</v>
      </c>
      <c r="E4543">
        <v>1000730</v>
      </c>
      <c r="F4543" t="s">
        <v>47</v>
      </c>
      <c r="G4543" t="s">
        <v>54</v>
      </c>
      <c r="H4543" t="s">
        <v>2557</v>
      </c>
      <c r="I4543">
        <v>3912025328</v>
      </c>
      <c r="J4543" t="s">
        <v>2558</v>
      </c>
      <c r="K4543">
        <v>0</v>
      </c>
      <c r="L4543" t="s">
        <v>1228</v>
      </c>
      <c r="M4543">
        <v>0</v>
      </c>
      <c r="N4543" t="s">
        <v>1228</v>
      </c>
    </row>
    <row r="4544" spans="1:14" hidden="1">
      <c r="A4544">
        <v>19</v>
      </c>
      <c r="B4544">
        <v>41</v>
      </c>
      <c r="C4544" t="s">
        <v>2559</v>
      </c>
      <c r="D4544" t="s">
        <v>2674</v>
      </c>
      <c r="E4544">
        <v>1000730</v>
      </c>
      <c r="F4544" t="s">
        <v>47</v>
      </c>
      <c r="G4544" t="s">
        <v>54</v>
      </c>
      <c r="H4544" t="s">
        <v>2557</v>
      </c>
      <c r="I4544">
        <v>3912025328</v>
      </c>
      <c r="J4544" t="s">
        <v>2558</v>
      </c>
      <c r="K4544">
        <v>0</v>
      </c>
      <c r="L4544" t="s">
        <v>1228</v>
      </c>
      <c r="M4544">
        <v>0</v>
      </c>
      <c r="N4544" t="s">
        <v>1228</v>
      </c>
    </row>
    <row r="4545" spans="1:14" hidden="1">
      <c r="A4545">
        <v>19</v>
      </c>
      <c r="B4545">
        <v>41</v>
      </c>
      <c r="C4545" t="s">
        <v>2559</v>
      </c>
      <c r="D4545" t="s">
        <v>2674</v>
      </c>
      <c r="E4545">
        <v>1000730</v>
      </c>
      <c r="F4545" t="s">
        <v>47</v>
      </c>
      <c r="G4545" t="s">
        <v>54</v>
      </c>
      <c r="H4545" t="s">
        <v>2557</v>
      </c>
      <c r="I4545">
        <v>3912025328</v>
      </c>
      <c r="J4545" t="s">
        <v>2558</v>
      </c>
      <c r="K4545">
        <v>0</v>
      </c>
      <c r="L4545" t="s">
        <v>1228</v>
      </c>
      <c r="M4545">
        <v>0</v>
      </c>
      <c r="N4545" t="s">
        <v>1228</v>
      </c>
    </row>
    <row r="4546" spans="1:14" hidden="1">
      <c r="A4546">
        <v>19</v>
      </c>
      <c r="B4546">
        <v>41</v>
      </c>
      <c r="C4546" t="s">
        <v>2559</v>
      </c>
      <c r="D4546" t="s">
        <v>2674</v>
      </c>
      <c r="E4546">
        <v>1000730</v>
      </c>
      <c r="F4546" t="s">
        <v>47</v>
      </c>
      <c r="G4546" t="s">
        <v>54</v>
      </c>
      <c r="H4546" t="s">
        <v>2557</v>
      </c>
      <c r="I4546">
        <v>3912025328</v>
      </c>
      <c r="J4546" t="s">
        <v>2558</v>
      </c>
      <c r="K4546">
        <v>0</v>
      </c>
      <c r="L4546" t="s">
        <v>1228</v>
      </c>
      <c r="M4546">
        <v>0</v>
      </c>
      <c r="N4546" t="s">
        <v>1228</v>
      </c>
    </row>
    <row r="4547" spans="1:14" hidden="1">
      <c r="A4547">
        <v>19</v>
      </c>
      <c r="B4547">
        <v>41</v>
      </c>
      <c r="C4547" t="s">
        <v>2559</v>
      </c>
      <c r="D4547" t="s">
        <v>2674</v>
      </c>
      <c r="E4547">
        <v>1000730</v>
      </c>
      <c r="F4547" t="s">
        <v>47</v>
      </c>
      <c r="G4547" t="s">
        <v>54</v>
      </c>
      <c r="H4547" t="s">
        <v>2557</v>
      </c>
      <c r="I4547">
        <v>3912025328</v>
      </c>
      <c r="J4547" t="s">
        <v>2558</v>
      </c>
      <c r="K4547">
        <v>0</v>
      </c>
      <c r="L4547" t="s">
        <v>1228</v>
      </c>
      <c r="M4547">
        <v>0</v>
      </c>
      <c r="N4547" t="s">
        <v>1228</v>
      </c>
    </row>
    <row r="4548" spans="1:14" hidden="1">
      <c r="A4548">
        <v>19</v>
      </c>
      <c r="B4548">
        <v>41</v>
      </c>
      <c r="C4548" t="s">
        <v>2559</v>
      </c>
      <c r="D4548" t="s">
        <v>2674</v>
      </c>
      <c r="E4548">
        <v>1000730</v>
      </c>
      <c r="F4548" t="s">
        <v>47</v>
      </c>
      <c r="G4548" t="s">
        <v>54</v>
      </c>
      <c r="H4548" t="s">
        <v>2557</v>
      </c>
      <c r="I4548">
        <v>3912025328</v>
      </c>
      <c r="J4548" t="s">
        <v>2558</v>
      </c>
      <c r="K4548">
        <v>0</v>
      </c>
      <c r="L4548" t="s">
        <v>1228</v>
      </c>
      <c r="M4548">
        <v>0</v>
      </c>
      <c r="N4548" t="s">
        <v>1228</v>
      </c>
    </row>
    <row r="4549" spans="1:14" hidden="1">
      <c r="A4549">
        <v>19</v>
      </c>
      <c r="B4549">
        <v>41</v>
      </c>
      <c r="C4549" t="s">
        <v>2559</v>
      </c>
      <c r="D4549" t="s">
        <v>2674</v>
      </c>
      <c r="E4549">
        <v>1000730</v>
      </c>
      <c r="F4549" t="s">
        <v>47</v>
      </c>
      <c r="G4549" t="s">
        <v>54</v>
      </c>
      <c r="H4549" t="s">
        <v>2557</v>
      </c>
      <c r="I4549">
        <v>3912025328</v>
      </c>
      <c r="J4549" t="s">
        <v>2558</v>
      </c>
      <c r="K4549">
        <v>0</v>
      </c>
      <c r="L4549" t="s">
        <v>1228</v>
      </c>
      <c r="M4549">
        <v>0</v>
      </c>
      <c r="N4549" t="s">
        <v>1228</v>
      </c>
    </row>
    <row r="4550" spans="1:14" hidden="1">
      <c r="A4550">
        <v>19</v>
      </c>
      <c r="B4550">
        <v>41</v>
      </c>
      <c r="C4550" t="s">
        <v>2559</v>
      </c>
      <c r="D4550" t="s">
        <v>2674</v>
      </c>
      <c r="E4550">
        <v>1000730</v>
      </c>
      <c r="F4550" t="s">
        <v>47</v>
      </c>
      <c r="G4550" t="s">
        <v>54</v>
      </c>
      <c r="H4550" t="s">
        <v>2557</v>
      </c>
      <c r="I4550">
        <v>3912025328</v>
      </c>
      <c r="J4550" t="s">
        <v>2558</v>
      </c>
      <c r="K4550">
        <v>0</v>
      </c>
      <c r="L4550" t="s">
        <v>1228</v>
      </c>
      <c r="M4550">
        <v>0</v>
      </c>
      <c r="N4550" t="s">
        <v>1228</v>
      </c>
    </row>
    <row r="4551" spans="1:14" hidden="1">
      <c r="A4551">
        <v>19</v>
      </c>
      <c r="B4551">
        <v>41</v>
      </c>
      <c r="C4551" t="s">
        <v>2559</v>
      </c>
      <c r="D4551" t="s">
        <v>2674</v>
      </c>
      <c r="E4551">
        <v>1000730</v>
      </c>
      <c r="F4551" t="s">
        <v>47</v>
      </c>
      <c r="G4551" t="s">
        <v>54</v>
      </c>
      <c r="H4551" t="s">
        <v>2557</v>
      </c>
      <c r="I4551">
        <v>3912025328</v>
      </c>
      <c r="J4551" t="s">
        <v>2558</v>
      </c>
      <c r="K4551">
        <v>0</v>
      </c>
      <c r="L4551" t="s">
        <v>1228</v>
      </c>
      <c r="M4551">
        <v>0</v>
      </c>
      <c r="N4551" t="s">
        <v>1228</v>
      </c>
    </row>
    <row r="4552" spans="1:14" hidden="1">
      <c r="A4552">
        <v>10</v>
      </c>
      <c r="B4552">
        <v>41</v>
      </c>
      <c r="C4552" t="s">
        <v>2559</v>
      </c>
      <c r="D4552" t="s">
        <v>2674</v>
      </c>
      <c r="E4552">
        <v>1000730</v>
      </c>
      <c r="F4552" t="s">
        <v>47</v>
      </c>
      <c r="G4552" t="s">
        <v>1122</v>
      </c>
      <c r="H4552" t="s">
        <v>2557</v>
      </c>
      <c r="I4552">
        <v>3912025329</v>
      </c>
      <c r="J4552" t="s">
        <v>2558</v>
      </c>
      <c r="K4552">
        <v>0</v>
      </c>
      <c r="L4552" t="s">
        <v>1228</v>
      </c>
      <c r="M4552">
        <v>0</v>
      </c>
      <c r="N4552" t="s">
        <v>1228</v>
      </c>
    </row>
    <row r="4553" spans="1:14" hidden="1">
      <c r="A4553">
        <v>10</v>
      </c>
      <c r="B4553">
        <v>41</v>
      </c>
      <c r="C4553" t="s">
        <v>2559</v>
      </c>
      <c r="D4553" t="s">
        <v>2674</v>
      </c>
      <c r="E4553">
        <v>1000730</v>
      </c>
      <c r="F4553" t="s">
        <v>47</v>
      </c>
      <c r="G4553" t="s">
        <v>194</v>
      </c>
      <c r="H4553" t="s">
        <v>2557</v>
      </c>
      <c r="I4553">
        <v>3912025329</v>
      </c>
      <c r="J4553" t="s">
        <v>2558</v>
      </c>
      <c r="K4553">
        <v>0</v>
      </c>
      <c r="L4553" t="s">
        <v>1228</v>
      </c>
      <c r="M4553">
        <v>0</v>
      </c>
      <c r="N4553" t="s">
        <v>1228</v>
      </c>
    </row>
    <row r="4554" spans="1:14" hidden="1">
      <c r="A4554">
        <v>10</v>
      </c>
      <c r="B4554">
        <v>41</v>
      </c>
      <c r="C4554" t="s">
        <v>2559</v>
      </c>
      <c r="D4554" t="s">
        <v>2674</v>
      </c>
      <c r="E4554">
        <v>1000730</v>
      </c>
      <c r="F4554" t="s">
        <v>47</v>
      </c>
      <c r="G4554" t="s">
        <v>409</v>
      </c>
      <c r="H4554" t="s">
        <v>2557</v>
      </c>
      <c r="I4554">
        <v>3912025329</v>
      </c>
      <c r="J4554" t="s">
        <v>2558</v>
      </c>
      <c r="K4554">
        <v>0</v>
      </c>
      <c r="L4554" t="s">
        <v>1228</v>
      </c>
      <c r="M4554">
        <v>0</v>
      </c>
      <c r="N4554" t="s">
        <v>1228</v>
      </c>
    </row>
    <row r="4555" spans="1:14" hidden="1">
      <c r="A4555">
        <v>10</v>
      </c>
      <c r="B4555">
        <v>41</v>
      </c>
      <c r="C4555" t="s">
        <v>2559</v>
      </c>
      <c r="D4555" t="s">
        <v>2674</v>
      </c>
      <c r="E4555">
        <v>1000730</v>
      </c>
      <c r="F4555" t="s">
        <v>47</v>
      </c>
      <c r="G4555" t="s">
        <v>1122</v>
      </c>
      <c r="H4555" t="s">
        <v>2557</v>
      </c>
      <c r="I4555">
        <v>3912025329</v>
      </c>
      <c r="J4555" t="s">
        <v>2558</v>
      </c>
      <c r="K4555">
        <v>0</v>
      </c>
      <c r="L4555" t="s">
        <v>1228</v>
      </c>
      <c r="M4555">
        <v>0</v>
      </c>
      <c r="N4555" t="s">
        <v>1228</v>
      </c>
    </row>
    <row r="4556" spans="1:14" hidden="1">
      <c r="A4556">
        <v>10</v>
      </c>
      <c r="B4556">
        <v>41</v>
      </c>
      <c r="C4556" t="s">
        <v>2559</v>
      </c>
      <c r="D4556" t="s">
        <v>2674</v>
      </c>
      <c r="E4556">
        <v>1000730</v>
      </c>
      <c r="F4556" t="s">
        <v>47</v>
      </c>
      <c r="G4556" t="s">
        <v>194</v>
      </c>
      <c r="H4556" t="s">
        <v>2557</v>
      </c>
      <c r="I4556">
        <v>3912025329</v>
      </c>
      <c r="J4556" t="s">
        <v>2558</v>
      </c>
      <c r="K4556">
        <v>0</v>
      </c>
      <c r="L4556" t="s">
        <v>1228</v>
      </c>
      <c r="M4556">
        <v>0</v>
      </c>
      <c r="N4556" t="s">
        <v>1228</v>
      </c>
    </row>
    <row r="4557" spans="1:14" hidden="1">
      <c r="A4557">
        <v>10</v>
      </c>
      <c r="B4557">
        <v>41</v>
      </c>
      <c r="C4557" t="s">
        <v>2559</v>
      </c>
      <c r="D4557" t="s">
        <v>2674</v>
      </c>
      <c r="E4557">
        <v>1000730</v>
      </c>
      <c r="F4557" t="s">
        <v>47</v>
      </c>
      <c r="G4557" t="s">
        <v>409</v>
      </c>
      <c r="H4557" t="s">
        <v>2557</v>
      </c>
      <c r="I4557">
        <v>3912025329</v>
      </c>
      <c r="J4557" t="s">
        <v>2558</v>
      </c>
      <c r="K4557">
        <v>0</v>
      </c>
      <c r="L4557" t="s">
        <v>1228</v>
      </c>
      <c r="M4557">
        <v>0</v>
      </c>
      <c r="N4557" t="s">
        <v>1228</v>
      </c>
    </row>
    <row r="4558" spans="1:14" hidden="1">
      <c r="A4558">
        <v>19</v>
      </c>
      <c r="B4558">
        <v>41</v>
      </c>
      <c r="C4558" t="s">
        <v>2555</v>
      </c>
      <c r="D4558" t="s">
        <v>2674</v>
      </c>
      <c r="E4558">
        <v>1000730</v>
      </c>
      <c r="F4558" t="s">
        <v>47</v>
      </c>
      <c r="G4558" t="s">
        <v>54</v>
      </c>
      <c r="H4558" t="s">
        <v>2557</v>
      </c>
      <c r="I4558">
        <v>36753344</v>
      </c>
      <c r="J4558" t="s">
        <v>2558</v>
      </c>
      <c r="K4558">
        <v>0</v>
      </c>
      <c r="L4558" t="s">
        <v>1228</v>
      </c>
      <c r="M4558">
        <v>0</v>
      </c>
      <c r="N4558" t="s">
        <v>1228</v>
      </c>
    </row>
    <row r="4559" spans="1:14" hidden="1">
      <c r="A4559">
        <v>19</v>
      </c>
      <c r="B4559">
        <v>41</v>
      </c>
      <c r="C4559" t="s">
        <v>2555</v>
      </c>
      <c r="D4559" t="s">
        <v>2674</v>
      </c>
      <c r="E4559">
        <v>1000730</v>
      </c>
      <c r="F4559" t="s">
        <v>47</v>
      </c>
      <c r="G4559" t="s">
        <v>54</v>
      </c>
      <c r="H4559" t="s">
        <v>2557</v>
      </c>
      <c r="I4559">
        <v>36753344</v>
      </c>
      <c r="J4559" t="s">
        <v>2558</v>
      </c>
      <c r="K4559">
        <v>0</v>
      </c>
      <c r="L4559" t="s">
        <v>1228</v>
      </c>
      <c r="M4559">
        <v>0</v>
      </c>
      <c r="N4559" t="s">
        <v>1228</v>
      </c>
    </row>
    <row r="4560" spans="1:14" hidden="1">
      <c r="A4560">
        <v>19</v>
      </c>
      <c r="B4560">
        <v>41</v>
      </c>
      <c r="C4560" t="s">
        <v>2555</v>
      </c>
      <c r="D4560" t="s">
        <v>2674</v>
      </c>
      <c r="E4560">
        <v>1000730</v>
      </c>
      <c r="F4560" t="s">
        <v>47</v>
      </c>
      <c r="G4560" t="s">
        <v>54</v>
      </c>
      <c r="H4560" t="s">
        <v>2557</v>
      </c>
      <c r="I4560">
        <v>36753344</v>
      </c>
      <c r="J4560" t="s">
        <v>2558</v>
      </c>
      <c r="K4560">
        <v>0</v>
      </c>
      <c r="L4560" t="s">
        <v>1228</v>
      </c>
      <c r="M4560">
        <v>0</v>
      </c>
      <c r="N4560" t="s">
        <v>1228</v>
      </c>
    </row>
    <row r="4561" spans="1:14" hidden="1">
      <c r="A4561">
        <v>19</v>
      </c>
      <c r="B4561">
        <v>41</v>
      </c>
      <c r="C4561" t="s">
        <v>2555</v>
      </c>
      <c r="D4561" t="s">
        <v>2674</v>
      </c>
      <c r="E4561">
        <v>1000730</v>
      </c>
      <c r="F4561" t="s">
        <v>47</v>
      </c>
      <c r="G4561" t="s">
        <v>54</v>
      </c>
      <c r="H4561" t="s">
        <v>2557</v>
      </c>
      <c r="I4561">
        <v>36753344</v>
      </c>
      <c r="J4561" t="s">
        <v>2558</v>
      </c>
      <c r="K4561">
        <v>0</v>
      </c>
      <c r="L4561" t="s">
        <v>1228</v>
      </c>
      <c r="M4561">
        <v>0</v>
      </c>
      <c r="N4561" t="s">
        <v>1228</v>
      </c>
    </row>
    <row r="4562" spans="1:14" hidden="1">
      <c r="A4562">
        <v>19</v>
      </c>
      <c r="B4562">
        <v>41</v>
      </c>
      <c r="C4562" t="s">
        <v>2555</v>
      </c>
      <c r="D4562" t="s">
        <v>2674</v>
      </c>
      <c r="E4562">
        <v>1000730</v>
      </c>
      <c r="F4562" t="s">
        <v>47</v>
      </c>
      <c r="G4562" t="s">
        <v>54</v>
      </c>
      <c r="H4562" t="s">
        <v>2557</v>
      </c>
      <c r="I4562">
        <v>36753344</v>
      </c>
      <c r="J4562" t="s">
        <v>2558</v>
      </c>
      <c r="K4562" s="45">
        <v>71743</v>
      </c>
      <c r="L4562" t="s">
        <v>1228</v>
      </c>
      <c r="M4562" s="45">
        <v>13631</v>
      </c>
      <c r="N4562" t="s">
        <v>1228</v>
      </c>
    </row>
    <row r="4563" spans="1:14" hidden="1">
      <c r="A4563">
        <v>19</v>
      </c>
      <c r="B4563">
        <v>41</v>
      </c>
      <c r="C4563" t="s">
        <v>2555</v>
      </c>
      <c r="D4563" t="s">
        <v>2674</v>
      </c>
      <c r="E4563">
        <v>1000730</v>
      </c>
      <c r="F4563" t="s">
        <v>47</v>
      </c>
      <c r="G4563" t="s">
        <v>54</v>
      </c>
      <c r="H4563" t="s">
        <v>2557</v>
      </c>
      <c r="I4563">
        <v>36753344</v>
      </c>
      <c r="J4563" t="s">
        <v>2558</v>
      </c>
      <c r="K4563">
        <v>0</v>
      </c>
      <c r="L4563" t="s">
        <v>1228</v>
      </c>
      <c r="M4563">
        <v>0</v>
      </c>
      <c r="N4563" t="s">
        <v>1228</v>
      </c>
    </row>
    <row r="4564" spans="1:14" hidden="1">
      <c r="A4564">
        <v>19</v>
      </c>
      <c r="B4564">
        <v>41</v>
      </c>
      <c r="C4564" t="s">
        <v>2555</v>
      </c>
      <c r="D4564" t="s">
        <v>2674</v>
      </c>
      <c r="E4564">
        <v>1000730</v>
      </c>
      <c r="F4564" t="s">
        <v>47</v>
      </c>
      <c r="G4564" t="s">
        <v>54</v>
      </c>
      <c r="H4564" t="s">
        <v>2557</v>
      </c>
      <c r="I4564">
        <v>36753344</v>
      </c>
      <c r="J4564" t="s">
        <v>2558</v>
      </c>
      <c r="K4564">
        <v>0</v>
      </c>
      <c r="L4564" t="s">
        <v>1228</v>
      </c>
      <c r="M4564">
        <v>0</v>
      </c>
      <c r="N4564" t="s">
        <v>1228</v>
      </c>
    </row>
    <row r="4565" spans="1:14" hidden="1">
      <c r="A4565">
        <v>19</v>
      </c>
      <c r="B4565">
        <v>41</v>
      </c>
      <c r="C4565" t="s">
        <v>2555</v>
      </c>
      <c r="D4565" t="s">
        <v>2674</v>
      </c>
      <c r="E4565">
        <v>1000730</v>
      </c>
      <c r="F4565" t="s">
        <v>47</v>
      </c>
      <c r="G4565" t="s">
        <v>54</v>
      </c>
      <c r="H4565" t="s">
        <v>2557</v>
      </c>
      <c r="I4565">
        <v>36753344</v>
      </c>
      <c r="J4565" t="s">
        <v>2558</v>
      </c>
      <c r="K4565">
        <v>0</v>
      </c>
      <c r="L4565" t="s">
        <v>1228</v>
      </c>
      <c r="M4565">
        <v>0</v>
      </c>
      <c r="N4565" t="s">
        <v>1228</v>
      </c>
    </row>
    <row r="4566" spans="1:14" hidden="1">
      <c r="A4566">
        <v>19</v>
      </c>
      <c r="B4566">
        <v>41</v>
      </c>
      <c r="C4566" t="s">
        <v>2555</v>
      </c>
      <c r="D4566" t="s">
        <v>2674</v>
      </c>
      <c r="E4566">
        <v>1000730</v>
      </c>
      <c r="F4566" t="s">
        <v>47</v>
      </c>
      <c r="G4566" t="s">
        <v>54</v>
      </c>
      <c r="H4566" t="s">
        <v>2557</v>
      </c>
      <c r="I4566">
        <v>36753344</v>
      </c>
      <c r="J4566" t="s">
        <v>2558</v>
      </c>
      <c r="K4566">
        <v>0</v>
      </c>
      <c r="L4566" t="s">
        <v>1228</v>
      </c>
      <c r="M4566">
        <v>0</v>
      </c>
      <c r="N4566" t="s">
        <v>1228</v>
      </c>
    </row>
    <row r="4567" spans="1:14" hidden="1">
      <c r="A4567">
        <v>19</v>
      </c>
      <c r="B4567">
        <v>41</v>
      </c>
      <c r="C4567" t="s">
        <v>2555</v>
      </c>
      <c r="D4567" t="s">
        <v>2674</v>
      </c>
      <c r="E4567">
        <v>1000730</v>
      </c>
      <c r="F4567" t="s">
        <v>47</v>
      </c>
      <c r="G4567" t="s">
        <v>54</v>
      </c>
      <c r="H4567" t="s">
        <v>2557</v>
      </c>
      <c r="I4567">
        <v>36753344</v>
      </c>
      <c r="J4567" t="s">
        <v>2558</v>
      </c>
      <c r="K4567">
        <v>0</v>
      </c>
      <c r="L4567" t="s">
        <v>1228</v>
      </c>
      <c r="M4567">
        <v>0</v>
      </c>
      <c r="N4567" t="s">
        <v>1228</v>
      </c>
    </row>
    <row r="4568" spans="1:14" hidden="1">
      <c r="A4568">
        <v>19</v>
      </c>
      <c r="B4568">
        <v>41</v>
      </c>
      <c r="C4568" t="s">
        <v>2555</v>
      </c>
      <c r="D4568" t="s">
        <v>2674</v>
      </c>
      <c r="E4568">
        <v>1000730</v>
      </c>
      <c r="F4568" t="s">
        <v>47</v>
      </c>
      <c r="G4568" t="s">
        <v>54</v>
      </c>
      <c r="H4568" t="s">
        <v>2557</v>
      </c>
      <c r="I4568">
        <v>36753344</v>
      </c>
      <c r="J4568" t="s">
        <v>2558</v>
      </c>
      <c r="K4568">
        <v>0</v>
      </c>
      <c r="L4568" t="s">
        <v>1228</v>
      </c>
      <c r="M4568">
        <v>0</v>
      </c>
      <c r="N4568" t="s">
        <v>1228</v>
      </c>
    </row>
    <row r="4569" spans="1:14" hidden="1">
      <c r="A4569">
        <v>19</v>
      </c>
      <c r="B4569">
        <v>41</v>
      </c>
      <c r="C4569" t="s">
        <v>2555</v>
      </c>
      <c r="D4569" t="s">
        <v>2674</v>
      </c>
      <c r="E4569">
        <v>1000730</v>
      </c>
      <c r="F4569" t="s">
        <v>47</v>
      </c>
      <c r="G4569" t="s">
        <v>54</v>
      </c>
      <c r="H4569" t="s">
        <v>2557</v>
      </c>
      <c r="I4569">
        <v>36753344</v>
      </c>
      <c r="J4569" t="s">
        <v>2558</v>
      </c>
      <c r="K4569">
        <v>0</v>
      </c>
      <c r="L4569" t="s">
        <v>1228</v>
      </c>
      <c r="M4569">
        <v>0</v>
      </c>
      <c r="N4569" t="s">
        <v>1228</v>
      </c>
    </row>
    <row r="4570" spans="1:14" hidden="1">
      <c r="A4570">
        <v>19</v>
      </c>
      <c r="B4570">
        <v>41</v>
      </c>
      <c r="C4570" t="s">
        <v>2555</v>
      </c>
      <c r="D4570" t="s">
        <v>2674</v>
      </c>
      <c r="E4570">
        <v>1000730</v>
      </c>
      <c r="F4570" t="s">
        <v>47</v>
      </c>
      <c r="G4570" t="s">
        <v>54</v>
      </c>
      <c r="H4570" t="s">
        <v>2557</v>
      </c>
      <c r="I4570">
        <v>36753344</v>
      </c>
      <c r="J4570" t="s">
        <v>2558</v>
      </c>
      <c r="K4570">
        <v>0</v>
      </c>
      <c r="L4570" t="s">
        <v>1228</v>
      </c>
      <c r="M4570">
        <v>0</v>
      </c>
      <c r="N4570" t="s">
        <v>1228</v>
      </c>
    </row>
    <row r="4571" spans="1:14" hidden="1">
      <c r="A4571">
        <v>19</v>
      </c>
      <c r="B4571">
        <v>41</v>
      </c>
      <c r="C4571" t="s">
        <v>2555</v>
      </c>
      <c r="D4571" t="s">
        <v>2674</v>
      </c>
      <c r="E4571">
        <v>1000730</v>
      </c>
      <c r="F4571" t="s">
        <v>47</v>
      </c>
      <c r="G4571" t="s">
        <v>54</v>
      </c>
      <c r="H4571" t="s">
        <v>2557</v>
      </c>
      <c r="I4571">
        <v>36753344</v>
      </c>
      <c r="J4571" t="s">
        <v>2558</v>
      </c>
      <c r="K4571">
        <v>0</v>
      </c>
      <c r="L4571" t="s">
        <v>1228</v>
      </c>
      <c r="M4571">
        <v>0</v>
      </c>
      <c r="N4571" t="s">
        <v>1228</v>
      </c>
    </row>
    <row r="4572" spans="1:14" hidden="1">
      <c r="A4572">
        <v>19</v>
      </c>
      <c r="B4572">
        <v>41</v>
      </c>
      <c r="C4572" t="s">
        <v>2555</v>
      </c>
      <c r="D4572" t="s">
        <v>2674</v>
      </c>
      <c r="E4572">
        <v>1000730</v>
      </c>
      <c r="F4572" t="s">
        <v>47</v>
      </c>
      <c r="G4572" t="s">
        <v>54</v>
      </c>
      <c r="H4572" t="s">
        <v>2557</v>
      </c>
      <c r="I4572">
        <v>36753344</v>
      </c>
      <c r="J4572" t="s">
        <v>2558</v>
      </c>
      <c r="K4572">
        <v>0</v>
      </c>
      <c r="L4572" t="s">
        <v>1228</v>
      </c>
      <c r="M4572">
        <v>0</v>
      </c>
      <c r="N4572" t="s">
        <v>1228</v>
      </c>
    </row>
    <row r="4573" spans="1:14" hidden="1">
      <c r="A4573">
        <v>19</v>
      </c>
      <c r="B4573">
        <v>41</v>
      </c>
      <c r="C4573" t="s">
        <v>2555</v>
      </c>
      <c r="D4573" t="s">
        <v>2674</v>
      </c>
      <c r="E4573">
        <v>1000730</v>
      </c>
      <c r="F4573" t="s">
        <v>47</v>
      </c>
      <c r="G4573" t="s">
        <v>54</v>
      </c>
      <c r="H4573" t="s">
        <v>2557</v>
      </c>
      <c r="I4573">
        <v>36753344</v>
      </c>
      <c r="J4573" t="s">
        <v>2558</v>
      </c>
      <c r="K4573">
        <v>0</v>
      </c>
      <c r="L4573" t="s">
        <v>1228</v>
      </c>
      <c r="M4573">
        <v>0</v>
      </c>
      <c r="N4573" t="s">
        <v>1228</v>
      </c>
    </row>
    <row r="4574" spans="1:14" hidden="1">
      <c r="A4574">
        <v>19</v>
      </c>
      <c r="B4574">
        <v>41</v>
      </c>
      <c r="C4574" t="s">
        <v>2555</v>
      </c>
      <c r="D4574" t="s">
        <v>2674</v>
      </c>
      <c r="E4574">
        <v>1000730</v>
      </c>
      <c r="F4574" t="s">
        <v>47</v>
      </c>
      <c r="G4574" t="s">
        <v>54</v>
      </c>
      <c r="H4574" t="s">
        <v>2557</v>
      </c>
      <c r="I4574">
        <v>36753344</v>
      </c>
      <c r="J4574" t="s">
        <v>2558</v>
      </c>
      <c r="K4574">
        <v>0</v>
      </c>
      <c r="L4574" t="s">
        <v>1228</v>
      </c>
      <c r="M4574">
        <v>0</v>
      </c>
      <c r="N4574" t="s">
        <v>1228</v>
      </c>
    </row>
    <row r="4575" spans="1:14" hidden="1">
      <c r="A4575">
        <v>19</v>
      </c>
      <c r="B4575">
        <v>41</v>
      </c>
      <c r="C4575" t="s">
        <v>2555</v>
      </c>
      <c r="D4575" t="s">
        <v>2674</v>
      </c>
      <c r="E4575">
        <v>1000730</v>
      </c>
      <c r="F4575" t="s">
        <v>47</v>
      </c>
      <c r="G4575" t="s">
        <v>54</v>
      </c>
      <c r="H4575" t="s">
        <v>2557</v>
      </c>
      <c r="I4575">
        <v>36753344</v>
      </c>
      <c r="J4575" t="s">
        <v>2558</v>
      </c>
      <c r="K4575">
        <v>0</v>
      </c>
      <c r="L4575" t="s">
        <v>1228</v>
      </c>
      <c r="M4575">
        <v>0</v>
      </c>
      <c r="N4575" t="s">
        <v>1228</v>
      </c>
    </row>
    <row r="4576" spans="1:14" hidden="1">
      <c r="A4576">
        <v>19</v>
      </c>
      <c r="B4576">
        <v>41</v>
      </c>
      <c r="C4576" t="s">
        <v>2555</v>
      </c>
      <c r="D4576" t="s">
        <v>2674</v>
      </c>
      <c r="E4576">
        <v>1000730</v>
      </c>
      <c r="F4576" t="s">
        <v>47</v>
      </c>
      <c r="G4576" t="s">
        <v>54</v>
      </c>
      <c r="H4576" t="s">
        <v>2557</v>
      </c>
      <c r="I4576">
        <v>36753344</v>
      </c>
      <c r="J4576" t="s">
        <v>2558</v>
      </c>
      <c r="K4576">
        <v>0</v>
      </c>
      <c r="L4576" t="s">
        <v>1228</v>
      </c>
      <c r="M4576">
        <v>0</v>
      </c>
      <c r="N4576" t="s">
        <v>1228</v>
      </c>
    </row>
    <row r="4577" spans="1:14" hidden="1">
      <c r="A4577">
        <v>19</v>
      </c>
      <c r="B4577">
        <v>41</v>
      </c>
      <c r="C4577" t="s">
        <v>2555</v>
      </c>
      <c r="D4577" t="s">
        <v>2674</v>
      </c>
      <c r="E4577">
        <v>1000730</v>
      </c>
      <c r="F4577" t="s">
        <v>47</v>
      </c>
      <c r="G4577" t="s">
        <v>54</v>
      </c>
      <c r="H4577" t="s">
        <v>2557</v>
      </c>
      <c r="I4577">
        <v>36753344</v>
      </c>
      <c r="J4577" t="s">
        <v>2558</v>
      </c>
      <c r="K4577">
        <v>0</v>
      </c>
      <c r="L4577" t="s">
        <v>1228</v>
      </c>
      <c r="M4577">
        <v>0</v>
      </c>
      <c r="N4577" t="s">
        <v>1228</v>
      </c>
    </row>
    <row r="4578" spans="1:14" hidden="1">
      <c r="A4578">
        <v>19</v>
      </c>
      <c r="B4578">
        <v>41</v>
      </c>
      <c r="C4578" t="s">
        <v>2555</v>
      </c>
      <c r="D4578" t="s">
        <v>2674</v>
      </c>
      <c r="E4578">
        <v>1000730</v>
      </c>
      <c r="F4578" t="s">
        <v>47</v>
      </c>
      <c r="G4578" t="s">
        <v>54</v>
      </c>
      <c r="H4578" t="s">
        <v>2557</v>
      </c>
      <c r="I4578">
        <v>36753344</v>
      </c>
      <c r="J4578" t="s">
        <v>2558</v>
      </c>
      <c r="K4578">
        <v>0</v>
      </c>
      <c r="L4578" t="s">
        <v>1228</v>
      </c>
      <c r="M4578">
        <v>0</v>
      </c>
      <c r="N4578" t="s">
        <v>1228</v>
      </c>
    </row>
    <row r="4579" spans="1:14" hidden="1">
      <c r="A4579">
        <v>19</v>
      </c>
      <c r="B4579">
        <v>41</v>
      </c>
      <c r="C4579" t="s">
        <v>2555</v>
      </c>
      <c r="D4579" t="s">
        <v>2674</v>
      </c>
      <c r="E4579">
        <v>1000730</v>
      </c>
      <c r="F4579" t="s">
        <v>47</v>
      </c>
      <c r="G4579" t="s">
        <v>54</v>
      </c>
      <c r="H4579" t="s">
        <v>2557</v>
      </c>
      <c r="I4579">
        <v>36753344</v>
      </c>
      <c r="J4579" t="s">
        <v>2558</v>
      </c>
      <c r="K4579">
        <v>0</v>
      </c>
      <c r="L4579" t="s">
        <v>1228</v>
      </c>
      <c r="M4579">
        <v>0</v>
      </c>
      <c r="N4579" t="s">
        <v>1228</v>
      </c>
    </row>
    <row r="4580" spans="1:14" hidden="1">
      <c r="A4580">
        <v>19</v>
      </c>
      <c r="B4580">
        <v>41</v>
      </c>
      <c r="C4580" t="s">
        <v>2555</v>
      </c>
      <c r="D4580" t="s">
        <v>2674</v>
      </c>
      <c r="E4580">
        <v>1000730</v>
      </c>
      <c r="F4580" t="s">
        <v>47</v>
      </c>
      <c r="G4580" t="s">
        <v>54</v>
      </c>
      <c r="H4580" t="s">
        <v>2557</v>
      </c>
      <c r="I4580">
        <v>36753344</v>
      </c>
      <c r="J4580" t="s">
        <v>2558</v>
      </c>
      <c r="K4580">
        <v>0</v>
      </c>
      <c r="L4580" t="s">
        <v>1228</v>
      </c>
      <c r="M4580">
        <v>0</v>
      </c>
      <c r="N4580" t="s">
        <v>1228</v>
      </c>
    </row>
    <row r="4581" spans="1:14" hidden="1">
      <c r="A4581">
        <v>19</v>
      </c>
      <c r="B4581">
        <v>41</v>
      </c>
      <c r="C4581" t="s">
        <v>2555</v>
      </c>
      <c r="D4581" t="s">
        <v>2674</v>
      </c>
      <c r="E4581">
        <v>1000730</v>
      </c>
      <c r="F4581" t="s">
        <v>47</v>
      </c>
      <c r="G4581" t="s">
        <v>54</v>
      </c>
      <c r="H4581" t="s">
        <v>2557</v>
      </c>
      <c r="I4581">
        <v>36753344</v>
      </c>
      <c r="J4581" t="s">
        <v>2558</v>
      </c>
      <c r="K4581">
        <v>0</v>
      </c>
      <c r="L4581" t="s">
        <v>1228</v>
      </c>
      <c r="M4581">
        <v>0</v>
      </c>
      <c r="N4581" t="s">
        <v>1228</v>
      </c>
    </row>
    <row r="4582" spans="1:14" hidden="1">
      <c r="A4582">
        <v>10</v>
      </c>
      <c r="B4582">
        <v>41</v>
      </c>
      <c r="C4582" t="s">
        <v>2555</v>
      </c>
      <c r="D4582" t="s">
        <v>2674</v>
      </c>
      <c r="E4582">
        <v>1000730</v>
      </c>
      <c r="F4582" t="s">
        <v>47</v>
      </c>
      <c r="G4582" t="s">
        <v>117</v>
      </c>
      <c r="H4582" t="s">
        <v>2557</v>
      </c>
      <c r="I4582">
        <v>36753345</v>
      </c>
      <c r="J4582" t="s">
        <v>2558</v>
      </c>
      <c r="K4582">
        <v>0</v>
      </c>
      <c r="L4582" t="s">
        <v>1228</v>
      </c>
      <c r="M4582">
        <v>0</v>
      </c>
      <c r="N4582" t="s">
        <v>1228</v>
      </c>
    </row>
    <row r="4583" spans="1:14" hidden="1">
      <c r="A4583">
        <v>10</v>
      </c>
      <c r="B4583">
        <v>41</v>
      </c>
      <c r="C4583" t="s">
        <v>2555</v>
      </c>
      <c r="D4583" t="s">
        <v>2674</v>
      </c>
      <c r="E4583">
        <v>1000730</v>
      </c>
      <c r="F4583" t="s">
        <v>47</v>
      </c>
      <c r="G4583" t="s">
        <v>317</v>
      </c>
      <c r="H4583" t="s">
        <v>2557</v>
      </c>
      <c r="I4583">
        <v>36753345</v>
      </c>
      <c r="J4583" t="s">
        <v>2558</v>
      </c>
      <c r="K4583">
        <v>0</v>
      </c>
      <c r="L4583" t="s">
        <v>1228</v>
      </c>
      <c r="M4583">
        <v>0</v>
      </c>
      <c r="N4583" t="s">
        <v>1228</v>
      </c>
    </row>
    <row r="4584" spans="1:14" hidden="1">
      <c r="A4584">
        <v>10</v>
      </c>
      <c r="B4584">
        <v>41</v>
      </c>
      <c r="C4584" t="s">
        <v>2555</v>
      </c>
      <c r="D4584" t="s">
        <v>2674</v>
      </c>
      <c r="E4584">
        <v>1000730</v>
      </c>
      <c r="F4584" t="s">
        <v>47</v>
      </c>
      <c r="G4584" t="s">
        <v>279</v>
      </c>
      <c r="H4584" t="s">
        <v>2557</v>
      </c>
      <c r="I4584">
        <v>36753345</v>
      </c>
      <c r="J4584" t="s">
        <v>2558</v>
      </c>
      <c r="K4584">
        <v>0</v>
      </c>
      <c r="L4584" t="s">
        <v>1228</v>
      </c>
      <c r="M4584">
        <v>0</v>
      </c>
      <c r="N4584" t="s">
        <v>1228</v>
      </c>
    </row>
    <row r="4585" spans="1:14" hidden="1">
      <c r="A4585">
        <v>10</v>
      </c>
      <c r="B4585">
        <v>41</v>
      </c>
      <c r="C4585" t="s">
        <v>2555</v>
      </c>
      <c r="D4585" t="s">
        <v>2674</v>
      </c>
      <c r="E4585">
        <v>1000730</v>
      </c>
      <c r="F4585" t="s">
        <v>47</v>
      </c>
      <c r="G4585" t="s">
        <v>80</v>
      </c>
      <c r="H4585" t="s">
        <v>2557</v>
      </c>
      <c r="I4585">
        <v>36753345</v>
      </c>
      <c r="J4585" t="s">
        <v>2558</v>
      </c>
      <c r="K4585">
        <v>0</v>
      </c>
      <c r="L4585" t="s">
        <v>1228</v>
      </c>
      <c r="M4585">
        <v>0</v>
      </c>
      <c r="N4585" t="s">
        <v>1228</v>
      </c>
    </row>
    <row r="4586" spans="1:14" hidden="1">
      <c r="A4586">
        <v>10</v>
      </c>
      <c r="B4586">
        <v>41</v>
      </c>
      <c r="C4586" t="s">
        <v>2555</v>
      </c>
      <c r="D4586" t="s">
        <v>2674</v>
      </c>
      <c r="E4586">
        <v>1000730</v>
      </c>
      <c r="F4586" t="s">
        <v>47</v>
      </c>
      <c r="G4586" t="s">
        <v>117</v>
      </c>
      <c r="H4586" t="s">
        <v>2557</v>
      </c>
      <c r="I4586">
        <v>36753345</v>
      </c>
      <c r="J4586" t="s">
        <v>2558</v>
      </c>
      <c r="K4586">
        <v>0</v>
      </c>
      <c r="L4586" t="s">
        <v>1228</v>
      </c>
      <c r="M4586">
        <v>0</v>
      </c>
      <c r="N4586" t="s">
        <v>1228</v>
      </c>
    </row>
    <row r="4587" spans="1:14" hidden="1">
      <c r="A4587">
        <v>10</v>
      </c>
      <c r="B4587">
        <v>41</v>
      </c>
      <c r="C4587" t="s">
        <v>2555</v>
      </c>
      <c r="D4587" t="s">
        <v>2674</v>
      </c>
      <c r="E4587">
        <v>1000730</v>
      </c>
      <c r="F4587" t="s">
        <v>47</v>
      </c>
      <c r="G4587" t="s">
        <v>135</v>
      </c>
      <c r="H4587" t="s">
        <v>2557</v>
      </c>
      <c r="I4587">
        <v>36753345</v>
      </c>
      <c r="J4587" t="s">
        <v>2558</v>
      </c>
      <c r="K4587">
        <v>0</v>
      </c>
      <c r="L4587" t="s">
        <v>1228</v>
      </c>
      <c r="M4587">
        <v>0</v>
      </c>
      <c r="N4587" t="s">
        <v>1228</v>
      </c>
    </row>
    <row r="4588" spans="1:14" hidden="1">
      <c r="A4588">
        <v>10</v>
      </c>
      <c r="B4588">
        <v>41</v>
      </c>
      <c r="C4588" t="s">
        <v>2555</v>
      </c>
      <c r="D4588" t="s">
        <v>2674</v>
      </c>
      <c r="E4588">
        <v>1000730</v>
      </c>
      <c r="F4588" t="s">
        <v>47</v>
      </c>
      <c r="G4588" t="s">
        <v>155</v>
      </c>
      <c r="H4588" t="s">
        <v>2557</v>
      </c>
      <c r="I4588">
        <v>36753345</v>
      </c>
      <c r="J4588" t="s">
        <v>2558</v>
      </c>
      <c r="K4588">
        <v>0</v>
      </c>
      <c r="L4588" t="s">
        <v>1228</v>
      </c>
      <c r="M4588">
        <v>0</v>
      </c>
      <c r="N4588" t="s">
        <v>1228</v>
      </c>
    </row>
    <row r="4589" spans="1:14" hidden="1">
      <c r="A4589">
        <v>10</v>
      </c>
      <c r="B4589">
        <v>41</v>
      </c>
      <c r="C4589" t="s">
        <v>2555</v>
      </c>
      <c r="D4589" t="s">
        <v>2674</v>
      </c>
      <c r="E4589">
        <v>1000730</v>
      </c>
      <c r="F4589" t="s">
        <v>47</v>
      </c>
      <c r="G4589" t="s">
        <v>317</v>
      </c>
      <c r="H4589" t="s">
        <v>2557</v>
      </c>
      <c r="I4589">
        <v>36753345</v>
      </c>
      <c r="J4589" t="s">
        <v>2558</v>
      </c>
      <c r="K4589">
        <v>0</v>
      </c>
      <c r="L4589" t="s">
        <v>1228</v>
      </c>
      <c r="M4589">
        <v>0</v>
      </c>
      <c r="N4589" t="s">
        <v>1228</v>
      </c>
    </row>
    <row r="4590" spans="1:14" hidden="1">
      <c r="A4590">
        <v>10</v>
      </c>
      <c r="B4590">
        <v>41</v>
      </c>
      <c r="C4590" t="s">
        <v>2555</v>
      </c>
      <c r="D4590" t="s">
        <v>2674</v>
      </c>
      <c r="E4590">
        <v>1000730</v>
      </c>
      <c r="F4590" t="s">
        <v>47</v>
      </c>
      <c r="G4590" t="s">
        <v>80</v>
      </c>
      <c r="H4590" t="s">
        <v>2557</v>
      </c>
      <c r="I4590">
        <v>36753345</v>
      </c>
      <c r="J4590" t="s">
        <v>2558</v>
      </c>
      <c r="K4590">
        <v>0</v>
      </c>
      <c r="L4590" t="s">
        <v>1228</v>
      </c>
      <c r="M4590">
        <v>0</v>
      </c>
      <c r="N4590" t="s">
        <v>1228</v>
      </c>
    </row>
    <row r="4591" spans="1:14" hidden="1">
      <c r="A4591">
        <v>10</v>
      </c>
      <c r="B4591">
        <v>41</v>
      </c>
      <c r="C4591" t="s">
        <v>2555</v>
      </c>
      <c r="D4591" t="s">
        <v>2674</v>
      </c>
      <c r="E4591">
        <v>1000730</v>
      </c>
      <c r="F4591" t="s">
        <v>47</v>
      </c>
      <c r="G4591" t="s">
        <v>252</v>
      </c>
      <c r="H4591" t="s">
        <v>2557</v>
      </c>
      <c r="I4591">
        <v>36753345</v>
      </c>
      <c r="J4591" t="s">
        <v>2558</v>
      </c>
      <c r="K4591">
        <v>0</v>
      </c>
      <c r="L4591" t="s">
        <v>1228</v>
      </c>
      <c r="M4591">
        <v>0</v>
      </c>
      <c r="N4591" t="s">
        <v>1228</v>
      </c>
    </row>
    <row r="4592" spans="1:14" hidden="1">
      <c r="A4592">
        <v>10</v>
      </c>
      <c r="B4592">
        <v>41</v>
      </c>
      <c r="C4592" t="s">
        <v>2555</v>
      </c>
      <c r="D4592" t="s">
        <v>2674</v>
      </c>
      <c r="E4592">
        <v>1000730</v>
      </c>
      <c r="F4592" t="s">
        <v>47</v>
      </c>
      <c r="G4592" t="s">
        <v>475</v>
      </c>
      <c r="H4592" t="s">
        <v>2557</v>
      </c>
      <c r="I4592">
        <v>36753345</v>
      </c>
      <c r="J4592" t="s">
        <v>2558</v>
      </c>
      <c r="K4592">
        <v>0</v>
      </c>
      <c r="L4592" t="s">
        <v>1228</v>
      </c>
      <c r="M4592">
        <v>0</v>
      </c>
      <c r="N4592" t="s">
        <v>1228</v>
      </c>
    </row>
    <row r="4593" spans="1:14" hidden="1">
      <c r="A4593">
        <v>10</v>
      </c>
      <c r="B4593">
        <v>41</v>
      </c>
      <c r="C4593" t="s">
        <v>2555</v>
      </c>
      <c r="D4593" t="s">
        <v>2674</v>
      </c>
      <c r="E4593">
        <v>1000730</v>
      </c>
      <c r="F4593" t="s">
        <v>47</v>
      </c>
      <c r="G4593" t="s">
        <v>481</v>
      </c>
      <c r="H4593" t="s">
        <v>2557</v>
      </c>
      <c r="I4593">
        <v>36753345</v>
      </c>
      <c r="J4593" t="s">
        <v>2558</v>
      </c>
      <c r="K4593">
        <v>0</v>
      </c>
      <c r="L4593" t="s">
        <v>1228</v>
      </c>
      <c r="M4593">
        <v>0</v>
      </c>
      <c r="N4593" t="s">
        <v>1228</v>
      </c>
    </row>
    <row r="4594" spans="1:14" hidden="1">
      <c r="A4594">
        <v>10</v>
      </c>
      <c r="B4594">
        <v>41</v>
      </c>
      <c r="C4594" t="s">
        <v>2555</v>
      </c>
      <c r="D4594" t="s">
        <v>2674</v>
      </c>
      <c r="E4594">
        <v>1000730</v>
      </c>
      <c r="F4594" t="s">
        <v>47</v>
      </c>
      <c r="G4594" t="s">
        <v>317</v>
      </c>
      <c r="H4594" t="s">
        <v>2557</v>
      </c>
      <c r="I4594">
        <v>36753345</v>
      </c>
      <c r="J4594" t="s">
        <v>2558</v>
      </c>
      <c r="K4594">
        <v>0</v>
      </c>
      <c r="L4594" t="s">
        <v>1228</v>
      </c>
      <c r="M4594">
        <v>0</v>
      </c>
      <c r="N4594" t="s">
        <v>1228</v>
      </c>
    </row>
    <row r="4595" spans="1:14" hidden="1">
      <c r="A4595">
        <v>10</v>
      </c>
      <c r="B4595">
        <v>41</v>
      </c>
      <c r="C4595" t="s">
        <v>2555</v>
      </c>
      <c r="D4595" t="s">
        <v>2674</v>
      </c>
      <c r="E4595">
        <v>1000730</v>
      </c>
      <c r="F4595" t="s">
        <v>47</v>
      </c>
      <c r="G4595" t="s">
        <v>80</v>
      </c>
      <c r="H4595" t="s">
        <v>2557</v>
      </c>
      <c r="I4595">
        <v>36753345</v>
      </c>
      <c r="J4595" t="s">
        <v>2558</v>
      </c>
      <c r="K4595">
        <v>0</v>
      </c>
      <c r="L4595" t="s">
        <v>1228</v>
      </c>
      <c r="M4595">
        <v>0</v>
      </c>
      <c r="N4595" t="s">
        <v>1228</v>
      </c>
    </row>
    <row r="4596" spans="1:14" hidden="1">
      <c r="A4596">
        <v>10</v>
      </c>
      <c r="B4596">
        <v>41</v>
      </c>
      <c r="C4596" t="s">
        <v>2555</v>
      </c>
      <c r="D4596" t="s">
        <v>2674</v>
      </c>
      <c r="E4596">
        <v>1000730</v>
      </c>
      <c r="F4596" t="s">
        <v>47</v>
      </c>
      <c r="G4596" t="s">
        <v>117</v>
      </c>
      <c r="H4596" t="s">
        <v>2557</v>
      </c>
      <c r="I4596">
        <v>36753345</v>
      </c>
      <c r="J4596" t="s">
        <v>2558</v>
      </c>
      <c r="K4596">
        <v>0</v>
      </c>
      <c r="L4596" t="s">
        <v>1228</v>
      </c>
      <c r="M4596">
        <v>0</v>
      </c>
      <c r="N4596" t="s">
        <v>1228</v>
      </c>
    </row>
    <row r="4597" spans="1:14" hidden="1">
      <c r="A4597">
        <v>10</v>
      </c>
      <c r="B4597">
        <v>41</v>
      </c>
      <c r="C4597" t="s">
        <v>2555</v>
      </c>
      <c r="D4597" t="s">
        <v>2674</v>
      </c>
      <c r="E4597">
        <v>1000730</v>
      </c>
      <c r="F4597" t="s">
        <v>47</v>
      </c>
      <c r="G4597" t="s">
        <v>155</v>
      </c>
      <c r="H4597" t="s">
        <v>2557</v>
      </c>
      <c r="I4597">
        <v>36753345</v>
      </c>
      <c r="J4597" t="s">
        <v>2558</v>
      </c>
      <c r="K4597">
        <v>0</v>
      </c>
      <c r="L4597" t="s">
        <v>1228</v>
      </c>
      <c r="M4597">
        <v>0</v>
      </c>
      <c r="N4597" t="s">
        <v>1228</v>
      </c>
    </row>
    <row r="4598" spans="1:14" hidden="1">
      <c r="A4598">
        <v>10</v>
      </c>
      <c r="B4598">
        <v>41</v>
      </c>
      <c r="C4598" t="s">
        <v>2555</v>
      </c>
      <c r="D4598" t="s">
        <v>2674</v>
      </c>
      <c r="E4598">
        <v>1000730</v>
      </c>
      <c r="F4598" t="s">
        <v>47</v>
      </c>
      <c r="G4598" t="s">
        <v>117</v>
      </c>
      <c r="H4598" t="s">
        <v>2557</v>
      </c>
      <c r="I4598">
        <v>36753345</v>
      </c>
      <c r="J4598" t="s">
        <v>2558</v>
      </c>
      <c r="K4598">
        <v>0</v>
      </c>
      <c r="L4598" t="s">
        <v>1228</v>
      </c>
      <c r="M4598">
        <v>0</v>
      </c>
      <c r="N4598" t="s">
        <v>1228</v>
      </c>
    </row>
    <row r="4599" spans="1:14" hidden="1">
      <c r="A4599">
        <v>10</v>
      </c>
      <c r="B4599">
        <v>41</v>
      </c>
      <c r="C4599" t="s">
        <v>2555</v>
      </c>
      <c r="D4599" t="s">
        <v>2674</v>
      </c>
      <c r="E4599">
        <v>1000730</v>
      </c>
      <c r="F4599" t="s">
        <v>47</v>
      </c>
      <c r="G4599" t="s">
        <v>252</v>
      </c>
      <c r="H4599" t="s">
        <v>2557</v>
      </c>
      <c r="I4599">
        <v>36753345</v>
      </c>
      <c r="J4599" t="s">
        <v>2558</v>
      </c>
      <c r="K4599">
        <v>0</v>
      </c>
      <c r="L4599" t="s">
        <v>1228</v>
      </c>
      <c r="M4599">
        <v>0</v>
      </c>
      <c r="N4599" t="s">
        <v>1228</v>
      </c>
    </row>
    <row r="4600" spans="1:14" hidden="1">
      <c r="A4600">
        <v>10</v>
      </c>
      <c r="B4600">
        <v>41</v>
      </c>
      <c r="C4600" t="s">
        <v>2555</v>
      </c>
      <c r="D4600" t="s">
        <v>2674</v>
      </c>
      <c r="E4600">
        <v>1000730</v>
      </c>
      <c r="F4600" t="s">
        <v>47</v>
      </c>
      <c r="G4600" t="s">
        <v>414</v>
      </c>
      <c r="H4600" t="s">
        <v>2557</v>
      </c>
      <c r="I4600">
        <v>36753345</v>
      </c>
      <c r="J4600" t="s">
        <v>2558</v>
      </c>
      <c r="K4600">
        <v>0</v>
      </c>
      <c r="L4600" t="s">
        <v>1228</v>
      </c>
      <c r="M4600">
        <v>0</v>
      </c>
      <c r="N4600" t="s">
        <v>1228</v>
      </c>
    </row>
    <row r="4601" spans="1:14" hidden="1">
      <c r="A4601">
        <v>10</v>
      </c>
      <c r="B4601">
        <v>41</v>
      </c>
      <c r="C4601" t="s">
        <v>2555</v>
      </c>
      <c r="D4601" t="s">
        <v>2674</v>
      </c>
      <c r="E4601">
        <v>1000730</v>
      </c>
      <c r="F4601" t="s">
        <v>47</v>
      </c>
      <c r="G4601" t="s">
        <v>530</v>
      </c>
      <c r="H4601" t="s">
        <v>2557</v>
      </c>
      <c r="I4601">
        <v>36753345</v>
      </c>
      <c r="J4601" t="s">
        <v>2558</v>
      </c>
      <c r="K4601">
        <v>0</v>
      </c>
      <c r="L4601" t="s">
        <v>1228</v>
      </c>
      <c r="M4601">
        <v>0</v>
      </c>
      <c r="N4601" t="s">
        <v>1228</v>
      </c>
    </row>
    <row r="4602" spans="1:14" hidden="1">
      <c r="A4602">
        <v>10</v>
      </c>
      <c r="B4602">
        <v>41</v>
      </c>
      <c r="C4602" t="s">
        <v>2555</v>
      </c>
      <c r="D4602" t="s">
        <v>2674</v>
      </c>
      <c r="E4602">
        <v>1000730</v>
      </c>
      <c r="F4602" t="s">
        <v>47</v>
      </c>
      <c r="G4602" t="s">
        <v>150</v>
      </c>
      <c r="H4602" t="s">
        <v>2557</v>
      </c>
      <c r="I4602">
        <v>36753345</v>
      </c>
      <c r="J4602" t="s">
        <v>2558</v>
      </c>
      <c r="K4602">
        <v>0</v>
      </c>
      <c r="L4602" t="s">
        <v>1228</v>
      </c>
      <c r="M4602">
        <v>0</v>
      </c>
      <c r="N4602" t="s">
        <v>1228</v>
      </c>
    </row>
    <row r="4603" spans="1:14" hidden="1">
      <c r="A4603">
        <v>10</v>
      </c>
      <c r="B4603">
        <v>41</v>
      </c>
      <c r="C4603" t="s">
        <v>2555</v>
      </c>
      <c r="D4603" t="s">
        <v>2674</v>
      </c>
      <c r="E4603">
        <v>1000730</v>
      </c>
      <c r="F4603" t="s">
        <v>47</v>
      </c>
      <c r="G4603" t="s">
        <v>194</v>
      </c>
      <c r="H4603" t="s">
        <v>2557</v>
      </c>
      <c r="I4603">
        <v>36753345</v>
      </c>
      <c r="J4603" t="s">
        <v>2558</v>
      </c>
      <c r="K4603">
        <v>0</v>
      </c>
      <c r="L4603" t="s">
        <v>1228</v>
      </c>
      <c r="M4603">
        <v>0</v>
      </c>
      <c r="N4603" t="s">
        <v>1228</v>
      </c>
    </row>
    <row r="4604" spans="1:14" hidden="1">
      <c r="A4604">
        <v>10</v>
      </c>
      <c r="B4604">
        <v>41</v>
      </c>
      <c r="C4604" t="s">
        <v>2555</v>
      </c>
      <c r="D4604" t="s">
        <v>2674</v>
      </c>
      <c r="E4604">
        <v>1000730</v>
      </c>
      <c r="F4604" t="s">
        <v>47</v>
      </c>
      <c r="G4604" t="s">
        <v>155</v>
      </c>
      <c r="H4604" t="s">
        <v>2557</v>
      </c>
      <c r="I4604">
        <v>36753345</v>
      </c>
      <c r="J4604" t="s">
        <v>2558</v>
      </c>
      <c r="K4604">
        <v>0</v>
      </c>
      <c r="L4604" t="s">
        <v>1228</v>
      </c>
      <c r="M4604">
        <v>0</v>
      </c>
      <c r="N4604" t="s">
        <v>1228</v>
      </c>
    </row>
    <row r="4605" spans="1:14" hidden="1">
      <c r="A4605">
        <v>10</v>
      </c>
      <c r="B4605">
        <v>41</v>
      </c>
      <c r="C4605" t="s">
        <v>2555</v>
      </c>
      <c r="D4605" t="s">
        <v>2674</v>
      </c>
      <c r="E4605">
        <v>1000730</v>
      </c>
      <c r="F4605" t="s">
        <v>47</v>
      </c>
      <c r="G4605" t="s">
        <v>137</v>
      </c>
      <c r="H4605" t="s">
        <v>2557</v>
      </c>
      <c r="I4605">
        <v>36753345</v>
      </c>
      <c r="J4605" t="s">
        <v>2558</v>
      </c>
      <c r="K4605">
        <v>0</v>
      </c>
      <c r="L4605" t="s">
        <v>1228</v>
      </c>
      <c r="M4605">
        <v>0</v>
      </c>
      <c r="N4605" t="s">
        <v>1228</v>
      </c>
    </row>
    <row r="4606" spans="1:14" hidden="1">
      <c r="A4606">
        <v>10</v>
      </c>
      <c r="B4606">
        <v>41</v>
      </c>
      <c r="C4606" t="s">
        <v>2555</v>
      </c>
      <c r="D4606" t="s">
        <v>2674</v>
      </c>
      <c r="E4606">
        <v>1000730</v>
      </c>
      <c r="F4606" t="s">
        <v>47</v>
      </c>
      <c r="G4606" t="s">
        <v>117</v>
      </c>
      <c r="H4606" t="s">
        <v>2557</v>
      </c>
      <c r="I4606">
        <v>36753345</v>
      </c>
      <c r="J4606" t="s">
        <v>2558</v>
      </c>
      <c r="K4606">
        <v>0</v>
      </c>
      <c r="L4606" t="s">
        <v>1228</v>
      </c>
      <c r="M4606">
        <v>0</v>
      </c>
      <c r="N4606" t="s">
        <v>1228</v>
      </c>
    </row>
    <row r="4607" spans="1:14" hidden="1">
      <c r="A4607">
        <v>10</v>
      </c>
      <c r="B4607">
        <v>41</v>
      </c>
      <c r="C4607" t="s">
        <v>2555</v>
      </c>
      <c r="D4607" t="s">
        <v>2674</v>
      </c>
      <c r="E4607">
        <v>1000730</v>
      </c>
      <c r="F4607" t="s">
        <v>47</v>
      </c>
      <c r="G4607" t="s">
        <v>182</v>
      </c>
      <c r="H4607" t="s">
        <v>2557</v>
      </c>
      <c r="I4607">
        <v>36753345</v>
      </c>
      <c r="J4607" t="s">
        <v>2558</v>
      </c>
      <c r="K4607">
        <v>0</v>
      </c>
      <c r="L4607" t="s">
        <v>1228</v>
      </c>
      <c r="M4607">
        <v>0</v>
      </c>
      <c r="N4607" t="s">
        <v>1228</v>
      </c>
    </row>
    <row r="4608" spans="1:14" hidden="1">
      <c r="A4608">
        <v>10</v>
      </c>
      <c r="B4608">
        <v>41</v>
      </c>
      <c r="C4608" t="s">
        <v>2555</v>
      </c>
      <c r="D4608" t="s">
        <v>2674</v>
      </c>
      <c r="E4608">
        <v>1000730</v>
      </c>
      <c r="F4608" t="s">
        <v>47</v>
      </c>
      <c r="G4608" t="s">
        <v>135</v>
      </c>
      <c r="H4608" t="s">
        <v>2557</v>
      </c>
      <c r="I4608">
        <v>36753345</v>
      </c>
      <c r="J4608" t="s">
        <v>2558</v>
      </c>
      <c r="K4608">
        <v>0</v>
      </c>
      <c r="L4608" t="s">
        <v>1228</v>
      </c>
      <c r="M4608">
        <v>0</v>
      </c>
      <c r="N4608" t="s">
        <v>1228</v>
      </c>
    </row>
    <row r="4609" spans="1:14" hidden="1">
      <c r="A4609">
        <v>10</v>
      </c>
      <c r="B4609">
        <v>41</v>
      </c>
      <c r="C4609" t="s">
        <v>2555</v>
      </c>
      <c r="D4609" t="s">
        <v>2674</v>
      </c>
      <c r="E4609">
        <v>1000730</v>
      </c>
      <c r="F4609" t="s">
        <v>47</v>
      </c>
      <c r="G4609" t="s">
        <v>137</v>
      </c>
      <c r="H4609" t="s">
        <v>2557</v>
      </c>
      <c r="I4609">
        <v>36753345</v>
      </c>
      <c r="J4609" t="s">
        <v>2558</v>
      </c>
      <c r="K4609">
        <v>0</v>
      </c>
      <c r="L4609" t="s">
        <v>1228</v>
      </c>
      <c r="M4609">
        <v>0</v>
      </c>
      <c r="N4609" t="s">
        <v>1228</v>
      </c>
    </row>
    <row r="4610" spans="1:14" hidden="1">
      <c r="A4610">
        <v>10</v>
      </c>
      <c r="B4610">
        <v>41</v>
      </c>
      <c r="C4610" t="s">
        <v>2555</v>
      </c>
      <c r="D4610" t="s">
        <v>2674</v>
      </c>
      <c r="E4610">
        <v>1000730</v>
      </c>
      <c r="F4610" t="s">
        <v>47</v>
      </c>
      <c r="G4610" t="s">
        <v>254</v>
      </c>
      <c r="H4610" t="s">
        <v>2557</v>
      </c>
      <c r="I4610">
        <v>36753345</v>
      </c>
      <c r="J4610" t="s">
        <v>2558</v>
      </c>
      <c r="K4610">
        <v>0</v>
      </c>
      <c r="L4610" t="s">
        <v>1228</v>
      </c>
      <c r="M4610">
        <v>0</v>
      </c>
      <c r="N4610" t="s">
        <v>1228</v>
      </c>
    </row>
    <row r="4611" spans="1:14" hidden="1">
      <c r="A4611">
        <v>10</v>
      </c>
      <c r="B4611">
        <v>41</v>
      </c>
      <c r="C4611" t="s">
        <v>2555</v>
      </c>
      <c r="D4611" t="s">
        <v>2674</v>
      </c>
      <c r="E4611">
        <v>1000730</v>
      </c>
      <c r="F4611" t="s">
        <v>47</v>
      </c>
      <c r="G4611" t="s">
        <v>177</v>
      </c>
      <c r="H4611" t="s">
        <v>2557</v>
      </c>
      <c r="I4611">
        <v>36753345</v>
      </c>
      <c r="J4611" t="s">
        <v>2558</v>
      </c>
      <c r="K4611">
        <v>0</v>
      </c>
      <c r="L4611" t="s">
        <v>1228</v>
      </c>
      <c r="M4611">
        <v>0</v>
      </c>
      <c r="N4611" t="s">
        <v>1228</v>
      </c>
    </row>
    <row r="4612" spans="1:14" hidden="1">
      <c r="A4612">
        <v>10</v>
      </c>
      <c r="B4612">
        <v>41</v>
      </c>
      <c r="C4612" t="s">
        <v>2555</v>
      </c>
      <c r="D4612" t="s">
        <v>2674</v>
      </c>
      <c r="E4612">
        <v>1000730</v>
      </c>
      <c r="F4612" t="s">
        <v>47</v>
      </c>
      <c r="G4612" t="s">
        <v>80</v>
      </c>
      <c r="H4612" t="s">
        <v>2557</v>
      </c>
      <c r="I4612">
        <v>36753345</v>
      </c>
      <c r="J4612" t="s">
        <v>2558</v>
      </c>
      <c r="K4612">
        <v>0</v>
      </c>
      <c r="L4612" t="s">
        <v>1228</v>
      </c>
      <c r="M4612">
        <v>0</v>
      </c>
      <c r="N4612" t="s">
        <v>1228</v>
      </c>
    </row>
    <row r="4613" spans="1:14" hidden="1">
      <c r="A4613">
        <v>10</v>
      </c>
      <c r="B4613">
        <v>41</v>
      </c>
      <c r="C4613" t="s">
        <v>2555</v>
      </c>
      <c r="D4613" t="s">
        <v>2674</v>
      </c>
      <c r="E4613">
        <v>1000730</v>
      </c>
      <c r="F4613" t="s">
        <v>47</v>
      </c>
      <c r="G4613" t="s">
        <v>150</v>
      </c>
      <c r="H4613" t="s">
        <v>2557</v>
      </c>
      <c r="I4613">
        <v>36753345</v>
      </c>
      <c r="J4613" t="s">
        <v>2558</v>
      </c>
      <c r="K4613">
        <v>0</v>
      </c>
      <c r="L4613" t="s">
        <v>1228</v>
      </c>
      <c r="M4613">
        <v>0</v>
      </c>
      <c r="N4613" t="s">
        <v>1228</v>
      </c>
    </row>
    <row r="4614" spans="1:14" hidden="1">
      <c r="A4614">
        <v>10</v>
      </c>
      <c r="B4614">
        <v>41</v>
      </c>
      <c r="C4614" t="s">
        <v>2555</v>
      </c>
      <c r="D4614" t="s">
        <v>2674</v>
      </c>
      <c r="E4614">
        <v>1000730</v>
      </c>
      <c r="F4614" t="s">
        <v>47</v>
      </c>
      <c r="G4614" t="s">
        <v>135</v>
      </c>
      <c r="H4614" t="s">
        <v>2557</v>
      </c>
      <c r="I4614">
        <v>36753345</v>
      </c>
      <c r="J4614" t="s">
        <v>2558</v>
      </c>
      <c r="K4614">
        <v>0</v>
      </c>
      <c r="L4614" t="s">
        <v>1228</v>
      </c>
      <c r="M4614">
        <v>0</v>
      </c>
      <c r="N4614" t="s">
        <v>1228</v>
      </c>
    </row>
    <row r="4615" spans="1:14" hidden="1">
      <c r="A4615">
        <v>10</v>
      </c>
      <c r="B4615">
        <v>41</v>
      </c>
      <c r="C4615" t="s">
        <v>2555</v>
      </c>
      <c r="D4615" t="s">
        <v>2674</v>
      </c>
      <c r="E4615">
        <v>1000730</v>
      </c>
      <c r="F4615" t="s">
        <v>47</v>
      </c>
      <c r="G4615" t="s">
        <v>317</v>
      </c>
      <c r="H4615" t="s">
        <v>2557</v>
      </c>
      <c r="I4615">
        <v>36753345</v>
      </c>
      <c r="J4615" t="s">
        <v>2558</v>
      </c>
      <c r="K4615">
        <v>0</v>
      </c>
      <c r="L4615" t="s">
        <v>1228</v>
      </c>
      <c r="M4615">
        <v>0</v>
      </c>
      <c r="N4615" t="s">
        <v>1228</v>
      </c>
    </row>
    <row r="4616" spans="1:14" hidden="1">
      <c r="A4616">
        <v>10</v>
      </c>
      <c r="B4616">
        <v>41</v>
      </c>
      <c r="C4616" t="s">
        <v>2555</v>
      </c>
      <c r="D4616" t="s">
        <v>2674</v>
      </c>
      <c r="E4616">
        <v>1000730</v>
      </c>
      <c r="F4616" t="s">
        <v>47</v>
      </c>
      <c r="G4616" t="s">
        <v>117</v>
      </c>
      <c r="H4616" t="s">
        <v>2557</v>
      </c>
      <c r="I4616">
        <v>36753345</v>
      </c>
      <c r="J4616" t="s">
        <v>2558</v>
      </c>
      <c r="K4616">
        <v>0</v>
      </c>
      <c r="L4616" t="s">
        <v>1228</v>
      </c>
      <c r="M4616">
        <v>0</v>
      </c>
      <c r="N4616" t="s">
        <v>1228</v>
      </c>
    </row>
    <row r="4617" spans="1:14" hidden="1">
      <c r="A4617">
        <v>10</v>
      </c>
      <c r="B4617">
        <v>41</v>
      </c>
      <c r="C4617" t="s">
        <v>2555</v>
      </c>
      <c r="D4617" t="s">
        <v>2674</v>
      </c>
      <c r="E4617">
        <v>1000730</v>
      </c>
      <c r="F4617" t="s">
        <v>47</v>
      </c>
      <c r="G4617" t="s">
        <v>254</v>
      </c>
      <c r="H4617" t="s">
        <v>2557</v>
      </c>
      <c r="I4617">
        <v>36753345</v>
      </c>
      <c r="J4617" t="s">
        <v>2558</v>
      </c>
      <c r="K4617">
        <v>0</v>
      </c>
      <c r="L4617" t="s">
        <v>1228</v>
      </c>
      <c r="M4617">
        <v>0</v>
      </c>
      <c r="N4617" t="s">
        <v>1228</v>
      </c>
    </row>
    <row r="4618" spans="1:14" hidden="1">
      <c r="A4618">
        <v>10</v>
      </c>
      <c r="B4618">
        <v>41</v>
      </c>
      <c r="C4618" t="s">
        <v>2555</v>
      </c>
      <c r="D4618" t="s">
        <v>2674</v>
      </c>
      <c r="E4618">
        <v>1000730</v>
      </c>
      <c r="F4618" t="s">
        <v>47</v>
      </c>
      <c r="G4618" t="s">
        <v>135</v>
      </c>
      <c r="H4618" t="s">
        <v>2557</v>
      </c>
      <c r="I4618">
        <v>36753345</v>
      </c>
      <c r="J4618" t="s">
        <v>2558</v>
      </c>
      <c r="K4618">
        <v>0</v>
      </c>
      <c r="L4618" t="s">
        <v>1228</v>
      </c>
      <c r="M4618">
        <v>0</v>
      </c>
      <c r="N4618" t="s">
        <v>1228</v>
      </c>
    </row>
    <row r="4619" spans="1:14" hidden="1">
      <c r="A4619">
        <v>10</v>
      </c>
      <c r="B4619">
        <v>41</v>
      </c>
      <c r="C4619" t="s">
        <v>2555</v>
      </c>
      <c r="D4619" t="s">
        <v>2674</v>
      </c>
      <c r="E4619">
        <v>1000730</v>
      </c>
      <c r="F4619" t="s">
        <v>47</v>
      </c>
      <c r="G4619" t="s">
        <v>409</v>
      </c>
      <c r="H4619" t="s">
        <v>2557</v>
      </c>
      <c r="I4619">
        <v>36753345</v>
      </c>
      <c r="J4619" t="s">
        <v>2558</v>
      </c>
      <c r="K4619">
        <v>0</v>
      </c>
      <c r="L4619" t="s">
        <v>1228</v>
      </c>
      <c r="M4619">
        <v>0</v>
      </c>
      <c r="N4619" t="s">
        <v>1228</v>
      </c>
    </row>
    <row r="4620" spans="1:14" hidden="1">
      <c r="A4620">
        <v>10</v>
      </c>
      <c r="B4620">
        <v>41</v>
      </c>
      <c r="C4620" t="s">
        <v>2555</v>
      </c>
      <c r="D4620" t="s">
        <v>2674</v>
      </c>
      <c r="E4620">
        <v>1000730</v>
      </c>
      <c r="F4620" t="s">
        <v>47</v>
      </c>
      <c r="G4620" t="s">
        <v>414</v>
      </c>
      <c r="H4620" t="s">
        <v>2557</v>
      </c>
      <c r="I4620">
        <v>36753345</v>
      </c>
      <c r="J4620" t="s">
        <v>2558</v>
      </c>
      <c r="K4620">
        <v>0</v>
      </c>
      <c r="L4620" t="s">
        <v>1228</v>
      </c>
      <c r="M4620">
        <v>0</v>
      </c>
      <c r="N4620" t="s">
        <v>1228</v>
      </c>
    </row>
    <row r="4621" spans="1:14" hidden="1">
      <c r="A4621">
        <v>10</v>
      </c>
      <c r="B4621">
        <v>41</v>
      </c>
      <c r="C4621" t="s">
        <v>2555</v>
      </c>
      <c r="D4621" t="s">
        <v>2674</v>
      </c>
      <c r="E4621">
        <v>1000730</v>
      </c>
      <c r="F4621" t="s">
        <v>47</v>
      </c>
      <c r="G4621" t="s">
        <v>317</v>
      </c>
      <c r="H4621" t="s">
        <v>2557</v>
      </c>
      <c r="I4621">
        <v>36753345</v>
      </c>
      <c r="J4621" t="s">
        <v>2558</v>
      </c>
      <c r="K4621">
        <v>0</v>
      </c>
      <c r="L4621" t="s">
        <v>1228</v>
      </c>
      <c r="M4621">
        <v>0</v>
      </c>
      <c r="N4621" t="s">
        <v>1228</v>
      </c>
    </row>
    <row r="4622" spans="1:14" hidden="1">
      <c r="A4622">
        <v>10</v>
      </c>
      <c r="B4622">
        <v>41</v>
      </c>
      <c r="C4622" t="s">
        <v>2555</v>
      </c>
      <c r="D4622" t="s">
        <v>2674</v>
      </c>
      <c r="E4622">
        <v>1000730</v>
      </c>
      <c r="F4622" t="s">
        <v>47</v>
      </c>
      <c r="G4622" t="s">
        <v>80</v>
      </c>
      <c r="H4622" t="s">
        <v>2557</v>
      </c>
      <c r="I4622">
        <v>36753345</v>
      </c>
      <c r="J4622" t="s">
        <v>2558</v>
      </c>
      <c r="K4622">
        <v>0</v>
      </c>
      <c r="L4622" t="s">
        <v>1228</v>
      </c>
      <c r="M4622">
        <v>0</v>
      </c>
      <c r="N4622" t="s">
        <v>1228</v>
      </c>
    </row>
    <row r="4623" spans="1:14" hidden="1">
      <c r="A4623">
        <v>10</v>
      </c>
      <c r="B4623">
        <v>41</v>
      </c>
      <c r="C4623" t="s">
        <v>2555</v>
      </c>
      <c r="D4623" t="s">
        <v>2674</v>
      </c>
      <c r="E4623">
        <v>1000730</v>
      </c>
      <c r="F4623" t="s">
        <v>47</v>
      </c>
      <c r="G4623" t="s">
        <v>245</v>
      </c>
      <c r="H4623" t="s">
        <v>2557</v>
      </c>
      <c r="I4623">
        <v>36753345</v>
      </c>
      <c r="J4623" t="s">
        <v>2558</v>
      </c>
      <c r="K4623">
        <v>0</v>
      </c>
      <c r="L4623" t="s">
        <v>1228</v>
      </c>
      <c r="M4623">
        <v>0</v>
      </c>
      <c r="N4623" t="s">
        <v>1228</v>
      </c>
    </row>
    <row r="4624" spans="1:14" hidden="1">
      <c r="A4624">
        <v>10</v>
      </c>
      <c r="B4624">
        <v>41</v>
      </c>
      <c r="C4624" t="s">
        <v>2555</v>
      </c>
      <c r="D4624" t="s">
        <v>2674</v>
      </c>
      <c r="E4624">
        <v>1000730</v>
      </c>
      <c r="F4624" t="s">
        <v>47</v>
      </c>
      <c r="G4624" t="s">
        <v>117</v>
      </c>
      <c r="H4624" t="s">
        <v>2557</v>
      </c>
      <c r="I4624">
        <v>36753345</v>
      </c>
      <c r="J4624" t="s">
        <v>2558</v>
      </c>
      <c r="K4624">
        <v>0</v>
      </c>
      <c r="L4624" t="s">
        <v>1228</v>
      </c>
      <c r="M4624">
        <v>0</v>
      </c>
      <c r="N4624" t="s">
        <v>1228</v>
      </c>
    </row>
    <row r="4625" spans="1:14" hidden="1">
      <c r="A4625">
        <v>10</v>
      </c>
      <c r="B4625">
        <v>41</v>
      </c>
      <c r="C4625" t="s">
        <v>2555</v>
      </c>
      <c r="D4625" t="s">
        <v>2674</v>
      </c>
      <c r="E4625">
        <v>1000730</v>
      </c>
      <c r="F4625" t="s">
        <v>47</v>
      </c>
      <c r="G4625" t="s">
        <v>254</v>
      </c>
      <c r="H4625" t="s">
        <v>2557</v>
      </c>
      <c r="I4625">
        <v>36753345</v>
      </c>
      <c r="J4625" t="s">
        <v>2558</v>
      </c>
      <c r="K4625">
        <v>0</v>
      </c>
      <c r="L4625" t="s">
        <v>1228</v>
      </c>
      <c r="M4625">
        <v>0</v>
      </c>
      <c r="N4625" t="s">
        <v>1228</v>
      </c>
    </row>
    <row r="4626" spans="1:14" hidden="1">
      <c r="A4626">
        <v>10</v>
      </c>
      <c r="B4626">
        <v>41</v>
      </c>
      <c r="C4626" t="s">
        <v>2555</v>
      </c>
      <c r="D4626" t="s">
        <v>2674</v>
      </c>
      <c r="E4626">
        <v>1000730</v>
      </c>
      <c r="F4626" t="s">
        <v>47</v>
      </c>
      <c r="G4626" t="s">
        <v>117</v>
      </c>
      <c r="H4626" t="s">
        <v>2557</v>
      </c>
      <c r="I4626">
        <v>36753345</v>
      </c>
      <c r="J4626" t="s">
        <v>2558</v>
      </c>
      <c r="K4626">
        <v>0</v>
      </c>
      <c r="L4626" t="s">
        <v>1228</v>
      </c>
      <c r="M4626">
        <v>0</v>
      </c>
      <c r="N4626" t="s">
        <v>1228</v>
      </c>
    </row>
    <row r="4627" spans="1:14" hidden="1">
      <c r="A4627">
        <v>10</v>
      </c>
      <c r="B4627">
        <v>41</v>
      </c>
      <c r="C4627" t="s">
        <v>2555</v>
      </c>
      <c r="D4627" t="s">
        <v>2674</v>
      </c>
      <c r="E4627">
        <v>1000730</v>
      </c>
      <c r="F4627" t="s">
        <v>47</v>
      </c>
      <c r="G4627" t="s">
        <v>135</v>
      </c>
      <c r="H4627" t="s">
        <v>2557</v>
      </c>
      <c r="I4627">
        <v>36753345</v>
      </c>
      <c r="J4627" t="s">
        <v>2558</v>
      </c>
      <c r="K4627">
        <v>0</v>
      </c>
      <c r="L4627" t="s">
        <v>1228</v>
      </c>
      <c r="M4627">
        <v>0</v>
      </c>
      <c r="N4627" t="s">
        <v>1228</v>
      </c>
    </row>
    <row r="4628" spans="1:14" hidden="1">
      <c r="A4628">
        <v>10</v>
      </c>
      <c r="B4628">
        <v>41</v>
      </c>
      <c r="C4628" t="s">
        <v>2555</v>
      </c>
      <c r="D4628" t="s">
        <v>2674</v>
      </c>
      <c r="E4628">
        <v>1000730</v>
      </c>
      <c r="F4628" t="s">
        <v>47</v>
      </c>
      <c r="G4628" t="s">
        <v>252</v>
      </c>
      <c r="H4628" t="s">
        <v>2557</v>
      </c>
      <c r="I4628">
        <v>36753345</v>
      </c>
      <c r="J4628" t="s">
        <v>2558</v>
      </c>
      <c r="K4628">
        <v>0</v>
      </c>
      <c r="L4628" t="s">
        <v>1228</v>
      </c>
      <c r="M4628">
        <v>0</v>
      </c>
      <c r="N4628" t="s">
        <v>1228</v>
      </c>
    </row>
    <row r="4629" spans="1:14" hidden="1">
      <c r="A4629">
        <v>10</v>
      </c>
      <c r="B4629">
        <v>41</v>
      </c>
      <c r="C4629" t="s">
        <v>2555</v>
      </c>
      <c r="D4629" t="s">
        <v>2674</v>
      </c>
      <c r="E4629">
        <v>1000730</v>
      </c>
      <c r="F4629" t="s">
        <v>47</v>
      </c>
      <c r="G4629" t="s">
        <v>155</v>
      </c>
      <c r="H4629" t="s">
        <v>2557</v>
      </c>
      <c r="I4629">
        <v>36753345</v>
      </c>
      <c r="J4629" t="s">
        <v>2558</v>
      </c>
      <c r="K4629">
        <v>0</v>
      </c>
      <c r="L4629" t="s">
        <v>1228</v>
      </c>
      <c r="M4629">
        <v>0</v>
      </c>
      <c r="N4629" t="s">
        <v>1228</v>
      </c>
    </row>
    <row r="4630" spans="1:14" hidden="1">
      <c r="A4630">
        <v>10</v>
      </c>
      <c r="B4630">
        <v>41</v>
      </c>
      <c r="C4630" t="s">
        <v>2555</v>
      </c>
      <c r="D4630" t="s">
        <v>2674</v>
      </c>
      <c r="E4630">
        <v>1000730</v>
      </c>
      <c r="F4630" t="s">
        <v>47</v>
      </c>
      <c r="G4630" t="s">
        <v>317</v>
      </c>
      <c r="H4630" t="s">
        <v>2557</v>
      </c>
      <c r="I4630">
        <v>36753345</v>
      </c>
      <c r="J4630" t="s">
        <v>2558</v>
      </c>
      <c r="K4630">
        <v>0</v>
      </c>
      <c r="L4630" t="s">
        <v>1228</v>
      </c>
      <c r="M4630">
        <v>0</v>
      </c>
      <c r="N4630" t="s">
        <v>1228</v>
      </c>
    </row>
    <row r="4631" spans="1:14" hidden="1">
      <c r="A4631">
        <v>10</v>
      </c>
      <c r="B4631">
        <v>41</v>
      </c>
      <c r="C4631" t="s">
        <v>2555</v>
      </c>
      <c r="D4631" t="s">
        <v>2674</v>
      </c>
      <c r="E4631">
        <v>1000730</v>
      </c>
      <c r="F4631" t="s">
        <v>47</v>
      </c>
      <c r="G4631" t="s">
        <v>80</v>
      </c>
      <c r="H4631" t="s">
        <v>2557</v>
      </c>
      <c r="I4631">
        <v>36753345</v>
      </c>
      <c r="J4631" t="s">
        <v>2558</v>
      </c>
      <c r="K4631">
        <v>0</v>
      </c>
      <c r="L4631" t="s">
        <v>1228</v>
      </c>
      <c r="M4631">
        <v>0</v>
      </c>
      <c r="N4631" t="s">
        <v>1228</v>
      </c>
    </row>
    <row r="4632" spans="1:14" hidden="1">
      <c r="A4632">
        <v>10</v>
      </c>
      <c r="B4632">
        <v>41</v>
      </c>
      <c r="C4632" t="s">
        <v>2555</v>
      </c>
      <c r="D4632" t="s">
        <v>2674</v>
      </c>
      <c r="E4632">
        <v>1000730</v>
      </c>
      <c r="F4632" t="s">
        <v>47</v>
      </c>
      <c r="G4632" t="s">
        <v>475</v>
      </c>
      <c r="H4632" t="s">
        <v>2557</v>
      </c>
      <c r="I4632">
        <v>36753345</v>
      </c>
      <c r="J4632" t="s">
        <v>2558</v>
      </c>
      <c r="K4632">
        <v>0</v>
      </c>
      <c r="L4632" t="s">
        <v>1228</v>
      </c>
      <c r="M4632">
        <v>0</v>
      </c>
      <c r="N4632" t="s">
        <v>1228</v>
      </c>
    </row>
    <row r="4633" spans="1:14" hidden="1">
      <c r="A4633">
        <v>10</v>
      </c>
      <c r="B4633">
        <v>41</v>
      </c>
      <c r="C4633" t="s">
        <v>2555</v>
      </c>
      <c r="D4633" t="s">
        <v>2674</v>
      </c>
      <c r="E4633">
        <v>1000730</v>
      </c>
      <c r="F4633" t="s">
        <v>47</v>
      </c>
      <c r="G4633" t="s">
        <v>117</v>
      </c>
      <c r="H4633" t="s">
        <v>2557</v>
      </c>
      <c r="I4633">
        <v>36753345</v>
      </c>
      <c r="J4633" t="s">
        <v>2558</v>
      </c>
      <c r="K4633">
        <v>0</v>
      </c>
      <c r="L4633" t="s">
        <v>1228</v>
      </c>
      <c r="M4633">
        <v>0</v>
      </c>
      <c r="N4633" t="s">
        <v>1228</v>
      </c>
    </row>
    <row r="4634" spans="1:14" hidden="1">
      <c r="A4634">
        <v>10</v>
      </c>
      <c r="B4634">
        <v>41</v>
      </c>
      <c r="C4634" t="s">
        <v>2555</v>
      </c>
      <c r="D4634" t="s">
        <v>2674</v>
      </c>
      <c r="E4634">
        <v>1000730</v>
      </c>
      <c r="F4634" t="s">
        <v>47</v>
      </c>
      <c r="G4634" t="s">
        <v>252</v>
      </c>
      <c r="H4634" t="s">
        <v>2557</v>
      </c>
      <c r="I4634">
        <v>36753345</v>
      </c>
      <c r="J4634" t="s">
        <v>2558</v>
      </c>
      <c r="K4634">
        <v>0</v>
      </c>
      <c r="L4634" t="s">
        <v>1228</v>
      </c>
      <c r="M4634">
        <v>0</v>
      </c>
      <c r="N4634" t="s">
        <v>1228</v>
      </c>
    </row>
    <row r="4635" spans="1:14" hidden="1">
      <c r="A4635">
        <v>10</v>
      </c>
      <c r="B4635">
        <v>41</v>
      </c>
      <c r="C4635" t="s">
        <v>2555</v>
      </c>
      <c r="D4635" t="s">
        <v>2674</v>
      </c>
      <c r="E4635">
        <v>1000730</v>
      </c>
      <c r="F4635" t="s">
        <v>47</v>
      </c>
      <c r="G4635" t="s">
        <v>117</v>
      </c>
      <c r="H4635" t="s">
        <v>2557</v>
      </c>
      <c r="I4635">
        <v>36753345</v>
      </c>
      <c r="J4635" t="s">
        <v>2558</v>
      </c>
      <c r="K4635">
        <v>0</v>
      </c>
      <c r="L4635" t="s">
        <v>1228</v>
      </c>
      <c r="M4635">
        <v>0</v>
      </c>
      <c r="N4635" t="s">
        <v>1228</v>
      </c>
    </row>
    <row r="4636" spans="1:14" hidden="1">
      <c r="A4636">
        <v>10</v>
      </c>
      <c r="B4636">
        <v>41</v>
      </c>
      <c r="C4636" t="s">
        <v>2555</v>
      </c>
      <c r="D4636" t="s">
        <v>2674</v>
      </c>
      <c r="E4636">
        <v>1000730</v>
      </c>
      <c r="F4636" t="s">
        <v>47</v>
      </c>
      <c r="G4636" t="s">
        <v>150</v>
      </c>
      <c r="H4636" t="s">
        <v>2557</v>
      </c>
      <c r="I4636">
        <v>36753345</v>
      </c>
      <c r="J4636" t="s">
        <v>2558</v>
      </c>
      <c r="K4636">
        <v>0</v>
      </c>
      <c r="L4636" t="s">
        <v>1228</v>
      </c>
      <c r="M4636">
        <v>0</v>
      </c>
      <c r="N4636" t="s">
        <v>1228</v>
      </c>
    </row>
    <row r="4637" spans="1:14" hidden="1">
      <c r="A4637">
        <v>10</v>
      </c>
      <c r="B4637">
        <v>41</v>
      </c>
      <c r="C4637" t="s">
        <v>2555</v>
      </c>
      <c r="D4637" t="s">
        <v>2674</v>
      </c>
      <c r="E4637">
        <v>1000730</v>
      </c>
      <c r="F4637" t="s">
        <v>47</v>
      </c>
      <c r="G4637" t="s">
        <v>135</v>
      </c>
      <c r="H4637" t="s">
        <v>2557</v>
      </c>
      <c r="I4637">
        <v>36753345</v>
      </c>
      <c r="J4637" t="s">
        <v>2558</v>
      </c>
      <c r="K4637">
        <v>0</v>
      </c>
      <c r="L4637" t="s">
        <v>1228</v>
      </c>
      <c r="M4637">
        <v>0</v>
      </c>
      <c r="N4637" t="s">
        <v>1228</v>
      </c>
    </row>
    <row r="4638" spans="1:14" hidden="1">
      <c r="A4638">
        <v>10</v>
      </c>
      <c r="B4638">
        <v>41</v>
      </c>
      <c r="C4638" t="s">
        <v>2555</v>
      </c>
      <c r="D4638" t="s">
        <v>2674</v>
      </c>
      <c r="E4638">
        <v>1000730</v>
      </c>
      <c r="F4638" t="s">
        <v>47</v>
      </c>
      <c r="G4638" t="s">
        <v>279</v>
      </c>
      <c r="H4638" t="s">
        <v>2557</v>
      </c>
      <c r="I4638">
        <v>36753345</v>
      </c>
      <c r="J4638" t="s">
        <v>2558</v>
      </c>
      <c r="K4638">
        <v>0</v>
      </c>
      <c r="L4638" t="s">
        <v>1228</v>
      </c>
      <c r="M4638">
        <v>0</v>
      </c>
      <c r="N4638" t="s">
        <v>1228</v>
      </c>
    </row>
    <row r="4639" spans="1:14" hidden="1">
      <c r="A4639">
        <v>10</v>
      </c>
      <c r="B4639">
        <v>41</v>
      </c>
      <c r="C4639" t="s">
        <v>2555</v>
      </c>
      <c r="D4639" t="s">
        <v>2674</v>
      </c>
      <c r="E4639">
        <v>1000730</v>
      </c>
      <c r="F4639" t="s">
        <v>47</v>
      </c>
      <c r="G4639" t="s">
        <v>250</v>
      </c>
      <c r="H4639" t="s">
        <v>2557</v>
      </c>
      <c r="I4639">
        <v>36753345</v>
      </c>
      <c r="J4639" t="s">
        <v>2558</v>
      </c>
      <c r="K4639">
        <v>0</v>
      </c>
      <c r="L4639" t="s">
        <v>1228</v>
      </c>
      <c r="M4639">
        <v>0</v>
      </c>
      <c r="N4639" t="s">
        <v>1228</v>
      </c>
    </row>
    <row r="4640" spans="1:14" hidden="1">
      <c r="A4640">
        <v>10</v>
      </c>
      <c r="B4640">
        <v>41</v>
      </c>
      <c r="C4640" t="s">
        <v>2555</v>
      </c>
      <c r="D4640" t="s">
        <v>2674</v>
      </c>
      <c r="E4640">
        <v>1000730</v>
      </c>
      <c r="F4640" t="s">
        <v>47</v>
      </c>
      <c r="G4640" t="s">
        <v>245</v>
      </c>
      <c r="H4640" t="s">
        <v>2557</v>
      </c>
      <c r="I4640">
        <v>36753345</v>
      </c>
      <c r="J4640" t="s">
        <v>2558</v>
      </c>
      <c r="K4640">
        <v>0</v>
      </c>
      <c r="L4640" t="s">
        <v>1228</v>
      </c>
      <c r="M4640">
        <v>0</v>
      </c>
      <c r="N4640" t="s">
        <v>1228</v>
      </c>
    </row>
    <row r="4641" spans="1:14" hidden="1">
      <c r="A4641">
        <v>10</v>
      </c>
      <c r="B4641">
        <v>41</v>
      </c>
      <c r="C4641" t="s">
        <v>2555</v>
      </c>
      <c r="D4641" t="s">
        <v>2674</v>
      </c>
      <c r="E4641">
        <v>1000730</v>
      </c>
      <c r="F4641" t="s">
        <v>47</v>
      </c>
      <c r="G4641" t="s">
        <v>117</v>
      </c>
      <c r="H4641" t="s">
        <v>2557</v>
      </c>
      <c r="I4641">
        <v>36753345</v>
      </c>
      <c r="J4641" t="s">
        <v>2558</v>
      </c>
      <c r="K4641">
        <v>0</v>
      </c>
      <c r="L4641" t="s">
        <v>1228</v>
      </c>
      <c r="M4641">
        <v>0</v>
      </c>
      <c r="N4641" t="s">
        <v>1228</v>
      </c>
    </row>
    <row r="4642" spans="1:14" hidden="1">
      <c r="A4642">
        <v>10</v>
      </c>
      <c r="B4642">
        <v>41</v>
      </c>
      <c r="C4642" t="s">
        <v>2555</v>
      </c>
      <c r="D4642" t="s">
        <v>2674</v>
      </c>
      <c r="E4642">
        <v>1000730</v>
      </c>
      <c r="F4642" t="s">
        <v>47</v>
      </c>
      <c r="G4642" t="s">
        <v>150</v>
      </c>
      <c r="H4642" t="s">
        <v>2557</v>
      </c>
      <c r="I4642">
        <v>36753345</v>
      </c>
      <c r="J4642" t="s">
        <v>2558</v>
      </c>
      <c r="K4642">
        <v>0</v>
      </c>
      <c r="L4642" t="s">
        <v>1228</v>
      </c>
      <c r="M4642">
        <v>0</v>
      </c>
      <c r="N4642" t="s">
        <v>1228</v>
      </c>
    </row>
    <row r="4643" spans="1:14" hidden="1">
      <c r="A4643">
        <v>10</v>
      </c>
      <c r="B4643">
        <v>41</v>
      </c>
      <c r="C4643" t="s">
        <v>2555</v>
      </c>
      <c r="D4643" t="s">
        <v>2674</v>
      </c>
      <c r="E4643">
        <v>1000730</v>
      </c>
      <c r="F4643" t="s">
        <v>47</v>
      </c>
      <c r="G4643" t="s">
        <v>317</v>
      </c>
      <c r="H4643" t="s">
        <v>2557</v>
      </c>
      <c r="I4643">
        <v>36753345</v>
      </c>
      <c r="J4643" t="s">
        <v>2558</v>
      </c>
      <c r="K4643">
        <v>0</v>
      </c>
      <c r="L4643" t="s">
        <v>1228</v>
      </c>
      <c r="M4643">
        <v>0</v>
      </c>
      <c r="N4643" t="s">
        <v>1228</v>
      </c>
    </row>
    <row r="4644" spans="1:14" hidden="1">
      <c r="A4644">
        <v>10</v>
      </c>
      <c r="B4644">
        <v>41</v>
      </c>
      <c r="C4644" t="s">
        <v>2555</v>
      </c>
      <c r="D4644" t="s">
        <v>2674</v>
      </c>
      <c r="E4644">
        <v>1000730</v>
      </c>
      <c r="F4644" t="s">
        <v>47</v>
      </c>
      <c r="G4644" t="s">
        <v>326</v>
      </c>
      <c r="H4644" t="s">
        <v>2557</v>
      </c>
      <c r="I4644">
        <v>36753345</v>
      </c>
      <c r="J4644" t="s">
        <v>2558</v>
      </c>
      <c r="K4644">
        <v>0</v>
      </c>
      <c r="L4644" t="s">
        <v>1228</v>
      </c>
      <c r="M4644">
        <v>0</v>
      </c>
      <c r="N4644" t="s">
        <v>1228</v>
      </c>
    </row>
    <row r="4645" spans="1:14" hidden="1">
      <c r="A4645">
        <v>10</v>
      </c>
      <c r="B4645">
        <v>41</v>
      </c>
      <c r="C4645" t="s">
        <v>2555</v>
      </c>
      <c r="D4645" t="s">
        <v>2674</v>
      </c>
      <c r="E4645">
        <v>1000730</v>
      </c>
      <c r="F4645" t="s">
        <v>47</v>
      </c>
      <c r="G4645" t="s">
        <v>80</v>
      </c>
      <c r="H4645" t="s">
        <v>2557</v>
      </c>
      <c r="I4645">
        <v>36753345</v>
      </c>
      <c r="J4645" t="s">
        <v>2558</v>
      </c>
      <c r="K4645">
        <v>0</v>
      </c>
      <c r="L4645" t="s">
        <v>1228</v>
      </c>
      <c r="M4645">
        <v>0</v>
      </c>
      <c r="N4645" t="s">
        <v>1228</v>
      </c>
    </row>
    <row r="4646" spans="1:14" hidden="1">
      <c r="A4646">
        <v>10</v>
      </c>
      <c r="B4646">
        <v>41</v>
      </c>
      <c r="C4646" t="s">
        <v>2555</v>
      </c>
      <c r="D4646" t="s">
        <v>2674</v>
      </c>
      <c r="E4646">
        <v>1000730</v>
      </c>
      <c r="F4646" t="s">
        <v>47</v>
      </c>
      <c r="G4646" t="s">
        <v>250</v>
      </c>
      <c r="H4646" t="s">
        <v>2557</v>
      </c>
      <c r="I4646">
        <v>36753345</v>
      </c>
      <c r="J4646" t="s">
        <v>2558</v>
      </c>
      <c r="K4646">
        <v>0</v>
      </c>
      <c r="L4646" t="s">
        <v>1228</v>
      </c>
      <c r="M4646">
        <v>0</v>
      </c>
      <c r="N4646" t="s">
        <v>1228</v>
      </c>
    </row>
    <row r="4647" spans="1:14" hidden="1">
      <c r="A4647">
        <v>10</v>
      </c>
      <c r="B4647">
        <v>41</v>
      </c>
      <c r="C4647" t="s">
        <v>2555</v>
      </c>
      <c r="D4647" t="s">
        <v>2674</v>
      </c>
      <c r="E4647">
        <v>1000730</v>
      </c>
      <c r="F4647" t="s">
        <v>47</v>
      </c>
      <c r="G4647" t="s">
        <v>245</v>
      </c>
      <c r="H4647" t="s">
        <v>2557</v>
      </c>
      <c r="I4647">
        <v>36753345</v>
      </c>
      <c r="J4647" t="s">
        <v>2558</v>
      </c>
      <c r="K4647">
        <v>0</v>
      </c>
      <c r="L4647" t="s">
        <v>1228</v>
      </c>
      <c r="M4647">
        <v>0</v>
      </c>
      <c r="N4647" t="s">
        <v>1228</v>
      </c>
    </row>
    <row r="4648" spans="1:14" hidden="1">
      <c r="A4648">
        <v>10</v>
      </c>
      <c r="B4648">
        <v>41</v>
      </c>
      <c r="C4648" t="s">
        <v>2555</v>
      </c>
      <c r="D4648" t="s">
        <v>2674</v>
      </c>
      <c r="E4648">
        <v>1000730</v>
      </c>
      <c r="F4648" t="s">
        <v>47</v>
      </c>
      <c r="G4648" t="s">
        <v>117</v>
      </c>
      <c r="H4648" t="s">
        <v>2557</v>
      </c>
      <c r="I4648">
        <v>36753345</v>
      </c>
      <c r="J4648" t="s">
        <v>2558</v>
      </c>
      <c r="K4648">
        <v>0</v>
      </c>
      <c r="L4648" t="s">
        <v>1228</v>
      </c>
      <c r="M4648">
        <v>0</v>
      </c>
      <c r="N4648" t="s">
        <v>1228</v>
      </c>
    </row>
    <row r="4649" spans="1:14" hidden="1">
      <c r="A4649">
        <v>10</v>
      </c>
      <c r="B4649">
        <v>41</v>
      </c>
      <c r="C4649" t="s">
        <v>2555</v>
      </c>
      <c r="D4649" t="s">
        <v>2674</v>
      </c>
      <c r="E4649">
        <v>1000730</v>
      </c>
      <c r="F4649" t="s">
        <v>47</v>
      </c>
      <c r="G4649" t="s">
        <v>320</v>
      </c>
      <c r="H4649" t="s">
        <v>2557</v>
      </c>
      <c r="I4649">
        <v>36753345</v>
      </c>
      <c r="J4649" t="s">
        <v>2558</v>
      </c>
      <c r="K4649">
        <v>0</v>
      </c>
      <c r="L4649" t="s">
        <v>1228</v>
      </c>
      <c r="M4649">
        <v>0</v>
      </c>
      <c r="N4649" t="s">
        <v>1228</v>
      </c>
    </row>
    <row r="4650" spans="1:14" hidden="1">
      <c r="A4650">
        <v>10</v>
      </c>
      <c r="B4650">
        <v>41</v>
      </c>
      <c r="C4650" t="s">
        <v>2555</v>
      </c>
      <c r="D4650" t="s">
        <v>2674</v>
      </c>
      <c r="E4650">
        <v>1000730</v>
      </c>
      <c r="F4650" t="s">
        <v>47</v>
      </c>
      <c r="G4650" t="s">
        <v>80</v>
      </c>
      <c r="H4650" t="s">
        <v>2557</v>
      </c>
      <c r="I4650">
        <v>36753345</v>
      </c>
      <c r="J4650" t="s">
        <v>2558</v>
      </c>
      <c r="K4650">
        <v>0</v>
      </c>
      <c r="L4650" t="s">
        <v>1228</v>
      </c>
      <c r="M4650">
        <v>0</v>
      </c>
      <c r="N4650" t="s">
        <v>1228</v>
      </c>
    </row>
    <row r="4651" spans="1:14" hidden="1">
      <c r="A4651">
        <v>10</v>
      </c>
      <c r="B4651">
        <v>41</v>
      </c>
      <c r="C4651" t="s">
        <v>2555</v>
      </c>
      <c r="D4651" t="s">
        <v>2674</v>
      </c>
      <c r="E4651">
        <v>1000730</v>
      </c>
      <c r="F4651" t="s">
        <v>47</v>
      </c>
      <c r="G4651" t="s">
        <v>135</v>
      </c>
      <c r="H4651" t="s">
        <v>2557</v>
      </c>
      <c r="I4651">
        <v>36753345</v>
      </c>
      <c r="J4651" t="s">
        <v>2558</v>
      </c>
      <c r="K4651">
        <v>0</v>
      </c>
      <c r="L4651" t="s">
        <v>1228</v>
      </c>
      <c r="M4651">
        <v>0</v>
      </c>
      <c r="N4651" t="s">
        <v>1228</v>
      </c>
    </row>
    <row r="4652" spans="1:14" hidden="1">
      <c r="A4652">
        <v>10</v>
      </c>
      <c r="B4652">
        <v>41</v>
      </c>
      <c r="C4652" t="s">
        <v>2555</v>
      </c>
      <c r="D4652" t="s">
        <v>2674</v>
      </c>
      <c r="E4652">
        <v>1000730</v>
      </c>
      <c r="F4652" t="s">
        <v>47</v>
      </c>
      <c r="G4652" t="s">
        <v>317</v>
      </c>
      <c r="H4652" t="s">
        <v>2557</v>
      </c>
      <c r="I4652">
        <v>36753345</v>
      </c>
      <c r="J4652" t="s">
        <v>2558</v>
      </c>
      <c r="K4652">
        <v>0</v>
      </c>
      <c r="L4652" t="s">
        <v>1228</v>
      </c>
      <c r="M4652">
        <v>0</v>
      </c>
      <c r="N4652" t="s">
        <v>1228</v>
      </c>
    </row>
    <row r="4653" spans="1:14" hidden="1">
      <c r="A4653">
        <v>10</v>
      </c>
      <c r="B4653">
        <v>41</v>
      </c>
      <c r="C4653" t="s">
        <v>2555</v>
      </c>
      <c r="D4653" t="s">
        <v>2674</v>
      </c>
      <c r="E4653">
        <v>1000730</v>
      </c>
      <c r="F4653" t="s">
        <v>47</v>
      </c>
      <c r="G4653" t="s">
        <v>279</v>
      </c>
      <c r="H4653" t="s">
        <v>2557</v>
      </c>
      <c r="I4653">
        <v>36753345</v>
      </c>
      <c r="J4653" t="s">
        <v>2558</v>
      </c>
      <c r="K4653">
        <v>0</v>
      </c>
      <c r="L4653" t="s">
        <v>1228</v>
      </c>
      <c r="M4653">
        <v>0</v>
      </c>
      <c r="N4653" t="s">
        <v>1228</v>
      </c>
    </row>
    <row r="4654" spans="1:14" hidden="1">
      <c r="A4654">
        <v>10</v>
      </c>
      <c r="B4654">
        <v>41</v>
      </c>
      <c r="C4654" t="s">
        <v>2555</v>
      </c>
      <c r="D4654" t="s">
        <v>2674</v>
      </c>
      <c r="E4654">
        <v>1000730</v>
      </c>
      <c r="F4654" t="s">
        <v>47</v>
      </c>
      <c r="G4654" t="s">
        <v>481</v>
      </c>
      <c r="H4654" t="s">
        <v>2557</v>
      </c>
      <c r="I4654">
        <v>36753345</v>
      </c>
      <c r="J4654" t="s">
        <v>2558</v>
      </c>
      <c r="K4654">
        <v>0</v>
      </c>
      <c r="L4654" t="s">
        <v>1228</v>
      </c>
      <c r="M4654">
        <v>0</v>
      </c>
      <c r="N4654" t="s">
        <v>1228</v>
      </c>
    </row>
    <row r="4655" spans="1:14" hidden="1">
      <c r="A4655">
        <v>10</v>
      </c>
      <c r="B4655">
        <v>41</v>
      </c>
      <c r="C4655" t="s">
        <v>2555</v>
      </c>
      <c r="D4655" t="s">
        <v>2674</v>
      </c>
      <c r="E4655">
        <v>1000730</v>
      </c>
      <c r="F4655" t="s">
        <v>47</v>
      </c>
      <c r="G4655" t="s">
        <v>317</v>
      </c>
      <c r="H4655" t="s">
        <v>2557</v>
      </c>
      <c r="I4655">
        <v>36753345</v>
      </c>
      <c r="J4655" t="s">
        <v>2558</v>
      </c>
      <c r="K4655">
        <v>0</v>
      </c>
      <c r="L4655" t="s">
        <v>1228</v>
      </c>
      <c r="M4655">
        <v>0</v>
      </c>
      <c r="N4655" t="s">
        <v>1228</v>
      </c>
    </row>
    <row r="4656" spans="1:14" hidden="1">
      <c r="A4656">
        <v>10</v>
      </c>
      <c r="B4656">
        <v>41</v>
      </c>
      <c r="C4656" t="s">
        <v>2555</v>
      </c>
      <c r="D4656" t="s">
        <v>2674</v>
      </c>
      <c r="E4656">
        <v>1000730</v>
      </c>
      <c r="F4656" t="s">
        <v>47</v>
      </c>
      <c r="G4656" t="s">
        <v>80</v>
      </c>
      <c r="H4656" t="s">
        <v>2557</v>
      </c>
      <c r="I4656">
        <v>36753345</v>
      </c>
      <c r="J4656" t="s">
        <v>2558</v>
      </c>
      <c r="K4656">
        <v>0</v>
      </c>
      <c r="L4656" t="s">
        <v>1228</v>
      </c>
      <c r="M4656">
        <v>0</v>
      </c>
      <c r="N4656" t="s">
        <v>1228</v>
      </c>
    </row>
    <row r="4657" spans="1:14" hidden="1">
      <c r="A4657">
        <v>10</v>
      </c>
      <c r="B4657">
        <v>41</v>
      </c>
      <c r="C4657" t="s">
        <v>2555</v>
      </c>
      <c r="D4657" t="s">
        <v>2674</v>
      </c>
      <c r="E4657">
        <v>1000730</v>
      </c>
      <c r="F4657" t="s">
        <v>47</v>
      </c>
      <c r="G4657" t="s">
        <v>117</v>
      </c>
      <c r="H4657" t="s">
        <v>2557</v>
      </c>
      <c r="I4657">
        <v>36753345</v>
      </c>
      <c r="J4657" t="s">
        <v>2558</v>
      </c>
      <c r="K4657">
        <v>0</v>
      </c>
      <c r="L4657" t="s">
        <v>1228</v>
      </c>
      <c r="M4657">
        <v>0</v>
      </c>
      <c r="N4657" t="s">
        <v>1228</v>
      </c>
    </row>
    <row r="4658" spans="1:14" hidden="1">
      <c r="A4658">
        <v>10</v>
      </c>
      <c r="B4658">
        <v>41</v>
      </c>
      <c r="C4658" t="s">
        <v>2555</v>
      </c>
      <c r="D4658" t="s">
        <v>2674</v>
      </c>
      <c r="E4658">
        <v>1000730</v>
      </c>
      <c r="F4658" t="s">
        <v>47</v>
      </c>
      <c r="G4658" t="s">
        <v>155</v>
      </c>
      <c r="H4658" t="s">
        <v>2557</v>
      </c>
      <c r="I4658">
        <v>36753345</v>
      </c>
      <c r="J4658" t="s">
        <v>2558</v>
      </c>
      <c r="K4658">
        <v>310</v>
      </c>
      <c r="L4658" t="s">
        <v>1228</v>
      </c>
      <c r="M4658">
        <v>59</v>
      </c>
      <c r="N4658" t="s">
        <v>1228</v>
      </c>
    </row>
    <row r="4659" spans="1:14" hidden="1">
      <c r="A4659">
        <v>10</v>
      </c>
      <c r="B4659">
        <v>41</v>
      </c>
      <c r="C4659" t="s">
        <v>2555</v>
      </c>
      <c r="D4659" t="s">
        <v>2674</v>
      </c>
      <c r="E4659">
        <v>1000730</v>
      </c>
      <c r="F4659" t="s">
        <v>47</v>
      </c>
      <c r="G4659" t="s">
        <v>252</v>
      </c>
      <c r="H4659" t="s">
        <v>2557</v>
      </c>
      <c r="I4659">
        <v>36753345</v>
      </c>
      <c r="J4659" t="s">
        <v>2558</v>
      </c>
      <c r="K4659">
        <v>439</v>
      </c>
      <c r="L4659" t="s">
        <v>1228</v>
      </c>
      <c r="M4659">
        <v>83</v>
      </c>
      <c r="N4659" t="s">
        <v>1228</v>
      </c>
    </row>
    <row r="4660" spans="1:14" hidden="1">
      <c r="A4660">
        <v>10</v>
      </c>
      <c r="B4660">
        <v>41</v>
      </c>
      <c r="C4660" t="s">
        <v>2555</v>
      </c>
      <c r="D4660" t="s">
        <v>2674</v>
      </c>
      <c r="E4660">
        <v>1000730</v>
      </c>
      <c r="F4660" t="s">
        <v>47</v>
      </c>
      <c r="G4660" t="s">
        <v>414</v>
      </c>
      <c r="H4660" t="s">
        <v>2557</v>
      </c>
      <c r="I4660">
        <v>36753345</v>
      </c>
      <c r="J4660" t="s">
        <v>2558</v>
      </c>
      <c r="K4660" s="45">
        <v>1217</v>
      </c>
      <c r="L4660" t="s">
        <v>1228</v>
      </c>
      <c r="M4660">
        <v>231</v>
      </c>
      <c r="N4660" t="s">
        <v>1228</v>
      </c>
    </row>
    <row r="4661" spans="1:14" hidden="1">
      <c r="A4661">
        <v>10</v>
      </c>
      <c r="B4661">
        <v>41</v>
      </c>
      <c r="C4661" t="s">
        <v>2555</v>
      </c>
      <c r="D4661" t="s">
        <v>2674</v>
      </c>
      <c r="E4661">
        <v>1000730</v>
      </c>
      <c r="F4661" t="s">
        <v>47</v>
      </c>
      <c r="G4661" t="s">
        <v>530</v>
      </c>
      <c r="H4661" t="s">
        <v>2557</v>
      </c>
      <c r="I4661">
        <v>36753345</v>
      </c>
      <c r="J4661" t="s">
        <v>2558</v>
      </c>
      <c r="K4661" s="45">
        <v>1433</v>
      </c>
      <c r="L4661" t="s">
        <v>1228</v>
      </c>
      <c r="M4661">
        <v>272</v>
      </c>
      <c r="N4661" t="s">
        <v>1228</v>
      </c>
    </row>
    <row r="4662" spans="1:14" hidden="1">
      <c r="A4662">
        <v>10</v>
      </c>
      <c r="B4662">
        <v>41</v>
      </c>
      <c r="C4662" t="s">
        <v>2555</v>
      </c>
      <c r="D4662" t="s">
        <v>2674</v>
      </c>
      <c r="E4662">
        <v>1000730</v>
      </c>
      <c r="F4662" t="s">
        <v>47</v>
      </c>
      <c r="G4662" t="s">
        <v>117</v>
      </c>
      <c r="H4662" t="s">
        <v>2557</v>
      </c>
      <c r="I4662">
        <v>36753345</v>
      </c>
      <c r="J4662" t="s">
        <v>2558</v>
      </c>
      <c r="K4662" s="45">
        <v>56156</v>
      </c>
      <c r="L4662" t="s">
        <v>1228</v>
      </c>
      <c r="M4662" s="45">
        <v>10670</v>
      </c>
      <c r="N4662" t="s">
        <v>1228</v>
      </c>
    </row>
    <row r="4663" spans="1:14" hidden="1">
      <c r="A4663">
        <v>10</v>
      </c>
      <c r="B4663">
        <v>41</v>
      </c>
      <c r="C4663" t="s">
        <v>2555</v>
      </c>
      <c r="D4663" t="s">
        <v>2674</v>
      </c>
      <c r="E4663">
        <v>1000730</v>
      </c>
      <c r="F4663" t="s">
        <v>47</v>
      </c>
      <c r="G4663" t="s">
        <v>117</v>
      </c>
      <c r="H4663" t="s">
        <v>2557</v>
      </c>
      <c r="I4663">
        <v>36753345</v>
      </c>
      <c r="J4663" t="s">
        <v>2558</v>
      </c>
      <c r="K4663">
        <v>0</v>
      </c>
      <c r="L4663" t="s">
        <v>1228</v>
      </c>
      <c r="M4663">
        <v>0</v>
      </c>
      <c r="N4663" t="s">
        <v>1228</v>
      </c>
    </row>
    <row r="4664" spans="1:14" hidden="1">
      <c r="A4664">
        <v>10</v>
      </c>
      <c r="B4664">
        <v>41</v>
      </c>
      <c r="C4664" t="s">
        <v>2555</v>
      </c>
      <c r="D4664" t="s">
        <v>2674</v>
      </c>
      <c r="E4664">
        <v>1000730</v>
      </c>
      <c r="F4664" t="s">
        <v>47</v>
      </c>
      <c r="G4664" t="s">
        <v>137</v>
      </c>
      <c r="H4664" t="s">
        <v>2557</v>
      </c>
      <c r="I4664">
        <v>36753345</v>
      </c>
      <c r="J4664" t="s">
        <v>2558</v>
      </c>
      <c r="K4664">
        <v>0</v>
      </c>
      <c r="L4664" t="s">
        <v>1228</v>
      </c>
      <c r="M4664">
        <v>0</v>
      </c>
      <c r="N4664" t="s">
        <v>1228</v>
      </c>
    </row>
    <row r="4665" spans="1:14" hidden="1">
      <c r="A4665">
        <v>10</v>
      </c>
      <c r="B4665">
        <v>41</v>
      </c>
      <c r="C4665" t="s">
        <v>2555</v>
      </c>
      <c r="D4665" t="s">
        <v>2674</v>
      </c>
      <c r="E4665">
        <v>1000730</v>
      </c>
      <c r="F4665" t="s">
        <v>47</v>
      </c>
      <c r="G4665" t="s">
        <v>150</v>
      </c>
      <c r="H4665" t="s">
        <v>2557</v>
      </c>
      <c r="I4665">
        <v>36753345</v>
      </c>
      <c r="J4665" t="s">
        <v>2558</v>
      </c>
      <c r="K4665">
        <v>0</v>
      </c>
      <c r="L4665" t="s">
        <v>1228</v>
      </c>
      <c r="M4665">
        <v>0</v>
      </c>
      <c r="N4665" t="s">
        <v>1228</v>
      </c>
    </row>
    <row r="4666" spans="1:14" hidden="1">
      <c r="A4666">
        <v>10</v>
      </c>
      <c r="B4666">
        <v>41</v>
      </c>
      <c r="C4666" t="s">
        <v>2555</v>
      </c>
      <c r="D4666" t="s">
        <v>2674</v>
      </c>
      <c r="E4666">
        <v>1000730</v>
      </c>
      <c r="F4666" t="s">
        <v>47</v>
      </c>
      <c r="G4666" t="s">
        <v>135</v>
      </c>
      <c r="H4666" t="s">
        <v>2557</v>
      </c>
      <c r="I4666">
        <v>36753345</v>
      </c>
      <c r="J4666" t="s">
        <v>2558</v>
      </c>
      <c r="K4666">
        <v>0</v>
      </c>
      <c r="L4666" t="s">
        <v>1228</v>
      </c>
      <c r="M4666">
        <v>0</v>
      </c>
      <c r="N4666" t="s">
        <v>1228</v>
      </c>
    </row>
    <row r="4667" spans="1:14" hidden="1">
      <c r="A4667">
        <v>10</v>
      </c>
      <c r="B4667">
        <v>41</v>
      </c>
      <c r="C4667" t="s">
        <v>2555</v>
      </c>
      <c r="D4667" t="s">
        <v>2674</v>
      </c>
      <c r="E4667">
        <v>1000730</v>
      </c>
      <c r="F4667" t="s">
        <v>47</v>
      </c>
      <c r="G4667" t="s">
        <v>155</v>
      </c>
      <c r="H4667" t="s">
        <v>2557</v>
      </c>
      <c r="I4667">
        <v>36753345</v>
      </c>
      <c r="J4667" t="s">
        <v>2558</v>
      </c>
      <c r="K4667">
        <v>0</v>
      </c>
      <c r="L4667" t="s">
        <v>1228</v>
      </c>
      <c r="M4667">
        <v>0</v>
      </c>
      <c r="N4667" t="s">
        <v>1228</v>
      </c>
    </row>
    <row r="4668" spans="1:14" hidden="1">
      <c r="A4668">
        <v>10</v>
      </c>
      <c r="B4668">
        <v>41</v>
      </c>
      <c r="C4668" t="s">
        <v>2555</v>
      </c>
      <c r="D4668" t="s">
        <v>2674</v>
      </c>
      <c r="E4668">
        <v>1000730</v>
      </c>
      <c r="F4668" t="s">
        <v>47</v>
      </c>
      <c r="G4668" t="s">
        <v>80</v>
      </c>
      <c r="H4668" t="s">
        <v>2557</v>
      </c>
      <c r="I4668">
        <v>36753345</v>
      </c>
      <c r="J4668" t="s">
        <v>2558</v>
      </c>
      <c r="K4668">
        <v>0</v>
      </c>
      <c r="L4668" t="s">
        <v>1228</v>
      </c>
      <c r="M4668">
        <v>0</v>
      </c>
      <c r="N4668" t="s">
        <v>1228</v>
      </c>
    </row>
    <row r="4669" spans="1:14" hidden="1">
      <c r="A4669">
        <v>10</v>
      </c>
      <c r="B4669">
        <v>41</v>
      </c>
      <c r="C4669" t="s">
        <v>2555</v>
      </c>
      <c r="D4669" t="s">
        <v>2674</v>
      </c>
      <c r="E4669">
        <v>1000730</v>
      </c>
      <c r="F4669" t="s">
        <v>47</v>
      </c>
      <c r="G4669" t="s">
        <v>117</v>
      </c>
      <c r="H4669" t="s">
        <v>2557</v>
      </c>
      <c r="I4669">
        <v>36753345</v>
      </c>
      <c r="J4669" t="s">
        <v>2558</v>
      </c>
      <c r="K4669">
        <v>0</v>
      </c>
      <c r="L4669" t="s">
        <v>1228</v>
      </c>
      <c r="M4669">
        <v>0</v>
      </c>
      <c r="N4669" t="s">
        <v>1228</v>
      </c>
    </row>
    <row r="4670" spans="1:14" hidden="1">
      <c r="A4670">
        <v>10</v>
      </c>
      <c r="B4670">
        <v>41</v>
      </c>
      <c r="C4670" t="s">
        <v>2555</v>
      </c>
      <c r="D4670" t="s">
        <v>2674</v>
      </c>
      <c r="E4670">
        <v>1000730</v>
      </c>
      <c r="F4670" t="s">
        <v>47</v>
      </c>
      <c r="G4670" t="s">
        <v>182</v>
      </c>
      <c r="H4670" t="s">
        <v>2557</v>
      </c>
      <c r="I4670">
        <v>36753345</v>
      </c>
      <c r="J4670" t="s">
        <v>2558</v>
      </c>
      <c r="K4670">
        <v>0</v>
      </c>
      <c r="L4670" t="s">
        <v>1228</v>
      </c>
      <c r="M4670">
        <v>0</v>
      </c>
      <c r="N4670" t="s">
        <v>1228</v>
      </c>
    </row>
    <row r="4671" spans="1:14" hidden="1">
      <c r="A4671">
        <v>10</v>
      </c>
      <c r="B4671">
        <v>41</v>
      </c>
      <c r="C4671" t="s">
        <v>2555</v>
      </c>
      <c r="D4671" t="s">
        <v>2674</v>
      </c>
      <c r="E4671">
        <v>1000730</v>
      </c>
      <c r="F4671" t="s">
        <v>47</v>
      </c>
      <c r="G4671" t="s">
        <v>194</v>
      </c>
      <c r="H4671" t="s">
        <v>2557</v>
      </c>
      <c r="I4671">
        <v>36753345</v>
      </c>
      <c r="J4671" t="s">
        <v>2558</v>
      </c>
      <c r="K4671">
        <v>0</v>
      </c>
      <c r="L4671" t="s">
        <v>1228</v>
      </c>
      <c r="M4671">
        <v>0</v>
      </c>
      <c r="N4671" t="s">
        <v>1228</v>
      </c>
    </row>
    <row r="4672" spans="1:14" hidden="1">
      <c r="A4672">
        <v>10</v>
      </c>
      <c r="B4672">
        <v>41</v>
      </c>
      <c r="C4672" t="s">
        <v>2555</v>
      </c>
      <c r="D4672" t="s">
        <v>2674</v>
      </c>
      <c r="E4672">
        <v>1000730</v>
      </c>
      <c r="F4672" t="s">
        <v>47</v>
      </c>
      <c r="G4672" t="s">
        <v>182</v>
      </c>
      <c r="H4672" t="s">
        <v>2557</v>
      </c>
      <c r="I4672">
        <v>36753345</v>
      </c>
      <c r="J4672" t="s">
        <v>2558</v>
      </c>
      <c r="K4672">
        <v>0</v>
      </c>
      <c r="L4672" t="s">
        <v>1228</v>
      </c>
      <c r="M4672">
        <v>0</v>
      </c>
      <c r="N4672" t="s">
        <v>1228</v>
      </c>
    </row>
    <row r="4673" spans="1:14" hidden="1">
      <c r="A4673">
        <v>10</v>
      </c>
      <c r="B4673">
        <v>41</v>
      </c>
      <c r="C4673" t="s">
        <v>2555</v>
      </c>
      <c r="D4673" t="s">
        <v>2674</v>
      </c>
      <c r="E4673">
        <v>1000730</v>
      </c>
      <c r="F4673" t="s">
        <v>47</v>
      </c>
      <c r="G4673" t="s">
        <v>155</v>
      </c>
      <c r="H4673" t="s">
        <v>2557</v>
      </c>
      <c r="I4673">
        <v>36753345</v>
      </c>
      <c r="J4673" t="s">
        <v>2558</v>
      </c>
      <c r="K4673">
        <v>0</v>
      </c>
      <c r="L4673" t="s">
        <v>1228</v>
      </c>
      <c r="M4673">
        <v>0</v>
      </c>
      <c r="N4673" t="s">
        <v>1228</v>
      </c>
    </row>
    <row r="4674" spans="1:14" hidden="1">
      <c r="A4674">
        <v>10</v>
      </c>
      <c r="B4674">
        <v>41</v>
      </c>
      <c r="C4674" t="s">
        <v>2555</v>
      </c>
      <c r="D4674" t="s">
        <v>2674</v>
      </c>
      <c r="E4674">
        <v>1000730</v>
      </c>
      <c r="F4674" t="s">
        <v>47</v>
      </c>
      <c r="G4674" t="s">
        <v>137</v>
      </c>
      <c r="H4674" t="s">
        <v>2557</v>
      </c>
      <c r="I4674">
        <v>36753345</v>
      </c>
      <c r="J4674" t="s">
        <v>2558</v>
      </c>
      <c r="K4674">
        <v>0</v>
      </c>
      <c r="L4674" t="s">
        <v>1228</v>
      </c>
      <c r="M4674">
        <v>0</v>
      </c>
      <c r="N4674" t="s">
        <v>1228</v>
      </c>
    </row>
    <row r="4675" spans="1:14" hidden="1">
      <c r="A4675">
        <v>10</v>
      </c>
      <c r="B4675">
        <v>41</v>
      </c>
      <c r="C4675" t="s">
        <v>2555</v>
      </c>
      <c r="D4675" t="s">
        <v>2674</v>
      </c>
      <c r="E4675">
        <v>1000730</v>
      </c>
      <c r="F4675" t="s">
        <v>47</v>
      </c>
      <c r="G4675" t="s">
        <v>117</v>
      </c>
      <c r="H4675" t="s">
        <v>2557</v>
      </c>
      <c r="I4675">
        <v>36753345</v>
      </c>
      <c r="J4675" t="s">
        <v>2558</v>
      </c>
      <c r="K4675">
        <v>0</v>
      </c>
      <c r="L4675" t="s">
        <v>1228</v>
      </c>
      <c r="M4675">
        <v>0</v>
      </c>
      <c r="N4675" t="s">
        <v>1228</v>
      </c>
    </row>
    <row r="4676" spans="1:14" hidden="1">
      <c r="A4676">
        <v>10</v>
      </c>
      <c r="B4676">
        <v>41</v>
      </c>
      <c r="C4676" t="s">
        <v>2555</v>
      </c>
      <c r="D4676" t="s">
        <v>2674</v>
      </c>
      <c r="E4676">
        <v>1000730</v>
      </c>
      <c r="F4676" t="s">
        <v>47</v>
      </c>
      <c r="G4676" t="s">
        <v>150</v>
      </c>
      <c r="H4676" t="s">
        <v>2557</v>
      </c>
      <c r="I4676">
        <v>36753345</v>
      </c>
      <c r="J4676" t="s">
        <v>2558</v>
      </c>
      <c r="K4676">
        <v>0</v>
      </c>
      <c r="L4676" t="s">
        <v>1228</v>
      </c>
      <c r="M4676">
        <v>0</v>
      </c>
      <c r="N4676" t="s">
        <v>1228</v>
      </c>
    </row>
    <row r="4677" spans="1:14" hidden="1">
      <c r="A4677">
        <v>10</v>
      </c>
      <c r="B4677">
        <v>41</v>
      </c>
      <c r="C4677" t="s">
        <v>2555</v>
      </c>
      <c r="D4677" t="s">
        <v>2674</v>
      </c>
      <c r="E4677">
        <v>1000730</v>
      </c>
      <c r="F4677" t="s">
        <v>47</v>
      </c>
      <c r="G4677" t="s">
        <v>135</v>
      </c>
      <c r="H4677" t="s">
        <v>2557</v>
      </c>
      <c r="I4677">
        <v>36753345</v>
      </c>
      <c r="J4677" t="s">
        <v>2558</v>
      </c>
      <c r="K4677">
        <v>0</v>
      </c>
      <c r="L4677" t="s">
        <v>1228</v>
      </c>
      <c r="M4677">
        <v>0</v>
      </c>
      <c r="N4677" t="s">
        <v>1228</v>
      </c>
    </row>
    <row r="4678" spans="1:14" hidden="1">
      <c r="A4678">
        <v>10</v>
      </c>
      <c r="B4678">
        <v>41</v>
      </c>
      <c r="C4678" t="s">
        <v>2555</v>
      </c>
      <c r="D4678" t="s">
        <v>2674</v>
      </c>
      <c r="E4678">
        <v>1000730</v>
      </c>
      <c r="F4678" t="s">
        <v>47</v>
      </c>
      <c r="G4678" t="s">
        <v>137</v>
      </c>
      <c r="H4678" t="s">
        <v>2557</v>
      </c>
      <c r="I4678">
        <v>36753345</v>
      </c>
      <c r="J4678" t="s">
        <v>2558</v>
      </c>
      <c r="K4678">
        <v>0</v>
      </c>
      <c r="L4678" t="s">
        <v>1228</v>
      </c>
      <c r="M4678">
        <v>0</v>
      </c>
      <c r="N4678" t="s">
        <v>1228</v>
      </c>
    </row>
    <row r="4679" spans="1:14" hidden="1">
      <c r="A4679">
        <v>10</v>
      </c>
      <c r="B4679">
        <v>41</v>
      </c>
      <c r="C4679" t="s">
        <v>2555</v>
      </c>
      <c r="D4679" t="s">
        <v>2674</v>
      </c>
      <c r="E4679">
        <v>1000730</v>
      </c>
      <c r="F4679" t="s">
        <v>47</v>
      </c>
      <c r="G4679" t="s">
        <v>117</v>
      </c>
      <c r="H4679" t="s">
        <v>2557</v>
      </c>
      <c r="I4679">
        <v>36753345</v>
      </c>
      <c r="J4679" t="s">
        <v>2558</v>
      </c>
      <c r="K4679">
        <v>0</v>
      </c>
      <c r="L4679" t="s">
        <v>1228</v>
      </c>
      <c r="M4679">
        <v>0</v>
      </c>
      <c r="N4679" t="s">
        <v>1228</v>
      </c>
    </row>
    <row r="4680" spans="1:14" hidden="1">
      <c r="A4680">
        <v>10</v>
      </c>
      <c r="B4680">
        <v>41</v>
      </c>
      <c r="C4680" t="s">
        <v>2555</v>
      </c>
      <c r="D4680" t="s">
        <v>2674</v>
      </c>
      <c r="E4680">
        <v>1000730</v>
      </c>
      <c r="F4680" t="s">
        <v>47</v>
      </c>
      <c r="G4680" t="s">
        <v>250</v>
      </c>
      <c r="H4680" t="s">
        <v>2557</v>
      </c>
      <c r="I4680">
        <v>36753345</v>
      </c>
      <c r="J4680" t="s">
        <v>2558</v>
      </c>
      <c r="K4680">
        <v>0</v>
      </c>
      <c r="L4680" t="s">
        <v>1228</v>
      </c>
      <c r="M4680">
        <v>0</v>
      </c>
      <c r="N4680" t="s">
        <v>1228</v>
      </c>
    </row>
    <row r="4681" spans="1:14" hidden="1">
      <c r="A4681">
        <v>10</v>
      </c>
      <c r="B4681">
        <v>41</v>
      </c>
      <c r="C4681" t="s">
        <v>2555</v>
      </c>
      <c r="D4681" t="s">
        <v>2674</v>
      </c>
      <c r="E4681">
        <v>1000730</v>
      </c>
      <c r="F4681" t="s">
        <v>47</v>
      </c>
      <c r="G4681" t="s">
        <v>150</v>
      </c>
      <c r="H4681" t="s">
        <v>2557</v>
      </c>
      <c r="I4681">
        <v>36753345</v>
      </c>
      <c r="J4681" t="s">
        <v>2558</v>
      </c>
      <c r="K4681">
        <v>0</v>
      </c>
      <c r="L4681" t="s">
        <v>1228</v>
      </c>
      <c r="M4681">
        <v>0</v>
      </c>
      <c r="N4681" t="s">
        <v>1228</v>
      </c>
    </row>
    <row r="4682" spans="1:14" hidden="1">
      <c r="A4682">
        <v>10</v>
      </c>
      <c r="B4682">
        <v>41</v>
      </c>
      <c r="C4682" t="s">
        <v>2555</v>
      </c>
      <c r="D4682" t="s">
        <v>2674</v>
      </c>
      <c r="E4682">
        <v>1000730</v>
      </c>
      <c r="F4682" t="s">
        <v>47</v>
      </c>
      <c r="G4682" t="s">
        <v>135</v>
      </c>
      <c r="H4682" t="s">
        <v>2557</v>
      </c>
      <c r="I4682">
        <v>36753345</v>
      </c>
      <c r="J4682" t="s">
        <v>2558</v>
      </c>
      <c r="K4682">
        <v>0</v>
      </c>
      <c r="L4682" t="s">
        <v>1228</v>
      </c>
      <c r="M4682">
        <v>0</v>
      </c>
      <c r="N4682" t="s">
        <v>1228</v>
      </c>
    </row>
    <row r="4683" spans="1:14" hidden="1">
      <c r="A4683">
        <v>10</v>
      </c>
      <c r="B4683">
        <v>41</v>
      </c>
      <c r="C4683" t="s">
        <v>2555</v>
      </c>
      <c r="D4683" t="s">
        <v>2674</v>
      </c>
      <c r="E4683">
        <v>1000730</v>
      </c>
      <c r="F4683" t="s">
        <v>47</v>
      </c>
      <c r="G4683" t="s">
        <v>279</v>
      </c>
      <c r="H4683" t="s">
        <v>2557</v>
      </c>
      <c r="I4683">
        <v>36753345</v>
      </c>
      <c r="J4683" t="s">
        <v>2558</v>
      </c>
      <c r="K4683">
        <v>0</v>
      </c>
      <c r="L4683" t="s">
        <v>1228</v>
      </c>
      <c r="M4683">
        <v>0</v>
      </c>
      <c r="N4683" t="s">
        <v>1228</v>
      </c>
    </row>
    <row r="4684" spans="1:14" hidden="1">
      <c r="A4684">
        <v>10</v>
      </c>
      <c r="B4684">
        <v>41</v>
      </c>
      <c r="C4684" t="s">
        <v>2555</v>
      </c>
      <c r="D4684" t="s">
        <v>2674</v>
      </c>
      <c r="E4684">
        <v>1000730</v>
      </c>
      <c r="F4684" t="s">
        <v>47</v>
      </c>
      <c r="G4684" t="s">
        <v>252</v>
      </c>
      <c r="H4684" t="s">
        <v>2557</v>
      </c>
      <c r="I4684">
        <v>36753345</v>
      </c>
      <c r="J4684" t="s">
        <v>2558</v>
      </c>
      <c r="K4684">
        <v>0</v>
      </c>
      <c r="L4684" t="s">
        <v>1228</v>
      </c>
      <c r="M4684">
        <v>0</v>
      </c>
      <c r="N4684" t="s">
        <v>1228</v>
      </c>
    </row>
    <row r="4685" spans="1:14" hidden="1">
      <c r="A4685">
        <v>10</v>
      </c>
      <c r="B4685">
        <v>41</v>
      </c>
      <c r="C4685" t="s">
        <v>2555</v>
      </c>
      <c r="D4685" t="s">
        <v>2674</v>
      </c>
      <c r="E4685">
        <v>1000730</v>
      </c>
      <c r="F4685" t="s">
        <v>47</v>
      </c>
      <c r="G4685" t="s">
        <v>245</v>
      </c>
      <c r="H4685" t="s">
        <v>2557</v>
      </c>
      <c r="I4685">
        <v>36753345</v>
      </c>
      <c r="J4685" t="s">
        <v>2558</v>
      </c>
      <c r="K4685">
        <v>0</v>
      </c>
      <c r="L4685" t="s">
        <v>1228</v>
      </c>
      <c r="M4685">
        <v>0</v>
      </c>
      <c r="N4685" t="s">
        <v>1228</v>
      </c>
    </row>
    <row r="4686" spans="1:14" hidden="1">
      <c r="A4686">
        <v>10</v>
      </c>
      <c r="B4686">
        <v>41</v>
      </c>
      <c r="C4686" t="s">
        <v>2555</v>
      </c>
      <c r="D4686" t="s">
        <v>2674</v>
      </c>
      <c r="E4686">
        <v>1000730</v>
      </c>
      <c r="F4686" t="s">
        <v>47</v>
      </c>
      <c r="G4686" t="s">
        <v>117</v>
      </c>
      <c r="H4686" t="s">
        <v>2557</v>
      </c>
      <c r="I4686">
        <v>36753345</v>
      </c>
      <c r="J4686" t="s">
        <v>2558</v>
      </c>
      <c r="K4686">
        <v>0</v>
      </c>
      <c r="L4686" t="s">
        <v>1228</v>
      </c>
      <c r="M4686">
        <v>0</v>
      </c>
      <c r="N4686" t="s">
        <v>1228</v>
      </c>
    </row>
    <row r="4687" spans="1:14" hidden="1">
      <c r="A4687">
        <v>10</v>
      </c>
      <c r="B4687">
        <v>41</v>
      </c>
      <c r="C4687" t="s">
        <v>2555</v>
      </c>
      <c r="D4687" t="s">
        <v>2674</v>
      </c>
      <c r="E4687">
        <v>1000730</v>
      </c>
      <c r="F4687" t="s">
        <v>47</v>
      </c>
      <c r="G4687" t="s">
        <v>254</v>
      </c>
      <c r="H4687" t="s">
        <v>2557</v>
      </c>
      <c r="I4687">
        <v>36753345</v>
      </c>
      <c r="J4687" t="s">
        <v>2558</v>
      </c>
      <c r="K4687">
        <v>0</v>
      </c>
      <c r="L4687" t="s">
        <v>1228</v>
      </c>
      <c r="M4687">
        <v>0</v>
      </c>
      <c r="N4687" t="s">
        <v>1228</v>
      </c>
    </row>
    <row r="4688" spans="1:14" hidden="1">
      <c r="A4688">
        <v>10</v>
      </c>
      <c r="B4688">
        <v>41</v>
      </c>
      <c r="C4688" t="s">
        <v>2555</v>
      </c>
      <c r="D4688" t="s">
        <v>2674</v>
      </c>
      <c r="E4688">
        <v>1000730</v>
      </c>
      <c r="F4688" t="s">
        <v>47</v>
      </c>
      <c r="G4688" t="s">
        <v>317</v>
      </c>
      <c r="H4688" t="s">
        <v>2557</v>
      </c>
      <c r="I4688">
        <v>36753345</v>
      </c>
      <c r="J4688" t="s">
        <v>2558</v>
      </c>
      <c r="K4688">
        <v>0</v>
      </c>
      <c r="L4688" t="s">
        <v>1228</v>
      </c>
      <c r="M4688">
        <v>0</v>
      </c>
      <c r="N4688" t="s">
        <v>1228</v>
      </c>
    </row>
    <row r="4689" spans="1:14" hidden="1">
      <c r="A4689">
        <v>10</v>
      </c>
      <c r="B4689">
        <v>41</v>
      </c>
      <c r="C4689" t="s">
        <v>2555</v>
      </c>
      <c r="D4689" t="s">
        <v>2674</v>
      </c>
      <c r="E4689">
        <v>1000730</v>
      </c>
      <c r="F4689" t="s">
        <v>47</v>
      </c>
      <c r="G4689" t="s">
        <v>177</v>
      </c>
      <c r="H4689" t="s">
        <v>2557</v>
      </c>
      <c r="I4689">
        <v>36753345</v>
      </c>
      <c r="J4689" t="s">
        <v>2558</v>
      </c>
      <c r="K4689">
        <v>0</v>
      </c>
      <c r="L4689" t="s">
        <v>1228</v>
      </c>
      <c r="M4689">
        <v>0</v>
      </c>
      <c r="N4689" t="s">
        <v>1228</v>
      </c>
    </row>
    <row r="4690" spans="1:14" hidden="1">
      <c r="A4690">
        <v>10</v>
      </c>
      <c r="B4690">
        <v>41</v>
      </c>
      <c r="C4690" t="s">
        <v>2555</v>
      </c>
      <c r="D4690" t="s">
        <v>2674</v>
      </c>
      <c r="E4690">
        <v>1000730</v>
      </c>
      <c r="F4690" t="s">
        <v>47</v>
      </c>
      <c r="G4690" t="s">
        <v>150</v>
      </c>
      <c r="H4690" t="s">
        <v>2557</v>
      </c>
      <c r="I4690">
        <v>36753345</v>
      </c>
      <c r="J4690" t="s">
        <v>2558</v>
      </c>
      <c r="K4690">
        <v>0</v>
      </c>
      <c r="L4690" t="s">
        <v>1228</v>
      </c>
      <c r="M4690">
        <v>0</v>
      </c>
      <c r="N4690" t="s">
        <v>1228</v>
      </c>
    </row>
    <row r="4691" spans="1:14" hidden="1">
      <c r="A4691">
        <v>10</v>
      </c>
      <c r="B4691">
        <v>41</v>
      </c>
      <c r="C4691" t="s">
        <v>2555</v>
      </c>
      <c r="D4691" t="s">
        <v>2674</v>
      </c>
      <c r="E4691">
        <v>1000730</v>
      </c>
      <c r="F4691" t="s">
        <v>47</v>
      </c>
      <c r="G4691" t="s">
        <v>135</v>
      </c>
      <c r="H4691" t="s">
        <v>2557</v>
      </c>
      <c r="I4691">
        <v>36753345</v>
      </c>
      <c r="J4691" t="s">
        <v>2558</v>
      </c>
      <c r="K4691">
        <v>0</v>
      </c>
      <c r="L4691" t="s">
        <v>1228</v>
      </c>
      <c r="M4691">
        <v>0</v>
      </c>
      <c r="N4691" t="s">
        <v>1228</v>
      </c>
    </row>
    <row r="4692" spans="1:14" hidden="1">
      <c r="A4692">
        <v>10</v>
      </c>
      <c r="B4692">
        <v>41</v>
      </c>
      <c r="C4692" t="s">
        <v>2555</v>
      </c>
      <c r="D4692" t="s">
        <v>2674</v>
      </c>
      <c r="E4692">
        <v>1000730</v>
      </c>
      <c r="F4692" t="s">
        <v>47</v>
      </c>
      <c r="G4692" t="s">
        <v>80</v>
      </c>
      <c r="H4692" t="s">
        <v>2557</v>
      </c>
      <c r="I4692">
        <v>36753345</v>
      </c>
      <c r="J4692" t="s">
        <v>2558</v>
      </c>
      <c r="K4692">
        <v>0</v>
      </c>
      <c r="L4692" t="s">
        <v>1228</v>
      </c>
      <c r="M4692">
        <v>0</v>
      </c>
      <c r="N4692" t="s">
        <v>1228</v>
      </c>
    </row>
    <row r="4693" spans="1:14" hidden="1">
      <c r="A4693">
        <v>10</v>
      </c>
      <c r="B4693">
        <v>41</v>
      </c>
      <c r="C4693" t="s">
        <v>2555</v>
      </c>
      <c r="D4693" t="s">
        <v>2674</v>
      </c>
      <c r="E4693">
        <v>1000730</v>
      </c>
      <c r="F4693" t="s">
        <v>47</v>
      </c>
      <c r="G4693" t="s">
        <v>117</v>
      </c>
      <c r="H4693" t="s">
        <v>2557</v>
      </c>
      <c r="I4693">
        <v>36753345</v>
      </c>
      <c r="J4693" t="s">
        <v>2558</v>
      </c>
      <c r="K4693">
        <v>0</v>
      </c>
      <c r="L4693" t="s">
        <v>1228</v>
      </c>
      <c r="M4693">
        <v>0</v>
      </c>
      <c r="N4693" t="s">
        <v>1228</v>
      </c>
    </row>
    <row r="4694" spans="1:14" hidden="1">
      <c r="A4694">
        <v>10</v>
      </c>
      <c r="B4694">
        <v>41</v>
      </c>
      <c r="C4694" t="s">
        <v>2555</v>
      </c>
      <c r="D4694" t="s">
        <v>2674</v>
      </c>
      <c r="E4694">
        <v>1000730</v>
      </c>
      <c r="F4694" t="s">
        <v>47</v>
      </c>
      <c r="G4694" t="s">
        <v>254</v>
      </c>
      <c r="H4694" t="s">
        <v>2557</v>
      </c>
      <c r="I4694">
        <v>36753345</v>
      </c>
      <c r="J4694" t="s">
        <v>2558</v>
      </c>
      <c r="K4694">
        <v>0</v>
      </c>
      <c r="L4694" t="s">
        <v>1228</v>
      </c>
      <c r="M4694">
        <v>0</v>
      </c>
      <c r="N4694" t="s">
        <v>1228</v>
      </c>
    </row>
    <row r="4695" spans="1:14" hidden="1">
      <c r="A4695">
        <v>10</v>
      </c>
      <c r="B4695">
        <v>41</v>
      </c>
      <c r="C4695" t="s">
        <v>2555</v>
      </c>
      <c r="D4695" t="s">
        <v>2674</v>
      </c>
      <c r="E4695">
        <v>1000730</v>
      </c>
      <c r="F4695" t="s">
        <v>47</v>
      </c>
      <c r="G4695" t="s">
        <v>150</v>
      </c>
      <c r="H4695" t="s">
        <v>2557</v>
      </c>
      <c r="I4695">
        <v>36753345</v>
      </c>
      <c r="J4695" t="s">
        <v>2558</v>
      </c>
      <c r="K4695">
        <v>0</v>
      </c>
      <c r="L4695" t="s">
        <v>1228</v>
      </c>
      <c r="M4695">
        <v>0</v>
      </c>
      <c r="N4695" t="s">
        <v>1228</v>
      </c>
    </row>
    <row r="4696" spans="1:14" hidden="1">
      <c r="A4696">
        <v>10</v>
      </c>
      <c r="B4696">
        <v>41</v>
      </c>
      <c r="C4696" t="s">
        <v>2555</v>
      </c>
      <c r="D4696" t="s">
        <v>2674</v>
      </c>
      <c r="E4696">
        <v>1000730</v>
      </c>
      <c r="F4696" t="s">
        <v>47</v>
      </c>
      <c r="G4696" t="s">
        <v>245</v>
      </c>
      <c r="H4696" t="s">
        <v>2557</v>
      </c>
      <c r="I4696">
        <v>36753345</v>
      </c>
      <c r="J4696" t="s">
        <v>2558</v>
      </c>
      <c r="K4696">
        <v>0</v>
      </c>
      <c r="L4696" t="s">
        <v>1228</v>
      </c>
      <c r="M4696">
        <v>0</v>
      </c>
      <c r="N4696" t="s">
        <v>1228</v>
      </c>
    </row>
    <row r="4697" spans="1:14" hidden="1">
      <c r="A4697">
        <v>10</v>
      </c>
      <c r="B4697">
        <v>41</v>
      </c>
      <c r="C4697" t="s">
        <v>2555</v>
      </c>
      <c r="D4697" t="s">
        <v>2674</v>
      </c>
      <c r="E4697">
        <v>1000730</v>
      </c>
      <c r="F4697" t="s">
        <v>47</v>
      </c>
      <c r="G4697" t="s">
        <v>317</v>
      </c>
      <c r="H4697" t="s">
        <v>2557</v>
      </c>
      <c r="I4697">
        <v>36753345</v>
      </c>
      <c r="J4697" t="s">
        <v>2558</v>
      </c>
      <c r="K4697">
        <v>0</v>
      </c>
      <c r="L4697" t="s">
        <v>1228</v>
      </c>
      <c r="M4697">
        <v>0</v>
      </c>
      <c r="N4697" t="s">
        <v>1228</v>
      </c>
    </row>
    <row r="4698" spans="1:14" hidden="1">
      <c r="A4698">
        <v>10</v>
      </c>
      <c r="B4698">
        <v>41</v>
      </c>
      <c r="C4698" t="s">
        <v>2555</v>
      </c>
      <c r="D4698" t="s">
        <v>2674</v>
      </c>
      <c r="E4698">
        <v>1000730</v>
      </c>
      <c r="F4698" t="s">
        <v>47</v>
      </c>
      <c r="G4698" t="s">
        <v>80</v>
      </c>
      <c r="H4698" t="s">
        <v>2557</v>
      </c>
      <c r="I4698">
        <v>36753345</v>
      </c>
      <c r="J4698" t="s">
        <v>2558</v>
      </c>
      <c r="K4698">
        <v>0</v>
      </c>
      <c r="L4698" t="s">
        <v>1228</v>
      </c>
      <c r="M4698">
        <v>0</v>
      </c>
      <c r="N4698" t="s">
        <v>1228</v>
      </c>
    </row>
    <row r="4699" spans="1:14" hidden="1">
      <c r="A4699">
        <v>10</v>
      </c>
      <c r="B4699">
        <v>41</v>
      </c>
      <c r="C4699" t="s">
        <v>2555</v>
      </c>
      <c r="D4699" t="s">
        <v>2674</v>
      </c>
      <c r="E4699">
        <v>1000730</v>
      </c>
      <c r="F4699" t="s">
        <v>47</v>
      </c>
      <c r="G4699" t="s">
        <v>250</v>
      </c>
      <c r="H4699" t="s">
        <v>2557</v>
      </c>
      <c r="I4699">
        <v>36753345</v>
      </c>
      <c r="J4699" t="s">
        <v>2558</v>
      </c>
      <c r="K4699">
        <v>0</v>
      </c>
      <c r="L4699" t="s">
        <v>1228</v>
      </c>
      <c r="M4699">
        <v>0</v>
      </c>
      <c r="N4699" t="s">
        <v>1228</v>
      </c>
    </row>
    <row r="4700" spans="1:14" hidden="1">
      <c r="A4700">
        <v>10</v>
      </c>
      <c r="B4700">
        <v>41</v>
      </c>
      <c r="C4700" t="s">
        <v>2555</v>
      </c>
      <c r="D4700" t="s">
        <v>2674</v>
      </c>
      <c r="E4700">
        <v>1000730</v>
      </c>
      <c r="F4700" t="s">
        <v>47</v>
      </c>
      <c r="G4700" t="s">
        <v>326</v>
      </c>
      <c r="H4700" t="s">
        <v>2557</v>
      </c>
      <c r="I4700">
        <v>36753345</v>
      </c>
      <c r="J4700" t="s">
        <v>2558</v>
      </c>
      <c r="K4700">
        <v>0</v>
      </c>
      <c r="L4700" t="s">
        <v>1228</v>
      </c>
      <c r="M4700">
        <v>0</v>
      </c>
      <c r="N4700" t="s">
        <v>1228</v>
      </c>
    </row>
    <row r="4701" spans="1:14" hidden="1">
      <c r="A4701">
        <v>10</v>
      </c>
      <c r="B4701">
        <v>41</v>
      </c>
      <c r="C4701" t="s">
        <v>2555</v>
      </c>
      <c r="D4701" t="s">
        <v>2674</v>
      </c>
      <c r="E4701">
        <v>1000730</v>
      </c>
      <c r="F4701" t="s">
        <v>47</v>
      </c>
      <c r="G4701" t="s">
        <v>117</v>
      </c>
      <c r="H4701" t="s">
        <v>2557</v>
      </c>
      <c r="I4701">
        <v>36753345</v>
      </c>
      <c r="J4701" t="s">
        <v>2558</v>
      </c>
      <c r="K4701">
        <v>0</v>
      </c>
      <c r="L4701" t="s">
        <v>1228</v>
      </c>
      <c r="M4701">
        <v>0</v>
      </c>
      <c r="N4701" t="s">
        <v>1228</v>
      </c>
    </row>
    <row r="4702" spans="1:14" hidden="1">
      <c r="A4702">
        <v>10</v>
      </c>
      <c r="B4702">
        <v>41</v>
      </c>
      <c r="C4702" t="s">
        <v>2555</v>
      </c>
      <c r="D4702" t="s">
        <v>2674</v>
      </c>
      <c r="E4702">
        <v>1000730</v>
      </c>
      <c r="F4702" t="s">
        <v>47</v>
      </c>
      <c r="G4702" t="s">
        <v>137</v>
      </c>
      <c r="H4702" t="s">
        <v>2557</v>
      </c>
      <c r="I4702">
        <v>36753345</v>
      </c>
      <c r="J4702" t="s">
        <v>2558</v>
      </c>
      <c r="K4702">
        <v>0</v>
      </c>
      <c r="L4702" t="s">
        <v>1228</v>
      </c>
      <c r="M4702">
        <v>0</v>
      </c>
      <c r="N4702" t="s">
        <v>1228</v>
      </c>
    </row>
    <row r="4703" spans="1:14" hidden="1">
      <c r="A4703">
        <v>10</v>
      </c>
      <c r="B4703">
        <v>41</v>
      </c>
      <c r="C4703" t="s">
        <v>2555</v>
      </c>
      <c r="D4703" t="s">
        <v>2674</v>
      </c>
      <c r="E4703">
        <v>1000730</v>
      </c>
      <c r="F4703" t="s">
        <v>47</v>
      </c>
      <c r="G4703" t="s">
        <v>320</v>
      </c>
      <c r="H4703" t="s">
        <v>2557</v>
      </c>
      <c r="I4703">
        <v>36753345</v>
      </c>
      <c r="J4703" t="s">
        <v>2558</v>
      </c>
      <c r="K4703">
        <v>0</v>
      </c>
      <c r="L4703" t="s">
        <v>1228</v>
      </c>
      <c r="M4703">
        <v>0</v>
      </c>
      <c r="N4703" t="s">
        <v>1228</v>
      </c>
    </row>
    <row r="4704" spans="1:14" hidden="1">
      <c r="A4704">
        <v>10</v>
      </c>
      <c r="B4704">
        <v>41</v>
      </c>
      <c r="C4704" t="s">
        <v>2555</v>
      </c>
      <c r="D4704" t="s">
        <v>2674</v>
      </c>
      <c r="E4704">
        <v>1000730</v>
      </c>
      <c r="F4704" t="s">
        <v>47</v>
      </c>
      <c r="G4704" t="s">
        <v>135</v>
      </c>
      <c r="H4704" t="s">
        <v>2557</v>
      </c>
      <c r="I4704">
        <v>36753345</v>
      </c>
      <c r="J4704" t="s">
        <v>2558</v>
      </c>
      <c r="K4704">
        <v>0</v>
      </c>
      <c r="L4704" t="s">
        <v>1228</v>
      </c>
      <c r="M4704">
        <v>0</v>
      </c>
      <c r="N4704" t="s">
        <v>1228</v>
      </c>
    </row>
    <row r="4705" spans="1:14" hidden="1">
      <c r="A4705">
        <v>10</v>
      </c>
      <c r="B4705">
        <v>41</v>
      </c>
      <c r="C4705" t="s">
        <v>2555</v>
      </c>
      <c r="D4705" t="s">
        <v>2674</v>
      </c>
      <c r="E4705">
        <v>1000730</v>
      </c>
      <c r="F4705" t="s">
        <v>47</v>
      </c>
      <c r="G4705" t="s">
        <v>117</v>
      </c>
      <c r="H4705" t="s">
        <v>2557</v>
      </c>
      <c r="I4705">
        <v>36753345</v>
      </c>
      <c r="J4705" t="s">
        <v>2558</v>
      </c>
      <c r="K4705">
        <v>0</v>
      </c>
      <c r="L4705" t="s">
        <v>1228</v>
      </c>
      <c r="M4705">
        <v>0</v>
      </c>
      <c r="N4705" t="s">
        <v>1228</v>
      </c>
    </row>
    <row r="4706" spans="1:14" hidden="1">
      <c r="A4706">
        <v>10</v>
      </c>
      <c r="B4706">
        <v>41</v>
      </c>
      <c r="C4706" t="s">
        <v>2555</v>
      </c>
      <c r="D4706" t="s">
        <v>2674</v>
      </c>
      <c r="E4706">
        <v>1000730</v>
      </c>
      <c r="F4706" t="s">
        <v>47</v>
      </c>
      <c r="G4706" t="s">
        <v>150</v>
      </c>
      <c r="H4706" t="s">
        <v>2557</v>
      </c>
      <c r="I4706">
        <v>36753345</v>
      </c>
      <c r="J4706" t="s">
        <v>2558</v>
      </c>
      <c r="K4706">
        <v>0</v>
      </c>
      <c r="L4706" t="s">
        <v>1228</v>
      </c>
      <c r="M4706">
        <v>0</v>
      </c>
      <c r="N4706" t="s">
        <v>1228</v>
      </c>
    </row>
    <row r="4707" spans="1:14" hidden="1">
      <c r="A4707">
        <v>10</v>
      </c>
      <c r="B4707">
        <v>41</v>
      </c>
      <c r="C4707" t="s">
        <v>2555</v>
      </c>
      <c r="D4707" t="s">
        <v>2674</v>
      </c>
      <c r="E4707">
        <v>1000730</v>
      </c>
      <c r="F4707" t="s">
        <v>47</v>
      </c>
      <c r="G4707" t="s">
        <v>135</v>
      </c>
      <c r="H4707" t="s">
        <v>2557</v>
      </c>
      <c r="I4707">
        <v>36753345</v>
      </c>
      <c r="J4707" t="s">
        <v>2558</v>
      </c>
      <c r="K4707">
        <v>0</v>
      </c>
      <c r="L4707" t="s">
        <v>1228</v>
      </c>
      <c r="M4707">
        <v>0</v>
      </c>
      <c r="N4707" t="s">
        <v>1228</v>
      </c>
    </row>
    <row r="4708" spans="1:14" hidden="1">
      <c r="A4708">
        <v>10</v>
      </c>
      <c r="B4708">
        <v>41</v>
      </c>
      <c r="C4708" t="s">
        <v>2555</v>
      </c>
      <c r="D4708" t="s">
        <v>2674</v>
      </c>
      <c r="E4708">
        <v>1000730</v>
      </c>
      <c r="F4708" t="s">
        <v>47</v>
      </c>
      <c r="G4708" t="s">
        <v>155</v>
      </c>
      <c r="H4708" t="s">
        <v>2557</v>
      </c>
      <c r="I4708">
        <v>36753345</v>
      </c>
      <c r="J4708" t="s">
        <v>2558</v>
      </c>
      <c r="K4708">
        <v>0</v>
      </c>
      <c r="L4708" t="s">
        <v>1228</v>
      </c>
      <c r="M4708">
        <v>0</v>
      </c>
      <c r="N4708" t="s">
        <v>1228</v>
      </c>
    </row>
    <row r="4709" spans="1:14" hidden="1">
      <c r="A4709">
        <v>10</v>
      </c>
      <c r="B4709">
        <v>41</v>
      </c>
      <c r="C4709" t="s">
        <v>2555</v>
      </c>
      <c r="D4709" t="s">
        <v>2674</v>
      </c>
      <c r="E4709">
        <v>1000730</v>
      </c>
      <c r="F4709" t="s">
        <v>47</v>
      </c>
      <c r="G4709" t="s">
        <v>80</v>
      </c>
      <c r="H4709" t="s">
        <v>2557</v>
      </c>
      <c r="I4709">
        <v>36753345</v>
      </c>
      <c r="J4709" t="s">
        <v>2558</v>
      </c>
      <c r="K4709">
        <v>0</v>
      </c>
      <c r="L4709" t="s">
        <v>1228</v>
      </c>
      <c r="M4709">
        <v>0</v>
      </c>
      <c r="N4709" t="s">
        <v>1228</v>
      </c>
    </row>
    <row r="4710" spans="1:14" hidden="1">
      <c r="A4710">
        <v>10</v>
      </c>
      <c r="B4710">
        <v>41</v>
      </c>
      <c r="C4710" t="s">
        <v>2555</v>
      </c>
      <c r="D4710" t="s">
        <v>2674</v>
      </c>
      <c r="E4710">
        <v>1000730</v>
      </c>
      <c r="F4710" t="s">
        <v>47</v>
      </c>
      <c r="G4710" t="s">
        <v>117</v>
      </c>
      <c r="H4710" t="s">
        <v>2557</v>
      </c>
      <c r="I4710">
        <v>36753345</v>
      </c>
      <c r="J4710" t="s">
        <v>2558</v>
      </c>
      <c r="K4710">
        <v>0</v>
      </c>
      <c r="L4710" t="s">
        <v>1228</v>
      </c>
      <c r="M4710">
        <v>0</v>
      </c>
      <c r="N4710" t="s">
        <v>1228</v>
      </c>
    </row>
    <row r="4711" spans="1:14" hidden="1">
      <c r="A4711">
        <v>10</v>
      </c>
      <c r="B4711">
        <v>41</v>
      </c>
      <c r="C4711" t="s">
        <v>2555</v>
      </c>
      <c r="D4711" t="s">
        <v>2674</v>
      </c>
      <c r="E4711">
        <v>1000730</v>
      </c>
      <c r="F4711" t="s">
        <v>47</v>
      </c>
      <c r="G4711" t="s">
        <v>182</v>
      </c>
      <c r="H4711" t="s">
        <v>2557</v>
      </c>
      <c r="I4711">
        <v>36753345</v>
      </c>
      <c r="J4711" t="s">
        <v>2558</v>
      </c>
      <c r="K4711">
        <v>0</v>
      </c>
      <c r="L4711" t="s">
        <v>1228</v>
      </c>
      <c r="M4711">
        <v>0</v>
      </c>
      <c r="N4711" t="s">
        <v>1228</v>
      </c>
    </row>
    <row r="4712" spans="1:14" hidden="1">
      <c r="A4712">
        <v>10</v>
      </c>
      <c r="B4712">
        <v>41</v>
      </c>
      <c r="C4712" t="s">
        <v>2555</v>
      </c>
      <c r="D4712" t="s">
        <v>2674</v>
      </c>
      <c r="E4712">
        <v>1000730</v>
      </c>
      <c r="F4712" t="s">
        <v>47</v>
      </c>
      <c r="G4712" t="s">
        <v>80</v>
      </c>
      <c r="H4712" t="s">
        <v>2557</v>
      </c>
      <c r="I4712">
        <v>36753345</v>
      </c>
      <c r="J4712" t="s">
        <v>2558</v>
      </c>
      <c r="K4712">
        <v>0</v>
      </c>
      <c r="L4712" t="s">
        <v>1228</v>
      </c>
      <c r="M4712">
        <v>0</v>
      </c>
      <c r="N4712" t="s">
        <v>1228</v>
      </c>
    </row>
    <row r="4713" spans="1:14" hidden="1">
      <c r="A4713">
        <v>10</v>
      </c>
      <c r="B4713">
        <v>41</v>
      </c>
      <c r="C4713" t="s">
        <v>2555</v>
      </c>
      <c r="D4713" t="s">
        <v>2674</v>
      </c>
      <c r="E4713">
        <v>1000730</v>
      </c>
      <c r="F4713" t="s">
        <v>47</v>
      </c>
      <c r="G4713" t="s">
        <v>135</v>
      </c>
      <c r="H4713" t="s">
        <v>2557</v>
      </c>
      <c r="I4713">
        <v>36753345</v>
      </c>
      <c r="J4713" t="s">
        <v>2558</v>
      </c>
      <c r="K4713">
        <v>0</v>
      </c>
      <c r="L4713" t="s">
        <v>1228</v>
      </c>
      <c r="M4713">
        <v>0</v>
      </c>
      <c r="N4713" t="s">
        <v>1228</v>
      </c>
    </row>
    <row r="4714" spans="1:14" hidden="1">
      <c r="A4714">
        <v>10</v>
      </c>
      <c r="B4714">
        <v>41</v>
      </c>
      <c r="C4714" t="s">
        <v>2555</v>
      </c>
      <c r="D4714" t="s">
        <v>2674</v>
      </c>
      <c r="E4714">
        <v>1000730</v>
      </c>
      <c r="F4714" t="s">
        <v>47</v>
      </c>
      <c r="G4714" t="s">
        <v>409</v>
      </c>
      <c r="H4714" t="s">
        <v>2557</v>
      </c>
      <c r="I4714">
        <v>36753345</v>
      </c>
      <c r="J4714" t="s">
        <v>2558</v>
      </c>
      <c r="K4714">
        <v>0</v>
      </c>
      <c r="L4714" t="s">
        <v>1228</v>
      </c>
      <c r="M4714">
        <v>0</v>
      </c>
      <c r="N4714" t="s">
        <v>1228</v>
      </c>
    </row>
    <row r="4715" spans="1:14" hidden="1">
      <c r="A4715">
        <v>10</v>
      </c>
      <c r="B4715">
        <v>41</v>
      </c>
      <c r="C4715" t="s">
        <v>2555</v>
      </c>
      <c r="D4715" t="s">
        <v>2674</v>
      </c>
      <c r="E4715">
        <v>1000730</v>
      </c>
      <c r="F4715" t="s">
        <v>47</v>
      </c>
      <c r="G4715" t="s">
        <v>317</v>
      </c>
      <c r="H4715" t="s">
        <v>2557</v>
      </c>
      <c r="I4715">
        <v>36753345</v>
      </c>
      <c r="J4715" t="s">
        <v>2558</v>
      </c>
      <c r="K4715">
        <v>0</v>
      </c>
      <c r="L4715" t="s">
        <v>1228</v>
      </c>
      <c r="M4715">
        <v>0</v>
      </c>
      <c r="N4715" t="s">
        <v>1228</v>
      </c>
    </row>
    <row r="4716" spans="1:14" hidden="1">
      <c r="A4716">
        <v>10</v>
      </c>
      <c r="B4716">
        <v>41</v>
      </c>
      <c r="C4716" t="s">
        <v>2555</v>
      </c>
      <c r="D4716" t="s">
        <v>2674</v>
      </c>
      <c r="E4716">
        <v>1000730</v>
      </c>
      <c r="F4716" t="s">
        <v>47</v>
      </c>
      <c r="G4716" t="s">
        <v>245</v>
      </c>
      <c r="H4716" t="s">
        <v>2557</v>
      </c>
      <c r="I4716">
        <v>36753345</v>
      </c>
      <c r="J4716" t="s">
        <v>2558</v>
      </c>
      <c r="K4716">
        <v>0</v>
      </c>
      <c r="L4716" t="s">
        <v>1228</v>
      </c>
      <c r="M4716">
        <v>0</v>
      </c>
      <c r="N4716" t="s">
        <v>1228</v>
      </c>
    </row>
    <row r="4717" spans="1:14" hidden="1">
      <c r="A4717">
        <v>10</v>
      </c>
      <c r="B4717">
        <v>41</v>
      </c>
      <c r="C4717" t="s">
        <v>2555</v>
      </c>
      <c r="D4717" t="s">
        <v>2674</v>
      </c>
      <c r="E4717">
        <v>1000730</v>
      </c>
      <c r="F4717" t="s">
        <v>47</v>
      </c>
      <c r="G4717" t="s">
        <v>414</v>
      </c>
      <c r="H4717" t="s">
        <v>2557</v>
      </c>
      <c r="I4717">
        <v>36753345</v>
      </c>
      <c r="J4717" t="s">
        <v>2558</v>
      </c>
      <c r="K4717">
        <v>0</v>
      </c>
      <c r="L4717" t="s">
        <v>1228</v>
      </c>
      <c r="M4717">
        <v>0</v>
      </c>
      <c r="N4717" t="s">
        <v>1228</v>
      </c>
    </row>
    <row r="4718" spans="1:14" hidden="1">
      <c r="A4718">
        <v>10</v>
      </c>
      <c r="B4718">
        <v>41</v>
      </c>
      <c r="C4718" t="s">
        <v>2555</v>
      </c>
      <c r="D4718" t="s">
        <v>2674</v>
      </c>
      <c r="E4718">
        <v>1000730</v>
      </c>
      <c r="F4718" t="s">
        <v>47</v>
      </c>
      <c r="G4718" t="s">
        <v>117</v>
      </c>
      <c r="H4718" t="s">
        <v>2557</v>
      </c>
      <c r="I4718">
        <v>36753345</v>
      </c>
      <c r="J4718" t="s">
        <v>2558</v>
      </c>
      <c r="K4718">
        <v>0</v>
      </c>
      <c r="L4718" t="s">
        <v>1228</v>
      </c>
      <c r="M4718">
        <v>0</v>
      </c>
      <c r="N4718" t="s">
        <v>1228</v>
      </c>
    </row>
    <row r="4719" spans="1:14" hidden="1">
      <c r="A4719">
        <v>10</v>
      </c>
      <c r="B4719">
        <v>41</v>
      </c>
      <c r="C4719" t="s">
        <v>2555</v>
      </c>
      <c r="D4719" t="s">
        <v>2674</v>
      </c>
      <c r="E4719">
        <v>1000730</v>
      </c>
      <c r="F4719" t="s">
        <v>47</v>
      </c>
      <c r="G4719" t="s">
        <v>254</v>
      </c>
      <c r="H4719" t="s">
        <v>2557</v>
      </c>
      <c r="I4719">
        <v>36753345</v>
      </c>
      <c r="J4719" t="s">
        <v>2558</v>
      </c>
      <c r="K4719">
        <v>0</v>
      </c>
      <c r="L4719" t="s">
        <v>1228</v>
      </c>
      <c r="M4719">
        <v>0</v>
      </c>
      <c r="N4719" t="s">
        <v>1228</v>
      </c>
    </row>
    <row r="4720" spans="1:14" hidden="1">
      <c r="A4720">
        <v>10</v>
      </c>
      <c r="B4720">
        <v>43</v>
      </c>
      <c r="C4720" t="s">
        <v>2559</v>
      </c>
      <c r="D4720" t="s">
        <v>2674</v>
      </c>
      <c r="E4720">
        <v>1000730</v>
      </c>
      <c r="F4720" t="s">
        <v>47</v>
      </c>
      <c r="G4720" t="s">
        <v>194</v>
      </c>
      <c r="H4720" t="s">
        <v>2557</v>
      </c>
      <c r="I4720">
        <v>3912028079</v>
      </c>
      <c r="J4720" t="s">
        <v>2558</v>
      </c>
      <c r="K4720" t="s">
        <v>2619</v>
      </c>
      <c r="L4720" t="s">
        <v>1228</v>
      </c>
      <c r="M4720" t="s">
        <v>2620</v>
      </c>
      <c r="N4720" t="s">
        <v>1228</v>
      </c>
    </row>
    <row r="4721" spans="1:14" hidden="1">
      <c r="A4721">
        <v>10</v>
      </c>
      <c r="B4721">
        <v>43</v>
      </c>
      <c r="C4721" t="s">
        <v>2559</v>
      </c>
      <c r="D4721" t="s">
        <v>2674</v>
      </c>
      <c r="E4721">
        <v>1000730</v>
      </c>
      <c r="F4721" t="s">
        <v>47</v>
      </c>
      <c r="G4721" t="s">
        <v>80</v>
      </c>
      <c r="H4721" t="s">
        <v>2557</v>
      </c>
      <c r="I4721">
        <v>3912028079</v>
      </c>
      <c r="J4721" t="s">
        <v>2558</v>
      </c>
      <c r="K4721">
        <v>0</v>
      </c>
      <c r="L4721" t="s">
        <v>1228</v>
      </c>
      <c r="M4721">
        <v>0</v>
      </c>
      <c r="N4721" t="s">
        <v>1228</v>
      </c>
    </row>
    <row r="4722" spans="1:14" hidden="1">
      <c r="A4722">
        <v>19</v>
      </c>
      <c r="B4722">
        <v>43</v>
      </c>
      <c r="C4722" t="s">
        <v>2559</v>
      </c>
      <c r="D4722" t="s">
        <v>2674</v>
      </c>
      <c r="E4722">
        <v>1000730</v>
      </c>
      <c r="F4722" t="s">
        <v>47</v>
      </c>
      <c r="G4722" t="s">
        <v>54</v>
      </c>
      <c r="H4722" t="s">
        <v>2557</v>
      </c>
      <c r="I4722">
        <v>3912028080</v>
      </c>
      <c r="J4722" t="s">
        <v>2558</v>
      </c>
      <c r="K4722" t="s">
        <v>2621</v>
      </c>
      <c r="L4722" t="s">
        <v>1228</v>
      </c>
      <c r="M4722" t="s">
        <v>2622</v>
      </c>
      <c r="N4722" t="s">
        <v>1228</v>
      </c>
    </row>
    <row r="4723" spans="1:14" hidden="1">
      <c r="A4723">
        <v>19</v>
      </c>
      <c r="B4723">
        <v>41</v>
      </c>
      <c r="C4723" t="s">
        <v>2560</v>
      </c>
      <c r="D4723" t="s">
        <v>2674</v>
      </c>
      <c r="E4723">
        <v>1000730</v>
      </c>
      <c r="F4723" t="s">
        <v>47</v>
      </c>
      <c r="G4723" t="s">
        <v>54</v>
      </c>
      <c r="H4723" t="s">
        <v>2557</v>
      </c>
      <c r="I4723">
        <v>3912025328</v>
      </c>
      <c r="J4723" t="s">
        <v>2558</v>
      </c>
      <c r="K4723">
        <v>0</v>
      </c>
      <c r="L4723" t="s">
        <v>1228</v>
      </c>
      <c r="M4723">
        <v>0</v>
      </c>
      <c r="N4723" t="s">
        <v>1228</v>
      </c>
    </row>
    <row r="4724" spans="1:14" hidden="1">
      <c r="A4724">
        <v>19</v>
      </c>
      <c r="B4724">
        <v>41</v>
      </c>
      <c r="C4724" t="s">
        <v>2560</v>
      </c>
      <c r="D4724" t="s">
        <v>2674</v>
      </c>
      <c r="E4724">
        <v>1000730</v>
      </c>
      <c r="F4724" t="s">
        <v>47</v>
      </c>
      <c r="G4724" t="s">
        <v>54</v>
      </c>
      <c r="H4724" t="s">
        <v>2557</v>
      </c>
      <c r="I4724">
        <v>3912025328</v>
      </c>
      <c r="J4724" t="s">
        <v>2558</v>
      </c>
      <c r="K4724">
        <v>0</v>
      </c>
      <c r="L4724" t="s">
        <v>1228</v>
      </c>
      <c r="M4724">
        <v>0</v>
      </c>
      <c r="N4724" t="s">
        <v>1228</v>
      </c>
    </row>
    <row r="4725" spans="1:14" hidden="1">
      <c r="A4725">
        <v>19</v>
      </c>
      <c r="B4725">
        <v>41</v>
      </c>
      <c r="C4725" t="s">
        <v>2560</v>
      </c>
      <c r="D4725" t="s">
        <v>2674</v>
      </c>
      <c r="E4725">
        <v>1000730</v>
      </c>
      <c r="F4725" t="s">
        <v>47</v>
      </c>
      <c r="G4725" t="s">
        <v>54</v>
      </c>
      <c r="H4725" t="s">
        <v>2557</v>
      </c>
      <c r="I4725">
        <v>3912025328</v>
      </c>
      <c r="J4725" t="s">
        <v>2558</v>
      </c>
      <c r="K4725">
        <v>0</v>
      </c>
      <c r="L4725" t="s">
        <v>1228</v>
      </c>
      <c r="M4725">
        <v>0</v>
      </c>
      <c r="N4725" t="s">
        <v>1228</v>
      </c>
    </row>
    <row r="4726" spans="1:14" hidden="1">
      <c r="A4726">
        <v>19</v>
      </c>
      <c r="B4726">
        <v>41</v>
      </c>
      <c r="C4726" t="s">
        <v>2560</v>
      </c>
      <c r="D4726" t="s">
        <v>2674</v>
      </c>
      <c r="E4726">
        <v>1000730</v>
      </c>
      <c r="F4726" t="s">
        <v>47</v>
      </c>
      <c r="G4726" t="s">
        <v>54</v>
      </c>
      <c r="H4726" t="s">
        <v>2557</v>
      </c>
      <c r="I4726">
        <v>3912025328</v>
      </c>
      <c r="J4726" t="s">
        <v>2558</v>
      </c>
      <c r="K4726">
        <v>0</v>
      </c>
      <c r="L4726" t="s">
        <v>1228</v>
      </c>
      <c r="M4726">
        <v>0</v>
      </c>
      <c r="N4726" t="s">
        <v>1228</v>
      </c>
    </row>
    <row r="4727" spans="1:14" hidden="1">
      <c r="A4727">
        <v>19</v>
      </c>
      <c r="B4727">
        <v>41</v>
      </c>
      <c r="C4727" t="s">
        <v>2560</v>
      </c>
      <c r="D4727" t="s">
        <v>2674</v>
      </c>
      <c r="E4727">
        <v>1000730</v>
      </c>
      <c r="F4727" t="s">
        <v>47</v>
      </c>
      <c r="G4727" t="s">
        <v>54</v>
      </c>
      <c r="H4727" t="s">
        <v>2557</v>
      </c>
      <c r="I4727">
        <v>3912025328</v>
      </c>
      <c r="J4727" t="s">
        <v>2558</v>
      </c>
      <c r="K4727">
        <v>0</v>
      </c>
      <c r="L4727" t="s">
        <v>1228</v>
      </c>
      <c r="M4727">
        <v>0</v>
      </c>
      <c r="N4727" t="s">
        <v>1228</v>
      </c>
    </row>
    <row r="4728" spans="1:14" hidden="1">
      <c r="A4728">
        <v>19</v>
      </c>
      <c r="B4728">
        <v>41</v>
      </c>
      <c r="C4728" t="s">
        <v>2560</v>
      </c>
      <c r="D4728" t="s">
        <v>2674</v>
      </c>
      <c r="E4728">
        <v>1000730</v>
      </c>
      <c r="F4728" t="s">
        <v>47</v>
      </c>
      <c r="G4728" t="s">
        <v>54</v>
      </c>
      <c r="H4728" t="s">
        <v>2557</v>
      </c>
      <c r="I4728">
        <v>3912025328</v>
      </c>
      <c r="J4728" t="s">
        <v>2558</v>
      </c>
      <c r="K4728">
        <v>0</v>
      </c>
      <c r="L4728" t="s">
        <v>1228</v>
      </c>
      <c r="M4728">
        <v>0</v>
      </c>
      <c r="N4728" t="s">
        <v>1228</v>
      </c>
    </row>
    <row r="4729" spans="1:14" hidden="1">
      <c r="A4729">
        <v>19</v>
      </c>
      <c r="B4729">
        <v>41</v>
      </c>
      <c r="C4729" t="s">
        <v>2560</v>
      </c>
      <c r="D4729" t="s">
        <v>2674</v>
      </c>
      <c r="E4729">
        <v>1000730</v>
      </c>
      <c r="F4729" t="s">
        <v>47</v>
      </c>
      <c r="G4729" t="s">
        <v>54</v>
      </c>
      <c r="H4729" t="s">
        <v>2557</v>
      </c>
      <c r="I4729">
        <v>3912025328</v>
      </c>
      <c r="J4729" t="s">
        <v>2558</v>
      </c>
      <c r="K4729">
        <v>0</v>
      </c>
      <c r="L4729" t="s">
        <v>1228</v>
      </c>
      <c r="M4729">
        <v>0</v>
      </c>
      <c r="N4729" t="s">
        <v>1228</v>
      </c>
    </row>
    <row r="4730" spans="1:14" hidden="1">
      <c r="A4730">
        <v>19</v>
      </c>
      <c r="B4730">
        <v>41</v>
      </c>
      <c r="C4730" t="s">
        <v>2560</v>
      </c>
      <c r="D4730" t="s">
        <v>2674</v>
      </c>
      <c r="E4730">
        <v>1000730</v>
      </c>
      <c r="F4730" t="s">
        <v>47</v>
      </c>
      <c r="G4730" t="s">
        <v>54</v>
      </c>
      <c r="H4730" t="s">
        <v>2557</v>
      </c>
      <c r="I4730">
        <v>3912025328</v>
      </c>
      <c r="J4730" t="s">
        <v>2558</v>
      </c>
      <c r="K4730">
        <v>0</v>
      </c>
      <c r="L4730" t="s">
        <v>1228</v>
      </c>
      <c r="M4730">
        <v>0</v>
      </c>
      <c r="N4730" t="s">
        <v>1228</v>
      </c>
    </row>
    <row r="4731" spans="1:14" hidden="1">
      <c r="A4731">
        <v>19</v>
      </c>
      <c r="B4731">
        <v>41</v>
      </c>
      <c r="C4731" t="s">
        <v>2560</v>
      </c>
      <c r="D4731" t="s">
        <v>2674</v>
      </c>
      <c r="E4731">
        <v>1000730</v>
      </c>
      <c r="F4731" t="s">
        <v>47</v>
      </c>
      <c r="G4731" t="s">
        <v>54</v>
      </c>
      <c r="H4731" t="s">
        <v>2557</v>
      </c>
      <c r="I4731">
        <v>3912025328</v>
      </c>
      <c r="J4731" t="s">
        <v>2558</v>
      </c>
      <c r="K4731">
        <v>0</v>
      </c>
      <c r="L4731" t="s">
        <v>1228</v>
      </c>
      <c r="M4731">
        <v>0</v>
      </c>
      <c r="N4731" t="s">
        <v>1228</v>
      </c>
    </row>
    <row r="4732" spans="1:14" hidden="1">
      <c r="A4732">
        <v>19</v>
      </c>
      <c r="B4732">
        <v>41</v>
      </c>
      <c r="C4732" t="s">
        <v>2560</v>
      </c>
      <c r="D4732" t="s">
        <v>2674</v>
      </c>
      <c r="E4732">
        <v>1000730</v>
      </c>
      <c r="F4732" t="s">
        <v>47</v>
      </c>
      <c r="G4732" t="s">
        <v>54</v>
      </c>
      <c r="H4732" t="s">
        <v>2557</v>
      </c>
      <c r="I4732">
        <v>3912025328</v>
      </c>
      <c r="J4732" t="s">
        <v>2558</v>
      </c>
      <c r="K4732">
        <v>0</v>
      </c>
      <c r="L4732" t="s">
        <v>1228</v>
      </c>
      <c r="M4732">
        <v>0</v>
      </c>
      <c r="N4732" t="s">
        <v>1228</v>
      </c>
    </row>
    <row r="4733" spans="1:14" hidden="1">
      <c r="A4733">
        <v>19</v>
      </c>
      <c r="B4733">
        <v>41</v>
      </c>
      <c r="C4733" t="s">
        <v>2560</v>
      </c>
      <c r="D4733" t="s">
        <v>2674</v>
      </c>
      <c r="E4733">
        <v>1000730</v>
      </c>
      <c r="F4733" t="s">
        <v>47</v>
      </c>
      <c r="G4733" t="s">
        <v>54</v>
      </c>
      <c r="H4733" t="s">
        <v>2557</v>
      </c>
      <c r="I4733">
        <v>3912025328</v>
      </c>
      <c r="J4733" t="s">
        <v>2558</v>
      </c>
      <c r="K4733">
        <v>0</v>
      </c>
      <c r="L4733" t="s">
        <v>1228</v>
      </c>
      <c r="M4733">
        <v>0</v>
      </c>
      <c r="N4733" t="s">
        <v>1228</v>
      </c>
    </row>
    <row r="4734" spans="1:14" hidden="1">
      <c r="A4734">
        <v>19</v>
      </c>
      <c r="B4734">
        <v>41</v>
      </c>
      <c r="C4734" t="s">
        <v>2560</v>
      </c>
      <c r="D4734" t="s">
        <v>2674</v>
      </c>
      <c r="E4734">
        <v>1000730</v>
      </c>
      <c r="F4734" t="s">
        <v>47</v>
      </c>
      <c r="G4734" t="s">
        <v>54</v>
      </c>
      <c r="H4734" t="s">
        <v>2557</v>
      </c>
      <c r="I4734">
        <v>3912025328</v>
      </c>
      <c r="J4734" t="s">
        <v>2558</v>
      </c>
      <c r="K4734">
        <v>0</v>
      </c>
      <c r="L4734" t="s">
        <v>1228</v>
      </c>
      <c r="M4734">
        <v>0</v>
      </c>
      <c r="N4734" t="s">
        <v>1228</v>
      </c>
    </row>
    <row r="4735" spans="1:14" hidden="1">
      <c r="A4735">
        <v>19</v>
      </c>
      <c r="B4735">
        <v>41</v>
      </c>
      <c r="C4735" t="s">
        <v>2560</v>
      </c>
      <c r="D4735" t="s">
        <v>2674</v>
      </c>
      <c r="E4735">
        <v>1000730</v>
      </c>
      <c r="F4735" t="s">
        <v>47</v>
      </c>
      <c r="G4735" t="s">
        <v>54</v>
      </c>
      <c r="H4735" t="s">
        <v>2557</v>
      </c>
      <c r="I4735">
        <v>3912025328</v>
      </c>
      <c r="J4735" t="s">
        <v>2558</v>
      </c>
      <c r="K4735">
        <v>0</v>
      </c>
      <c r="L4735" t="s">
        <v>1228</v>
      </c>
      <c r="M4735">
        <v>0</v>
      </c>
      <c r="N4735" t="s">
        <v>1228</v>
      </c>
    </row>
    <row r="4736" spans="1:14" hidden="1">
      <c r="A4736">
        <v>19</v>
      </c>
      <c r="B4736">
        <v>41</v>
      </c>
      <c r="C4736" t="s">
        <v>2560</v>
      </c>
      <c r="D4736" t="s">
        <v>2674</v>
      </c>
      <c r="E4736">
        <v>1000730</v>
      </c>
      <c r="F4736" t="s">
        <v>47</v>
      </c>
      <c r="G4736" t="s">
        <v>54</v>
      </c>
      <c r="H4736" t="s">
        <v>2557</v>
      </c>
      <c r="I4736">
        <v>3912025328</v>
      </c>
      <c r="J4736" t="s">
        <v>2558</v>
      </c>
      <c r="K4736">
        <v>0</v>
      </c>
      <c r="L4736" t="s">
        <v>1228</v>
      </c>
      <c r="M4736">
        <v>0</v>
      </c>
      <c r="N4736" t="s">
        <v>1228</v>
      </c>
    </row>
    <row r="4737" spans="1:14" hidden="1">
      <c r="A4737">
        <v>19</v>
      </c>
      <c r="B4737">
        <v>41</v>
      </c>
      <c r="C4737" t="s">
        <v>2560</v>
      </c>
      <c r="D4737" t="s">
        <v>2674</v>
      </c>
      <c r="E4737">
        <v>1000730</v>
      </c>
      <c r="F4737" t="s">
        <v>47</v>
      </c>
      <c r="G4737" t="s">
        <v>54</v>
      </c>
      <c r="H4737" t="s">
        <v>2557</v>
      </c>
      <c r="I4737">
        <v>3912025328</v>
      </c>
      <c r="J4737" t="s">
        <v>2558</v>
      </c>
      <c r="K4737">
        <v>0</v>
      </c>
      <c r="L4737" t="s">
        <v>1228</v>
      </c>
      <c r="M4737">
        <v>0</v>
      </c>
      <c r="N4737" t="s">
        <v>1228</v>
      </c>
    </row>
    <row r="4738" spans="1:14" hidden="1">
      <c r="A4738">
        <v>19</v>
      </c>
      <c r="B4738">
        <v>41</v>
      </c>
      <c r="C4738" t="s">
        <v>2560</v>
      </c>
      <c r="D4738" t="s">
        <v>2674</v>
      </c>
      <c r="E4738">
        <v>1000730</v>
      </c>
      <c r="F4738" t="s">
        <v>47</v>
      </c>
      <c r="G4738" t="s">
        <v>54</v>
      </c>
      <c r="H4738" t="s">
        <v>2557</v>
      </c>
      <c r="I4738">
        <v>3912025328</v>
      </c>
      <c r="J4738" t="s">
        <v>2558</v>
      </c>
      <c r="K4738">
        <v>0</v>
      </c>
      <c r="L4738" t="s">
        <v>1228</v>
      </c>
      <c r="M4738">
        <v>0</v>
      </c>
      <c r="N4738" t="s">
        <v>1228</v>
      </c>
    </row>
    <row r="4739" spans="1:14" hidden="1">
      <c r="A4739">
        <v>19</v>
      </c>
      <c r="B4739">
        <v>41</v>
      </c>
      <c r="C4739" t="s">
        <v>2560</v>
      </c>
      <c r="D4739" t="s">
        <v>2674</v>
      </c>
      <c r="E4739">
        <v>1000730</v>
      </c>
      <c r="F4739" t="s">
        <v>47</v>
      </c>
      <c r="G4739" t="s">
        <v>54</v>
      </c>
      <c r="H4739" t="s">
        <v>2557</v>
      </c>
      <c r="I4739">
        <v>3912025328</v>
      </c>
      <c r="J4739" t="s">
        <v>2558</v>
      </c>
      <c r="K4739">
        <v>0</v>
      </c>
      <c r="L4739" t="s">
        <v>1228</v>
      </c>
      <c r="M4739">
        <v>0</v>
      </c>
      <c r="N4739" t="s">
        <v>1228</v>
      </c>
    </row>
    <row r="4740" spans="1:14" hidden="1">
      <c r="A4740">
        <v>19</v>
      </c>
      <c r="B4740">
        <v>41</v>
      </c>
      <c r="C4740" t="s">
        <v>2560</v>
      </c>
      <c r="D4740" t="s">
        <v>2674</v>
      </c>
      <c r="E4740">
        <v>1000730</v>
      </c>
      <c r="F4740" t="s">
        <v>47</v>
      </c>
      <c r="G4740" t="s">
        <v>54</v>
      </c>
      <c r="H4740" t="s">
        <v>2557</v>
      </c>
      <c r="I4740">
        <v>3912025328</v>
      </c>
      <c r="J4740" t="s">
        <v>2558</v>
      </c>
      <c r="K4740">
        <v>0</v>
      </c>
      <c r="L4740" t="s">
        <v>1228</v>
      </c>
      <c r="M4740">
        <v>0</v>
      </c>
      <c r="N4740" t="s">
        <v>1228</v>
      </c>
    </row>
    <row r="4741" spans="1:14" hidden="1">
      <c r="A4741">
        <v>19</v>
      </c>
      <c r="B4741">
        <v>41</v>
      </c>
      <c r="C4741" t="s">
        <v>2560</v>
      </c>
      <c r="D4741" t="s">
        <v>2674</v>
      </c>
      <c r="E4741">
        <v>1000730</v>
      </c>
      <c r="F4741" t="s">
        <v>47</v>
      </c>
      <c r="G4741" t="s">
        <v>54</v>
      </c>
      <c r="H4741" t="s">
        <v>2557</v>
      </c>
      <c r="I4741">
        <v>3912025328</v>
      </c>
      <c r="J4741" t="s">
        <v>2558</v>
      </c>
      <c r="K4741">
        <v>0</v>
      </c>
      <c r="L4741" t="s">
        <v>1228</v>
      </c>
      <c r="M4741">
        <v>0</v>
      </c>
      <c r="N4741" t="s">
        <v>1228</v>
      </c>
    </row>
    <row r="4742" spans="1:14" hidden="1">
      <c r="A4742">
        <v>19</v>
      </c>
      <c r="B4742">
        <v>41</v>
      </c>
      <c r="C4742" t="s">
        <v>2560</v>
      </c>
      <c r="D4742" t="s">
        <v>2674</v>
      </c>
      <c r="E4742">
        <v>1000730</v>
      </c>
      <c r="F4742" t="s">
        <v>47</v>
      </c>
      <c r="G4742" t="s">
        <v>54</v>
      </c>
      <c r="H4742" t="s">
        <v>2557</v>
      </c>
      <c r="I4742">
        <v>3912025328</v>
      </c>
      <c r="J4742" t="s">
        <v>2558</v>
      </c>
      <c r="K4742">
        <v>0</v>
      </c>
      <c r="L4742" t="s">
        <v>1228</v>
      </c>
      <c r="M4742">
        <v>0</v>
      </c>
      <c r="N4742" t="s">
        <v>1228</v>
      </c>
    </row>
    <row r="4743" spans="1:14" hidden="1">
      <c r="A4743">
        <v>19</v>
      </c>
      <c r="B4743">
        <v>41</v>
      </c>
      <c r="C4743" t="s">
        <v>2560</v>
      </c>
      <c r="D4743" t="s">
        <v>2674</v>
      </c>
      <c r="E4743">
        <v>1000730</v>
      </c>
      <c r="F4743" t="s">
        <v>47</v>
      </c>
      <c r="G4743" t="s">
        <v>54</v>
      </c>
      <c r="H4743" t="s">
        <v>2557</v>
      </c>
      <c r="I4743">
        <v>3912025328</v>
      </c>
      <c r="J4743" t="s">
        <v>2558</v>
      </c>
      <c r="K4743">
        <v>0</v>
      </c>
      <c r="L4743" t="s">
        <v>1228</v>
      </c>
      <c r="M4743">
        <v>0</v>
      </c>
      <c r="N4743" t="s">
        <v>1228</v>
      </c>
    </row>
    <row r="4744" spans="1:14" hidden="1">
      <c r="A4744">
        <v>19</v>
      </c>
      <c r="B4744">
        <v>41</v>
      </c>
      <c r="C4744" t="s">
        <v>2560</v>
      </c>
      <c r="D4744" t="s">
        <v>2674</v>
      </c>
      <c r="E4744">
        <v>1000730</v>
      </c>
      <c r="F4744" t="s">
        <v>47</v>
      </c>
      <c r="G4744" t="s">
        <v>54</v>
      </c>
      <c r="H4744" t="s">
        <v>2557</v>
      </c>
      <c r="I4744">
        <v>3912025328</v>
      </c>
      <c r="J4744" t="s">
        <v>2558</v>
      </c>
      <c r="K4744">
        <v>0</v>
      </c>
      <c r="L4744" t="s">
        <v>1228</v>
      </c>
      <c r="M4744">
        <v>0</v>
      </c>
      <c r="N4744" t="s">
        <v>1228</v>
      </c>
    </row>
    <row r="4745" spans="1:14" hidden="1">
      <c r="A4745">
        <v>19</v>
      </c>
      <c r="B4745">
        <v>41</v>
      </c>
      <c r="C4745" t="s">
        <v>2560</v>
      </c>
      <c r="D4745" t="s">
        <v>2674</v>
      </c>
      <c r="E4745">
        <v>1000730</v>
      </c>
      <c r="F4745" t="s">
        <v>47</v>
      </c>
      <c r="G4745" t="s">
        <v>54</v>
      </c>
      <c r="H4745" t="s">
        <v>2557</v>
      </c>
      <c r="I4745">
        <v>3912025328</v>
      </c>
      <c r="J4745" t="s">
        <v>2558</v>
      </c>
      <c r="K4745">
        <v>0</v>
      </c>
      <c r="L4745" t="s">
        <v>1228</v>
      </c>
      <c r="M4745">
        <v>0</v>
      </c>
      <c r="N4745" t="s">
        <v>1228</v>
      </c>
    </row>
    <row r="4746" spans="1:14" hidden="1">
      <c r="A4746">
        <v>19</v>
      </c>
      <c r="B4746">
        <v>41</v>
      </c>
      <c r="C4746" t="s">
        <v>2560</v>
      </c>
      <c r="D4746" t="s">
        <v>2674</v>
      </c>
      <c r="E4746">
        <v>1000730</v>
      </c>
      <c r="F4746" t="s">
        <v>47</v>
      </c>
      <c r="G4746" t="s">
        <v>54</v>
      </c>
      <c r="H4746" t="s">
        <v>2557</v>
      </c>
      <c r="I4746">
        <v>3912025328</v>
      </c>
      <c r="J4746" t="s">
        <v>2558</v>
      </c>
      <c r="K4746">
        <v>0</v>
      </c>
      <c r="L4746" t="s">
        <v>1228</v>
      </c>
      <c r="M4746">
        <v>0</v>
      </c>
      <c r="N4746" t="s">
        <v>1228</v>
      </c>
    </row>
    <row r="4747" spans="1:14" hidden="1">
      <c r="A4747">
        <v>10</v>
      </c>
      <c r="B4747">
        <v>41</v>
      </c>
      <c r="C4747" t="s">
        <v>2560</v>
      </c>
      <c r="D4747" t="s">
        <v>2674</v>
      </c>
      <c r="E4747">
        <v>1000730</v>
      </c>
      <c r="F4747" t="s">
        <v>47</v>
      </c>
      <c r="G4747" t="s">
        <v>409</v>
      </c>
      <c r="H4747" t="s">
        <v>2557</v>
      </c>
      <c r="I4747">
        <v>3912025329</v>
      </c>
      <c r="J4747" t="s">
        <v>2558</v>
      </c>
      <c r="K4747">
        <v>0</v>
      </c>
      <c r="L4747" t="s">
        <v>1228</v>
      </c>
      <c r="M4747">
        <v>0</v>
      </c>
      <c r="N4747" t="s">
        <v>1228</v>
      </c>
    </row>
    <row r="4748" spans="1:14" hidden="1">
      <c r="A4748">
        <v>10</v>
      </c>
      <c r="B4748">
        <v>41</v>
      </c>
      <c r="C4748" t="s">
        <v>2560</v>
      </c>
      <c r="D4748" t="s">
        <v>2674</v>
      </c>
      <c r="E4748">
        <v>1000730</v>
      </c>
      <c r="F4748" t="s">
        <v>47</v>
      </c>
      <c r="G4748" t="s">
        <v>1122</v>
      </c>
      <c r="H4748" t="s">
        <v>2557</v>
      </c>
      <c r="I4748">
        <v>3912025329</v>
      </c>
      <c r="J4748" t="s">
        <v>2558</v>
      </c>
      <c r="K4748">
        <v>0</v>
      </c>
      <c r="L4748" t="s">
        <v>1228</v>
      </c>
      <c r="M4748">
        <v>0</v>
      </c>
      <c r="N4748" t="s">
        <v>1228</v>
      </c>
    </row>
    <row r="4749" spans="1:14" hidden="1">
      <c r="A4749">
        <v>10</v>
      </c>
      <c r="B4749">
        <v>41</v>
      </c>
      <c r="C4749" t="s">
        <v>2560</v>
      </c>
      <c r="D4749" t="s">
        <v>2674</v>
      </c>
      <c r="E4749">
        <v>1000730</v>
      </c>
      <c r="F4749" t="s">
        <v>47</v>
      </c>
      <c r="G4749" t="s">
        <v>194</v>
      </c>
      <c r="H4749" t="s">
        <v>2557</v>
      </c>
      <c r="I4749">
        <v>3912025329</v>
      </c>
      <c r="J4749" t="s">
        <v>2558</v>
      </c>
      <c r="K4749">
        <v>0</v>
      </c>
      <c r="L4749" t="s">
        <v>1228</v>
      </c>
      <c r="M4749">
        <v>0</v>
      </c>
      <c r="N4749" t="s">
        <v>1228</v>
      </c>
    </row>
    <row r="4750" spans="1:14" hidden="1">
      <c r="A4750">
        <v>10</v>
      </c>
      <c r="B4750">
        <v>41</v>
      </c>
      <c r="C4750" t="s">
        <v>2560</v>
      </c>
      <c r="D4750" t="s">
        <v>2674</v>
      </c>
      <c r="E4750">
        <v>1000730</v>
      </c>
      <c r="F4750" t="s">
        <v>47</v>
      </c>
      <c r="G4750" t="s">
        <v>409</v>
      </c>
      <c r="H4750" t="s">
        <v>2557</v>
      </c>
      <c r="I4750">
        <v>3912025329</v>
      </c>
      <c r="J4750" t="s">
        <v>2558</v>
      </c>
      <c r="K4750">
        <v>0</v>
      </c>
      <c r="L4750" t="s">
        <v>1228</v>
      </c>
      <c r="M4750">
        <v>0</v>
      </c>
      <c r="N4750" t="s">
        <v>1228</v>
      </c>
    </row>
    <row r="4751" spans="1:14" hidden="1">
      <c r="A4751">
        <v>10</v>
      </c>
      <c r="B4751">
        <v>41</v>
      </c>
      <c r="C4751" t="s">
        <v>2560</v>
      </c>
      <c r="D4751" t="s">
        <v>2674</v>
      </c>
      <c r="E4751">
        <v>1000730</v>
      </c>
      <c r="F4751" t="s">
        <v>47</v>
      </c>
      <c r="G4751" t="s">
        <v>1122</v>
      </c>
      <c r="H4751" t="s">
        <v>2557</v>
      </c>
      <c r="I4751">
        <v>3912025329</v>
      </c>
      <c r="J4751" t="s">
        <v>2558</v>
      </c>
      <c r="K4751">
        <v>0</v>
      </c>
      <c r="L4751" t="s">
        <v>1228</v>
      </c>
      <c r="M4751">
        <v>0</v>
      </c>
      <c r="N4751" t="s">
        <v>1228</v>
      </c>
    </row>
    <row r="4752" spans="1:14" hidden="1">
      <c r="A4752">
        <v>10</v>
      </c>
      <c r="B4752">
        <v>41</v>
      </c>
      <c r="C4752" t="s">
        <v>2560</v>
      </c>
      <c r="D4752" t="s">
        <v>2674</v>
      </c>
      <c r="E4752">
        <v>1000730</v>
      </c>
      <c r="F4752" t="s">
        <v>47</v>
      </c>
      <c r="G4752" t="s">
        <v>194</v>
      </c>
      <c r="H4752" t="s">
        <v>2557</v>
      </c>
      <c r="I4752">
        <v>3912025329</v>
      </c>
      <c r="J4752" t="s">
        <v>2558</v>
      </c>
      <c r="K4752">
        <v>0</v>
      </c>
      <c r="L4752" t="s">
        <v>1228</v>
      </c>
      <c r="M4752">
        <v>0</v>
      </c>
      <c r="N4752" t="s">
        <v>1228</v>
      </c>
    </row>
    <row r="4753" spans="1:14" hidden="1">
      <c r="A4753">
        <v>10</v>
      </c>
      <c r="B4753">
        <v>43</v>
      </c>
      <c r="C4753" t="s">
        <v>2560</v>
      </c>
      <c r="D4753" t="s">
        <v>2674</v>
      </c>
      <c r="E4753">
        <v>1000730</v>
      </c>
      <c r="F4753" t="s">
        <v>47</v>
      </c>
      <c r="G4753" t="s">
        <v>194</v>
      </c>
      <c r="H4753" t="s">
        <v>2557</v>
      </c>
      <c r="I4753">
        <v>3912028079</v>
      </c>
      <c r="J4753" t="s">
        <v>2558</v>
      </c>
      <c r="K4753" s="45">
        <v>6480</v>
      </c>
      <c r="L4753" t="s">
        <v>1228</v>
      </c>
      <c r="M4753" s="45">
        <v>1231</v>
      </c>
      <c r="N4753" t="s">
        <v>1228</v>
      </c>
    </row>
    <row r="4754" spans="1:14" hidden="1">
      <c r="A4754">
        <v>10</v>
      </c>
      <c r="B4754">
        <v>43</v>
      </c>
      <c r="C4754" t="s">
        <v>2560</v>
      </c>
      <c r="D4754" t="s">
        <v>2674</v>
      </c>
      <c r="E4754">
        <v>1000730</v>
      </c>
      <c r="F4754" t="s">
        <v>47</v>
      </c>
      <c r="G4754" t="s">
        <v>80</v>
      </c>
      <c r="H4754" t="s">
        <v>2557</v>
      </c>
      <c r="I4754">
        <v>3912028079</v>
      </c>
      <c r="J4754" t="s">
        <v>2558</v>
      </c>
      <c r="K4754">
        <v>0</v>
      </c>
      <c r="L4754" t="s">
        <v>1228</v>
      </c>
      <c r="M4754">
        <v>0</v>
      </c>
      <c r="N4754" t="s">
        <v>1228</v>
      </c>
    </row>
    <row r="4755" spans="1:14" hidden="1">
      <c r="A4755">
        <v>19</v>
      </c>
      <c r="B4755">
        <v>43</v>
      </c>
      <c r="C4755" t="s">
        <v>2560</v>
      </c>
      <c r="D4755" t="s">
        <v>2674</v>
      </c>
      <c r="E4755">
        <v>1000730</v>
      </c>
      <c r="F4755" t="s">
        <v>47</v>
      </c>
      <c r="G4755" t="s">
        <v>54</v>
      </c>
      <c r="H4755" t="s">
        <v>2557</v>
      </c>
      <c r="I4755">
        <v>3912028080</v>
      </c>
      <c r="J4755" t="s">
        <v>2558</v>
      </c>
      <c r="K4755" s="45">
        <v>4285636</v>
      </c>
      <c r="L4755" t="s">
        <v>1228</v>
      </c>
      <c r="M4755" s="45">
        <v>814271</v>
      </c>
      <c r="N4755" t="s">
        <v>1228</v>
      </c>
    </row>
    <row r="4756" spans="1:14">
      <c r="A4756">
        <v>10</v>
      </c>
      <c r="B4756">
        <v>57</v>
      </c>
      <c r="C4756" t="s">
        <v>2563</v>
      </c>
      <c r="D4756" t="s">
        <v>2675</v>
      </c>
      <c r="E4756">
        <v>1000730</v>
      </c>
      <c r="F4756" t="s">
        <v>47</v>
      </c>
      <c r="G4756" t="s">
        <v>254</v>
      </c>
      <c r="H4756">
        <v>7505</v>
      </c>
      <c r="I4756">
        <v>37184713</v>
      </c>
      <c r="J4756" t="s">
        <v>2676</v>
      </c>
      <c r="K4756" s="45">
        <v>295691</v>
      </c>
      <c r="L4756" t="s">
        <v>1228</v>
      </c>
      <c r="M4756" s="45">
        <v>56181</v>
      </c>
      <c r="N4756" t="s">
        <v>1228</v>
      </c>
    </row>
    <row r="4757" spans="1:14">
      <c r="A4757">
        <v>10</v>
      </c>
      <c r="B4757">
        <v>57</v>
      </c>
      <c r="C4757" t="s">
        <v>2563</v>
      </c>
      <c r="D4757" t="s">
        <v>2675</v>
      </c>
      <c r="E4757">
        <v>1000730</v>
      </c>
      <c r="F4757" t="s">
        <v>47</v>
      </c>
      <c r="G4757" t="s">
        <v>245</v>
      </c>
      <c r="H4757">
        <v>7505</v>
      </c>
      <c r="I4757">
        <v>37184713</v>
      </c>
      <c r="J4757" t="s">
        <v>2676</v>
      </c>
      <c r="K4757" s="45">
        <v>302966</v>
      </c>
      <c r="L4757" t="s">
        <v>1228</v>
      </c>
      <c r="M4757" s="45">
        <v>57564</v>
      </c>
      <c r="N4757" t="s">
        <v>1228</v>
      </c>
    </row>
    <row r="4758" spans="1:14">
      <c r="A4758">
        <v>10</v>
      </c>
      <c r="B4758">
        <v>57</v>
      </c>
      <c r="C4758" t="s">
        <v>2563</v>
      </c>
      <c r="D4758" t="s">
        <v>2675</v>
      </c>
      <c r="E4758">
        <v>1000730</v>
      </c>
      <c r="F4758" t="s">
        <v>47</v>
      </c>
      <c r="G4758" t="s">
        <v>1125</v>
      </c>
      <c r="H4758">
        <v>7505</v>
      </c>
      <c r="I4758">
        <v>37184713</v>
      </c>
      <c r="J4758" t="s">
        <v>2676</v>
      </c>
      <c r="K4758" s="45">
        <v>273744</v>
      </c>
      <c r="L4758" t="s">
        <v>1228</v>
      </c>
      <c r="M4758" s="45">
        <v>52011</v>
      </c>
      <c r="N4758" t="s">
        <v>1228</v>
      </c>
    </row>
    <row r="4759" spans="1:14">
      <c r="A4759">
        <v>10</v>
      </c>
      <c r="B4759">
        <v>57</v>
      </c>
      <c r="C4759" t="s">
        <v>2563</v>
      </c>
      <c r="D4759" t="s">
        <v>2675</v>
      </c>
      <c r="E4759">
        <v>1000730</v>
      </c>
      <c r="F4759" t="s">
        <v>47</v>
      </c>
      <c r="G4759" t="s">
        <v>1126</v>
      </c>
      <c r="H4759">
        <v>7505</v>
      </c>
      <c r="I4759">
        <v>37184713</v>
      </c>
      <c r="J4759" t="s">
        <v>2676</v>
      </c>
      <c r="K4759" s="45">
        <v>483145</v>
      </c>
      <c r="L4759" t="s">
        <v>1228</v>
      </c>
      <c r="M4759" s="45">
        <v>91798</v>
      </c>
      <c r="N4759" t="s">
        <v>1228</v>
      </c>
    </row>
    <row r="4760" spans="1:14">
      <c r="A4760">
        <v>10</v>
      </c>
      <c r="B4760">
        <v>57</v>
      </c>
      <c r="C4760" t="s">
        <v>2563</v>
      </c>
      <c r="D4760" t="s">
        <v>2675</v>
      </c>
      <c r="E4760">
        <v>1000730</v>
      </c>
      <c r="F4760" t="s">
        <v>47</v>
      </c>
      <c r="G4760" t="s">
        <v>414</v>
      </c>
      <c r="H4760">
        <v>7505</v>
      </c>
      <c r="I4760">
        <v>37184713</v>
      </c>
      <c r="J4760" t="s">
        <v>2676</v>
      </c>
      <c r="K4760" s="45">
        <v>302799</v>
      </c>
      <c r="L4760" t="s">
        <v>1228</v>
      </c>
      <c r="M4760" s="45">
        <v>57532</v>
      </c>
      <c r="N4760" t="s">
        <v>1228</v>
      </c>
    </row>
    <row r="4761" spans="1:14">
      <c r="A4761">
        <v>10</v>
      </c>
      <c r="B4761">
        <v>57</v>
      </c>
      <c r="C4761" t="s">
        <v>2563</v>
      </c>
      <c r="D4761" t="s">
        <v>2675</v>
      </c>
      <c r="E4761">
        <v>1000730</v>
      </c>
      <c r="F4761" t="s">
        <v>47</v>
      </c>
      <c r="G4761" t="s">
        <v>530</v>
      </c>
      <c r="H4761">
        <v>7505</v>
      </c>
      <c r="I4761">
        <v>37184713</v>
      </c>
      <c r="J4761" t="s">
        <v>2676</v>
      </c>
      <c r="K4761" s="45">
        <v>451140</v>
      </c>
      <c r="L4761" t="s">
        <v>1228</v>
      </c>
      <c r="M4761" s="45">
        <v>85717</v>
      </c>
      <c r="N4761" t="s">
        <v>1228</v>
      </c>
    </row>
    <row r="4762" spans="1:14">
      <c r="A4762">
        <v>10</v>
      </c>
      <c r="B4762">
        <v>57</v>
      </c>
      <c r="C4762" t="s">
        <v>2563</v>
      </c>
      <c r="D4762" t="s">
        <v>2675</v>
      </c>
      <c r="E4762">
        <v>1000730</v>
      </c>
      <c r="F4762" t="s">
        <v>47</v>
      </c>
      <c r="G4762" t="s">
        <v>1128</v>
      </c>
      <c r="H4762">
        <v>7505</v>
      </c>
      <c r="I4762">
        <v>37184713</v>
      </c>
      <c r="J4762" t="s">
        <v>2676</v>
      </c>
      <c r="K4762" s="45">
        <v>240185</v>
      </c>
      <c r="L4762" t="s">
        <v>1228</v>
      </c>
      <c r="M4762" s="45">
        <v>45635</v>
      </c>
      <c r="N4762" t="s">
        <v>1228</v>
      </c>
    </row>
    <row r="4763" spans="1:14">
      <c r="A4763">
        <v>10</v>
      </c>
      <c r="B4763">
        <v>57</v>
      </c>
      <c r="C4763" t="s">
        <v>2563</v>
      </c>
      <c r="D4763" t="s">
        <v>2675</v>
      </c>
      <c r="E4763">
        <v>1000730</v>
      </c>
      <c r="F4763" t="s">
        <v>47</v>
      </c>
      <c r="G4763" t="s">
        <v>326</v>
      </c>
      <c r="H4763">
        <v>7505</v>
      </c>
      <c r="I4763">
        <v>37184713</v>
      </c>
      <c r="J4763" t="s">
        <v>2676</v>
      </c>
      <c r="K4763" s="45">
        <v>227893</v>
      </c>
      <c r="L4763" t="s">
        <v>1228</v>
      </c>
      <c r="M4763" s="45">
        <v>43300</v>
      </c>
      <c r="N4763" t="s">
        <v>1228</v>
      </c>
    </row>
    <row r="4764" spans="1:14">
      <c r="A4764">
        <v>10</v>
      </c>
      <c r="B4764">
        <v>57</v>
      </c>
      <c r="C4764" t="s">
        <v>2563</v>
      </c>
      <c r="D4764" t="s">
        <v>2675</v>
      </c>
      <c r="E4764">
        <v>1000730</v>
      </c>
      <c r="F4764" t="s">
        <v>47</v>
      </c>
      <c r="G4764" t="s">
        <v>1127</v>
      </c>
      <c r="H4764">
        <v>7505</v>
      </c>
      <c r="I4764">
        <v>37184713</v>
      </c>
      <c r="J4764" t="s">
        <v>2676</v>
      </c>
      <c r="K4764" s="45">
        <v>517903</v>
      </c>
      <c r="L4764" t="s">
        <v>1228</v>
      </c>
      <c r="M4764" s="45">
        <v>98402</v>
      </c>
      <c r="N4764" t="s">
        <v>1228</v>
      </c>
    </row>
    <row r="4765" spans="1:14">
      <c r="A4765">
        <v>10</v>
      </c>
      <c r="B4765">
        <v>57</v>
      </c>
      <c r="C4765" t="s">
        <v>2563</v>
      </c>
      <c r="D4765" t="s">
        <v>2675</v>
      </c>
      <c r="E4765">
        <v>1000730</v>
      </c>
      <c r="F4765" t="s">
        <v>47</v>
      </c>
      <c r="G4765" t="s">
        <v>1129</v>
      </c>
      <c r="H4765">
        <v>7505</v>
      </c>
      <c r="I4765">
        <v>37184713</v>
      </c>
      <c r="J4765" t="s">
        <v>2676</v>
      </c>
      <c r="K4765" s="45">
        <v>364256</v>
      </c>
      <c r="L4765" t="s">
        <v>1228</v>
      </c>
      <c r="M4765" s="45">
        <v>69209</v>
      </c>
      <c r="N4765" t="s">
        <v>1228</v>
      </c>
    </row>
    <row r="4766" spans="1:14">
      <c r="A4766">
        <v>10</v>
      </c>
      <c r="B4766">
        <v>57</v>
      </c>
      <c r="C4766" t="s">
        <v>2563</v>
      </c>
      <c r="D4766" t="s">
        <v>2675</v>
      </c>
      <c r="E4766">
        <v>1000730</v>
      </c>
      <c r="F4766" t="s">
        <v>47</v>
      </c>
      <c r="G4766" t="s">
        <v>320</v>
      </c>
      <c r="H4766">
        <v>7505</v>
      </c>
      <c r="I4766">
        <v>37184713</v>
      </c>
      <c r="J4766" t="s">
        <v>2676</v>
      </c>
      <c r="K4766" s="45">
        <v>815968</v>
      </c>
      <c r="L4766" t="s">
        <v>1228</v>
      </c>
      <c r="M4766" s="45">
        <v>155034</v>
      </c>
      <c r="N4766" t="s">
        <v>1228</v>
      </c>
    </row>
    <row r="4767" spans="1:14">
      <c r="A4767">
        <v>10</v>
      </c>
      <c r="B4767">
        <v>57</v>
      </c>
      <c r="C4767" t="s">
        <v>2563</v>
      </c>
      <c r="D4767" t="s">
        <v>2675</v>
      </c>
      <c r="E4767">
        <v>1000730</v>
      </c>
      <c r="F4767" t="s">
        <v>47</v>
      </c>
      <c r="G4767" t="s">
        <v>182</v>
      </c>
      <c r="H4767">
        <v>7505</v>
      </c>
      <c r="I4767">
        <v>37184713</v>
      </c>
      <c r="J4767" t="s">
        <v>2676</v>
      </c>
      <c r="K4767" s="45">
        <v>714919</v>
      </c>
      <c r="L4767" t="s">
        <v>1228</v>
      </c>
      <c r="M4767" s="45">
        <v>135835</v>
      </c>
      <c r="N4767" t="s">
        <v>1228</v>
      </c>
    </row>
    <row r="4768" spans="1:14">
      <c r="A4768">
        <v>10</v>
      </c>
      <c r="B4768">
        <v>57</v>
      </c>
      <c r="C4768" t="s">
        <v>2563</v>
      </c>
      <c r="D4768" t="s">
        <v>2675</v>
      </c>
      <c r="E4768">
        <v>1000730</v>
      </c>
      <c r="F4768" t="s">
        <v>47</v>
      </c>
      <c r="G4768" t="s">
        <v>1135</v>
      </c>
      <c r="H4768">
        <v>7505</v>
      </c>
      <c r="I4768">
        <v>37184713</v>
      </c>
      <c r="J4768" t="s">
        <v>2676</v>
      </c>
      <c r="K4768" s="45">
        <v>572545</v>
      </c>
      <c r="L4768" t="s">
        <v>1228</v>
      </c>
      <c r="M4768" s="45">
        <v>108784</v>
      </c>
      <c r="N4768" t="s">
        <v>1228</v>
      </c>
    </row>
    <row r="4769" spans="1:14">
      <c r="A4769">
        <v>10</v>
      </c>
      <c r="B4769">
        <v>57</v>
      </c>
      <c r="C4769" t="s">
        <v>2563</v>
      </c>
      <c r="D4769" t="s">
        <v>2675</v>
      </c>
      <c r="E4769">
        <v>1000730</v>
      </c>
      <c r="F4769" t="s">
        <v>47</v>
      </c>
      <c r="G4769" t="s">
        <v>177</v>
      </c>
      <c r="H4769">
        <v>7505</v>
      </c>
      <c r="I4769">
        <v>37184713</v>
      </c>
      <c r="J4769" t="s">
        <v>2676</v>
      </c>
      <c r="K4769" s="45">
        <v>244119</v>
      </c>
      <c r="L4769" t="s">
        <v>1228</v>
      </c>
      <c r="M4769" s="45">
        <v>46383</v>
      </c>
      <c r="N4769" t="s">
        <v>1228</v>
      </c>
    </row>
    <row r="4770" spans="1:14">
      <c r="A4770">
        <v>10</v>
      </c>
      <c r="B4770">
        <v>57</v>
      </c>
      <c r="C4770" t="s">
        <v>2563</v>
      </c>
      <c r="D4770" t="s">
        <v>2675</v>
      </c>
      <c r="E4770">
        <v>1000730</v>
      </c>
      <c r="F4770" t="s">
        <v>47</v>
      </c>
      <c r="G4770" t="s">
        <v>1133</v>
      </c>
      <c r="H4770">
        <v>7505</v>
      </c>
      <c r="I4770">
        <v>37184713</v>
      </c>
      <c r="J4770" t="s">
        <v>2676</v>
      </c>
      <c r="K4770" s="45">
        <v>327383</v>
      </c>
      <c r="L4770" t="s">
        <v>1228</v>
      </c>
      <c r="M4770" s="45">
        <v>62203</v>
      </c>
      <c r="N4770" t="s">
        <v>1228</v>
      </c>
    </row>
    <row r="4771" spans="1:14">
      <c r="A4771">
        <v>10</v>
      </c>
      <c r="B4771">
        <v>57</v>
      </c>
      <c r="C4771" t="s">
        <v>2563</v>
      </c>
      <c r="D4771" t="s">
        <v>2675</v>
      </c>
      <c r="E4771">
        <v>1000730</v>
      </c>
      <c r="F4771" t="s">
        <v>47</v>
      </c>
      <c r="G4771" t="s">
        <v>1132</v>
      </c>
      <c r="H4771">
        <v>7505</v>
      </c>
      <c r="I4771">
        <v>37184713</v>
      </c>
      <c r="J4771" t="s">
        <v>2676</v>
      </c>
      <c r="K4771" s="45">
        <v>756579</v>
      </c>
      <c r="L4771" t="s">
        <v>1228</v>
      </c>
      <c r="M4771" s="45">
        <v>143750</v>
      </c>
      <c r="N4771" t="s">
        <v>1228</v>
      </c>
    </row>
    <row r="4772" spans="1:14">
      <c r="A4772">
        <v>10</v>
      </c>
      <c r="B4772">
        <v>57</v>
      </c>
      <c r="C4772" t="s">
        <v>2563</v>
      </c>
      <c r="D4772" t="s">
        <v>2675</v>
      </c>
      <c r="E4772">
        <v>1000730</v>
      </c>
      <c r="F4772" t="s">
        <v>47</v>
      </c>
      <c r="G4772" t="s">
        <v>1134</v>
      </c>
      <c r="H4772">
        <v>7505</v>
      </c>
      <c r="I4772">
        <v>37184713</v>
      </c>
      <c r="J4772" t="s">
        <v>2676</v>
      </c>
      <c r="K4772" s="45">
        <v>251820</v>
      </c>
      <c r="L4772" t="s">
        <v>1228</v>
      </c>
      <c r="M4772" s="45">
        <v>47846</v>
      </c>
      <c r="N4772" t="s">
        <v>1228</v>
      </c>
    </row>
    <row r="4773" spans="1:14">
      <c r="A4773">
        <v>10</v>
      </c>
      <c r="B4773">
        <v>57</v>
      </c>
      <c r="C4773" t="s">
        <v>2563</v>
      </c>
      <c r="D4773" t="s">
        <v>2675</v>
      </c>
      <c r="E4773">
        <v>1000730</v>
      </c>
      <c r="F4773" t="s">
        <v>47</v>
      </c>
      <c r="G4773" t="s">
        <v>481</v>
      </c>
      <c r="H4773">
        <v>7505</v>
      </c>
      <c r="I4773">
        <v>37184713</v>
      </c>
      <c r="J4773" t="s">
        <v>2676</v>
      </c>
      <c r="K4773" s="45">
        <v>361962</v>
      </c>
      <c r="L4773" t="s">
        <v>1228</v>
      </c>
      <c r="M4773" s="45">
        <v>68773</v>
      </c>
      <c r="N4773" t="s">
        <v>1228</v>
      </c>
    </row>
    <row r="4774" spans="1:14">
      <c r="A4774">
        <v>10</v>
      </c>
      <c r="B4774">
        <v>57</v>
      </c>
      <c r="C4774" t="s">
        <v>2563</v>
      </c>
      <c r="D4774" t="s">
        <v>2675</v>
      </c>
      <c r="E4774">
        <v>1000730</v>
      </c>
      <c r="F4774" t="s">
        <v>47</v>
      </c>
      <c r="G4774" t="s">
        <v>1121</v>
      </c>
      <c r="H4774">
        <v>7505</v>
      </c>
      <c r="I4774">
        <v>37184713</v>
      </c>
      <c r="J4774" t="s">
        <v>2676</v>
      </c>
      <c r="K4774" s="45">
        <v>374172</v>
      </c>
      <c r="L4774" t="s">
        <v>1228</v>
      </c>
      <c r="M4774" s="45">
        <v>71093</v>
      </c>
      <c r="N4774" t="s">
        <v>1228</v>
      </c>
    </row>
    <row r="4775" spans="1:14">
      <c r="A4775">
        <v>10</v>
      </c>
      <c r="B4775">
        <v>57</v>
      </c>
      <c r="C4775" t="s">
        <v>2563</v>
      </c>
      <c r="D4775" t="s">
        <v>2675</v>
      </c>
      <c r="E4775">
        <v>1000730</v>
      </c>
      <c r="F4775" t="s">
        <v>47</v>
      </c>
      <c r="G4775" t="s">
        <v>194</v>
      </c>
      <c r="H4775">
        <v>7505</v>
      </c>
      <c r="I4775">
        <v>37184713</v>
      </c>
      <c r="J4775" t="s">
        <v>2676</v>
      </c>
      <c r="K4775" s="45">
        <v>623629</v>
      </c>
      <c r="L4775" t="s">
        <v>1228</v>
      </c>
      <c r="M4775" s="45">
        <v>118490</v>
      </c>
      <c r="N4775" t="s">
        <v>1228</v>
      </c>
    </row>
    <row r="4776" spans="1:14">
      <c r="A4776">
        <v>10</v>
      </c>
      <c r="B4776">
        <v>57</v>
      </c>
      <c r="C4776" t="s">
        <v>2563</v>
      </c>
      <c r="D4776" t="s">
        <v>2675</v>
      </c>
      <c r="E4776">
        <v>1000730</v>
      </c>
      <c r="F4776" t="s">
        <v>47</v>
      </c>
      <c r="G4776" t="s">
        <v>150</v>
      </c>
      <c r="H4776">
        <v>7505</v>
      </c>
      <c r="I4776">
        <v>37184713</v>
      </c>
      <c r="J4776" t="s">
        <v>2676</v>
      </c>
      <c r="K4776" s="45">
        <v>534993</v>
      </c>
      <c r="L4776" t="s">
        <v>1228</v>
      </c>
      <c r="M4776" s="45">
        <v>101649</v>
      </c>
      <c r="N4776" t="s">
        <v>1228</v>
      </c>
    </row>
    <row r="4777" spans="1:14">
      <c r="A4777">
        <v>10</v>
      </c>
      <c r="B4777">
        <v>57</v>
      </c>
      <c r="C4777" t="s">
        <v>2563</v>
      </c>
      <c r="D4777" t="s">
        <v>2675</v>
      </c>
      <c r="E4777">
        <v>1000730</v>
      </c>
      <c r="F4777" t="s">
        <v>47</v>
      </c>
      <c r="G4777" t="s">
        <v>135</v>
      </c>
      <c r="H4777">
        <v>7505</v>
      </c>
      <c r="I4777">
        <v>37184713</v>
      </c>
      <c r="J4777" t="s">
        <v>2676</v>
      </c>
      <c r="K4777" s="45">
        <v>535152</v>
      </c>
      <c r="L4777" t="s">
        <v>1228</v>
      </c>
      <c r="M4777" s="45">
        <v>101679</v>
      </c>
      <c r="N4777" t="s">
        <v>1228</v>
      </c>
    </row>
    <row r="4778" spans="1:14">
      <c r="A4778">
        <v>10</v>
      </c>
      <c r="B4778">
        <v>57</v>
      </c>
      <c r="C4778" t="s">
        <v>2563</v>
      </c>
      <c r="D4778" t="s">
        <v>2675</v>
      </c>
      <c r="E4778">
        <v>1000730</v>
      </c>
      <c r="F4778" t="s">
        <v>47</v>
      </c>
      <c r="G4778" t="s">
        <v>155</v>
      </c>
      <c r="H4778">
        <v>7505</v>
      </c>
      <c r="I4778">
        <v>37184713</v>
      </c>
      <c r="J4778" t="s">
        <v>2676</v>
      </c>
      <c r="K4778" s="45">
        <v>530317</v>
      </c>
      <c r="L4778" t="s">
        <v>1228</v>
      </c>
      <c r="M4778" s="45">
        <v>100760</v>
      </c>
      <c r="N4778" t="s">
        <v>1228</v>
      </c>
    </row>
    <row r="4779" spans="1:14">
      <c r="A4779">
        <v>10</v>
      </c>
      <c r="B4779">
        <v>57</v>
      </c>
      <c r="C4779" t="s">
        <v>2563</v>
      </c>
      <c r="D4779" t="s">
        <v>2675</v>
      </c>
      <c r="E4779">
        <v>1000730</v>
      </c>
      <c r="F4779" t="s">
        <v>47</v>
      </c>
      <c r="G4779" t="s">
        <v>1119</v>
      </c>
      <c r="H4779">
        <v>7505</v>
      </c>
      <c r="I4779">
        <v>37184713</v>
      </c>
      <c r="J4779" t="s">
        <v>2676</v>
      </c>
      <c r="K4779" s="45">
        <v>275086</v>
      </c>
      <c r="L4779" t="s">
        <v>1228</v>
      </c>
      <c r="M4779" s="45">
        <v>52266</v>
      </c>
      <c r="N4779" t="s">
        <v>1228</v>
      </c>
    </row>
    <row r="4780" spans="1:14">
      <c r="A4780">
        <v>10</v>
      </c>
      <c r="B4780">
        <v>57</v>
      </c>
      <c r="C4780" t="s">
        <v>2563</v>
      </c>
      <c r="D4780" t="s">
        <v>2675</v>
      </c>
      <c r="E4780">
        <v>1000730</v>
      </c>
      <c r="F4780" t="s">
        <v>47</v>
      </c>
      <c r="G4780" t="s">
        <v>1123</v>
      </c>
      <c r="H4780">
        <v>7505</v>
      </c>
      <c r="I4780">
        <v>37184713</v>
      </c>
      <c r="J4780" t="s">
        <v>2676</v>
      </c>
      <c r="K4780">
        <v>8</v>
      </c>
      <c r="L4780" t="s">
        <v>1228</v>
      </c>
      <c r="M4780">
        <v>2</v>
      </c>
      <c r="N4780" t="s">
        <v>1228</v>
      </c>
    </row>
    <row r="4781" spans="1:14">
      <c r="A4781">
        <v>10</v>
      </c>
      <c r="B4781">
        <v>57</v>
      </c>
      <c r="C4781" t="s">
        <v>2563</v>
      </c>
      <c r="D4781" t="s">
        <v>2675</v>
      </c>
      <c r="E4781">
        <v>1000730</v>
      </c>
      <c r="F4781" t="s">
        <v>47</v>
      </c>
      <c r="G4781" t="s">
        <v>409</v>
      </c>
      <c r="H4781">
        <v>7505</v>
      </c>
      <c r="I4781">
        <v>37184713</v>
      </c>
      <c r="J4781" t="s">
        <v>2676</v>
      </c>
      <c r="K4781" s="45">
        <v>368746</v>
      </c>
      <c r="L4781" t="s">
        <v>1228</v>
      </c>
      <c r="M4781" s="45">
        <v>70062</v>
      </c>
      <c r="N4781" t="s">
        <v>1228</v>
      </c>
    </row>
    <row r="4782" spans="1:14">
      <c r="A4782">
        <v>10</v>
      </c>
      <c r="B4782">
        <v>57</v>
      </c>
      <c r="C4782" t="s">
        <v>2563</v>
      </c>
      <c r="D4782" t="s">
        <v>2675</v>
      </c>
      <c r="E4782">
        <v>1000730</v>
      </c>
      <c r="F4782" t="s">
        <v>47</v>
      </c>
      <c r="G4782" t="s">
        <v>317</v>
      </c>
      <c r="H4782">
        <v>7505</v>
      </c>
      <c r="I4782">
        <v>37184713</v>
      </c>
      <c r="J4782" t="s">
        <v>2676</v>
      </c>
      <c r="K4782" s="45">
        <v>850569</v>
      </c>
      <c r="L4782" t="s">
        <v>1228</v>
      </c>
      <c r="M4782" s="45">
        <v>161602</v>
      </c>
      <c r="N4782" t="s">
        <v>1228</v>
      </c>
    </row>
    <row r="4783" spans="1:14">
      <c r="A4783">
        <v>10</v>
      </c>
      <c r="B4783">
        <v>57</v>
      </c>
      <c r="C4783" t="s">
        <v>2563</v>
      </c>
      <c r="D4783" t="s">
        <v>2675</v>
      </c>
      <c r="E4783">
        <v>1000730</v>
      </c>
      <c r="F4783" t="s">
        <v>47</v>
      </c>
      <c r="G4783" t="s">
        <v>1122</v>
      </c>
      <c r="H4783">
        <v>7505</v>
      </c>
      <c r="I4783">
        <v>37184713</v>
      </c>
      <c r="J4783" t="s">
        <v>2676</v>
      </c>
      <c r="K4783" s="45">
        <v>315552</v>
      </c>
      <c r="L4783" t="s">
        <v>1228</v>
      </c>
      <c r="M4783" s="45">
        <v>59955</v>
      </c>
      <c r="N4783" t="s">
        <v>1228</v>
      </c>
    </row>
    <row r="4784" spans="1:14">
      <c r="A4784">
        <v>10</v>
      </c>
      <c r="B4784">
        <v>57</v>
      </c>
      <c r="C4784" t="s">
        <v>2563</v>
      </c>
      <c r="D4784" t="s">
        <v>2675</v>
      </c>
      <c r="E4784">
        <v>1000730</v>
      </c>
      <c r="F4784" t="s">
        <v>47</v>
      </c>
      <c r="G4784" t="s">
        <v>475</v>
      </c>
      <c r="H4784">
        <v>7505</v>
      </c>
      <c r="I4784">
        <v>37184713</v>
      </c>
      <c r="J4784" t="s">
        <v>2676</v>
      </c>
      <c r="K4784" s="45">
        <v>257168</v>
      </c>
      <c r="L4784" t="s">
        <v>1228</v>
      </c>
      <c r="M4784" s="45">
        <v>48862</v>
      </c>
      <c r="N4784" t="s">
        <v>1228</v>
      </c>
    </row>
    <row r="4785" spans="1:14">
      <c r="A4785">
        <v>10</v>
      </c>
      <c r="B4785">
        <v>57</v>
      </c>
      <c r="C4785" t="s">
        <v>2563</v>
      </c>
      <c r="D4785" t="s">
        <v>2675</v>
      </c>
      <c r="E4785">
        <v>1000730</v>
      </c>
      <c r="F4785" t="s">
        <v>47</v>
      </c>
      <c r="G4785" t="s">
        <v>279</v>
      </c>
      <c r="H4785">
        <v>7505</v>
      </c>
      <c r="I4785">
        <v>37184713</v>
      </c>
      <c r="J4785" t="s">
        <v>2676</v>
      </c>
      <c r="K4785" s="45">
        <v>606650</v>
      </c>
      <c r="L4785" t="s">
        <v>1228</v>
      </c>
      <c r="M4785" s="45">
        <v>115264</v>
      </c>
      <c r="N4785" t="s">
        <v>1228</v>
      </c>
    </row>
    <row r="4786" spans="1:14">
      <c r="A4786">
        <v>10</v>
      </c>
      <c r="B4786">
        <v>57</v>
      </c>
      <c r="C4786" t="s">
        <v>2563</v>
      </c>
      <c r="D4786" t="s">
        <v>2675</v>
      </c>
      <c r="E4786">
        <v>1000730</v>
      </c>
      <c r="F4786" t="s">
        <v>47</v>
      </c>
      <c r="G4786" t="s">
        <v>80</v>
      </c>
      <c r="H4786">
        <v>7505</v>
      </c>
      <c r="I4786">
        <v>37184713</v>
      </c>
      <c r="J4786" t="s">
        <v>2676</v>
      </c>
      <c r="K4786" s="45">
        <v>590404</v>
      </c>
      <c r="L4786" t="s">
        <v>1228</v>
      </c>
      <c r="M4786" s="45">
        <v>112177</v>
      </c>
      <c r="N4786" t="s">
        <v>1228</v>
      </c>
    </row>
    <row r="4787" spans="1:14">
      <c r="A4787">
        <v>10</v>
      </c>
      <c r="B4787">
        <v>57</v>
      </c>
      <c r="C4787" t="s">
        <v>2563</v>
      </c>
      <c r="D4787" t="s">
        <v>2675</v>
      </c>
      <c r="E4787">
        <v>1000730</v>
      </c>
      <c r="F4787" t="s">
        <v>47</v>
      </c>
      <c r="G4787" t="s">
        <v>250</v>
      </c>
      <c r="H4787">
        <v>7505</v>
      </c>
      <c r="I4787">
        <v>37184713</v>
      </c>
      <c r="J4787" t="s">
        <v>2676</v>
      </c>
      <c r="K4787" s="45">
        <v>624862</v>
      </c>
      <c r="L4787" t="s">
        <v>1228</v>
      </c>
      <c r="M4787" s="45">
        <v>118724</v>
      </c>
      <c r="N4787" t="s">
        <v>1228</v>
      </c>
    </row>
    <row r="4788" spans="1:14">
      <c r="A4788">
        <v>10</v>
      </c>
      <c r="B4788">
        <v>57</v>
      </c>
      <c r="C4788" t="s">
        <v>2563</v>
      </c>
      <c r="D4788" t="s">
        <v>2675</v>
      </c>
      <c r="E4788">
        <v>1000730</v>
      </c>
      <c r="F4788" t="s">
        <v>47</v>
      </c>
      <c r="G4788" t="s">
        <v>211</v>
      </c>
      <c r="H4788">
        <v>7505</v>
      </c>
      <c r="I4788">
        <v>37184713</v>
      </c>
      <c r="J4788" t="s">
        <v>2676</v>
      </c>
      <c r="K4788" s="45">
        <v>312606</v>
      </c>
      <c r="L4788" t="s">
        <v>1228</v>
      </c>
      <c r="M4788" s="45">
        <v>59395</v>
      </c>
      <c r="N4788" t="s">
        <v>1228</v>
      </c>
    </row>
    <row r="4789" spans="1:14">
      <c r="A4789">
        <v>10</v>
      </c>
      <c r="B4789">
        <v>57</v>
      </c>
      <c r="C4789" t="s">
        <v>2563</v>
      </c>
      <c r="D4789" t="s">
        <v>2675</v>
      </c>
      <c r="E4789">
        <v>1000730</v>
      </c>
      <c r="F4789" t="s">
        <v>47</v>
      </c>
      <c r="G4789" t="s">
        <v>252</v>
      </c>
      <c r="H4789">
        <v>7505</v>
      </c>
      <c r="I4789">
        <v>37184713</v>
      </c>
      <c r="J4789" t="s">
        <v>2676</v>
      </c>
      <c r="K4789" s="45">
        <v>404585</v>
      </c>
      <c r="L4789" t="s">
        <v>1228</v>
      </c>
      <c r="M4789" s="45">
        <v>76871</v>
      </c>
      <c r="N4789" t="s">
        <v>1228</v>
      </c>
    </row>
    <row r="4790" spans="1:14">
      <c r="A4790">
        <v>10</v>
      </c>
      <c r="B4790">
        <v>57</v>
      </c>
      <c r="C4790" t="s">
        <v>2563</v>
      </c>
      <c r="D4790" t="s">
        <v>2675</v>
      </c>
      <c r="E4790">
        <v>1000730</v>
      </c>
      <c r="F4790" t="s">
        <v>47</v>
      </c>
      <c r="G4790" t="s">
        <v>1124</v>
      </c>
      <c r="H4790">
        <v>7505</v>
      </c>
      <c r="I4790">
        <v>37184713</v>
      </c>
      <c r="J4790" t="s">
        <v>2676</v>
      </c>
      <c r="K4790" s="45">
        <v>603762</v>
      </c>
      <c r="L4790" t="s">
        <v>1228</v>
      </c>
      <c r="M4790" s="45">
        <v>114715</v>
      </c>
      <c r="N4790" t="s">
        <v>1228</v>
      </c>
    </row>
    <row r="4791" spans="1:14">
      <c r="A4791">
        <v>10</v>
      </c>
      <c r="B4791">
        <v>57</v>
      </c>
      <c r="C4791" t="s">
        <v>2563</v>
      </c>
      <c r="D4791" t="s">
        <v>2675</v>
      </c>
      <c r="E4791">
        <v>1000730</v>
      </c>
      <c r="F4791" t="s">
        <v>47</v>
      </c>
      <c r="G4791" t="s">
        <v>137</v>
      </c>
      <c r="H4791">
        <v>7505</v>
      </c>
      <c r="I4791">
        <v>37184713</v>
      </c>
      <c r="J4791" t="s">
        <v>2676</v>
      </c>
      <c r="K4791" s="45">
        <v>187023</v>
      </c>
      <c r="L4791" t="s">
        <v>1228</v>
      </c>
      <c r="M4791" s="45">
        <v>35534</v>
      </c>
      <c r="N4791" t="s">
        <v>1228</v>
      </c>
    </row>
    <row r="4792" spans="1:14" hidden="1">
      <c r="A4792">
        <v>19</v>
      </c>
      <c r="B4792">
        <v>57</v>
      </c>
      <c r="C4792" t="s">
        <v>2555</v>
      </c>
      <c r="D4792" t="s">
        <v>2677</v>
      </c>
      <c r="E4792">
        <v>1000730</v>
      </c>
      <c r="F4792" t="s">
        <v>47</v>
      </c>
      <c r="G4792" t="s">
        <v>54</v>
      </c>
      <c r="H4792" t="s">
        <v>2557</v>
      </c>
      <c r="I4792">
        <v>37191872</v>
      </c>
      <c r="J4792" t="s">
        <v>2558</v>
      </c>
      <c r="K4792">
        <v>0</v>
      </c>
      <c r="L4792" t="s">
        <v>1228</v>
      </c>
      <c r="M4792">
        <v>0</v>
      </c>
      <c r="N4792" t="s">
        <v>1228</v>
      </c>
    </row>
    <row r="4793" spans="1:14" hidden="1">
      <c r="A4793">
        <v>19</v>
      </c>
      <c r="B4793">
        <v>57</v>
      </c>
      <c r="C4793" t="s">
        <v>2555</v>
      </c>
      <c r="D4793" t="s">
        <v>2677</v>
      </c>
      <c r="E4793">
        <v>1000730</v>
      </c>
      <c r="F4793" t="s">
        <v>47</v>
      </c>
      <c r="G4793" t="s">
        <v>54</v>
      </c>
      <c r="H4793" t="s">
        <v>2557</v>
      </c>
      <c r="I4793">
        <v>37191872</v>
      </c>
      <c r="J4793" t="s">
        <v>2558</v>
      </c>
      <c r="K4793">
        <v>0</v>
      </c>
      <c r="L4793" t="s">
        <v>1228</v>
      </c>
      <c r="M4793">
        <v>0</v>
      </c>
      <c r="N4793" t="s">
        <v>1228</v>
      </c>
    </row>
    <row r="4794" spans="1:14" hidden="1">
      <c r="A4794">
        <v>19</v>
      </c>
      <c r="B4794">
        <v>57</v>
      </c>
      <c r="C4794" t="s">
        <v>2555</v>
      </c>
      <c r="D4794" t="s">
        <v>2677</v>
      </c>
      <c r="E4794">
        <v>1000730</v>
      </c>
      <c r="F4794" t="s">
        <v>47</v>
      </c>
      <c r="G4794" t="s">
        <v>54</v>
      </c>
      <c r="H4794" t="s">
        <v>2557</v>
      </c>
      <c r="I4794">
        <v>37191872</v>
      </c>
      <c r="J4794" t="s">
        <v>2558</v>
      </c>
      <c r="K4794">
        <v>0</v>
      </c>
      <c r="L4794" t="s">
        <v>1228</v>
      </c>
      <c r="M4794">
        <v>0</v>
      </c>
      <c r="N4794" t="s">
        <v>1228</v>
      </c>
    </row>
    <row r="4795" spans="1:14" hidden="1">
      <c r="A4795">
        <v>19</v>
      </c>
      <c r="B4795">
        <v>57</v>
      </c>
      <c r="C4795" t="s">
        <v>2555</v>
      </c>
      <c r="D4795" t="s">
        <v>2677</v>
      </c>
      <c r="E4795">
        <v>1000730</v>
      </c>
      <c r="F4795" t="s">
        <v>47</v>
      </c>
      <c r="G4795" t="s">
        <v>54</v>
      </c>
      <c r="H4795" t="s">
        <v>2557</v>
      </c>
      <c r="I4795">
        <v>37191872</v>
      </c>
      <c r="J4795" t="s">
        <v>2558</v>
      </c>
      <c r="K4795">
        <v>0</v>
      </c>
      <c r="L4795" t="s">
        <v>1228</v>
      </c>
      <c r="M4795">
        <v>0</v>
      </c>
      <c r="N4795" t="s">
        <v>1228</v>
      </c>
    </row>
    <row r="4796" spans="1:14" hidden="1">
      <c r="A4796">
        <v>19</v>
      </c>
      <c r="B4796">
        <v>57</v>
      </c>
      <c r="C4796" t="s">
        <v>2555</v>
      </c>
      <c r="D4796" t="s">
        <v>2677</v>
      </c>
      <c r="E4796">
        <v>1000730</v>
      </c>
      <c r="F4796" t="s">
        <v>47</v>
      </c>
      <c r="G4796" t="s">
        <v>54</v>
      </c>
      <c r="H4796" t="s">
        <v>2557</v>
      </c>
      <c r="I4796">
        <v>37191872</v>
      </c>
      <c r="J4796" t="s">
        <v>2558</v>
      </c>
      <c r="K4796">
        <v>0</v>
      </c>
      <c r="L4796" t="s">
        <v>1228</v>
      </c>
      <c r="M4796">
        <v>0</v>
      </c>
      <c r="N4796" t="s">
        <v>1228</v>
      </c>
    </row>
    <row r="4797" spans="1:14" hidden="1">
      <c r="A4797">
        <v>19</v>
      </c>
      <c r="B4797">
        <v>57</v>
      </c>
      <c r="C4797" t="s">
        <v>2555</v>
      </c>
      <c r="D4797" t="s">
        <v>2677</v>
      </c>
      <c r="E4797">
        <v>1000730</v>
      </c>
      <c r="F4797" t="s">
        <v>47</v>
      </c>
      <c r="G4797" t="s">
        <v>54</v>
      </c>
      <c r="H4797" t="s">
        <v>2557</v>
      </c>
      <c r="I4797">
        <v>37191872</v>
      </c>
      <c r="J4797" t="s">
        <v>2558</v>
      </c>
      <c r="K4797">
        <v>0</v>
      </c>
      <c r="L4797" t="s">
        <v>1228</v>
      </c>
      <c r="M4797">
        <v>0</v>
      </c>
      <c r="N4797" t="s">
        <v>1228</v>
      </c>
    </row>
    <row r="4798" spans="1:14" hidden="1">
      <c r="A4798">
        <v>19</v>
      </c>
      <c r="B4798">
        <v>57</v>
      </c>
      <c r="C4798" t="s">
        <v>2555</v>
      </c>
      <c r="D4798" t="s">
        <v>2677</v>
      </c>
      <c r="E4798">
        <v>1000730</v>
      </c>
      <c r="F4798" t="s">
        <v>47</v>
      </c>
      <c r="G4798" t="s">
        <v>54</v>
      </c>
      <c r="H4798" t="s">
        <v>2557</v>
      </c>
      <c r="I4798">
        <v>37191872</v>
      </c>
      <c r="J4798" t="s">
        <v>2558</v>
      </c>
      <c r="K4798">
        <v>0</v>
      </c>
      <c r="L4798" t="s">
        <v>1228</v>
      </c>
      <c r="M4798">
        <v>0</v>
      </c>
      <c r="N4798" t="s">
        <v>1228</v>
      </c>
    </row>
    <row r="4799" spans="1:14" hidden="1">
      <c r="A4799">
        <v>19</v>
      </c>
      <c r="B4799">
        <v>57</v>
      </c>
      <c r="C4799" t="s">
        <v>2555</v>
      </c>
      <c r="D4799" t="s">
        <v>2677</v>
      </c>
      <c r="E4799">
        <v>1000730</v>
      </c>
      <c r="F4799" t="s">
        <v>47</v>
      </c>
      <c r="G4799" t="s">
        <v>54</v>
      </c>
      <c r="H4799" t="s">
        <v>2557</v>
      </c>
      <c r="I4799">
        <v>37191872</v>
      </c>
      <c r="J4799" t="s">
        <v>2558</v>
      </c>
      <c r="K4799">
        <v>0</v>
      </c>
      <c r="L4799" t="s">
        <v>1228</v>
      </c>
      <c r="M4799">
        <v>0</v>
      </c>
      <c r="N4799" t="s">
        <v>1228</v>
      </c>
    </row>
    <row r="4800" spans="1:14" hidden="1">
      <c r="A4800">
        <v>19</v>
      </c>
      <c r="B4800">
        <v>57</v>
      </c>
      <c r="C4800" t="s">
        <v>2555</v>
      </c>
      <c r="D4800" t="s">
        <v>2677</v>
      </c>
      <c r="E4800">
        <v>1000730</v>
      </c>
      <c r="F4800" t="s">
        <v>47</v>
      </c>
      <c r="G4800" t="s">
        <v>54</v>
      </c>
      <c r="H4800" t="s">
        <v>2557</v>
      </c>
      <c r="I4800">
        <v>37191872</v>
      </c>
      <c r="J4800" t="s">
        <v>2558</v>
      </c>
      <c r="K4800" s="45">
        <v>2312916</v>
      </c>
      <c r="L4800" t="s">
        <v>1228</v>
      </c>
      <c r="M4800" s="45">
        <v>439454</v>
      </c>
      <c r="N4800" t="s">
        <v>1228</v>
      </c>
    </row>
    <row r="4801" spans="1:14" hidden="1">
      <c r="A4801">
        <v>19</v>
      </c>
      <c r="B4801">
        <v>57</v>
      </c>
      <c r="C4801" t="s">
        <v>2555</v>
      </c>
      <c r="D4801" t="s">
        <v>2677</v>
      </c>
      <c r="E4801">
        <v>1000730</v>
      </c>
      <c r="F4801" t="s">
        <v>47</v>
      </c>
      <c r="G4801" t="s">
        <v>54</v>
      </c>
      <c r="H4801" t="s">
        <v>2557</v>
      </c>
      <c r="I4801">
        <v>37191872</v>
      </c>
      <c r="J4801" t="s">
        <v>2558</v>
      </c>
      <c r="K4801">
        <v>0</v>
      </c>
      <c r="L4801" t="s">
        <v>1228</v>
      </c>
      <c r="M4801">
        <v>0</v>
      </c>
      <c r="N4801" t="s">
        <v>1228</v>
      </c>
    </row>
    <row r="4802" spans="1:14" hidden="1">
      <c r="A4802">
        <v>19</v>
      </c>
      <c r="B4802">
        <v>57</v>
      </c>
      <c r="C4802" t="s">
        <v>2555</v>
      </c>
      <c r="D4802" t="s">
        <v>2677</v>
      </c>
      <c r="E4802">
        <v>1000730</v>
      </c>
      <c r="F4802" t="s">
        <v>47</v>
      </c>
      <c r="G4802" t="s">
        <v>54</v>
      </c>
      <c r="H4802" t="s">
        <v>2557</v>
      </c>
      <c r="I4802">
        <v>37191872</v>
      </c>
      <c r="J4802" t="s">
        <v>2558</v>
      </c>
      <c r="K4802">
        <v>0</v>
      </c>
      <c r="L4802" t="s">
        <v>1228</v>
      </c>
      <c r="M4802">
        <v>0</v>
      </c>
      <c r="N4802" t="s">
        <v>1228</v>
      </c>
    </row>
    <row r="4803" spans="1:14" hidden="1">
      <c r="A4803">
        <v>19</v>
      </c>
      <c r="B4803">
        <v>57</v>
      </c>
      <c r="C4803" t="s">
        <v>2555</v>
      </c>
      <c r="D4803" t="s">
        <v>2677</v>
      </c>
      <c r="E4803">
        <v>1000730</v>
      </c>
      <c r="F4803" t="s">
        <v>47</v>
      </c>
      <c r="G4803" t="s">
        <v>54</v>
      </c>
      <c r="H4803" t="s">
        <v>2557</v>
      </c>
      <c r="I4803">
        <v>37191872</v>
      </c>
      <c r="J4803" t="s">
        <v>2558</v>
      </c>
      <c r="K4803">
        <v>0</v>
      </c>
      <c r="L4803" t="s">
        <v>1228</v>
      </c>
      <c r="M4803">
        <v>0</v>
      </c>
      <c r="N4803" t="s">
        <v>1228</v>
      </c>
    </row>
    <row r="4804" spans="1:14" hidden="1">
      <c r="A4804">
        <v>10</v>
      </c>
      <c r="B4804">
        <v>49</v>
      </c>
      <c r="C4804" t="s">
        <v>2563</v>
      </c>
      <c r="D4804" t="s">
        <v>2678</v>
      </c>
      <c r="E4804">
        <v>1000730</v>
      </c>
      <c r="F4804" t="s">
        <v>47</v>
      </c>
      <c r="G4804" t="s">
        <v>254</v>
      </c>
      <c r="H4804">
        <v>8070</v>
      </c>
      <c r="I4804">
        <v>37192950</v>
      </c>
      <c r="J4804" t="s">
        <v>2679</v>
      </c>
      <c r="K4804">
        <v>273</v>
      </c>
      <c r="L4804" t="s">
        <v>1228</v>
      </c>
      <c r="M4804">
        <v>52</v>
      </c>
      <c r="N4804" t="s">
        <v>1228</v>
      </c>
    </row>
    <row r="4805" spans="1:14" hidden="1">
      <c r="A4805">
        <v>10</v>
      </c>
      <c r="B4805">
        <v>49</v>
      </c>
      <c r="C4805" t="s">
        <v>2563</v>
      </c>
      <c r="D4805" t="s">
        <v>2678</v>
      </c>
      <c r="E4805">
        <v>1000730</v>
      </c>
      <c r="F4805" t="s">
        <v>47</v>
      </c>
      <c r="G4805" t="s">
        <v>135</v>
      </c>
      <c r="H4805">
        <v>8070</v>
      </c>
      <c r="I4805">
        <v>37192950</v>
      </c>
      <c r="J4805" t="s">
        <v>2679</v>
      </c>
      <c r="K4805">
        <v>394</v>
      </c>
      <c r="L4805" t="s">
        <v>1228</v>
      </c>
      <c r="M4805">
        <v>75</v>
      </c>
      <c r="N4805" t="s">
        <v>1228</v>
      </c>
    </row>
    <row r="4806" spans="1:14" hidden="1">
      <c r="A4806">
        <v>10</v>
      </c>
      <c r="B4806">
        <v>49</v>
      </c>
      <c r="C4806" t="s">
        <v>2563</v>
      </c>
      <c r="D4806" t="s">
        <v>2678</v>
      </c>
      <c r="E4806">
        <v>1000730</v>
      </c>
      <c r="F4806" t="s">
        <v>47</v>
      </c>
      <c r="G4806" t="s">
        <v>155</v>
      </c>
      <c r="H4806">
        <v>8070</v>
      </c>
      <c r="I4806">
        <v>37192950</v>
      </c>
      <c r="J4806" t="s">
        <v>2679</v>
      </c>
      <c r="K4806">
        <v>512</v>
      </c>
      <c r="L4806" t="s">
        <v>1228</v>
      </c>
      <c r="M4806">
        <v>97</v>
      </c>
      <c r="N4806" t="s">
        <v>1228</v>
      </c>
    </row>
    <row r="4807" spans="1:14" hidden="1">
      <c r="A4807">
        <v>10</v>
      </c>
      <c r="B4807">
        <v>49</v>
      </c>
      <c r="C4807" t="s">
        <v>2563</v>
      </c>
      <c r="D4807" t="s">
        <v>2678</v>
      </c>
      <c r="E4807">
        <v>1000730</v>
      </c>
      <c r="F4807" t="s">
        <v>47</v>
      </c>
      <c r="G4807" t="s">
        <v>1119</v>
      </c>
      <c r="H4807">
        <v>8070</v>
      </c>
      <c r="I4807">
        <v>37192950</v>
      </c>
      <c r="J4807" t="s">
        <v>2679</v>
      </c>
      <c r="K4807">
        <v>601</v>
      </c>
      <c r="L4807" t="s">
        <v>1228</v>
      </c>
      <c r="M4807">
        <v>114</v>
      </c>
      <c r="N4807" t="s">
        <v>1228</v>
      </c>
    </row>
    <row r="4808" spans="1:14" hidden="1">
      <c r="A4808">
        <v>10</v>
      </c>
      <c r="B4808">
        <v>49</v>
      </c>
      <c r="C4808" t="s">
        <v>2563</v>
      </c>
      <c r="D4808" t="s">
        <v>2678</v>
      </c>
      <c r="E4808">
        <v>1000730</v>
      </c>
      <c r="F4808" t="s">
        <v>47</v>
      </c>
      <c r="G4808" t="s">
        <v>1120</v>
      </c>
      <c r="H4808">
        <v>8070</v>
      </c>
      <c r="I4808">
        <v>37192950</v>
      </c>
      <c r="J4808" t="s">
        <v>2679</v>
      </c>
      <c r="K4808">
        <v>372</v>
      </c>
      <c r="L4808" t="s">
        <v>1228</v>
      </c>
      <c r="M4808">
        <v>71</v>
      </c>
      <c r="N4808" t="s">
        <v>1228</v>
      </c>
    </row>
    <row r="4809" spans="1:14" hidden="1">
      <c r="A4809">
        <v>10</v>
      </c>
      <c r="B4809">
        <v>49</v>
      </c>
      <c r="C4809" t="s">
        <v>2563</v>
      </c>
      <c r="D4809" t="s">
        <v>2678</v>
      </c>
      <c r="E4809">
        <v>1000730</v>
      </c>
      <c r="F4809" t="s">
        <v>47</v>
      </c>
      <c r="G4809" t="s">
        <v>1121</v>
      </c>
      <c r="H4809">
        <v>8070</v>
      </c>
      <c r="I4809">
        <v>37192950</v>
      </c>
      <c r="J4809" t="s">
        <v>2679</v>
      </c>
      <c r="K4809">
        <v>741</v>
      </c>
      <c r="L4809" t="s">
        <v>1228</v>
      </c>
      <c r="M4809">
        <v>141</v>
      </c>
      <c r="N4809" t="s">
        <v>1228</v>
      </c>
    </row>
    <row r="4810" spans="1:14" hidden="1">
      <c r="A4810">
        <v>10</v>
      </c>
      <c r="B4810">
        <v>49</v>
      </c>
      <c r="C4810" t="s">
        <v>2563</v>
      </c>
      <c r="D4810" t="s">
        <v>2678</v>
      </c>
      <c r="E4810">
        <v>1000730</v>
      </c>
      <c r="F4810" t="s">
        <v>47</v>
      </c>
      <c r="G4810" t="s">
        <v>1123</v>
      </c>
      <c r="H4810">
        <v>8070</v>
      </c>
      <c r="I4810">
        <v>37192950</v>
      </c>
      <c r="J4810" t="s">
        <v>2679</v>
      </c>
      <c r="K4810">
        <v>101</v>
      </c>
      <c r="L4810" t="s">
        <v>1228</v>
      </c>
      <c r="M4810">
        <v>19</v>
      </c>
      <c r="N4810" t="s">
        <v>1228</v>
      </c>
    </row>
    <row r="4811" spans="1:14" hidden="1">
      <c r="A4811">
        <v>10</v>
      </c>
      <c r="B4811">
        <v>49</v>
      </c>
      <c r="C4811" t="s">
        <v>2563</v>
      </c>
      <c r="D4811" t="s">
        <v>2678</v>
      </c>
      <c r="E4811">
        <v>1000730</v>
      </c>
      <c r="F4811" t="s">
        <v>47</v>
      </c>
      <c r="G4811" t="s">
        <v>409</v>
      </c>
      <c r="H4811">
        <v>8070</v>
      </c>
      <c r="I4811">
        <v>37192950</v>
      </c>
      <c r="J4811" t="s">
        <v>2679</v>
      </c>
      <c r="K4811">
        <v>621</v>
      </c>
      <c r="L4811" t="s">
        <v>1228</v>
      </c>
      <c r="M4811">
        <v>118</v>
      </c>
      <c r="N4811" t="s">
        <v>1228</v>
      </c>
    </row>
    <row r="4812" spans="1:14" hidden="1">
      <c r="A4812">
        <v>10</v>
      </c>
      <c r="B4812">
        <v>49</v>
      </c>
      <c r="C4812" t="s">
        <v>2563</v>
      </c>
      <c r="D4812" t="s">
        <v>2678</v>
      </c>
      <c r="E4812">
        <v>1000730</v>
      </c>
      <c r="F4812" t="s">
        <v>47</v>
      </c>
      <c r="G4812" t="s">
        <v>317</v>
      </c>
      <c r="H4812">
        <v>8070</v>
      </c>
      <c r="I4812">
        <v>37192950</v>
      </c>
      <c r="J4812" t="s">
        <v>2679</v>
      </c>
      <c r="K4812">
        <v>580</v>
      </c>
      <c r="L4812" t="s">
        <v>1228</v>
      </c>
      <c r="M4812">
        <v>110</v>
      </c>
      <c r="N4812" t="s">
        <v>1228</v>
      </c>
    </row>
    <row r="4813" spans="1:14" hidden="1">
      <c r="A4813">
        <v>10</v>
      </c>
      <c r="B4813">
        <v>49</v>
      </c>
      <c r="C4813" t="s">
        <v>2563</v>
      </c>
      <c r="D4813" t="s">
        <v>2678</v>
      </c>
      <c r="E4813">
        <v>1000730</v>
      </c>
      <c r="F4813" t="s">
        <v>47</v>
      </c>
      <c r="G4813" t="s">
        <v>530</v>
      </c>
      <c r="H4813">
        <v>8070</v>
      </c>
      <c r="I4813">
        <v>37192950</v>
      </c>
      <c r="J4813" t="s">
        <v>2679</v>
      </c>
      <c r="K4813">
        <v>314</v>
      </c>
      <c r="L4813" t="s">
        <v>1228</v>
      </c>
      <c r="M4813">
        <v>60</v>
      </c>
      <c r="N4813" t="s">
        <v>1228</v>
      </c>
    </row>
    <row r="4814" spans="1:14" hidden="1">
      <c r="A4814">
        <v>10</v>
      </c>
      <c r="B4814">
        <v>49</v>
      </c>
      <c r="C4814" t="s">
        <v>2563</v>
      </c>
      <c r="D4814" t="s">
        <v>2678</v>
      </c>
      <c r="E4814">
        <v>1000730</v>
      </c>
      <c r="F4814" t="s">
        <v>47</v>
      </c>
      <c r="G4814" t="s">
        <v>1128</v>
      </c>
      <c r="H4814">
        <v>8070</v>
      </c>
      <c r="I4814">
        <v>37192950</v>
      </c>
      <c r="J4814" t="s">
        <v>2679</v>
      </c>
      <c r="K4814">
        <v>307</v>
      </c>
      <c r="L4814" t="s">
        <v>1228</v>
      </c>
      <c r="M4814">
        <v>58</v>
      </c>
      <c r="N4814" t="s">
        <v>1228</v>
      </c>
    </row>
    <row r="4815" spans="1:14" hidden="1">
      <c r="A4815">
        <v>10</v>
      </c>
      <c r="B4815">
        <v>49</v>
      </c>
      <c r="C4815" t="s">
        <v>2563</v>
      </c>
      <c r="D4815" t="s">
        <v>2678</v>
      </c>
      <c r="E4815">
        <v>1000730</v>
      </c>
      <c r="F4815" t="s">
        <v>47</v>
      </c>
      <c r="G4815" t="s">
        <v>326</v>
      </c>
      <c r="H4815">
        <v>8070</v>
      </c>
      <c r="I4815">
        <v>37192950</v>
      </c>
      <c r="J4815" t="s">
        <v>2679</v>
      </c>
      <c r="K4815">
        <v>202</v>
      </c>
      <c r="L4815" t="s">
        <v>1228</v>
      </c>
      <c r="M4815">
        <v>38</v>
      </c>
      <c r="N4815" t="s">
        <v>1228</v>
      </c>
    </row>
    <row r="4816" spans="1:14" hidden="1">
      <c r="A4816">
        <v>10</v>
      </c>
      <c r="B4816">
        <v>49</v>
      </c>
      <c r="C4816" t="s">
        <v>2563</v>
      </c>
      <c r="D4816" t="s">
        <v>2678</v>
      </c>
      <c r="E4816">
        <v>1000730</v>
      </c>
      <c r="F4816" t="s">
        <v>47</v>
      </c>
      <c r="G4816" t="s">
        <v>1127</v>
      </c>
      <c r="H4816">
        <v>8070</v>
      </c>
      <c r="I4816">
        <v>37192950</v>
      </c>
      <c r="J4816" t="s">
        <v>2679</v>
      </c>
      <c r="K4816">
        <v>652</v>
      </c>
      <c r="L4816" t="s">
        <v>1228</v>
      </c>
      <c r="M4816">
        <v>124</v>
      </c>
      <c r="N4816" t="s">
        <v>1228</v>
      </c>
    </row>
    <row r="4817" spans="1:14" hidden="1">
      <c r="A4817">
        <v>10</v>
      </c>
      <c r="B4817">
        <v>49</v>
      </c>
      <c r="C4817" t="s">
        <v>2563</v>
      </c>
      <c r="D4817" t="s">
        <v>2678</v>
      </c>
      <c r="E4817">
        <v>1000730</v>
      </c>
      <c r="F4817" t="s">
        <v>47</v>
      </c>
      <c r="G4817" t="s">
        <v>1129</v>
      </c>
      <c r="H4817">
        <v>8070</v>
      </c>
      <c r="I4817">
        <v>37192950</v>
      </c>
      <c r="J4817" t="s">
        <v>2679</v>
      </c>
      <c r="K4817">
        <v>404</v>
      </c>
      <c r="L4817" t="s">
        <v>1228</v>
      </c>
      <c r="M4817">
        <v>77</v>
      </c>
      <c r="N4817" t="s">
        <v>1228</v>
      </c>
    </row>
    <row r="4818" spans="1:14" hidden="1">
      <c r="A4818">
        <v>10</v>
      </c>
      <c r="B4818">
        <v>49</v>
      </c>
      <c r="C4818" t="s">
        <v>2563</v>
      </c>
      <c r="D4818" t="s">
        <v>2678</v>
      </c>
      <c r="E4818">
        <v>1000730</v>
      </c>
      <c r="F4818" t="s">
        <v>47</v>
      </c>
      <c r="G4818" t="s">
        <v>1130</v>
      </c>
      <c r="H4818">
        <v>8070</v>
      </c>
      <c r="I4818">
        <v>37192950</v>
      </c>
      <c r="J4818" t="s">
        <v>2679</v>
      </c>
      <c r="K4818">
        <v>16</v>
      </c>
      <c r="L4818" t="s">
        <v>1228</v>
      </c>
      <c r="M4818">
        <v>3</v>
      </c>
      <c r="N4818" t="s">
        <v>1228</v>
      </c>
    </row>
    <row r="4819" spans="1:14" hidden="1">
      <c r="A4819">
        <v>10</v>
      </c>
      <c r="B4819">
        <v>49</v>
      </c>
      <c r="C4819" t="s">
        <v>2563</v>
      </c>
      <c r="D4819" t="s">
        <v>2678</v>
      </c>
      <c r="E4819">
        <v>1000730</v>
      </c>
      <c r="F4819" t="s">
        <v>47</v>
      </c>
      <c r="G4819" t="s">
        <v>320</v>
      </c>
      <c r="H4819">
        <v>8070</v>
      </c>
      <c r="I4819">
        <v>37192950</v>
      </c>
      <c r="J4819" t="s">
        <v>2679</v>
      </c>
      <c r="K4819">
        <v>540</v>
      </c>
      <c r="L4819" t="s">
        <v>1228</v>
      </c>
      <c r="M4819">
        <v>103</v>
      </c>
      <c r="N4819" t="s">
        <v>1228</v>
      </c>
    </row>
    <row r="4820" spans="1:14" hidden="1">
      <c r="A4820">
        <v>10</v>
      </c>
      <c r="B4820">
        <v>49</v>
      </c>
      <c r="C4820" t="s">
        <v>2563</v>
      </c>
      <c r="D4820" t="s">
        <v>2678</v>
      </c>
      <c r="E4820">
        <v>1000730</v>
      </c>
      <c r="F4820" t="s">
        <v>47</v>
      </c>
      <c r="G4820" t="s">
        <v>211</v>
      </c>
      <c r="H4820">
        <v>8070</v>
      </c>
      <c r="I4820">
        <v>37192950</v>
      </c>
      <c r="J4820" t="s">
        <v>2679</v>
      </c>
      <c r="K4820">
        <v>384</v>
      </c>
      <c r="L4820" t="s">
        <v>1228</v>
      </c>
      <c r="M4820">
        <v>73</v>
      </c>
      <c r="N4820" t="s">
        <v>1228</v>
      </c>
    </row>
    <row r="4821" spans="1:14" hidden="1">
      <c r="A4821">
        <v>10</v>
      </c>
      <c r="B4821">
        <v>49</v>
      </c>
      <c r="C4821" t="s">
        <v>2563</v>
      </c>
      <c r="D4821" t="s">
        <v>2678</v>
      </c>
      <c r="E4821">
        <v>1000730</v>
      </c>
      <c r="F4821" t="s">
        <v>47</v>
      </c>
      <c r="G4821" t="s">
        <v>1117</v>
      </c>
      <c r="H4821">
        <v>8070</v>
      </c>
      <c r="I4821">
        <v>37192950</v>
      </c>
      <c r="J4821" t="s">
        <v>2679</v>
      </c>
      <c r="K4821">
        <v>161</v>
      </c>
      <c r="L4821" t="s">
        <v>1228</v>
      </c>
      <c r="M4821">
        <v>31</v>
      </c>
      <c r="N4821" t="s">
        <v>1228</v>
      </c>
    </row>
    <row r="4822" spans="1:14" hidden="1">
      <c r="A4822">
        <v>10</v>
      </c>
      <c r="B4822">
        <v>49</v>
      </c>
      <c r="C4822" t="s">
        <v>2563</v>
      </c>
      <c r="D4822" t="s">
        <v>2678</v>
      </c>
      <c r="E4822">
        <v>1000730</v>
      </c>
      <c r="F4822" t="s">
        <v>47</v>
      </c>
      <c r="G4822" t="s">
        <v>194</v>
      </c>
      <c r="H4822">
        <v>8070</v>
      </c>
      <c r="I4822">
        <v>37192950</v>
      </c>
      <c r="J4822" t="s">
        <v>2679</v>
      </c>
      <c r="K4822">
        <v>844</v>
      </c>
      <c r="L4822" t="s">
        <v>1228</v>
      </c>
      <c r="M4822">
        <v>160</v>
      </c>
      <c r="N4822" t="s">
        <v>1228</v>
      </c>
    </row>
    <row r="4823" spans="1:14" hidden="1">
      <c r="A4823">
        <v>10</v>
      </c>
      <c r="B4823">
        <v>49</v>
      </c>
      <c r="C4823" t="s">
        <v>2563</v>
      </c>
      <c r="D4823" t="s">
        <v>2678</v>
      </c>
      <c r="E4823">
        <v>1000730</v>
      </c>
      <c r="F4823" t="s">
        <v>47</v>
      </c>
      <c r="G4823" t="s">
        <v>150</v>
      </c>
      <c r="H4823">
        <v>8070</v>
      </c>
      <c r="I4823">
        <v>37192950</v>
      </c>
      <c r="J4823" t="s">
        <v>2679</v>
      </c>
      <c r="K4823">
        <v>634</v>
      </c>
      <c r="L4823" t="s">
        <v>1228</v>
      </c>
      <c r="M4823">
        <v>120</v>
      </c>
      <c r="N4823" t="s">
        <v>1228</v>
      </c>
    </row>
    <row r="4824" spans="1:14" hidden="1">
      <c r="A4824">
        <v>10</v>
      </c>
      <c r="B4824">
        <v>49</v>
      </c>
      <c r="C4824" t="s">
        <v>2563</v>
      </c>
      <c r="D4824" t="s">
        <v>2678</v>
      </c>
      <c r="E4824">
        <v>1000730</v>
      </c>
      <c r="F4824" t="s">
        <v>47</v>
      </c>
      <c r="G4824" t="s">
        <v>1122</v>
      </c>
      <c r="H4824">
        <v>8070</v>
      </c>
      <c r="I4824">
        <v>37192950</v>
      </c>
      <c r="J4824" t="s">
        <v>2679</v>
      </c>
      <c r="K4824">
        <v>552</v>
      </c>
      <c r="L4824" t="s">
        <v>1228</v>
      </c>
      <c r="M4824">
        <v>105</v>
      </c>
      <c r="N4824" t="s">
        <v>1228</v>
      </c>
    </row>
    <row r="4825" spans="1:14" hidden="1">
      <c r="A4825">
        <v>10</v>
      </c>
      <c r="B4825">
        <v>49</v>
      </c>
      <c r="C4825" t="s">
        <v>2563</v>
      </c>
      <c r="D4825" t="s">
        <v>2678</v>
      </c>
      <c r="E4825">
        <v>1000730</v>
      </c>
      <c r="F4825" t="s">
        <v>47</v>
      </c>
      <c r="G4825" t="s">
        <v>279</v>
      </c>
      <c r="H4825">
        <v>8070</v>
      </c>
      <c r="I4825">
        <v>37192950</v>
      </c>
      <c r="J4825" t="s">
        <v>2679</v>
      </c>
      <c r="K4825">
        <v>430</v>
      </c>
      <c r="L4825" t="s">
        <v>1228</v>
      </c>
      <c r="M4825">
        <v>82</v>
      </c>
      <c r="N4825" t="s">
        <v>1228</v>
      </c>
    </row>
    <row r="4826" spans="1:14" hidden="1">
      <c r="A4826">
        <v>10</v>
      </c>
      <c r="B4826">
        <v>49</v>
      </c>
      <c r="C4826" t="s">
        <v>2563</v>
      </c>
      <c r="D4826" t="s">
        <v>2678</v>
      </c>
      <c r="E4826">
        <v>1000730</v>
      </c>
      <c r="F4826" t="s">
        <v>47</v>
      </c>
      <c r="G4826" t="s">
        <v>80</v>
      </c>
      <c r="H4826">
        <v>8070</v>
      </c>
      <c r="I4826">
        <v>37192950</v>
      </c>
      <c r="J4826" t="s">
        <v>2679</v>
      </c>
      <c r="K4826">
        <v>471</v>
      </c>
      <c r="L4826" t="s">
        <v>1228</v>
      </c>
      <c r="M4826">
        <v>89</v>
      </c>
      <c r="N4826" t="s">
        <v>1228</v>
      </c>
    </row>
    <row r="4827" spans="1:14" hidden="1">
      <c r="A4827">
        <v>10</v>
      </c>
      <c r="B4827">
        <v>49</v>
      </c>
      <c r="C4827" t="s">
        <v>2563</v>
      </c>
      <c r="D4827" t="s">
        <v>2678</v>
      </c>
      <c r="E4827">
        <v>1000730</v>
      </c>
      <c r="F4827" t="s">
        <v>47</v>
      </c>
      <c r="G4827" t="s">
        <v>250</v>
      </c>
      <c r="H4827">
        <v>8070</v>
      </c>
      <c r="I4827">
        <v>37192950</v>
      </c>
      <c r="J4827" t="s">
        <v>2679</v>
      </c>
      <c r="K4827">
        <v>789</v>
      </c>
      <c r="L4827" t="s">
        <v>1228</v>
      </c>
      <c r="M4827">
        <v>150</v>
      </c>
      <c r="N4827" t="s">
        <v>1228</v>
      </c>
    </row>
    <row r="4828" spans="1:14" hidden="1">
      <c r="A4828">
        <v>10</v>
      </c>
      <c r="B4828">
        <v>49</v>
      </c>
      <c r="C4828" t="s">
        <v>2563</v>
      </c>
      <c r="D4828" t="s">
        <v>2678</v>
      </c>
      <c r="E4828">
        <v>1000730</v>
      </c>
      <c r="F4828" t="s">
        <v>47</v>
      </c>
      <c r="G4828" t="s">
        <v>252</v>
      </c>
      <c r="H4828">
        <v>8070</v>
      </c>
      <c r="I4828">
        <v>37192950</v>
      </c>
      <c r="J4828" t="s">
        <v>2679</v>
      </c>
      <c r="K4828">
        <v>428</v>
      </c>
      <c r="L4828" t="s">
        <v>1228</v>
      </c>
      <c r="M4828">
        <v>81</v>
      </c>
      <c r="N4828" t="s">
        <v>1228</v>
      </c>
    </row>
    <row r="4829" spans="1:14" hidden="1">
      <c r="A4829">
        <v>10</v>
      </c>
      <c r="B4829">
        <v>49</v>
      </c>
      <c r="C4829" t="s">
        <v>2563</v>
      </c>
      <c r="D4829" t="s">
        <v>2678</v>
      </c>
      <c r="E4829">
        <v>1000730</v>
      </c>
      <c r="F4829" t="s">
        <v>47</v>
      </c>
      <c r="G4829" t="s">
        <v>245</v>
      </c>
      <c r="H4829">
        <v>8070</v>
      </c>
      <c r="I4829">
        <v>37192950</v>
      </c>
      <c r="J4829" t="s">
        <v>2679</v>
      </c>
      <c r="K4829">
        <v>373</v>
      </c>
      <c r="L4829" t="s">
        <v>1228</v>
      </c>
      <c r="M4829">
        <v>71</v>
      </c>
      <c r="N4829" t="s">
        <v>1228</v>
      </c>
    </row>
    <row r="4830" spans="1:14" hidden="1">
      <c r="A4830">
        <v>10</v>
      </c>
      <c r="B4830">
        <v>49</v>
      </c>
      <c r="C4830" t="s">
        <v>2563</v>
      </c>
      <c r="D4830" t="s">
        <v>2678</v>
      </c>
      <c r="E4830">
        <v>1000730</v>
      </c>
      <c r="F4830" t="s">
        <v>47</v>
      </c>
      <c r="G4830" t="s">
        <v>1124</v>
      </c>
      <c r="H4830">
        <v>8070</v>
      </c>
      <c r="I4830">
        <v>37192950</v>
      </c>
      <c r="J4830" t="s">
        <v>2679</v>
      </c>
      <c r="K4830">
        <v>509</v>
      </c>
      <c r="L4830" t="s">
        <v>1228</v>
      </c>
      <c r="M4830">
        <v>97</v>
      </c>
      <c r="N4830" t="s">
        <v>1228</v>
      </c>
    </row>
    <row r="4831" spans="1:14" hidden="1">
      <c r="A4831">
        <v>10</v>
      </c>
      <c r="B4831">
        <v>49</v>
      </c>
      <c r="C4831" t="s">
        <v>2563</v>
      </c>
      <c r="D4831" t="s">
        <v>2678</v>
      </c>
      <c r="E4831">
        <v>1000730</v>
      </c>
      <c r="F4831" t="s">
        <v>47</v>
      </c>
      <c r="G4831" t="s">
        <v>137</v>
      </c>
      <c r="H4831">
        <v>8070</v>
      </c>
      <c r="I4831">
        <v>37192950</v>
      </c>
      <c r="J4831" t="s">
        <v>2679</v>
      </c>
      <c r="K4831">
        <v>233</v>
      </c>
      <c r="L4831" t="s">
        <v>1228</v>
      </c>
      <c r="M4831">
        <v>44</v>
      </c>
      <c r="N4831" t="s">
        <v>1228</v>
      </c>
    </row>
    <row r="4832" spans="1:14" hidden="1">
      <c r="A4832">
        <v>10</v>
      </c>
      <c r="B4832">
        <v>49</v>
      </c>
      <c r="C4832" t="s">
        <v>2563</v>
      </c>
      <c r="D4832" t="s">
        <v>2678</v>
      </c>
      <c r="E4832">
        <v>1000730</v>
      </c>
      <c r="F4832" t="s">
        <v>47</v>
      </c>
      <c r="G4832" t="s">
        <v>475</v>
      </c>
      <c r="H4832">
        <v>8070</v>
      </c>
      <c r="I4832">
        <v>37192950</v>
      </c>
      <c r="J4832" t="s">
        <v>2679</v>
      </c>
      <c r="K4832">
        <v>376</v>
      </c>
      <c r="L4832" t="s">
        <v>1228</v>
      </c>
      <c r="M4832">
        <v>71</v>
      </c>
      <c r="N4832" t="s">
        <v>1228</v>
      </c>
    </row>
    <row r="4833" spans="1:14" hidden="1">
      <c r="A4833">
        <v>10</v>
      </c>
      <c r="B4833">
        <v>49</v>
      </c>
      <c r="C4833" t="s">
        <v>2563</v>
      </c>
      <c r="D4833" t="s">
        <v>2678</v>
      </c>
      <c r="E4833">
        <v>1000730</v>
      </c>
      <c r="F4833" t="s">
        <v>47</v>
      </c>
      <c r="G4833" t="s">
        <v>1125</v>
      </c>
      <c r="H4833">
        <v>8070</v>
      </c>
      <c r="I4833">
        <v>37192950</v>
      </c>
      <c r="J4833" t="s">
        <v>2679</v>
      </c>
      <c r="K4833">
        <v>277</v>
      </c>
      <c r="L4833" t="s">
        <v>1228</v>
      </c>
      <c r="M4833">
        <v>53</v>
      </c>
      <c r="N4833" t="s">
        <v>1228</v>
      </c>
    </row>
    <row r="4834" spans="1:14" hidden="1">
      <c r="A4834">
        <v>10</v>
      </c>
      <c r="B4834">
        <v>49</v>
      </c>
      <c r="C4834" t="s">
        <v>2563</v>
      </c>
      <c r="D4834" t="s">
        <v>2678</v>
      </c>
      <c r="E4834">
        <v>1000730</v>
      </c>
      <c r="F4834" t="s">
        <v>47</v>
      </c>
      <c r="G4834" t="s">
        <v>54</v>
      </c>
      <c r="H4834">
        <v>8070</v>
      </c>
      <c r="I4834">
        <v>37192950</v>
      </c>
      <c r="J4834" t="s">
        <v>2679</v>
      </c>
      <c r="K4834" s="45">
        <v>19065</v>
      </c>
      <c r="L4834" t="s">
        <v>1228</v>
      </c>
      <c r="M4834" s="45">
        <v>3621</v>
      </c>
      <c r="N4834" t="s">
        <v>1228</v>
      </c>
    </row>
    <row r="4835" spans="1:14" hidden="1">
      <c r="A4835">
        <v>10</v>
      </c>
      <c r="B4835">
        <v>49</v>
      </c>
      <c r="C4835" t="s">
        <v>2563</v>
      </c>
      <c r="D4835" t="s">
        <v>2678</v>
      </c>
      <c r="E4835">
        <v>1000730</v>
      </c>
      <c r="F4835" t="s">
        <v>47</v>
      </c>
      <c r="G4835" t="s">
        <v>1126</v>
      </c>
      <c r="H4835">
        <v>8070</v>
      </c>
      <c r="I4835">
        <v>37192950</v>
      </c>
      <c r="J4835" t="s">
        <v>2679</v>
      </c>
      <c r="K4835">
        <v>403</v>
      </c>
      <c r="L4835" t="s">
        <v>1228</v>
      </c>
      <c r="M4835">
        <v>77</v>
      </c>
      <c r="N4835" t="s">
        <v>1228</v>
      </c>
    </row>
    <row r="4836" spans="1:14" hidden="1">
      <c r="A4836">
        <v>10</v>
      </c>
      <c r="B4836">
        <v>49</v>
      </c>
      <c r="C4836" t="s">
        <v>2563</v>
      </c>
      <c r="D4836" t="s">
        <v>2678</v>
      </c>
      <c r="E4836">
        <v>1000730</v>
      </c>
      <c r="F4836" t="s">
        <v>47</v>
      </c>
      <c r="G4836" t="s">
        <v>1134</v>
      </c>
      <c r="H4836">
        <v>8070</v>
      </c>
      <c r="I4836">
        <v>37192950</v>
      </c>
      <c r="J4836" t="s">
        <v>2679</v>
      </c>
      <c r="K4836">
        <v>174</v>
      </c>
      <c r="L4836" t="s">
        <v>1228</v>
      </c>
      <c r="M4836">
        <v>33</v>
      </c>
      <c r="N4836" t="s">
        <v>1228</v>
      </c>
    </row>
    <row r="4837" spans="1:14" hidden="1">
      <c r="A4837">
        <v>10</v>
      </c>
      <c r="B4837">
        <v>49</v>
      </c>
      <c r="C4837" t="s">
        <v>2563</v>
      </c>
      <c r="D4837" t="s">
        <v>2678</v>
      </c>
      <c r="E4837">
        <v>1000730</v>
      </c>
      <c r="F4837" t="s">
        <v>47</v>
      </c>
      <c r="G4837" t="s">
        <v>1131</v>
      </c>
      <c r="H4837">
        <v>8070</v>
      </c>
      <c r="I4837">
        <v>37192950</v>
      </c>
      <c r="J4837" t="s">
        <v>2679</v>
      </c>
      <c r="K4837">
        <v>72</v>
      </c>
      <c r="L4837" t="s">
        <v>1228</v>
      </c>
      <c r="M4837">
        <v>14</v>
      </c>
      <c r="N4837" t="s">
        <v>1228</v>
      </c>
    </row>
    <row r="4838" spans="1:14" hidden="1">
      <c r="A4838">
        <v>10</v>
      </c>
      <c r="B4838">
        <v>49</v>
      </c>
      <c r="C4838" t="s">
        <v>2563</v>
      </c>
      <c r="D4838" t="s">
        <v>2678</v>
      </c>
      <c r="E4838">
        <v>1000730</v>
      </c>
      <c r="F4838" t="s">
        <v>47</v>
      </c>
      <c r="G4838" t="s">
        <v>182</v>
      </c>
      <c r="H4838">
        <v>8070</v>
      </c>
      <c r="I4838">
        <v>37192950</v>
      </c>
      <c r="J4838" t="s">
        <v>2679</v>
      </c>
      <c r="K4838">
        <v>464</v>
      </c>
      <c r="L4838" t="s">
        <v>1228</v>
      </c>
      <c r="M4838">
        <v>88</v>
      </c>
      <c r="N4838" t="s">
        <v>1228</v>
      </c>
    </row>
    <row r="4839" spans="1:14" hidden="1">
      <c r="A4839">
        <v>10</v>
      </c>
      <c r="B4839">
        <v>49</v>
      </c>
      <c r="C4839" t="s">
        <v>2563</v>
      </c>
      <c r="D4839" t="s">
        <v>2678</v>
      </c>
      <c r="E4839">
        <v>1000730</v>
      </c>
      <c r="F4839" t="s">
        <v>47</v>
      </c>
      <c r="G4839" t="s">
        <v>177</v>
      </c>
      <c r="H4839">
        <v>8070</v>
      </c>
      <c r="I4839">
        <v>37192950</v>
      </c>
      <c r="J4839" t="s">
        <v>2679</v>
      </c>
      <c r="K4839">
        <v>304</v>
      </c>
      <c r="L4839" t="s">
        <v>1228</v>
      </c>
      <c r="M4839">
        <v>58</v>
      </c>
      <c r="N4839" t="s">
        <v>1228</v>
      </c>
    </row>
    <row r="4840" spans="1:14" hidden="1">
      <c r="A4840">
        <v>10</v>
      </c>
      <c r="B4840">
        <v>49</v>
      </c>
      <c r="C4840" t="s">
        <v>2563</v>
      </c>
      <c r="D4840" t="s">
        <v>2678</v>
      </c>
      <c r="E4840">
        <v>1000730</v>
      </c>
      <c r="F4840" t="s">
        <v>47</v>
      </c>
      <c r="G4840" t="s">
        <v>1133</v>
      </c>
      <c r="H4840">
        <v>8070</v>
      </c>
      <c r="I4840">
        <v>37192950</v>
      </c>
      <c r="J4840" t="s">
        <v>2679</v>
      </c>
      <c r="K4840">
        <v>352</v>
      </c>
      <c r="L4840" t="s">
        <v>1228</v>
      </c>
      <c r="M4840">
        <v>67</v>
      </c>
      <c r="N4840" t="s">
        <v>1228</v>
      </c>
    </row>
    <row r="4841" spans="1:14" hidden="1">
      <c r="A4841">
        <v>10</v>
      </c>
      <c r="B4841">
        <v>49</v>
      </c>
      <c r="C4841" t="s">
        <v>2563</v>
      </c>
      <c r="D4841" t="s">
        <v>2678</v>
      </c>
      <c r="E4841">
        <v>1000730</v>
      </c>
      <c r="F4841" t="s">
        <v>47</v>
      </c>
      <c r="G4841" t="s">
        <v>1132</v>
      </c>
      <c r="H4841">
        <v>8070</v>
      </c>
      <c r="I4841">
        <v>37192950</v>
      </c>
      <c r="J4841" t="s">
        <v>2679</v>
      </c>
      <c r="K4841">
        <v>498</v>
      </c>
      <c r="L4841" t="s">
        <v>1228</v>
      </c>
      <c r="M4841">
        <v>95</v>
      </c>
      <c r="N4841" t="s">
        <v>1228</v>
      </c>
    </row>
    <row r="4842" spans="1:14" hidden="1">
      <c r="A4842">
        <v>10</v>
      </c>
      <c r="B4842">
        <v>49</v>
      </c>
      <c r="C4842" t="s">
        <v>2563</v>
      </c>
      <c r="D4842" t="s">
        <v>2678</v>
      </c>
      <c r="E4842">
        <v>1000730</v>
      </c>
      <c r="F4842" t="s">
        <v>47</v>
      </c>
      <c r="G4842" t="s">
        <v>481</v>
      </c>
      <c r="H4842">
        <v>8070</v>
      </c>
      <c r="I4842">
        <v>37192950</v>
      </c>
      <c r="J4842" t="s">
        <v>2679</v>
      </c>
      <c r="K4842">
        <v>644</v>
      </c>
      <c r="L4842" t="s">
        <v>1228</v>
      </c>
      <c r="M4842">
        <v>122</v>
      </c>
      <c r="N4842" t="s">
        <v>1228</v>
      </c>
    </row>
    <row r="4843" spans="1:14" hidden="1">
      <c r="A4843">
        <v>10</v>
      </c>
      <c r="B4843">
        <v>49</v>
      </c>
      <c r="C4843" t="s">
        <v>2563</v>
      </c>
      <c r="D4843" t="s">
        <v>2678</v>
      </c>
      <c r="E4843">
        <v>1000730</v>
      </c>
      <c r="F4843" t="s">
        <v>47</v>
      </c>
      <c r="G4843" t="s">
        <v>1135</v>
      </c>
      <c r="H4843">
        <v>8070</v>
      </c>
      <c r="I4843">
        <v>37192950</v>
      </c>
      <c r="J4843" t="s">
        <v>2679</v>
      </c>
      <c r="K4843">
        <v>330</v>
      </c>
      <c r="L4843" t="s">
        <v>1228</v>
      </c>
      <c r="M4843">
        <v>63</v>
      </c>
      <c r="N4843" t="s">
        <v>1228</v>
      </c>
    </row>
    <row r="4844" spans="1:14" hidden="1">
      <c r="A4844">
        <v>10</v>
      </c>
      <c r="B4844">
        <v>41</v>
      </c>
      <c r="C4844" t="s">
        <v>2555</v>
      </c>
      <c r="D4844" t="s">
        <v>2678</v>
      </c>
      <c r="E4844">
        <v>1000730</v>
      </c>
      <c r="F4844" t="s">
        <v>47</v>
      </c>
      <c r="G4844" t="s">
        <v>150</v>
      </c>
      <c r="H4844" t="s">
        <v>2557</v>
      </c>
      <c r="I4844">
        <v>37193238</v>
      </c>
      <c r="J4844" t="s">
        <v>2558</v>
      </c>
      <c r="K4844">
        <v>0</v>
      </c>
      <c r="L4844" t="s">
        <v>1228</v>
      </c>
      <c r="M4844">
        <v>0</v>
      </c>
      <c r="N4844" t="s">
        <v>1228</v>
      </c>
    </row>
    <row r="4845" spans="1:14" hidden="1">
      <c r="A4845">
        <v>10</v>
      </c>
      <c r="B4845">
        <v>41</v>
      </c>
      <c r="C4845" t="s">
        <v>2555</v>
      </c>
      <c r="D4845" t="s">
        <v>2678</v>
      </c>
      <c r="E4845">
        <v>1000730</v>
      </c>
      <c r="F4845" t="s">
        <v>47</v>
      </c>
      <c r="G4845" t="s">
        <v>150</v>
      </c>
      <c r="H4845" t="s">
        <v>2557</v>
      </c>
      <c r="I4845">
        <v>37193238</v>
      </c>
      <c r="J4845" t="s">
        <v>2558</v>
      </c>
      <c r="K4845">
        <v>143</v>
      </c>
      <c r="L4845" t="s">
        <v>1228</v>
      </c>
      <c r="M4845">
        <v>27</v>
      </c>
      <c r="N4845" t="s">
        <v>1228</v>
      </c>
    </row>
    <row r="4846" spans="1:14" hidden="1">
      <c r="A4846">
        <v>10</v>
      </c>
      <c r="B4846">
        <v>41</v>
      </c>
      <c r="C4846" t="s">
        <v>2555</v>
      </c>
      <c r="D4846" t="s">
        <v>2678</v>
      </c>
      <c r="E4846">
        <v>1000730</v>
      </c>
      <c r="F4846" t="s">
        <v>47</v>
      </c>
      <c r="G4846" t="s">
        <v>80</v>
      </c>
      <c r="H4846" t="s">
        <v>2557</v>
      </c>
      <c r="I4846">
        <v>37193238</v>
      </c>
      <c r="J4846" t="s">
        <v>2558</v>
      </c>
      <c r="K4846">
        <v>376</v>
      </c>
      <c r="L4846" t="s">
        <v>1228</v>
      </c>
      <c r="M4846">
        <v>71</v>
      </c>
      <c r="N4846" t="s">
        <v>1228</v>
      </c>
    </row>
    <row r="4847" spans="1:14" hidden="1">
      <c r="A4847">
        <v>10</v>
      </c>
      <c r="B4847">
        <v>41</v>
      </c>
      <c r="C4847" t="s">
        <v>2555</v>
      </c>
      <c r="D4847" t="s">
        <v>2678</v>
      </c>
      <c r="E4847">
        <v>1000730</v>
      </c>
      <c r="F4847" t="s">
        <v>47</v>
      </c>
      <c r="G4847" t="s">
        <v>252</v>
      </c>
      <c r="H4847" t="s">
        <v>2557</v>
      </c>
      <c r="I4847">
        <v>37193238</v>
      </c>
      <c r="J4847" t="s">
        <v>2558</v>
      </c>
      <c r="K4847" s="45">
        <v>1172</v>
      </c>
      <c r="L4847" t="s">
        <v>1228</v>
      </c>
      <c r="M4847">
        <v>223</v>
      </c>
      <c r="N4847" t="s">
        <v>1228</v>
      </c>
    </row>
    <row r="4848" spans="1:14" hidden="1">
      <c r="A4848">
        <v>10</v>
      </c>
      <c r="B4848">
        <v>41</v>
      </c>
      <c r="C4848" t="s">
        <v>2555</v>
      </c>
      <c r="D4848" t="s">
        <v>2678</v>
      </c>
      <c r="E4848">
        <v>1000730</v>
      </c>
      <c r="F4848" t="s">
        <v>47</v>
      </c>
      <c r="G4848" t="s">
        <v>245</v>
      </c>
      <c r="H4848" t="s">
        <v>2557</v>
      </c>
      <c r="I4848">
        <v>37193238</v>
      </c>
      <c r="J4848" t="s">
        <v>2558</v>
      </c>
      <c r="K4848" s="45">
        <v>8071</v>
      </c>
      <c r="L4848" t="s">
        <v>1228</v>
      </c>
      <c r="M4848" s="45">
        <v>1533</v>
      </c>
      <c r="N4848" t="s">
        <v>1228</v>
      </c>
    </row>
    <row r="4849" spans="1:14" hidden="1">
      <c r="A4849">
        <v>10</v>
      </c>
      <c r="B4849">
        <v>41</v>
      </c>
      <c r="C4849" t="s">
        <v>2555</v>
      </c>
      <c r="D4849" t="s">
        <v>2678</v>
      </c>
      <c r="E4849">
        <v>1000730</v>
      </c>
      <c r="F4849" t="s">
        <v>47</v>
      </c>
      <c r="G4849" t="s">
        <v>117</v>
      </c>
      <c r="H4849" t="s">
        <v>2557</v>
      </c>
      <c r="I4849">
        <v>37193238</v>
      </c>
      <c r="J4849" t="s">
        <v>2558</v>
      </c>
      <c r="K4849" s="45">
        <v>8901</v>
      </c>
      <c r="L4849" t="s">
        <v>1228</v>
      </c>
      <c r="M4849" s="45">
        <v>1692</v>
      </c>
      <c r="N4849" t="s">
        <v>1228</v>
      </c>
    </row>
    <row r="4850" spans="1:14" hidden="1">
      <c r="A4850">
        <v>10</v>
      </c>
      <c r="B4850">
        <v>41</v>
      </c>
      <c r="C4850" t="s">
        <v>2555</v>
      </c>
      <c r="D4850" t="s">
        <v>2678</v>
      </c>
      <c r="E4850">
        <v>1000730</v>
      </c>
      <c r="F4850" t="s">
        <v>47</v>
      </c>
      <c r="G4850" t="s">
        <v>80</v>
      </c>
      <c r="H4850" t="s">
        <v>2557</v>
      </c>
      <c r="I4850">
        <v>37193238</v>
      </c>
      <c r="J4850" t="s">
        <v>2558</v>
      </c>
      <c r="K4850">
        <v>0</v>
      </c>
      <c r="L4850" t="s">
        <v>1228</v>
      </c>
      <c r="M4850">
        <v>0</v>
      </c>
      <c r="N4850" t="s">
        <v>1228</v>
      </c>
    </row>
    <row r="4851" spans="1:14" hidden="1">
      <c r="A4851">
        <v>10</v>
      </c>
      <c r="B4851">
        <v>41</v>
      </c>
      <c r="C4851" t="s">
        <v>2555</v>
      </c>
      <c r="D4851" t="s">
        <v>2678</v>
      </c>
      <c r="E4851">
        <v>1000730</v>
      </c>
      <c r="F4851" t="s">
        <v>47</v>
      </c>
      <c r="G4851" t="s">
        <v>252</v>
      </c>
      <c r="H4851" t="s">
        <v>2557</v>
      </c>
      <c r="I4851">
        <v>37193238</v>
      </c>
      <c r="J4851" t="s">
        <v>2558</v>
      </c>
      <c r="K4851">
        <v>0</v>
      </c>
      <c r="L4851" t="s">
        <v>1228</v>
      </c>
      <c r="M4851">
        <v>0</v>
      </c>
      <c r="N4851" t="s">
        <v>1228</v>
      </c>
    </row>
    <row r="4852" spans="1:14" hidden="1">
      <c r="A4852">
        <v>10</v>
      </c>
      <c r="B4852">
        <v>41</v>
      </c>
      <c r="C4852" t="s">
        <v>2555</v>
      </c>
      <c r="D4852" t="s">
        <v>2678</v>
      </c>
      <c r="E4852">
        <v>1000730</v>
      </c>
      <c r="F4852" t="s">
        <v>47</v>
      </c>
      <c r="G4852" t="s">
        <v>245</v>
      </c>
      <c r="H4852" t="s">
        <v>2557</v>
      </c>
      <c r="I4852">
        <v>37193238</v>
      </c>
      <c r="J4852" t="s">
        <v>2558</v>
      </c>
      <c r="K4852">
        <v>0</v>
      </c>
      <c r="L4852" t="s">
        <v>1228</v>
      </c>
      <c r="M4852">
        <v>0</v>
      </c>
      <c r="N4852" t="s">
        <v>1228</v>
      </c>
    </row>
    <row r="4853" spans="1:14" hidden="1">
      <c r="A4853">
        <v>10</v>
      </c>
      <c r="B4853">
        <v>41</v>
      </c>
      <c r="C4853" t="s">
        <v>2555</v>
      </c>
      <c r="D4853" t="s">
        <v>2678</v>
      </c>
      <c r="E4853">
        <v>1000730</v>
      </c>
      <c r="F4853" t="s">
        <v>47</v>
      </c>
      <c r="G4853" t="s">
        <v>117</v>
      </c>
      <c r="H4853" t="s">
        <v>2557</v>
      </c>
      <c r="I4853">
        <v>37193238</v>
      </c>
      <c r="J4853" t="s">
        <v>2558</v>
      </c>
      <c r="K4853">
        <v>0</v>
      </c>
      <c r="L4853" t="s">
        <v>1228</v>
      </c>
      <c r="M4853">
        <v>0</v>
      </c>
      <c r="N4853" t="s">
        <v>1228</v>
      </c>
    </row>
    <row r="4854" spans="1:14" hidden="1">
      <c r="A4854">
        <v>19</v>
      </c>
      <c r="B4854">
        <v>41</v>
      </c>
      <c r="C4854" t="s">
        <v>2555</v>
      </c>
      <c r="D4854" t="s">
        <v>2678</v>
      </c>
      <c r="E4854">
        <v>1000730</v>
      </c>
      <c r="F4854" t="s">
        <v>47</v>
      </c>
      <c r="G4854" t="s">
        <v>54</v>
      </c>
      <c r="H4854" t="s">
        <v>2557</v>
      </c>
      <c r="I4854">
        <v>37193241</v>
      </c>
      <c r="J4854" t="s">
        <v>2558</v>
      </c>
      <c r="K4854" s="45">
        <v>45392</v>
      </c>
      <c r="L4854" t="s">
        <v>1228</v>
      </c>
      <c r="M4854" s="45">
        <v>8624</v>
      </c>
      <c r="N4854" t="s">
        <v>1228</v>
      </c>
    </row>
    <row r="4855" spans="1:14" hidden="1">
      <c r="A4855">
        <v>19</v>
      </c>
      <c r="B4855">
        <v>41</v>
      </c>
      <c r="C4855" t="s">
        <v>2555</v>
      </c>
      <c r="D4855" t="s">
        <v>2678</v>
      </c>
      <c r="E4855">
        <v>1000730</v>
      </c>
      <c r="F4855" t="s">
        <v>47</v>
      </c>
      <c r="G4855" t="s">
        <v>54</v>
      </c>
      <c r="H4855" t="s">
        <v>2557</v>
      </c>
      <c r="I4855">
        <v>37193241</v>
      </c>
      <c r="J4855" t="s">
        <v>2558</v>
      </c>
      <c r="K4855">
        <v>0</v>
      </c>
      <c r="L4855" t="s">
        <v>1228</v>
      </c>
      <c r="M4855">
        <v>0</v>
      </c>
      <c r="N4855" t="s">
        <v>1228</v>
      </c>
    </row>
    <row r="4856" spans="1:14" hidden="1">
      <c r="A4856">
        <v>19</v>
      </c>
      <c r="B4856">
        <v>41</v>
      </c>
      <c r="C4856" t="s">
        <v>2555</v>
      </c>
      <c r="D4856" t="s">
        <v>2678</v>
      </c>
      <c r="E4856">
        <v>1000730</v>
      </c>
      <c r="F4856" t="s">
        <v>47</v>
      </c>
      <c r="G4856" t="s">
        <v>54</v>
      </c>
      <c r="H4856" t="s">
        <v>2557</v>
      </c>
      <c r="I4856">
        <v>37193587</v>
      </c>
      <c r="J4856" t="s">
        <v>2558</v>
      </c>
      <c r="K4856">
        <v>0</v>
      </c>
      <c r="L4856" t="s">
        <v>1228</v>
      </c>
      <c r="M4856">
        <v>0</v>
      </c>
      <c r="N4856" t="s">
        <v>1228</v>
      </c>
    </row>
    <row r="4857" spans="1:14" hidden="1">
      <c r="A4857">
        <v>19</v>
      </c>
      <c r="B4857">
        <v>41</v>
      </c>
      <c r="C4857" t="s">
        <v>2555</v>
      </c>
      <c r="D4857" t="s">
        <v>2678</v>
      </c>
      <c r="E4857">
        <v>1000730</v>
      </c>
      <c r="F4857" t="s">
        <v>47</v>
      </c>
      <c r="G4857" t="s">
        <v>54</v>
      </c>
      <c r="H4857" t="s">
        <v>2557</v>
      </c>
      <c r="I4857">
        <v>37193587</v>
      </c>
      <c r="J4857" t="s">
        <v>2558</v>
      </c>
      <c r="K4857">
        <v>0</v>
      </c>
      <c r="L4857" t="s">
        <v>1228</v>
      </c>
      <c r="M4857">
        <v>0</v>
      </c>
      <c r="N4857" t="s">
        <v>1228</v>
      </c>
    </row>
    <row r="4858" spans="1:14" hidden="1">
      <c r="A4858">
        <v>19</v>
      </c>
      <c r="B4858">
        <v>41</v>
      </c>
      <c r="C4858" t="s">
        <v>2555</v>
      </c>
      <c r="D4858" t="s">
        <v>2678</v>
      </c>
      <c r="E4858">
        <v>1000730</v>
      </c>
      <c r="F4858" t="s">
        <v>47</v>
      </c>
      <c r="G4858" t="s">
        <v>54</v>
      </c>
      <c r="H4858" t="s">
        <v>2557</v>
      </c>
      <c r="I4858">
        <v>37193587</v>
      </c>
      <c r="J4858" t="s">
        <v>2558</v>
      </c>
      <c r="K4858">
        <v>0</v>
      </c>
      <c r="L4858" t="s">
        <v>1228</v>
      </c>
      <c r="M4858">
        <v>0</v>
      </c>
      <c r="N4858" t="s">
        <v>1228</v>
      </c>
    </row>
    <row r="4859" spans="1:14" hidden="1">
      <c r="A4859">
        <v>19</v>
      </c>
      <c r="B4859">
        <v>41</v>
      </c>
      <c r="C4859" t="s">
        <v>2555</v>
      </c>
      <c r="D4859" t="s">
        <v>2678</v>
      </c>
      <c r="E4859">
        <v>1000730</v>
      </c>
      <c r="F4859" t="s">
        <v>47</v>
      </c>
      <c r="G4859" t="s">
        <v>54</v>
      </c>
      <c r="H4859" t="s">
        <v>2557</v>
      </c>
      <c r="I4859">
        <v>37193587</v>
      </c>
      <c r="J4859" t="s">
        <v>2558</v>
      </c>
      <c r="K4859">
        <v>0</v>
      </c>
      <c r="L4859" t="s">
        <v>1228</v>
      </c>
      <c r="M4859">
        <v>0</v>
      </c>
      <c r="N4859" t="s">
        <v>1228</v>
      </c>
    </row>
    <row r="4860" spans="1:14" hidden="1">
      <c r="A4860">
        <v>19</v>
      </c>
      <c r="B4860">
        <v>41</v>
      </c>
      <c r="C4860" t="s">
        <v>2555</v>
      </c>
      <c r="D4860" t="s">
        <v>2678</v>
      </c>
      <c r="E4860">
        <v>1000730</v>
      </c>
      <c r="F4860" t="s">
        <v>47</v>
      </c>
      <c r="G4860" t="s">
        <v>54</v>
      </c>
      <c r="H4860" t="s">
        <v>2557</v>
      </c>
      <c r="I4860">
        <v>37193587</v>
      </c>
      <c r="J4860" t="s">
        <v>2558</v>
      </c>
      <c r="K4860">
        <v>0</v>
      </c>
      <c r="L4860" t="s">
        <v>1228</v>
      </c>
      <c r="M4860">
        <v>0</v>
      </c>
      <c r="N4860" t="s">
        <v>1228</v>
      </c>
    </row>
    <row r="4861" spans="1:14" hidden="1">
      <c r="A4861">
        <v>19</v>
      </c>
      <c r="B4861">
        <v>41</v>
      </c>
      <c r="C4861" t="s">
        <v>2555</v>
      </c>
      <c r="D4861" t="s">
        <v>2678</v>
      </c>
      <c r="E4861">
        <v>1000730</v>
      </c>
      <c r="F4861" t="s">
        <v>47</v>
      </c>
      <c r="G4861" t="s">
        <v>54</v>
      </c>
      <c r="H4861" t="s">
        <v>2557</v>
      </c>
      <c r="I4861">
        <v>37193587</v>
      </c>
      <c r="J4861" t="s">
        <v>2558</v>
      </c>
      <c r="K4861">
        <v>0</v>
      </c>
      <c r="L4861" t="s">
        <v>1228</v>
      </c>
      <c r="M4861">
        <v>0</v>
      </c>
      <c r="N4861" t="s">
        <v>1228</v>
      </c>
    </row>
    <row r="4862" spans="1:14" hidden="1">
      <c r="A4862">
        <v>19</v>
      </c>
      <c r="B4862">
        <v>41</v>
      </c>
      <c r="C4862" t="s">
        <v>2555</v>
      </c>
      <c r="D4862" t="s">
        <v>2678</v>
      </c>
      <c r="E4862">
        <v>1000730</v>
      </c>
      <c r="F4862" t="s">
        <v>47</v>
      </c>
      <c r="G4862" t="s">
        <v>54</v>
      </c>
      <c r="H4862" t="s">
        <v>2557</v>
      </c>
      <c r="I4862">
        <v>37193587</v>
      </c>
      <c r="J4862" t="s">
        <v>2558</v>
      </c>
      <c r="K4862">
        <v>0</v>
      </c>
      <c r="L4862" t="s">
        <v>1228</v>
      </c>
      <c r="M4862">
        <v>0</v>
      </c>
      <c r="N4862" t="s">
        <v>1228</v>
      </c>
    </row>
    <row r="4863" spans="1:14" hidden="1">
      <c r="A4863">
        <v>19</v>
      </c>
      <c r="B4863">
        <v>41</v>
      </c>
      <c r="C4863" t="s">
        <v>2555</v>
      </c>
      <c r="D4863" t="s">
        <v>2678</v>
      </c>
      <c r="E4863">
        <v>1000730</v>
      </c>
      <c r="F4863" t="s">
        <v>47</v>
      </c>
      <c r="G4863" t="s">
        <v>54</v>
      </c>
      <c r="H4863" t="s">
        <v>2557</v>
      </c>
      <c r="I4863">
        <v>37193587</v>
      </c>
      <c r="J4863" t="s">
        <v>2558</v>
      </c>
      <c r="K4863">
        <v>0</v>
      </c>
      <c r="L4863" t="s">
        <v>1228</v>
      </c>
      <c r="M4863">
        <v>0</v>
      </c>
      <c r="N4863" t="s">
        <v>1228</v>
      </c>
    </row>
    <row r="4864" spans="1:14" hidden="1">
      <c r="A4864">
        <v>19</v>
      </c>
      <c r="B4864">
        <v>41</v>
      </c>
      <c r="C4864" t="s">
        <v>2555</v>
      </c>
      <c r="D4864" t="s">
        <v>2678</v>
      </c>
      <c r="E4864">
        <v>1000730</v>
      </c>
      <c r="F4864" t="s">
        <v>47</v>
      </c>
      <c r="G4864" t="s">
        <v>54</v>
      </c>
      <c r="H4864" t="s">
        <v>2557</v>
      </c>
      <c r="I4864">
        <v>37193587</v>
      </c>
      <c r="J4864" t="s">
        <v>2558</v>
      </c>
      <c r="K4864">
        <v>0</v>
      </c>
      <c r="L4864" t="s">
        <v>1228</v>
      </c>
      <c r="M4864">
        <v>0</v>
      </c>
      <c r="N4864" t="s">
        <v>1228</v>
      </c>
    </row>
    <row r="4865" spans="1:14" hidden="1">
      <c r="A4865">
        <v>19</v>
      </c>
      <c r="B4865">
        <v>41</v>
      </c>
      <c r="C4865" t="s">
        <v>2555</v>
      </c>
      <c r="D4865" t="s">
        <v>2678</v>
      </c>
      <c r="E4865">
        <v>1000730</v>
      </c>
      <c r="F4865" t="s">
        <v>47</v>
      </c>
      <c r="G4865" t="s">
        <v>54</v>
      </c>
      <c r="H4865" t="s">
        <v>2557</v>
      </c>
      <c r="I4865">
        <v>37193587</v>
      </c>
      <c r="J4865" t="s">
        <v>2558</v>
      </c>
      <c r="K4865">
        <v>0</v>
      </c>
      <c r="L4865" t="s">
        <v>1228</v>
      </c>
      <c r="M4865">
        <v>0</v>
      </c>
      <c r="N4865" t="s">
        <v>1228</v>
      </c>
    </row>
    <row r="4866" spans="1:14" hidden="1">
      <c r="A4866">
        <v>19</v>
      </c>
      <c r="B4866">
        <v>41</v>
      </c>
      <c r="C4866" t="s">
        <v>2555</v>
      </c>
      <c r="D4866" t="s">
        <v>2678</v>
      </c>
      <c r="E4866">
        <v>1000730</v>
      </c>
      <c r="F4866" t="s">
        <v>47</v>
      </c>
      <c r="G4866" t="s">
        <v>54</v>
      </c>
      <c r="H4866" t="s">
        <v>2557</v>
      </c>
      <c r="I4866">
        <v>37193587</v>
      </c>
      <c r="J4866" t="s">
        <v>2558</v>
      </c>
      <c r="K4866" t="s">
        <v>2579</v>
      </c>
      <c r="L4866" t="s">
        <v>1228</v>
      </c>
      <c r="M4866">
        <v>0</v>
      </c>
      <c r="N4866" t="s">
        <v>1228</v>
      </c>
    </row>
    <row r="4867" spans="1:14" hidden="1">
      <c r="A4867">
        <v>19</v>
      </c>
      <c r="B4867">
        <v>41</v>
      </c>
      <c r="C4867" t="s">
        <v>2555</v>
      </c>
      <c r="D4867" t="s">
        <v>2678</v>
      </c>
      <c r="E4867">
        <v>1000730</v>
      </c>
      <c r="F4867" t="s">
        <v>47</v>
      </c>
      <c r="G4867" t="s">
        <v>54</v>
      </c>
      <c r="H4867" t="s">
        <v>2557</v>
      </c>
      <c r="I4867">
        <v>37193587</v>
      </c>
      <c r="J4867" t="s">
        <v>2558</v>
      </c>
      <c r="K4867">
        <v>0</v>
      </c>
      <c r="L4867" t="s">
        <v>1228</v>
      </c>
      <c r="M4867">
        <v>0</v>
      </c>
      <c r="N4867" t="s">
        <v>1228</v>
      </c>
    </row>
    <row r="4868" spans="1:14" hidden="1">
      <c r="A4868">
        <v>19</v>
      </c>
      <c r="B4868">
        <v>41</v>
      </c>
      <c r="C4868" t="s">
        <v>2555</v>
      </c>
      <c r="D4868" t="s">
        <v>2678</v>
      </c>
      <c r="E4868">
        <v>1000730</v>
      </c>
      <c r="F4868" t="s">
        <v>47</v>
      </c>
      <c r="G4868" t="s">
        <v>54</v>
      </c>
      <c r="H4868" t="s">
        <v>2557</v>
      </c>
      <c r="I4868">
        <v>37193587</v>
      </c>
      <c r="J4868" t="s">
        <v>2558</v>
      </c>
      <c r="K4868">
        <v>0</v>
      </c>
      <c r="L4868" t="s">
        <v>1228</v>
      </c>
      <c r="M4868">
        <v>0</v>
      </c>
      <c r="N4868" t="s">
        <v>1228</v>
      </c>
    </row>
    <row r="4869" spans="1:14" hidden="1">
      <c r="A4869">
        <v>19</v>
      </c>
      <c r="B4869">
        <v>41</v>
      </c>
      <c r="C4869" t="s">
        <v>2555</v>
      </c>
      <c r="D4869" t="s">
        <v>2678</v>
      </c>
      <c r="E4869">
        <v>1000730</v>
      </c>
      <c r="F4869" t="s">
        <v>47</v>
      </c>
      <c r="G4869" t="s">
        <v>54</v>
      </c>
      <c r="H4869" t="s">
        <v>2557</v>
      </c>
      <c r="I4869">
        <v>37193587</v>
      </c>
      <c r="J4869" t="s">
        <v>2558</v>
      </c>
      <c r="K4869">
        <v>0</v>
      </c>
      <c r="L4869" t="s">
        <v>1228</v>
      </c>
      <c r="M4869">
        <v>0</v>
      </c>
      <c r="N4869" t="s">
        <v>1228</v>
      </c>
    </row>
    <row r="4870" spans="1:14" hidden="1">
      <c r="A4870">
        <v>19</v>
      </c>
      <c r="B4870">
        <v>41</v>
      </c>
      <c r="C4870" t="s">
        <v>2555</v>
      </c>
      <c r="D4870" t="s">
        <v>2678</v>
      </c>
      <c r="E4870">
        <v>1000730</v>
      </c>
      <c r="F4870" t="s">
        <v>47</v>
      </c>
      <c r="G4870" t="s">
        <v>54</v>
      </c>
      <c r="H4870" t="s">
        <v>2557</v>
      </c>
      <c r="I4870">
        <v>37193587</v>
      </c>
      <c r="J4870" t="s">
        <v>2558</v>
      </c>
      <c r="K4870">
        <v>0</v>
      </c>
      <c r="L4870" t="s">
        <v>1228</v>
      </c>
      <c r="M4870">
        <v>0</v>
      </c>
      <c r="N4870" t="s">
        <v>1228</v>
      </c>
    </row>
    <row r="4871" spans="1:14" hidden="1">
      <c r="A4871">
        <v>19</v>
      </c>
      <c r="B4871">
        <v>41</v>
      </c>
      <c r="C4871" t="s">
        <v>2555</v>
      </c>
      <c r="D4871" t="s">
        <v>2678</v>
      </c>
      <c r="E4871">
        <v>1000730</v>
      </c>
      <c r="F4871" t="s">
        <v>47</v>
      </c>
      <c r="G4871" t="s">
        <v>54</v>
      </c>
      <c r="H4871" t="s">
        <v>2557</v>
      </c>
      <c r="I4871">
        <v>37193587</v>
      </c>
      <c r="J4871" t="s">
        <v>2558</v>
      </c>
      <c r="K4871">
        <v>0</v>
      </c>
      <c r="L4871" t="s">
        <v>1228</v>
      </c>
      <c r="M4871">
        <v>0</v>
      </c>
      <c r="N4871" t="s">
        <v>1228</v>
      </c>
    </row>
    <row r="4872" spans="1:14" hidden="1">
      <c r="A4872">
        <v>19</v>
      </c>
      <c r="B4872">
        <v>41</v>
      </c>
      <c r="C4872" t="s">
        <v>2555</v>
      </c>
      <c r="D4872" t="s">
        <v>2678</v>
      </c>
      <c r="E4872">
        <v>1000730</v>
      </c>
      <c r="F4872" t="s">
        <v>47</v>
      </c>
      <c r="G4872" t="s">
        <v>54</v>
      </c>
      <c r="H4872" t="s">
        <v>2557</v>
      </c>
      <c r="I4872">
        <v>37193587</v>
      </c>
      <c r="J4872" t="s">
        <v>2558</v>
      </c>
      <c r="K4872">
        <v>0</v>
      </c>
      <c r="L4872" t="s">
        <v>1228</v>
      </c>
      <c r="M4872">
        <v>0</v>
      </c>
      <c r="N4872" t="s">
        <v>1228</v>
      </c>
    </row>
    <row r="4873" spans="1:14" hidden="1">
      <c r="A4873">
        <v>19</v>
      </c>
      <c r="B4873">
        <v>41</v>
      </c>
      <c r="C4873" t="s">
        <v>2555</v>
      </c>
      <c r="D4873" t="s">
        <v>2678</v>
      </c>
      <c r="E4873">
        <v>1000730</v>
      </c>
      <c r="F4873" t="s">
        <v>47</v>
      </c>
      <c r="G4873" t="s">
        <v>54</v>
      </c>
      <c r="H4873" t="s">
        <v>2557</v>
      </c>
      <c r="I4873">
        <v>37193587</v>
      </c>
      <c r="J4873" t="s">
        <v>2558</v>
      </c>
      <c r="K4873">
        <v>0</v>
      </c>
      <c r="L4873" t="s">
        <v>1228</v>
      </c>
      <c r="M4873">
        <v>0</v>
      </c>
      <c r="N4873" t="s">
        <v>1228</v>
      </c>
    </row>
    <row r="4874" spans="1:14" hidden="1">
      <c r="A4874">
        <v>19</v>
      </c>
      <c r="B4874">
        <v>41</v>
      </c>
      <c r="C4874" t="s">
        <v>2555</v>
      </c>
      <c r="D4874" t="s">
        <v>2678</v>
      </c>
      <c r="E4874">
        <v>1000730</v>
      </c>
      <c r="F4874" t="s">
        <v>47</v>
      </c>
      <c r="G4874" t="s">
        <v>54</v>
      </c>
      <c r="H4874" t="s">
        <v>2557</v>
      </c>
      <c r="I4874">
        <v>37193587</v>
      </c>
      <c r="J4874" t="s">
        <v>2558</v>
      </c>
      <c r="K4874">
        <v>0</v>
      </c>
      <c r="L4874" t="s">
        <v>1228</v>
      </c>
      <c r="M4874">
        <v>0</v>
      </c>
      <c r="N4874" t="s">
        <v>1228</v>
      </c>
    </row>
    <row r="4875" spans="1:14" hidden="1">
      <c r="A4875">
        <v>19</v>
      </c>
      <c r="B4875">
        <v>41</v>
      </c>
      <c r="C4875" t="s">
        <v>2555</v>
      </c>
      <c r="D4875" t="s">
        <v>2678</v>
      </c>
      <c r="E4875">
        <v>1000730</v>
      </c>
      <c r="F4875" t="s">
        <v>47</v>
      </c>
      <c r="G4875" t="s">
        <v>54</v>
      </c>
      <c r="H4875" t="s">
        <v>2557</v>
      </c>
      <c r="I4875">
        <v>37193587</v>
      </c>
      <c r="J4875" t="s">
        <v>2558</v>
      </c>
      <c r="K4875">
        <v>0</v>
      </c>
      <c r="L4875" t="s">
        <v>1228</v>
      </c>
      <c r="M4875">
        <v>0</v>
      </c>
      <c r="N4875" t="s">
        <v>1228</v>
      </c>
    </row>
    <row r="4876" spans="1:14" hidden="1">
      <c r="A4876">
        <v>19</v>
      </c>
      <c r="B4876">
        <v>41</v>
      </c>
      <c r="C4876" t="s">
        <v>2555</v>
      </c>
      <c r="D4876" t="s">
        <v>2678</v>
      </c>
      <c r="E4876">
        <v>1000730</v>
      </c>
      <c r="F4876" t="s">
        <v>47</v>
      </c>
      <c r="G4876" t="s">
        <v>54</v>
      </c>
      <c r="H4876" t="s">
        <v>2557</v>
      </c>
      <c r="I4876">
        <v>37193587</v>
      </c>
      <c r="J4876" t="s">
        <v>2558</v>
      </c>
      <c r="K4876" s="45">
        <v>14991</v>
      </c>
      <c r="L4876" t="s">
        <v>1228</v>
      </c>
      <c r="M4876" s="45">
        <v>2848</v>
      </c>
      <c r="N4876" t="s">
        <v>1228</v>
      </c>
    </row>
    <row r="4877" spans="1:14" hidden="1">
      <c r="A4877">
        <v>19</v>
      </c>
      <c r="B4877">
        <v>41</v>
      </c>
      <c r="C4877" t="s">
        <v>2555</v>
      </c>
      <c r="D4877" t="s">
        <v>2678</v>
      </c>
      <c r="E4877">
        <v>1000730</v>
      </c>
      <c r="F4877" t="s">
        <v>47</v>
      </c>
      <c r="G4877" t="s">
        <v>54</v>
      </c>
      <c r="H4877" t="s">
        <v>2557</v>
      </c>
      <c r="I4877">
        <v>37193587</v>
      </c>
      <c r="J4877" t="s">
        <v>2558</v>
      </c>
      <c r="K4877">
        <v>0</v>
      </c>
      <c r="L4877" t="s">
        <v>1228</v>
      </c>
      <c r="M4877">
        <v>0</v>
      </c>
      <c r="N4877" t="s">
        <v>1228</v>
      </c>
    </row>
    <row r="4878" spans="1:14" hidden="1">
      <c r="A4878">
        <v>19</v>
      </c>
      <c r="B4878">
        <v>41</v>
      </c>
      <c r="C4878" t="s">
        <v>2555</v>
      </c>
      <c r="D4878" t="s">
        <v>2678</v>
      </c>
      <c r="E4878">
        <v>1000730</v>
      </c>
      <c r="F4878" t="s">
        <v>47</v>
      </c>
      <c r="G4878" t="s">
        <v>54</v>
      </c>
      <c r="H4878" t="s">
        <v>2557</v>
      </c>
      <c r="I4878">
        <v>37193587</v>
      </c>
      <c r="J4878" t="s">
        <v>2558</v>
      </c>
      <c r="K4878">
        <v>0</v>
      </c>
      <c r="L4878" t="s">
        <v>1228</v>
      </c>
      <c r="M4878">
        <v>0</v>
      </c>
      <c r="N4878" t="s">
        <v>1228</v>
      </c>
    </row>
    <row r="4879" spans="1:14" hidden="1">
      <c r="A4879">
        <v>19</v>
      </c>
      <c r="B4879">
        <v>41</v>
      </c>
      <c r="C4879" t="s">
        <v>2555</v>
      </c>
      <c r="D4879" t="s">
        <v>2678</v>
      </c>
      <c r="E4879">
        <v>1000730</v>
      </c>
      <c r="F4879" t="s">
        <v>47</v>
      </c>
      <c r="G4879" t="s">
        <v>54</v>
      </c>
      <c r="H4879" t="s">
        <v>2557</v>
      </c>
      <c r="I4879">
        <v>37193587</v>
      </c>
      <c r="J4879" t="s">
        <v>2558</v>
      </c>
      <c r="K4879">
        <v>0</v>
      </c>
      <c r="L4879" t="s">
        <v>1228</v>
      </c>
      <c r="M4879">
        <v>0</v>
      </c>
      <c r="N4879" t="s">
        <v>1228</v>
      </c>
    </row>
    <row r="4880" spans="1:14" hidden="1">
      <c r="A4880">
        <v>10</v>
      </c>
      <c r="B4880">
        <v>41</v>
      </c>
      <c r="C4880" t="s">
        <v>2555</v>
      </c>
      <c r="D4880" t="s">
        <v>2678</v>
      </c>
      <c r="E4880">
        <v>1000730</v>
      </c>
      <c r="F4880" t="s">
        <v>47</v>
      </c>
      <c r="G4880" t="s">
        <v>80</v>
      </c>
      <c r="H4880" t="s">
        <v>2557</v>
      </c>
      <c r="I4880">
        <v>37193589</v>
      </c>
      <c r="J4880" t="s">
        <v>2558</v>
      </c>
      <c r="K4880">
        <v>0</v>
      </c>
      <c r="L4880" t="s">
        <v>1228</v>
      </c>
      <c r="M4880">
        <v>0</v>
      </c>
      <c r="N4880" t="s">
        <v>1228</v>
      </c>
    </row>
    <row r="4881" spans="1:14" hidden="1">
      <c r="A4881">
        <v>10</v>
      </c>
      <c r="B4881">
        <v>41</v>
      </c>
      <c r="C4881" t="s">
        <v>2555</v>
      </c>
      <c r="D4881" t="s">
        <v>2678</v>
      </c>
      <c r="E4881">
        <v>1000730</v>
      </c>
      <c r="F4881" t="s">
        <v>47</v>
      </c>
      <c r="G4881" t="s">
        <v>117</v>
      </c>
      <c r="H4881" t="s">
        <v>2557</v>
      </c>
      <c r="I4881">
        <v>37193589</v>
      </c>
      <c r="J4881" t="s">
        <v>2558</v>
      </c>
      <c r="K4881" s="45">
        <v>3718</v>
      </c>
      <c r="L4881" t="s">
        <v>1228</v>
      </c>
      <c r="M4881">
        <v>706</v>
      </c>
      <c r="N4881" t="s">
        <v>1228</v>
      </c>
    </row>
    <row r="4882" spans="1:14" hidden="1">
      <c r="A4882">
        <v>10</v>
      </c>
      <c r="B4882">
        <v>41</v>
      </c>
      <c r="C4882" t="s">
        <v>2555</v>
      </c>
      <c r="D4882" t="s">
        <v>2678</v>
      </c>
      <c r="E4882">
        <v>1000730</v>
      </c>
      <c r="F4882" t="s">
        <v>47</v>
      </c>
      <c r="G4882" t="s">
        <v>254</v>
      </c>
      <c r="H4882" t="s">
        <v>2557</v>
      </c>
      <c r="I4882">
        <v>37193589</v>
      </c>
      <c r="J4882" t="s">
        <v>2558</v>
      </c>
      <c r="K4882">
        <v>0</v>
      </c>
      <c r="L4882" t="s">
        <v>1228</v>
      </c>
      <c r="M4882">
        <v>0</v>
      </c>
      <c r="N4882" t="s">
        <v>1228</v>
      </c>
    </row>
    <row r="4883" spans="1:14" hidden="1">
      <c r="A4883">
        <v>10</v>
      </c>
      <c r="B4883">
        <v>41</v>
      </c>
      <c r="C4883" t="s">
        <v>2555</v>
      </c>
      <c r="D4883" t="s">
        <v>2678</v>
      </c>
      <c r="E4883">
        <v>1000730</v>
      </c>
      <c r="F4883" t="s">
        <v>47</v>
      </c>
      <c r="G4883" t="s">
        <v>177</v>
      </c>
      <c r="H4883" t="s">
        <v>2557</v>
      </c>
      <c r="I4883">
        <v>37193589</v>
      </c>
      <c r="J4883" t="s">
        <v>2558</v>
      </c>
      <c r="K4883">
        <v>2</v>
      </c>
      <c r="L4883" t="s">
        <v>1228</v>
      </c>
      <c r="M4883">
        <v>0</v>
      </c>
      <c r="N4883" t="s">
        <v>1228</v>
      </c>
    </row>
    <row r="4884" spans="1:14" hidden="1">
      <c r="A4884">
        <v>10</v>
      </c>
      <c r="B4884">
        <v>41</v>
      </c>
      <c r="C4884" t="s">
        <v>2555</v>
      </c>
      <c r="D4884" t="s">
        <v>2678</v>
      </c>
      <c r="E4884">
        <v>1000730</v>
      </c>
      <c r="F4884" t="s">
        <v>47</v>
      </c>
      <c r="G4884" t="s">
        <v>245</v>
      </c>
      <c r="H4884" t="s">
        <v>2557</v>
      </c>
      <c r="I4884">
        <v>37193589</v>
      </c>
      <c r="J4884" t="s">
        <v>2558</v>
      </c>
      <c r="K4884">
        <v>0</v>
      </c>
      <c r="L4884" t="s">
        <v>1228</v>
      </c>
      <c r="M4884">
        <v>0</v>
      </c>
      <c r="N4884" t="s">
        <v>1228</v>
      </c>
    </row>
    <row r="4885" spans="1:14" hidden="1">
      <c r="A4885">
        <v>10</v>
      </c>
      <c r="B4885">
        <v>41</v>
      </c>
      <c r="C4885" t="s">
        <v>2555</v>
      </c>
      <c r="D4885" t="s">
        <v>2678</v>
      </c>
      <c r="E4885">
        <v>1000730</v>
      </c>
      <c r="F4885" t="s">
        <v>47</v>
      </c>
      <c r="G4885" t="s">
        <v>414</v>
      </c>
      <c r="H4885" t="s">
        <v>2557</v>
      </c>
      <c r="I4885">
        <v>37193589</v>
      </c>
      <c r="J4885" t="s">
        <v>2558</v>
      </c>
      <c r="K4885">
        <v>0</v>
      </c>
      <c r="L4885" t="s">
        <v>1228</v>
      </c>
      <c r="M4885">
        <v>0</v>
      </c>
      <c r="N4885" t="s">
        <v>1228</v>
      </c>
    </row>
    <row r="4886" spans="1:14" hidden="1">
      <c r="A4886">
        <v>10</v>
      </c>
      <c r="B4886">
        <v>41</v>
      </c>
      <c r="C4886" t="s">
        <v>2555</v>
      </c>
      <c r="D4886" t="s">
        <v>2678</v>
      </c>
      <c r="E4886">
        <v>1000730</v>
      </c>
      <c r="F4886" t="s">
        <v>47</v>
      </c>
      <c r="G4886" t="s">
        <v>117</v>
      </c>
      <c r="H4886" t="s">
        <v>2557</v>
      </c>
      <c r="I4886">
        <v>37193589</v>
      </c>
      <c r="J4886" t="s">
        <v>2558</v>
      </c>
      <c r="K4886" s="45">
        <v>2672</v>
      </c>
      <c r="L4886" t="s">
        <v>1228</v>
      </c>
      <c r="M4886">
        <v>508</v>
      </c>
      <c r="N4886" t="s">
        <v>1228</v>
      </c>
    </row>
    <row r="4887" spans="1:14" hidden="1">
      <c r="A4887">
        <v>10</v>
      </c>
      <c r="B4887">
        <v>41</v>
      </c>
      <c r="C4887" t="s">
        <v>2555</v>
      </c>
      <c r="D4887" t="s">
        <v>2678</v>
      </c>
      <c r="E4887">
        <v>1000730</v>
      </c>
      <c r="F4887" t="s">
        <v>47</v>
      </c>
      <c r="G4887" t="s">
        <v>254</v>
      </c>
      <c r="H4887" t="s">
        <v>2557</v>
      </c>
      <c r="I4887">
        <v>37193589</v>
      </c>
      <c r="J4887" t="s">
        <v>2558</v>
      </c>
      <c r="K4887">
        <v>0</v>
      </c>
      <c r="L4887" t="s">
        <v>1228</v>
      </c>
      <c r="M4887">
        <v>0</v>
      </c>
      <c r="N4887" t="s">
        <v>1228</v>
      </c>
    </row>
    <row r="4888" spans="1:14" hidden="1">
      <c r="A4888">
        <v>10</v>
      </c>
      <c r="B4888">
        <v>41</v>
      </c>
      <c r="C4888" t="s">
        <v>2555</v>
      </c>
      <c r="D4888" t="s">
        <v>2678</v>
      </c>
      <c r="E4888">
        <v>1000730</v>
      </c>
      <c r="F4888" t="s">
        <v>47</v>
      </c>
      <c r="G4888" t="s">
        <v>135</v>
      </c>
      <c r="H4888" t="s">
        <v>2557</v>
      </c>
      <c r="I4888">
        <v>37193589</v>
      </c>
      <c r="J4888" t="s">
        <v>2558</v>
      </c>
      <c r="K4888">
        <v>0</v>
      </c>
      <c r="L4888" t="s">
        <v>1228</v>
      </c>
      <c r="M4888">
        <v>0</v>
      </c>
      <c r="N4888" t="s">
        <v>1228</v>
      </c>
    </row>
    <row r="4889" spans="1:14" hidden="1">
      <c r="A4889">
        <v>10</v>
      </c>
      <c r="B4889">
        <v>41</v>
      </c>
      <c r="C4889" t="s">
        <v>2555</v>
      </c>
      <c r="D4889" t="s">
        <v>2678</v>
      </c>
      <c r="E4889">
        <v>1000730</v>
      </c>
      <c r="F4889" t="s">
        <v>47</v>
      </c>
      <c r="G4889" t="s">
        <v>317</v>
      </c>
      <c r="H4889" t="s">
        <v>2557</v>
      </c>
      <c r="I4889">
        <v>37193589</v>
      </c>
      <c r="J4889" t="s">
        <v>2558</v>
      </c>
      <c r="K4889">
        <v>0</v>
      </c>
      <c r="L4889" t="s">
        <v>1228</v>
      </c>
      <c r="M4889">
        <v>0</v>
      </c>
      <c r="N4889" t="s">
        <v>1228</v>
      </c>
    </row>
    <row r="4890" spans="1:14" hidden="1">
      <c r="A4890">
        <v>10</v>
      </c>
      <c r="B4890">
        <v>41</v>
      </c>
      <c r="C4890" t="s">
        <v>2555</v>
      </c>
      <c r="D4890" t="s">
        <v>2678</v>
      </c>
      <c r="E4890">
        <v>1000730</v>
      </c>
      <c r="F4890" t="s">
        <v>47</v>
      </c>
      <c r="G4890" t="s">
        <v>279</v>
      </c>
      <c r="H4890" t="s">
        <v>2557</v>
      </c>
      <c r="I4890">
        <v>37193589</v>
      </c>
      <c r="J4890" t="s">
        <v>2558</v>
      </c>
      <c r="K4890">
        <v>0</v>
      </c>
      <c r="L4890" t="s">
        <v>1228</v>
      </c>
      <c r="M4890">
        <v>0</v>
      </c>
      <c r="N4890" t="s">
        <v>1228</v>
      </c>
    </row>
    <row r="4891" spans="1:14" hidden="1">
      <c r="A4891">
        <v>10</v>
      </c>
      <c r="B4891">
        <v>41</v>
      </c>
      <c r="C4891" t="s">
        <v>2555</v>
      </c>
      <c r="D4891" t="s">
        <v>2678</v>
      </c>
      <c r="E4891">
        <v>1000730</v>
      </c>
      <c r="F4891" t="s">
        <v>47</v>
      </c>
      <c r="G4891" t="s">
        <v>80</v>
      </c>
      <c r="H4891" t="s">
        <v>2557</v>
      </c>
      <c r="I4891">
        <v>37193589</v>
      </c>
      <c r="J4891" t="s">
        <v>2558</v>
      </c>
      <c r="K4891">
        <v>0</v>
      </c>
      <c r="L4891" t="s">
        <v>1228</v>
      </c>
      <c r="M4891">
        <v>0</v>
      </c>
      <c r="N4891" t="s">
        <v>1228</v>
      </c>
    </row>
    <row r="4892" spans="1:14" hidden="1">
      <c r="A4892">
        <v>10</v>
      </c>
      <c r="B4892">
        <v>41</v>
      </c>
      <c r="C4892" t="s">
        <v>2555</v>
      </c>
      <c r="D4892" t="s">
        <v>2678</v>
      </c>
      <c r="E4892">
        <v>1000730</v>
      </c>
      <c r="F4892" t="s">
        <v>47</v>
      </c>
      <c r="G4892" t="s">
        <v>80</v>
      </c>
      <c r="H4892" t="s">
        <v>2557</v>
      </c>
      <c r="I4892">
        <v>37193589</v>
      </c>
      <c r="J4892" t="s">
        <v>2558</v>
      </c>
      <c r="K4892" s="45">
        <v>2000</v>
      </c>
      <c r="L4892" t="s">
        <v>1228</v>
      </c>
      <c r="M4892">
        <v>380</v>
      </c>
      <c r="N4892" t="s">
        <v>1228</v>
      </c>
    </row>
    <row r="4893" spans="1:14" hidden="1">
      <c r="A4893">
        <v>10</v>
      </c>
      <c r="B4893">
        <v>41</v>
      </c>
      <c r="C4893" t="s">
        <v>2555</v>
      </c>
      <c r="D4893" t="s">
        <v>2678</v>
      </c>
      <c r="E4893">
        <v>1000730</v>
      </c>
      <c r="F4893" t="s">
        <v>47</v>
      </c>
      <c r="G4893" t="s">
        <v>117</v>
      </c>
      <c r="H4893" t="s">
        <v>2557</v>
      </c>
      <c r="I4893">
        <v>37193589</v>
      </c>
      <c r="J4893" t="s">
        <v>2558</v>
      </c>
      <c r="K4893">
        <v>950</v>
      </c>
      <c r="L4893" t="s">
        <v>1228</v>
      </c>
      <c r="M4893">
        <v>181</v>
      </c>
      <c r="N4893" t="s">
        <v>1228</v>
      </c>
    </row>
    <row r="4894" spans="1:14" hidden="1">
      <c r="A4894">
        <v>10</v>
      </c>
      <c r="B4894">
        <v>41</v>
      </c>
      <c r="C4894" t="s">
        <v>2555</v>
      </c>
      <c r="D4894" t="s">
        <v>2678</v>
      </c>
      <c r="E4894">
        <v>1000730</v>
      </c>
      <c r="F4894" t="s">
        <v>47</v>
      </c>
      <c r="G4894" t="s">
        <v>155</v>
      </c>
      <c r="H4894" t="s">
        <v>2557</v>
      </c>
      <c r="I4894">
        <v>37193589</v>
      </c>
      <c r="J4894" t="s">
        <v>2558</v>
      </c>
      <c r="K4894">
        <v>0</v>
      </c>
      <c r="L4894" t="s">
        <v>1228</v>
      </c>
      <c r="M4894">
        <v>0</v>
      </c>
      <c r="N4894" t="s">
        <v>1228</v>
      </c>
    </row>
    <row r="4895" spans="1:14" hidden="1">
      <c r="A4895">
        <v>10</v>
      </c>
      <c r="B4895">
        <v>41</v>
      </c>
      <c r="C4895" t="s">
        <v>2555</v>
      </c>
      <c r="D4895" t="s">
        <v>2678</v>
      </c>
      <c r="E4895">
        <v>1000730</v>
      </c>
      <c r="F4895" t="s">
        <v>47</v>
      </c>
      <c r="G4895" t="s">
        <v>250</v>
      </c>
      <c r="H4895" t="s">
        <v>2557</v>
      </c>
      <c r="I4895">
        <v>37193589</v>
      </c>
      <c r="J4895" t="s">
        <v>2558</v>
      </c>
      <c r="K4895">
        <v>573</v>
      </c>
      <c r="L4895" t="s">
        <v>1228</v>
      </c>
      <c r="M4895">
        <v>109</v>
      </c>
      <c r="N4895" t="s">
        <v>1228</v>
      </c>
    </row>
    <row r="4896" spans="1:14" hidden="1">
      <c r="A4896">
        <v>10</v>
      </c>
      <c r="B4896">
        <v>41</v>
      </c>
      <c r="C4896" t="s">
        <v>2555</v>
      </c>
      <c r="D4896" t="s">
        <v>2678</v>
      </c>
      <c r="E4896">
        <v>1000730</v>
      </c>
      <c r="F4896" t="s">
        <v>47</v>
      </c>
      <c r="G4896" t="s">
        <v>252</v>
      </c>
      <c r="H4896" t="s">
        <v>2557</v>
      </c>
      <c r="I4896">
        <v>37193589</v>
      </c>
      <c r="J4896" t="s">
        <v>2558</v>
      </c>
      <c r="K4896">
        <v>0</v>
      </c>
      <c r="L4896" t="s">
        <v>1228</v>
      </c>
      <c r="M4896">
        <v>0</v>
      </c>
      <c r="N4896" t="s">
        <v>1228</v>
      </c>
    </row>
    <row r="4897" spans="1:14" hidden="1">
      <c r="A4897">
        <v>10</v>
      </c>
      <c r="B4897">
        <v>41</v>
      </c>
      <c r="C4897" t="s">
        <v>2555</v>
      </c>
      <c r="D4897" t="s">
        <v>2678</v>
      </c>
      <c r="E4897">
        <v>1000730</v>
      </c>
      <c r="F4897" t="s">
        <v>47</v>
      </c>
      <c r="G4897" t="s">
        <v>414</v>
      </c>
      <c r="H4897" t="s">
        <v>2557</v>
      </c>
      <c r="I4897">
        <v>37193589</v>
      </c>
      <c r="J4897" t="s">
        <v>2558</v>
      </c>
      <c r="K4897">
        <v>0</v>
      </c>
      <c r="L4897" t="s">
        <v>1228</v>
      </c>
      <c r="M4897">
        <v>0</v>
      </c>
      <c r="N4897" t="s">
        <v>1228</v>
      </c>
    </row>
    <row r="4898" spans="1:14" hidden="1">
      <c r="A4898">
        <v>10</v>
      </c>
      <c r="B4898">
        <v>41</v>
      </c>
      <c r="C4898" t="s">
        <v>2555</v>
      </c>
      <c r="D4898" t="s">
        <v>2678</v>
      </c>
      <c r="E4898">
        <v>1000730</v>
      </c>
      <c r="F4898" t="s">
        <v>47</v>
      </c>
      <c r="G4898" t="s">
        <v>530</v>
      </c>
      <c r="H4898" t="s">
        <v>2557</v>
      </c>
      <c r="I4898">
        <v>37193589</v>
      </c>
      <c r="J4898" t="s">
        <v>2558</v>
      </c>
      <c r="K4898">
        <v>0</v>
      </c>
      <c r="L4898" t="s">
        <v>1228</v>
      </c>
      <c r="M4898">
        <v>0</v>
      </c>
      <c r="N4898" t="s">
        <v>1228</v>
      </c>
    </row>
    <row r="4899" spans="1:14" hidden="1">
      <c r="A4899">
        <v>10</v>
      </c>
      <c r="B4899">
        <v>41</v>
      </c>
      <c r="C4899" t="s">
        <v>2555</v>
      </c>
      <c r="D4899" t="s">
        <v>2678</v>
      </c>
      <c r="E4899">
        <v>1000730</v>
      </c>
      <c r="F4899" t="s">
        <v>47</v>
      </c>
      <c r="G4899" t="s">
        <v>194</v>
      </c>
      <c r="H4899" t="s">
        <v>2557</v>
      </c>
      <c r="I4899">
        <v>37193589</v>
      </c>
      <c r="J4899" t="s">
        <v>2558</v>
      </c>
      <c r="K4899">
        <v>0</v>
      </c>
      <c r="L4899" t="s">
        <v>1228</v>
      </c>
      <c r="M4899">
        <v>0</v>
      </c>
      <c r="N4899" t="s">
        <v>1228</v>
      </c>
    </row>
    <row r="4900" spans="1:14" hidden="1">
      <c r="A4900">
        <v>10</v>
      </c>
      <c r="B4900">
        <v>41</v>
      </c>
      <c r="C4900" t="s">
        <v>2555</v>
      </c>
      <c r="D4900" t="s">
        <v>2678</v>
      </c>
      <c r="E4900">
        <v>1000730</v>
      </c>
      <c r="F4900" t="s">
        <v>47</v>
      </c>
      <c r="G4900" t="s">
        <v>182</v>
      </c>
      <c r="H4900" t="s">
        <v>2557</v>
      </c>
      <c r="I4900">
        <v>37193589</v>
      </c>
      <c r="J4900" t="s">
        <v>2558</v>
      </c>
      <c r="K4900">
        <v>0</v>
      </c>
      <c r="L4900" t="s">
        <v>1228</v>
      </c>
      <c r="M4900">
        <v>0</v>
      </c>
      <c r="N4900" t="s">
        <v>1228</v>
      </c>
    </row>
    <row r="4901" spans="1:14" hidden="1">
      <c r="A4901">
        <v>10</v>
      </c>
      <c r="B4901">
        <v>41</v>
      </c>
      <c r="C4901" t="s">
        <v>2555</v>
      </c>
      <c r="D4901" t="s">
        <v>2678</v>
      </c>
      <c r="E4901">
        <v>1000730</v>
      </c>
      <c r="F4901" t="s">
        <v>47</v>
      </c>
      <c r="G4901" t="s">
        <v>155</v>
      </c>
      <c r="H4901" t="s">
        <v>2557</v>
      </c>
      <c r="I4901">
        <v>37193589</v>
      </c>
      <c r="J4901" t="s">
        <v>2558</v>
      </c>
      <c r="K4901">
        <v>0</v>
      </c>
      <c r="L4901" t="s">
        <v>1228</v>
      </c>
      <c r="M4901">
        <v>0</v>
      </c>
      <c r="N4901" t="s">
        <v>1228</v>
      </c>
    </row>
    <row r="4902" spans="1:14" hidden="1">
      <c r="A4902">
        <v>10</v>
      </c>
      <c r="B4902">
        <v>41</v>
      </c>
      <c r="C4902" t="s">
        <v>2555</v>
      </c>
      <c r="D4902" t="s">
        <v>2678</v>
      </c>
      <c r="E4902">
        <v>1000730</v>
      </c>
      <c r="F4902" t="s">
        <v>47</v>
      </c>
      <c r="G4902" t="s">
        <v>137</v>
      </c>
      <c r="H4902" t="s">
        <v>2557</v>
      </c>
      <c r="I4902">
        <v>37193589</v>
      </c>
      <c r="J4902" t="s">
        <v>2558</v>
      </c>
      <c r="K4902">
        <v>0</v>
      </c>
      <c r="L4902" t="s">
        <v>1228</v>
      </c>
      <c r="M4902">
        <v>0</v>
      </c>
      <c r="N4902" t="s">
        <v>1228</v>
      </c>
    </row>
    <row r="4903" spans="1:14" hidden="1">
      <c r="A4903">
        <v>10</v>
      </c>
      <c r="B4903">
        <v>41</v>
      </c>
      <c r="C4903" t="s">
        <v>2555</v>
      </c>
      <c r="D4903" t="s">
        <v>2678</v>
      </c>
      <c r="E4903">
        <v>1000730</v>
      </c>
      <c r="F4903" t="s">
        <v>47</v>
      </c>
      <c r="G4903" t="s">
        <v>117</v>
      </c>
      <c r="H4903" t="s">
        <v>2557</v>
      </c>
      <c r="I4903">
        <v>37193589</v>
      </c>
      <c r="J4903" t="s">
        <v>2558</v>
      </c>
      <c r="K4903">
        <v>0</v>
      </c>
      <c r="L4903" t="s">
        <v>1228</v>
      </c>
      <c r="M4903">
        <v>0</v>
      </c>
      <c r="N4903" t="s">
        <v>1228</v>
      </c>
    </row>
    <row r="4904" spans="1:14" hidden="1">
      <c r="A4904">
        <v>10</v>
      </c>
      <c r="B4904">
        <v>41</v>
      </c>
      <c r="C4904" t="s">
        <v>2555</v>
      </c>
      <c r="D4904" t="s">
        <v>2678</v>
      </c>
      <c r="E4904">
        <v>1000730</v>
      </c>
      <c r="F4904" t="s">
        <v>47</v>
      </c>
      <c r="G4904" t="s">
        <v>117</v>
      </c>
      <c r="H4904" t="s">
        <v>2557</v>
      </c>
      <c r="I4904">
        <v>37193589</v>
      </c>
      <c r="J4904" t="s">
        <v>2558</v>
      </c>
      <c r="K4904">
        <v>0</v>
      </c>
      <c r="L4904" t="s">
        <v>1228</v>
      </c>
      <c r="M4904">
        <v>0</v>
      </c>
      <c r="N4904" t="s">
        <v>1228</v>
      </c>
    </row>
    <row r="4905" spans="1:14" hidden="1">
      <c r="A4905">
        <v>10</v>
      </c>
      <c r="B4905">
        <v>41</v>
      </c>
      <c r="C4905" t="s">
        <v>2555</v>
      </c>
      <c r="D4905" t="s">
        <v>2678</v>
      </c>
      <c r="E4905">
        <v>1000730</v>
      </c>
      <c r="F4905" t="s">
        <v>47</v>
      </c>
      <c r="G4905" t="s">
        <v>150</v>
      </c>
      <c r="H4905" t="s">
        <v>2557</v>
      </c>
      <c r="I4905">
        <v>37193589</v>
      </c>
      <c r="J4905" t="s">
        <v>2558</v>
      </c>
      <c r="K4905">
        <v>0</v>
      </c>
      <c r="L4905" t="s">
        <v>1228</v>
      </c>
      <c r="M4905">
        <v>0</v>
      </c>
      <c r="N4905" t="s">
        <v>1228</v>
      </c>
    </row>
    <row r="4906" spans="1:14" hidden="1">
      <c r="A4906">
        <v>10</v>
      </c>
      <c r="B4906">
        <v>41</v>
      </c>
      <c r="C4906" t="s">
        <v>2555</v>
      </c>
      <c r="D4906" t="s">
        <v>2678</v>
      </c>
      <c r="E4906">
        <v>1000730</v>
      </c>
      <c r="F4906" t="s">
        <v>47</v>
      </c>
      <c r="G4906" t="s">
        <v>135</v>
      </c>
      <c r="H4906" t="s">
        <v>2557</v>
      </c>
      <c r="I4906">
        <v>37193589</v>
      </c>
      <c r="J4906" t="s">
        <v>2558</v>
      </c>
      <c r="K4906">
        <v>0</v>
      </c>
      <c r="L4906" t="s">
        <v>1228</v>
      </c>
      <c r="M4906">
        <v>0</v>
      </c>
      <c r="N4906" t="s">
        <v>1228</v>
      </c>
    </row>
    <row r="4907" spans="1:14" hidden="1">
      <c r="A4907">
        <v>10</v>
      </c>
      <c r="B4907">
        <v>41</v>
      </c>
      <c r="C4907" t="s">
        <v>2555</v>
      </c>
      <c r="D4907" t="s">
        <v>2678</v>
      </c>
      <c r="E4907">
        <v>1000730</v>
      </c>
      <c r="F4907" t="s">
        <v>47</v>
      </c>
      <c r="G4907" t="s">
        <v>155</v>
      </c>
      <c r="H4907" t="s">
        <v>2557</v>
      </c>
      <c r="I4907">
        <v>37193589</v>
      </c>
      <c r="J4907" t="s">
        <v>2558</v>
      </c>
      <c r="K4907">
        <v>0</v>
      </c>
      <c r="L4907" t="s">
        <v>1228</v>
      </c>
      <c r="M4907">
        <v>0</v>
      </c>
      <c r="N4907" t="s">
        <v>1228</v>
      </c>
    </row>
    <row r="4908" spans="1:14" hidden="1">
      <c r="A4908">
        <v>10</v>
      </c>
      <c r="B4908">
        <v>41</v>
      </c>
      <c r="C4908" t="s">
        <v>2555</v>
      </c>
      <c r="D4908" t="s">
        <v>2678</v>
      </c>
      <c r="E4908">
        <v>1000730</v>
      </c>
      <c r="F4908" t="s">
        <v>47</v>
      </c>
      <c r="G4908" t="s">
        <v>80</v>
      </c>
      <c r="H4908" t="s">
        <v>2557</v>
      </c>
      <c r="I4908">
        <v>37193589</v>
      </c>
      <c r="J4908" t="s">
        <v>2558</v>
      </c>
      <c r="K4908">
        <v>0</v>
      </c>
      <c r="L4908" t="s">
        <v>1228</v>
      </c>
      <c r="M4908">
        <v>0</v>
      </c>
      <c r="N4908" t="s">
        <v>1228</v>
      </c>
    </row>
    <row r="4909" spans="1:14" hidden="1">
      <c r="A4909">
        <v>10</v>
      </c>
      <c r="B4909">
        <v>41</v>
      </c>
      <c r="C4909" t="s">
        <v>2555</v>
      </c>
      <c r="D4909" t="s">
        <v>2678</v>
      </c>
      <c r="E4909">
        <v>1000730</v>
      </c>
      <c r="F4909" t="s">
        <v>47</v>
      </c>
      <c r="G4909" t="s">
        <v>137</v>
      </c>
      <c r="H4909" t="s">
        <v>2557</v>
      </c>
      <c r="I4909">
        <v>37193589</v>
      </c>
      <c r="J4909" t="s">
        <v>2558</v>
      </c>
      <c r="K4909">
        <v>0</v>
      </c>
      <c r="L4909" t="s">
        <v>1228</v>
      </c>
      <c r="M4909">
        <v>0</v>
      </c>
      <c r="N4909" t="s">
        <v>1228</v>
      </c>
    </row>
    <row r="4910" spans="1:14" hidden="1">
      <c r="A4910">
        <v>10</v>
      </c>
      <c r="B4910">
        <v>41</v>
      </c>
      <c r="C4910" t="s">
        <v>2555</v>
      </c>
      <c r="D4910" t="s">
        <v>2678</v>
      </c>
      <c r="E4910">
        <v>1000730</v>
      </c>
      <c r="F4910" t="s">
        <v>47</v>
      </c>
      <c r="G4910" t="s">
        <v>117</v>
      </c>
      <c r="H4910" t="s">
        <v>2557</v>
      </c>
      <c r="I4910">
        <v>37193589</v>
      </c>
      <c r="J4910" t="s">
        <v>2558</v>
      </c>
      <c r="K4910">
        <v>0</v>
      </c>
      <c r="L4910" t="s">
        <v>1228</v>
      </c>
      <c r="M4910">
        <v>0</v>
      </c>
      <c r="N4910" t="s">
        <v>1228</v>
      </c>
    </row>
    <row r="4911" spans="1:14" hidden="1">
      <c r="A4911">
        <v>10</v>
      </c>
      <c r="B4911">
        <v>41</v>
      </c>
      <c r="C4911" t="s">
        <v>2555</v>
      </c>
      <c r="D4911" t="s">
        <v>2678</v>
      </c>
      <c r="E4911">
        <v>1000730</v>
      </c>
      <c r="F4911" t="s">
        <v>47</v>
      </c>
      <c r="G4911" t="s">
        <v>137</v>
      </c>
      <c r="H4911" t="s">
        <v>2557</v>
      </c>
      <c r="I4911">
        <v>37193589</v>
      </c>
      <c r="J4911" t="s">
        <v>2558</v>
      </c>
      <c r="K4911">
        <v>0</v>
      </c>
      <c r="L4911" t="s">
        <v>1228</v>
      </c>
      <c r="M4911">
        <v>0</v>
      </c>
      <c r="N4911" t="s">
        <v>1228</v>
      </c>
    </row>
    <row r="4912" spans="1:14" hidden="1">
      <c r="A4912">
        <v>10</v>
      </c>
      <c r="B4912">
        <v>41</v>
      </c>
      <c r="C4912" t="s">
        <v>2555</v>
      </c>
      <c r="D4912" t="s">
        <v>2678</v>
      </c>
      <c r="E4912">
        <v>1000730</v>
      </c>
      <c r="F4912" t="s">
        <v>47</v>
      </c>
      <c r="G4912" t="s">
        <v>252</v>
      </c>
      <c r="H4912" t="s">
        <v>2557</v>
      </c>
      <c r="I4912">
        <v>37193589</v>
      </c>
      <c r="J4912" t="s">
        <v>2558</v>
      </c>
      <c r="K4912">
        <v>0</v>
      </c>
      <c r="L4912" t="s">
        <v>1228</v>
      </c>
      <c r="M4912">
        <v>0</v>
      </c>
      <c r="N4912" t="s">
        <v>1228</v>
      </c>
    </row>
    <row r="4913" spans="1:14" hidden="1">
      <c r="A4913">
        <v>10</v>
      </c>
      <c r="B4913">
        <v>41</v>
      </c>
      <c r="C4913" t="s">
        <v>2555</v>
      </c>
      <c r="D4913" t="s">
        <v>2678</v>
      </c>
      <c r="E4913">
        <v>1000730</v>
      </c>
      <c r="F4913" t="s">
        <v>47</v>
      </c>
      <c r="G4913" t="s">
        <v>245</v>
      </c>
      <c r="H4913" t="s">
        <v>2557</v>
      </c>
      <c r="I4913">
        <v>37193589</v>
      </c>
      <c r="J4913" t="s">
        <v>2558</v>
      </c>
      <c r="K4913">
        <v>0</v>
      </c>
      <c r="L4913" t="s">
        <v>1228</v>
      </c>
      <c r="M4913">
        <v>0</v>
      </c>
      <c r="N4913" t="s">
        <v>1228</v>
      </c>
    </row>
    <row r="4914" spans="1:14" hidden="1">
      <c r="A4914">
        <v>10</v>
      </c>
      <c r="B4914">
        <v>41</v>
      </c>
      <c r="C4914" t="s">
        <v>2555</v>
      </c>
      <c r="D4914" t="s">
        <v>2678</v>
      </c>
      <c r="E4914">
        <v>1000730</v>
      </c>
      <c r="F4914" t="s">
        <v>47</v>
      </c>
      <c r="G4914" t="s">
        <v>117</v>
      </c>
      <c r="H4914" t="s">
        <v>2557</v>
      </c>
      <c r="I4914">
        <v>37193589</v>
      </c>
      <c r="J4914" t="s">
        <v>2558</v>
      </c>
      <c r="K4914">
        <v>0</v>
      </c>
      <c r="L4914" t="s">
        <v>1228</v>
      </c>
      <c r="M4914">
        <v>0</v>
      </c>
      <c r="N4914" t="s">
        <v>1228</v>
      </c>
    </row>
    <row r="4915" spans="1:14" hidden="1">
      <c r="A4915">
        <v>10</v>
      </c>
      <c r="B4915">
        <v>41</v>
      </c>
      <c r="C4915" t="s">
        <v>2555</v>
      </c>
      <c r="D4915" t="s">
        <v>2678</v>
      </c>
      <c r="E4915">
        <v>1000730</v>
      </c>
      <c r="F4915" t="s">
        <v>47</v>
      </c>
      <c r="G4915" t="s">
        <v>254</v>
      </c>
      <c r="H4915" t="s">
        <v>2557</v>
      </c>
      <c r="I4915">
        <v>37193589</v>
      </c>
      <c r="J4915" t="s">
        <v>2558</v>
      </c>
      <c r="K4915">
        <v>0</v>
      </c>
      <c r="L4915" t="s">
        <v>1228</v>
      </c>
      <c r="M4915">
        <v>0</v>
      </c>
      <c r="N4915" t="s">
        <v>1228</v>
      </c>
    </row>
    <row r="4916" spans="1:14" hidden="1">
      <c r="A4916">
        <v>10</v>
      </c>
      <c r="B4916">
        <v>41</v>
      </c>
      <c r="C4916" t="s">
        <v>2555</v>
      </c>
      <c r="D4916" t="s">
        <v>2678</v>
      </c>
      <c r="E4916">
        <v>1000730</v>
      </c>
      <c r="F4916" t="s">
        <v>47</v>
      </c>
      <c r="G4916" t="s">
        <v>182</v>
      </c>
      <c r="H4916" t="s">
        <v>2557</v>
      </c>
      <c r="I4916">
        <v>37193589</v>
      </c>
      <c r="J4916" t="s">
        <v>2558</v>
      </c>
      <c r="K4916">
        <v>0</v>
      </c>
      <c r="L4916" t="s">
        <v>1228</v>
      </c>
      <c r="M4916">
        <v>0</v>
      </c>
      <c r="N4916" t="s">
        <v>1228</v>
      </c>
    </row>
    <row r="4917" spans="1:14" hidden="1">
      <c r="A4917">
        <v>10</v>
      </c>
      <c r="B4917">
        <v>41</v>
      </c>
      <c r="C4917" t="s">
        <v>2555</v>
      </c>
      <c r="D4917" t="s">
        <v>2678</v>
      </c>
      <c r="E4917">
        <v>1000730</v>
      </c>
      <c r="F4917" t="s">
        <v>47</v>
      </c>
      <c r="G4917" t="s">
        <v>194</v>
      </c>
      <c r="H4917" t="s">
        <v>2557</v>
      </c>
      <c r="I4917">
        <v>37193589</v>
      </c>
      <c r="J4917" t="s">
        <v>2558</v>
      </c>
      <c r="K4917">
        <v>0</v>
      </c>
      <c r="L4917" t="s">
        <v>1228</v>
      </c>
      <c r="M4917">
        <v>0</v>
      </c>
      <c r="N4917" t="s">
        <v>1228</v>
      </c>
    </row>
    <row r="4918" spans="1:14" hidden="1">
      <c r="A4918">
        <v>10</v>
      </c>
      <c r="B4918">
        <v>41</v>
      </c>
      <c r="C4918" t="s">
        <v>2555</v>
      </c>
      <c r="D4918" t="s">
        <v>2678</v>
      </c>
      <c r="E4918">
        <v>1000730</v>
      </c>
      <c r="F4918" t="s">
        <v>47</v>
      </c>
      <c r="G4918" t="s">
        <v>155</v>
      </c>
      <c r="H4918" t="s">
        <v>2557</v>
      </c>
      <c r="I4918">
        <v>37193589</v>
      </c>
      <c r="J4918" t="s">
        <v>2558</v>
      </c>
      <c r="K4918">
        <v>0</v>
      </c>
      <c r="L4918" t="s">
        <v>1228</v>
      </c>
      <c r="M4918">
        <v>0</v>
      </c>
      <c r="N4918" t="s">
        <v>1228</v>
      </c>
    </row>
    <row r="4919" spans="1:14" hidden="1">
      <c r="A4919">
        <v>10</v>
      </c>
      <c r="B4919">
        <v>41</v>
      </c>
      <c r="C4919" t="s">
        <v>2555</v>
      </c>
      <c r="D4919" t="s">
        <v>2678</v>
      </c>
      <c r="E4919">
        <v>1000730</v>
      </c>
      <c r="F4919" t="s">
        <v>47</v>
      </c>
      <c r="G4919" t="s">
        <v>117</v>
      </c>
      <c r="H4919" t="s">
        <v>2557</v>
      </c>
      <c r="I4919">
        <v>37193589</v>
      </c>
      <c r="J4919" t="s">
        <v>2558</v>
      </c>
      <c r="K4919">
        <v>0</v>
      </c>
      <c r="L4919" t="s">
        <v>1228</v>
      </c>
      <c r="M4919">
        <v>0</v>
      </c>
      <c r="N4919" t="s">
        <v>1228</v>
      </c>
    </row>
    <row r="4920" spans="1:14" hidden="1">
      <c r="A4920">
        <v>10</v>
      </c>
      <c r="B4920">
        <v>41</v>
      </c>
      <c r="C4920" t="s">
        <v>2555</v>
      </c>
      <c r="D4920" t="s">
        <v>2678</v>
      </c>
      <c r="E4920">
        <v>1000730</v>
      </c>
      <c r="F4920" t="s">
        <v>47</v>
      </c>
      <c r="G4920" t="s">
        <v>150</v>
      </c>
      <c r="H4920" t="s">
        <v>2557</v>
      </c>
      <c r="I4920">
        <v>37193589</v>
      </c>
      <c r="J4920" t="s">
        <v>2558</v>
      </c>
      <c r="K4920">
        <v>0</v>
      </c>
      <c r="L4920" t="s">
        <v>1228</v>
      </c>
      <c r="M4920">
        <v>0</v>
      </c>
      <c r="N4920" t="s">
        <v>1228</v>
      </c>
    </row>
    <row r="4921" spans="1:14" hidden="1">
      <c r="A4921">
        <v>10</v>
      </c>
      <c r="B4921">
        <v>41</v>
      </c>
      <c r="C4921" t="s">
        <v>2555</v>
      </c>
      <c r="D4921" t="s">
        <v>2678</v>
      </c>
      <c r="E4921">
        <v>1000730</v>
      </c>
      <c r="F4921" t="s">
        <v>47</v>
      </c>
      <c r="G4921" t="s">
        <v>135</v>
      </c>
      <c r="H4921" t="s">
        <v>2557</v>
      </c>
      <c r="I4921">
        <v>37193589</v>
      </c>
      <c r="J4921" t="s">
        <v>2558</v>
      </c>
      <c r="K4921">
        <v>0</v>
      </c>
      <c r="L4921" t="s">
        <v>1228</v>
      </c>
      <c r="M4921">
        <v>0</v>
      </c>
      <c r="N4921" t="s">
        <v>1228</v>
      </c>
    </row>
    <row r="4922" spans="1:14" hidden="1">
      <c r="A4922">
        <v>10</v>
      </c>
      <c r="B4922">
        <v>41</v>
      </c>
      <c r="C4922" t="s">
        <v>2555</v>
      </c>
      <c r="D4922" t="s">
        <v>2678</v>
      </c>
      <c r="E4922">
        <v>1000730</v>
      </c>
      <c r="F4922" t="s">
        <v>47</v>
      </c>
      <c r="G4922" t="s">
        <v>317</v>
      </c>
      <c r="H4922" t="s">
        <v>2557</v>
      </c>
      <c r="I4922">
        <v>37193589</v>
      </c>
      <c r="J4922" t="s">
        <v>2558</v>
      </c>
      <c r="K4922">
        <v>0</v>
      </c>
      <c r="L4922" t="s">
        <v>1228</v>
      </c>
      <c r="M4922">
        <v>0</v>
      </c>
      <c r="N4922" t="s">
        <v>1228</v>
      </c>
    </row>
    <row r="4923" spans="1:14" hidden="1">
      <c r="A4923">
        <v>10</v>
      </c>
      <c r="B4923">
        <v>41</v>
      </c>
      <c r="C4923" t="s">
        <v>2555</v>
      </c>
      <c r="D4923" t="s">
        <v>2678</v>
      </c>
      <c r="E4923">
        <v>1000730</v>
      </c>
      <c r="F4923" t="s">
        <v>47</v>
      </c>
      <c r="G4923" t="s">
        <v>117</v>
      </c>
      <c r="H4923" t="s">
        <v>2557</v>
      </c>
      <c r="I4923">
        <v>37193589</v>
      </c>
      <c r="J4923" t="s">
        <v>2558</v>
      </c>
      <c r="K4923">
        <v>0</v>
      </c>
      <c r="L4923" t="s">
        <v>1228</v>
      </c>
      <c r="M4923">
        <v>0</v>
      </c>
      <c r="N4923" t="s">
        <v>1228</v>
      </c>
    </row>
    <row r="4924" spans="1:14" hidden="1">
      <c r="A4924">
        <v>10</v>
      </c>
      <c r="B4924">
        <v>41</v>
      </c>
      <c r="C4924" t="s">
        <v>2555</v>
      </c>
      <c r="D4924" t="s">
        <v>2678</v>
      </c>
      <c r="E4924">
        <v>1000730</v>
      </c>
      <c r="F4924" t="s">
        <v>47</v>
      </c>
      <c r="G4924" t="s">
        <v>80</v>
      </c>
      <c r="H4924" t="s">
        <v>2557</v>
      </c>
      <c r="I4924">
        <v>37193589</v>
      </c>
      <c r="J4924" t="s">
        <v>2558</v>
      </c>
      <c r="K4924">
        <v>0</v>
      </c>
      <c r="L4924" t="s">
        <v>1228</v>
      </c>
      <c r="M4924">
        <v>0</v>
      </c>
      <c r="N4924" t="s">
        <v>1228</v>
      </c>
    </row>
    <row r="4925" spans="1:14" hidden="1">
      <c r="A4925">
        <v>10</v>
      </c>
      <c r="B4925">
        <v>41</v>
      </c>
      <c r="C4925" t="s">
        <v>2555</v>
      </c>
      <c r="D4925" t="s">
        <v>2678</v>
      </c>
      <c r="E4925">
        <v>1000730</v>
      </c>
      <c r="F4925" t="s">
        <v>47</v>
      </c>
      <c r="G4925" t="s">
        <v>117</v>
      </c>
      <c r="H4925" t="s">
        <v>2557</v>
      </c>
      <c r="I4925">
        <v>37193589</v>
      </c>
      <c r="J4925" t="s">
        <v>2558</v>
      </c>
      <c r="K4925">
        <v>0</v>
      </c>
      <c r="L4925" t="s">
        <v>1228</v>
      </c>
      <c r="M4925">
        <v>0</v>
      </c>
      <c r="N4925" t="s">
        <v>1228</v>
      </c>
    </row>
    <row r="4926" spans="1:14" hidden="1">
      <c r="A4926">
        <v>10</v>
      </c>
      <c r="B4926">
        <v>41</v>
      </c>
      <c r="C4926" t="s">
        <v>2555</v>
      </c>
      <c r="D4926" t="s">
        <v>2678</v>
      </c>
      <c r="E4926">
        <v>1000730</v>
      </c>
      <c r="F4926" t="s">
        <v>47</v>
      </c>
      <c r="G4926" t="s">
        <v>117</v>
      </c>
      <c r="H4926" t="s">
        <v>2557</v>
      </c>
      <c r="I4926">
        <v>37193589</v>
      </c>
      <c r="J4926" t="s">
        <v>2558</v>
      </c>
      <c r="K4926" s="45">
        <v>11935</v>
      </c>
      <c r="L4926" t="s">
        <v>1228</v>
      </c>
      <c r="M4926" s="45">
        <v>2268</v>
      </c>
      <c r="N4926" t="s">
        <v>1228</v>
      </c>
    </row>
    <row r="4927" spans="1:14" hidden="1">
      <c r="A4927">
        <v>10</v>
      </c>
      <c r="B4927">
        <v>41</v>
      </c>
      <c r="C4927" t="s">
        <v>2555</v>
      </c>
      <c r="D4927" t="s">
        <v>2678</v>
      </c>
      <c r="E4927">
        <v>1000730</v>
      </c>
      <c r="F4927" t="s">
        <v>47</v>
      </c>
      <c r="G4927" t="s">
        <v>150</v>
      </c>
      <c r="H4927" t="s">
        <v>2557</v>
      </c>
      <c r="I4927">
        <v>37193589</v>
      </c>
      <c r="J4927" t="s">
        <v>2558</v>
      </c>
      <c r="K4927">
        <v>0</v>
      </c>
      <c r="L4927" t="s">
        <v>1228</v>
      </c>
      <c r="M4927">
        <v>0</v>
      </c>
      <c r="N4927" t="s">
        <v>1228</v>
      </c>
    </row>
    <row r="4928" spans="1:14" hidden="1">
      <c r="A4928">
        <v>10</v>
      </c>
      <c r="B4928">
        <v>41</v>
      </c>
      <c r="C4928" t="s">
        <v>2555</v>
      </c>
      <c r="D4928" t="s">
        <v>2678</v>
      </c>
      <c r="E4928">
        <v>1000730</v>
      </c>
      <c r="F4928" t="s">
        <v>47</v>
      </c>
      <c r="G4928" t="s">
        <v>150</v>
      </c>
      <c r="H4928" t="s">
        <v>2557</v>
      </c>
      <c r="I4928">
        <v>37193589</v>
      </c>
      <c r="J4928" t="s">
        <v>2558</v>
      </c>
      <c r="K4928">
        <v>0</v>
      </c>
      <c r="L4928" t="s">
        <v>1228</v>
      </c>
      <c r="M4928">
        <v>0</v>
      </c>
      <c r="N4928" t="s">
        <v>1228</v>
      </c>
    </row>
    <row r="4929" spans="1:14" hidden="1">
      <c r="A4929">
        <v>10</v>
      </c>
      <c r="B4929">
        <v>41</v>
      </c>
      <c r="C4929" t="s">
        <v>2555</v>
      </c>
      <c r="D4929" t="s">
        <v>2678</v>
      </c>
      <c r="E4929">
        <v>1000730</v>
      </c>
      <c r="F4929" t="s">
        <v>47</v>
      </c>
      <c r="G4929" t="s">
        <v>135</v>
      </c>
      <c r="H4929" t="s">
        <v>2557</v>
      </c>
      <c r="I4929">
        <v>37193589</v>
      </c>
      <c r="J4929" t="s">
        <v>2558</v>
      </c>
      <c r="K4929">
        <v>0</v>
      </c>
      <c r="L4929" t="s">
        <v>1228</v>
      </c>
      <c r="M4929">
        <v>0</v>
      </c>
      <c r="N4929" t="s">
        <v>1228</v>
      </c>
    </row>
    <row r="4930" spans="1:14" hidden="1">
      <c r="A4930">
        <v>10</v>
      </c>
      <c r="B4930">
        <v>41</v>
      </c>
      <c r="C4930" t="s">
        <v>2555</v>
      </c>
      <c r="D4930" t="s">
        <v>2678</v>
      </c>
      <c r="E4930">
        <v>1000730</v>
      </c>
      <c r="F4930" t="s">
        <v>47</v>
      </c>
      <c r="G4930" t="s">
        <v>137</v>
      </c>
      <c r="H4930" t="s">
        <v>2557</v>
      </c>
      <c r="I4930">
        <v>37193589</v>
      </c>
      <c r="J4930" t="s">
        <v>2558</v>
      </c>
      <c r="K4930">
        <v>0</v>
      </c>
      <c r="L4930" t="s">
        <v>1228</v>
      </c>
      <c r="M4930">
        <v>0</v>
      </c>
      <c r="N4930" t="s">
        <v>1228</v>
      </c>
    </row>
    <row r="4931" spans="1:14" hidden="1">
      <c r="A4931">
        <v>10</v>
      </c>
      <c r="B4931">
        <v>41</v>
      </c>
      <c r="C4931" t="s">
        <v>2555</v>
      </c>
      <c r="D4931" t="s">
        <v>2678</v>
      </c>
      <c r="E4931">
        <v>1000730</v>
      </c>
      <c r="F4931" t="s">
        <v>47</v>
      </c>
      <c r="G4931" t="s">
        <v>279</v>
      </c>
      <c r="H4931" t="s">
        <v>2557</v>
      </c>
      <c r="I4931">
        <v>37193589</v>
      </c>
      <c r="J4931" t="s">
        <v>2558</v>
      </c>
      <c r="K4931">
        <v>0</v>
      </c>
      <c r="L4931" t="s">
        <v>1228</v>
      </c>
      <c r="M4931">
        <v>0</v>
      </c>
      <c r="N4931" t="s">
        <v>1228</v>
      </c>
    </row>
    <row r="4932" spans="1:14" hidden="1">
      <c r="A4932">
        <v>10</v>
      </c>
      <c r="B4932">
        <v>41</v>
      </c>
      <c r="C4932" t="s">
        <v>2555</v>
      </c>
      <c r="D4932" t="s">
        <v>2678</v>
      </c>
      <c r="E4932">
        <v>1000730</v>
      </c>
      <c r="F4932" t="s">
        <v>47</v>
      </c>
      <c r="G4932" t="s">
        <v>117</v>
      </c>
      <c r="H4932" t="s">
        <v>2557</v>
      </c>
      <c r="I4932">
        <v>37193589</v>
      </c>
      <c r="J4932" t="s">
        <v>2558</v>
      </c>
      <c r="K4932">
        <v>0</v>
      </c>
      <c r="L4932" t="s">
        <v>1228</v>
      </c>
      <c r="M4932">
        <v>0</v>
      </c>
      <c r="N4932" t="s">
        <v>1228</v>
      </c>
    </row>
    <row r="4933" spans="1:14" hidden="1">
      <c r="A4933">
        <v>10</v>
      </c>
      <c r="B4933">
        <v>41</v>
      </c>
      <c r="C4933" t="s">
        <v>2555</v>
      </c>
      <c r="D4933" t="s">
        <v>2678</v>
      </c>
      <c r="E4933">
        <v>1000730</v>
      </c>
      <c r="F4933" t="s">
        <v>47</v>
      </c>
      <c r="G4933" t="s">
        <v>150</v>
      </c>
      <c r="H4933" t="s">
        <v>2557</v>
      </c>
      <c r="I4933">
        <v>37193589</v>
      </c>
      <c r="J4933" t="s">
        <v>2558</v>
      </c>
      <c r="K4933">
        <v>0</v>
      </c>
      <c r="L4933" t="s">
        <v>1228</v>
      </c>
      <c r="M4933">
        <v>0</v>
      </c>
      <c r="N4933" t="s">
        <v>1228</v>
      </c>
    </row>
    <row r="4934" spans="1:14" hidden="1">
      <c r="A4934">
        <v>10</v>
      </c>
      <c r="B4934">
        <v>41</v>
      </c>
      <c r="C4934" t="s">
        <v>2555</v>
      </c>
      <c r="D4934" t="s">
        <v>2678</v>
      </c>
      <c r="E4934">
        <v>1000730</v>
      </c>
      <c r="F4934" t="s">
        <v>47</v>
      </c>
      <c r="G4934" t="s">
        <v>135</v>
      </c>
      <c r="H4934" t="s">
        <v>2557</v>
      </c>
      <c r="I4934">
        <v>37193589</v>
      </c>
      <c r="J4934" t="s">
        <v>2558</v>
      </c>
      <c r="K4934">
        <v>0</v>
      </c>
      <c r="L4934" t="s">
        <v>1228</v>
      </c>
      <c r="M4934">
        <v>0</v>
      </c>
      <c r="N4934" t="s">
        <v>1228</v>
      </c>
    </row>
    <row r="4935" spans="1:14" hidden="1">
      <c r="A4935">
        <v>10</v>
      </c>
      <c r="B4935">
        <v>41</v>
      </c>
      <c r="C4935" t="s">
        <v>2555</v>
      </c>
      <c r="D4935" t="s">
        <v>2678</v>
      </c>
      <c r="E4935">
        <v>1000730</v>
      </c>
      <c r="F4935" t="s">
        <v>47</v>
      </c>
      <c r="G4935" t="s">
        <v>250</v>
      </c>
      <c r="H4935" t="s">
        <v>2557</v>
      </c>
      <c r="I4935">
        <v>37193589</v>
      </c>
      <c r="J4935" t="s">
        <v>2558</v>
      </c>
      <c r="K4935">
        <v>0</v>
      </c>
      <c r="L4935" t="s">
        <v>1228</v>
      </c>
      <c r="M4935">
        <v>0</v>
      </c>
      <c r="N4935" t="s">
        <v>1228</v>
      </c>
    </row>
    <row r="4936" spans="1:14" hidden="1">
      <c r="A4936">
        <v>10</v>
      </c>
      <c r="B4936">
        <v>41</v>
      </c>
      <c r="C4936" t="s">
        <v>2555</v>
      </c>
      <c r="D4936" t="s">
        <v>2678</v>
      </c>
      <c r="E4936">
        <v>1000730</v>
      </c>
      <c r="F4936" t="s">
        <v>47</v>
      </c>
      <c r="G4936" t="s">
        <v>414</v>
      </c>
      <c r="H4936" t="s">
        <v>2557</v>
      </c>
      <c r="I4936">
        <v>37193589</v>
      </c>
      <c r="J4936" t="s">
        <v>2558</v>
      </c>
      <c r="K4936">
        <v>0</v>
      </c>
      <c r="L4936" t="s">
        <v>1228</v>
      </c>
      <c r="M4936">
        <v>0</v>
      </c>
      <c r="N4936" t="s">
        <v>1228</v>
      </c>
    </row>
    <row r="4937" spans="1:14" hidden="1">
      <c r="A4937">
        <v>10</v>
      </c>
      <c r="B4937">
        <v>41</v>
      </c>
      <c r="C4937" t="s">
        <v>2555</v>
      </c>
      <c r="D4937" t="s">
        <v>2678</v>
      </c>
      <c r="E4937">
        <v>1000730</v>
      </c>
      <c r="F4937" t="s">
        <v>47</v>
      </c>
      <c r="G4937" t="s">
        <v>177</v>
      </c>
      <c r="H4937" t="s">
        <v>2557</v>
      </c>
      <c r="I4937">
        <v>37193589</v>
      </c>
      <c r="J4937" t="s">
        <v>2558</v>
      </c>
      <c r="K4937">
        <v>0</v>
      </c>
      <c r="L4937" t="s">
        <v>1228</v>
      </c>
      <c r="M4937">
        <v>0</v>
      </c>
      <c r="N4937" t="s">
        <v>1228</v>
      </c>
    </row>
    <row r="4938" spans="1:14" hidden="1">
      <c r="A4938">
        <v>10</v>
      </c>
      <c r="B4938">
        <v>41</v>
      </c>
      <c r="C4938" t="s">
        <v>2555</v>
      </c>
      <c r="D4938" t="s">
        <v>2678</v>
      </c>
      <c r="E4938">
        <v>1000730</v>
      </c>
      <c r="F4938" t="s">
        <v>47</v>
      </c>
      <c r="G4938" t="s">
        <v>150</v>
      </c>
      <c r="H4938" t="s">
        <v>2557</v>
      </c>
      <c r="I4938">
        <v>37193589</v>
      </c>
      <c r="J4938" t="s">
        <v>2558</v>
      </c>
      <c r="K4938">
        <v>0</v>
      </c>
      <c r="L4938" t="s">
        <v>1228</v>
      </c>
      <c r="M4938">
        <v>0</v>
      </c>
      <c r="N4938" t="s">
        <v>1228</v>
      </c>
    </row>
    <row r="4939" spans="1:14" hidden="1">
      <c r="A4939">
        <v>10</v>
      </c>
      <c r="B4939">
        <v>41</v>
      </c>
      <c r="C4939" t="s">
        <v>2555</v>
      </c>
      <c r="D4939" t="s">
        <v>2678</v>
      </c>
      <c r="E4939">
        <v>1000730</v>
      </c>
      <c r="F4939" t="s">
        <v>47</v>
      </c>
      <c r="G4939" t="s">
        <v>135</v>
      </c>
      <c r="H4939" t="s">
        <v>2557</v>
      </c>
      <c r="I4939">
        <v>37193589</v>
      </c>
      <c r="J4939" t="s">
        <v>2558</v>
      </c>
      <c r="K4939">
        <v>0</v>
      </c>
      <c r="L4939" t="s">
        <v>1228</v>
      </c>
      <c r="M4939">
        <v>0</v>
      </c>
      <c r="N4939" t="s">
        <v>1228</v>
      </c>
    </row>
    <row r="4940" spans="1:14" hidden="1">
      <c r="A4940">
        <v>10</v>
      </c>
      <c r="B4940">
        <v>41</v>
      </c>
      <c r="C4940" t="s">
        <v>2555</v>
      </c>
      <c r="D4940" t="s">
        <v>2678</v>
      </c>
      <c r="E4940">
        <v>1000730</v>
      </c>
      <c r="F4940" t="s">
        <v>47</v>
      </c>
      <c r="G4940" t="s">
        <v>317</v>
      </c>
      <c r="H4940" t="s">
        <v>2557</v>
      </c>
      <c r="I4940">
        <v>37193589</v>
      </c>
      <c r="J4940" t="s">
        <v>2558</v>
      </c>
      <c r="K4940">
        <v>0</v>
      </c>
      <c r="L4940" t="s">
        <v>1228</v>
      </c>
      <c r="M4940">
        <v>0</v>
      </c>
      <c r="N4940" t="s">
        <v>1228</v>
      </c>
    </row>
    <row r="4941" spans="1:14" hidden="1">
      <c r="A4941">
        <v>10</v>
      </c>
      <c r="B4941">
        <v>41</v>
      </c>
      <c r="C4941" t="s">
        <v>2555</v>
      </c>
      <c r="D4941" t="s">
        <v>2678</v>
      </c>
      <c r="E4941">
        <v>1000730</v>
      </c>
      <c r="F4941" t="s">
        <v>47</v>
      </c>
      <c r="G4941" t="s">
        <v>80</v>
      </c>
      <c r="H4941" t="s">
        <v>2557</v>
      </c>
      <c r="I4941">
        <v>37193589</v>
      </c>
      <c r="J4941" t="s">
        <v>2558</v>
      </c>
      <c r="K4941">
        <v>0</v>
      </c>
      <c r="L4941" t="s">
        <v>1228</v>
      </c>
      <c r="M4941">
        <v>0</v>
      </c>
      <c r="N4941" t="s">
        <v>1228</v>
      </c>
    </row>
    <row r="4942" spans="1:14" hidden="1">
      <c r="A4942">
        <v>10</v>
      </c>
      <c r="B4942">
        <v>41</v>
      </c>
      <c r="C4942" t="s">
        <v>2555</v>
      </c>
      <c r="D4942" t="s">
        <v>2678</v>
      </c>
      <c r="E4942">
        <v>1000730</v>
      </c>
      <c r="F4942" t="s">
        <v>47</v>
      </c>
      <c r="G4942" t="s">
        <v>80</v>
      </c>
      <c r="H4942" t="s">
        <v>2557</v>
      </c>
      <c r="I4942">
        <v>37193589</v>
      </c>
      <c r="J4942" t="s">
        <v>2558</v>
      </c>
      <c r="K4942">
        <v>0</v>
      </c>
      <c r="L4942" t="s">
        <v>1228</v>
      </c>
      <c r="M4942">
        <v>0</v>
      </c>
      <c r="N4942" t="s">
        <v>1228</v>
      </c>
    </row>
    <row r="4943" spans="1:14" hidden="1">
      <c r="A4943">
        <v>10</v>
      </c>
      <c r="B4943">
        <v>41</v>
      </c>
      <c r="C4943" t="s">
        <v>2555</v>
      </c>
      <c r="D4943" t="s">
        <v>2678</v>
      </c>
      <c r="E4943">
        <v>1000730</v>
      </c>
      <c r="F4943" t="s">
        <v>47</v>
      </c>
      <c r="G4943" t="s">
        <v>245</v>
      </c>
      <c r="H4943" t="s">
        <v>2557</v>
      </c>
      <c r="I4943">
        <v>37193589</v>
      </c>
      <c r="J4943" t="s">
        <v>2558</v>
      </c>
      <c r="K4943">
        <v>0</v>
      </c>
      <c r="L4943" t="s">
        <v>1228</v>
      </c>
      <c r="M4943">
        <v>0</v>
      </c>
      <c r="N4943" t="s">
        <v>1228</v>
      </c>
    </row>
    <row r="4944" spans="1:14" hidden="1">
      <c r="A4944">
        <v>10</v>
      </c>
      <c r="B4944">
        <v>41</v>
      </c>
      <c r="C4944" t="s">
        <v>2555</v>
      </c>
      <c r="D4944" t="s">
        <v>2678</v>
      </c>
      <c r="E4944">
        <v>1000730</v>
      </c>
      <c r="F4944" t="s">
        <v>47</v>
      </c>
      <c r="G4944" t="s">
        <v>279</v>
      </c>
      <c r="H4944" t="s">
        <v>2557</v>
      </c>
      <c r="I4944">
        <v>37193589</v>
      </c>
      <c r="J4944" t="s">
        <v>2558</v>
      </c>
      <c r="K4944">
        <v>0</v>
      </c>
      <c r="L4944" t="s">
        <v>1228</v>
      </c>
      <c r="M4944">
        <v>0</v>
      </c>
      <c r="N4944" t="s">
        <v>1228</v>
      </c>
    </row>
    <row r="4945" spans="1:14" hidden="1">
      <c r="A4945">
        <v>10</v>
      </c>
      <c r="B4945">
        <v>41</v>
      </c>
      <c r="C4945" t="s">
        <v>2555</v>
      </c>
      <c r="D4945" t="s">
        <v>2678</v>
      </c>
      <c r="E4945">
        <v>1000730</v>
      </c>
      <c r="F4945" t="s">
        <v>47</v>
      </c>
      <c r="G4945" t="s">
        <v>80</v>
      </c>
      <c r="H4945" t="s">
        <v>2557</v>
      </c>
      <c r="I4945">
        <v>37193589</v>
      </c>
      <c r="J4945" t="s">
        <v>2558</v>
      </c>
      <c r="K4945">
        <v>0</v>
      </c>
      <c r="L4945" t="s">
        <v>1228</v>
      </c>
      <c r="M4945">
        <v>0</v>
      </c>
      <c r="N4945" t="s">
        <v>1228</v>
      </c>
    </row>
    <row r="4946" spans="1:14" hidden="1">
      <c r="A4946">
        <v>10</v>
      </c>
      <c r="B4946">
        <v>41</v>
      </c>
      <c r="C4946" t="s">
        <v>2555</v>
      </c>
      <c r="D4946" t="s">
        <v>2678</v>
      </c>
      <c r="E4946">
        <v>1000730</v>
      </c>
      <c r="F4946" t="s">
        <v>47</v>
      </c>
      <c r="G4946" t="s">
        <v>117</v>
      </c>
      <c r="H4946" t="s">
        <v>2557</v>
      </c>
      <c r="I4946">
        <v>37193589</v>
      </c>
      <c r="J4946" t="s">
        <v>2558</v>
      </c>
      <c r="K4946">
        <v>0</v>
      </c>
      <c r="L4946" t="s">
        <v>1228</v>
      </c>
      <c r="M4946">
        <v>0</v>
      </c>
      <c r="N4946" t="s">
        <v>1228</v>
      </c>
    </row>
    <row r="4947" spans="1:14" hidden="1">
      <c r="A4947">
        <v>10</v>
      </c>
      <c r="B4947">
        <v>41</v>
      </c>
      <c r="C4947" t="s">
        <v>2555</v>
      </c>
      <c r="D4947" t="s">
        <v>2678</v>
      </c>
      <c r="E4947">
        <v>1000730</v>
      </c>
      <c r="F4947" t="s">
        <v>47</v>
      </c>
      <c r="G4947" t="s">
        <v>150</v>
      </c>
      <c r="H4947" t="s">
        <v>2557</v>
      </c>
      <c r="I4947">
        <v>37193589</v>
      </c>
      <c r="J4947" t="s">
        <v>2558</v>
      </c>
      <c r="K4947">
        <v>0</v>
      </c>
      <c r="L4947" t="s">
        <v>1228</v>
      </c>
      <c r="M4947">
        <v>0</v>
      </c>
      <c r="N4947" t="s">
        <v>1228</v>
      </c>
    </row>
    <row r="4948" spans="1:14" hidden="1">
      <c r="A4948">
        <v>10</v>
      </c>
      <c r="B4948">
        <v>41</v>
      </c>
      <c r="C4948" t="s">
        <v>2555</v>
      </c>
      <c r="D4948" t="s">
        <v>2678</v>
      </c>
      <c r="E4948">
        <v>1000730</v>
      </c>
      <c r="F4948" t="s">
        <v>47</v>
      </c>
      <c r="G4948" t="s">
        <v>182</v>
      </c>
      <c r="H4948" t="s">
        <v>2557</v>
      </c>
      <c r="I4948">
        <v>37193589</v>
      </c>
      <c r="J4948" t="s">
        <v>2558</v>
      </c>
      <c r="K4948">
        <v>0</v>
      </c>
      <c r="L4948" t="s">
        <v>1228</v>
      </c>
      <c r="M4948">
        <v>0</v>
      </c>
      <c r="N4948" t="s">
        <v>1228</v>
      </c>
    </row>
    <row r="4949" spans="1:14" hidden="1">
      <c r="A4949">
        <v>10</v>
      </c>
      <c r="B4949">
        <v>41</v>
      </c>
      <c r="C4949" t="s">
        <v>2555</v>
      </c>
      <c r="D4949" t="s">
        <v>2678</v>
      </c>
      <c r="E4949">
        <v>1000730</v>
      </c>
      <c r="F4949" t="s">
        <v>47</v>
      </c>
      <c r="G4949" t="s">
        <v>150</v>
      </c>
      <c r="H4949" t="s">
        <v>2557</v>
      </c>
      <c r="I4949">
        <v>37193589</v>
      </c>
      <c r="J4949" t="s">
        <v>2558</v>
      </c>
      <c r="K4949">
        <v>0</v>
      </c>
      <c r="L4949" t="s">
        <v>1228</v>
      </c>
      <c r="M4949">
        <v>0</v>
      </c>
      <c r="N4949" t="s">
        <v>1228</v>
      </c>
    </row>
    <row r="4950" spans="1:14" hidden="1">
      <c r="A4950">
        <v>10</v>
      </c>
      <c r="B4950">
        <v>41</v>
      </c>
      <c r="C4950" t="s">
        <v>2555</v>
      </c>
      <c r="D4950" t="s">
        <v>2678</v>
      </c>
      <c r="E4950">
        <v>1000730</v>
      </c>
      <c r="F4950" t="s">
        <v>47</v>
      </c>
      <c r="G4950" t="s">
        <v>135</v>
      </c>
      <c r="H4950" t="s">
        <v>2557</v>
      </c>
      <c r="I4950">
        <v>37193589</v>
      </c>
      <c r="J4950" t="s">
        <v>2558</v>
      </c>
      <c r="K4950">
        <v>0</v>
      </c>
      <c r="L4950" t="s">
        <v>1228</v>
      </c>
      <c r="M4950">
        <v>0</v>
      </c>
      <c r="N4950" t="s">
        <v>1228</v>
      </c>
    </row>
    <row r="4951" spans="1:14" hidden="1">
      <c r="A4951">
        <v>10</v>
      </c>
      <c r="B4951">
        <v>41</v>
      </c>
      <c r="C4951" t="s">
        <v>2555</v>
      </c>
      <c r="D4951" t="s">
        <v>2678</v>
      </c>
      <c r="E4951">
        <v>1000730</v>
      </c>
      <c r="F4951" t="s">
        <v>47</v>
      </c>
      <c r="G4951" t="s">
        <v>137</v>
      </c>
      <c r="H4951" t="s">
        <v>2557</v>
      </c>
      <c r="I4951">
        <v>37193589</v>
      </c>
      <c r="J4951" t="s">
        <v>2558</v>
      </c>
      <c r="K4951">
        <v>0</v>
      </c>
      <c r="L4951" t="s">
        <v>1228</v>
      </c>
      <c r="M4951">
        <v>0</v>
      </c>
      <c r="N4951" t="s">
        <v>1228</v>
      </c>
    </row>
    <row r="4952" spans="1:14" hidden="1">
      <c r="A4952">
        <v>10</v>
      </c>
      <c r="B4952">
        <v>41</v>
      </c>
      <c r="C4952" t="s">
        <v>2555</v>
      </c>
      <c r="D4952" t="s">
        <v>2678</v>
      </c>
      <c r="E4952">
        <v>1000730</v>
      </c>
      <c r="F4952" t="s">
        <v>47</v>
      </c>
      <c r="G4952" t="s">
        <v>117</v>
      </c>
      <c r="H4952" t="s">
        <v>2557</v>
      </c>
      <c r="I4952">
        <v>37193589</v>
      </c>
      <c r="J4952" t="s">
        <v>2558</v>
      </c>
      <c r="K4952">
        <v>0</v>
      </c>
      <c r="L4952" t="s">
        <v>1228</v>
      </c>
      <c r="M4952">
        <v>0</v>
      </c>
      <c r="N4952" t="s">
        <v>1228</v>
      </c>
    </row>
    <row r="4953" spans="1:14" hidden="1">
      <c r="A4953">
        <v>10</v>
      </c>
      <c r="B4953">
        <v>41</v>
      </c>
      <c r="C4953" t="s">
        <v>2555</v>
      </c>
      <c r="D4953" t="s">
        <v>2678</v>
      </c>
      <c r="E4953">
        <v>1000730</v>
      </c>
      <c r="F4953" t="s">
        <v>47</v>
      </c>
      <c r="G4953" t="s">
        <v>135</v>
      </c>
      <c r="H4953" t="s">
        <v>2557</v>
      </c>
      <c r="I4953">
        <v>37193589</v>
      </c>
      <c r="J4953" t="s">
        <v>2558</v>
      </c>
      <c r="K4953">
        <v>0</v>
      </c>
      <c r="L4953" t="s">
        <v>1228</v>
      </c>
      <c r="M4953">
        <v>0</v>
      </c>
      <c r="N4953" t="s">
        <v>1228</v>
      </c>
    </row>
    <row r="4954" spans="1:14" hidden="1">
      <c r="A4954">
        <v>10</v>
      </c>
      <c r="B4954">
        <v>41</v>
      </c>
      <c r="C4954" t="s">
        <v>2555</v>
      </c>
      <c r="D4954" t="s">
        <v>2678</v>
      </c>
      <c r="E4954">
        <v>1000730</v>
      </c>
      <c r="F4954" t="s">
        <v>47</v>
      </c>
      <c r="G4954" t="s">
        <v>279</v>
      </c>
      <c r="H4954" t="s">
        <v>2557</v>
      </c>
      <c r="I4954">
        <v>37193589</v>
      </c>
      <c r="J4954" t="s">
        <v>2558</v>
      </c>
      <c r="K4954" t="s">
        <v>2579</v>
      </c>
      <c r="L4954" t="s">
        <v>1228</v>
      </c>
      <c r="M4954">
        <v>0</v>
      </c>
      <c r="N4954" t="s">
        <v>1228</v>
      </c>
    </row>
    <row r="4955" spans="1:14" hidden="1">
      <c r="A4955">
        <v>10</v>
      </c>
      <c r="B4955">
        <v>41</v>
      </c>
      <c r="C4955" t="s">
        <v>2555</v>
      </c>
      <c r="D4955" t="s">
        <v>2678</v>
      </c>
      <c r="E4955">
        <v>1000730</v>
      </c>
      <c r="F4955" t="s">
        <v>47</v>
      </c>
      <c r="G4955" t="s">
        <v>254</v>
      </c>
      <c r="H4955" t="s">
        <v>2557</v>
      </c>
      <c r="I4955">
        <v>37193589</v>
      </c>
      <c r="J4955" t="s">
        <v>2558</v>
      </c>
      <c r="K4955">
        <v>0</v>
      </c>
      <c r="L4955" t="s">
        <v>1228</v>
      </c>
      <c r="M4955">
        <v>0</v>
      </c>
      <c r="N4955" t="s">
        <v>1228</v>
      </c>
    </row>
    <row r="4956" spans="1:14" hidden="1">
      <c r="A4956">
        <v>10</v>
      </c>
      <c r="B4956">
        <v>41</v>
      </c>
      <c r="C4956" t="s">
        <v>2555</v>
      </c>
      <c r="D4956" t="s">
        <v>2678</v>
      </c>
      <c r="E4956">
        <v>1000730</v>
      </c>
      <c r="F4956" t="s">
        <v>47</v>
      </c>
      <c r="G4956" t="s">
        <v>150</v>
      </c>
      <c r="H4956" t="s">
        <v>2557</v>
      </c>
      <c r="I4956">
        <v>37193589</v>
      </c>
      <c r="J4956" t="s">
        <v>2558</v>
      </c>
      <c r="K4956">
        <v>0</v>
      </c>
      <c r="L4956" t="s">
        <v>1228</v>
      </c>
      <c r="M4956">
        <v>0</v>
      </c>
      <c r="N4956" t="s">
        <v>1228</v>
      </c>
    </row>
    <row r="4957" spans="1:14" hidden="1">
      <c r="A4957">
        <v>10</v>
      </c>
      <c r="B4957">
        <v>41</v>
      </c>
      <c r="C4957" t="s">
        <v>2555</v>
      </c>
      <c r="D4957" t="s">
        <v>2678</v>
      </c>
      <c r="E4957">
        <v>1000730</v>
      </c>
      <c r="F4957" t="s">
        <v>47</v>
      </c>
      <c r="G4957" t="s">
        <v>250</v>
      </c>
      <c r="H4957" t="s">
        <v>2557</v>
      </c>
      <c r="I4957">
        <v>37193589</v>
      </c>
      <c r="J4957" t="s">
        <v>2558</v>
      </c>
      <c r="K4957">
        <v>0</v>
      </c>
      <c r="L4957" t="s">
        <v>1228</v>
      </c>
      <c r="M4957">
        <v>0</v>
      </c>
      <c r="N4957" t="s">
        <v>1228</v>
      </c>
    </row>
    <row r="4958" spans="1:14" hidden="1">
      <c r="A4958">
        <v>10</v>
      </c>
      <c r="B4958">
        <v>41</v>
      </c>
      <c r="C4958" t="s">
        <v>2555</v>
      </c>
      <c r="D4958" t="s">
        <v>2678</v>
      </c>
      <c r="E4958">
        <v>1000730</v>
      </c>
      <c r="F4958" t="s">
        <v>47</v>
      </c>
      <c r="G4958" t="s">
        <v>135</v>
      </c>
      <c r="H4958" t="s">
        <v>2557</v>
      </c>
      <c r="I4958">
        <v>37193589</v>
      </c>
      <c r="J4958" t="s">
        <v>2558</v>
      </c>
      <c r="K4958" s="45">
        <v>1477</v>
      </c>
      <c r="L4958" t="s">
        <v>1228</v>
      </c>
      <c r="M4958">
        <v>281</v>
      </c>
      <c r="N4958" t="s">
        <v>1228</v>
      </c>
    </row>
    <row r="4959" spans="1:14" hidden="1">
      <c r="A4959">
        <v>10</v>
      </c>
      <c r="B4959">
        <v>41</v>
      </c>
      <c r="C4959" t="s">
        <v>2555</v>
      </c>
      <c r="D4959" t="s">
        <v>2678</v>
      </c>
      <c r="E4959">
        <v>1000730</v>
      </c>
      <c r="F4959" t="s">
        <v>47</v>
      </c>
      <c r="G4959" t="s">
        <v>317</v>
      </c>
      <c r="H4959" t="s">
        <v>2557</v>
      </c>
      <c r="I4959">
        <v>37193589</v>
      </c>
      <c r="J4959" t="s">
        <v>2558</v>
      </c>
      <c r="K4959">
        <v>0</v>
      </c>
      <c r="L4959" t="s">
        <v>1228</v>
      </c>
      <c r="M4959">
        <v>0</v>
      </c>
      <c r="N4959" t="s">
        <v>1228</v>
      </c>
    </row>
    <row r="4960" spans="1:14" hidden="1">
      <c r="A4960">
        <v>10</v>
      </c>
      <c r="B4960">
        <v>41</v>
      </c>
      <c r="C4960" t="s">
        <v>2555</v>
      </c>
      <c r="D4960" t="s">
        <v>2678</v>
      </c>
      <c r="E4960">
        <v>1000730</v>
      </c>
      <c r="F4960" t="s">
        <v>47</v>
      </c>
      <c r="G4960" t="s">
        <v>80</v>
      </c>
      <c r="H4960" t="s">
        <v>2557</v>
      </c>
      <c r="I4960">
        <v>37193589</v>
      </c>
      <c r="J4960" t="s">
        <v>2558</v>
      </c>
      <c r="K4960">
        <v>0</v>
      </c>
      <c r="L4960" t="s">
        <v>1228</v>
      </c>
      <c r="M4960">
        <v>0</v>
      </c>
      <c r="N4960" t="s">
        <v>1228</v>
      </c>
    </row>
    <row r="4961" spans="1:14" hidden="1">
      <c r="A4961">
        <v>10</v>
      </c>
      <c r="B4961">
        <v>41</v>
      </c>
      <c r="C4961" t="s">
        <v>2555</v>
      </c>
      <c r="D4961" t="s">
        <v>2678</v>
      </c>
      <c r="E4961">
        <v>1000730</v>
      </c>
      <c r="F4961" t="s">
        <v>47</v>
      </c>
      <c r="G4961" t="s">
        <v>245</v>
      </c>
      <c r="H4961" t="s">
        <v>2557</v>
      </c>
      <c r="I4961">
        <v>37193589</v>
      </c>
      <c r="J4961" t="s">
        <v>2558</v>
      </c>
      <c r="K4961">
        <v>0</v>
      </c>
      <c r="L4961" t="s">
        <v>1228</v>
      </c>
      <c r="M4961">
        <v>0</v>
      </c>
      <c r="N4961" t="s">
        <v>1228</v>
      </c>
    </row>
    <row r="4962" spans="1:14" hidden="1">
      <c r="A4962">
        <v>10</v>
      </c>
      <c r="B4962">
        <v>41</v>
      </c>
      <c r="C4962" t="s">
        <v>2555</v>
      </c>
      <c r="D4962" t="s">
        <v>2678</v>
      </c>
      <c r="E4962">
        <v>1000730</v>
      </c>
      <c r="F4962" t="s">
        <v>47</v>
      </c>
      <c r="G4962" t="s">
        <v>326</v>
      </c>
      <c r="H4962" t="s">
        <v>2557</v>
      </c>
      <c r="I4962">
        <v>37193589</v>
      </c>
      <c r="J4962" t="s">
        <v>2558</v>
      </c>
      <c r="K4962">
        <v>0</v>
      </c>
      <c r="L4962" t="s">
        <v>1228</v>
      </c>
      <c r="M4962">
        <v>0</v>
      </c>
      <c r="N4962" t="s">
        <v>1228</v>
      </c>
    </row>
    <row r="4963" spans="1:14" hidden="1">
      <c r="A4963">
        <v>10</v>
      </c>
      <c r="B4963">
        <v>41</v>
      </c>
      <c r="C4963" t="s">
        <v>2555</v>
      </c>
      <c r="D4963" t="s">
        <v>2678</v>
      </c>
      <c r="E4963">
        <v>1000730</v>
      </c>
      <c r="F4963" t="s">
        <v>47</v>
      </c>
      <c r="G4963" t="s">
        <v>80</v>
      </c>
      <c r="H4963" t="s">
        <v>2557</v>
      </c>
      <c r="I4963">
        <v>37193589</v>
      </c>
      <c r="J4963" t="s">
        <v>2558</v>
      </c>
      <c r="K4963">
        <v>0</v>
      </c>
      <c r="L4963" t="s">
        <v>1228</v>
      </c>
      <c r="M4963">
        <v>0</v>
      </c>
      <c r="N4963" t="s">
        <v>1228</v>
      </c>
    </row>
    <row r="4964" spans="1:14" hidden="1">
      <c r="A4964">
        <v>10</v>
      </c>
      <c r="B4964">
        <v>41</v>
      </c>
      <c r="C4964" t="s">
        <v>2555</v>
      </c>
      <c r="D4964" t="s">
        <v>2678</v>
      </c>
      <c r="E4964">
        <v>1000730</v>
      </c>
      <c r="F4964" t="s">
        <v>47</v>
      </c>
      <c r="G4964" t="s">
        <v>117</v>
      </c>
      <c r="H4964" t="s">
        <v>2557</v>
      </c>
      <c r="I4964">
        <v>37193589</v>
      </c>
      <c r="J4964" t="s">
        <v>2558</v>
      </c>
      <c r="K4964" s="45">
        <v>9848</v>
      </c>
      <c r="L4964" t="s">
        <v>1228</v>
      </c>
      <c r="M4964" s="45">
        <v>1871</v>
      </c>
      <c r="N4964" t="s">
        <v>1228</v>
      </c>
    </row>
    <row r="4965" spans="1:14" hidden="1">
      <c r="A4965">
        <v>10</v>
      </c>
      <c r="B4965">
        <v>41</v>
      </c>
      <c r="C4965" t="s">
        <v>2555</v>
      </c>
      <c r="D4965" t="s">
        <v>2678</v>
      </c>
      <c r="E4965">
        <v>1000730</v>
      </c>
      <c r="F4965" t="s">
        <v>47</v>
      </c>
      <c r="G4965" t="s">
        <v>80</v>
      </c>
      <c r="H4965" t="s">
        <v>2557</v>
      </c>
      <c r="I4965">
        <v>37193589</v>
      </c>
      <c r="J4965" t="s">
        <v>2558</v>
      </c>
      <c r="K4965">
        <v>0</v>
      </c>
      <c r="L4965" t="s">
        <v>1228</v>
      </c>
      <c r="M4965">
        <v>0</v>
      </c>
      <c r="N4965" t="s">
        <v>1228</v>
      </c>
    </row>
    <row r="4966" spans="1:14" hidden="1">
      <c r="A4966">
        <v>10</v>
      </c>
      <c r="B4966">
        <v>41</v>
      </c>
      <c r="C4966" t="s">
        <v>2555</v>
      </c>
      <c r="D4966" t="s">
        <v>2678</v>
      </c>
      <c r="E4966">
        <v>1000730</v>
      </c>
      <c r="F4966" t="s">
        <v>47</v>
      </c>
      <c r="G4966" t="s">
        <v>135</v>
      </c>
      <c r="H4966" t="s">
        <v>2557</v>
      </c>
      <c r="I4966">
        <v>37193589</v>
      </c>
      <c r="J4966" t="s">
        <v>2558</v>
      </c>
      <c r="K4966">
        <v>0</v>
      </c>
      <c r="L4966" t="s">
        <v>1228</v>
      </c>
      <c r="M4966">
        <v>0</v>
      </c>
      <c r="N4966" t="s">
        <v>1228</v>
      </c>
    </row>
    <row r="4967" spans="1:14" hidden="1">
      <c r="A4967">
        <v>10</v>
      </c>
      <c r="B4967">
        <v>41</v>
      </c>
      <c r="C4967" t="s">
        <v>2555</v>
      </c>
      <c r="D4967" t="s">
        <v>2678</v>
      </c>
      <c r="E4967">
        <v>1000730</v>
      </c>
      <c r="F4967" t="s">
        <v>47</v>
      </c>
      <c r="G4967" t="s">
        <v>155</v>
      </c>
      <c r="H4967" t="s">
        <v>2557</v>
      </c>
      <c r="I4967">
        <v>37193589</v>
      </c>
      <c r="J4967" t="s">
        <v>2558</v>
      </c>
      <c r="K4967">
        <v>0</v>
      </c>
      <c r="L4967" t="s">
        <v>1228</v>
      </c>
      <c r="M4967">
        <v>0</v>
      </c>
      <c r="N4967" t="s">
        <v>1228</v>
      </c>
    </row>
    <row r="4968" spans="1:14" hidden="1">
      <c r="A4968">
        <v>10</v>
      </c>
      <c r="B4968">
        <v>41</v>
      </c>
      <c r="C4968" t="s">
        <v>2555</v>
      </c>
      <c r="D4968" t="s">
        <v>2678</v>
      </c>
      <c r="E4968">
        <v>1000730</v>
      </c>
      <c r="F4968" t="s">
        <v>47</v>
      </c>
      <c r="G4968" t="s">
        <v>317</v>
      </c>
      <c r="H4968" t="s">
        <v>2557</v>
      </c>
      <c r="I4968">
        <v>37193589</v>
      </c>
      <c r="J4968" t="s">
        <v>2558</v>
      </c>
      <c r="K4968">
        <v>0</v>
      </c>
      <c r="L4968" t="s">
        <v>1228</v>
      </c>
      <c r="M4968">
        <v>0</v>
      </c>
      <c r="N4968" t="s">
        <v>1228</v>
      </c>
    </row>
    <row r="4969" spans="1:14" hidden="1">
      <c r="A4969">
        <v>10</v>
      </c>
      <c r="B4969">
        <v>41</v>
      </c>
      <c r="C4969" t="s">
        <v>2555</v>
      </c>
      <c r="D4969" t="s">
        <v>2678</v>
      </c>
      <c r="E4969">
        <v>1000730</v>
      </c>
      <c r="F4969" t="s">
        <v>47</v>
      </c>
      <c r="G4969" t="s">
        <v>252</v>
      </c>
      <c r="H4969" t="s">
        <v>2557</v>
      </c>
      <c r="I4969">
        <v>37193589</v>
      </c>
      <c r="J4969" t="s">
        <v>2558</v>
      </c>
      <c r="K4969">
        <v>0</v>
      </c>
      <c r="L4969" t="s">
        <v>1228</v>
      </c>
      <c r="M4969">
        <v>0</v>
      </c>
      <c r="N4969" t="s">
        <v>1228</v>
      </c>
    </row>
    <row r="4970" spans="1:14" hidden="1">
      <c r="A4970">
        <v>10</v>
      </c>
      <c r="B4970">
        <v>41</v>
      </c>
      <c r="C4970" t="s">
        <v>2555</v>
      </c>
      <c r="D4970" t="s">
        <v>2678</v>
      </c>
      <c r="E4970">
        <v>1000730</v>
      </c>
      <c r="F4970" t="s">
        <v>47</v>
      </c>
      <c r="G4970" t="s">
        <v>475</v>
      </c>
      <c r="H4970" t="s">
        <v>2557</v>
      </c>
      <c r="I4970">
        <v>37193589</v>
      </c>
      <c r="J4970" t="s">
        <v>2558</v>
      </c>
      <c r="K4970">
        <v>0</v>
      </c>
      <c r="L4970" t="s">
        <v>1228</v>
      </c>
      <c r="M4970">
        <v>0</v>
      </c>
      <c r="N4970" t="s">
        <v>1228</v>
      </c>
    </row>
    <row r="4971" spans="1:14" hidden="1">
      <c r="A4971">
        <v>10</v>
      </c>
      <c r="B4971">
        <v>41</v>
      </c>
      <c r="C4971" t="s">
        <v>2555</v>
      </c>
      <c r="D4971" t="s">
        <v>2678</v>
      </c>
      <c r="E4971">
        <v>1000730</v>
      </c>
      <c r="F4971" t="s">
        <v>47</v>
      </c>
      <c r="G4971" t="s">
        <v>135</v>
      </c>
      <c r="H4971" t="s">
        <v>2557</v>
      </c>
      <c r="I4971">
        <v>37193589</v>
      </c>
      <c r="J4971" t="s">
        <v>2558</v>
      </c>
      <c r="K4971">
        <v>0</v>
      </c>
      <c r="L4971" t="s">
        <v>1228</v>
      </c>
      <c r="M4971">
        <v>0</v>
      </c>
      <c r="N4971" t="s">
        <v>1228</v>
      </c>
    </row>
    <row r="4972" spans="1:14" hidden="1">
      <c r="A4972">
        <v>10</v>
      </c>
      <c r="B4972">
        <v>41</v>
      </c>
      <c r="C4972" t="s">
        <v>2555</v>
      </c>
      <c r="D4972" t="s">
        <v>2678</v>
      </c>
      <c r="E4972">
        <v>1000730</v>
      </c>
      <c r="F4972" t="s">
        <v>47</v>
      </c>
      <c r="G4972" t="s">
        <v>155</v>
      </c>
      <c r="H4972" t="s">
        <v>2557</v>
      </c>
      <c r="I4972">
        <v>37193589</v>
      </c>
      <c r="J4972" t="s">
        <v>2558</v>
      </c>
      <c r="K4972">
        <v>0</v>
      </c>
      <c r="L4972" t="s">
        <v>1228</v>
      </c>
      <c r="M4972">
        <v>0</v>
      </c>
      <c r="N4972" t="s">
        <v>1228</v>
      </c>
    </row>
    <row r="4973" spans="1:14" hidden="1">
      <c r="A4973">
        <v>10</v>
      </c>
      <c r="B4973">
        <v>41</v>
      </c>
      <c r="C4973" t="s">
        <v>2555</v>
      </c>
      <c r="D4973" t="s">
        <v>2678</v>
      </c>
      <c r="E4973">
        <v>1000730</v>
      </c>
      <c r="F4973" t="s">
        <v>47</v>
      </c>
      <c r="G4973" t="s">
        <v>80</v>
      </c>
      <c r="H4973" t="s">
        <v>2557</v>
      </c>
      <c r="I4973">
        <v>37193589</v>
      </c>
      <c r="J4973" t="s">
        <v>2558</v>
      </c>
      <c r="K4973">
        <v>0</v>
      </c>
      <c r="L4973" t="s">
        <v>1228</v>
      </c>
      <c r="M4973">
        <v>0</v>
      </c>
      <c r="N4973" t="s">
        <v>1228</v>
      </c>
    </row>
    <row r="4974" spans="1:14" hidden="1">
      <c r="A4974">
        <v>10</v>
      </c>
      <c r="B4974">
        <v>41</v>
      </c>
      <c r="C4974" t="s">
        <v>2555</v>
      </c>
      <c r="D4974" t="s">
        <v>2678</v>
      </c>
      <c r="E4974">
        <v>1000730</v>
      </c>
      <c r="F4974" t="s">
        <v>47</v>
      </c>
      <c r="G4974" t="s">
        <v>80</v>
      </c>
      <c r="H4974" t="s">
        <v>2557</v>
      </c>
      <c r="I4974">
        <v>37193589</v>
      </c>
      <c r="J4974" t="s">
        <v>2558</v>
      </c>
      <c r="K4974">
        <v>0</v>
      </c>
      <c r="L4974" t="s">
        <v>1228</v>
      </c>
      <c r="M4974">
        <v>0</v>
      </c>
      <c r="N4974" t="s">
        <v>1228</v>
      </c>
    </row>
    <row r="4975" spans="1:14" hidden="1">
      <c r="A4975">
        <v>10</v>
      </c>
      <c r="B4975">
        <v>41</v>
      </c>
      <c r="C4975" t="s">
        <v>2555</v>
      </c>
      <c r="D4975" t="s">
        <v>2678</v>
      </c>
      <c r="E4975">
        <v>1000730</v>
      </c>
      <c r="F4975" t="s">
        <v>47</v>
      </c>
      <c r="G4975" t="s">
        <v>137</v>
      </c>
      <c r="H4975" t="s">
        <v>2557</v>
      </c>
      <c r="I4975">
        <v>37193589</v>
      </c>
      <c r="J4975" t="s">
        <v>2558</v>
      </c>
      <c r="K4975">
        <v>0</v>
      </c>
      <c r="L4975" t="s">
        <v>1228</v>
      </c>
      <c r="M4975">
        <v>0</v>
      </c>
      <c r="N4975" t="s">
        <v>1228</v>
      </c>
    </row>
    <row r="4976" spans="1:14" hidden="1">
      <c r="A4976">
        <v>10</v>
      </c>
      <c r="B4976">
        <v>41</v>
      </c>
      <c r="C4976" t="s">
        <v>2555</v>
      </c>
      <c r="D4976" t="s">
        <v>2678</v>
      </c>
      <c r="E4976">
        <v>1000730</v>
      </c>
      <c r="F4976" t="s">
        <v>47</v>
      </c>
      <c r="G4976" t="s">
        <v>117</v>
      </c>
      <c r="H4976" t="s">
        <v>2557</v>
      </c>
      <c r="I4976">
        <v>37193589</v>
      </c>
      <c r="J4976" t="s">
        <v>2558</v>
      </c>
      <c r="K4976">
        <v>0</v>
      </c>
      <c r="L4976" t="s">
        <v>1228</v>
      </c>
      <c r="M4976">
        <v>0</v>
      </c>
      <c r="N4976" t="s">
        <v>1228</v>
      </c>
    </row>
    <row r="4977" spans="1:14" hidden="1">
      <c r="A4977">
        <v>10</v>
      </c>
      <c r="B4977">
        <v>41</v>
      </c>
      <c r="C4977" t="s">
        <v>2555</v>
      </c>
      <c r="D4977" t="s">
        <v>2678</v>
      </c>
      <c r="E4977">
        <v>1000730</v>
      </c>
      <c r="F4977" t="s">
        <v>47</v>
      </c>
      <c r="G4977" t="s">
        <v>254</v>
      </c>
      <c r="H4977" t="s">
        <v>2557</v>
      </c>
      <c r="I4977">
        <v>37193589</v>
      </c>
      <c r="J4977" t="s">
        <v>2558</v>
      </c>
      <c r="K4977">
        <v>0</v>
      </c>
      <c r="L4977" t="s">
        <v>1228</v>
      </c>
      <c r="M4977">
        <v>0</v>
      </c>
      <c r="N4977" t="s">
        <v>1228</v>
      </c>
    </row>
    <row r="4978" spans="1:14" hidden="1">
      <c r="A4978">
        <v>10</v>
      </c>
      <c r="B4978">
        <v>41</v>
      </c>
      <c r="C4978" t="s">
        <v>2555</v>
      </c>
      <c r="D4978" t="s">
        <v>2678</v>
      </c>
      <c r="E4978">
        <v>1000730</v>
      </c>
      <c r="F4978" t="s">
        <v>47</v>
      </c>
      <c r="G4978" t="s">
        <v>150</v>
      </c>
      <c r="H4978" t="s">
        <v>2557</v>
      </c>
      <c r="I4978">
        <v>37193589</v>
      </c>
      <c r="J4978" t="s">
        <v>2558</v>
      </c>
      <c r="K4978">
        <v>0</v>
      </c>
      <c r="L4978" t="s">
        <v>1228</v>
      </c>
      <c r="M4978">
        <v>0</v>
      </c>
      <c r="N4978" t="s">
        <v>1228</v>
      </c>
    </row>
    <row r="4979" spans="1:14" hidden="1">
      <c r="A4979">
        <v>10</v>
      </c>
      <c r="B4979">
        <v>41</v>
      </c>
      <c r="C4979" t="s">
        <v>2555</v>
      </c>
      <c r="D4979" t="s">
        <v>2678</v>
      </c>
      <c r="E4979">
        <v>1000730</v>
      </c>
      <c r="F4979" t="s">
        <v>47</v>
      </c>
      <c r="G4979" t="s">
        <v>135</v>
      </c>
      <c r="H4979" t="s">
        <v>2557</v>
      </c>
      <c r="I4979">
        <v>37193589</v>
      </c>
      <c r="J4979" t="s">
        <v>2558</v>
      </c>
      <c r="K4979">
        <v>0</v>
      </c>
      <c r="L4979" t="s">
        <v>1228</v>
      </c>
      <c r="M4979">
        <v>0</v>
      </c>
      <c r="N4979" t="s">
        <v>1228</v>
      </c>
    </row>
    <row r="4980" spans="1:14" hidden="1">
      <c r="A4980">
        <v>10</v>
      </c>
      <c r="B4980">
        <v>41</v>
      </c>
      <c r="C4980" t="s">
        <v>2555</v>
      </c>
      <c r="D4980" t="s">
        <v>2678</v>
      </c>
      <c r="E4980">
        <v>1000730</v>
      </c>
      <c r="F4980" t="s">
        <v>47</v>
      </c>
      <c r="G4980" t="s">
        <v>317</v>
      </c>
      <c r="H4980" t="s">
        <v>2557</v>
      </c>
      <c r="I4980">
        <v>37193589</v>
      </c>
      <c r="J4980" t="s">
        <v>2558</v>
      </c>
      <c r="K4980">
        <v>0</v>
      </c>
      <c r="L4980" t="s">
        <v>1228</v>
      </c>
      <c r="M4980">
        <v>0</v>
      </c>
      <c r="N4980" t="s">
        <v>1228</v>
      </c>
    </row>
    <row r="4981" spans="1:14" hidden="1">
      <c r="A4981">
        <v>10</v>
      </c>
      <c r="B4981">
        <v>41</v>
      </c>
      <c r="C4981" t="s">
        <v>2555</v>
      </c>
      <c r="D4981" t="s">
        <v>2678</v>
      </c>
      <c r="E4981">
        <v>1000730</v>
      </c>
      <c r="F4981" t="s">
        <v>47</v>
      </c>
      <c r="G4981" t="s">
        <v>250</v>
      </c>
      <c r="H4981" t="s">
        <v>2557</v>
      </c>
      <c r="I4981">
        <v>37193589</v>
      </c>
      <c r="J4981" t="s">
        <v>2558</v>
      </c>
      <c r="K4981">
        <v>0</v>
      </c>
      <c r="L4981" t="s">
        <v>1228</v>
      </c>
      <c r="M4981">
        <v>0</v>
      </c>
      <c r="N4981" t="s">
        <v>1228</v>
      </c>
    </row>
    <row r="4982" spans="1:14" hidden="1">
      <c r="A4982">
        <v>10</v>
      </c>
      <c r="B4982">
        <v>41</v>
      </c>
      <c r="C4982" t="s">
        <v>2555</v>
      </c>
      <c r="D4982" t="s">
        <v>2678</v>
      </c>
      <c r="E4982">
        <v>1000730</v>
      </c>
      <c r="F4982" t="s">
        <v>47</v>
      </c>
      <c r="G4982" t="s">
        <v>245</v>
      </c>
      <c r="H4982" t="s">
        <v>2557</v>
      </c>
      <c r="I4982">
        <v>37193589</v>
      </c>
      <c r="J4982" t="s">
        <v>2558</v>
      </c>
      <c r="K4982">
        <v>0</v>
      </c>
      <c r="L4982" t="s">
        <v>1228</v>
      </c>
      <c r="M4982">
        <v>0</v>
      </c>
      <c r="N4982" t="s">
        <v>1228</v>
      </c>
    </row>
    <row r="4983" spans="1:14" hidden="1">
      <c r="A4983">
        <v>10</v>
      </c>
      <c r="B4983">
        <v>41</v>
      </c>
      <c r="C4983" t="s">
        <v>2555</v>
      </c>
      <c r="D4983" t="s">
        <v>2678</v>
      </c>
      <c r="E4983">
        <v>1000730</v>
      </c>
      <c r="F4983" t="s">
        <v>47</v>
      </c>
      <c r="G4983" t="s">
        <v>326</v>
      </c>
      <c r="H4983" t="s">
        <v>2557</v>
      </c>
      <c r="I4983">
        <v>37193589</v>
      </c>
      <c r="J4983" t="s">
        <v>2558</v>
      </c>
      <c r="K4983">
        <v>0</v>
      </c>
      <c r="L4983" t="s">
        <v>1228</v>
      </c>
      <c r="M4983">
        <v>0</v>
      </c>
      <c r="N4983" t="s">
        <v>1228</v>
      </c>
    </row>
    <row r="4984" spans="1:14" hidden="1">
      <c r="A4984">
        <v>10</v>
      </c>
      <c r="B4984">
        <v>41</v>
      </c>
      <c r="C4984" t="s">
        <v>2555</v>
      </c>
      <c r="D4984" t="s">
        <v>2678</v>
      </c>
      <c r="E4984">
        <v>1000730</v>
      </c>
      <c r="F4984" t="s">
        <v>47</v>
      </c>
      <c r="G4984" t="s">
        <v>117</v>
      </c>
      <c r="H4984" t="s">
        <v>2557</v>
      </c>
      <c r="I4984">
        <v>37193589</v>
      </c>
      <c r="J4984" t="s">
        <v>2558</v>
      </c>
      <c r="K4984">
        <v>0</v>
      </c>
      <c r="L4984" t="s">
        <v>1228</v>
      </c>
      <c r="M4984">
        <v>0</v>
      </c>
      <c r="N4984" t="s">
        <v>1228</v>
      </c>
    </row>
    <row r="4985" spans="1:14" hidden="1">
      <c r="A4985">
        <v>10</v>
      </c>
      <c r="B4985">
        <v>41</v>
      </c>
      <c r="C4985" t="s">
        <v>2555</v>
      </c>
      <c r="D4985" t="s">
        <v>2678</v>
      </c>
      <c r="E4985">
        <v>1000730</v>
      </c>
      <c r="F4985" t="s">
        <v>47</v>
      </c>
      <c r="G4985" t="s">
        <v>254</v>
      </c>
      <c r="H4985" t="s">
        <v>2557</v>
      </c>
      <c r="I4985">
        <v>37193589</v>
      </c>
      <c r="J4985" t="s">
        <v>2558</v>
      </c>
      <c r="K4985">
        <v>0</v>
      </c>
      <c r="L4985" t="s">
        <v>1228</v>
      </c>
      <c r="M4985">
        <v>0</v>
      </c>
      <c r="N4985" t="s">
        <v>1228</v>
      </c>
    </row>
    <row r="4986" spans="1:14" hidden="1">
      <c r="A4986">
        <v>10</v>
      </c>
      <c r="B4986">
        <v>41</v>
      </c>
      <c r="C4986" t="s">
        <v>2555</v>
      </c>
      <c r="D4986" t="s">
        <v>2678</v>
      </c>
      <c r="E4986">
        <v>1000730</v>
      </c>
      <c r="F4986" t="s">
        <v>47</v>
      </c>
      <c r="G4986" t="s">
        <v>320</v>
      </c>
      <c r="H4986" t="s">
        <v>2557</v>
      </c>
      <c r="I4986">
        <v>37193589</v>
      </c>
      <c r="J4986" t="s">
        <v>2558</v>
      </c>
      <c r="K4986">
        <v>0</v>
      </c>
      <c r="L4986" t="s">
        <v>1228</v>
      </c>
      <c r="M4986">
        <v>0</v>
      </c>
      <c r="N4986" t="s">
        <v>1228</v>
      </c>
    </row>
    <row r="4987" spans="1:14" hidden="1">
      <c r="A4987">
        <v>10</v>
      </c>
      <c r="B4987">
        <v>41</v>
      </c>
      <c r="C4987" t="s">
        <v>2555</v>
      </c>
      <c r="D4987" t="s">
        <v>2678</v>
      </c>
      <c r="E4987">
        <v>1000730</v>
      </c>
      <c r="F4987" t="s">
        <v>47</v>
      </c>
      <c r="G4987" t="s">
        <v>135</v>
      </c>
      <c r="H4987" t="s">
        <v>2557</v>
      </c>
      <c r="I4987">
        <v>37193589</v>
      </c>
      <c r="J4987" t="s">
        <v>2558</v>
      </c>
      <c r="K4987">
        <v>0</v>
      </c>
      <c r="L4987" t="s">
        <v>1228</v>
      </c>
      <c r="M4987">
        <v>0</v>
      </c>
      <c r="N4987" t="s">
        <v>1228</v>
      </c>
    </row>
    <row r="4988" spans="1:14" hidden="1">
      <c r="A4988">
        <v>10</v>
      </c>
      <c r="B4988">
        <v>41</v>
      </c>
      <c r="C4988" t="s">
        <v>2555</v>
      </c>
      <c r="D4988" t="s">
        <v>2678</v>
      </c>
      <c r="E4988">
        <v>1000730</v>
      </c>
      <c r="F4988" t="s">
        <v>47</v>
      </c>
      <c r="G4988" t="s">
        <v>117</v>
      </c>
      <c r="H4988" t="s">
        <v>2557</v>
      </c>
      <c r="I4988">
        <v>37193589</v>
      </c>
      <c r="J4988" t="s">
        <v>2558</v>
      </c>
      <c r="K4988">
        <v>0</v>
      </c>
      <c r="L4988" t="s">
        <v>1228</v>
      </c>
      <c r="M4988">
        <v>0</v>
      </c>
      <c r="N4988" t="s">
        <v>1228</v>
      </c>
    </row>
    <row r="4989" spans="1:14" hidden="1">
      <c r="A4989">
        <v>10</v>
      </c>
      <c r="B4989">
        <v>41</v>
      </c>
      <c r="C4989" t="s">
        <v>2555</v>
      </c>
      <c r="D4989" t="s">
        <v>2678</v>
      </c>
      <c r="E4989">
        <v>1000730</v>
      </c>
      <c r="F4989" t="s">
        <v>47</v>
      </c>
      <c r="G4989" t="s">
        <v>135</v>
      </c>
      <c r="H4989" t="s">
        <v>2557</v>
      </c>
      <c r="I4989">
        <v>37193589</v>
      </c>
      <c r="J4989" t="s">
        <v>2558</v>
      </c>
      <c r="K4989">
        <v>0</v>
      </c>
      <c r="L4989" t="s">
        <v>1228</v>
      </c>
      <c r="M4989">
        <v>0</v>
      </c>
      <c r="N4989" t="s">
        <v>1228</v>
      </c>
    </row>
    <row r="4990" spans="1:14" hidden="1">
      <c r="A4990">
        <v>10</v>
      </c>
      <c r="B4990">
        <v>41</v>
      </c>
      <c r="C4990" t="s">
        <v>2555</v>
      </c>
      <c r="D4990" t="s">
        <v>2678</v>
      </c>
      <c r="E4990">
        <v>1000730</v>
      </c>
      <c r="F4990" t="s">
        <v>47</v>
      </c>
      <c r="G4990" t="s">
        <v>317</v>
      </c>
      <c r="H4990" t="s">
        <v>2557</v>
      </c>
      <c r="I4990">
        <v>37193589</v>
      </c>
      <c r="J4990" t="s">
        <v>2558</v>
      </c>
      <c r="K4990">
        <v>0</v>
      </c>
      <c r="L4990" t="s">
        <v>1228</v>
      </c>
      <c r="M4990">
        <v>0</v>
      </c>
      <c r="N4990" t="s">
        <v>1228</v>
      </c>
    </row>
    <row r="4991" spans="1:14" hidden="1">
      <c r="A4991">
        <v>10</v>
      </c>
      <c r="B4991">
        <v>41</v>
      </c>
      <c r="C4991" t="s">
        <v>2555</v>
      </c>
      <c r="D4991" t="s">
        <v>2678</v>
      </c>
      <c r="E4991">
        <v>1000730</v>
      </c>
      <c r="F4991" t="s">
        <v>47</v>
      </c>
      <c r="G4991" t="s">
        <v>135</v>
      </c>
      <c r="H4991" t="s">
        <v>2557</v>
      </c>
      <c r="I4991">
        <v>37193589</v>
      </c>
      <c r="J4991" t="s">
        <v>2558</v>
      </c>
      <c r="K4991">
        <v>0</v>
      </c>
      <c r="L4991" t="s">
        <v>1228</v>
      </c>
      <c r="M4991">
        <v>0</v>
      </c>
      <c r="N4991" t="s">
        <v>1228</v>
      </c>
    </row>
    <row r="4992" spans="1:14" hidden="1">
      <c r="A4992">
        <v>10</v>
      </c>
      <c r="B4992">
        <v>41</v>
      </c>
      <c r="C4992" t="s">
        <v>2555</v>
      </c>
      <c r="D4992" t="s">
        <v>2678</v>
      </c>
      <c r="E4992">
        <v>1000730</v>
      </c>
      <c r="F4992" t="s">
        <v>47</v>
      </c>
      <c r="G4992" t="s">
        <v>155</v>
      </c>
      <c r="H4992" t="s">
        <v>2557</v>
      </c>
      <c r="I4992">
        <v>37193589</v>
      </c>
      <c r="J4992" t="s">
        <v>2558</v>
      </c>
      <c r="K4992">
        <v>0</v>
      </c>
      <c r="L4992" t="s">
        <v>1228</v>
      </c>
      <c r="M4992">
        <v>0</v>
      </c>
      <c r="N4992" t="s">
        <v>1228</v>
      </c>
    </row>
    <row r="4993" spans="1:14" hidden="1">
      <c r="A4993">
        <v>10</v>
      </c>
      <c r="B4993">
        <v>41</v>
      </c>
      <c r="C4993" t="s">
        <v>2555</v>
      </c>
      <c r="D4993" t="s">
        <v>2678</v>
      </c>
      <c r="E4993">
        <v>1000730</v>
      </c>
      <c r="F4993" t="s">
        <v>47</v>
      </c>
      <c r="G4993" t="s">
        <v>475</v>
      </c>
      <c r="H4993" t="s">
        <v>2557</v>
      </c>
      <c r="I4993">
        <v>37193589</v>
      </c>
      <c r="J4993" t="s">
        <v>2558</v>
      </c>
      <c r="K4993">
        <v>0</v>
      </c>
      <c r="L4993" t="s">
        <v>1228</v>
      </c>
      <c r="M4993">
        <v>0</v>
      </c>
      <c r="N4993" t="s">
        <v>1228</v>
      </c>
    </row>
    <row r="4994" spans="1:14" hidden="1">
      <c r="A4994">
        <v>10</v>
      </c>
      <c r="B4994">
        <v>41</v>
      </c>
      <c r="C4994" t="s">
        <v>2555</v>
      </c>
      <c r="D4994" t="s">
        <v>2678</v>
      </c>
      <c r="E4994">
        <v>1000730</v>
      </c>
      <c r="F4994" t="s">
        <v>47</v>
      </c>
      <c r="G4994" t="s">
        <v>317</v>
      </c>
      <c r="H4994" t="s">
        <v>2557</v>
      </c>
      <c r="I4994">
        <v>37193589</v>
      </c>
      <c r="J4994" t="s">
        <v>2558</v>
      </c>
      <c r="K4994">
        <v>0</v>
      </c>
      <c r="L4994" t="s">
        <v>1228</v>
      </c>
      <c r="M4994">
        <v>0</v>
      </c>
      <c r="N4994" t="s">
        <v>1228</v>
      </c>
    </row>
    <row r="4995" spans="1:14" hidden="1">
      <c r="A4995">
        <v>10</v>
      </c>
      <c r="B4995">
        <v>41</v>
      </c>
      <c r="C4995" t="s">
        <v>2555</v>
      </c>
      <c r="D4995" t="s">
        <v>2678</v>
      </c>
      <c r="E4995">
        <v>1000730</v>
      </c>
      <c r="F4995" t="s">
        <v>47</v>
      </c>
      <c r="G4995" t="s">
        <v>80</v>
      </c>
      <c r="H4995" t="s">
        <v>2557</v>
      </c>
      <c r="I4995">
        <v>37193589</v>
      </c>
      <c r="J4995" t="s">
        <v>2558</v>
      </c>
      <c r="K4995">
        <v>0</v>
      </c>
      <c r="L4995" t="s">
        <v>1228</v>
      </c>
      <c r="M4995">
        <v>0</v>
      </c>
      <c r="N4995" t="s">
        <v>1228</v>
      </c>
    </row>
    <row r="4996" spans="1:14" hidden="1">
      <c r="A4996">
        <v>10</v>
      </c>
      <c r="B4996">
        <v>41</v>
      </c>
      <c r="C4996" t="s">
        <v>2555</v>
      </c>
      <c r="D4996" t="s">
        <v>2678</v>
      </c>
      <c r="E4996">
        <v>1000730</v>
      </c>
      <c r="F4996" t="s">
        <v>47</v>
      </c>
      <c r="G4996" t="s">
        <v>252</v>
      </c>
      <c r="H4996" t="s">
        <v>2557</v>
      </c>
      <c r="I4996">
        <v>37193589</v>
      </c>
      <c r="J4996" t="s">
        <v>2558</v>
      </c>
      <c r="K4996">
        <v>0</v>
      </c>
      <c r="L4996" t="s">
        <v>1228</v>
      </c>
      <c r="M4996">
        <v>0</v>
      </c>
      <c r="N4996" t="s">
        <v>1228</v>
      </c>
    </row>
    <row r="4997" spans="1:14" hidden="1">
      <c r="A4997">
        <v>10</v>
      </c>
      <c r="B4997">
        <v>41</v>
      </c>
      <c r="C4997" t="s">
        <v>2555</v>
      </c>
      <c r="D4997" t="s">
        <v>2678</v>
      </c>
      <c r="E4997">
        <v>1000730</v>
      </c>
      <c r="F4997" t="s">
        <v>47</v>
      </c>
      <c r="G4997" t="s">
        <v>320</v>
      </c>
      <c r="H4997" t="s">
        <v>2557</v>
      </c>
      <c r="I4997">
        <v>37193589</v>
      </c>
      <c r="J4997" t="s">
        <v>2558</v>
      </c>
      <c r="K4997">
        <v>0</v>
      </c>
      <c r="L4997" t="s">
        <v>1228</v>
      </c>
      <c r="M4997">
        <v>0</v>
      </c>
      <c r="N4997" t="s">
        <v>1228</v>
      </c>
    </row>
    <row r="4998" spans="1:14" hidden="1">
      <c r="A4998">
        <v>10</v>
      </c>
      <c r="B4998">
        <v>41</v>
      </c>
      <c r="C4998" t="s">
        <v>2555</v>
      </c>
      <c r="D4998" t="s">
        <v>2678</v>
      </c>
      <c r="E4998">
        <v>1000730</v>
      </c>
      <c r="F4998" t="s">
        <v>47</v>
      </c>
      <c r="G4998" t="s">
        <v>117</v>
      </c>
      <c r="H4998" t="s">
        <v>2557</v>
      </c>
      <c r="I4998">
        <v>37193589</v>
      </c>
      <c r="J4998" t="s">
        <v>2558</v>
      </c>
      <c r="K4998">
        <v>0</v>
      </c>
      <c r="L4998" t="s">
        <v>1228</v>
      </c>
      <c r="M4998">
        <v>0</v>
      </c>
      <c r="N4998" t="s">
        <v>1228</v>
      </c>
    </row>
    <row r="4999" spans="1:14" hidden="1">
      <c r="A4999">
        <v>10</v>
      </c>
      <c r="B4999">
        <v>41</v>
      </c>
      <c r="C4999" t="s">
        <v>2555</v>
      </c>
      <c r="D4999" t="s">
        <v>2678</v>
      </c>
      <c r="E4999">
        <v>1000730</v>
      </c>
      <c r="F4999" t="s">
        <v>47</v>
      </c>
      <c r="G4999" t="s">
        <v>250</v>
      </c>
      <c r="H4999" t="s">
        <v>2557</v>
      </c>
      <c r="I4999">
        <v>37193589</v>
      </c>
      <c r="J4999" t="s">
        <v>2558</v>
      </c>
      <c r="K4999">
        <v>0</v>
      </c>
      <c r="L4999" t="s">
        <v>1228</v>
      </c>
      <c r="M4999">
        <v>0</v>
      </c>
      <c r="N4999" t="s">
        <v>1228</v>
      </c>
    </row>
    <row r="5000" spans="1:14" hidden="1">
      <c r="A5000">
        <v>10</v>
      </c>
      <c r="B5000">
        <v>41</v>
      </c>
      <c r="C5000" t="s">
        <v>2555</v>
      </c>
      <c r="D5000" t="s">
        <v>2678</v>
      </c>
      <c r="E5000">
        <v>1000730</v>
      </c>
      <c r="F5000" t="s">
        <v>47</v>
      </c>
      <c r="G5000" t="s">
        <v>252</v>
      </c>
      <c r="H5000" t="s">
        <v>2557</v>
      </c>
      <c r="I5000">
        <v>37193589</v>
      </c>
      <c r="J5000" t="s">
        <v>2558</v>
      </c>
      <c r="K5000">
        <v>0</v>
      </c>
      <c r="L5000" t="s">
        <v>1228</v>
      </c>
      <c r="M5000">
        <v>0</v>
      </c>
      <c r="N5000" t="s">
        <v>1228</v>
      </c>
    </row>
    <row r="5001" spans="1:14" hidden="1">
      <c r="A5001">
        <v>10</v>
      </c>
      <c r="B5001">
        <v>41</v>
      </c>
      <c r="C5001" t="s">
        <v>2555</v>
      </c>
      <c r="D5001" t="s">
        <v>2678</v>
      </c>
      <c r="E5001">
        <v>1000730</v>
      </c>
      <c r="F5001" t="s">
        <v>47</v>
      </c>
      <c r="G5001" t="s">
        <v>245</v>
      </c>
      <c r="H5001" t="s">
        <v>2557</v>
      </c>
      <c r="I5001">
        <v>37193589</v>
      </c>
      <c r="J5001" t="s">
        <v>2558</v>
      </c>
      <c r="K5001">
        <v>0</v>
      </c>
      <c r="L5001" t="s">
        <v>1228</v>
      </c>
      <c r="M5001">
        <v>0</v>
      </c>
      <c r="N5001" t="s">
        <v>1228</v>
      </c>
    </row>
    <row r="5002" spans="1:14" hidden="1">
      <c r="A5002">
        <v>10</v>
      </c>
      <c r="B5002">
        <v>41</v>
      </c>
      <c r="C5002" t="s">
        <v>2555</v>
      </c>
      <c r="D5002" t="s">
        <v>2678</v>
      </c>
      <c r="E5002">
        <v>1000730</v>
      </c>
      <c r="F5002" t="s">
        <v>47</v>
      </c>
      <c r="G5002" t="s">
        <v>117</v>
      </c>
      <c r="H5002" t="s">
        <v>2557</v>
      </c>
      <c r="I5002">
        <v>37193589</v>
      </c>
      <c r="J5002" t="s">
        <v>2558</v>
      </c>
      <c r="K5002" s="45">
        <v>4248</v>
      </c>
      <c r="L5002" t="s">
        <v>1228</v>
      </c>
      <c r="M5002">
        <v>807</v>
      </c>
      <c r="N5002" t="s">
        <v>1228</v>
      </c>
    </row>
    <row r="5003" spans="1:14" hidden="1">
      <c r="A5003">
        <v>10</v>
      </c>
      <c r="B5003">
        <v>41</v>
      </c>
      <c r="C5003" t="s">
        <v>2555</v>
      </c>
      <c r="D5003" t="s">
        <v>2678</v>
      </c>
      <c r="E5003">
        <v>1000730</v>
      </c>
      <c r="F5003" t="s">
        <v>47</v>
      </c>
      <c r="G5003" t="s">
        <v>135</v>
      </c>
      <c r="H5003" t="s">
        <v>2557</v>
      </c>
      <c r="I5003">
        <v>37193589</v>
      </c>
      <c r="J5003" t="s">
        <v>2558</v>
      </c>
      <c r="K5003">
        <v>0</v>
      </c>
      <c r="L5003" t="s">
        <v>1228</v>
      </c>
      <c r="M5003">
        <v>0</v>
      </c>
      <c r="N5003" t="s">
        <v>1228</v>
      </c>
    </row>
    <row r="5004" spans="1:14" hidden="1">
      <c r="A5004">
        <v>10</v>
      </c>
      <c r="B5004">
        <v>41</v>
      </c>
      <c r="C5004" t="s">
        <v>2555</v>
      </c>
      <c r="D5004" t="s">
        <v>2678</v>
      </c>
      <c r="E5004">
        <v>1000730</v>
      </c>
      <c r="F5004" t="s">
        <v>47</v>
      </c>
      <c r="G5004" t="s">
        <v>409</v>
      </c>
      <c r="H5004" t="s">
        <v>2557</v>
      </c>
      <c r="I5004">
        <v>37193589</v>
      </c>
      <c r="J5004" t="s">
        <v>2558</v>
      </c>
      <c r="K5004">
        <v>0</v>
      </c>
      <c r="L5004" t="s">
        <v>1228</v>
      </c>
      <c r="M5004">
        <v>0</v>
      </c>
      <c r="N5004" t="s">
        <v>1228</v>
      </c>
    </row>
    <row r="5005" spans="1:14" hidden="1">
      <c r="A5005">
        <v>10</v>
      </c>
      <c r="B5005">
        <v>41</v>
      </c>
      <c r="C5005" t="s">
        <v>2555</v>
      </c>
      <c r="D5005" t="s">
        <v>2678</v>
      </c>
      <c r="E5005">
        <v>1000730</v>
      </c>
      <c r="F5005" t="s">
        <v>47</v>
      </c>
      <c r="G5005" t="s">
        <v>317</v>
      </c>
      <c r="H5005" t="s">
        <v>2557</v>
      </c>
      <c r="I5005">
        <v>37193589</v>
      </c>
      <c r="J5005" t="s">
        <v>2558</v>
      </c>
      <c r="K5005">
        <v>0</v>
      </c>
      <c r="L5005" t="s">
        <v>1228</v>
      </c>
      <c r="M5005">
        <v>0</v>
      </c>
      <c r="N5005" t="s">
        <v>1228</v>
      </c>
    </row>
    <row r="5006" spans="1:14" hidden="1">
      <c r="A5006">
        <v>10</v>
      </c>
      <c r="B5006">
        <v>41</v>
      </c>
      <c r="C5006" t="s">
        <v>2555</v>
      </c>
      <c r="D5006" t="s">
        <v>2678</v>
      </c>
      <c r="E5006">
        <v>1000730</v>
      </c>
      <c r="F5006" t="s">
        <v>47</v>
      </c>
      <c r="G5006" t="s">
        <v>317</v>
      </c>
      <c r="H5006" t="s">
        <v>2557</v>
      </c>
      <c r="I5006">
        <v>37193589</v>
      </c>
      <c r="J5006" t="s">
        <v>2558</v>
      </c>
      <c r="K5006">
        <v>0</v>
      </c>
      <c r="L5006" t="s">
        <v>1228</v>
      </c>
      <c r="M5006">
        <v>0</v>
      </c>
      <c r="N5006" t="s">
        <v>1228</v>
      </c>
    </row>
    <row r="5007" spans="1:14" hidden="1">
      <c r="A5007">
        <v>10</v>
      </c>
      <c r="B5007">
        <v>41</v>
      </c>
      <c r="C5007" t="s">
        <v>2555</v>
      </c>
      <c r="D5007" t="s">
        <v>2678</v>
      </c>
      <c r="E5007">
        <v>1000730</v>
      </c>
      <c r="F5007" t="s">
        <v>47</v>
      </c>
      <c r="G5007" t="s">
        <v>117</v>
      </c>
      <c r="H5007" t="s">
        <v>2557</v>
      </c>
      <c r="I5007">
        <v>37193589</v>
      </c>
      <c r="J5007" t="s">
        <v>2558</v>
      </c>
      <c r="K5007" s="45">
        <v>3428</v>
      </c>
      <c r="L5007" t="s">
        <v>1228</v>
      </c>
      <c r="M5007">
        <v>651</v>
      </c>
      <c r="N5007" t="s">
        <v>1228</v>
      </c>
    </row>
    <row r="5008" spans="1:14" hidden="1">
      <c r="A5008">
        <v>10</v>
      </c>
      <c r="B5008">
        <v>41</v>
      </c>
      <c r="C5008" t="s">
        <v>2555</v>
      </c>
      <c r="D5008" t="s">
        <v>2678</v>
      </c>
      <c r="E5008">
        <v>1000730</v>
      </c>
      <c r="F5008" t="s">
        <v>47</v>
      </c>
      <c r="G5008" t="s">
        <v>481</v>
      </c>
      <c r="H5008" t="s">
        <v>2557</v>
      </c>
      <c r="I5008">
        <v>37193589</v>
      </c>
      <c r="J5008" t="s">
        <v>2558</v>
      </c>
      <c r="K5008">
        <v>0</v>
      </c>
      <c r="L5008" t="s">
        <v>1228</v>
      </c>
      <c r="M5008">
        <v>0</v>
      </c>
      <c r="N5008" t="s">
        <v>1228</v>
      </c>
    </row>
    <row r="5009" spans="1:14" hidden="1">
      <c r="A5009">
        <v>10</v>
      </c>
      <c r="B5009">
        <v>41</v>
      </c>
      <c r="C5009" t="s">
        <v>2555</v>
      </c>
      <c r="D5009" t="s">
        <v>2678</v>
      </c>
      <c r="E5009">
        <v>1000730</v>
      </c>
      <c r="F5009" t="s">
        <v>47</v>
      </c>
      <c r="G5009" t="s">
        <v>481</v>
      </c>
      <c r="H5009" t="s">
        <v>2557</v>
      </c>
      <c r="I5009">
        <v>37193589</v>
      </c>
      <c r="J5009" t="s">
        <v>2558</v>
      </c>
      <c r="K5009">
        <v>0</v>
      </c>
      <c r="L5009" t="s">
        <v>1228</v>
      </c>
      <c r="M5009">
        <v>0</v>
      </c>
      <c r="N5009" t="s">
        <v>1228</v>
      </c>
    </row>
    <row r="5010" spans="1:14" hidden="1">
      <c r="A5010">
        <v>10</v>
      </c>
      <c r="B5010">
        <v>41</v>
      </c>
      <c r="C5010" t="s">
        <v>2555</v>
      </c>
      <c r="D5010" t="s">
        <v>2678</v>
      </c>
      <c r="E5010">
        <v>1000730</v>
      </c>
      <c r="F5010" t="s">
        <v>47</v>
      </c>
      <c r="G5010" t="s">
        <v>317</v>
      </c>
      <c r="H5010" t="s">
        <v>2557</v>
      </c>
      <c r="I5010">
        <v>37193589</v>
      </c>
      <c r="J5010" t="s">
        <v>2558</v>
      </c>
      <c r="K5010">
        <v>0</v>
      </c>
      <c r="L5010" t="s">
        <v>1228</v>
      </c>
      <c r="M5010">
        <v>0</v>
      </c>
      <c r="N5010" t="s">
        <v>1228</v>
      </c>
    </row>
    <row r="5011" spans="1:14" hidden="1">
      <c r="A5011">
        <v>10</v>
      </c>
      <c r="B5011">
        <v>41</v>
      </c>
      <c r="C5011" t="s">
        <v>2555</v>
      </c>
      <c r="D5011" t="s">
        <v>2678</v>
      </c>
      <c r="E5011">
        <v>1000730</v>
      </c>
      <c r="F5011" t="s">
        <v>47</v>
      </c>
      <c r="G5011" t="s">
        <v>80</v>
      </c>
      <c r="H5011" t="s">
        <v>2557</v>
      </c>
      <c r="I5011">
        <v>37193589</v>
      </c>
      <c r="J5011" t="s">
        <v>2558</v>
      </c>
      <c r="K5011">
        <v>0</v>
      </c>
      <c r="L5011" t="s">
        <v>1228</v>
      </c>
      <c r="M5011">
        <v>0</v>
      </c>
      <c r="N5011" t="s">
        <v>1228</v>
      </c>
    </row>
    <row r="5012" spans="1:14" hidden="1">
      <c r="A5012">
        <v>10</v>
      </c>
      <c r="B5012">
        <v>41</v>
      </c>
      <c r="C5012" t="s">
        <v>2555</v>
      </c>
      <c r="D5012" t="s">
        <v>2678</v>
      </c>
      <c r="E5012">
        <v>1000730</v>
      </c>
      <c r="F5012" t="s">
        <v>47</v>
      </c>
      <c r="G5012" t="s">
        <v>250</v>
      </c>
      <c r="H5012" t="s">
        <v>2557</v>
      </c>
      <c r="I5012">
        <v>37193589</v>
      </c>
      <c r="J5012" t="s">
        <v>2558</v>
      </c>
      <c r="K5012">
        <v>0</v>
      </c>
      <c r="L5012" t="s">
        <v>1228</v>
      </c>
      <c r="M5012">
        <v>0</v>
      </c>
      <c r="N5012" t="s">
        <v>1228</v>
      </c>
    </row>
    <row r="5013" spans="1:14" hidden="1">
      <c r="A5013">
        <v>10</v>
      </c>
      <c r="B5013">
        <v>41</v>
      </c>
      <c r="C5013" t="s">
        <v>2555</v>
      </c>
      <c r="D5013" t="s">
        <v>2678</v>
      </c>
      <c r="E5013">
        <v>1000730</v>
      </c>
      <c r="F5013" t="s">
        <v>47</v>
      </c>
      <c r="G5013" t="s">
        <v>117</v>
      </c>
      <c r="H5013" t="s">
        <v>2557</v>
      </c>
      <c r="I5013">
        <v>37193589</v>
      </c>
      <c r="J5013" t="s">
        <v>2558</v>
      </c>
      <c r="K5013">
        <v>0</v>
      </c>
      <c r="L5013" t="s">
        <v>1228</v>
      </c>
      <c r="M5013">
        <v>0</v>
      </c>
      <c r="N5013" t="s">
        <v>1228</v>
      </c>
    </row>
    <row r="5014" spans="1:14" hidden="1">
      <c r="A5014">
        <v>10</v>
      </c>
      <c r="B5014">
        <v>41</v>
      </c>
      <c r="C5014" t="s">
        <v>2555</v>
      </c>
      <c r="D5014" t="s">
        <v>2678</v>
      </c>
      <c r="E5014">
        <v>1000730</v>
      </c>
      <c r="F5014" t="s">
        <v>47</v>
      </c>
      <c r="G5014" t="s">
        <v>182</v>
      </c>
      <c r="H5014" t="s">
        <v>2557</v>
      </c>
      <c r="I5014">
        <v>37193589</v>
      </c>
      <c r="J5014" t="s">
        <v>2558</v>
      </c>
      <c r="K5014">
        <v>0</v>
      </c>
      <c r="L5014" t="s">
        <v>1228</v>
      </c>
      <c r="M5014">
        <v>0</v>
      </c>
      <c r="N5014" t="s">
        <v>1228</v>
      </c>
    </row>
    <row r="5015" spans="1:14" hidden="1">
      <c r="A5015">
        <v>10</v>
      </c>
      <c r="B5015">
        <v>41</v>
      </c>
      <c r="C5015" t="s">
        <v>2555</v>
      </c>
      <c r="D5015" t="s">
        <v>2678</v>
      </c>
      <c r="E5015">
        <v>1000730</v>
      </c>
      <c r="F5015" t="s">
        <v>47</v>
      </c>
      <c r="G5015" t="s">
        <v>409</v>
      </c>
      <c r="H5015" t="s">
        <v>2557</v>
      </c>
      <c r="I5015">
        <v>37193589</v>
      </c>
      <c r="J5015" t="s">
        <v>2558</v>
      </c>
      <c r="K5015">
        <v>0</v>
      </c>
      <c r="L5015" t="s">
        <v>1228</v>
      </c>
      <c r="M5015">
        <v>0</v>
      </c>
      <c r="N5015" t="s">
        <v>1228</v>
      </c>
    </row>
    <row r="5016" spans="1:14" hidden="1">
      <c r="A5016">
        <v>10</v>
      </c>
      <c r="B5016">
        <v>41</v>
      </c>
      <c r="C5016" t="s">
        <v>2555</v>
      </c>
      <c r="D5016" t="s">
        <v>2678</v>
      </c>
      <c r="E5016">
        <v>1000730</v>
      </c>
      <c r="F5016" t="s">
        <v>47</v>
      </c>
      <c r="G5016" t="s">
        <v>317</v>
      </c>
      <c r="H5016" t="s">
        <v>2557</v>
      </c>
      <c r="I5016">
        <v>37193589</v>
      </c>
      <c r="J5016" t="s">
        <v>2558</v>
      </c>
      <c r="K5016">
        <v>0</v>
      </c>
      <c r="L5016" t="s">
        <v>1228</v>
      </c>
      <c r="M5016">
        <v>0</v>
      </c>
      <c r="N5016" t="s">
        <v>1228</v>
      </c>
    </row>
    <row r="5017" spans="1:14" hidden="1">
      <c r="A5017">
        <v>10</v>
      </c>
      <c r="B5017">
        <v>41</v>
      </c>
      <c r="C5017" t="s">
        <v>2555</v>
      </c>
      <c r="D5017" t="s">
        <v>2678</v>
      </c>
      <c r="E5017">
        <v>1000730</v>
      </c>
      <c r="F5017" t="s">
        <v>47</v>
      </c>
      <c r="G5017" t="s">
        <v>80</v>
      </c>
      <c r="H5017" t="s">
        <v>2557</v>
      </c>
      <c r="I5017">
        <v>37193589</v>
      </c>
      <c r="J5017" t="s">
        <v>2558</v>
      </c>
      <c r="K5017">
        <v>0</v>
      </c>
      <c r="L5017" t="s">
        <v>1228</v>
      </c>
      <c r="M5017">
        <v>0</v>
      </c>
      <c r="N5017" t="s">
        <v>1228</v>
      </c>
    </row>
    <row r="5018" spans="1:14" hidden="1">
      <c r="A5018">
        <v>10</v>
      </c>
      <c r="B5018">
        <v>41</v>
      </c>
      <c r="C5018" t="s">
        <v>2555</v>
      </c>
      <c r="D5018" t="s">
        <v>2678</v>
      </c>
      <c r="E5018">
        <v>1000730</v>
      </c>
      <c r="F5018" t="s">
        <v>47</v>
      </c>
      <c r="G5018" t="s">
        <v>117</v>
      </c>
      <c r="H5018" t="s">
        <v>2557</v>
      </c>
      <c r="I5018">
        <v>37193589</v>
      </c>
      <c r="J5018" t="s">
        <v>2558</v>
      </c>
      <c r="K5018">
        <v>0</v>
      </c>
      <c r="L5018" t="s">
        <v>1228</v>
      </c>
      <c r="M5018">
        <v>0</v>
      </c>
      <c r="N5018" t="s">
        <v>1228</v>
      </c>
    </row>
    <row r="5019" spans="1:14" hidden="1">
      <c r="A5019">
        <v>10</v>
      </c>
      <c r="B5019">
        <v>41</v>
      </c>
      <c r="C5019" t="s">
        <v>2555</v>
      </c>
      <c r="D5019" t="s">
        <v>2678</v>
      </c>
      <c r="E5019">
        <v>1000730</v>
      </c>
      <c r="F5019" t="s">
        <v>47</v>
      </c>
      <c r="G5019" t="s">
        <v>155</v>
      </c>
      <c r="H5019" t="s">
        <v>2557</v>
      </c>
      <c r="I5019">
        <v>37193589</v>
      </c>
      <c r="J5019" t="s">
        <v>2558</v>
      </c>
      <c r="K5019">
        <v>0</v>
      </c>
      <c r="L5019" t="s">
        <v>1228</v>
      </c>
      <c r="M5019">
        <v>0</v>
      </c>
      <c r="N5019" t="s">
        <v>1228</v>
      </c>
    </row>
    <row r="5020" spans="1:14" hidden="1">
      <c r="A5020">
        <v>10</v>
      </c>
      <c r="B5020">
        <v>41</v>
      </c>
      <c r="C5020" t="s">
        <v>2555</v>
      </c>
      <c r="D5020" t="s">
        <v>2678</v>
      </c>
      <c r="E5020">
        <v>1000730</v>
      </c>
      <c r="F5020" t="s">
        <v>47</v>
      </c>
      <c r="G5020" t="s">
        <v>252</v>
      </c>
      <c r="H5020" t="s">
        <v>2557</v>
      </c>
      <c r="I5020">
        <v>37193589</v>
      </c>
      <c r="J5020" t="s">
        <v>2558</v>
      </c>
      <c r="K5020">
        <v>0</v>
      </c>
      <c r="L5020" t="s">
        <v>1228</v>
      </c>
      <c r="M5020">
        <v>0</v>
      </c>
      <c r="N5020" t="s">
        <v>1228</v>
      </c>
    </row>
    <row r="5021" spans="1:14" hidden="1">
      <c r="A5021">
        <v>10</v>
      </c>
      <c r="B5021">
        <v>41</v>
      </c>
      <c r="C5021" t="s">
        <v>2555</v>
      </c>
      <c r="D5021" t="s">
        <v>2678</v>
      </c>
      <c r="E5021">
        <v>1000730</v>
      </c>
      <c r="F5021" t="s">
        <v>47</v>
      </c>
      <c r="G5021" t="s">
        <v>414</v>
      </c>
      <c r="H5021" t="s">
        <v>2557</v>
      </c>
      <c r="I5021">
        <v>37193589</v>
      </c>
      <c r="J5021" t="s">
        <v>2558</v>
      </c>
      <c r="K5021">
        <v>0</v>
      </c>
      <c r="L5021" t="s">
        <v>1228</v>
      </c>
      <c r="M5021">
        <v>0</v>
      </c>
      <c r="N5021" t="s">
        <v>1228</v>
      </c>
    </row>
    <row r="5022" spans="1:14" hidden="1">
      <c r="A5022">
        <v>10</v>
      </c>
      <c r="B5022">
        <v>41</v>
      </c>
      <c r="C5022" t="s">
        <v>2555</v>
      </c>
      <c r="D5022" t="s">
        <v>2678</v>
      </c>
      <c r="E5022">
        <v>1000730</v>
      </c>
      <c r="F5022" t="s">
        <v>47</v>
      </c>
      <c r="G5022" t="s">
        <v>530</v>
      </c>
      <c r="H5022" t="s">
        <v>2557</v>
      </c>
      <c r="I5022">
        <v>37193589</v>
      </c>
      <c r="J5022" t="s">
        <v>2558</v>
      </c>
      <c r="K5022">
        <v>0</v>
      </c>
      <c r="L5022" t="s">
        <v>1228</v>
      </c>
      <c r="M5022">
        <v>0</v>
      </c>
      <c r="N5022" t="s">
        <v>1228</v>
      </c>
    </row>
    <row r="5023" spans="1:14" hidden="1">
      <c r="A5023">
        <v>10</v>
      </c>
      <c r="B5023">
        <v>41</v>
      </c>
      <c r="C5023" t="s">
        <v>2555</v>
      </c>
      <c r="D5023" t="s">
        <v>2678</v>
      </c>
      <c r="E5023">
        <v>1000730</v>
      </c>
      <c r="F5023" t="s">
        <v>47</v>
      </c>
      <c r="G5023" t="s">
        <v>117</v>
      </c>
      <c r="H5023" t="s">
        <v>2557</v>
      </c>
      <c r="I5023">
        <v>37193589</v>
      </c>
      <c r="J5023" t="s">
        <v>2558</v>
      </c>
      <c r="K5023">
        <v>0</v>
      </c>
      <c r="L5023" t="s">
        <v>1228</v>
      </c>
      <c r="M5023">
        <v>0</v>
      </c>
      <c r="N5023" t="s">
        <v>1228</v>
      </c>
    </row>
    <row r="5024" spans="1:14" hidden="1">
      <c r="A5024">
        <v>19</v>
      </c>
      <c r="B5024">
        <v>57</v>
      </c>
      <c r="C5024" t="s">
        <v>2555</v>
      </c>
      <c r="D5024" t="s">
        <v>2680</v>
      </c>
      <c r="E5024">
        <v>1000730</v>
      </c>
      <c r="F5024" t="s">
        <v>47</v>
      </c>
      <c r="G5024" t="s">
        <v>54</v>
      </c>
      <c r="H5024" t="s">
        <v>2557</v>
      </c>
      <c r="I5024">
        <v>37202119</v>
      </c>
      <c r="J5024" t="s">
        <v>2558</v>
      </c>
      <c r="K5024" s="45">
        <v>1210447</v>
      </c>
      <c r="L5024" t="s">
        <v>1228</v>
      </c>
      <c r="M5024" s="45">
        <v>229985</v>
      </c>
      <c r="N5024" t="s">
        <v>1228</v>
      </c>
    </row>
    <row r="5025" spans="1:14" hidden="1">
      <c r="A5025">
        <v>10</v>
      </c>
      <c r="B5025">
        <v>41</v>
      </c>
      <c r="C5025" t="s">
        <v>2555</v>
      </c>
      <c r="D5025" t="s">
        <v>2681</v>
      </c>
      <c r="E5025">
        <v>1000730</v>
      </c>
      <c r="F5025" t="s">
        <v>47</v>
      </c>
      <c r="G5025" t="s">
        <v>245</v>
      </c>
      <c r="H5025" t="s">
        <v>2557</v>
      </c>
      <c r="I5025">
        <v>37203326</v>
      </c>
      <c r="J5025" t="s">
        <v>2558</v>
      </c>
      <c r="K5025" s="45">
        <v>5692</v>
      </c>
      <c r="L5025" t="s">
        <v>1228</v>
      </c>
      <c r="M5025" s="45">
        <v>1081</v>
      </c>
      <c r="N5025" t="s">
        <v>1228</v>
      </c>
    </row>
    <row r="5026" spans="1:14" hidden="1">
      <c r="A5026">
        <v>10</v>
      </c>
      <c r="B5026">
        <v>41</v>
      </c>
      <c r="C5026" t="s">
        <v>2555</v>
      </c>
      <c r="D5026" t="s">
        <v>2681</v>
      </c>
      <c r="E5026">
        <v>1000730</v>
      </c>
      <c r="F5026" t="s">
        <v>47</v>
      </c>
      <c r="G5026" t="s">
        <v>150</v>
      </c>
      <c r="H5026" t="s">
        <v>2557</v>
      </c>
      <c r="I5026">
        <v>37203326</v>
      </c>
      <c r="J5026" t="s">
        <v>2558</v>
      </c>
      <c r="K5026">
        <v>0</v>
      </c>
      <c r="L5026" t="s">
        <v>1228</v>
      </c>
      <c r="M5026">
        <v>0</v>
      </c>
      <c r="N5026" t="s">
        <v>1228</v>
      </c>
    </row>
    <row r="5027" spans="1:14" hidden="1">
      <c r="A5027">
        <v>10</v>
      </c>
      <c r="B5027">
        <v>41</v>
      </c>
      <c r="C5027" t="s">
        <v>2555</v>
      </c>
      <c r="D5027" t="s">
        <v>2681</v>
      </c>
      <c r="E5027">
        <v>1000730</v>
      </c>
      <c r="F5027" t="s">
        <v>47</v>
      </c>
      <c r="G5027" t="s">
        <v>80</v>
      </c>
      <c r="H5027" t="s">
        <v>2557</v>
      </c>
      <c r="I5027">
        <v>37203326</v>
      </c>
      <c r="J5027" t="s">
        <v>2558</v>
      </c>
      <c r="K5027">
        <v>0</v>
      </c>
      <c r="L5027" t="s">
        <v>1228</v>
      </c>
      <c r="M5027">
        <v>0</v>
      </c>
      <c r="N5027" t="s">
        <v>1228</v>
      </c>
    </row>
    <row r="5028" spans="1:14" hidden="1">
      <c r="A5028">
        <v>10</v>
      </c>
      <c r="B5028">
        <v>41</v>
      </c>
      <c r="C5028" t="s">
        <v>2555</v>
      </c>
      <c r="D5028" t="s">
        <v>2681</v>
      </c>
      <c r="E5028">
        <v>1000730</v>
      </c>
      <c r="F5028" t="s">
        <v>47</v>
      </c>
      <c r="G5028" t="s">
        <v>481</v>
      </c>
      <c r="H5028" t="s">
        <v>2557</v>
      </c>
      <c r="I5028">
        <v>37203326</v>
      </c>
      <c r="J5028" t="s">
        <v>2558</v>
      </c>
      <c r="K5028">
        <v>287</v>
      </c>
      <c r="L5028" t="s">
        <v>1228</v>
      </c>
      <c r="M5028">
        <v>55</v>
      </c>
      <c r="N5028" t="s">
        <v>1228</v>
      </c>
    </row>
    <row r="5029" spans="1:14" hidden="1">
      <c r="A5029">
        <v>10</v>
      </c>
      <c r="B5029">
        <v>41</v>
      </c>
      <c r="C5029" t="s">
        <v>2555</v>
      </c>
      <c r="D5029" t="s">
        <v>2681</v>
      </c>
      <c r="E5029">
        <v>1000730</v>
      </c>
      <c r="F5029" t="s">
        <v>47</v>
      </c>
      <c r="G5029" t="s">
        <v>252</v>
      </c>
      <c r="H5029" t="s">
        <v>2557</v>
      </c>
      <c r="I5029">
        <v>37203326</v>
      </c>
      <c r="J5029" t="s">
        <v>2558</v>
      </c>
      <c r="K5029">
        <v>0</v>
      </c>
      <c r="L5029" t="s">
        <v>1228</v>
      </c>
      <c r="M5029">
        <v>0</v>
      </c>
      <c r="N5029" t="s">
        <v>1228</v>
      </c>
    </row>
    <row r="5030" spans="1:14" hidden="1">
      <c r="A5030">
        <v>10</v>
      </c>
      <c r="B5030">
        <v>41</v>
      </c>
      <c r="C5030" t="s">
        <v>2555</v>
      </c>
      <c r="D5030" t="s">
        <v>2681</v>
      </c>
      <c r="E5030">
        <v>1000730</v>
      </c>
      <c r="F5030" t="s">
        <v>47</v>
      </c>
      <c r="G5030" t="s">
        <v>245</v>
      </c>
      <c r="H5030" t="s">
        <v>2557</v>
      </c>
      <c r="I5030">
        <v>37203326</v>
      </c>
      <c r="J5030" t="s">
        <v>2558</v>
      </c>
      <c r="K5030">
        <v>0</v>
      </c>
      <c r="L5030" t="s">
        <v>1228</v>
      </c>
      <c r="M5030">
        <v>0</v>
      </c>
      <c r="N5030" t="s">
        <v>1228</v>
      </c>
    </row>
    <row r="5031" spans="1:14" hidden="1">
      <c r="A5031">
        <v>10</v>
      </c>
      <c r="B5031">
        <v>41</v>
      </c>
      <c r="C5031" t="s">
        <v>2555</v>
      </c>
      <c r="D5031" t="s">
        <v>2681</v>
      </c>
      <c r="E5031">
        <v>1000730</v>
      </c>
      <c r="F5031" t="s">
        <v>47</v>
      </c>
      <c r="G5031" t="s">
        <v>117</v>
      </c>
      <c r="H5031" t="s">
        <v>2557</v>
      </c>
      <c r="I5031">
        <v>37203326</v>
      </c>
      <c r="J5031" t="s">
        <v>2558</v>
      </c>
      <c r="K5031">
        <v>0</v>
      </c>
      <c r="L5031" t="s">
        <v>1228</v>
      </c>
      <c r="M5031">
        <v>0</v>
      </c>
      <c r="N5031" t="s">
        <v>1228</v>
      </c>
    </row>
    <row r="5032" spans="1:14" hidden="1">
      <c r="A5032">
        <v>10</v>
      </c>
      <c r="B5032">
        <v>41</v>
      </c>
      <c r="C5032" t="s">
        <v>2555</v>
      </c>
      <c r="D5032" t="s">
        <v>2681</v>
      </c>
      <c r="E5032">
        <v>1000730</v>
      </c>
      <c r="F5032" t="s">
        <v>47</v>
      </c>
      <c r="G5032" t="s">
        <v>135</v>
      </c>
      <c r="H5032" t="s">
        <v>2557</v>
      </c>
      <c r="I5032">
        <v>37203326</v>
      </c>
      <c r="J5032" t="s">
        <v>2558</v>
      </c>
      <c r="K5032" s="45">
        <v>1477</v>
      </c>
      <c r="L5032" t="s">
        <v>1228</v>
      </c>
      <c r="M5032">
        <v>281</v>
      </c>
      <c r="N5032" t="s">
        <v>1228</v>
      </c>
    </row>
    <row r="5033" spans="1:14" hidden="1">
      <c r="A5033">
        <v>10</v>
      </c>
      <c r="B5033">
        <v>41</v>
      </c>
      <c r="C5033" t="s">
        <v>2555</v>
      </c>
      <c r="D5033" t="s">
        <v>2681</v>
      </c>
      <c r="E5033">
        <v>1000730</v>
      </c>
      <c r="F5033" t="s">
        <v>47</v>
      </c>
      <c r="G5033" t="s">
        <v>137</v>
      </c>
      <c r="H5033" t="s">
        <v>2557</v>
      </c>
      <c r="I5033">
        <v>37203326</v>
      </c>
      <c r="J5033" t="s">
        <v>2558</v>
      </c>
      <c r="K5033">
        <v>717</v>
      </c>
      <c r="L5033" t="s">
        <v>1228</v>
      </c>
      <c r="M5033">
        <v>136</v>
      </c>
      <c r="N5033" t="s">
        <v>1228</v>
      </c>
    </row>
    <row r="5034" spans="1:14" hidden="1">
      <c r="A5034">
        <v>10</v>
      </c>
      <c r="B5034">
        <v>41</v>
      </c>
      <c r="C5034" t="s">
        <v>2555</v>
      </c>
      <c r="D5034" t="s">
        <v>2681</v>
      </c>
      <c r="E5034">
        <v>1000730</v>
      </c>
      <c r="F5034" t="s">
        <v>47</v>
      </c>
      <c r="G5034" t="s">
        <v>117</v>
      </c>
      <c r="H5034" t="s">
        <v>2557</v>
      </c>
      <c r="I5034">
        <v>37203326</v>
      </c>
      <c r="J5034" t="s">
        <v>2558</v>
      </c>
      <c r="K5034" s="45">
        <v>28696</v>
      </c>
      <c r="L5034" t="s">
        <v>1228</v>
      </c>
      <c r="M5034" s="45">
        <v>5452</v>
      </c>
      <c r="N5034" t="s">
        <v>1228</v>
      </c>
    </row>
    <row r="5035" spans="1:14" hidden="1">
      <c r="A5035">
        <v>10</v>
      </c>
      <c r="B5035">
        <v>41</v>
      </c>
      <c r="C5035" t="s">
        <v>2555</v>
      </c>
      <c r="D5035" t="s">
        <v>2681</v>
      </c>
      <c r="E5035">
        <v>1000730</v>
      </c>
      <c r="F5035" t="s">
        <v>47</v>
      </c>
      <c r="G5035" t="s">
        <v>245</v>
      </c>
      <c r="H5035" t="s">
        <v>2557</v>
      </c>
      <c r="I5035">
        <v>37203326</v>
      </c>
      <c r="J5035" t="s">
        <v>2558</v>
      </c>
      <c r="K5035">
        <v>0</v>
      </c>
      <c r="L5035" t="s">
        <v>1228</v>
      </c>
      <c r="M5035">
        <v>0</v>
      </c>
      <c r="N5035" t="s">
        <v>1228</v>
      </c>
    </row>
    <row r="5036" spans="1:14" hidden="1">
      <c r="A5036">
        <v>10</v>
      </c>
      <c r="B5036">
        <v>41</v>
      </c>
      <c r="C5036" t="s">
        <v>2555</v>
      </c>
      <c r="D5036" t="s">
        <v>2681</v>
      </c>
      <c r="E5036">
        <v>1000730</v>
      </c>
      <c r="F5036" t="s">
        <v>47</v>
      </c>
      <c r="G5036" t="s">
        <v>150</v>
      </c>
      <c r="H5036" t="s">
        <v>2557</v>
      </c>
      <c r="I5036">
        <v>37203326</v>
      </c>
      <c r="J5036" t="s">
        <v>2558</v>
      </c>
      <c r="K5036">
        <v>0</v>
      </c>
      <c r="L5036" t="s">
        <v>1228</v>
      </c>
      <c r="M5036">
        <v>0</v>
      </c>
      <c r="N5036" t="s">
        <v>1228</v>
      </c>
    </row>
    <row r="5037" spans="1:14" hidden="1">
      <c r="A5037">
        <v>10</v>
      </c>
      <c r="B5037">
        <v>41</v>
      </c>
      <c r="C5037" t="s">
        <v>2555</v>
      </c>
      <c r="D5037" t="s">
        <v>2681</v>
      </c>
      <c r="E5037">
        <v>1000730</v>
      </c>
      <c r="F5037" t="s">
        <v>47</v>
      </c>
      <c r="G5037" t="s">
        <v>80</v>
      </c>
      <c r="H5037" t="s">
        <v>2557</v>
      </c>
      <c r="I5037">
        <v>37203326</v>
      </c>
      <c r="J5037" t="s">
        <v>2558</v>
      </c>
      <c r="K5037">
        <v>0</v>
      </c>
      <c r="L5037" t="s">
        <v>1228</v>
      </c>
      <c r="M5037">
        <v>0</v>
      </c>
      <c r="N5037" t="s">
        <v>1228</v>
      </c>
    </row>
    <row r="5038" spans="1:14" hidden="1">
      <c r="A5038">
        <v>10</v>
      </c>
      <c r="B5038">
        <v>41</v>
      </c>
      <c r="C5038" t="s">
        <v>2555</v>
      </c>
      <c r="D5038" t="s">
        <v>2681</v>
      </c>
      <c r="E5038">
        <v>1000730</v>
      </c>
      <c r="F5038" t="s">
        <v>47</v>
      </c>
      <c r="G5038" t="s">
        <v>252</v>
      </c>
      <c r="H5038" t="s">
        <v>2557</v>
      </c>
      <c r="I5038">
        <v>37203326</v>
      </c>
      <c r="J5038" t="s">
        <v>2558</v>
      </c>
      <c r="K5038">
        <v>0</v>
      </c>
      <c r="L5038" t="s">
        <v>1228</v>
      </c>
      <c r="M5038">
        <v>0</v>
      </c>
      <c r="N5038" t="s">
        <v>1228</v>
      </c>
    </row>
    <row r="5039" spans="1:14" hidden="1">
      <c r="A5039">
        <v>10</v>
      </c>
      <c r="B5039">
        <v>41</v>
      </c>
      <c r="C5039" t="s">
        <v>2555</v>
      </c>
      <c r="D5039" t="s">
        <v>2681</v>
      </c>
      <c r="E5039">
        <v>1000730</v>
      </c>
      <c r="F5039" t="s">
        <v>47</v>
      </c>
      <c r="G5039" t="s">
        <v>117</v>
      </c>
      <c r="H5039" t="s">
        <v>2557</v>
      </c>
      <c r="I5039">
        <v>37203326</v>
      </c>
      <c r="J5039" t="s">
        <v>2558</v>
      </c>
      <c r="K5039">
        <v>0</v>
      </c>
      <c r="L5039" t="s">
        <v>1228</v>
      </c>
      <c r="M5039">
        <v>0</v>
      </c>
      <c r="N5039" t="s">
        <v>1228</v>
      </c>
    </row>
    <row r="5040" spans="1:14" hidden="1">
      <c r="A5040">
        <v>10</v>
      </c>
      <c r="B5040">
        <v>41</v>
      </c>
      <c r="C5040" t="s">
        <v>2555</v>
      </c>
      <c r="D5040" t="s">
        <v>2681</v>
      </c>
      <c r="E5040">
        <v>1000730</v>
      </c>
      <c r="F5040" t="s">
        <v>47</v>
      </c>
      <c r="G5040" t="s">
        <v>135</v>
      </c>
      <c r="H5040" t="s">
        <v>2557</v>
      </c>
      <c r="I5040">
        <v>37203326</v>
      </c>
      <c r="J5040" t="s">
        <v>2558</v>
      </c>
      <c r="K5040">
        <v>0</v>
      </c>
      <c r="L5040" t="s">
        <v>1228</v>
      </c>
      <c r="M5040">
        <v>0</v>
      </c>
      <c r="N5040" t="s">
        <v>1228</v>
      </c>
    </row>
    <row r="5041" spans="1:14" hidden="1">
      <c r="A5041">
        <v>10</v>
      </c>
      <c r="B5041">
        <v>41</v>
      </c>
      <c r="C5041" t="s">
        <v>2555</v>
      </c>
      <c r="D5041" t="s">
        <v>2681</v>
      </c>
      <c r="E5041">
        <v>1000730</v>
      </c>
      <c r="F5041" t="s">
        <v>47</v>
      </c>
      <c r="G5041" t="s">
        <v>137</v>
      </c>
      <c r="H5041" t="s">
        <v>2557</v>
      </c>
      <c r="I5041">
        <v>37203326</v>
      </c>
      <c r="J5041" t="s">
        <v>2558</v>
      </c>
      <c r="K5041">
        <v>0</v>
      </c>
      <c r="L5041" t="s">
        <v>1228</v>
      </c>
      <c r="M5041">
        <v>0</v>
      </c>
      <c r="N5041" t="s">
        <v>1228</v>
      </c>
    </row>
    <row r="5042" spans="1:14" hidden="1">
      <c r="A5042">
        <v>10</v>
      </c>
      <c r="B5042">
        <v>41</v>
      </c>
      <c r="C5042" t="s">
        <v>2555</v>
      </c>
      <c r="D5042" t="s">
        <v>2681</v>
      </c>
      <c r="E5042">
        <v>1000730</v>
      </c>
      <c r="F5042" t="s">
        <v>47</v>
      </c>
      <c r="G5042" t="s">
        <v>245</v>
      </c>
      <c r="H5042" t="s">
        <v>2557</v>
      </c>
      <c r="I5042">
        <v>37203326</v>
      </c>
      <c r="J5042" t="s">
        <v>2558</v>
      </c>
      <c r="K5042">
        <v>0</v>
      </c>
      <c r="L5042" t="s">
        <v>1228</v>
      </c>
      <c r="M5042">
        <v>0</v>
      </c>
      <c r="N5042" t="s">
        <v>1228</v>
      </c>
    </row>
    <row r="5043" spans="1:14" hidden="1">
      <c r="A5043">
        <v>10</v>
      </c>
      <c r="B5043">
        <v>41</v>
      </c>
      <c r="C5043" t="s">
        <v>2555</v>
      </c>
      <c r="D5043" t="s">
        <v>2681</v>
      </c>
      <c r="E5043">
        <v>1000730</v>
      </c>
      <c r="F5043" t="s">
        <v>47</v>
      </c>
      <c r="G5043" t="s">
        <v>117</v>
      </c>
      <c r="H5043" t="s">
        <v>2557</v>
      </c>
      <c r="I5043">
        <v>37203326</v>
      </c>
      <c r="J5043" t="s">
        <v>2558</v>
      </c>
      <c r="K5043">
        <v>0</v>
      </c>
      <c r="L5043" t="s">
        <v>1228</v>
      </c>
      <c r="M5043">
        <v>0</v>
      </c>
      <c r="N5043" t="s">
        <v>1228</v>
      </c>
    </row>
    <row r="5044" spans="1:14" hidden="1">
      <c r="A5044">
        <v>10</v>
      </c>
      <c r="B5044">
        <v>41</v>
      </c>
      <c r="C5044" t="s">
        <v>2555</v>
      </c>
      <c r="D5044" t="s">
        <v>2681</v>
      </c>
      <c r="E5044">
        <v>1000730</v>
      </c>
      <c r="F5044" t="s">
        <v>47</v>
      </c>
      <c r="G5044" t="s">
        <v>481</v>
      </c>
      <c r="H5044" t="s">
        <v>2557</v>
      </c>
      <c r="I5044">
        <v>37203326</v>
      </c>
      <c r="J5044" t="s">
        <v>2558</v>
      </c>
      <c r="K5044">
        <v>0</v>
      </c>
      <c r="L5044" t="s">
        <v>1228</v>
      </c>
      <c r="M5044">
        <v>0</v>
      </c>
      <c r="N5044" t="s">
        <v>1228</v>
      </c>
    </row>
    <row r="5045" spans="1:14" hidden="1">
      <c r="A5045">
        <v>19</v>
      </c>
      <c r="B5045">
        <v>41</v>
      </c>
      <c r="C5045" t="s">
        <v>2555</v>
      </c>
      <c r="D5045" t="s">
        <v>2681</v>
      </c>
      <c r="E5045">
        <v>1000730</v>
      </c>
      <c r="F5045" t="s">
        <v>47</v>
      </c>
      <c r="G5045" t="s">
        <v>54</v>
      </c>
      <c r="H5045" t="s">
        <v>2557</v>
      </c>
      <c r="I5045">
        <v>37203328</v>
      </c>
      <c r="J5045" t="s">
        <v>2558</v>
      </c>
      <c r="K5045">
        <v>0</v>
      </c>
      <c r="L5045" t="s">
        <v>1228</v>
      </c>
      <c r="M5045">
        <v>0</v>
      </c>
      <c r="N5045" t="s">
        <v>1228</v>
      </c>
    </row>
    <row r="5046" spans="1:14" hidden="1">
      <c r="A5046">
        <v>19</v>
      </c>
      <c r="B5046">
        <v>41</v>
      </c>
      <c r="C5046" t="s">
        <v>2555</v>
      </c>
      <c r="D5046" t="s">
        <v>2681</v>
      </c>
      <c r="E5046">
        <v>1000730</v>
      </c>
      <c r="F5046" t="s">
        <v>47</v>
      </c>
      <c r="G5046" t="s">
        <v>54</v>
      </c>
      <c r="H5046" t="s">
        <v>2557</v>
      </c>
      <c r="I5046">
        <v>37203328</v>
      </c>
      <c r="J5046" t="s">
        <v>2558</v>
      </c>
      <c r="K5046" s="45">
        <v>66812</v>
      </c>
      <c r="L5046" t="s">
        <v>1228</v>
      </c>
      <c r="M5046" s="45">
        <v>12694</v>
      </c>
      <c r="N5046" t="s">
        <v>1228</v>
      </c>
    </row>
    <row r="5047" spans="1:14" hidden="1">
      <c r="A5047">
        <v>19</v>
      </c>
      <c r="B5047">
        <v>41</v>
      </c>
      <c r="C5047" t="s">
        <v>2555</v>
      </c>
      <c r="D5047" t="s">
        <v>2681</v>
      </c>
      <c r="E5047">
        <v>1000730</v>
      </c>
      <c r="F5047" t="s">
        <v>47</v>
      </c>
      <c r="G5047" t="s">
        <v>54</v>
      </c>
      <c r="H5047" t="s">
        <v>2557</v>
      </c>
      <c r="I5047">
        <v>37203328</v>
      </c>
      <c r="J5047" t="s">
        <v>2558</v>
      </c>
      <c r="K5047">
        <v>0</v>
      </c>
      <c r="L5047" t="s">
        <v>1228</v>
      </c>
      <c r="M5047">
        <v>0</v>
      </c>
      <c r="N5047" t="s">
        <v>1228</v>
      </c>
    </row>
    <row r="5048" spans="1:14" hidden="1">
      <c r="A5048">
        <v>19</v>
      </c>
      <c r="B5048">
        <v>41</v>
      </c>
      <c r="C5048" t="s">
        <v>2555</v>
      </c>
      <c r="D5048" t="s">
        <v>2681</v>
      </c>
      <c r="E5048">
        <v>1000730</v>
      </c>
      <c r="F5048" t="s">
        <v>47</v>
      </c>
      <c r="G5048" t="s">
        <v>54</v>
      </c>
      <c r="H5048" t="s">
        <v>2557</v>
      </c>
      <c r="I5048">
        <v>37203328</v>
      </c>
      <c r="J5048" t="s">
        <v>2558</v>
      </c>
      <c r="K5048">
        <v>0</v>
      </c>
      <c r="L5048" t="s">
        <v>1228</v>
      </c>
      <c r="M5048">
        <v>0</v>
      </c>
      <c r="N5048" t="s">
        <v>1228</v>
      </c>
    </row>
    <row r="5049" spans="1:14" hidden="1">
      <c r="A5049">
        <v>19</v>
      </c>
      <c r="B5049">
        <v>41</v>
      </c>
      <c r="C5049" t="s">
        <v>2559</v>
      </c>
      <c r="D5049" t="s">
        <v>2681</v>
      </c>
      <c r="E5049">
        <v>1000730</v>
      </c>
      <c r="F5049" t="s">
        <v>47</v>
      </c>
      <c r="G5049" t="s">
        <v>54</v>
      </c>
      <c r="H5049" t="s">
        <v>2557</v>
      </c>
      <c r="I5049">
        <v>3912491251</v>
      </c>
      <c r="J5049" t="s">
        <v>2558</v>
      </c>
      <c r="K5049">
        <v>0</v>
      </c>
      <c r="L5049" t="s">
        <v>1228</v>
      </c>
      <c r="M5049">
        <v>0</v>
      </c>
      <c r="N5049" t="s">
        <v>1228</v>
      </c>
    </row>
    <row r="5050" spans="1:14" hidden="1">
      <c r="A5050">
        <v>19</v>
      </c>
      <c r="B5050">
        <v>41</v>
      </c>
      <c r="C5050" t="s">
        <v>2559</v>
      </c>
      <c r="D5050" t="s">
        <v>2681</v>
      </c>
      <c r="E5050">
        <v>1000730</v>
      </c>
      <c r="F5050" t="s">
        <v>47</v>
      </c>
      <c r="G5050" t="s">
        <v>54</v>
      </c>
      <c r="H5050" t="s">
        <v>2557</v>
      </c>
      <c r="I5050">
        <v>3912491251</v>
      </c>
      <c r="J5050" t="s">
        <v>2558</v>
      </c>
      <c r="K5050">
        <v>0</v>
      </c>
      <c r="L5050" t="s">
        <v>1228</v>
      </c>
      <c r="M5050">
        <v>0</v>
      </c>
      <c r="N5050" t="s">
        <v>1228</v>
      </c>
    </row>
    <row r="5051" spans="1:14" hidden="1">
      <c r="A5051">
        <v>19</v>
      </c>
      <c r="B5051">
        <v>41</v>
      </c>
      <c r="C5051" t="s">
        <v>2559</v>
      </c>
      <c r="D5051" t="s">
        <v>2681</v>
      </c>
      <c r="E5051">
        <v>1000730</v>
      </c>
      <c r="F5051" t="s">
        <v>47</v>
      </c>
      <c r="G5051" t="s">
        <v>54</v>
      </c>
      <c r="H5051" t="s">
        <v>2557</v>
      </c>
      <c r="I5051">
        <v>3912491251</v>
      </c>
      <c r="J5051" t="s">
        <v>2558</v>
      </c>
      <c r="K5051">
        <v>0</v>
      </c>
      <c r="L5051" t="s">
        <v>1228</v>
      </c>
      <c r="M5051">
        <v>0</v>
      </c>
      <c r="N5051" t="s">
        <v>1228</v>
      </c>
    </row>
    <row r="5052" spans="1:14" hidden="1">
      <c r="A5052">
        <v>19</v>
      </c>
      <c r="B5052">
        <v>41</v>
      </c>
      <c r="C5052" t="s">
        <v>2559</v>
      </c>
      <c r="D5052" t="s">
        <v>2681</v>
      </c>
      <c r="E5052">
        <v>1000730</v>
      </c>
      <c r="F5052" t="s">
        <v>47</v>
      </c>
      <c r="G5052" t="s">
        <v>54</v>
      </c>
      <c r="H5052" t="s">
        <v>2557</v>
      </c>
      <c r="I5052">
        <v>3912491251</v>
      </c>
      <c r="J5052" t="s">
        <v>2558</v>
      </c>
      <c r="K5052">
        <v>0</v>
      </c>
      <c r="L5052" t="s">
        <v>1228</v>
      </c>
      <c r="M5052">
        <v>0</v>
      </c>
      <c r="N5052" t="s">
        <v>1228</v>
      </c>
    </row>
    <row r="5053" spans="1:14" hidden="1">
      <c r="A5053">
        <v>19</v>
      </c>
      <c r="B5053">
        <v>41</v>
      </c>
      <c r="C5053" t="s">
        <v>2559</v>
      </c>
      <c r="D5053" t="s">
        <v>2681</v>
      </c>
      <c r="E5053">
        <v>1000730</v>
      </c>
      <c r="F5053" t="s">
        <v>47</v>
      </c>
      <c r="G5053" t="s">
        <v>54</v>
      </c>
      <c r="H5053" t="s">
        <v>2557</v>
      </c>
      <c r="I5053">
        <v>3912491251</v>
      </c>
      <c r="J5053" t="s">
        <v>2558</v>
      </c>
      <c r="K5053">
        <v>1</v>
      </c>
      <c r="L5053" t="s">
        <v>1228</v>
      </c>
      <c r="M5053">
        <v>0</v>
      </c>
      <c r="N5053" t="s">
        <v>1228</v>
      </c>
    </row>
    <row r="5054" spans="1:14" hidden="1">
      <c r="A5054">
        <v>19</v>
      </c>
      <c r="B5054">
        <v>41</v>
      </c>
      <c r="C5054" t="s">
        <v>2559</v>
      </c>
      <c r="D5054" t="s">
        <v>2681</v>
      </c>
      <c r="E5054">
        <v>1000730</v>
      </c>
      <c r="F5054" t="s">
        <v>47</v>
      </c>
      <c r="G5054" t="s">
        <v>54</v>
      </c>
      <c r="H5054" t="s">
        <v>2557</v>
      </c>
      <c r="I5054">
        <v>3912491251</v>
      </c>
      <c r="J5054" t="s">
        <v>2558</v>
      </c>
      <c r="K5054">
        <v>0</v>
      </c>
      <c r="L5054" t="s">
        <v>1228</v>
      </c>
      <c r="M5054">
        <v>0</v>
      </c>
      <c r="N5054" t="s">
        <v>1228</v>
      </c>
    </row>
    <row r="5055" spans="1:14" hidden="1">
      <c r="A5055">
        <v>19</v>
      </c>
      <c r="B5055">
        <v>41</v>
      </c>
      <c r="C5055" t="s">
        <v>2559</v>
      </c>
      <c r="D5055" t="s">
        <v>2681</v>
      </c>
      <c r="E5055">
        <v>1000730</v>
      </c>
      <c r="F5055" t="s">
        <v>47</v>
      </c>
      <c r="G5055" t="s">
        <v>54</v>
      </c>
      <c r="H5055" t="s">
        <v>2557</v>
      </c>
      <c r="I5055">
        <v>3912491251</v>
      </c>
      <c r="J5055" t="s">
        <v>2558</v>
      </c>
      <c r="K5055">
        <v>0</v>
      </c>
      <c r="L5055" t="s">
        <v>1228</v>
      </c>
      <c r="M5055">
        <v>0</v>
      </c>
      <c r="N5055" t="s">
        <v>1228</v>
      </c>
    </row>
    <row r="5056" spans="1:14" hidden="1">
      <c r="A5056">
        <v>19</v>
      </c>
      <c r="B5056">
        <v>41</v>
      </c>
      <c r="C5056" t="s">
        <v>2559</v>
      </c>
      <c r="D5056" t="s">
        <v>2681</v>
      </c>
      <c r="E5056">
        <v>1000730</v>
      </c>
      <c r="F5056" t="s">
        <v>47</v>
      </c>
      <c r="G5056" t="s">
        <v>54</v>
      </c>
      <c r="H5056" t="s">
        <v>2557</v>
      </c>
      <c r="I5056">
        <v>3912491251</v>
      </c>
      <c r="J5056" t="s">
        <v>2558</v>
      </c>
      <c r="K5056">
        <v>0</v>
      </c>
      <c r="L5056" t="s">
        <v>1228</v>
      </c>
      <c r="M5056">
        <v>0</v>
      </c>
      <c r="N5056" t="s">
        <v>1228</v>
      </c>
    </row>
    <row r="5057" spans="1:14" hidden="1">
      <c r="A5057">
        <v>19</v>
      </c>
      <c r="B5057">
        <v>41</v>
      </c>
      <c r="C5057" t="s">
        <v>2559</v>
      </c>
      <c r="D5057" t="s">
        <v>2681</v>
      </c>
      <c r="E5057">
        <v>1000730</v>
      </c>
      <c r="F5057" t="s">
        <v>47</v>
      </c>
      <c r="G5057" t="s">
        <v>54</v>
      </c>
      <c r="H5057" t="s">
        <v>2557</v>
      </c>
      <c r="I5057">
        <v>3912491251</v>
      </c>
      <c r="J5057" t="s">
        <v>2558</v>
      </c>
      <c r="K5057">
        <v>0</v>
      </c>
      <c r="L5057" t="s">
        <v>1228</v>
      </c>
      <c r="M5057">
        <v>0</v>
      </c>
      <c r="N5057" t="s">
        <v>1228</v>
      </c>
    </row>
    <row r="5058" spans="1:14" hidden="1">
      <c r="A5058">
        <v>19</v>
      </c>
      <c r="B5058">
        <v>41</v>
      </c>
      <c r="C5058" t="s">
        <v>2559</v>
      </c>
      <c r="D5058" t="s">
        <v>2681</v>
      </c>
      <c r="E5058">
        <v>1000730</v>
      </c>
      <c r="F5058" t="s">
        <v>47</v>
      </c>
      <c r="G5058" t="s">
        <v>54</v>
      </c>
      <c r="H5058" t="s">
        <v>2557</v>
      </c>
      <c r="I5058">
        <v>3912491251</v>
      </c>
      <c r="J5058" t="s">
        <v>2558</v>
      </c>
      <c r="K5058">
        <v>0</v>
      </c>
      <c r="L5058" t="s">
        <v>1228</v>
      </c>
      <c r="M5058">
        <v>0</v>
      </c>
      <c r="N5058" t="s">
        <v>1228</v>
      </c>
    </row>
    <row r="5059" spans="1:14" hidden="1">
      <c r="A5059">
        <v>19</v>
      </c>
      <c r="B5059">
        <v>41</v>
      </c>
      <c r="C5059" t="s">
        <v>2559</v>
      </c>
      <c r="D5059" t="s">
        <v>2681</v>
      </c>
      <c r="E5059">
        <v>1000730</v>
      </c>
      <c r="F5059" t="s">
        <v>47</v>
      </c>
      <c r="G5059" t="s">
        <v>54</v>
      </c>
      <c r="H5059" t="s">
        <v>2557</v>
      </c>
      <c r="I5059">
        <v>3912491251</v>
      </c>
      <c r="J5059" t="s">
        <v>2558</v>
      </c>
      <c r="K5059">
        <v>0</v>
      </c>
      <c r="L5059" t="s">
        <v>1228</v>
      </c>
      <c r="M5059">
        <v>0</v>
      </c>
      <c r="N5059" t="s">
        <v>1228</v>
      </c>
    </row>
    <row r="5060" spans="1:14" hidden="1">
      <c r="A5060">
        <v>19</v>
      </c>
      <c r="B5060">
        <v>41</v>
      </c>
      <c r="C5060" t="s">
        <v>2559</v>
      </c>
      <c r="D5060" t="s">
        <v>2681</v>
      </c>
      <c r="E5060">
        <v>1000730</v>
      </c>
      <c r="F5060" t="s">
        <v>47</v>
      </c>
      <c r="G5060" t="s">
        <v>54</v>
      </c>
      <c r="H5060" t="s">
        <v>2557</v>
      </c>
      <c r="I5060">
        <v>3912491251</v>
      </c>
      <c r="J5060" t="s">
        <v>2558</v>
      </c>
      <c r="K5060">
        <v>0</v>
      </c>
      <c r="L5060" t="s">
        <v>1228</v>
      </c>
      <c r="M5060">
        <v>0</v>
      </c>
      <c r="N5060" t="s">
        <v>1228</v>
      </c>
    </row>
    <row r="5061" spans="1:14" hidden="1">
      <c r="A5061">
        <v>19</v>
      </c>
      <c r="B5061">
        <v>41</v>
      </c>
      <c r="C5061" t="s">
        <v>2559</v>
      </c>
      <c r="D5061" t="s">
        <v>2681</v>
      </c>
      <c r="E5061">
        <v>1000730</v>
      </c>
      <c r="F5061" t="s">
        <v>47</v>
      </c>
      <c r="G5061" t="s">
        <v>54</v>
      </c>
      <c r="H5061" t="s">
        <v>2557</v>
      </c>
      <c r="I5061">
        <v>3912491251</v>
      </c>
      <c r="J5061" t="s">
        <v>2558</v>
      </c>
      <c r="K5061">
        <v>0</v>
      </c>
      <c r="L5061" t="s">
        <v>1228</v>
      </c>
      <c r="M5061">
        <v>0</v>
      </c>
      <c r="N5061" t="s">
        <v>1228</v>
      </c>
    </row>
    <row r="5062" spans="1:14" hidden="1">
      <c r="A5062">
        <v>19</v>
      </c>
      <c r="B5062">
        <v>41</v>
      </c>
      <c r="C5062" t="s">
        <v>2559</v>
      </c>
      <c r="D5062" t="s">
        <v>2681</v>
      </c>
      <c r="E5062">
        <v>1000730</v>
      </c>
      <c r="F5062" t="s">
        <v>47</v>
      </c>
      <c r="G5062" t="s">
        <v>54</v>
      </c>
      <c r="H5062" t="s">
        <v>2557</v>
      </c>
      <c r="I5062">
        <v>3912491251</v>
      </c>
      <c r="J5062" t="s">
        <v>2558</v>
      </c>
      <c r="K5062">
        <v>0</v>
      </c>
      <c r="L5062" t="s">
        <v>1228</v>
      </c>
      <c r="M5062">
        <v>0</v>
      </c>
      <c r="N5062" t="s">
        <v>1228</v>
      </c>
    </row>
    <row r="5063" spans="1:14" hidden="1">
      <c r="A5063">
        <v>19</v>
      </c>
      <c r="B5063">
        <v>41</v>
      </c>
      <c r="C5063" t="s">
        <v>2559</v>
      </c>
      <c r="D5063" t="s">
        <v>2681</v>
      </c>
      <c r="E5063">
        <v>1000730</v>
      </c>
      <c r="F5063" t="s">
        <v>47</v>
      </c>
      <c r="G5063" t="s">
        <v>54</v>
      </c>
      <c r="H5063" t="s">
        <v>2557</v>
      </c>
      <c r="I5063">
        <v>3912491251</v>
      </c>
      <c r="J5063" t="s">
        <v>2558</v>
      </c>
      <c r="K5063">
        <v>0</v>
      </c>
      <c r="L5063" t="s">
        <v>1228</v>
      </c>
      <c r="M5063">
        <v>0</v>
      </c>
      <c r="N5063" t="s">
        <v>1228</v>
      </c>
    </row>
    <row r="5064" spans="1:14" hidden="1">
      <c r="A5064">
        <v>19</v>
      </c>
      <c r="B5064">
        <v>41</v>
      </c>
      <c r="C5064" t="s">
        <v>2559</v>
      </c>
      <c r="D5064" t="s">
        <v>2681</v>
      </c>
      <c r="E5064">
        <v>1000730</v>
      </c>
      <c r="F5064" t="s">
        <v>47</v>
      </c>
      <c r="G5064" t="s">
        <v>54</v>
      </c>
      <c r="H5064" t="s">
        <v>2557</v>
      </c>
      <c r="I5064">
        <v>3912491251</v>
      </c>
      <c r="J5064" t="s">
        <v>2558</v>
      </c>
      <c r="K5064">
        <v>1</v>
      </c>
      <c r="L5064" t="s">
        <v>1228</v>
      </c>
      <c r="M5064">
        <v>0</v>
      </c>
      <c r="N5064" t="s">
        <v>1228</v>
      </c>
    </row>
    <row r="5065" spans="1:14" hidden="1">
      <c r="A5065">
        <v>19</v>
      </c>
      <c r="B5065">
        <v>41</v>
      </c>
      <c r="C5065" t="s">
        <v>2559</v>
      </c>
      <c r="D5065" t="s">
        <v>2681</v>
      </c>
      <c r="E5065">
        <v>1000730</v>
      </c>
      <c r="F5065" t="s">
        <v>47</v>
      </c>
      <c r="G5065" t="s">
        <v>54</v>
      </c>
      <c r="H5065" t="s">
        <v>2557</v>
      </c>
      <c r="I5065">
        <v>3912491251</v>
      </c>
      <c r="J5065" t="s">
        <v>2558</v>
      </c>
      <c r="K5065" t="s">
        <v>2579</v>
      </c>
      <c r="L5065" t="s">
        <v>1228</v>
      </c>
      <c r="M5065">
        <v>0</v>
      </c>
      <c r="N5065" t="s">
        <v>1228</v>
      </c>
    </row>
    <row r="5066" spans="1:14" hidden="1">
      <c r="A5066">
        <v>19</v>
      </c>
      <c r="B5066">
        <v>41</v>
      </c>
      <c r="C5066" t="s">
        <v>2559</v>
      </c>
      <c r="D5066" t="s">
        <v>2681</v>
      </c>
      <c r="E5066">
        <v>1000730</v>
      </c>
      <c r="F5066" t="s">
        <v>47</v>
      </c>
      <c r="G5066" t="s">
        <v>54</v>
      </c>
      <c r="H5066" t="s">
        <v>2557</v>
      </c>
      <c r="I5066">
        <v>3912491251</v>
      </c>
      <c r="J5066" t="s">
        <v>2558</v>
      </c>
      <c r="K5066">
        <v>0</v>
      </c>
      <c r="L5066" t="s">
        <v>1228</v>
      </c>
      <c r="M5066">
        <v>0</v>
      </c>
      <c r="N5066" t="s">
        <v>1228</v>
      </c>
    </row>
    <row r="5067" spans="1:14" hidden="1">
      <c r="A5067">
        <v>19</v>
      </c>
      <c r="B5067">
        <v>41</v>
      </c>
      <c r="C5067" t="s">
        <v>2559</v>
      </c>
      <c r="D5067" t="s">
        <v>2681</v>
      </c>
      <c r="E5067">
        <v>1000730</v>
      </c>
      <c r="F5067" t="s">
        <v>47</v>
      </c>
      <c r="G5067" t="s">
        <v>54</v>
      </c>
      <c r="H5067" t="s">
        <v>2557</v>
      </c>
      <c r="I5067">
        <v>3912491251</v>
      </c>
      <c r="J5067" t="s">
        <v>2558</v>
      </c>
      <c r="K5067">
        <v>0</v>
      </c>
      <c r="L5067" t="s">
        <v>1228</v>
      </c>
      <c r="M5067">
        <v>0</v>
      </c>
      <c r="N5067" t="s">
        <v>1228</v>
      </c>
    </row>
    <row r="5068" spans="1:14" hidden="1">
      <c r="A5068">
        <v>19</v>
      </c>
      <c r="B5068">
        <v>41</v>
      </c>
      <c r="C5068" t="s">
        <v>2559</v>
      </c>
      <c r="D5068" t="s">
        <v>2681</v>
      </c>
      <c r="E5068">
        <v>1000730</v>
      </c>
      <c r="F5068" t="s">
        <v>47</v>
      </c>
      <c r="G5068" t="s">
        <v>54</v>
      </c>
      <c r="H5068" t="s">
        <v>2557</v>
      </c>
      <c r="I5068">
        <v>3912491251</v>
      </c>
      <c r="J5068" t="s">
        <v>2558</v>
      </c>
      <c r="K5068">
        <v>0</v>
      </c>
      <c r="L5068" t="s">
        <v>1228</v>
      </c>
      <c r="M5068">
        <v>0</v>
      </c>
      <c r="N5068" t="s">
        <v>1228</v>
      </c>
    </row>
    <row r="5069" spans="1:14" hidden="1">
      <c r="A5069">
        <v>19</v>
      </c>
      <c r="B5069">
        <v>41</v>
      </c>
      <c r="C5069" t="s">
        <v>2559</v>
      </c>
      <c r="D5069" t="s">
        <v>2681</v>
      </c>
      <c r="E5069">
        <v>1000730</v>
      </c>
      <c r="F5069" t="s">
        <v>47</v>
      </c>
      <c r="G5069" t="s">
        <v>54</v>
      </c>
      <c r="H5069" t="s">
        <v>2557</v>
      </c>
      <c r="I5069">
        <v>3912491251</v>
      </c>
      <c r="J5069" t="s">
        <v>2558</v>
      </c>
      <c r="K5069">
        <v>0</v>
      </c>
      <c r="L5069" t="s">
        <v>1228</v>
      </c>
      <c r="M5069">
        <v>0</v>
      </c>
      <c r="N5069" t="s">
        <v>1228</v>
      </c>
    </row>
    <row r="5070" spans="1:14" hidden="1">
      <c r="A5070">
        <v>19</v>
      </c>
      <c r="B5070">
        <v>41</v>
      </c>
      <c r="C5070" t="s">
        <v>2559</v>
      </c>
      <c r="D5070" t="s">
        <v>2681</v>
      </c>
      <c r="E5070">
        <v>1000730</v>
      </c>
      <c r="F5070" t="s">
        <v>47</v>
      </c>
      <c r="G5070" t="s">
        <v>54</v>
      </c>
      <c r="H5070" t="s">
        <v>2557</v>
      </c>
      <c r="I5070">
        <v>3912491251</v>
      </c>
      <c r="J5070" t="s">
        <v>2558</v>
      </c>
      <c r="K5070">
        <v>0</v>
      </c>
      <c r="L5070" t="s">
        <v>1228</v>
      </c>
      <c r="M5070">
        <v>0</v>
      </c>
      <c r="N5070" t="s">
        <v>1228</v>
      </c>
    </row>
    <row r="5071" spans="1:14" hidden="1">
      <c r="A5071">
        <v>19</v>
      </c>
      <c r="B5071">
        <v>41</v>
      </c>
      <c r="C5071" t="s">
        <v>2559</v>
      </c>
      <c r="D5071" t="s">
        <v>2681</v>
      </c>
      <c r="E5071">
        <v>1000730</v>
      </c>
      <c r="F5071" t="s">
        <v>47</v>
      </c>
      <c r="G5071" t="s">
        <v>54</v>
      </c>
      <c r="H5071" t="s">
        <v>2557</v>
      </c>
      <c r="I5071">
        <v>3912491251</v>
      </c>
      <c r="J5071" t="s">
        <v>2558</v>
      </c>
      <c r="K5071">
        <v>0</v>
      </c>
      <c r="L5071" t="s">
        <v>1228</v>
      </c>
      <c r="M5071">
        <v>0</v>
      </c>
      <c r="N5071" t="s">
        <v>1228</v>
      </c>
    </row>
    <row r="5072" spans="1:14" hidden="1">
      <c r="A5072">
        <v>19</v>
      </c>
      <c r="B5072">
        <v>41</v>
      </c>
      <c r="C5072" t="s">
        <v>2559</v>
      </c>
      <c r="D5072" t="s">
        <v>2681</v>
      </c>
      <c r="E5072">
        <v>1000730</v>
      </c>
      <c r="F5072" t="s">
        <v>47</v>
      </c>
      <c r="G5072" t="s">
        <v>54</v>
      </c>
      <c r="H5072" t="s">
        <v>2557</v>
      </c>
      <c r="I5072">
        <v>3912491251</v>
      </c>
      <c r="J5072" t="s">
        <v>2558</v>
      </c>
      <c r="K5072">
        <v>0</v>
      </c>
      <c r="L5072" t="s">
        <v>1228</v>
      </c>
      <c r="M5072">
        <v>0</v>
      </c>
      <c r="N5072" t="s">
        <v>1228</v>
      </c>
    </row>
    <row r="5073" spans="1:14" hidden="1">
      <c r="A5073">
        <v>10</v>
      </c>
      <c r="B5073">
        <v>41</v>
      </c>
      <c r="C5073" t="s">
        <v>2555</v>
      </c>
      <c r="D5073" t="s">
        <v>2681</v>
      </c>
      <c r="E5073">
        <v>1000730</v>
      </c>
      <c r="F5073" t="s">
        <v>47</v>
      </c>
      <c r="G5073" t="s">
        <v>117</v>
      </c>
      <c r="H5073" t="s">
        <v>2557</v>
      </c>
      <c r="I5073">
        <v>37203384</v>
      </c>
      <c r="J5073" t="s">
        <v>2558</v>
      </c>
      <c r="K5073">
        <v>0</v>
      </c>
      <c r="L5073" t="s">
        <v>1228</v>
      </c>
      <c r="M5073">
        <v>0</v>
      </c>
      <c r="N5073" t="s">
        <v>1228</v>
      </c>
    </row>
    <row r="5074" spans="1:14" hidden="1">
      <c r="A5074">
        <v>10</v>
      </c>
      <c r="B5074">
        <v>41</v>
      </c>
      <c r="C5074" t="s">
        <v>2555</v>
      </c>
      <c r="D5074" t="s">
        <v>2681</v>
      </c>
      <c r="E5074">
        <v>1000730</v>
      </c>
      <c r="F5074" t="s">
        <v>47</v>
      </c>
      <c r="G5074" t="s">
        <v>80</v>
      </c>
      <c r="H5074" t="s">
        <v>2557</v>
      </c>
      <c r="I5074">
        <v>37203384</v>
      </c>
      <c r="J5074" t="s">
        <v>2558</v>
      </c>
      <c r="K5074">
        <v>0</v>
      </c>
      <c r="L5074" t="s">
        <v>1228</v>
      </c>
      <c r="M5074">
        <v>0</v>
      </c>
      <c r="N5074" t="s">
        <v>1228</v>
      </c>
    </row>
    <row r="5075" spans="1:14" hidden="1">
      <c r="A5075">
        <v>10</v>
      </c>
      <c r="B5075">
        <v>41</v>
      </c>
      <c r="C5075" t="s">
        <v>2555</v>
      </c>
      <c r="D5075" t="s">
        <v>2681</v>
      </c>
      <c r="E5075">
        <v>1000730</v>
      </c>
      <c r="F5075" t="s">
        <v>47</v>
      </c>
      <c r="G5075" t="s">
        <v>117</v>
      </c>
      <c r="H5075" t="s">
        <v>2557</v>
      </c>
      <c r="I5075">
        <v>37203384</v>
      </c>
      <c r="J5075" t="s">
        <v>2558</v>
      </c>
      <c r="K5075">
        <v>0</v>
      </c>
      <c r="L5075" t="s">
        <v>1228</v>
      </c>
      <c r="M5075">
        <v>0</v>
      </c>
      <c r="N5075" t="s">
        <v>1228</v>
      </c>
    </row>
    <row r="5076" spans="1:14" hidden="1">
      <c r="A5076">
        <v>10</v>
      </c>
      <c r="B5076">
        <v>41</v>
      </c>
      <c r="C5076" t="s">
        <v>2555</v>
      </c>
      <c r="D5076" t="s">
        <v>2681</v>
      </c>
      <c r="E5076">
        <v>1000730</v>
      </c>
      <c r="F5076" t="s">
        <v>47</v>
      </c>
      <c r="G5076" t="s">
        <v>135</v>
      </c>
      <c r="H5076" t="s">
        <v>2557</v>
      </c>
      <c r="I5076">
        <v>37203384</v>
      </c>
      <c r="J5076" t="s">
        <v>2558</v>
      </c>
      <c r="K5076">
        <v>0</v>
      </c>
      <c r="L5076" t="s">
        <v>1228</v>
      </c>
      <c r="M5076">
        <v>0</v>
      </c>
      <c r="N5076" t="s">
        <v>1228</v>
      </c>
    </row>
    <row r="5077" spans="1:14" hidden="1">
      <c r="A5077">
        <v>10</v>
      </c>
      <c r="B5077">
        <v>41</v>
      </c>
      <c r="C5077" t="s">
        <v>2555</v>
      </c>
      <c r="D5077" t="s">
        <v>2681</v>
      </c>
      <c r="E5077">
        <v>1000730</v>
      </c>
      <c r="F5077" t="s">
        <v>47</v>
      </c>
      <c r="G5077" t="s">
        <v>155</v>
      </c>
      <c r="H5077" t="s">
        <v>2557</v>
      </c>
      <c r="I5077">
        <v>37203384</v>
      </c>
      <c r="J5077" t="s">
        <v>2558</v>
      </c>
      <c r="K5077">
        <v>0</v>
      </c>
      <c r="L5077" t="s">
        <v>1228</v>
      </c>
      <c r="M5077">
        <v>0</v>
      </c>
      <c r="N5077" t="s">
        <v>1228</v>
      </c>
    </row>
    <row r="5078" spans="1:14" hidden="1">
      <c r="A5078">
        <v>10</v>
      </c>
      <c r="B5078">
        <v>41</v>
      </c>
      <c r="C5078" t="s">
        <v>2555</v>
      </c>
      <c r="D5078" t="s">
        <v>2681</v>
      </c>
      <c r="E5078">
        <v>1000730</v>
      </c>
      <c r="F5078" t="s">
        <v>47</v>
      </c>
      <c r="G5078" t="s">
        <v>317</v>
      </c>
      <c r="H5078" t="s">
        <v>2557</v>
      </c>
      <c r="I5078">
        <v>37203384</v>
      </c>
      <c r="J5078" t="s">
        <v>2558</v>
      </c>
      <c r="K5078">
        <v>0</v>
      </c>
      <c r="L5078" t="s">
        <v>1228</v>
      </c>
      <c r="M5078">
        <v>0</v>
      </c>
      <c r="N5078" t="s">
        <v>1228</v>
      </c>
    </row>
    <row r="5079" spans="1:14" hidden="1">
      <c r="A5079">
        <v>10</v>
      </c>
      <c r="B5079">
        <v>41</v>
      </c>
      <c r="C5079" t="s">
        <v>2555</v>
      </c>
      <c r="D5079" t="s">
        <v>2681</v>
      </c>
      <c r="E5079">
        <v>1000730</v>
      </c>
      <c r="F5079" t="s">
        <v>47</v>
      </c>
      <c r="G5079" t="s">
        <v>155</v>
      </c>
      <c r="H5079" t="s">
        <v>2557</v>
      </c>
      <c r="I5079">
        <v>37203384</v>
      </c>
      <c r="J5079" t="s">
        <v>2558</v>
      </c>
      <c r="K5079">
        <v>0</v>
      </c>
      <c r="L5079" t="s">
        <v>1228</v>
      </c>
      <c r="M5079">
        <v>0</v>
      </c>
      <c r="N5079" t="s">
        <v>1228</v>
      </c>
    </row>
    <row r="5080" spans="1:14" hidden="1">
      <c r="A5080">
        <v>10</v>
      </c>
      <c r="B5080">
        <v>41</v>
      </c>
      <c r="C5080" t="s">
        <v>2555</v>
      </c>
      <c r="D5080" t="s">
        <v>2681</v>
      </c>
      <c r="E5080">
        <v>1000730</v>
      </c>
      <c r="F5080" t="s">
        <v>47</v>
      </c>
      <c r="G5080" t="s">
        <v>80</v>
      </c>
      <c r="H5080" t="s">
        <v>2557</v>
      </c>
      <c r="I5080">
        <v>37203384</v>
      </c>
      <c r="J5080" t="s">
        <v>2558</v>
      </c>
      <c r="K5080">
        <v>0</v>
      </c>
      <c r="L5080" t="s">
        <v>1228</v>
      </c>
      <c r="M5080">
        <v>0</v>
      </c>
      <c r="N5080" t="s">
        <v>1228</v>
      </c>
    </row>
    <row r="5081" spans="1:14" hidden="1">
      <c r="A5081">
        <v>10</v>
      </c>
      <c r="B5081">
        <v>41</v>
      </c>
      <c r="C5081" t="s">
        <v>2555</v>
      </c>
      <c r="D5081" t="s">
        <v>2681</v>
      </c>
      <c r="E5081">
        <v>1000730</v>
      </c>
      <c r="F5081" t="s">
        <v>47</v>
      </c>
      <c r="G5081" t="s">
        <v>137</v>
      </c>
      <c r="H5081" t="s">
        <v>2557</v>
      </c>
      <c r="I5081">
        <v>37203384</v>
      </c>
      <c r="J5081" t="s">
        <v>2558</v>
      </c>
      <c r="K5081">
        <v>0</v>
      </c>
      <c r="L5081" t="s">
        <v>1228</v>
      </c>
      <c r="M5081">
        <v>0</v>
      </c>
      <c r="N5081" t="s">
        <v>1228</v>
      </c>
    </row>
    <row r="5082" spans="1:14" hidden="1">
      <c r="A5082">
        <v>10</v>
      </c>
      <c r="B5082">
        <v>41</v>
      </c>
      <c r="C5082" t="s">
        <v>2555</v>
      </c>
      <c r="D5082" t="s">
        <v>2681</v>
      </c>
      <c r="E5082">
        <v>1000730</v>
      </c>
      <c r="F5082" t="s">
        <v>47</v>
      </c>
      <c r="G5082" t="s">
        <v>117</v>
      </c>
      <c r="H5082" t="s">
        <v>2557</v>
      </c>
      <c r="I5082">
        <v>37203384</v>
      </c>
      <c r="J5082" t="s">
        <v>2558</v>
      </c>
      <c r="K5082">
        <v>0</v>
      </c>
      <c r="L5082" t="s">
        <v>1228</v>
      </c>
      <c r="M5082">
        <v>0</v>
      </c>
      <c r="N5082" t="s">
        <v>1228</v>
      </c>
    </row>
    <row r="5083" spans="1:14" hidden="1">
      <c r="A5083">
        <v>10</v>
      </c>
      <c r="B5083">
        <v>41</v>
      </c>
      <c r="C5083" t="s">
        <v>2555</v>
      </c>
      <c r="D5083" t="s">
        <v>2681</v>
      </c>
      <c r="E5083">
        <v>1000730</v>
      </c>
      <c r="F5083" t="s">
        <v>47</v>
      </c>
      <c r="G5083" t="s">
        <v>182</v>
      </c>
      <c r="H5083" t="s">
        <v>2557</v>
      </c>
      <c r="I5083">
        <v>37203384</v>
      </c>
      <c r="J5083" t="s">
        <v>2558</v>
      </c>
      <c r="K5083">
        <v>0</v>
      </c>
      <c r="L5083" t="s">
        <v>1228</v>
      </c>
      <c r="M5083">
        <v>0</v>
      </c>
      <c r="N5083" t="s">
        <v>1228</v>
      </c>
    </row>
    <row r="5084" spans="1:14" hidden="1">
      <c r="A5084">
        <v>10</v>
      </c>
      <c r="B5084">
        <v>41</v>
      </c>
      <c r="C5084" t="s">
        <v>2555</v>
      </c>
      <c r="D5084" t="s">
        <v>2681</v>
      </c>
      <c r="E5084">
        <v>1000730</v>
      </c>
      <c r="F5084" t="s">
        <v>47</v>
      </c>
      <c r="G5084" t="s">
        <v>194</v>
      </c>
      <c r="H5084" t="s">
        <v>2557</v>
      </c>
      <c r="I5084">
        <v>37203384</v>
      </c>
      <c r="J5084" t="s">
        <v>2558</v>
      </c>
      <c r="K5084">
        <v>0</v>
      </c>
      <c r="L5084" t="s">
        <v>1228</v>
      </c>
      <c r="M5084">
        <v>0</v>
      </c>
      <c r="N5084" t="s">
        <v>1228</v>
      </c>
    </row>
    <row r="5085" spans="1:14" hidden="1">
      <c r="A5085">
        <v>10</v>
      </c>
      <c r="B5085">
        <v>41</v>
      </c>
      <c r="C5085" t="s">
        <v>2555</v>
      </c>
      <c r="D5085" t="s">
        <v>2681</v>
      </c>
      <c r="E5085">
        <v>1000730</v>
      </c>
      <c r="F5085" t="s">
        <v>47</v>
      </c>
      <c r="G5085" t="s">
        <v>155</v>
      </c>
      <c r="H5085" t="s">
        <v>2557</v>
      </c>
      <c r="I5085">
        <v>37203384</v>
      </c>
      <c r="J5085" t="s">
        <v>2558</v>
      </c>
      <c r="K5085">
        <v>0</v>
      </c>
      <c r="L5085" t="s">
        <v>1228</v>
      </c>
      <c r="M5085">
        <v>0</v>
      </c>
      <c r="N5085" t="s">
        <v>1228</v>
      </c>
    </row>
    <row r="5086" spans="1:14" hidden="1">
      <c r="A5086">
        <v>10</v>
      </c>
      <c r="B5086">
        <v>41</v>
      </c>
      <c r="C5086" t="s">
        <v>2555</v>
      </c>
      <c r="D5086" t="s">
        <v>2681</v>
      </c>
      <c r="E5086">
        <v>1000730</v>
      </c>
      <c r="F5086" t="s">
        <v>47</v>
      </c>
      <c r="G5086" t="s">
        <v>137</v>
      </c>
      <c r="H5086" t="s">
        <v>2557</v>
      </c>
      <c r="I5086">
        <v>37203384</v>
      </c>
      <c r="J5086" t="s">
        <v>2558</v>
      </c>
      <c r="K5086">
        <v>0</v>
      </c>
      <c r="L5086" t="s">
        <v>1228</v>
      </c>
      <c r="M5086">
        <v>0</v>
      </c>
      <c r="N5086" t="s">
        <v>1228</v>
      </c>
    </row>
    <row r="5087" spans="1:14" hidden="1">
      <c r="A5087">
        <v>10</v>
      </c>
      <c r="B5087">
        <v>41</v>
      </c>
      <c r="C5087" t="s">
        <v>2555</v>
      </c>
      <c r="D5087" t="s">
        <v>2681</v>
      </c>
      <c r="E5087">
        <v>1000730</v>
      </c>
      <c r="F5087" t="s">
        <v>47</v>
      </c>
      <c r="G5087" t="s">
        <v>250</v>
      </c>
      <c r="H5087" t="s">
        <v>2557</v>
      </c>
      <c r="I5087">
        <v>37203384</v>
      </c>
      <c r="J5087" t="s">
        <v>2558</v>
      </c>
      <c r="K5087">
        <v>0</v>
      </c>
      <c r="L5087" t="s">
        <v>1228</v>
      </c>
      <c r="M5087">
        <v>0</v>
      </c>
      <c r="N5087" t="s">
        <v>1228</v>
      </c>
    </row>
    <row r="5088" spans="1:14" hidden="1">
      <c r="A5088">
        <v>10</v>
      </c>
      <c r="B5088">
        <v>41</v>
      </c>
      <c r="C5088" t="s">
        <v>2555</v>
      </c>
      <c r="D5088" t="s">
        <v>2681</v>
      </c>
      <c r="E5088">
        <v>1000730</v>
      </c>
      <c r="F5088" t="s">
        <v>47</v>
      </c>
      <c r="G5088" t="s">
        <v>245</v>
      </c>
      <c r="H5088" t="s">
        <v>2557</v>
      </c>
      <c r="I5088">
        <v>37203384</v>
      </c>
      <c r="J5088" t="s">
        <v>2558</v>
      </c>
      <c r="K5088">
        <v>0</v>
      </c>
      <c r="L5088" t="s">
        <v>1228</v>
      </c>
      <c r="M5088">
        <v>0</v>
      </c>
      <c r="N5088" t="s">
        <v>1228</v>
      </c>
    </row>
    <row r="5089" spans="1:14" hidden="1">
      <c r="A5089">
        <v>10</v>
      </c>
      <c r="B5089">
        <v>41</v>
      </c>
      <c r="C5089" t="s">
        <v>2555</v>
      </c>
      <c r="D5089" t="s">
        <v>2681</v>
      </c>
      <c r="E5089">
        <v>1000730</v>
      </c>
      <c r="F5089" t="s">
        <v>47</v>
      </c>
      <c r="G5089" t="s">
        <v>326</v>
      </c>
      <c r="H5089" t="s">
        <v>2557</v>
      </c>
      <c r="I5089">
        <v>37203384</v>
      </c>
      <c r="J5089" t="s">
        <v>2558</v>
      </c>
      <c r="K5089">
        <v>0</v>
      </c>
      <c r="L5089" t="s">
        <v>1228</v>
      </c>
      <c r="M5089">
        <v>0</v>
      </c>
      <c r="N5089" t="s">
        <v>1228</v>
      </c>
    </row>
    <row r="5090" spans="1:14" hidden="1">
      <c r="A5090">
        <v>10</v>
      </c>
      <c r="B5090">
        <v>41</v>
      </c>
      <c r="C5090" t="s">
        <v>2555</v>
      </c>
      <c r="D5090" t="s">
        <v>2681</v>
      </c>
      <c r="E5090">
        <v>1000730</v>
      </c>
      <c r="F5090" t="s">
        <v>47</v>
      </c>
      <c r="G5090" t="s">
        <v>320</v>
      </c>
      <c r="H5090" t="s">
        <v>2557</v>
      </c>
      <c r="I5090">
        <v>37203384</v>
      </c>
      <c r="J5090" t="s">
        <v>2558</v>
      </c>
      <c r="K5090">
        <v>0</v>
      </c>
      <c r="L5090" t="s">
        <v>1228</v>
      </c>
      <c r="M5090">
        <v>0</v>
      </c>
      <c r="N5090" t="s">
        <v>1228</v>
      </c>
    </row>
    <row r="5091" spans="1:14" hidden="1">
      <c r="A5091">
        <v>10</v>
      </c>
      <c r="B5091">
        <v>41</v>
      </c>
      <c r="C5091" t="s">
        <v>2555</v>
      </c>
      <c r="D5091" t="s">
        <v>2681</v>
      </c>
      <c r="E5091">
        <v>1000730</v>
      </c>
      <c r="F5091" t="s">
        <v>47</v>
      </c>
      <c r="G5091" t="s">
        <v>317</v>
      </c>
      <c r="H5091" t="s">
        <v>2557</v>
      </c>
      <c r="I5091">
        <v>37203384</v>
      </c>
      <c r="J5091" t="s">
        <v>2558</v>
      </c>
      <c r="K5091">
        <v>0</v>
      </c>
      <c r="L5091" t="s">
        <v>1228</v>
      </c>
      <c r="M5091">
        <v>0</v>
      </c>
      <c r="N5091" t="s">
        <v>1228</v>
      </c>
    </row>
    <row r="5092" spans="1:14" hidden="1">
      <c r="A5092">
        <v>10</v>
      </c>
      <c r="B5092">
        <v>41</v>
      </c>
      <c r="C5092" t="s">
        <v>2555</v>
      </c>
      <c r="D5092" t="s">
        <v>2681</v>
      </c>
      <c r="E5092">
        <v>1000730</v>
      </c>
      <c r="F5092" t="s">
        <v>47</v>
      </c>
      <c r="G5092" t="s">
        <v>80</v>
      </c>
      <c r="H5092" t="s">
        <v>2557</v>
      </c>
      <c r="I5092">
        <v>37203384</v>
      </c>
      <c r="J5092" t="s">
        <v>2558</v>
      </c>
      <c r="K5092">
        <v>0</v>
      </c>
      <c r="L5092" t="s">
        <v>1228</v>
      </c>
      <c r="M5092">
        <v>0</v>
      </c>
      <c r="N5092" t="s">
        <v>1228</v>
      </c>
    </row>
    <row r="5093" spans="1:14" hidden="1">
      <c r="A5093">
        <v>10</v>
      </c>
      <c r="B5093">
        <v>41</v>
      </c>
      <c r="C5093" t="s">
        <v>2555</v>
      </c>
      <c r="D5093" t="s">
        <v>2681</v>
      </c>
      <c r="E5093">
        <v>1000730</v>
      </c>
      <c r="F5093" t="s">
        <v>47</v>
      </c>
      <c r="G5093" t="s">
        <v>252</v>
      </c>
      <c r="H5093" t="s">
        <v>2557</v>
      </c>
      <c r="I5093">
        <v>37203384</v>
      </c>
      <c r="J5093" t="s">
        <v>2558</v>
      </c>
      <c r="K5093">
        <v>0</v>
      </c>
      <c r="L5093" t="s">
        <v>1228</v>
      </c>
      <c r="M5093">
        <v>0</v>
      </c>
      <c r="N5093" t="s">
        <v>1228</v>
      </c>
    </row>
    <row r="5094" spans="1:14" hidden="1">
      <c r="A5094">
        <v>10</v>
      </c>
      <c r="B5094">
        <v>41</v>
      </c>
      <c r="C5094" t="s">
        <v>2555</v>
      </c>
      <c r="D5094" t="s">
        <v>2681</v>
      </c>
      <c r="E5094">
        <v>1000730</v>
      </c>
      <c r="F5094" t="s">
        <v>47</v>
      </c>
      <c r="G5094" t="s">
        <v>475</v>
      </c>
      <c r="H5094" t="s">
        <v>2557</v>
      </c>
      <c r="I5094">
        <v>37203384</v>
      </c>
      <c r="J5094" t="s">
        <v>2558</v>
      </c>
      <c r="K5094">
        <v>0</v>
      </c>
      <c r="L5094" t="s">
        <v>1228</v>
      </c>
      <c r="M5094">
        <v>0</v>
      </c>
      <c r="N5094" t="s">
        <v>1228</v>
      </c>
    </row>
    <row r="5095" spans="1:14" hidden="1">
      <c r="A5095">
        <v>10</v>
      </c>
      <c r="B5095">
        <v>41</v>
      </c>
      <c r="C5095" t="s">
        <v>2555</v>
      </c>
      <c r="D5095" t="s">
        <v>2681</v>
      </c>
      <c r="E5095">
        <v>1000730</v>
      </c>
      <c r="F5095" t="s">
        <v>47</v>
      </c>
      <c r="G5095" t="s">
        <v>117</v>
      </c>
      <c r="H5095" t="s">
        <v>2557</v>
      </c>
      <c r="I5095">
        <v>37203384</v>
      </c>
      <c r="J5095" t="s">
        <v>2558</v>
      </c>
      <c r="K5095">
        <v>0</v>
      </c>
      <c r="L5095" t="s">
        <v>1228</v>
      </c>
      <c r="M5095">
        <v>0</v>
      </c>
      <c r="N5095" t="s">
        <v>1228</v>
      </c>
    </row>
    <row r="5096" spans="1:14" hidden="1">
      <c r="A5096">
        <v>10</v>
      </c>
      <c r="B5096">
        <v>41</v>
      </c>
      <c r="C5096" t="s">
        <v>2555</v>
      </c>
      <c r="D5096" t="s">
        <v>2681</v>
      </c>
      <c r="E5096">
        <v>1000730</v>
      </c>
      <c r="F5096" t="s">
        <v>47</v>
      </c>
      <c r="G5096" t="s">
        <v>481</v>
      </c>
      <c r="H5096" t="s">
        <v>2557</v>
      </c>
      <c r="I5096">
        <v>37203384</v>
      </c>
      <c r="J5096" t="s">
        <v>2558</v>
      </c>
      <c r="K5096">
        <v>0</v>
      </c>
      <c r="L5096" t="s">
        <v>1228</v>
      </c>
      <c r="M5096">
        <v>0</v>
      </c>
      <c r="N5096" t="s">
        <v>1228</v>
      </c>
    </row>
    <row r="5097" spans="1:14" hidden="1">
      <c r="A5097">
        <v>10</v>
      </c>
      <c r="B5097">
        <v>41</v>
      </c>
      <c r="C5097" t="s">
        <v>2555</v>
      </c>
      <c r="D5097" t="s">
        <v>2681</v>
      </c>
      <c r="E5097">
        <v>1000730</v>
      </c>
      <c r="F5097" t="s">
        <v>47</v>
      </c>
      <c r="G5097" t="s">
        <v>80</v>
      </c>
      <c r="H5097" t="s">
        <v>2557</v>
      </c>
      <c r="I5097">
        <v>37203384</v>
      </c>
      <c r="J5097" t="s">
        <v>2558</v>
      </c>
      <c r="K5097">
        <v>0</v>
      </c>
      <c r="L5097" t="s">
        <v>1228</v>
      </c>
      <c r="M5097">
        <v>0</v>
      </c>
      <c r="N5097" t="s">
        <v>1228</v>
      </c>
    </row>
    <row r="5098" spans="1:14" hidden="1">
      <c r="A5098">
        <v>10</v>
      </c>
      <c r="B5098">
        <v>41</v>
      </c>
      <c r="C5098" t="s">
        <v>2555</v>
      </c>
      <c r="D5098" t="s">
        <v>2681</v>
      </c>
      <c r="E5098">
        <v>1000730</v>
      </c>
      <c r="F5098" t="s">
        <v>47</v>
      </c>
      <c r="G5098" t="s">
        <v>117</v>
      </c>
      <c r="H5098" t="s">
        <v>2557</v>
      </c>
      <c r="I5098">
        <v>37203384</v>
      </c>
      <c r="J5098" t="s">
        <v>2558</v>
      </c>
      <c r="K5098">
        <v>0</v>
      </c>
      <c r="L5098" t="s">
        <v>1228</v>
      </c>
      <c r="M5098">
        <v>0</v>
      </c>
      <c r="N5098" t="s">
        <v>1228</v>
      </c>
    </row>
    <row r="5099" spans="1:14" hidden="1">
      <c r="A5099">
        <v>10</v>
      </c>
      <c r="B5099">
        <v>41</v>
      </c>
      <c r="C5099" t="s">
        <v>2555</v>
      </c>
      <c r="D5099" t="s">
        <v>2681</v>
      </c>
      <c r="E5099">
        <v>1000730</v>
      </c>
      <c r="F5099" t="s">
        <v>47</v>
      </c>
      <c r="G5099" t="s">
        <v>117</v>
      </c>
      <c r="H5099" t="s">
        <v>2557</v>
      </c>
      <c r="I5099">
        <v>37203384</v>
      </c>
      <c r="J5099" t="s">
        <v>2558</v>
      </c>
      <c r="K5099">
        <v>0</v>
      </c>
      <c r="L5099" t="s">
        <v>1228</v>
      </c>
      <c r="M5099">
        <v>0</v>
      </c>
      <c r="N5099" t="s">
        <v>1228</v>
      </c>
    </row>
    <row r="5100" spans="1:14" hidden="1">
      <c r="A5100">
        <v>10</v>
      </c>
      <c r="B5100">
        <v>41</v>
      </c>
      <c r="C5100" t="s">
        <v>2555</v>
      </c>
      <c r="D5100" t="s">
        <v>2681</v>
      </c>
      <c r="E5100">
        <v>1000730</v>
      </c>
      <c r="F5100" t="s">
        <v>47</v>
      </c>
      <c r="G5100" t="s">
        <v>135</v>
      </c>
      <c r="H5100" t="s">
        <v>2557</v>
      </c>
      <c r="I5100">
        <v>37203384</v>
      </c>
      <c r="J5100" t="s">
        <v>2558</v>
      </c>
      <c r="K5100">
        <v>0</v>
      </c>
      <c r="L5100" t="s">
        <v>1228</v>
      </c>
      <c r="M5100">
        <v>0</v>
      </c>
      <c r="N5100" t="s">
        <v>1228</v>
      </c>
    </row>
    <row r="5101" spans="1:14" hidden="1">
      <c r="A5101">
        <v>10</v>
      </c>
      <c r="B5101">
        <v>41</v>
      </c>
      <c r="C5101" t="s">
        <v>2555</v>
      </c>
      <c r="D5101" t="s">
        <v>2681</v>
      </c>
      <c r="E5101">
        <v>1000730</v>
      </c>
      <c r="F5101" t="s">
        <v>47</v>
      </c>
      <c r="G5101" t="s">
        <v>409</v>
      </c>
      <c r="H5101" t="s">
        <v>2557</v>
      </c>
      <c r="I5101">
        <v>37203384</v>
      </c>
      <c r="J5101" t="s">
        <v>2558</v>
      </c>
      <c r="K5101">
        <v>0</v>
      </c>
      <c r="L5101" t="s">
        <v>1228</v>
      </c>
      <c r="M5101">
        <v>0</v>
      </c>
      <c r="N5101" t="s">
        <v>1228</v>
      </c>
    </row>
    <row r="5102" spans="1:14" hidden="1">
      <c r="A5102">
        <v>10</v>
      </c>
      <c r="B5102">
        <v>41</v>
      </c>
      <c r="C5102" t="s">
        <v>2555</v>
      </c>
      <c r="D5102" t="s">
        <v>2681</v>
      </c>
      <c r="E5102">
        <v>1000730</v>
      </c>
      <c r="F5102" t="s">
        <v>47</v>
      </c>
      <c r="G5102" t="s">
        <v>317</v>
      </c>
      <c r="H5102" t="s">
        <v>2557</v>
      </c>
      <c r="I5102">
        <v>37203384</v>
      </c>
      <c r="J5102" t="s">
        <v>2558</v>
      </c>
      <c r="K5102">
        <v>0</v>
      </c>
      <c r="L5102" t="s">
        <v>1228</v>
      </c>
      <c r="M5102">
        <v>0</v>
      </c>
      <c r="N5102" t="s">
        <v>1228</v>
      </c>
    </row>
    <row r="5103" spans="1:14" hidden="1">
      <c r="A5103">
        <v>10</v>
      </c>
      <c r="B5103">
        <v>41</v>
      </c>
      <c r="C5103" t="s">
        <v>2555</v>
      </c>
      <c r="D5103" t="s">
        <v>2681</v>
      </c>
      <c r="E5103">
        <v>1000730</v>
      </c>
      <c r="F5103" t="s">
        <v>47</v>
      </c>
      <c r="G5103" t="s">
        <v>182</v>
      </c>
      <c r="H5103" t="s">
        <v>2557</v>
      </c>
      <c r="I5103">
        <v>37203384</v>
      </c>
      <c r="J5103" t="s">
        <v>2558</v>
      </c>
      <c r="K5103">
        <v>0</v>
      </c>
      <c r="L5103" t="s">
        <v>1228</v>
      </c>
      <c r="M5103">
        <v>0</v>
      </c>
      <c r="N5103" t="s">
        <v>1228</v>
      </c>
    </row>
    <row r="5104" spans="1:14" hidden="1">
      <c r="A5104">
        <v>10</v>
      </c>
      <c r="B5104">
        <v>41</v>
      </c>
      <c r="C5104" t="s">
        <v>2555</v>
      </c>
      <c r="D5104" t="s">
        <v>2681</v>
      </c>
      <c r="E5104">
        <v>1000730</v>
      </c>
      <c r="F5104" t="s">
        <v>47</v>
      </c>
      <c r="G5104" t="s">
        <v>150</v>
      </c>
      <c r="H5104" t="s">
        <v>2557</v>
      </c>
      <c r="I5104">
        <v>37203384</v>
      </c>
      <c r="J5104" t="s">
        <v>2558</v>
      </c>
      <c r="K5104">
        <v>0</v>
      </c>
      <c r="L5104" t="s">
        <v>1228</v>
      </c>
      <c r="M5104">
        <v>0</v>
      </c>
      <c r="N5104" t="s">
        <v>1228</v>
      </c>
    </row>
    <row r="5105" spans="1:14" hidden="1">
      <c r="A5105">
        <v>10</v>
      </c>
      <c r="B5105">
        <v>41</v>
      </c>
      <c r="C5105" t="s">
        <v>2555</v>
      </c>
      <c r="D5105" t="s">
        <v>2681</v>
      </c>
      <c r="E5105">
        <v>1000730</v>
      </c>
      <c r="F5105" t="s">
        <v>47</v>
      </c>
      <c r="G5105" t="s">
        <v>135</v>
      </c>
      <c r="H5105" t="s">
        <v>2557</v>
      </c>
      <c r="I5105">
        <v>37203384</v>
      </c>
      <c r="J5105" t="s">
        <v>2558</v>
      </c>
      <c r="K5105">
        <v>0</v>
      </c>
      <c r="L5105" t="s">
        <v>1228</v>
      </c>
      <c r="M5105">
        <v>0</v>
      </c>
      <c r="N5105" t="s">
        <v>1228</v>
      </c>
    </row>
    <row r="5106" spans="1:14" hidden="1">
      <c r="A5106">
        <v>10</v>
      </c>
      <c r="B5106">
        <v>41</v>
      </c>
      <c r="C5106" t="s">
        <v>2555</v>
      </c>
      <c r="D5106" t="s">
        <v>2681</v>
      </c>
      <c r="E5106">
        <v>1000730</v>
      </c>
      <c r="F5106" t="s">
        <v>47</v>
      </c>
      <c r="G5106" t="s">
        <v>137</v>
      </c>
      <c r="H5106" t="s">
        <v>2557</v>
      </c>
      <c r="I5106">
        <v>37203384</v>
      </c>
      <c r="J5106" t="s">
        <v>2558</v>
      </c>
      <c r="K5106">
        <v>0</v>
      </c>
      <c r="L5106" t="s">
        <v>1228</v>
      </c>
      <c r="M5106">
        <v>0</v>
      </c>
      <c r="N5106" t="s">
        <v>1228</v>
      </c>
    </row>
    <row r="5107" spans="1:14" hidden="1">
      <c r="A5107">
        <v>10</v>
      </c>
      <c r="B5107">
        <v>41</v>
      </c>
      <c r="C5107" t="s">
        <v>2555</v>
      </c>
      <c r="D5107" t="s">
        <v>2681</v>
      </c>
      <c r="E5107">
        <v>1000730</v>
      </c>
      <c r="F5107" t="s">
        <v>47</v>
      </c>
      <c r="G5107" t="s">
        <v>150</v>
      </c>
      <c r="H5107" t="s">
        <v>2557</v>
      </c>
      <c r="I5107">
        <v>37203384</v>
      </c>
      <c r="J5107" t="s">
        <v>2558</v>
      </c>
      <c r="K5107">
        <v>0</v>
      </c>
      <c r="L5107" t="s">
        <v>1228</v>
      </c>
      <c r="M5107">
        <v>0</v>
      </c>
      <c r="N5107" t="s">
        <v>1228</v>
      </c>
    </row>
    <row r="5108" spans="1:14" hidden="1">
      <c r="A5108">
        <v>10</v>
      </c>
      <c r="B5108">
        <v>41</v>
      </c>
      <c r="C5108" t="s">
        <v>2555</v>
      </c>
      <c r="D5108" t="s">
        <v>2681</v>
      </c>
      <c r="E5108">
        <v>1000730</v>
      </c>
      <c r="F5108" t="s">
        <v>47</v>
      </c>
      <c r="G5108" t="s">
        <v>135</v>
      </c>
      <c r="H5108" t="s">
        <v>2557</v>
      </c>
      <c r="I5108">
        <v>37203384</v>
      </c>
      <c r="J5108" t="s">
        <v>2558</v>
      </c>
      <c r="K5108">
        <v>0</v>
      </c>
      <c r="L5108" t="s">
        <v>1228</v>
      </c>
      <c r="M5108">
        <v>0</v>
      </c>
      <c r="N5108" t="s">
        <v>1228</v>
      </c>
    </row>
    <row r="5109" spans="1:14" hidden="1">
      <c r="A5109">
        <v>10</v>
      </c>
      <c r="B5109">
        <v>41</v>
      </c>
      <c r="C5109" t="s">
        <v>2555</v>
      </c>
      <c r="D5109" t="s">
        <v>2681</v>
      </c>
      <c r="E5109">
        <v>1000730</v>
      </c>
      <c r="F5109" t="s">
        <v>47</v>
      </c>
      <c r="G5109" t="s">
        <v>117</v>
      </c>
      <c r="H5109" t="s">
        <v>2557</v>
      </c>
      <c r="I5109">
        <v>37203384</v>
      </c>
      <c r="J5109" t="s">
        <v>2558</v>
      </c>
      <c r="K5109">
        <v>0</v>
      </c>
      <c r="L5109" t="s">
        <v>1228</v>
      </c>
      <c r="M5109">
        <v>0</v>
      </c>
      <c r="N5109" t="s">
        <v>1228</v>
      </c>
    </row>
    <row r="5110" spans="1:14" hidden="1">
      <c r="A5110">
        <v>10</v>
      </c>
      <c r="B5110">
        <v>41</v>
      </c>
      <c r="C5110" t="s">
        <v>2555</v>
      </c>
      <c r="D5110" t="s">
        <v>2681</v>
      </c>
      <c r="E5110">
        <v>1000730</v>
      </c>
      <c r="F5110" t="s">
        <v>47</v>
      </c>
      <c r="G5110" t="s">
        <v>530</v>
      </c>
      <c r="H5110" t="s">
        <v>2557</v>
      </c>
      <c r="I5110">
        <v>37203384</v>
      </c>
      <c r="J5110" t="s">
        <v>2558</v>
      </c>
      <c r="K5110">
        <v>0</v>
      </c>
      <c r="L5110" t="s">
        <v>1228</v>
      </c>
      <c r="M5110">
        <v>0</v>
      </c>
      <c r="N5110" t="s">
        <v>1228</v>
      </c>
    </row>
    <row r="5111" spans="1:14" hidden="1">
      <c r="A5111">
        <v>10</v>
      </c>
      <c r="B5111">
        <v>41</v>
      </c>
      <c r="C5111" t="s">
        <v>2555</v>
      </c>
      <c r="D5111" t="s">
        <v>2681</v>
      </c>
      <c r="E5111">
        <v>1000730</v>
      </c>
      <c r="F5111" t="s">
        <v>47</v>
      </c>
      <c r="G5111" t="s">
        <v>155</v>
      </c>
      <c r="H5111" t="s">
        <v>2557</v>
      </c>
      <c r="I5111">
        <v>37203384</v>
      </c>
      <c r="J5111" t="s">
        <v>2558</v>
      </c>
      <c r="K5111">
        <v>0</v>
      </c>
      <c r="L5111" t="s">
        <v>1228</v>
      </c>
      <c r="M5111">
        <v>0</v>
      </c>
      <c r="N5111" t="s">
        <v>1228</v>
      </c>
    </row>
    <row r="5112" spans="1:14" hidden="1">
      <c r="A5112">
        <v>10</v>
      </c>
      <c r="B5112">
        <v>41</v>
      </c>
      <c r="C5112" t="s">
        <v>2555</v>
      </c>
      <c r="D5112" t="s">
        <v>2681</v>
      </c>
      <c r="E5112">
        <v>1000730</v>
      </c>
      <c r="F5112" t="s">
        <v>47</v>
      </c>
      <c r="G5112" t="s">
        <v>80</v>
      </c>
      <c r="H5112" t="s">
        <v>2557</v>
      </c>
      <c r="I5112">
        <v>37203384</v>
      </c>
      <c r="J5112" t="s">
        <v>2558</v>
      </c>
      <c r="K5112">
        <v>0</v>
      </c>
      <c r="L5112" t="s">
        <v>1228</v>
      </c>
      <c r="M5112">
        <v>0</v>
      </c>
      <c r="N5112" t="s">
        <v>1228</v>
      </c>
    </row>
    <row r="5113" spans="1:14" hidden="1">
      <c r="A5113">
        <v>10</v>
      </c>
      <c r="B5113">
        <v>41</v>
      </c>
      <c r="C5113" t="s">
        <v>2555</v>
      </c>
      <c r="D5113" t="s">
        <v>2681</v>
      </c>
      <c r="E5113">
        <v>1000730</v>
      </c>
      <c r="F5113" t="s">
        <v>47</v>
      </c>
      <c r="G5113" t="s">
        <v>250</v>
      </c>
      <c r="H5113" t="s">
        <v>2557</v>
      </c>
      <c r="I5113">
        <v>37203384</v>
      </c>
      <c r="J5113" t="s">
        <v>2558</v>
      </c>
      <c r="K5113">
        <v>0</v>
      </c>
      <c r="L5113" t="s">
        <v>1228</v>
      </c>
      <c r="M5113">
        <v>0</v>
      </c>
      <c r="N5113" t="s">
        <v>1228</v>
      </c>
    </row>
    <row r="5114" spans="1:14" hidden="1">
      <c r="A5114">
        <v>10</v>
      </c>
      <c r="B5114">
        <v>41</v>
      </c>
      <c r="C5114" t="s">
        <v>2555</v>
      </c>
      <c r="D5114" t="s">
        <v>2681</v>
      </c>
      <c r="E5114">
        <v>1000730</v>
      </c>
      <c r="F5114" t="s">
        <v>47</v>
      </c>
      <c r="G5114" t="s">
        <v>252</v>
      </c>
      <c r="H5114" t="s">
        <v>2557</v>
      </c>
      <c r="I5114">
        <v>37203384</v>
      </c>
      <c r="J5114" t="s">
        <v>2558</v>
      </c>
      <c r="K5114">
        <v>0</v>
      </c>
      <c r="L5114" t="s">
        <v>1228</v>
      </c>
      <c r="M5114">
        <v>0</v>
      </c>
      <c r="N5114" t="s">
        <v>1228</v>
      </c>
    </row>
    <row r="5115" spans="1:14" hidden="1">
      <c r="A5115">
        <v>10</v>
      </c>
      <c r="B5115">
        <v>41</v>
      </c>
      <c r="C5115" t="s">
        <v>2555</v>
      </c>
      <c r="D5115" t="s">
        <v>2681</v>
      </c>
      <c r="E5115">
        <v>1000730</v>
      </c>
      <c r="F5115" t="s">
        <v>47</v>
      </c>
      <c r="G5115" t="s">
        <v>414</v>
      </c>
      <c r="H5115" t="s">
        <v>2557</v>
      </c>
      <c r="I5115">
        <v>37203384</v>
      </c>
      <c r="J5115" t="s">
        <v>2558</v>
      </c>
      <c r="K5115">
        <v>0</v>
      </c>
      <c r="L5115" t="s">
        <v>1228</v>
      </c>
      <c r="M5115">
        <v>0</v>
      </c>
      <c r="N5115" t="s">
        <v>1228</v>
      </c>
    </row>
    <row r="5116" spans="1:14" hidden="1">
      <c r="A5116">
        <v>10</v>
      </c>
      <c r="B5116">
        <v>41</v>
      </c>
      <c r="C5116" t="s">
        <v>2555</v>
      </c>
      <c r="D5116" t="s">
        <v>2681</v>
      </c>
      <c r="E5116">
        <v>1000730</v>
      </c>
      <c r="F5116" t="s">
        <v>47</v>
      </c>
      <c r="G5116" t="s">
        <v>117</v>
      </c>
      <c r="H5116" t="s">
        <v>2557</v>
      </c>
      <c r="I5116">
        <v>37203384</v>
      </c>
      <c r="J5116" t="s">
        <v>2558</v>
      </c>
      <c r="K5116">
        <v>0</v>
      </c>
      <c r="L5116" t="s">
        <v>1228</v>
      </c>
      <c r="M5116">
        <v>0</v>
      </c>
      <c r="N5116" t="s">
        <v>1228</v>
      </c>
    </row>
    <row r="5117" spans="1:14" hidden="1">
      <c r="A5117">
        <v>10</v>
      </c>
      <c r="B5117">
        <v>41</v>
      </c>
      <c r="C5117" t="s">
        <v>2555</v>
      </c>
      <c r="D5117" t="s">
        <v>2681</v>
      </c>
      <c r="E5117">
        <v>1000730</v>
      </c>
      <c r="F5117" t="s">
        <v>47</v>
      </c>
      <c r="G5117" t="s">
        <v>245</v>
      </c>
      <c r="H5117" t="s">
        <v>2557</v>
      </c>
      <c r="I5117">
        <v>37203384</v>
      </c>
      <c r="J5117" t="s">
        <v>2558</v>
      </c>
      <c r="K5117">
        <v>0</v>
      </c>
      <c r="L5117" t="s">
        <v>1228</v>
      </c>
      <c r="M5117">
        <v>0</v>
      </c>
      <c r="N5117" t="s">
        <v>1228</v>
      </c>
    </row>
    <row r="5118" spans="1:14" hidden="1">
      <c r="A5118">
        <v>10</v>
      </c>
      <c r="B5118">
        <v>41</v>
      </c>
      <c r="C5118" t="s">
        <v>2555</v>
      </c>
      <c r="D5118" t="s">
        <v>2681</v>
      </c>
      <c r="E5118">
        <v>1000730</v>
      </c>
      <c r="F5118" t="s">
        <v>47</v>
      </c>
      <c r="G5118" t="s">
        <v>279</v>
      </c>
      <c r="H5118" t="s">
        <v>2557</v>
      </c>
      <c r="I5118">
        <v>37203384</v>
      </c>
      <c r="J5118" t="s">
        <v>2558</v>
      </c>
      <c r="K5118">
        <v>0</v>
      </c>
      <c r="L5118" t="s">
        <v>1228</v>
      </c>
      <c r="M5118">
        <v>0</v>
      </c>
      <c r="N5118" t="s">
        <v>1228</v>
      </c>
    </row>
    <row r="5119" spans="1:14" hidden="1">
      <c r="A5119">
        <v>10</v>
      </c>
      <c r="B5119">
        <v>41</v>
      </c>
      <c r="C5119" t="s">
        <v>2555</v>
      </c>
      <c r="D5119" t="s">
        <v>2681</v>
      </c>
      <c r="E5119">
        <v>1000730</v>
      </c>
      <c r="F5119" t="s">
        <v>47</v>
      </c>
      <c r="G5119" t="s">
        <v>250</v>
      </c>
      <c r="H5119" t="s">
        <v>2557</v>
      </c>
      <c r="I5119">
        <v>37203384</v>
      </c>
      <c r="J5119" t="s">
        <v>2558</v>
      </c>
      <c r="K5119">
        <v>0</v>
      </c>
      <c r="L5119" t="s">
        <v>1228</v>
      </c>
      <c r="M5119">
        <v>0</v>
      </c>
      <c r="N5119" t="s">
        <v>1228</v>
      </c>
    </row>
    <row r="5120" spans="1:14" hidden="1">
      <c r="A5120">
        <v>10</v>
      </c>
      <c r="B5120">
        <v>41</v>
      </c>
      <c r="C5120" t="s">
        <v>2555</v>
      </c>
      <c r="D5120" t="s">
        <v>2681</v>
      </c>
      <c r="E5120">
        <v>1000730</v>
      </c>
      <c r="F5120" t="s">
        <v>47</v>
      </c>
      <c r="G5120" t="s">
        <v>252</v>
      </c>
      <c r="H5120" t="s">
        <v>2557</v>
      </c>
      <c r="I5120">
        <v>37203384</v>
      </c>
      <c r="J5120" t="s">
        <v>2558</v>
      </c>
      <c r="K5120">
        <v>0</v>
      </c>
      <c r="L5120" t="s">
        <v>1228</v>
      </c>
      <c r="M5120">
        <v>0</v>
      </c>
      <c r="N5120" t="s">
        <v>1228</v>
      </c>
    </row>
    <row r="5121" spans="1:14" hidden="1">
      <c r="A5121">
        <v>10</v>
      </c>
      <c r="B5121">
        <v>41</v>
      </c>
      <c r="C5121" t="s">
        <v>2555</v>
      </c>
      <c r="D5121" t="s">
        <v>2681</v>
      </c>
      <c r="E5121">
        <v>1000730</v>
      </c>
      <c r="F5121" t="s">
        <v>47</v>
      </c>
      <c r="G5121" t="s">
        <v>254</v>
      </c>
      <c r="H5121" t="s">
        <v>2557</v>
      </c>
      <c r="I5121">
        <v>37203384</v>
      </c>
      <c r="J5121" t="s">
        <v>2558</v>
      </c>
      <c r="K5121">
        <v>0</v>
      </c>
      <c r="L5121" t="s">
        <v>1228</v>
      </c>
      <c r="M5121">
        <v>0</v>
      </c>
      <c r="N5121" t="s">
        <v>1228</v>
      </c>
    </row>
    <row r="5122" spans="1:14" hidden="1">
      <c r="A5122">
        <v>10</v>
      </c>
      <c r="B5122">
        <v>41</v>
      </c>
      <c r="C5122" t="s">
        <v>2555</v>
      </c>
      <c r="D5122" t="s">
        <v>2681</v>
      </c>
      <c r="E5122">
        <v>1000730</v>
      </c>
      <c r="F5122" t="s">
        <v>47</v>
      </c>
      <c r="G5122" t="s">
        <v>117</v>
      </c>
      <c r="H5122" t="s">
        <v>2557</v>
      </c>
      <c r="I5122">
        <v>37203384</v>
      </c>
      <c r="J5122" t="s">
        <v>2558</v>
      </c>
      <c r="K5122">
        <v>0</v>
      </c>
      <c r="L5122" t="s">
        <v>1228</v>
      </c>
      <c r="M5122">
        <v>0</v>
      </c>
      <c r="N5122" t="s">
        <v>1228</v>
      </c>
    </row>
    <row r="5123" spans="1:14" hidden="1">
      <c r="A5123">
        <v>10</v>
      </c>
      <c r="B5123">
        <v>41</v>
      </c>
      <c r="C5123" t="s">
        <v>2555</v>
      </c>
      <c r="D5123" t="s">
        <v>2681</v>
      </c>
      <c r="E5123">
        <v>1000730</v>
      </c>
      <c r="F5123" t="s">
        <v>47</v>
      </c>
      <c r="G5123" t="s">
        <v>254</v>
      </c>
      <c r="H5123" t="s">
        <v>2557</v>
      </c>
      <c r="I5123">
        <v>37203384</v>
      </c>
      <c r="J5123" t="s">
        <v>2558</v>
      </c>
      <c r="K5123">
        <v>0</v>
      </c>
      <c r="L5123" t="s">
        <v>1228</v>
      </c>
      <c r="M5123">
        <v>0</v>
      </c>
      <c r="N5123" t="s">
        <v>1228</v>
      </c>
    </row>
    <row r="5124" spans="1:14" hidden="1">
      <c r="A5124">
        <v>10</v>
      </c>
      <c r="B5124">
        <v>41</v>
      </c>
      <c r="C5124" t="s">
        <v>2555</v>
      </c>
      <c r="D5124" t="s">
        <v>2681</v>
      </c>
      <c r="E5124">
        <v>1000730</v>
      </c>
      <c r="F5124" t="s">
        <v>47</v>
      </c>
      <c r="G5124" t="s">
        <v>177</v>
      </c>
      <c r="H5124" t="s">
        <v>2557</v>
      </c>
      <c r="I5124">
        <v>37203384</v>
      </c>
      <c r="J5124" t="s">
        <v>2558</v>
      </c>
      <c r="K5124">
        <v>0</v>
      </c>
      <c r="L5124" t="s">
        <v>1228</v>
      </c>
      <c r="M5124">
        <v>0</v>
      </c>
      <c r="N5124" t="s">
        <v>1228</v>
      </c>
    </row>
    <row r="5125" spans="1:14" hidden="1">
      <c r="A5125">
        <v>10</v>
      </c>
      <c r="B5125">
        <v>41</v>
      </c>
      <c r="C5125" t="s">
        <v>2555</v>
      </c>
      <c r="D5125" t="s">
        <v>2681</v>
      </c>
      <c r="E5125">
        <v>1000730</v>
      </c>
      <c r="F5125" t="s">
        <v>47</v>
      </c>
      <c r="G5125" t="s">
        <v>135</v>
      </c>
      <c r="H5125" t="s">
        <v>2557</v>
      </c>
      <c r="I5125">
        <v>37203384</v>
      </c>
      <c r="J5125" t="s">
        <v>2558</v>
      </c>
      <c r="K5125">
        <v>0</v>
      </c>
      <c r="L5125" t="s">
        <v>1228</v>
      </c>
      <c r="M5125">
        <v>0</v>
      </c>
      <c r="N5125" t="s">
        <v>1228</v>
      </c>
    </row>
    <row r="5126" spans="1:14" hidden="1">
      <c r="A5126">
        <v>10</v>
      </c>
      <c r="B5126">
        <v>41</v>
      </c>
      <c r="C5126" t="s">
        <v>2555</v>
      </c>
      <c r="D5126" t="s">
        <v>2681</v>
      </c>
      <c r="E5126">
        <v>1000730</v>
      </c>
      <c r="F5126" t="s">
        <v>47</v>
      </c>
      <c r="G5126" t="s">
        <v>317</v>
      </c>
      <c r="H5126" t="s">
        <v>2557</v>
      </c>
      <c r="I5126">
        <v>37203384</v>
      </c>
      <c r="J5126" t="s">
        <v>2558</v>
      </c>
      <c r="K5126">
        <v>0</v>
      </c>
      <c r="L5126" t="s">
        <v>1228</v>
      </c>
      <c r="M5126">
        <v>0</v>
      </c>
      <c r="N5126" t="s">
        <v>1228</v>
      </c>
    </row>
    <row r="5127" spans="1:14" hidden="1">
      <c r="A5127">
        <v>10</v>
      </c>
      <c r="B5127">
        <v>41</v>
      </c>
      <c r="C5127" t="s">
        <v>2555</v>
      </c>
      <c r="D5127" t="s">
        <v>2681</v>
      </c>
      <c r="E5127">
        <v>1000730</v>
      </c>
      <c r="F5127" t="s">
        <v>47</v>
      </c>
      <c r="G5127" t="s">
        <v>279</v>
      </c>
      <c r="H5127" t="s">
        <v>2557</v>
      </c>
      <c r="I5127">
        <v>37203384</v>
      </c>
      <c r="J5127" t="s">
        <v>2558</v>
      </c>
      <c r="K5127">
        <v>0</v>
      </c>
      <c r="L5127" t="s">
        <v>1228</v>
      </c>
      <c r="M5127">
        <v>0</v>
      </c>
      <c r="N5127" t="s">
        <v>1228</v>
      </c>
    </row>
    <row r="5128" spans="1:14" hidden="1">
      <c r="A5128">
        <v>10</v>
      </c>
      <c r="B5128">
        <v>41</v>
      </c>
      <c r="C5128" t="s">
        <v>2555</v>
      </c>
      <c r="D5128" t="s">
        <v>2681</v>
      </c>
      <c r="E5128">
        <v>1000730</v>
      </c>
      <c r="F5128" t="s">
        <v>47</v>
      </c>
      <c r="G5128" t="s">
        <v>80</v>
      </c>
      <c r="H5128" t="s">
        <v>2557</v>
      </c>
      <c r="I5128">
        <v>37203384</v>
      </c>
      <c r="J5128" t="s">
        <v>2558</v>
      </c>
      <c r="K5128">
        <v>0</v>
      </c>
      <c r="L5128" t="s">
        <v>1228</v>
      </c>
      <c r="M5128">
        <v>0</v>
      </c>
      <c r="N5128" t="s">
        <v>1228</v>
      </c>
    </row>
    <row r="5129" spans="1:14" hidden="1">
      <c r="A5129">
        <v>10</v>
      </c>
      <c r="B5129">
        <v>41</v>
      </c>
      <c r="C5129" t="s">
        <v>2555</v>
      </c>
      <c r="D5129" t="s">
        <v>2681</v>
      </c>
      <c r="E5129">
        <v>1000730</v>
      </c>
      <c r="F5129" t="s">
        <v>47</v>
      </c>
      <c r="G5129" t="s">
        <v>150</v>
      </c>
      <c r="H5129" t="s">
        <v>2557</v>
      </c>
      <c r="I5129">
        <v>37203384</v>
      </c>
      <c r="J5129" t="s">
        <v>2558</v>
      </c>
      <c r="K5129">
        <v>0</v>
      </c>
      <c r="L5129" t="s">
        <v>1228</v>
      </c>
      <c r="M5129">
        <v>0</v>
      </c>
      <c r="N5129" t="s">
        <v>1228</v>
      </c>
    </row>
    <row r="5130" spans="1:14" hidden="1">
      <c r="A5130">
        <v>10</v>
      </c>
      <c r="B5130">
        <v>41</v>
      </c>
      <c r="C5130" t="s">
        <v>2555</v>
      </c>
      <c r="D5130" t="s">
        <v>2681</v>
      </c>
      <c r="E5130">
        <v>1000730</v>
      </c>
      <c r="F5130" t="s">
        <v>47</v>
      </c>
      <c r="G5130" t="s">
        <v>245</v>
      </c>
      <c r="H5130" t="s">
        <v>2557</v>
      </c>
      <c r="I5130">
        <v>37203384</v>
      </c>
      <c r="J5130" t="s">
        <v>2558</v>
      </c>
      <c r="K5130">
        <v>0</v>
      </c>
      <c r="L5130" t="s">
        <v>1228</v>
      </c>
      <c r="M5130">
        <v>0</v>
      </c>
      <c r="N5130" t="s">
        <v>1228</v>
      </c>
    </row>
    <row r="5131" spans="1:14" hidden="1">
      <c r="A5131">
        <v>10</v>
      </c>
      <c r="B5131">
        <v>41</v>
      </c>
      <c r="C5131" t="s">
        <v>2555</v>
      </c>
      <c r="D5131" t="s">
        <v>2681</v>
      </c>
      <c r="E5131">
        <v>1000730</v>
      </c>
      <c r="F5131" t="s">
        <v>47</v>
      </c>
      <c r="G5131" t="s">
        <v>414</v>
      </c>
      <c r="H5131" t="s">
        <v>2557</v>
      </c>
      <c r="I5131">
        <v>37203384</v>
      </c>
      <c r="J5131" t="s">
        <v>2558</v>
      </c>
      <c r="K5131">
        <v>0</v>
      </c>
      <c r="L5131" t="s">
        <v>1228</v>
      </c>
      <c r="M5131">
        <v>0</v>
      </c>
      <c r="N5131" t="s">
        <v>1228</v>
      </c>
    </row>
    <row r="5132" spans="1:14" hidden="1">
      <c r="A5132">
        <v>10</v>
      </c>
      <c r="B5132">
        <v>41</v>
      </c>
      <c r="C5132" t="s">
        <v>2555</v>
      </c>
      <c r="D5132" t="s">
        <v>2681</v>
      </c>
      <c r="E5132">
        <v>1000730</v>
      </c>
      <c r="F5132" t="s">
        <v>47</v>
      </c>
      <c r="G5132" t="s">
        <v>117</v>
      </c>
      <c r="H5132" t="s">
        <v>2557</v>
      </c>
      <c r="I5132">
        <v>37203384</v>
      </c>
      <c r="J5132" t="s">
        <v>2558</v>
      </c>
      <c r="K5132">
        <v>0</v>
      </c>
      <c r="L5132" t="s">
        <v>1228</v>
      </c>
      <c r="M5132">
        <v>0</v>
      </c>
      <c r="N5132" t="s">
        <v>1228</v>
      </c>
    </row>
    <row r="5133" spans="1:14" hidden="1">
      <c r="A5133">
        <v>10</v>
      </c>
      <c r="B5133">
        <v>41</v>
      </c>
      <c r="C5133" t="s">
        <v>2555</v>
      </c>
      <c r="D5133" t="s">
        <v>2681</v>
      </c>
      <c r="E5133">
        <v>1000730</v>
      </c>
      <c r="F5133" t="s">
        <v>47</v>
      </c>
      <c r="G5133" t="s">
        <v>117</v>
      </c>
      <c r="H5133" t="s">
        <v>2557</v>
      </c>
      <c r="I5133">
        <v>37203384</v>
      </c>
      <c r="J5133" t="s">
        <v>2558</v>
      </c>
      <c r="K5133">
        <v>0</v>
      </c>
      <c r="L5133" t="s">
        <v>1228</v>
      </c>
      <c r="M5133">
        <v>0</v>
      </c>
      <c r="N5133" t="s">
        <v>1228</v>
      </c>
    </row>
    <row r="5134" spans="1:14" hidden="1">
      <c r="A5134">
        <v>10</v>
      </c>
      <c r="B5134">
        <v>41</v>
      </c>
      <c r="C5134" t="s">
        <v>2555</v>
      </c>
      <c r="D5134" t="s">
        <v>2681</v>
      </c>
      <c r="E5134">
        <v>1000730</v>
      </c>
      <c r="F5134" t="s">
        <v>47</v>
      </c>
      <c r="G5134" t="s">
        <v>254</v>
      </c>
      <c r="H5134" t="s">
        <v>2557</v>
      </c>
      <c r="I5134">
        <v>37203384</v>
      </c>
      <c r="J5134" t="s">
        <v>2558</v>
      </c>
      <c r="K5134">
        <v>0</v>
      </c>
      <c r="L5134" t="s">
        <v>1228</v>
      </c>
      <c r="M5134">
        <v>0</v>
      </c>
      <c r="N5134" t="s">
        <v>1228</v>
      </c>
    </row>
    <row r="5135" spans="1:14" hidden="1">
      <c r="A5135">
        <v>10</v>
      </c>
      <c r="B5135">
        <v>41</v>
      </c>
      <c r="C5135" t="s">
        <v>2555</v>
      </c>
      <c r="D5135" t="s">
        <v>2681</v>
      </c>
      <c r="E5135">
        <v>1000730</v>
      </c>
      <c r="F5135" t="s">
        <v>47</v>
      </c>
      <c r="G5135" t="s">
        <v>135</v>
      </c>
      <c r="H5135" t="s">
        <v>2557</v>
      </c>
      <c r="I5135">
        <v>37203384</v>
      </c>
      <c r="J5135" t="s">
        <v>2558</v>
      </c>
      <c r="K5135" s="45">
        <v>1478</v>
      </c>
      <c r="L5135" t="s">
        <v>1228</v>
      </c>
      <c r="M5135">
        <v>281</v>
      </c>
      <c r="N5135" t="s">
        <v>1228</v>
      </c>
    </row>
    <row r="5136" spans="1:14" hidden="1">
      <c r="A5136">
        <v>10</v>
      </c>
      <c r="B5136">
        <v>41</v>
      </c>
      <c r="C5136" t="s">
        <v>2555</v>
      </c>
      <c r="D5136" t="s">
        <v>2681</v>
      </c>
      <c r="E5136">
        <v>1000730</v>
      </c>
      <c r="F5136" t="s">
        <v>47</v>
      </c>
      <c r="G5136" t="s">
        <v>150</v>
      </c>
      <c r="H5136" t="s">
        <v>2557</v>
      </c>
      <c r="I5136">
        <v>37203384</v>
      </c>
      <c r="J5136" t="s">
        <v>2558</v>
      </c>
      <c r="K5136">
        <v>0</v>
      </c>
      <c r="L5136" t="s">
        <v>1228</v>
      </c>
      <c r="M5136">
        <v>0</v>
      </c>
      <c r="N5136" t="s">
        <v>1228</v>
      </c>
    </row>
    <row r="5137" spans="1:14" hidden="1">
      <c r="A5137">
        <v>10</v>
      </c>
      <c r="B5137">
        <v>41</v>
      </c>
      <c r="C5137" t="s">
        <v>2555</v>
      </c>
      <c r="D5137" t="s">
        <v>2681</v>
      </c>
      <c r="E5137">
        <v>1000730</v>
      </c>
      <c r="F5137" t="s">
        <v>47</v>
      </c>
      <c r="G5137" t="s">
        <v>135</v>
      </c>
      <c r="H5137" t="s">
        <v>2557</v>
      </c>
      <c r="I5137">
        <v>37203384</v>
      </c>
      <c r="J5137" t="s">
        <v>2558</v>
      </c>
      <c r="K5137">
        <v>0</v>
      </c>
      <c r="L5137" t="s">
        <v>1228</v>
      </c>
      <c r="M5137">
        <v>0</v>
      </c>
      <c r="N5137" t="s">
        <v>1228</v>
      </c>
    </row>
    <row r="5138" spans="1:14" hidden="1">
      <c r="A5138">
        <v>10</v>
      </c>
      <c r="B5138">
        <v>41</v>
      </c>
      <c r="C5138" t="s">
        <v>2555</v>
      </c>
      <c r="D5138" t="s">
        <v>2681</v>
      </c>
      <c r="E5138">
        <v>1000730</v>
      </c>
      <c r="F5138" t="s">
        <v>47</v>
      </c>
      <c r="G5138" t="s">
        <v>317</v>
      </c>
      <c r="H5138" t="s">
        <v>2557</v>
      </c>
      <c r="I5138">
        <v>37203384</v>
      </c>
      <c r="J5138" t="s">
        <v>2558</v>
      </c>
      <c r="K5138">
        <v>0</v>
      </c>
      <c r="L5138" t="s">
        <v>1228</v>
      </c>
      <c r="M5138">
        <v>0</v>
      </c>
      <c r="N5138" t="s">
        <v>1228</v>
      </c>
    </row>
    <row r="5139" spans="1:14" hidden="1">
      <c r="A5139">
        <v>10</v>
      </c>
      <c r="B5139">
        <v>41</v>
      </c>
      <c r="C5139" t="s">
        <v>2555</v>
      </c>
      <c r="D5139" t="s">
        <v>2681</v>
      </c>
      <c r="E5139">
        <v>1000730</v>
      </c>
      <c r="F5139" t="s">
        <v>47</v>
      </c>
      <c r="G5139" t="s">
        <v>326</v>
      </c>
      <c r="H5139" t="s">
        <v>2557</v>
      </c>
      <c r="I5139">
        <v>37203384</v>
      </c>
      <c r="J5139" t="s">
        <v>2558</v>
      </c>
      <c r="K5139">
        <v>0</v>
      </c>
      <c r="L5139" t="s">
        <v>1228</v>
      </c>
      <c r="M5139">
        <v>0</v>
      </c>
      <c r="N5139" t="s">
        <v>1228</v>
      </c>
    </row>
    <row r="5140" spans="1:14" hidden="1">
      <c r="A5140">
        <v>10</v>
      </c>
      <c r="B5140">
        <v>41</v>
      </c>
      <c r="C5140" t="s">
        <v>2555</v>
      </c>
      <c r="D5140" t="s">
        <v>2681</v>
      </c>
      <c r="E5140">
        <v>1000730</v>
      </c>
      <c r="F5140" t="s">
        <v>47</v>
      </c>
      <c r="G5140" t="s">
        <v>80</v>
      </c>
      <c r="H5140" t="s">
        <v>2557</v>
      </c>
      <c r="I5140">
        <v>37203384</v>
      </c>
      <c r="J5140" t="s">
        <v>2558</v>
      </c>
      <c r="K5140">
        <v>0</v>
      </c>
      <c r="L5140" t="s">
        <v>1228</v>
      </c>
      <c r="M5140">
        <v>0</v>
      </c>
      <c r="N5140" t="s">
        <v>1228</v>
      </c>
    </row>
    <row r="5141" spans="1:14" hidden="1">
      <c r="A5141">
        <v>10</v>
      </c>
      <c r="B5141">
        <v>41</v>
      </c>
      <c r="C5141" t="s">
        <v>2555</v>
      </c>
      <c r="D5141" t="s">
        <v>2681</v>
      </c>
      <c r="E5141">
        <v>1000730</v>
      </c>
      <c r="F5141" t="s">
        <v>47</v>
      </c>
      <c r="G5141" t="s">
        <v>317</v>
      </c>
      <c r="H5141" t="s">
        <v>2557</v>
      </c>
      <c r="I5141">
        <v>37203384</v>
      </c>
      <c r="J5141" t="s">
        <v>2558</v>
      </c>
      <c r="K5141">
        <v>0</v>
      </c>
      <c r="L5141" t="s">
        <v>1228</v>
      </c>
      <c r="M5141">
        <v>0</v>
      </c>
      <c r="N5141" t="s">
        <v>1228</v>
      </c>
    </row>
    <row r="5142" spans="1:14" hidden="1">
      <c r="A5142">
        <v>10</v>
      </c>
      <c r="B5142">
        <v>41</v>
      </c>
      <c r="C5142" t="s">
        <v>2555</v>
      </c>
      <c r="D5142" t="s">
        <v>2681</v>
      </c>
      <c r="E5142">
        <v>1000730</v>
      </c>
      <c r="F5142" t="s">
        <v>47</v>
      </c>
      <c r="G5142" t="s">
        <v>80</v>
      </c>
      <c r="H5142" t="s">
        <v>2557</v>
      </c>
      <c r="I5142">
        <v>37203384</v>
      </c>
      <c r="J5142" t="s">
        <v>2558</v>
      </c>
      <c r="K5142">
        <v>0</v>
      </c>
      <c r="L5142" t="s">
        <v>1228</v>
      </c>
      <c r="M5142">
        <v>0</v>
      </c>
      <c r="N5142" t="s">
        <v>1228</v>
      </c>
    </row>
    <row r="5143" spans="1:14" hidden="1">
      <c r="A5143">
        <v>10</v>
      </c>
      <c r="B5143">
        <v>41</v>
      </c>
      <c r="C5143" t="s">
        <v>2555</v>
      </c>
      <c r="D5143" t="s">
        <v>2681</v>
      </c>
      <c r="E5143">
        <v>1000730</v>
      </c>
      <c r="F5143" t="s">
        <v>47</v>
      </c>
      <c r="G5143" t="s">
        <v>250</v>
      </c>
      <c r="H5143" t="s">
        <v>2557</v>
      </c>
      <c r="I5143">
        <v>37203384</v>
      </c>
      <c r="J5143" t="s">
        <v>2558</v>
      </c>
      <c r="K5143">
        <v>0</v>
      </c>
      <c r="L5143" t="s">
        <v>1228</v>
      </c>
      <c r="M5143">
        <v>0</v>
      </c>
      <c r="N5143" t="s">
        <v>1228</v>
      </c>
    </row>
    <row r="5144" spans="1:14" hidden="1">
      <c r="A5144">
        <v>10</v>
      </c>
      <c r="B5144">
        <v>41</v>
      </c>
      <c r="C5144" t="s">
        <v>2555</v>
      </c>
      <c r="D5144" t="s">
        <v>2681</v>
      </c>
      <c r="E5144">
        <v>1000730</v>
      </c>
      <c r="F5144" t="s">
        <v>47</v>
      </c>
      <c r="G5144" t="s">
        <v>245</v>
      </c>
      <c r="H5144" t="s">
        <v>2557</v>
      </c>
      <c r="I5144">
        <v>37203384</v>
      </c>
      <c r="J5144" t="s">
        <v>2558</v>
      </c>
      <c r="K5144">
        <v>0</v>
      </c>
      <c r="L5144" t="s">
        <v>1228</v>
      </c>
      <c r="M5144">
        <v>0</v>
      </c>
      <c r="N5144" t="s">
        <v>1228</v>
      </c>
    </row>
    <row r="5145" spans="1:14" hidden="1">
      <c r="A5145">
        <v>10</v>
      </c>
      <c r="B5145">
        <v>41</v>
      </c>
      <c r="C5145" t="s">
        <v>2555</v>
      </c>
      <c r="D5145" t="s">
        <v>2681</v>
      </c>
      <c r="E5145">
        <v>1000730</v>
      </c>
      <c r="F5145" t="s">
        <v>47</v>
      </c>
      <c r="G5145" t="s">
        <v>117</v>
      </c>
      <c r="H5145" t="s">
        <v>2557</v>
      </c>
      <c r="I5145">
        <v>37203384</v>
      </c>
      <c r="J5145" t="s">
        <v>2558</v>
      </c>
      <c r="K5145">
        <v>0</v>
      </c>
      <c r="L5145" t="s">
        <v>1228</v>
      </c>
      <c r="M5145">
        <v>0</v>
      </c>
      <c r="N5145" t="s">
        <v>1228</v>
      </c>
    </row>
    <row r="5146" spans="1:14" hidden="1">
      <c r="A5146">
        <v>10</v>
      </c>
      <c r="B5146">
        <v>41</v>
      </c>
      <c r="C5146" t="s">
        <v>2555</v>
      </c>
      <c r="D5146" t="s">
        <v>2681</v>
      </c>
      <c r="E5146">
        <v>1000730</v>
      </c>
      <c r="F5146" t="s">
        <v>47</v>
      </c>
      <c r="G5146" t="s">
        <v>317</v>
      </c>
      <c r="H5146" t="s">
        <v>2557</v>
      </c>
      <c r="I5146">
        <v>37203384</v>
      </c>
      <c r="J5146" t="s">
        <v>2558</v>
      </c>
      <c r="K5146">
        <v>0</v>
      </c>
      <c r="L5146" t="s">
        <v>1228</v>
      </c>
      <c r="M5146">
        <v>0</v>
      </c>
      <c r="N5146" t="s">
        <v>1228</v>
      </c>
    </row>
    <row r="5147" spans="1:14" hidden="1">
      <c r="A5147">
        <v>10</v>
      </c>
      <c r="B5147">
        <v>41</v>
      </c>
      <c r="C5147" t="s">
        <v>2555</v>
      </c>
      <c r="D5147" t="s">
        <v>2681</v>
      </c>
      <c r="E5147">
        <v>1000730</v>
      </c>
      <c r="F5147" t="s">
        <v>47</v>
      </c>
      <c r="G5147" t="s">
        <v>320</v>
      </c>
      <c r="H5147" t="s">
        <v>2557</v>
      </c>
      <c r="I5147">
        <v>37203384</v>
      </c>
      <c r="J5147" t="s">
        <v>2558</v>
      </c>
      <c r="K5147">
        <v>0</v>
      </c>
      <c r="L5147" t="s">
        <v>1228</v>
      </c>
      <c r="M5147">
        <v>0</v>
      </c>
      <c r="N5147" t="s">
        <v>1228</v>
      </c>
    </row>
    <row r="5148" spans="1:14" hidden="1">
      <c r="A5148">
        <v>10</v>
      </c>
      <c r="B5148">
        <v>41</v>
      </c>
      <c r="C5148" t="s">
        <v>2555</v>
      </c>
      <c r="D5148" t="s">
        <v>2681</v>
      </c>
      <c r="E5148">
        <v>1000730</v>
      </c>
      <c r="F5148" t="s">
        <v>47</v>
      </c>
      <c r="G5148" t="s">
        <v>135</v>
      </c>
      <c r="H5148" t="s">
        <v>2557</v>
      </c>
      <c r="I5148">
        <v>37203384</v>
      </c>
      <c r="J5148" t="s">
        <v>2558</v>
      </c>
      <c r="K5148">
        <v>0</v>
      </c>
      <c r="L5148" t="s">
        <v>1228</v>
      </c>
      <c r="M5148">
        <v>0</v>
      </c>
      <c r="N5148" t="s">
        <v>1228</v>
      </c>
    </row>
    <row r="5149" spans="1:14" hidden="1">
      <c r="A5149">
        <v>10</v>
      </c>
      <c r="B5149">
        <v>41</v>
      </c>
      <c r="C5149" t="s">
        <v>2555</v>
      </c>
      <c r="D5149" t="s">
        <v>2681</v>
      </c>
      <c r="E5149">
        <v>1000730</v>
      </c>
      <c r="F5149" t="s">
        <v>47</v>
      </c>
      <c r="G5149" t="s">
        <v>409</v>
      </c>
      <c r="H5149" t="s">
        <v>2557</v>
      </c>
      <c r="I5149">
        <v>37203384</v>
      </c>
      <c r="J5149" t="s">
        <v>2558</v>
      </c>
      <c r="K5149">
        <v>0</v>
      </c>
      <c r="L5149" t="s">
        <v>1228</v>
      </c>
      <c r="M5149">
        <v>0</v>
      </c>
      <c r="N5149" t="s">
        <v>1228</v>
      </c>
    </row>
    <row r="5150" spans="1:14" hidden="1">
      <c r="A5150">
        <v>10</v>
      </c>
      <c r="B5150">
        <v>41</v>
      </c>
      <c r="C5150" t="s">
        <v>2555</v>
      </c>
      <c r="D5150" t="s">
        <v>2681</v>
      </c>
      <c r="E5150">
        <v>1000730</v>
      </c>
      <c r="F5150" t="s">
        <v>47</v>
      </c>
      <c r="G5150" t="s">
        <v>80</v>
      </c>
      <c r="H5150" t="s">
        <v>2557</v>
      </c>
      <c r="I5150">
        <v>37203384</v>
      </c>
      <c r="J5150" t="s">
        <v>2558</v>
      </c>
      <c r="K5150">
        <v>0</v>
      </c>
      <c r="L5150" t="s">
        <v>1228</v>
      </c>
      <c r="M5150">
        <v>0</v>
      </c>
      <c r="N5150" t="s">
        <v>1228</v>
      </c>
    </row>
    <row r="5151" spans="1:14" hidden="1">
      <c r="A5151">
        <v>10</v>
      </c>
      <c r="B5151">
        <v>41</v>
      </c>
      <c r="C5151" t="s">
        <v>2555</v>
      </c>
      <c r="D5151" t="s">
        <v>2681</v>
      </c>
      <c r="E5151">
        <v>1000730</v>
      </c>
      <c r="F5151" t="s">
        <v>47</v>
      </c>
      <c r="G5151" t="s">
        <v>245</v>
      </c>
      <c r="H5151" t="s">
        <v>2557</v>
      </c>
      <c r="I5151">
        <v>37203384</v>
      </c>
      <c r="J5151" t="s">
        <v>2558</v>
      </c>
      <c r="K5151">
        <v>0</v>
      </c>
      <c r="L5151" t="s">
        <v>1228</v>
      </c>
      <c r="M5151">
        <v>0</v>
      </c>
      <c r="N5151" t="s">
        <v>1228</v>
      </c>
    </row>
    <row r="5152" spans="1:14" hidden="1">
      <c r="A5152">
        <v>10</v>
      </c>
      <c r="B5152">
        <v>41</v>
      </c>
      <c r="C5152" t="s">
        <v>2555</v>
      </c>
      <c r="D5152" t="s">
        <v>2681</v>
      </c>
      <c r="E5152">
        <v>1000730</v>
      </c>
      <c r="F5152" t="s">
        <v>47</v>
      </c>
      <c r="G5152" t="s">
        <v>414</v>
      </c>
      <c r="H5152" t="s">
        <v>2557</v>
      </c>
      <c r="I5152">
        <v>37203384</v>
      </c>
      <c r="J5152" t="s">
        <v>2558</v>
      </c>
      <c r="K5152">
        <v>0</v>
      </c>
      <c r="L5152" t="s">
        <v>1228</v>
      </c>
      <c r="M5152">
        <v>0</v>
      </c>
      <c r="N5152" t="s">
        <v>1228</v>
      </c>
    </row>
    <row r="5153" spans="1:14" hidden="1">
      <c r="A5153">
        <v>10</v>
      </c>
      <c r="B5153">
        <v>41</v>
      </c>
      <c r="C5153" t="s">
        <v>2555</v>
      </c>
      <c r="D5153" t="s">
        <v>2681</v>
      </c>
      <c r="E5153">
        <v>1000730</v>
      </c>
      <c r="F5153" t="s">
        <v>47</v>
      </c>
      <c r="G5153" t="s">
        <v>80</v>
      </c>
      <c r="H5153" t="s">
        <v>2557</v>
      </c>
      <c r="I5153">
        <v>37203384</v>
      </c>
      <c r="J5153" t="s">
        <v>2558</v>
      </c>
      <c r="K5153">
        <v>0</v>
      </c>
      <c r="L5153" t="s">
        <v>1228</v>
      </c>
      <c r="M5153">
        <v>0</v>
      </c>
      <c r="N5153" t="s">
        <v>1228</v>
      </c>
    </row>
    <row r="5154" spans="1:14" hidden="1">
      <c r="A5154">
        <v>10</v>
      </c>
      <c r="B5154">
        <v>41</v>
      </c>
      <c r="C5154" t="s">
        <v>2555</v>
      </c>
      <c r="D5154" t="s">
        <v>2681</v>
      </c>
      <c r="E5154">
        <v>1000730</v>
      </c>
      <c r="F5154" t="s">
        <v>47</v>
      </c>
      <c r="G5154" t="s">
        <v>117</v>
      </c>
      <c r="H5154" t="s">
        <v>2557</v>
      </c>
      <c r="I5154">
        <v>37203384</v>
      </c>
      <c r="J5154" t="s">
        <v>2558</v>
      </c>
      <c r="K5154">
        <v>0</v>
      </c>
      <c r="L5154" t="s">
        <v>1228</v>
      </c>
      <c r="M5154">
        <v>0</v>
      </c>
      <c r="N5154" t="s">
        <v>1228</v>
      </c>
    </row>
    <row r="5155" spans="1:14" hidden="1">
      <c r="A5155">
        <v>10</v>
      </c>
      <c r="B5155">
        <v>41</v>
      </c>
      <c r="C5155" t="s">
        <v>2555</v>
      </c>
      <c r="D5155" t="s">
        <v>2681</v>
      </c>
      <c r="E5155">
        <v>1000730</v>
      </c>
      <c r="F5155" t="s">
        <v>47</v>
      </c>
      <c r="G5155" t="s">
        <v>254</v>
      </c>
      <c r="H5155" t="s">
        <v>2557</v>
      </c>
      <c r="I5155">
        <v>37203384</v>
      </c>
      <c r="J5155" t="s">
        <v>2558</v>
      </c>
      <c r="K5155">
        <v>0</v>
      </c>
      <c r="L5155" t="s">
        <v>1228</v>
      </c>
      <c r="M5155">
        <v>0</v>
      </c>
      <c r="N5155" t="s">
        <v>1228</v>
      </c>
    </row>
    <row r="5156" spans="1:14" hidden="1">
      <c r="A5156">
        <v>10</v>
      </c>
      <c r="B5156">
        <v>41</v>
      </c>
      <c r="C5156" t="s">
        <v>2555</v>
      </c>
      <c r="D5156" t="s">
        <v>2681</v>
      </c>
      <c r="E5156">
        <v>1000730</v>
      </c>
      <c r="F5156" t="s">
        <v>47</v>
      </c>
      <c r="G5156" t="s">
        <v>135</v>
      </c>
      <c r="H5156" t="s">
        <v>2557</v>
      </c>
      <c r="I5156">
        <v>37203384</v>
      </c>
      <c r="J5156" t="s">
        <v>2558</v>
      </c>
      <c r="K5156">
        <v>0</v>
      </c>
      <c r="L5156" t="s">
        <v>1228</v>
      </c>
      <c r="M5156">
        <v>0</v>
      </c>
      <c r="N5156" t="s">
        <v>1228</v>
      </c>
    </row>
    <row r="5157" spans="1:14" hidden="1">
      <c r="A5157">
        <v>10</v>
      </c>
      <c r="B5157">
        <v>41</v>
      </c>
      <c r="C5157" t="s">
        <v>2555</v>
      </c>
      <c r="D5157" t="s">
        <v>2681</v>
      </c>
      <c r="E5157">
        <v>1000730</v>
      </c>
      <c r="F5157" t="s">
        <v>47</v>
      </c>
      <c r="G5157" t="s">
        <v>317</v>
      </c>
      <c r="H5157" t="s">
        <v>2557</v>
      </c>
      <c r="I5157">
        <v>37203384</v>
      </c>
      <c r="J5157" t="s">
        <v>2558</v>
      </c>
      <c r="K5157">
        <v>0</v>
      </c>
      <c r="L5157" t="s">
        <v>1228</v>
      </c>
      <c r="M5157">
        <v>0</v>
      </c>
      <c r="N5157" t="s">
        <v>1228</v>
      </c>
    </row>
    <row r="5158" spans="1:14" hidden="1">
      <c r="A5158">
        <v>10</v>
      </c>
      <c r="B5158">
        <v>41</v>
      </c>
      <c r="C5158" t="s">
        <v>2555</v>
      </c>
      <c r="D5158" t="s">
        <v>2681</v>
      </c>
      <c r="E5158">
        <v>1000730</v>
      </c>
      <c r="F5158" t="s">
        <v>47</v>
      </c>
      <c r="G5158" t="s">
        <v>279</v>
      </c>
      <c r="H5158" t="s">
        <v>2557</v>
      </c>
      <c r="I5158">
        <v>37203384</v>
      </c>
      <c r="J5158" t="s">
        <v>2558</v>
      </c>
      <c r="K5158">
        <v>0</v>
      </c>
      <c r="L5158" t="s">
        <v>1228</v>
      </c>
      <c r="M5158">
        <v>0</v>
      </c>
      <c r="N5158" t="s">
        <v>1228</v>
      </c>
    </row>
    <row r="5159" spans="1:14" hidden="1">
      <c r="A5159">
        <v>10</v>
      </c>
      <c r="B5159">
        <v>41</v>
      </c>
      <c r="C5159" t="s">
        <v>2555</v>
      </c>
      <c r="D5159" t="s">
        <v>2681</v>
      </c>
      <c r="E5159">
        <v>1000730</v>
      </c>
      <c r="F5159" t="s">
        <v>47</v>
      </c>
      <c r="G5159" t="s">
        <v>117</v>
      </c>
      <c r="H5159" t="s">
        <v>2557</v>
      </c>
      <c r="I5159">
        <v>37203384</v>
      </c>
      <c r="J5159" t="s">
        <v>2558</v>
      </c>
      <c r="K5159" s="45">
        <v>2918</v>
      </c>
      <c r="L5159" t="s">
        <v>1228</v>
      </c>
      <c r="M5159">
        <v>554</v>
      </c>
      <c r="N5159" t="s">
        <v>1228</v>
      </c>
    </row>
    <row r="5160" spans="1:14" hidden="1">
      <c r="A5160">
        <v>10</v>
      </c>
      <c r="B5160">
        <v>41</v>
      </c>
      <c r="C5160" t="s">
        <v>2555</v>
      </c>
      <c r="D5160" t="s">
        <v>2681</v>
      </c>
      <c r="E5160">
        <v>1000730</v>
      </c>
      <c r="F5160" t="s">
        <v>47</v>
      </c>
      <c r="G5160" t="s">
        <v>155</v>
      </c>
      <c r="H5160" t="s">
        <v>2557</v>
      </c>
      <c r="I5160">
        <v>37203384</v>
      </c>
      <c r="J5160" t="s">
        <v>2558</v>
      </c>
      <c r="K5160">
        <v>0</v>
      </c>
      <c r="L5160" t="s">
        <v>1228</v>
      </c>
      <c r="M5160">
        <v>0</v>
      </c>
      <c r="N5160" t="s">
        <v>1228</v>
      </c>
    </row>
    <row r="5161" spans="1:14" hidden="1">
      <c r="A5161">
        <v>10</v>
      </c>
      <c r="B5161">
        <v>41</v>
      </c>
      <c r="C5161" t="s">
        <v>2555</v>
      </c>
      <c r="D5161" t="s">
        <v>2681</v>
      </c>
      <c r="E5161">
        <v>1000730</v>
      </c>
      <c r="F5161" t="s">
        <v>47</v>
      </c>
      <c r="G5161" t="s">
        <v>135</v>
      </c>
      <c r="H5161" t="s">
        <v>2557</v>
      </c>
      <c r="I5161">
        <v>37203384</v>
      </c>
      <c r="J5161" t="s">
        <v>2558</v>
      </c>
      <c r="K5161">
        <v>0</v>
      </c>
      <c r="L5161" t="s">
        <v>1228</v>
      </c>
      <c r="M5161">
        <v>0</v>
      </c>
      <c r="N5161" t="s">
        <v>1228</v>
      </c>
    </row>
    <row r="5162" spans="1:14" hidden="1">
      <c r="A5162">
        <v>10</v>
      </c>
      <c r="B5162">
        <v>41</v>
      </c>
      <c r="C5162" t="s">
        <v>2555</v>
      </c>
      <c r="D5162" t="s">
        <v>2681</v>
      </c>
      <c r="E5162">
        <v>1000730</v>
      </c>
      <c r="F5162" t="s">
        <v>47</v>
      </c>
      <c r="G5162" t="s">
        <v>155</v>
      </c>
      <c r="H5162" t="s">
        <v>2557</v>
      </c>
      <c r="I5162">
        <v>37203384</v>
      </c>
      <c r="J5162" t="s">
        <v>2558</v>
      </c>
      <c r="K5162">
        <v>0</v>
      </c>
      <c r="L5162" t="s">
        <v>1228</v>
      </c>
      <c r="M5162">
        <v>0</v>
      </c>
      <c r="N5162" t="s">
        <v>1228</v>
      </c>
    </row>
    <row r="5163" spans="1:14" hidden="1">
      <c r="A5163">
        <v>10</v>
      </c>
      <c r="B5163">
        <v>41</v>
      </c>
      <c r="C5163" t="s">
        <v>2555</v>
      </c>
      <c r="D5163" t="s">
        <v>2681</v>
      </c>
      <c r="E5163">
        <v>1000730</v>
      </c>
      <c r="F5163" t="s">
        <v>47</v>
      </c>
      <c r="G5163" t="s">
        <v>317</v>
      </c>
      <c r="H5163" t="s">
        <v>2557</v>
      </c>
      <c r="I5163">
        <v>37203384</v>
      </c>
      <c r="J5163" t="s">
        <v>2558</v>
      </c>
      <c r="K5163">
        <v>0</v>
      </c>
      <c r="L5163" t="s">
        <v>1228</v>
      </c>
      <c r="M5163">
        <v>0</v>
      </c>
      <c r="N5163" t="s">
        <v>1228</v>
      </c>
    </row>
    <row r="5164" spans="1:14" hidden="1">
      <c r="A5164">
        <v>10</v>
      </c>
      <c r="B5164">
        <v>41</v>
      </c>
      <c r="C5164" t="s">
        <v>2555</v>
      </c>
      <c r="D5164" t="s">
        <v>2681</v>
      </c>
      <c r="E5164">
        <v>1000730</v>
      </c>
      <c r="F5164" t="s">
        <v>47</v>
      </c>
      <c r="G5164" t="s">
        <v>80</v>
      </c>
      <c r="H5164" t="s">
        <v>2557</v>
      </c>
      <c r="I5164">
        <v>37203384</v>
      </c>
      <c r="J5164" t="s">
        <v>2558</v>
      </c>
      <c r="K5164">
        <v>0</v>
      </c>
      <c r="L5164" t="s">
        <v>1228</v>
      </c>
      <c r="M5164">
        <v>0</v>
      </c>
      <c r="N5164" t="s">
        <v>1228</v>
      </c>
    </row>
    <row r="5165" spans="1:14" hidden="1">
      <c r="A5165">
        <v>10</v>
      </c>
      <c r="B5165">
        <v>41</v>
      </c>
      <c r="C5165" t="s">
        <v>2555</v>
      </c>
      <c r="D5165" t="s">
        <v>2681</v>
      </c>
      <c r="E5165">
        <v>1000730</v>
      </c>
      <c r="F5165" t="s">
        <v>47</v>
      </c>
      <c r="G5165" t="s">
        <v>252</v>
      </c>
      <c r="H5165" t="s">
        <v>2557</v>
      </c>
      <c r="I5165">
        <v>37203384</v>
      </c>
      <c r="J5165" t="s">
        <v>2558</v>
      </c>
      <c r="K5165">
        <v>0</v>
      </c>
      <c r="L5165" t="s">
        <v>1228</v>
      </c>
      <c r="M5165">
        <v>0</v>
      </c>
      <c r="N5165" t="s">
        <v>1228</v>
      </c>
    </row>
    <row r="5166" spans="1:14" hidden="1">
      <c r="A5166">
        <v>10</v>
      </c>
      <c r="B5166">
        <v>41</v>
      </c>
      <c r="C5166" t="s">
        <v>2555</v>
      </c>
      <c r="D5166" t="s">
        <v>2681</v>
      </c>
      <c r="E5166">
        <v>1000730</v>
      </c>
      <c r="F5166" t="s">
        <v>47</v>
      </c>
      <c r="G5166" t="s">
        <v>475</v>
      </c>
      <c r="H5166" t="s">
        <v>2557</v>
      </c>
      <c r="I5166">
        <v>37203384</v>
      </c>
      <c r="J5166" t="s">
        <v>2558</v>
      </c>
      <c r="K5166">
        <v>0</v>
      </c>
      <c r="L5166" t="s">
        <v>1228</v>
      </c>
      <c r="M5166">
        <v>0</v>
      </c>
      <c r="N5166" t="s">
        <v>1228</v>
      </c>
    </row>
    <row r="5167" spans="1:14" hidden="1">
      <c r="A5167">
        <v>10</v>
      </c>
      <c r="B5167">
        <v>41</v>
      </c>
      <c r="C5167" t="s">
        <v>2555</v>
      </c>
      <c r="D5167" t="s">
        <v>2681</v>
      </c>
      <c r="E5167">
        <v>1000730</v>
      </c>
      <c r="F5167" t="s">
        <v>47</v>
      </c>
      <c r="G5167" t="s">
        <v>80</v>
      </c>
      <c r="H5167" t="s">
        <v>2557</v>
      </c>
      <c r="I5167">
        <v>37203384</v>
      </c>
      <c r="J5167" t="s">
        <v>2558</v>
      </c>
      <c r="K5167">
        <v>0</v>
      </c>
      <c r="L5167" t="s">
        <v>1228</v>
      </c>
      <c r="M5167">
        <v>0</v>
      </c>
      <c r="N5167" t="s">
        <v>1228</v>
      </c>
    </row>
    <row r="5168" spans="1:14" hidden="1">
      <c r="A5168">
        <v>10</v>
      </c>
      <c r="B5168">
        <v>41</v>
      </c>
      <c r="C5168" t="s">
        <v>2555</v>
      </c>
      <c r="D5168" t="s">
        <v>2681</v>
      </c>
      <c r="E5168">
        <v>1000730</v>
      </c>
      <c r="F5168" t="s">
        <v>47</v>
      </c>
      <c r="G5168" t="s">
        <v>250</v>
      </c>
      <c r="H5168" t="s">
        <v>2557</v>
      </c>
      <c r="I5168">
        <v>37203384</v>
      </c>
      <c r="J5168" t="s">
        <v>2558</v>
      </c>
      <c r="K5168">
        <v>0</v>
      </c>
      <c r="L5168" t="s">
        <v>1228</v>
      </c>
      <c r="M5168">
        <v>0</v>
      </c>
      <c r="N5168" t="s">
        <v>1228</v>
      </c>
    </row>
    <row r="5169" spans="1:14" hidden="1">
      <c r="A5169">
        <v>10</v>
      </c>
      <c r="B5169">
        <v>41</v>
      </c>
      <c r="C5169" t="s">
        <v>2555</v>
      </c>
      <c r="D5169" t="s">
        <v>2681</v>
      </c>
      <c r="E5169">
        <v>1000730</v>
      </c>
      <c r="F5169" t="s">
        <v>47</v>
      </c>
      <c r="G5169" t="s">
        <v>117</v>
      </c>
      <c r="H5169" t="s">
        <v>2557</v>
      </c>
      <c r="I5169">
        <v>37203384</v>
      </c>
      <c r="J5169" t="s">
        <v>2558</v>
      </c>
      <c r="K5169" s="45">
        <v>7260</v>
      </c>
      <c r="L5169" t="s">
        <v>1228</v>
      </c>
      <c r="M5169" s="45">
        <v>1380</v>
      </c>
      <c r="N5169" t="s">
        <v>1228</v>
      </c>
    </row>
    <row r="5170" spans="1:14" hidden="1">
      <c r="A5170">
        <v>10</v>
      </c>
      <c r="B5170">
        <v>41</v>
      </c>
      <c r="C5170" t="s">
        <v>2555</v>
      </c>
      <c r="D5170" t="s">
        <v>2681</v>
      </c>
      <c r="E5170">
        <v>1000730</v>
      </c>
      <c r="F5170" t="s">
        <v>47</v>
      </c>
      <c r="G5170" t="s">
        <v>481</v>
      </c>
      <c r="H5170" t="s">
        <v>2557</v>
      </c>
      <c r="I5170">
        <v>37203384</v>
      </c>
      <c r="J5170" t="s">
        <v>2558</v>
      </c>
      <c r="K5170">
        <v>0</v>
      </c>
      <c r="L5170" t="s">
        <v>1228</v>
      </c>
      <c r="M5170">
        <v>0</v>
      </c>
      <c r="N5170" t="s">
        <v>1228</v>
      </c>
    </row>
    <row r="5171" spans="1:14" hidden="1">
      <c r="A5171">
        <v>10</v>
      </c>
      <c r="B5171">
        <v>41</v>
      </c>
      <c r="C5171" t="s">
        <v>2555</v>
      </c>
      <c r="D5171" t="s">
        <v>2681</v>
      </c>
      <c r="E5171">
        <v>1000730</v>
      </c>
      <c r="F5171" t="s">
        <v>47</v>
      </c>
      <c r="G5171" t="s">
        <v>317</v>
      </c>
      <c r="H5171" t="s">
        <v>2557</v>
      </c>
      <c r="I5171">
        <v>37203384</v>
      </c>
      <c r="J5171" t="s">
        <v>2558</v>
      </c>
      <c r="K5171">
        <v>0</v>
      </c>
      <c r="L5171" t="s">
        <v>1228</v>
      </c>
      <c r="M5171">
        <v>0</v>
      </c>
      <c r="N5171" t="s">
        <v>1228</v>
      </c>
    </row>
    <row r="5172" spans="1:14" hidden="1">
      <c r="A5172">
        <v>10</v>
      </c>
      <c r="B5172">
        <v>41</v>
      </c>
      <c r="C5172" t="s">
        <v>2555</v>
      </c>
      <c r="D5172" t="s">
        <v>2681</v>
      </c>
      <c r="E5172">
        <v>1000730</v>
      </c>
      <c r="F5172" t="s">
        <v>47</v>
      </c>
      <c r="G5172" t="s">
        <v>80</v>
      </c>
      <c r="H5172" t="s">
        <v>2557</v>
      </c>
      <c r="I5172">
        <v>37203384</v>
      </c>
      <c r="J5172" t="s">
        <v>2558</v>
      </c>
      <c r="K5172">
        <v>0</v>
      </c>
      <c r="L5172" t="s">
        <v>1228</v>
      </c>
      <c r="M5172">
        <v>0</v>
      </c>
      <c r="N5172" t="s">
        <v>1228</v>
      </c>
    </row>
    <row r="5173" spans="1:14" hidden="1">
      <c r="A5173">
        <v>10</v>
      </c>
      <c r="B5173">
        <v>41</v>
      </c>
      <c r="C5173" t="s">
        <v>2555</v>
      </c>
      <c r="D5173" t="s">
        <v>2681</v>
      </c>
      <c r="E5173">
        <v>1000730</v>
      </c>
      <c r="F5173" t="s">
        <v>47</v>
      </c>
      <c r="G5173" t="s">
        <v>117</v>
      </c>
      <c r="H5173" t="s">
        <v>2557</v>
      </c>
      <c r="I5173">
        <v>37203384</v>
      </c>
      <c r="J5173" t="s">
        <v>2558</v>
      </c>
      <c r="K5173">
        <v>0</v>
      </c>
      <c r="L5173" t="s">
        <v>1228</v>
      </c>
      <c r="M5173">
        <v>0</v>
      </c>
      <c r="N5173" t="s">
        <v>1228</v>
      </c>
    </row>
    <row r="5174" spans="1:14" hidden="1">
      <c r="A5174">
        <v>10</v>
      </c>
      <c r="B5174">
        <v>41</v>
      </c>
      <c r="C5174" t="s">
        <v>2555</v>
      </c>
      <c r="D5174" t="s">
        <v>2681</v>
      </c>
      <c r="E5174">
        <v>1000730</v>
      </c>
      <c r="F5174" t="s">
        <v>47</v>
      </c>
      <c r="G5174" t="s">
        <v>117</v>
      </c>
      <c r="H5174" t="s">
        <v>2557</v>
      </c>
      <c r="I5174">
        <v>37203384</v>
      </c>
      <c r="J5174" t="s">
        <v>2558</v>
      </c>
      <c r="K5174" s="45">
        <v>3559</v>
      </c>
      <c r="L5174" t="s">
        <v>1228</v>
      </c>
      <c r="M5174">
        <v>676</v>
      </c>
      <c r="N5174" t="s">
        <v>1228</v>
      </c>
    </row>
    <row r="5175" spans="1:14" hidden="1">
      <c r="A5175">
        <v>10</v>
      </c>
      <c r="B5175">
        <v>41</v>
      </c>
      <c r="C5175" t="s">
        <v>2555</v>
      </c>
      <c r="D5175" t="s">
        <v>2681</v>
      </c>
      <c r="E5175">
        <v>1000730</v>
      </c>
      <c r="F5175" t="s">
        <v>47</v>
      </c>
      <c r="G5175" t="s">
        <v>252</v>
      </c>
      <c r="H5175" t="s">
        <v>2557</v>
      </c>
      <c r="I5175">
        <v>37203384</v>
      </c>
      <c r="J5175" t="s">
        <v>2558</v>
      </c>
      <c r="K5175">
        <v>0</v>
      </c>
      <c r="L5175" t="s">
        <v>1228</v>
      </c>
      <c r="M5175">
        <v>0</v>
      </c>
      <c r="N5175" t="s">
        <v>1228</v>
      </c>
    </row>
    <row r="5176" spans="1:14" hidden="1">
      <c r="A5176">
        <v>10</v>
      </c>
      <c r="B5176">
        <v>41</v>
      </c>
      <c r="C5176" t="s">
        <v>2555</v>
      </c>
      <c r="D5176" t="s">
        <v>2681</v>
      </c>
      <c r="E5176">
        <v>1000730</v>
      </c>
      <c r="F5176" t="s">
        <v>47</v>
      </c>
      <c r="G5176" t="s">
        <v>414</v>
      </c>
      <c r="H5176" t="s">
        <v>2557</v>
      </c>
      <c r="I5176">
        <v>37203384</v>
      </c>
      <c r="J5176" t="s">
        <v>2558</v>
      </c>
      <c r="K5176">
        <v>0</v>
      </c>
      <c r="L5176" t="s">
        <v>1228</v>
      </c>
      <c r="M5176">
        <v>0</v>
      </c>
      <c r="N5176" t="s">
        <v>1228</v>
      </c>
    </row>
    <row r="5177" spans="1:14" hidden="1">
      <c r="A5177">
        <v>10</v>
      </c>
      <c r="B5177">
        <v>41</v>
      </c>
      <c r="C5177" t="s">
        <v>2555</v>
      </c>
      <c r="D5177" t="s">
        <v>2681</v>
      </c>
      <c r="E5177">
        <v>1000730</v>
      </c>
      <c r="F5177" t="s">
        <v>47</v>
      </c>
      <c r="G5177" t="s">
        <v>530</v>
      </c>
      <c r="H5177" t="s">
        <v>2557</v>
      </c>
      <c r="I5177">
        <v>37203384</v>
      </c>
      <c r="J5177" t="s">
        <v>2558</v>
      </c>
      <c r="K5177">
        <v>0</v>
      </c>
      <c r="L5177" t="s">
        <v>1228</v>
      </c>
      <c r="M5177">
        <v>0</v>
      </c>
      <c r="N5177" t="s">
        <v>1228</v>
      </c>
    </row>
    <row r="5178" spans="1:14" hidden="1">
      <c r="A5178">
        <v>10</v>
      </c>
      <c r="B5178">
        <v>41</v>
      </c>
      <c r="C5178" t="s">
        <v>2555</v>
      </c>
      <c r="D5178" t="s">
        <v>2681</v>
      </c>
      <c r="E5178">
        <v>1000730</v>
      </c>
      <c r="F5178" t="s">
        <v>47</v>
      </c>
      <c r="G5178" t="s">
        <v>117</v>
      </c>
      <c r="H5178" t="s">
        <v>2557</v>
      </c>
      <c r="I5178">
        <v>37203384</v>
      </c>
      <c r="J5178" t="s">
        <v>2558</v>
      </c>
      <c r="K5178">
        <v>0</v>
      </c>
      <c r="L5178" t="s">
        <v>1228</v>
      </c>
      <c r="M5178">
        <v>0</v>
      </c>
      <c r="N5178" t="s">
        <v>1228</v>
      </c>
    </row>
    <row r="5179" spans="1:14" hidden="1">
      <c r="A5179">
        <v>10</v>
      </c>
      <c r="B5179">
        <v>41</v>
      </c>
      <c r="C5179" t="s">
        <v>2555</v>
      </c>
      <c r="D5179" t="s">
        <v>2681</v>
      </c>
      <c r="E5179">
        <v>1000730</v>
      </c>
      <c r="F5179" t="s">
        <v>47</v>
      </c>
      <c r="G5179" t="s">
        <v>150</v>
      </c>
      <c r="H5179" t="s">
        <v>2557</v>
      </c>
      <c r="I5179">
        <v>37203384</v>
      </c>
      <c r="J5179" t="s">
        <v>2558</v>
      </c>
      <c r="K5179">
        <v>0</v>
      </c>
      <c r="L5179" t="s">
        <v>1228</v>
      </c>
      <c r="M5179">
        <v>0</v>
      </c>
      <c r="N5179" t="s">
        <v>1228</v>
      </c>
    </row>
    <row r="5180" spans="1:14" hidden="1">
      <c r="A5180">
        <v>10</v>
      </c>
      <c r="B5180">
        <v>41</v>
      </c>
      <c r="C5180" t="s">
        <v>2555</v>
      </c>
      <c r="D5180" t="s">
        <v>2681</v>
      </c>
      <c r="E5180">
        <v>1000730</v>
      </c>
      <c r="F5180" t="s">
        <v>47</v>
      </c>
      <c r="G5180" t="s">
        <v>135</v>
      </c>
      <c r="H5180" t="s">
        <v>2557</v>
      </c>
      <c r="I5180">
        <v>37203384</v>
      </c>
      <c r="J5180" t="s">
        <v>2558</v>
      </c>
      <c r="K5180">
        <v>0</v>
      </c>
      <c r="L5180" t="s">
        <v>1228</v>
      </c>
      <c r="M5180">
        <v>0</v>
      </c>
      <c r="N5180" t="s">
        <v>1228</v>
      </c>
    </row>
    <row r="5181" spans="1:14" hidden="1">
      <c r="A5181">
        <v>10</v>
      </c>
      <c r="B5181">
        <v>41</v>
      </c>
      <c r="C5181" t="s">
        <v>2555</v>
      </c>
      <c r="D5181" t="s">
        <v>2681</v>
      </c>
      <c r="E5181">
        <v>1000730</v>
      </c>
      <c r="F5181" t="s">
        <v>47</v>
      </c>
      <c r="G5181" t="s">
        <v>137</v>
      </c>
      <c r="H5181" t="s">
        <v>2557</v>
      </c>
      <c r="I5181">
        <v>37203384</v>
      </c>
      <c r="J5181" t="s">
        <v>2558</v>
      </c>
      <c r="K5181">
        <v>0</v>
      </c>
      <c r="L5181" t="s">
        <v>1228</v>
      </c>
      <c r="M5181">
        <v>0</v>
      </c>
      <c r="N5181" t="s">
        <v>1228</v>
      </c>
    </row>
    <row r="5182" spans="1:14" hidden="1">
      <c r="A5182">
        <v>10</v>
      </c>
      <c r="B5182">
        <v>41</v>
      </c>
      <c r="C5182" t="s">
        <v>2555</v>
      </c>
      <c r="D5182" t="s">
        <v>2681</v>
      </c>
      <c r="E5182">
        <v>1000730</v>
      </c>
      <c r="F5182" t="s">
        <v>47</v>
      </c>
      <c r="G5182" t="s">
        <v>155</v>
      </c>
      <c r="H5182" t="s">
        <v>2557</v>
      </c>
      <c r="I5182">
        <v>37203384</v>
      </c>
      <c r="J5182" t="s">
        <v>2558</v>
      </c>
      <c r="K5182">
        <v>0</v>
      </c>
      <c r="L5182" t="s">
        <v>1228</v>
      </c>
      <c r="M5182">
        <v>0</v>
      </c>
      <c r="N5182" t="s">
        <v>1228</v>
      </c>
    </row>
    <row r="5183" spans="1:14" hidden="1">
      <c r="A5183">
        <v>10</v>
      </c>
      <c r="B5183">
        <v>41</v>
      </c>
      <c r="C5183" t="s">
        <v>2555</v>
      </c>
      <c r="D5183" t="s">
        <v>2681</v>
      </c>
      <c r="E5183">
        <v>1000730</v>
      </c>
      <c r="F5183" t="s">
        <v>47</v>
      </c>
      <c r="G5183" t="s">
        <v>80</v>
      </c>
      <c r="H5183" t="s">
        <v>2557</v>
      </c>
      <c r="I5183">
        <v>37203384</v>
      </c>
      <c r="J5183" t="s">
        <v>2558</v>
      </c>
      <c r="K5183">
        <v>0</v>
      </c>
      <c r="L5183" t="s">
        <v>1228</v>
      </c>
      <c r="M5183">
        <v>0</v>
      </c>
      <c r="N5183" t="s">
        <v>1228</v>
      </c>
    </row>
    <row r="5184" spans="1:14" hidden="1">
      <c r="A5184">
        <v>10</v>
      </c>
      <c r="B5184">
        <v>41</v>
      </c>
      <c r="C5184" t="s">
        <v>2555</v>
      </c>
      <c r="D5184" t="s">
        <v>2681</v>
      </c>
      <c r="E5184">
        <v>1000730</v>
      </c>
      <c r="F5184" t="s">
        <v>47</v>
      </c>
      <c r="G5184" t="s">
        <v>137</v>
      </c>
      <c r="H5184" t="s">
        <v>2557</v>
      </c>
      <c r="I5184">
        <v>37203384</v>
      </c>
      <c r="J5184" t="s">
        <v>2558</v>
      </c>
      <c r="K5184">
        <v>0</v>
      </c>
      <c r="L5184" t="s">
        <v>1228</v>
      </c>
      <c r="M5184">
        <v>0</v>
      </c>
      <c r="N5184" t="s">
        <v>1228</v>
      </c>
    </row>
    <row r="5185" spans="1:14" hidden="1">
      <c r="A5185">
        <v>10</v>
      </c>
      <c r="B5185">
        <v>41</v>
      </c>
      <c r="C5185" t="s">
        <v>2555</v>
      </c>
      <c r="D5185" t="s">
        <v>2681</v>
      </c>
      <c r="E5185">
        <v>1000730</v>
      </c>
      <c r="F5185" t="s">
        <v>47</v>
      </c>
      <c r="G5185" t="s">
        <v>117</v>
      </c>
      <c r="H5185" t="s">
        <v>2557</v>
      </c>
      <c r="I5185">
        <v>37203384</v>
      </c>
      <c r="J5185" t="s">
        <v>2558</v>
      </c>
      <c r="K5185">
        <v>0</v>
      </c>
      <c r="L5185" t="s">
        <v>1228</v>
      </c>
      <c r="M5185">
        <v>0</v>
      </c>
      <c r="N5185" t="s">
        <v>1228</v>
      </c>
    </row>
    <row r="5186" spans="1:14" hidden="1">
      <c r="A5186">
        <v>10</v>
      </c>
      <c r="B5186">
        <v>41</v>
      </c>
      <c r="C5186" t="s">
        <v>2555</v>
      </c>
      <c r="D5186" t="s">
        <v>2681</v>
      </c>
      <c r="E5186">
        <v>1000730</v>
      </c>
      <c r="F5186" t="s">
        <v>47</v>
      </c>
      <c r="G5186" t="s">
        <v>182</v>
      </c>
      <c r="H5186" t="s">
        <v>2557</v>
      </c>
      <c r="I5186">
        <v>37203384</v>
      </c>
      <c r="J5186" t="s">
        <v>2558</v>
      </c>
      <c r="K5186">
        <v>0</v>
      </c>
      <c r="L5186" t="s">
        <v>1228</v>
      </c>
      <c r="M5186">
        <v>0</v>
      </c>
      <c r="N5186" t="s">
        <v>1228</v>
      </c>
    </row>
    <row r="5187" spans="1:14" hidden="1">
      <c r="A5187">
        <v>10</v>
      </c>
      <c r="B5187">
        <v>41</v>
      </c>
      <c r="C5187" t="s">
        <v>2555</v>
      </c>
      <c r="D5187" t="s">
        <v>2681</v>
      </c>
      <c r="E5187">
        <v>1000730</v>
      </c>
      <c r="F5187" t="s">
        <v>47</v>
      </c>
      <c r="G5187" t="s">
        <v>194</v>
      </c>
      <c r="H5187" t="s">
        <v>2557</v>
      </c>
      <c r="I5187">
        <v>37203384</v>
      </c>
      <c r="J5187" t="s">
        <v>2558</v>
      </c>
      <c r="K5187">
        <v>0</v>
      </c>
      <c r="L5187" t="s">
        <v>1228</v>
      </c>
      <c r="M5187">
        <v>0</v>
      </c>
      <c r="N5187" t="s">
        <v>1228</v>
      </c>
    </row>
    <row r="5188" spans="1:14" hidden="1">
      <c r="A5188">
        <v>10</v>
      </c>
      <c r="B5188">
        <v>41</v>
      </c>
      <c r="C5188" t="s">
        <v>2555</v>
      </c>
      <c r="D5188" t="s">
        <v>2681</v>
      </c>
      <c r="E5188">
        <v>1000730</v>
      </c>
      <c r="F5188" t="s">
        <v>47</v>
      </c>
      <c r="G5188" t="s">
        <v>155</v>
      </c>
      <c r="H5188" t="s">
        <v>2557</v>
      </c>
      <c r="I5188">
        <v>37203384</v>
      </c>
      <c r="J5188" t="s">
        <v>2558</v>
      </c>
      <c r="K5188">
        <v>0</v>
      </c>
      <c r="L5188" t="s">
        <v>1228</v>
      </c>
      <c r="M5188">
        <v>0</v>
      </c>
      <c r="N5188" t="s">
        <v>1228</v>
      </c>
    </row>
    <row r="5189" spans="1:14" hidden="1">
      <c r="A5189">
        <v>10</v>
      </c>
      <c r="B5189">
        <v>41</v>
      </c>
      <c r="C5189" t="s">
        <v>2555</v>
      </c>
      <c r="D5189" t="s">
        <v>2681</v>
      </c>
      <c r="E5189">
        <v>1000730</v>
      </c>
      <c r="F5189" t="s">
        <v>47</v>
      </c>
      <c r="G5189" t="s">
        <v>117</v>
      </c>
      <c r="H5189" t="s">
        <v>2557</v>
      </c>
      <c r="I5189">
        <v>37203384</v>
      </c>
      <c r="J5189" t="s">
        <v>2558</v>
      </c>
      <c r="K5189">
        <v>0</v>
      </c>
      <c r="L5189" t="s">
        <v>1228</v>
      </c>
      <c r="M5189">
        <v>0</v>
      </c>
      <c r="N5189" t="s">
        <v>1228</v>
      </c>
    </row>
    <row r="5190" spans="1:14" hidden="1">
      <c r="A5190">
        <v>10</v>
      </c>
      <c r="B5190">
        <v>41</v>
      </c>
      <c r="C5190" t="s">
        <v>2555</v>
      </c>
      <c r="D5190" t="s">
        <v>2681</v>
      </c>
      <c r="E5190">
        <v>1000730</v>
      </c>
      <c r="F5190" t="s">
        <v>47</v>
      </c>
      <c r="G5190" t="s">
        <v>137</v>
      </c>
      <c r="H5190" t="s">
        <v>2557</v>
      </c>
      <c r="I5190">
        <v>37203384</v>
      </c>
      <c r="J5190" t="s">
        <v>2558</v>
      </c>
      <c r="K5190">
        <v>0</v>
      </c>
      <c r="L5190" t="s">
        <v>1228</v>
      </c>
      <c r="M5190">
        <v>0</v>
      </c>
      <c r="N5190" t="s">
        <v>1228</v>
      </c>
    </row>
    <row r="5191" spans="1:14" hidden="1">
      <c r="A5191">
        <v>10</v>
      </c>
      <c r="B5191">
        <v>41</v>
      </c>
      <c r="C5191" t="s">
        <v>2555</v>
      </c>
      <c r="D5191" t="s">
        <v>2681</v>
      </c>
      <c r="E5191">
        <v>1000730</v>
      </c>
      <c r="F5191" t="s">
        <v>47</v>
      </c>
      <c r="G5191" t="s">
        <v>182</v>
      </c>
      <c r="H5191" t="s">
        <v>2557</v>
      </c>
      <c r="I5191">
        <v>37203384</v>
      </c>
      <c r="J5191" t="s">
        <v>2558</v>
      </c>
      <c r="K5191">
        <v>0</v>
      </c>
      <c r="L5191" t="s">
        <v>1228</v>
      </c>
      <c r="M5191">
        <v>0</v>
      </c>
      <c r="N5191" t="s">
        <v>1228</v>
      </c>
    </row>
    <row r="5192" spans="1:14" hidden="1">
      <c r="A5192">
        <v>10</v>
      </c>
      <c r="B5192">
        <v>41</v>
      </c>
      <c r="C5192" t="s">
        <v>2555</v>
      </c>
      <c r="D5192" t="s">
        <v>2681</v>
      </c>
      <c r="E5192">
        <v>1000730</v>
      </c>
      <c r="F5192" t="s">
        <v>47</v>
      </c>
      <c r="G5192" t="s">
        <v>150</v>
      </c>
      <c r="H5192" t="s">
        <v>2557</v>
      </c>
      <c r="I5192">
        <v>37203384</v>
      </c>
      <c r="J5192" t="s">
        <v>2558</v>
      </c>
      <c r="K5192">
        <v>0</v>
      </c>
      <c r="L5192" t="s">
        <v>1228</v>
      </c>
      <c r="M5192">
        <v>0</v>
      </c>
      <c r="N5192" t="s">
        <v>1228</v>
      </c>
    </row>
    <row r="5193" spans="1:14" hidden="1">
      <c r="A5193">
        <v>10</v>
      </c>
      <c r="B5193">
        <v>41</v>
      </c>
      <c r="C5193" t="s">
        <v>2555</v>
      </c>
      <c r="D5193" t="s">
        <v>2681</v>
      </c>
      <c r="E5193">
        <v>1000730</v>
      </c>
      <c r="F5193" t="s">
        <v>47</v>
      </c>
      <c r="G5193" t="s">
        <v>135</v>
      </c>
      <c r="H5193" t="s">
        <v>2557</v>
      </c>
      <c r="I5193">
        <v>37203384</v>
      </c>
      <c r="J5193" t="s">
        <v>2558</v>
      </c>
      <c r="K5193">
        <v>0</v>
      </c>
      <c r="L5193" t="s">
        <v>1228</v>
      </c>
      <c r="M5193">
        <v>0</v>
      </c>
      <c r="N5193" t="s">
        <v>1228</v>
      </c>
    </row>
    <row r="5194" spans="1:14" hidden="1">
      <c r="A5194">
        <v>10</v>
      </c>
      <c r="B5194">
        <v>41</v>
      </c>
      <c r="C5194" t="s">
        <v>2555</v>
      </c>
      <c r="D5194" t="s">
        <v>2681</v>
      </c>
      <c r="E5194">
        <v>1000730</v>
      </c>
      <c r="F5194" t="s">
        <v>47</v>
      </c>
      <c r="G5194" t="s">
        <v>117</v>
      </c>
      <c r="H5194" t="s">
        <v>2557</v>
      </c>
      <c r="I5194">
        <v>37203384</v>
      </c>
      <c r="J5194" t="s">
        <v>2558</v>
      </c>
      <c r="K5194">
        <v>0</v>
      </c>
      <c r="L5194" t="s">
        <v>1228</v>
      </c>
      <c r="M5194">
        <v>0</v>
      </c>
      <c r="N5194" t="s">
        <v>1228</v>
      </c>
    </row>
    <row r="5195" spans="1:14" hidden="1">
      <c r="A5195">
        <v>10</v>
      </c>
      <c r="B5195">
        <v>41</v>
      </c>
      <c r="C5195" t="s">
        <v>2555</v>
      </c>
      <c r="D5195" t="s">
        <v>2681</v>
      </c>
      <c r="E5195">
        <v>1000730</v>
      </c>
      <c r="F5195" t="s">
        <v>47</v>
      </c>
      <c r="G5195" t="s">
        <v>150</v>
      </c>
      <c r="H5195" t="s">
        <v>2557</v>
      </c>
      <c r="I5195">
        <v>37203384</v>
      </c>
      <c r="J5195" t="s">
        <v>2558</v>
      </c>
      <c r="K5195">
        <v>0</v>
      </c>
      <c r="L5195" t="s">
        <v>1228</v>
      </c>
      <c r="M5195">
        <v>0</v>
      </c>
      <c r="N5195" t="s">
        <v>1228</v>
      </c>
    </row>
    <row r="5196" spans="1:14" hidden="1">
      <c r="A5196">
        <v>10</v>
      </c>
      <c r="B5196">
        <v>41</v>
      </c>
      <c r="C5196" t="s">
        <v>2555</v>
      </c>
      <c r="D5196" t="s">
        <v>2681</v>
      </c>
      <c r="E5196">
        <v>1000730</v>
      </c>
      <c r="F5196" t="s">
        <v>47</v>
      </c>
      <c r="G5196" t="s">
        <v>117</v>
      </c>
      <c r="H5196" t="s">
        <v>2557</v>
      </c>
      <c r="I5196">
        <v>37203384</v>
      </c>
      <c r="J5196" t="s">
        <v>2558</v>
      </c>
      <c r="K5196">
        <v>0</v>
      </c>
      <c r="L5196" t="s">
        <v>1228</v>
      </c>
      <c r="M5196">
        <v>0</v>
      </c>
      <c r="N5196" t="s">
        <v>1228</v>
      </c>
    </row>
    <row r="5197" spans="1:14" hidden="1">
      <c r="A5197">
        <v>10</v>
      </c>
      <c r="B5197">
        <v>41</v>
      </c>
      <c r="C5197" t="s">
        <v>2555</v>
      </c>
      <c r="D5197" t="s">
        <v>2681</v>
      </c>
      <c r="E5197">
        <v>1000730</v>
      </c>
      <c r="F5197" t="s">
        <v>47</v>
      </c>
      <c r="G5197" t="s">
        <v>135</v>
      </c>
      <c r="H5197" t="s">
        <v>2557</v>
      </c>
      <c r="I5197">
        <v>37203384</v>
      </c>
      <c r="J5197" t="s">
        <v>2558</v>
      </c>
      <c r="K5197">
        <v>0</v>
      </c>
      <c r="L5197" t="s">
        <v>1228</v>
      </c>
      <c r="M5197">
        <v>0</v>
      </c>
      <c r="N5197" t="s">
        <v>1228</v>
      </c>
    </row>
    <row r="5198" spans="1:14" hidden="1">
      <c r="A5198">
        <v>10</v>
      </c>
      <c r="B5198">
        <v>41</v>
      </c>
      <c r="C5198" t="s">
        <v>2555</v>
      </c>
      <c r="D5198" t="s">
        <v>2681</v>
      </c>
      <c r="E5198">
        <v>1000730</v>
      </c>
      <c r="F5198" t="s">
        <v>47</v>
      </c>
      <c r="G5198" t="s">
        <v>279</v>
      </c>
      <c r="H5198" t="s">
        <v>2557</v>
      </c>
      <c r="I5198">
        <v>37203384</v>
      </c>
      <c r="J5198" t="s">
        <v>2558</v>
      </c>
      <c r="K5198">
        <v>0</v>
      </c>
      <c r="L5198" t="s">
        <v>1228</v>
      </c>
      <c r="M5198">
        <v>0</v>
      </c>
      <c r="N5198" t="s">
        <v>1228</v>
      </c>
    </row>
    <row r="5199" spans="1:14" hidden="1">
      <c r="A5199">
        <v>10</v>
      </c>
      <c r="B5199">
        <v>41</v>
      </c>
      <c r="C5199" t="s">
        <v>2555</v>
      </c>
      <c r="D5199" t="s">
        <v>2681</v>
      </c>
      <c r="E5199">
        <v>1000730</v>
      </c>
      <c r="F5199" t="s">
        <v>47</v>
      </c>
      <c r="G5199" t="s">
        <v>250</v>
      </c>
      <c r="H5199" t="s">
        <v>2557</v>
      </c>
      <c r="I5199">
        <v>37203384</v>
      </c>
      <c r="J5199" t="s">
        <v>2558</v>
      </c>
      <c r="K5199">
        <v>0</v>
      </c>
      <c r="L5199" t="s">
        <v>1228</v>
      </c>
      <c r="M5199">
        <v>0</v>
      </c>
      <c r="N5199" t="s">
        <v>1228</v>
      </c>
    </row>
    <row r="5200" spans="1:14" hidden="1">
      <c r="A5200">
        <v>10</v>
      </c>
      <c r="B5200">
        <v>41</v>
      </c>
      <c r="C5200" t="s">
        <v>2555</v>
      </c>
      <c r="D5200" t="s">
        <v>2681</v>
      </c>
      <c r="E5200">
        <v>1000730</v>
      </c>
      <c r="F5200" t="s">
        <v>47</v>
      </c>
      <c r="G5200" t="s">
        <v>252</v>
      </c>
      <c r="H5200" t="s">
        <v>2557</v>
      </c>
      <c r="I5200">
        <v>37203384</v>
      </c>
      <c r="J5200" t="s">
        <v>2558</v>
      </c>
      <c r="K5200">
        <v>0</v>
      </c>
      <c r="L5200" t="s">
        <v>1228</v>
      </c>
      <c r="M5200">
        <v>0</v>
      </c>
      <c r="N5200" t="s">
        <v>1228</v>
      </c>
    </row>
    <row r="5201" spans="1:14" hidden="1">
      <c r="A5201">
        <v>10</v>
      </c>
      <c r="B5201">
        <v>41</v>
      </c>
      <c r="C5201" t="s">
        <v>2555</v>
      </c>
      <c r="D5201" t="s">
        <v>2681</v>
      </c>
      <c r="E5201">
        <v>1000730</v>
      </c>
      <c r="F5201" t="s">
        <v>47</v>
      </c>
      <c r="G5201" t="s">
        <v>245</v>
      </c>
      <c r="H5201" t="s">
        <v>2557</v>
      </c>
      <c r="I5201">
        <v>37203384</v>
      </c>
      <c r="J5201" t="s">
        <v>2558</v>
      </c>
      <c r="K5201">
        <v>0</v>
      </c>
      <c r="L5201" t="s">
        <v>1228</v>
      </c>
      <c r="M5201">
        <v>0</v>
      </c>
      <c r="N5201" t="s">
        <v>1228</v>
      </c>
    </row>
    <row r="5202" spans="1:14" hidden="1">
      <c r="A5202">
        <v>10</v>
      </c>
      <c r="B5202">
        <v>41</v>
      </c>
      <c r="C5202" t="s">
        <v>2555</v>
      </c>
      <c r="D5202" t="s">
        <v>2681</v>
      </c>
      <c r="E5202">
        <v>1000730</v>
      </c>
      <c r="F5202" t="s">
        <v>47</v>
      </c>
      <c r="G5202" t="s">
        <v>254</v>
      </c>
      <c r="H5202" t="s">
        <v>2557</v>
      </c>
      <c r="I5202">
        <v>37203384</v>
      </c>
      <c r="J5202" t="s">
        <v>2558</v>
      </c>
      <c r="K5202">
        <v>0</v>
      </c>
      <c r="L5202" t="s">
        <v>1228</v>
      </c>
      <c r="M5202">
        <v>0</v>
      </c>
      <c r="N5202" t="s">
        <v>1228</v>
      </c>
    </row>
    <row r="5203" spans="1:14" hidden="1">
      <c r="A5203">
        <v>10</v>
      </c>
      <c r="B5203">
        <v>41</v>
      </c>
      <c r="C5203" t="s">
        <v>2555</v>
      </c>
      <c r="D5203" t="s">
        <v>2681</v>
      </c>
      <c r="E5203">
        <v>1000730</v>
      </c>
      <c r="F5203" t="s">
        <v>47</v>
      </c>
      <c r="G5203" t="s">
        <v>177</v>
      </c>
      <c r="H5203" t="s">
        <v>2557</v>
      </c>
      <c r="I5203">
        <v>37203384</v>
      </c>
      <c r="J5203" t="s">
        <v>2558</v>
      </c>
      <c r="K5203">
        <v>0</v>
      </c>
      <c r="L5203" t="s">
        <v>1228</v>
      </c>
      <c r="M5203">
        <v>0</v>
      </c>
      <c r="N5203" t="s">
        <v>1228</v>
      </c>
    </row>
    <row r="5204" spans="1:14" hidden="1">
      <c r="A5204">
        <v>10</v>
      </c>
      <c r="B5204">
        <v>41</v>
      </c>
      <c r="C5204" t="s">
        <v>2555</v>
      </c>
      <c r="D5204" t="s">
        <v>2681</v>
      </c>
      <c r="E5204">
        <v>1000730</v>
      </c>
      <c r="F5204" t="s">
        <v>47</v>
      </c>
      <c r="G5204" t="s">
        <v>117</v>
      </c>
      <c r="H5204" t="s">
        <v>2557</v>
      </c>
      <c r="I5204">
        <v>37203384</v>
      </c>
      <c r="J5204" t="s">
        <v>2558</v>
      </c>
      <c r="K5204">
        <v>0</v>
      </c>
      <c r="L5204" t="s">
        <v>1228</v>
      </c>
      <c r="M5204">
        <v>0</v>
      </c>
      <c r="N5204" t="s">
        <v>1228</v>
      </c>
    </row>
    <row r="5205" spans="1:14" hidden="1">
      <c r="A5205">
        <v>10</v>
      </c>
      <c r="B5205">
        <v>41</v>
      </c>
      <c r="C5205" t="s">
        <v>2555</v>
      </c>
      <c r="D5205" t="s">
        <v>2681</v>
      </c>
      <c r="E5205">
        <v>1000730</v>
      </c>
      <c r="F5205" t="s">
        <v>47</v>
      </c>
      <c r="G5205" t="s">
        <v>150</v>
      </c>
      <c r="H5205" t="s">
        <v>2557</v>
      </c>
      <c r="I5205">
        <v>37203384</v>
      </c>
      <c r="J5205" t="s">
        <v>2558</v>
      </c>
      <c r="K5205">
        <v>0</v>
      </c>
      <c r="L5205" t="s">
        <v>1228</v>
      </c>
      <c r="M5205">
        <v>0</v>
      </c>
      <c r="N5205" t="s">
        <v>1228</v>
      </c>
    </row>
    <row r="5206" spans="1:14" hidden="1">
      <c r="A5206">
        <v>10</v>
      </c>
      <c r="B5206">
        <v>41</v>
      </c>
      <c r="C5206" t="s">
        <v>2555</v>
      </c>
      <c r="D5206" t="s">
        <v>2681</v>
      </c>
      <c r="E5206">
        <v>1000730</v>
      </c>
      <c r="F5206" t="s">
        <v>47</v>
      </c>
      <c r="G5206" t="s">
        <v>135</v>
      </c>
      <c r="H5206" t="s">
        <v>2557</v>
      </c>
      <c r="I5206">
        <v>37203384</v>
      </c>
      <c r="J5206" t="s">
        <v>2558</v>
      </c>
      <c r="K5206">
        <v>0</v>
      </c>
      <c r="L5206" t="s">
        <v>1228</v>
      </c>
      <c r="M5206">
        <v>0</v>
      </c>
      <c r="N5206" t="s">
        <v>1228</v>
      </c>
    </row>
    <row r="5207" spans="1:14" hidden="1">
      <c r="A5207">
        <v>10</v>
      </c>
      <c r="B5207">
        <v>41</v>
      </c>
      <c r="C5207" t="s">
        <v>2555</v>
      </c>
      <c r="D5207" t="s">
        <v>2681</v>
      </c>
      <c r="E5207">
        <v>1000730</v>
      </c>
      <c r="F5207" t="s">
        <v>47</v>
      </c>
      <c r="G5207" t="s">
        <v>117</v>
      </c>
      <c r="H5207" t="s">
        <v>2557</v>
      </c>
      <c r="I5207">
        <v>37203384</v>
      </c>
      <c r="J5207" t="s">
        <v>2558</v>
      </c>
      <c r="K5207">
        <v>0</v>
      </c>
      <c r="L5207" t="s">
        <v>1228</v>
      </c>
      <c r="M5207">
        <v>0</v>
      </c>
      <c r="N5207" t="s">
        <v>1228</v>
      </c>
    </row>
    <row r="5208" spans="1:14" hidden="1">
      <c r="A5208">
        <v>10</v>
      </c>
      <c r="B5208">
        <v>41</v>
      </c>
      <c r="C5208" t="s">
        <v>2555</v>
      </c>
      <c r="D5208" t="s">
        <v>2681</v>
      </c>
      <c r="E5208">
        <v>1000730</v>
      </c>
      <c r="F5208" t="s">
        <v>47</v>
      </c>
      <c r="G5208" t="s">
        <v>150</v>
      </c>
      <c r="H5208" t="s">
        <v>2557</v>
      </c>
      <c r="I5208">
        <v>37203384</v>
      </c>
      <c r="J5208" t="s">
        <v>2558</v>
      </c>
      <c r="K5208">
        <v>0</v>
      </c>
      <c r="L5208" t="s">
        <v>1228</v>
      </c>
      <c r="M5208">
        <v>0</v>
      </c>
      <c r="N5208" t="s">
        <v>1228</v>
      </c>
    </row>
    <row r="5209" spans="1:14" hidden="1">
      <c r="A5209">
        <v>10</v>
      </c>
      <c r="B5209">
        <v>41</v>
      </c>
      <c r="C5209" t="s">
        <v>2555</v>
      </c>
      <c r="D5209" t="s">
        <v>2681</v>
      </c>
      <c r="E5209">
        <v>1000730</v>
      </c>
      <c r="F5209" t="s">
        <v>47</v>
      </c>
      <c r="G5209" t="s">
        <v>135</v>
      </c>
      <c r="H5209" t="s">
        <v>2557</v>
      </c>
      <c r="I5209">
        <v>37203384</v>
      </c>
      <c r="J5209" t="s">
        <v>2558</v>
      </c>
      <c r="K5209">
        <v>0</v>
      </c>
      <c r="L5209" t="s">
        <v>1228</v>
      </c>
      <c r="M5209">
        <v>0</v>
      </c>
      <c r="N5209" t="s">
        <v>1228</v>
      </c>
    </row>
    <row r="5210" spans="1:14" hidden="1">
      <c r="A5210">
        <v>10</v>
      </c>
      <c r="B5210">
        <v>41</v>
      </c>
      <c r="C5210" t="s">
        <v>2555</v>
      </c>
      <c r="D5210" t="s">
        <v>2681</v>
      </c>
      <c r="E5210">
        <v>1000730</v>
      </c>
      <c r="F5210" t="s">
        <v>47</v>
      </c>
      <c r="G5210" t="s">
        <v>317</v>
      </c>
      <c r="H5210" t="s">
        <v>2557</v>
      </c>
      <c r="I5210">
        <v>37203384</v>
      </c>
      <c r="J5210" t="s">
        <v>2558</v>
      </c>
      <c r="K5210">
        <v>0</v>
      </c>
      <c r="L5210" t="s">
        <v>1228</v>
      </c>
      <c r="M5210">
        <v>0</v>
      </c>
      <c r="N5210" t="s">
        <v>1228</v>
      </c>
    </row>
    <row r="5211" spans="1:14" hidden="1">
      <c r="A5211">
        <v>10</v>
      </c>
      <c r="B5211">
        <v>41</v>
      </c>
      <c r="C5211" t="s">
        <v>2555</v>
      </c>
      <c r="D5211" t="s">
        <v>2681</v>
      </c>
      <c r="E5211">
        <v>1000730</v>
      </c>
      <c r="F5211" t="s">
        <v>47</v>
      </c>
      <c r="G5211" t="s">
        <v>80</v>
      </c>
      <c r="H5211" t="s">
        <v>2557</v>
      </c>
      <c r="I5211">
        <v>37203384</v>
      </c>
      <c r="J5211" t="s">
        <v>2558</v>
      </c>
      <c r="K5211">
        <v>0</v>
      </c>
      <c r="L5211" t="s">
        <v>1228</v>
      </c>
      <c r="M5211">
        <v>0</v>
      </c>
      <c r="N5211" t="s">
        <v>1228</v>
      </c>
    </row>
    <row r="5212" spans="1:14" hidden="1">
      <c r="A5212">
        <v>10</v>
      </c>
      <c r="B5212">
        <v>41</v>
      </c>
      <c r="C5212" t="s">
        <v>2555</v>
      </c>
      <c r="D5212" t="s">
        <v>2681</v>
      </c>
      <c r="E5212">
        <v>1000730</v>
      </c>
      <c r="F5212" t="s">
        <v>47</v>
      </c>
      <c r="G5212" t="s">
        <v>254</v>
      </c>
      <c r="H5212" t="s">
        <v>2557</v>
      </c>
      <c r="I5212">
        <v>37203384</v>
      </c>
      <c r="J5212" t="s">
        <v>2558</v>
      </c>
      <c r="K5212">
        <v>0</v>
      </c>
      <c r="L5212" t="s">
        <v>1228</v>
      </c>
      <c r="M5212">
        <v>0</v>
      </c>
      <c r="N5212" t="s">
        <v>1228</v>
      </c>
    </row>
    <row r="5213" spans="1:14" hidden="1">
      <c r="A5213">
        <v>10</v>
      </c>
      <c r="B5213">
        <v>41</v>
      </c>
      <c r="C5213" t="s">
        <v>2555</v>
      </c>
      <c r="D5213" t="s">
        <v>2681</v>
      </c>
      <c r="E5213">
        <v>1000730</v>
      </c>
      <c r="F5213" t="s">
        <v>47</v>
      </c>
      <c r="G5213" t="s">
        <v>150</v>
      </c>
      <c r="H5213" t="s">
        <v>2557</v>
      </c>
      <c r="I5213">
        <v>37203384</v>
      </c>
      <c r="J5213" t="s">
        <v>2558</v>
      </c>
      <c r="K5213">
        <v>0</v>
      </c>
      <c r="L5213" t="s">
        <v>1228</v>
      </c>
      <c r="M5213">
        <v>0</v>
      </c>
      <c r="N5213" t="s">
        <v>1228</v>
      </c>
    </row>
    <row r="5214" spans="1:14" hidden="1">
      <c r="A5214">
        <v>10</v>
      </c>
      <c r="B5214">
        <v>41</v>
      </c>
      <c r="C5214" t="s">
        <v>2555</v>
      </c>
      <c r="D5214" t="s">
        <v>2681</v>
      </c>
      <c r="E5214">
        <v>1000730</v>
      </c>
      <c r="F5214" t="s">
        <v>47</v>
      </c>
      <c r="G5214" t="s">
        <v>135</v>
      </c>
      <c r="H5214" t="s">
        <v>2557</v>
      </c>
      <c r="I5214">
        <v>37203384</v>
      </c>
      <c r="J5214" t="s">
        <v>2558</v>
      </c>
      <c r="K5214">
        <v>0</v>
      </c>
      <c r="L5214" t="s">
        <v>1228</v>
      </c>
      <c r="M5214">
        <v>0</v>
      </c>
      <c r="N5214" t="s">
        <v>1228</v>
      </c>
    </row>
    <row r="5215" spans="1:14" hidden="1">
      <c r="A5215">
        <v>10</v>
      </c>
      <c r="B5215">
        <v>41</v>
      </c>
      <c r="C5215" t="s">
        <v>2555</v>
      </c>
      <c r="D5215" t="s">
        <v>2681</v>
      </c>
      <c r="E5215">
        <v>1000730</v>
      </c>
      <c r="F5215" t="s">
        <v>47</v>
      </c>
      <c r="G5215" t="s">
        <v>317</v>
      </c>
      <c r="H5215" t="s">
        <v>2557</v>
      </c>
      <c r="I5215">
        <v>37203384</v>
      </c>
      <c r="J5215" t="s">
        <v>2558</v>
      </c>
      <c r="K5215">
        <v>0</v>
      </c>
      <c r="L5215" t="s">
        <v>1228</v>
      </c>
      <c r="M5215">
        <v>0</v>
      </c>
      <c r="N5215" t="s">
        <v>1228</v>
      </c>
    </row>
    <row r="5216" spans="1:14" hidden="1">
      <c r="A5216">
        <v>10</v>
      </c>
      <c r="B5216">
        <v>41</v>
      </c>
      <c r="C5216" t="s">
        <v>2555</v>
      </c>
      <c r="D5216" t="s">
        <v>2681</v>
      </c>
      <c r="E5216">
        <v>1000730</v>
      </c>
      <c r="F5216" t="s">
        <v>47</v>
      </c>
      <c r="G5216" t="s">
        <v>80</v>
      </c>
      <c r="H5216" t="s">
        <v>2557</v>
      </c>
      <c r="I5216">
        <v>37203384</v>
      </c>
      <c r="J5216" t="s">
        <v>2558</v>
      </c>
      <c r="K5216">
        <v>0</v>
      </c>
      <c r="L5216" t="s">
        <v>1228</v>
      </c>
      <c r="M5216">
        <v>0</v>
      </c>
      <c r="N5216" t="s">
        <v>1228</v>
      </c>
    </row>
    <row r="5217" spans="1:14" hidden="1">
      <c r="A5217">
        <v>19</v>
      </c>
      <c r="B5217">
        <v>41</v>
      </c>
      <c r="C5217" t="s">
        <v>2560</v>
      </c>
      <c r="D5217" t="s">
        <v>2681</v>
      </c>
      <c r="E5217">
        <v>1000730</v>
      </c>
      <c r="F5217" t="s">
        <v>47</v>
      </c>
      <c r="G5217" t="s">
        <v>54</v>
      </c>
      <c r="H5217" t="s">
        <v>2557</v>
      </c>
      <c r="I5217">
        <v>3912491251</v>
      </c>
      <c r="J5217" t="s">
        <v>2558</v>
      </c>
      <c r="K5217">
        <v>0</v>
      </c>
      <c r="L5217" t="s">
        <v>1228</v>
      </c>
      <c r="M5217">
        <v>0</v>
      </c>
      <c r="N5217" t="s">
        <v>1228</v>
      </c>
    </row>
    <row r="5218" spans="1:14" hidden="1">
      <c r="A5218">
        <v>19</v>
      </c>
      <c r="B5218">
        <v>41</v>
      </c>
      <c r="C5218" t="s">
        <v>2560</v>
      </c>
      <c r="D5218" t="s">
        <v>2681</v>
      </c>
      <c r="E5218">
        <v>1000730</v>
      </c>
      <c r="F5218" t="s">
        <v>47</v>
      </c>
      <c r="G5218" t="s">
        <v>54</v>
      </c>
      <c r="H5218" t="s">
        <v>2557</v>
      </c>
      <c r="I5218">
        <v>3912491251</v>
      </c>
      <c r="J5218" t="s">
        <v>2558</v>
      </c>
      <c r="K5218">
        <v>0</v>
      </c>
      <c r="L5218" t="s">
        <v>1228</v>
      </c>
      <c r="M5218">
        <v>0</v>
      </c>
      <c r="N5218" t="s">
        <v>1228</v>
      </c>
    </row>
    <row r="5219" spans="1:14" hidden="1">
      <c r="A5219">
        <v>19</v>
      </c>
      <c r="B5219">
        <v>41</v>
      </c>
      <c r="C5219" t="s">
        <v>2560</v>
      </c>
      <c r="D5219" t="s">
        <v>2681</v>
      </c>
      <c r="E5219">
        <v>1000730</v>
      </c>
      <c r="F5219" t="s">
        <v>47</v>
      </c>
      <c r="G5219" t="s">
        <v>54</v>
      </c>
      <c r="H5219" t="s">
        <v>2557</v>
      </c>
      <c r="I5219">
        <v>3912491251</v>
      </c>
      <c r="J5219" t="s">
        <v>2558</v>
      </c>
      <c r="K5219">
        <v>0</v>
      </c>
      <c r="L5219" t="s">
        <v>1228</v>
      </c>
      <c r="M5219">
        <v>0</v>
      </c>
      <c r="N5219" t="s">
        <v>1228</v>
      </c>
    </row>
    <row r="5220" spans="1:14" hidden="1">
      <c r="A5220">
        <v>19</v>
      </c>
      <c r="B5220">
        <v>41</v>
      </c>
      <c r="C5220" t="s">
        <v>2560</v>
      </c>
      <c r="D5220" t="s">
        <v>2681</v>
      </c>
      <c r="E5220">
        <v>1000730</v>
      </c>
      <c r="F5220" t="s">
        <v>47</v>
      </c>
      <c r="G5220" t="s">
        <v>54</v>
      </c>
      <c r="H5220" t="s">
        <v>2557</v>
      </c>
      <c r="I5220">
        <v>3912491251</v>
      </c>
      <c r="J5220" t="s">
        <v>2558</v>
      </c>
      <c r="K5220">
        <v>0</v>
      </c>
      <c r="L5220" t="s">
        <v>1228</v>
      </c>
      <c r="M5220">
        <v>0</v>
      </c>
      <c r="N5220" t="s">
        <v>1228</v>
      </c>
    </row>
    <row r="5221" spans="1:14" hidden="1">
      <c r="A5221">
        <v>19</v>
      </c>
      <c r="B5221">
        <v>41</v>
      </c>
      <c r="C5221" t="s">
        <v>2560</v>
      </c>
      <c r="D5221" t="s">
        <v>2681</v>
      </c>
      <c r="E5221">
        <v>1000730</v>
      </c>
      <c r="F5221" t="s">
        <v>47</v>
      </c>
      <c r="G5221" t="s">
        <v>54</v>
      </c>
      <c r="H5221" t="s">
        <v>2557</v>
      </c>
      <c r="I5221">
        <v>3912491251</v>
      </c>
      <c r="J5221" t="s">
        <v>2558</v>
      </c>
      <c r="K5221">
        <v>0</v>
      </c>
      <c r="L5221" t="s">
        <v>1228</v>
      </c>
      <c r="M5221">
        <v>0</v>
      </c>
      <c r="N5221" t="s">
        <v>1228</v>
      </c>
    </row>
    <row r="5222" spans="1:14" hidden="1">
      <c r="A5222">
        <v>19</v>
      </c>
      <c r="B5222">
        <v>41</v>
      </c>
      <c r="C5222" t="s">
        <v>2560</v>
      </c>
      <c r="D5222" t="s">
        <v>2681</v>
      </c>
      <c r="E5222">
        <v>1000730</v>
      </c>
      <c r="F5222" t="s">
        <v>47</v>
      </c>
      <c r="G5222" t="s">
        <v>54</v>
      </c>
      <c r="H5222" t="s">
        <v>2557</v>
      </c>
      <c r="I5222">
        <v>3912491251</v>
      </c>
      <c r="J5222" t="s">
        <v>2558</v>
      </c>
      <c r="K5222">
        <v>0</v>
      </c>
      <c r="L5222" t="s">
        <v>1228</v>
      </c>
      <c r="M5222">
        <v>0</v>
      </c>
      <c r="N5222" t="s">
        <v>1228</v>
      </c>
    </row>
    <row r="5223" spans="1:14" hidden="1">
      <c r="A5223">
        <v>19</v>
      </c>
      <c r="B5223">
        <v>41</v>
      </c>
      <c r="C5223" t="s">
        <v>2560</v>
      </c>
      <c r="D5223" t="s">
        <v>2681</v>
      </c>
      <c r="E5223">
        <v>1000730</v>
      </c>
      <c r="F5223" t="s">
        <v>47</v>
      </c>
      <c r="G5223" t="s">
        <v>54</v>
      </c>
      <c r="H5223" t="s">
        <v>2557</v>
      </c>
      <c r="I5223">
        <v>3912491251</v>
      </c>
      <c r="J5223" t="s">
        <v>2558</v>
      </c>
      <c r="K5223">
        <v>0</v>
      </c>
      <c r="L5223" t="s">
        <v>1228</v>
      </c>
      <c r="M5223">
        <v>0</v>
      </c>
      <c r="N5223" t="s">
        <v>1228</v>
      </c>
    </row>
    <row r="5224" spans="1:14" hidden="1">
      <c r="A5224">
        <v>19</v>
      </c>
      <c r="B5224">
        <v>41</v>
      </c>
      <c r="C5224" t="s">
        <v>2560</v>
      </c>
      <c r="D5224" t="s">
        <v>2681</v>
      </c>
      <c r="E5224">
        <v>1000730</v>
      </c>
      <c r="F5224" t="s">
        <v>47</v>
      </c>
      <c r="G5224" t="s">
        <v>54</v>
      </c>
      <c r="H5224" t="s">
        <v>2557</v>
      </c>
      <c r="I5224">
        <v>3912491251</v>
      </c>
      <c r="J5224" t="s">
        <v>2558</v>
      </c>
      <c r="K5224">
        <v>0</v>
      </c>
      <c r="L5224" t="s">
        <v>1228</v>
      </c>
      <c r="M5224">
        <v>0</v>
      </c>
      <c r="N5224" t="s">
        <v>1228</v>
      </c>
    </row>
    <row r="5225" spans="1:14" hidden="1">
      <c r="A5225">
        <v>19</v>
      </c>
      <c r="B5225">
        <v>41</v>
      </c>
      <c r="C5225" t="s">
        <v>2560</v>
      </c>
      <c r="D5225" t="s">
        <v>2681</v>
      </c>
      <c r="E5225">
        <v>1000730</v>
      </c>
      <c r="F5225" t="s">
        <v>47</v>
      </c>
      <c r="G5225" t="s">
        <v>54</v>
      </c>
      <c r="H5225" t="s">
        <v>2557</v>
      </c>
      <c r="I5225">
        <v>3912491251</v>
      </c>
      <c r="J5225" t="s">
        <v>2558</v>
      </c>
      <c r="K5225">
        <v>0</v>
      </c>
      <c r="L5225" t="s">
        <v>1228</v>
      </c>
      <c r="M5225">
        <v>0</v>
      </c>
      <c r="N5225" t="s">
        <v>1228</v>
      </c>
    </row>
    <row r="5226" spans="1:14" hidden="1">
      <c r="A5226">
        <v>19</v>
      </c>
      <c r="B5226">
        <v>41</v>
      </c>
      <c r="C5226" t="s">
        <v>2560</v>
      </c>
      <c r="D5226" t="s">
        <v>2681</v>
      </c>
      <c r="E5226">
        <v>1000730</v>
      </c>
      <c r="F5226" t="s">
        <v>47</v>
      </c>
      <c r="G5226" t="s">
        <v>54</v>
      </c>
      <c r="H5226" t="s">
        <v>2557</v>
      </c>
      <c r="I5226">
        <v>3912491251</v>
      </c>
      <c r="J5226" t="s">
        <v>2558</v>
      </c>
      <c r="K5226" t="s">
        <v>2579</v>
      </c>
      <c r="L5226" t="s">
        <v>1228</v>
      </c>
      <c r="M5226">
        <v>0</v>
      </c>
      <c r="N5226" t="s">
        <v>1228</v>
      </c>
    </row>
    <row r="5227" spans="1:14" hidden="1">
      <c r="A5227">
        <v>19</v>
      </c>
      <c r="B5227">
        <v>41</v>
      </c>
      <c r="C5227" t="s">
        <v>2560</v>
      </c>
      <c r="D5227" t="s">
        <v>2681</v>
      </c>
      <c r="E5227">
        <v>1000730</v>
      </c>
      <c r="F5227" t="s">
        <v>47</v>
      </c>
      <c r="G5227" t="s">
        <v>54</v>
      </c>
      <c r="H5227" t="s">
        <v>2557</v>
      </c>
      <c r="I5227">
        <v>3912491251</v>
      </c>
      <c r="J5227" t="s">
        <v>2558</v>
      </c>
      <c r="K5227">
        <v>1</v>
      </c>
      <c r="L5227" t="s">
        <v>1228</v>
      </c>
      <c r="M5227">
        <v>0</v>
      </c>
      <c r="N5227" t="s">
        <v>1228</v>
      </c>
    </row>
    <row r="5228" spans="1:14" hidden="1">
      <c r="A5228">
        <v>19</v>
      </c>
      <c r="B5228">
        <v>41</v>
      </c>
      <c r="C5228" t="s">
        <v>2560</v>
      </c>
      <c r="D5228" t="s">
        <v>2681</v>
      </c>
      <c r="E5228">
        <v>1000730</v>
      </c>
      <c r="F5228" t="s">
        <v>47</v>
      </c>
      <c r="G5228" t="s">
        <v>54</v>
      </c>
      <c r="H5228" t="s">
        <v>2557</v>
      </c>
      <c r="I5228">
        <v>3912491251</v>
      </c>
      <c r="J5228" t="s">
        <v>2558</v>
      </c>
      <c r="K5228">
        <v>0</v>
      </c>
      <c r="L5228" t="s">
        <v>1228</v>
      </c>
      <c r="M5228">
        <v>0</v>
      </c>
      <c r="N5228" t="s">
        <v>1228</v>
      </c>
    </row>
    <row r="5229" spans="1:14" hidden="1">
      <c r="A5229">
        <v>19</v>
      </c>
      <c r="B5229">
        <v>41</v>
      </c>
      <c r="C5229" t="s">
        <v>2560</v>
      </c>
      <c r="D5229" t="s">
        <v>2681</v>
      </c>
      <c r="E5229">
        <v>1000730</v>
      </c>
      <c r="F5229" t="s">
        <v>47</v>
      </c>
      <c r="G5229" t="s">
        <v>54</v>
      </c>
      <c r="H5229" t="s">
        <v>2557</v>
      </c>
      <c r="I5229">
        <v>3912491251</v>
      </c>
      <c r="J5229" t="s">
        <v>2558</v>
      </c>
      <c r="K5229" t="s">
        <v>2579</v>
      </c>
      <c r="L5229" t="s">
        <v>1228</v>
      </c>
      <c r="M5229">
        <v>0</v>
      </c>
      <c r="N5229" t="s">
        <v>1228</v>
      </c>
    </row>
    <row r="5230" spans="1:14" hidden="1">
      <c r="A5230">
        <v>19</v>
      </c>
      <c r="B5230">
        <v>41</v>
      </c>
      <c r="C5230" t="s">
        <v>2560</v>
      </c>
      <c r="D5230" t="s">
        <v>2681</v>
      </c>
      <c r="E5230">
        <v>1000730</v>
      </c>
      <c r="F5230" t="s">
        <v>47</v>
      </c>
      <c r="G5230" t="s">
        <v>54</v>
      </c>
      <c r="H5230" t="s">
        <v>2557</v>
      </c>
      <c r="I5230">
        <v>3912491251</v>
      </c>
      <c r="J5230" t="s">
        <v>2558</v>
      </c>
      <c r="K5230">
        <v>0</v>
      </c>
      <c r="L5230" t="s">
        <v>1228</v>
      </c>
      <c r="M5230">
        <v>0</v>
      </c>
      <c r="N5230" t="s">
        <v>1228</v>
      </c>
    </row>
    <row r="5231" spans="1:14" hidden="1">
      <c r="A5231">
        <v>19</v>
      </c>
      <c r="B5231">
        <v>41</v>
      </c>
      <c r="C5231" t="s">
        <v>2560</v>
      </c>
      <c r="D5231" t="s">
        <v>2681</v>
      </c>
      <c r="E5231">
        <v>1000730</v>
      </c>
      <c r="F5231" t="s">
        <v>47</v>
      </c>
      <c r="G5231" t="s">
        <v>54</v>
      </c>
      <c r="H5231" t="s">
        <v>2557</v>
      </c>
      <c r="I5231">
        <v>3912491251</v>
      </c>
      <c r="J5231" t="s">
        <v>2558</v>
      </c>
      <c r="K5231">
        <v>0</v>
      </c>
      <c r="L5231" t="s">
        <v>1228</v>
      </c>
      <c r="M5231">
        <v>0</v>
      </c>
      <c r="N5231" t="s">
        <v>1228</v>
      </c>
    </row>
    <row r="5232" spans="1:14" hidden="1">
      <c r="A5232">
        <v>19</v>
      </c>
      <c r="B5232">
        <v>41</v>
      </c>
      <c r="C5232" t="s">
        <v>2560</v>
      </c>
      <c r="D5232" t="s">
        <v>2681</v>
      </c>
      <c r="E5232">
        <v>1000730</v>
      </c>
      <c r="F5232" t="s">
        <v>47</v>
      </c>
      <c r="G5232" t="s">
        <v>54</v>
      </c>
      <c r="H5232" t="s">
        <v>2557</v>
      </c>
      <c r="I5232">
        <v>3912491251</v>
      </c>
      <c r="J5232" t="s">
        <v>2558</v>
      </c>
      <c r="K5232">
        <v>0</v>
      </c>
      <c r="L5232" t="s">
        <v>1228</v>
      </c>
      <c r="M5232">
        <v>0</v>
      </c>
      <c r="N5232" t="s">
        <v>1228</v>
      </c>
    </row>
    <row r="5233" spans="1:14" hidden="1">
      <c r="A5233">
        <v>19</v>
      </c>
      <c r="B5233">
        <v>41</v>
      </c>
      <c r="C5233" t="s">
        <v>2560</v>
      </c>
      <c r="D5233" t="s">
        <v>2681</v>
      </c>
      <c r="E5233">
        <v>1000730</v>
      </c>
      <c r="F5233" t="s">
        <v>47</v>
      </c>
      <c r="G5233" t="s">
        <v>54</v>
      </c>
      <c r="H5233" t="s">
        <v>2557</v>
      </c>
      <c r="I5233">
        <v>3912491251</v>
      </c>
      <c r="J5233" t="s">
        <v>2558</v>
      </c>
      <c r="K5233">
        <v>0</v>
      </c>
      <c r="L5233" t="s">
        <v>1228</v>
      </c>
      <c r="M5233">
        <v>0</v>
      </c>
      <c r="N5233" t="s">
        <v>1228</v>
      </c>
    </row>
    <row r="5234" spans="1:14" hidden="1">
      <c r="A5234">
        <v>19</v>
      </c>
      <c r="B5234">
        <v>41</v>
      </c>
      <c r="C5234" t="s">
        <v>2560</v>
      </c>
      <c r="D5234" t="s">
        <v>2681</v>
      </c>
      <c r="E5234">
        <v>1000730</v>
      </c>
      <c r="F5234" t="s">
        <v>47</v>
      </c>
      <c r="G5234" t="s">
        <v>54</v>
      </c>
      <c r="H5234" t="s">
        <v>2557</v>
      </c>
      <c r="I5234">
        <v>3912491251</v>
      </c>
      <c r="J5234" t="s">
        <v>2558</v>
      </c>
      <c r="K5234">
        <v>0</v>
      </c>
      <c r="L5234" t="s">
        <v>1228</v>
      </c>
      <c r="M5234">
        <v>0</v>
      </c>
      <c r="N5234" t="s">
        <v>1228</v>
      </c>
    </row>
    <row r="5235" spans="1:14" hidden="1">
      <c r="A5235">
        <v>19</v>
      </c>
      <c r="B5235">
        <v>41</v>
      </c>
      <c r="C5235" t="s">
        <v>2560</v>
      </c>
      <c r="D5235" t="s">
        <v>2681</v>
      </c>
      <c r="E5235">
        <v>1000730</v>
      </c>
      <c r="F5235" t="s">
        <v>47</v>
      </c>
      <c r="G5235" t="s">
        <v>54</v>
      </c>
      <c r="H5235" t="s">
        <v>2557</v>
      </c>
      <c r="I5235">
        <v>3912491251</v>
      </c>
      <c r="J5235" t="s">
        <v>2558</v>
      </c>
      <c r="K5235">
        <v>0</v>
      </c>
      <c r="L5235" t="s">
        <v>1228</v>
      </c>
      <c r="M5235">
        <v>0</v>
      </c>
      <c r="N5235" t="s">
        <v>1228</v>
      </c>
    </row>
    <row r="5236" spans="1:14" hidden="1">
      <c r="A5236">
        <v>19</v>
      </c>
      <c r="B5236">
        <v>41</v>
      </c>
      <c r="C5236" t="s">
        <v>2560</v>
      </c>
      <c r="D5236" t="s">
        <v>2681</v>
      </c>
      <c r="E5236">
        <v>1000730</v>
      </c>
      <c r="F5236" t="s">
        <v>47</v>
      </c>
      <c r="G5236" t="s">
        <v>54</v>
      </c>
      <c r="H5236" t="s">
        <v>2557</v>
      </c>
      <c r="I5236">
        <v>3912491251</v>
      </c>
      <c r="J5236" t="s">
        <v>2558</v>
      </c>
      <c r="K5236">
        <v>0</v>
      </c>
      <c r="L5236" t="s">
        <v>1228</v>
      </c>
      <c r="M5236">
        <v>0</v>
      </c>
      <c r="N5236" t="s">
        <v>1228</v>
      </c>
    </row>
    <row r="5237" spans="1:14" hidden="1">
      <c r="A5237">
        <v>19</v>
      </c>
      <c r="B5237">
        <v>41</v>
      </c>
      <c r="C5237" t="s">
        <v>2560</v>
      </c>
      <c r="D5237" t="s">
        <v>2681</v>
      </c>
      <c r="E5237">
        <v>1000730</v>
      </c>
      <c r="F5237" t="s">
        <v>47</v>
      </c>
      <c r="G5237" t="s">
        <v>54</v>
      </c>
      <c r="H5237" t="s">
        <v>2557</v>
      </c>
      <c r="I5237">
        <v>3912491251</v>
      </c>
      <c r="J5237" t="s">
        <v>2558</v>
      </c>
      <c r="K5237">
        <v>0</v>
      </c>
      <c r="L5237" t="s">
        <v>1228</v>
      </c>
      <c r="M5237">
        <v>0</v>
      </c>
      <c r="N5237" t="s">
        <v>1228</v>
      </c>
    </row>
    <row r="5238" spans="1:14" hidden="1">
      <c r="A5238">
        <v>19</v>
      </c>
      <c r="B5238">
        <v>41</v>
      </c>
      <c r="C5238" t="s">
        <v>2560</v>
      </c>
      <c r="D5238" t="s">
        <v>2681</v>
      </c>
      <c r="E5238">
        <v>1000730</v>
      </c>
      <c r="F5238" t="s">
        <v>47</v>
      </c>
      <c r="G5238" t="s">
        <v>54</v>
      </c>
      <c r="H5238" t="s">
        <v>2557</v>
      </c>
      <c r="I5238">
        <v>3912491251</v>
      </c>
      <c r="J5238" t="s">
        <v>2558</v>
      </c>
      <c r="K5238">
        <v>0</v>
      </c>
      <c r="L5238" t="s">
        <v>1228</v>
      </c>
      <c r="M5238">
        <v>0</v>
      </c>
      <c r="N5238" t="s">
        <v>1228</v>
      </c>
    </row>
    <row r="5239" spans="1:14" hidden="1">
      <c r="A5239">
        <v>19</v>
      </c>
      <c r="B5239">
        <v>41</v>
      </c>
      <c r="C5239" t="s">
        <v>2560</v>
      </c>
      <c r="D5239" t="s">
        <v>2681</v>
      </c>
      <c r="E5239">
        <v>1000730</v>
      </c>
      <c r="F5239" t="s">
        <v>47</v>
      </c>
      <c r="G5239" t="s">
        <v>54</v>
      </c>
      <c r="H5239" t="s">
        <v>2557</v>
      </c>
      <c r="I5239">
        <v>3912491251</v>
      </c>
      <c r="J5239" t="s">
        <v>2558</v>
      </c>
      <c r="K5239">
        <v>0</v>
      </c>
      <c r="L5239" t="s">
        <v>1228</v>
      </c>
      <c r="M5239">
        <v>0</v>
      </c>
      <c r="N5239" t="s">
        <v>1228</v>
      </c>
    </row>
    <row r="5240" spans="1:14" hidden="1">
      <c r="A5240">
        <v>19</v>
      </c>
      <c r="B5240">
        <v>41</v>
      </c>
      <c r="C5240" t="s">
        <v>2560</v>
      </c>
      <c r="D5240" t="s">
        <v>2681</v>
      </c>
      <c r="E5240">
        <v>1000730</v>
      </c>
      <c r="F5240" t="s">
        <v>47</v>
      </c>
      <c r="G5240" t="s">
        <v>54</v>
      </c>
      <c r="H5240" t="s">
        <v>2557</v>
      </c>
      <c r="I5240">
        <v>3912491251</v>
      </c>
      <c r="J5240" t="s">
        <v>2558</v>
      </c>
      <c r="K5240">
        <v>0</v>
      </c>
      <c r="L5240" t="s">
        <v>1228</v>
      </c>
      <c r="M5240">
        <v>0</v>
      </c>
      <c r="N5240" t="s">
        <v>1228</v>
      </c>
    </row>
    <row r="5241" spans="1:14" hidden="1">
      <c r="A5241">
        <v>19</v>
      </c>
      <c r="B5241">
        <v>57</v>
      </c>
      <c r="C5241" t="s">
        <v>2555</v>
      </c>
      <c r="D5241" t="s">
        <v>2682</v>
      </c>
      <c r="E5241">
        <v>1000730</v>
      </c>
      <c r="F5241" t="s">
        <v>47</v>
      </c>
      <c r="G5241" t="s">
        <v>54</v>
      </c>
      <c r="H5241" t="s">
        <v>2557</v>
      </c>
      <c r="I5241">
        <v>37592886</v>
      </c>
      <c r="J5241" t="s">
        <v>2558</v>
      </c>
      <c r="K5241">
        <v>0</v>
      </c>
      <c r="L5241" t="s">
        <v>1228</v>
      </c>
      <c r="M5241">
        <v>0</v>
      </c>
      <c r="N5241" t="s">
        <v>1228</v>
      </c>
    </row>
    <row r="5242" spans="1:14" hidden="1">
      <c r="A5242">
        <v>19</v>
      </c>
      <c r="B5242">
        <v>57</v>
      </c>
      <c r="C5242" t="s">
        <v>2555</v>
      </c>
      <c r="D5242" t="s">
        <v>2682</v>
      </c>
      <c r="E5242">
        <v>1000730</v>
      </c>
      <c r="F5242" t="s">
        <v>47</v>
      </c>
      <c r="G5242" t="s">
        <v>54</v>
      </c>
      <c r="H5242" t="s">
        <v>2557</v>
      </c>
      <c r="I5242">
        <v>37592886</v>
      </c>
      <c r="J5242" t="s">
        <v>2558</v>
      </c>
      <c r="K5242" s="45">
        <v>2115045</v>
      </c>
      <c r="L5242" t="s">
        <v>1228</v>
      </c>
      <c r="M5242" s="45">
        <v>401859</v>
      </c>
      <c r="N5242" t="s">
        <v>1228</v>
      </c>
    </row>
    <row r="5243" spans="1:14" hidden="1">
      <c r="A5243">
        <v>10</v>
      </c>
      <c r="B5243">
        <v>57</v>
      </c>
      <c r="C5243" t="s">
        <v>2563</v>
      </c>
      <c r="D5243" t="s">
        <v>2682</v>
      </c>
      <c r="E5243">
        <v>1000730</v>
      </c>
      <c r="F5243" t="s">
        <v>47</v>
      </c>
      <c r="G5243" t="s">
        <v>54</v>
      </c>
      <c r="H5243">
        <v>8085</v>
      </c>
      <c r="I5243">
        <v>37593252</v>
      </c>
      <c r="J5243" t="s">
        <v>2683</v>
      </c>
      <c r="K5243" s="45">
        <v>527596</v>
      </c>
      <c r="L5243" t="s">
        <v>1228</v>
      </c>
      <c r="M5243" s="45">
        <v>100243</v>
      </c>
      <c r="N5243" t="s">
        <v>1228</v>
      </c>
    </row>
    <row r="5244" spans="1:14" hidden="1">
      <c r="A5244">
        <v>10</v>
      </c>
      <c r="B5244">
        <v>49</v>
      </c>
      <c r="C5244" t="s">
        <v>2563</v>
      </c>
      <c r="D5244" t="s">
        <v>2684</v>
      </c>
      <c r="E5244">
        <v>1000730</v>
      </c>
      <c r="F5244" t="s">
        <v>47</v>
      </c>
      <c r="G5244" t="s">
        <v>1123</v>
      </c>
      <c r="H5244">
        <v>8070</v>
      </c>
      <c r="I5244">
        <v>37596614</v>
      </c>
      <c r="J5244" t="s">
        <v>2685</v>
      </c>
      <c r="K5244">
        <v>211</v>
      </c>
      <c r="L5244" t="s">
        <v>1228</v>
      </c>
      <c r="M5244">
        <v>40</v>
      </c>
      <c r="N5244" t="s">
        <v>1228</v>
      </c>
    </row>
    <row r="5245" spans="1:14" hidden="1">
      <c r="A5245">
        <v>10</v>
      </c>
      <c r="B5245">
        <v>49</v>
      </c>
      <c r="C5245" t="s">
        <v>2563</v>
      </c>
      <c r="D5245" t="s">
        <v>2684</v>
      </c>
      <c r="E5245">
        <v>1000730</v>
      </c>
      <c r="F5245" t="s">
        <v>47</v>
      </c>
      <c r="G5245" t="s">
        <v>1117</v>
      </c>
      <c r="H5245">
        <v>8070</v>
      </c>
      <c r="I5245">
        <v>37596614</v>
      </c>
      <c r="J5245" t="s">
        <v>2685</v>
      </c>
      <c r="K5245">
        <v>264</v>
      </c>
      <c r="L5245" t="s">
        <v>1228</v>
      </c>
      <c r="M5245">
        <v>50</v>
      </c>
      <c r="N5245" t="s">
        <v>1228</v>
      </c>
    </row>
    <row r="5246" spans="1:14" hidden="1">
      <c r="A5246">
        <v>10</v>
      </c>
      <c r="B5246">
        <v>49</v>
      </c>
      <c r="C5246" t="s">
        <v>2563</v>
      </c>
      <c r="D5246" t="s">
        <v>2684</v>
      </c>
      <c r="E5246">
        <v>1000730</v>
      </c>
      <c r="F5246" t="s">
        <v>47</v>
      </c>
      <c r="G5246" t="s">
        <v>194</v>
      </c>
      <c r="H5246">
        <v>8070</v>
      </c>
      <c r="I5246">
        <v>37596614</v>
      </c>
      <c r="J5246" t="s">
        <v>2685</v>
      </c>
      <c r="K5246" s="45">
        <v>1863</v>
      </c>
      <c r="L5246" t="s">
        <v>1228</v>
      </c>
      <c r="M5246">
        <v>354</v>
      </c>
      <c r="N5246" t="s">
        <v>1228</v>
      </c>
    </row>
    <row r="5247" spans="1:14" hidden="1">
      <c r="A5247">
        <v>10</v>
      </c>
      <c r="B5247">
        <v>49</v>
      </c>
      <c r="C5247" t="s">
        <v>2563</v>
      </c>
      <c r="D5247" t="s">
        <v>2684</v>
      </c>
      <c r="E5247">
        <v>1000730</v>
      </c>
      <c r="F5247" t="s">
        <v>47</v>
      </c>
      <c r="G5247" t="s">
        <v>150</v>
      </c>
      <c r="H5247">
        <v>8070</v>
      </c>
      <c r="I5247">
        <v>37596614</v>
      </c>
      <c r="J5247" t="s">
        <v>2685</v>
      </c>
      <c r="K5247" s="45">
        <v>3392</v>
      </c>
      <c r="L5247" t="s">
        <v>1228</v>
      </c>
      <c r="M5247">
        <v>644</v>
      </c>
      <c r="N5247" t="s">
        <v>1228</v>
      </c>
    </row>
    <row r="5248" spans="1:14" hidden="1">
      <c r="A5248">
        <v>10</v>
      </c>
      <c r="B5248">
        <v>49</v>
      </c>
      <c r="C5248" t="s">
        <v>2563</v>
      </c>
      <c r="D5248" t="s">
        <v>2684</v>
      </c>
      <c r="E5248">
        <v>1000730</v>
      </c>
      <c r="F5248" t="s">
        <v>47</v>
      </c>
      <c r="G5248" t="s">
        <v>1118</v>
      </c>
      <c r="H5248">
        <v>8070</v>
      </c>
      <c r="I5248">
        <v>37596614</v>
      </c>
      <c r="J5248" t="s">
        <v>2685</v>
      </c>
      <c r="K5248">
        <v>47</v>
      </c>
      <c r="L5248" t="s">
        <v>1228</v>
      </c>
      <c r="M5248">
        <v>9</v>
      </c>
      <c r="N5248" t="s">
        <v>1228</v>
      </c>
    </row>
    <row r="5249" spans="1:14" hidden="1">
      <c r="A5249">
        <v>10</v>
      </c>
      <c r="B5249">
        <v>49</v>
      </c>
      <c r="C5249" t="s">
        <v>2563</v>
      </c>
      <c r="D5249" t="s">
        <v>2684</v>
      </c>
      <c r="E5249">
        <v>1000730</v>
      </c>
      <c r="F5249" t="s">
        <v>47</v>
      </c>
      <c r="G5249" t="s">
        <v>135</v>
      </c>
      <c r="H5249">
        <v>8070</v>
      </c>
      <c r="I5249">
        <v>37596614</v>
      </c>
      <c r="J5249" t="s">
        <v>2685</v>
      </c>
      <c r="K5249" s="45">
        <v>1472</v>
      </c>
      <c r="L5249" t="s">
        <v>1228</v>
      </c>
      <c r="M5249">
        <v>280</v>
      </c>
      <c r="N5249" t="s">
        <v>1228</v>
      </c>
    </row>
    <row r="5250" spans="1:14" hidden="1">
      <c r="A5250">
        <v>10</v>
      </c>
      <c r="B5250">
        <v>49</v>
      </c>
      <c r="C5250" t="s">
        <v>2563</v>
      </c>
      <c r="D5250" t="s">
        <v>2684</v>
      </c>
      <c r="E5250">
        <v>1000730</v>
      </c>
      <c r="F5250" t="s">
        <v>47</v>
      </c>
      <c r="G5250" t="s">
        <v>155</v>
      </c>
      <c r="H5250">
        <v>8070</v>
      </c>
      <c r="I5250">
        <v>37596614</v>
      </c>
      <c r="J5250" t="s">
        <v>2685</v>
      </c>
      <c r="K5250" s="45">
        <v>1532</v>
      </c>
      <c r="L5250" t="s">
        <v>1228</v>
      </c>
      <c r="M5250">
        <v>291</v>
      </c>
      <c r="N5250" t="s">
        <v>1228</v>
      </c>
    </row>
    <row r="5251" spans="1:14" hidden="1">
      <c r="A5251">
        <v>10</v>
      </c>
      <c r="B5251">
        <v>49</v>
      </c>
      <c r="C5251" t="s">
        <v>2563</v>
      </c>
      <c r="D5251" t="s">
        <v>2684</v>
      </c>
      <c r="E5251">
        <v>1000730</v>
      </c>
      <c r="F5251" t="s">
        <v>47</v>
      </c>
      <c r="G5251" t="s">
        <v>1119</v>
      </c>
      <c r="H5251">
        <v>8070</v>
      </c>
      <c r="I5251">
        <v>37596614</v>
      </c>
      <c r="J5251" t="s">
        <v>2685</v>
      </c>
      <c r="K5251" s="45">
        <v>1017</v>
      </c>
      <c r="L5251" t="s">
        <v>1228</v>
      </c>
      <c r="M5251">
        <v>193</v>
      </c>
      <c r="N5251" t="s">
        <v>1228</v>
      </c>
    </row>
    <row r="5252" spans="1:14" hidden="1">
      <c r="A5252">
        <v>10</v>
      </c>
      <c r="B5252">
        <v>49</v>
      </c>
      <c r="C5252" t="s">
        <v>2563</v>
      </c>
      <c r="D5252" t="s">
        <v>2684</v>
      </c>
      <c r="E5252">
        <v>1000730</v>
      </c>
      <c r="F5252" t="s">
        <v>47</v>
      </c>
      <c r="G5252" t="s">
        <v>1120</v>
      </c>
      <c r="H5252">
        <v>8070</v>
      </c>
      <c r="I5252">
        <v>37596614</v>
      </c>
      <c r="J5252" t="s">
        <v>2685</v>
      </c>
      <c r="K5252">
        <v>635</v>
      </c>
      <c r="L5252" t="s">
        <v>1228</v>
      </c>
      <c r="M5252">
        <v>121</v>
      </c>
      <c r="N5252" t="s">
        <v>1228</v>
      </c>
    </row>
    <row r="5253" spans="1:14" hidden="1">
      <c r="A5253">
        <v>10</v>
      </c>
      <c r="B5253">
        <v>49</v>
      </c>
      <c r="C5253" t="s">
        <v>2563</v>
      </c>
      <c r="D5253" t="s">
        <v>2684</v>
      </c>
      <c r="E5253">
        <v>1000730</v>
      </c>
      <c r="F5253" t="s">
        <v>47</v>
      </c>
      <c r="G5253" t="s">
        <v>1121</v>
      </c>
      <c r="H5253">
        <v>8070</v>
      </c>
      <c r="I5253">
        <v>37596614</v>
      </c>
      <c r="J5253" t="s">
        <v>2685</v>
      </c>
      <c r="K5253" s="45">
        <v>1166</v>
      </c>
      <c r="L5253" t="s">
        <v>1228</v>
      </c>
      <c r="M5253">
        <v>222</v>
      </c>
      <c r="N5253" t="s">
        <v>1228</v>
      </c>
    </row>
    <row r="5254" spans="1:14" hidden="1">
      <c r="A5254">
        <v>10</v>
      </c>
      <c r="B5254">
        <v>49</v>
      </c>
      <c r="C5254" t="s">
        <v>2563</v>
      </c>
      <c r="D5254" t="s">
        <v>2684</v>
      </c>
      <c r="E5254">
        <v>1000730</v>
      </c>
      <c r="F5254" t="s">
        <v>47</v>
      </c>
      <c r="G5254" t="s">
        <v>409</v>
      </c>
      <c r="H5254">
        <v>8070</v>
      </c>
      <c r="I5254">
        <v>37596614</v>
      </c>
      <c r="J5254" t="s">
        <v>2685</v>
      </c>
      <c r="K5254" s="45">
        <v>1267</v>
      </c>
      <c r="L5254" t="s">
        <v>1228</v>
      </c>
      <c r="M5254">
        <v>241</v>
      </c>
      <c r="N5254" t="s">
        <v>1228</v>
      </c>
    </row>
    <row r="5255" spans="1:14" hidden="1">
      <c r="A5255">
        <v>10</v>
      </c>
      <c r="B5255">
        <v>49</v>
      </c>
      <c r="C5255" t="s">
        <v>2563</v>
      </c>
      <c r="D5255" t="s">
        <v>2684</v>
      </c>
      <c r="E5255">
        <v>1000730</v>
      </c>
      <c r="F5255" t="s">
        <v>47</v>
      </c>
      <c r="G5255" t="s">
        <v>317</v>
      </c>
      <c r="H5255">
        <v>8070</v>
      </c>
      <c r="I5255">
        <v>37596614</v>
      </c>
      <c r="J5255" t="s">
        <v>2685</v>
      </c>
      <c r="K5255" s="45">
        <v>2377</v>
      </c>
      <c r="L5255" t="s">
        <v>1228</v>
      </c>
      <c r="M5255">
        <v>452</v>
      </c>
      <c r="N5255" t="s">
        <v>1228</v>
      </c>
    </row>
    <row r="5256" spans="1:14" hidden="1">
      <c r="A5256">
        <v>10</v>
      </c>
      <c r="B5256">
        <v>49</v>
      </c>
      <c r="C5256" t="s">
        <v>2563</v>
      </c>
      <c r="D5256" t="s">
        <v>2684</v>
      </c>
      <c r="E5256">
        <v>1000730</v>
      </c>
      <c r="F5256" t="s">
        <v>47</v>
      </c>
      <c r="G5256" t="s">
        <v>245</v>
      </c>
      <c r="H5256">
        <v>8070</v>
      </c>
      <c r="I5256">
        <v>37596614</v>
      </c>
      <c r="J5256" t="s">
        <v>2685</v>
      </c>
      <c r="K5256" s="45">
        <v>1205</v>
      </c>
      <c r="L5256" t="s">
        <v>1228</v>
      </c>
      <c r="M5256">
        <v>229</v>
      </c>
      <c r="N5256" t="s">
        <v>1228</v>
      </c>
    </row>
    <row r="5257" spans="1:14" hidden="1">
      <c r="A5257">
        <v>10</v>
      </c>
      <c r="B5257">
        <v>49</v>
      </c>
      <c r="C5257" t="s">
        <v>2563</v>
      </c>
      <c r="D5257" t="s">
        <v>2684</v>
      </c>
      <c r="E5257">
        <v>1000730</v>
      </c>
      <c r="F5257" t="s">
        <v>47</v>
      </c>
      <c r="G5257" t="s">
        <v>1122</v>
      </c>
      <c r="H5257">
        <v>8070</v>
      </c>
      <c r="I5257">
        <v>37596614</v>
      </c>
      <c r="J5257" t="s">
        <v>2685</v>
      </c>
      <c r="K5257" s="45">
        <v>1078</v>
      </c>
      <c r="L5257" t="s">
        <v>1228</v>
      </c>
      <c r="M5257">
        <v>205</v>
      </c>
      <c r="N5257" t="s">
        <v>1228</v>
      </c>
    </row>
    <row r="5258" spans="1:14" hidden="1">
      <c r="A5258">
        <v>10</v>
      </c>
      <c r="B5258">
        <v>49</v>
      </c>
      <c r="C5258" t="s">
        <v>2563</v>
      </c>
      <c r="D5258" t="s">
        <v>2684</v>
      </c>
      <c r="E5258">
        <v>1000730</v>
      </c>
      <c r="F5258" t="s">
        <v>47</v>
      </c>
      <c r="G5258" t="s">
        <v>279</v>
      </c>
      <c r="H5258">
        <v>8070</v>
      </c>
      <c r="I5258">
        <v>37596614</v>
      </c>
      <c r="J5258" t="s">
        <v>2685</v>
      </c>
      <c r="K5258">
        <v>886</v>
      </c>
      <c r="L5258" t="s">
        <v>1228</v>
      </c>
      <c r="M5258">
        <v>168</v>
      </c>
      <c r="N5258" t="s">
        <v>1228</v>
      </c>
    </row>
    <row r="5259" spans="1:14" hidden="1">
      <c r="A5259">
        <v>10</v>
      </c>
      <c r="B5259">
        <v>49</v>
      </c>
      <c r="C5259" t="s">
        <v>2563</v>
      </c>
      <c r="D5259" t="s">
        <v>2684</v>
      </c>
      <c r="E5259">
        <v>1000730</v>
      </c>
      <c r="F5259" t="s">
        <v>47</v>
      </c>
      <c r="G5259" t="s">
        <v>80</v>
      </c>
      <c r="H5259">
        <v>8070</v>
      </c>
      <c r="I5259">
        <v>37596614</v>
      </c>
      <c r="J5259" t="s">
        <v>2685</v>
      </c>
      <c r="K5259" s="45">
        <v>1291</v>
      </c>
      <c r="L5259" t="s">
        <v>1228</v>
      </c>
      <c r="M5259">
        <v>245</v>
      </c>
      <c r="N5259" t="s">
        <v>1228</v>
      </c>
    </row>
    <row r="5260" spans="1:14" hidden="1">
      <c r="A5260">
        <v>10</v>
      </c>
      <c r="B5260">
        <v>49</v>
      </c>
      <c r="C5260" t="s">
        <v>2563</v>
      </c>
      <c r="D5260" t="s">
        <v>2684</v>
      </c>
      <c r="E5260">
        <v>1000730</v>
      </c>
      <c r="F5260" t="s">
        <v>47</v>
      </c>
      <c r="G5260" t="s">
        <v>250</v>
      </c>
      <c r="H5260">
        <v>8070</v>
      </c>
      <c r="I5260">
        <v>37596614</v>
      </c>
      <c r="J5260" t="s">
        <v>2685</v>
      </c>
      <c r="K5260" s="45">
        <v>2798</v>
      </c>
      <c r="L5260" t="s">
        <v>1228</v>
      </c>
      <c r="M5260">
        <v>532</v>
      </c>
      <c r="N5260" t="s">
        <v>1228</v>
      </c>
    </row>
    <row r="5261" spans="1:14" hidden="1">
      <c r="A5261">
        <v>10</v>
      </c>
      <c r="B5261">
        <v>49</v>
      </c>
      <c r="C5261" t="s">
        <v>2563</v>
      </c>
      <c r="D5261" t="s">
        <v>2684</v>
      </c>
      <c r="E5261">
        <v>1000730</v>
      </c>
      <c r="F5261" t="s">
        <v>47</v>
      </c>
      <c r="G5261" t="s">
        <v>211</v>
      </c>
      <c r="H5261">
        <v>8070</v>
      </c>
      <c r="I5261">
        <v>37596614</v>
      </c>
      <c r="J5261" t="s">
        <v>2685</v>
      </c>
      <c r="K5261" s="45">
        <v>1086</v>
      </c>
      <c r="L5261" t="s">
        <v>1228</v>
      </c>
      <c r="M5261">
        <v>206</v>
      </c>
      <c r="N5261" t="s">
        <v>1228</v>
      </c>
    </row>
    <row r="5262" spans="1:14" hidden="1">
      <c r="A5262">
        <v>10</v>
      </c>
      <c r="B5262">
        <v>49</v>
      </c>
      <c r="C5262" t="s">
        <v>2563</v>
      </c>
      <c r="D5262" t="s">
        <v>2684</v>
      </c>
      <c r="E5262">
        <v>1000730</v>
      </c>
      <c r="F5262" t="s">
        <v>47</v>
      </c>
      <c r="G5262" t="s">
        <v>252</v>
      </c>
      <c r="H5262">
        <v>8070</v>
      </c>
      <c r="I5262">
        <v>37596614</v>
      </c>
      <c r="J5262" t="s">
        <v>2685</v>
      </c>
      <c r="K5262" s="45">
        <v>2815</v>
      </c>
      <c r="L5262" t="s">
        <v>1228</v>
      </c>
      <c r="M5262">
        <v>535</v>
      </c>
      <c r="N5262" t="s">
        <v>1228</v>
      </c>
    </row>
    <row r="5263" spans="1:14" hidden="1">
      <c r="A5263">
        <v>10</v>
      </c>
      <c r="B5263">
        <v>49</v>
      </c>
      <c r="C5263" t="s">
        <v>2563</v>
      </c>
      <c r="D5263" t="s">
        <v>2684</v>
      </c>
      <c r="E5263">
        <v>1000730</v>
      </c>
      <c r="F5263" t="s">
        <v>47</v>
      </c>
      <c r="G5263" t="s">
        <v>1124</v>
      </c>
      <c r="H5263">
        <v>8070</v>
      </c>
      <c r="I5263">
        <v>37596614</v>
      </c>
      <c r="J5263" t="s">
        <v>2685</v>
      </c>
      <c r="K5263" s="45">
        <v>1402</v>
      </c>
      <c r="L5263" t="s">
        <v>1228</v>
      </c>
      <c r="M5263">
        <v>266</v>
      </c>
      <c r="N5263" t="s">
        <v>1228</v>
      </c>
    </row>
    <row r="5264" spans="1:14" hidden="1">
      <c r="A5264">
        <v>10</v>
      </c>
      <c r="B5264">
        <v>49</v>
      </c>
      <c r="C5264" t="s">
        <v>2563</v>
      </c>
      <c r="D5264" t="s">
        <v>2684</v>
      </c>
      <c r="E5264">
        <v>1000730</v>
      </c>
      <c r="F5264" t="s">
        <v>47</v>
      </c>
      <c r="G5264" t="s">
        <v>137</v>
      </c>
      <c r="H5264">
        <v>8070</v>
      </c>
      <c r="I5264">
        <v>37596614</v>
      </c>
      <c r="J5264" t="s">
        <v>2685</v>
      </c>
      <c r="K5264">
        <v>842</v>
      </c>
      <c r="L5264" t="s">
        <v>1228</v>
      </c>
      <c r="M5264">
        <v>160</v>
      </c>
      <c r="N5264" t="s">
        <v>1228</v>
      </c>
    </row>
    <row r="5265" spans="1:14" hidden="1">
      <c r="A5265">
        <v>10</v>
      </c>
      <c r="B5265">
        <v>49</v>
      </c>
      <c r="C5265" t="s">
        <v>2563</v>
      </c>
      <c r="D5265" t="s">
        <v>2684</v>
      </c>
      <c r="E5265">
        <v>1000730</v>
      </c>
      <c r="F5265" t="s">
        <v>47</v>
      </c>
      <c r="G5265" t="s">
        <v>475</v>
      </c>
      <c r="H5265">
        <v>8070</v>
      </c>
      <c r="I5265">
        <v>37596614</v>
      </c>
      <c r="J5265" t="s">
        <v>2685</v>
      </c>
      <c r="K5265" s="45">
        <v>1046</v>
      </c>
      <c r="L5265" t="s">
        <v>1228</v>
      </c>
      <c r="M5265">
        <v>199</v>
      </c>
      <c r="N5265" t="s">
        <v>1228</v>
      </c>
    </row>
    <row r="5266" spans="1:14" hidden="1">
      <c r="A5266">
        <v>10</v>
      </c>
      <c r="B5266">
        <v>49</v>
      </c>
      <c r="C5266" t="s">
        <v>2563</v>
      </c>
      <c r="D5266" t="s">
        <v>2684</v>
      </c>
      <c r="E5266">
        <v>1000730</v>
      </c>
      <c r="F5266" t="s">
        <v>47</v>
      </c>
      <c r="G5266" t="s">
        <v>1133</v>
      </c>
      <c r="H5266">
        <v>8070</v>
      </c>
      <c r="I5266">
        <v>37596614</v>
      </c>
      <c r="J5266" t="s">
        <v>2685</v>
      </c>
      <c r="K5266">
        <v>946</v>
      </c>
      <c r="L5266" t="s">
        <v>1228</v>
      </c>
      <c r="M5266">
        <v>180</v>
      </c>
      <c r="N5266" t="s">
        <v>1228</v>
      </c>
    </row>
    <row r="5267" spans="1:14" hidden="1">
      <c r="A5267">
        <v>10</v>
      </c>
      <c r="B5267">
        <v>49</v>
      </c>
      <c r="C5267" t="s">
        <v>2563</v>
      </c>
      <c r="D5267" t="s">
        <v>2684</v>
      </c>
      <c r="E5267">
        <v>1000730</v>
      </c>
      <c r="F5267" t="s">
        <v>47</v>
      </c>
      <c r="G5267" t="s">
        <v>1125</v>
      </c>
      <c r="H5267">
        <v>8070</v>
      </c>
      <c r="I5267">
        <v>37596614</v>
      </c>
      <c r="J5267" t="s">
        <v>2685</v>
      </c>
      <c r="K5267" s="45">
        <v>1154</v>
      </c>
      <c r="L5267" t="s">
        <v>1228</v>
      </c>
      <c r="M5267">
        <v>219</v>
      </c>
      <c r="N5267" t="s">
        <v>1228</v>
      </c>
    </row>
    <row r="5268" spans="1:14" hidden="1">
      <c r="A5268">
        <v>10</v>
      </c>
      <c r="B5268">
        <v>49</v>
      </c>
      <c r="C5268" t="s">
        <v>2563</v>
      </c>
      <c r="D5268" t="s">
        <v>2684</v>
      </c>
      <c r="E5268">
        <v>1000730</v>
      </c>
      <c r="F5268" t="s">
        <v>47</v>
      </c>
      <c r="G5268" t="s">
        <v>1126</v>
      </c>
      <c r="H5268">
        <v>8070</v>
      </c>
      <c r="I5268">
        <v>37596614</v>
      </c>
      <c r="J5268" t="s">
        <v>2685</v>
      </c>
      <c r="K5268" s="45">
        <v>1289</v>
      </c>
      <c r="L5268" t="s">
        <v>1228</v>
      </c>
      <c r="M5268">
        <v>245</v>
      </c>
      <c r="N5268" t="s">
        <v>1228</v>
      </c>
    </row>
    <row r="5269" spans="1:14" hidden="1">
      <c r="A5269">
        <v>10</v>
      </c>
      <c r="B5269">
        <v>49</v>
      </c>
      <c r="C5269" t="s">
        <v>2563</v>
      </c>
      <c r="D5269" t="s">
        <v>2684</v>
      </c>
      <c r="E5269">
        <v>1000730</v>
      </c>
      <c r="F5269" t="s">
        <v>47</v>
      </c>
      <c r="G5269" t="s">
        <v>414</v>
      </c>
      <c r="H5269">
        <v>8070</v>
      </c>
      <c r="I5269">
        <v>37596614</v>
      </c>
      <c r="J5269" t="s">
        <v>2685</v>
      </c>
      <c r="K5269">
        <v>615</v>
      </c>
      <c r="L5269" t="s">
        <v>1228</v>
      </c>
      <c r="M5269">
        <v>117</v>
      </c>
      <c r="N5269" t="s">
        <v>1228</v>
      </c>
    </row>
    <row r="5270" spans="1:14" hidden="1">
      <c r="A5270">
        <v>10</v>
      </c>
      <c r="B5270">
        <v>49</v>
      </c>
      <c r="C5270" t="s">
        <v>2563</v>
      </c>
      <c r="D5270" t="s">
        <v>2684</v>
      </c>
      <c r="E5270">
        <v>1000730</v>
      </c>
      <c r="F5270" t="s">
        <v>47</v>
      </c>
      <c r="G5270" t="s">
        <v>530</v>
      </c>
      <c r="H5270">
        <v>8070</v>
      </c>
      <c r="I5270">
        <v>37596614</v>
      </c>
      <c r="J5270" t="s">
        <v>2685</v>
      </c>
      <c r="K5270" s="45">
        <v>1613</v>
      </c>
      <c r="L5270" t="s">
        <v>1228</v>
      </c>
      <c r="M5270">
        <v>306</v>
      </c>
      <c r="N5270" t="s">
        <v>1228</v>
      </c>
    </row>
    <row r="5271" spans="1:14" hidden="1">
      <c r="A5271">
        <v>10</v>
      </c>
      <c r="B5271">
        <v>49</v>
      </c>
      <c r="C5271" t="s">
        <v>2563</v>
      </c>
      <c r="D5271" t="s">
        <v>2684</v>
      </c>
      <c r="E5271">
        <v>1000730</v>
      </c>
      <c r="F5271" t="s">
        <v>47</v>
      </c>
      <c r="G5271" t="s">
        <v>1128</v>
      </c>
      <c r="H5271">
        <v>8070</v>
      </c>
      <c r="I5271">
        <v>37596614</v>
      </c>
      <c r="J5271" t="s">
        <v>2685</v>
      </c>
      <c r="K5271">
        <v>575</v>
      </c>
      <c r="L5271" t="s">
        <v>1228</v>
      </c>
      <c r="M5271">
        <v>109</v>
      </c>
      <c r="N5271" t="s">
        <v>1228</v>
      </c>
    </row>
    <row r="5272" spans="1:14" hidden="1">
      <c r="A5272">
        <v>10</v>
      </c>
      <c r="B5272">
        <v>49</v>
      </c>
      <c r="C5272" t="s">
        <v>2563</v>
      </c>
      <c r="D5272" t="s">
        <v>2684</v>
      </c>
      <c r="E5272">
        <v>1000730</v>
      </c>
      <c r="F5272" t="s">
        <v>47</v>
      </c>
      <c r="G5272" t="s">
        <v>326</v>
      </c>
      <c r="H5272">
        <v>8070</v>
      </c>
      <c r="I5272">
        <v>37596614</v>
      </c>
      <c r="J5272" t="s">
        <v>2685</v>
      </c>
      <c r="K5272">
        <v>611</v>
      </c>
      <c r="L5272" t="s">
        <v>1228</v>
      </c>
      <c r="M5272">
        <v>116</v>
      </c>
      <c r="N5272" t="s">
        <v>1228</v>
      </c>
    </row>
    <row r="5273" spans="1:14" hidden="1">
      <c r="A5273">
        <v>10</v>
      </c>
      <c r="B5273">
        <v>49</v>
      </c>
      <c r="C5273" t="s">
        <v>2563</v>
      </c>
      <c r="D5273" t="s">
        <v>2684</v>
      </c>
      <c r="E5273">
        <v>1000730</v>
      </c>
      <c r="F5273" t="s">
        <v>47</v>
      </c>
      <c r="G5273" t="s">
        <v>1127</v>
      </c>
      <c r="H5273">
        <v>8070</v>
      </c>
      <c r="I5273">
        <v>37596614</v>
      </c>
      <c r="J5273" t="s">
        <v>2685</v>
      </c>
      <c r="K5273" s="45">
        <v>6592</v>
      </c>
      <c r="L5273" t="s">
        <v>1228</v>
      </c>
      <c r="M5273" s="45">
        <v>1253</v>
      </c>
      <c r="N5273" t="s">
        <v>1228</v>
      </c>
    </row>
    <row r="5274" spans="1:14" hidden="1">
      <c r="A5274">
        <v>10</v>
      </c>
      <c r="B5274">
        <v>49</v>
      </c>
      <c r="C5274" t="s">
        <v>2563</v>
      </c>
      <c r="D5274" t="s">
        <v>2684</v>
      </c>
      <c r="E5274">
        <v>1000730</v>
      </c>
      <c r="F5274" t="s">
        <v>47</v>
      </c>
      <c r="G5274" t="s">
        <v>1129</v>
      </c>
      <c r="H5274">
        <v>8070</v>
      </c>
      <c r="I5274">
        <v>37596614</v>
      </c>
      <c r="J5274" t="s">
        <v>2685</v>
      </c>
      <c r="K5274" s="45">
        <v>1080</v>
      </c>
      <c r="L5274" t="s">
        <v>1228</v>
      </c>
      <c r="M5274">
        <v>205</v>
      </c>
      <c r="N5274" t="s">
        <v>1228</v>
      </c>
    </row>
    <row r="5275" spans="1:14" hidden="1">
      <c r="A5275">
        <v>10</v>
      </c>
      <c r="B5275">
        <v>49</v>
      </c>
      <c r="C5275" t="s">
        <v>2563</v>
      </c>
      <c r="D5275" t="s">
        <v>2684</v>
      </c>
      <c r="E5275">
        <v>1000730</v>
      </c>
      <c r="F5275" t="s">
        <v>47</v>
      </c>
      <c r="G5275" t="s">
        <v>1130</v>
      </c>
      <c r="H5275">
        <v>8070</v>
      </c>
      <c r="I5275">
        <v>37596614</v>
      </c>
      <c r="J5275" t="s">
        <v>2685</v>
      </c>
      <c r="K5275">
        <v>986</v>
      </c>
      <c r="L5275" t="s">
        <v>1228</v>
      </c>
      <c r="M5275">
        <v>187</v>
      </c>
      <c r="N5275" t="s">
        <v>1228</v>
      </c>
    </row>
    <row r="5276" spans="1:14" hidden="1">
      <c r="A5276">
        <v>10</v>
      </c>
      <c r="B5276">
        <v>49</v>
      </c>
      <c r="C5276" t="s">
        <v>2563</v>
      </c>
      <c r="D5276" t="s">
        <v>2684</v>
      </c>
      <c r="E5276">
        <v>1000730</v>
      </c>
      <c r="F5276" t="s">
        <v>47</v>
      </c>
      <c r="G5276" t="s">
        <v>320</v>
      </c>
      <c r="H5276">
        <v>8070</v>
      </c>
      <c r="I5276">
        <v>37596614</v>
      </c>
      <c r="J5276" t="s">
        <v>2685</v>
      </c>
      <c r="K5276">
        <v>39</v>
      </c>
      <c r="L5276" t="s">
        <v>1228</v>
      </c>
      <c r="M5276">
        <v>7</v>
      </c>
      <c r="N5276" t="s">
        <v>1228</v>
      </c>
    </row>
    <row r="5277" spans="1:14" hidden="1">
      <c r="A5277">
        <v>10</v>
      </c>
      <c r="B5277">
        <v>49</v>
      </c>
      <c r="C5277" t="s">
        <v>2563</v>
      </c>
      <c r="D5277" t="s">
        <v>2684</v>
      </c>
      <c r="E5277">
        <v>1000730</v>
      </c>
      <c r="F5277" t="s">
        <v>47</v>
      </c>
      <c r="G5277" t="s">
        <v>1131</v>
      </c>
      <c r="H5277">
        <v>8070</v>
      </c>
      <c r="I5277">
        <v>37596614</v>
      </c>
      <c r="J5277" t="s">
        <v>2685</v>
      </c>
      <c r="K5277">
        <v>879</v>
      </c>
      <c r="L5277" t="s">
        <v>1228</v>
      </c>
      <c r="M5277">
        <v>167</v>
      </c>
      <c r="N5277" t="s">
        <v>1228</v>
      </c>
    </row>
    <row r="5278" spans="1:14" hidden="1">
      <c r="A5278">
        <v>10</v>
      </c>
      <c r="B5278">
        <v>49</v>
      </c>
      <c r="C5278" t="s">
        <v>2563</v>
      </c>
      <c r="D5278" t="s">
        <v>2684</v>
      </c>
      <c r="E5278">
        <v>1000730</v>
      </c>
      <c r="F5278" t="s">
        <v>47</v>
      </c>
      <c r="G5278" t="s">
        <v>182</v>
      </c>
      <c r="H5278">
        <v>8070</v>
      </c>
      <c r="I5278">
        <v>37596614</v>
      </c>
      <c r="J5278" t="s">
        <v>2685</v>
      </c>
      <c r="K5278">
        <v>125</v>
      </c>
      <c r="L5278" t="s">
        <v>1228</v>
      </c>
      <c r="M5278">
        <v>24</v>
      </c>
      <c r="N5278" t="s">
        <v>1228</v>
      </c>
    </row>
    <row r="5279" spans="1:14" hidden="1">
      <c r="A5279">
        <v>10</v>
      </c>
      <c r="B5279">
        <v>49</v>
      </c>
      <c r="C5279" t="s">
        <v>2563</v>
      </c>
      <c r="D5279" t="s">
        <v>2684</v>
      </c>
      <c r="E5279">
        <v>1000730</v>
      </c>
      <c r="F5279" t="s">
        <v>47</v>
      </c>
      <c r="G5279" t="s">
        <v>177</v>
      </c>
      <c r="H5279">
        <v>8070</v>
      </c>
      <c r="I5279">
        <v>37596614</v>
      </c>
      <c r="J5279" t="s">
        <v>2685</v>
      </c>
      <c r="K5279" s="45">
        <v>1268</v>
      </c>
      <c r="L5279" t="s">
        <v>1228</v>
      </c>
      <c r="M5279">
        <v>241</v>
      </c>
      <c r="N5279" t="s">
        <v>1228</v>
      </c>
    </row>
    <row r="5280" spans="1:14" hidden="1">
      <c r="A5280">
        <v>10</v>
      </c>
      <c r="B5280">
        <v>49</v>
      </c>
      <c r="C5280" t="s">
        <v>2563</v>
      </c>
      <c r="D5280" t="s">
        <v>2684</v>
      </c>
      <c r="E5280">
        <v>1000730</v>
      </c>
      <c r="F5280" t="s">
        <v>47</v>
      </c>
      <c r="G5280" t="s">
        <v>1132</v>
      </c>
      <c r="H5280">
        <v>8070</v>
      </c>
      <c r="I5280">
        <v>37596614</v>
      </c>
      <c r="J5280" t="s">
        <v>2685</v>
      </c>
      <c r="K5280" s="45">
        <v>1156</v>
      </c>
      <c r="L5280" t="s">
        <v>1228</v>
      </c>
      <c r="M5280">
        <v>220</v>
      </c>
      <c r="N5280" t="s">
        <v>1228</v>
      </c>
    </row>
    <row r="5281" spans="1:14" hidden="1">
      <c r="A5281">
        <v>10</v>
      </c>
      <c r="B5281">
        <v>49</v>
      </c>
      <c r="C5281" t="s">
        <v>2563</v>
      </c>
      <c r="D5281" t="s">
        <v>2684</v>
      </c>
      <c r="E5281">
        <v>1000730</v>
      </c>
      <c r="F5281" t="s">
        <v>47</v>
      </c>
      <c r="G5281" t="s">
        <v>1134</v>
      </c>
      <c r="H5281">
        <v>8070</v>
      </c>
      <c r="I5281">
        <v>37596614</v>
      </c>
      <c r="J5281" t="s">
        <v>2685</v>
      </c>
      <c r="K5281">
        <v>590</v>
      </c>
      <c r="L5281" t="s">
        <v>1228</v>
      </c>
      <c r="M5281">
        <v>112</v>
      </c>
      <c r="N5281" t="s">
        <v>1228</v>
      </c>
    </row>
    <row r="5282" spans="1:14" hidden="1">
      <c r="A5282">
        <v>10</v>
      </c>
      <c r="B5282">
        <v>49</v>
      </c>
      <c r="C5282" t="s">
        <v>2563</v>
      </c>
      <c r="D5282" t="s">
        <v>2684</v>
      </c>
      <c r="E5282">
        <v>1000730</v>
      </c>
      <c r="F5282" t="s">
        <v>47</v>
      </c>
      <c r="G5282" t="s">
        <v>481</v>
      </c>
      <c r="H5282">
        <v>8070</v>
      </c>
      <c r="I5282">
        <v>37596614</v>
      </c>
      <c r="J5282" t="s">
        <v>2685</v>
      </c>
      <c r="K5282" s="45">
        <v>1358</v>
      </c>
      <c r="L5282" t="s">
        <v>1228</v>
      </c>
      <c r="M5282">
        <v>258</v>
      </c>
      <c r="N5282" t="s">
        <v>1228</v>
      </c>
    </row>
    <row r="5283" spans="1:14" hidden="1">
      <c r="A5283">
        <v>10</v>
      </c>
      <c r="B5283">
        <v>49</v>
      </c>
      <c r="C5283" t="s">
        <v>2563</v>
      </c>
      <c r="D5283" t="s">
        <v>2684</v>
      </c>
      <c r="E5283">
        <v>1000730</v>
      </c>
      <c r="F5283" t="s">
        <v>47</v>
      </c>
      <c r="G5283" t="s">
        <v>1135</v>
      </c>
      <c r="H5283">
        <v>8070</v>
      </c>
      <c r="I5283">
        <v>37596614</v>
      </c>
      <c r="J5283" t="s">
        <v>2685</v>
      </c>
      <c r="K5283">
        <v>795</v>
      </c>
      <c r="L5283" t="s">
        <v>1228</v>
      </c>
      <c r="M5283">
        <v>151</v>
      </c>
      <c r="N5283" t="s">
        <v>1228</v>
      </c>
    </row>
    <row r="5284" spans="1:14" hidden="1">
      <c r="A5284">
        <v>10</v>
      </c>
      <c r="B5284">
        <v>41</v>
      </c>
      <c r="C5284" t="s">
        <v>2555</v>
      </c>
      <c r="D5284" t="s">
        <v>2684</v>
      </c>
      <c r="E5284">
        <v>1000730</v>
      </c>
      <c r="F5284" t="s">
        <v>47</v>
      </c>
      <c r="G5284" t="s">
        <v>481</v>
      </c>
      <c r="H5284" t="s">
        <v>2557</v>
      </c>
      <c r="I5284">
        <v>37596887</v>
      </c>
      <c r="J5284" t="s">
        <v>2558</v>
      </c>
      <c r="K5284">
        <v>0</v>
      </c>
      <c r="L5284" t="s">
        <v>1228</v>
      </c>
      <c r="M5284">
        <v>0</v>
      </c>
      <c r="N5284" t="s">
        <v>1228</v>
      </c>
    </row>
    <row r="5285" spans="1:14" hidden="1">
      <c r="A5285">
        <v>10</v>
      </c>
      <c r="B5285">
        <v>41</v>
      </c>
      <c r="C5285" t="s">
        <v>2555</v>
      </c>
      <c r="D5285" t="s">
        <v>2684</v>
      </c>
      <c r="E5285">
        <v>1000730</v>
      </c>
      <c r="F5285" t="s">
        <v>47</v>
      </c>
      <c r="G5285" t="s">
        <v>481</v>
      </c>
      <c r="H5285" t="s">
        <v>2557</v>
      </c>
      <c r="I5285">
        <v>37596887</v>
      </c>
      <c r="J5285" t="s">
        <v>2558</v>
      </c>
      <c r="K5285">
        <v>0</v>
      </c>
      <c r="L5285" t="s">
        <v>1228</v>
      </c>
      <c r="M5285">
        <v>0</v>
      </c>
      <c r="N5285" t="s">
        <v>1228</v>
      </c>
    </row>
    <row r="5286" spans="1:14" hidden="1">
      <c r="A5286">
        <v>10</v>
      </c>
      <c r="B5286">
        <v>41</v>
      </c>
      <c r="C5286" t="s">
        <v>2555</v>
      </c>
      <c r="D5286" t="s">
        <v>2684</v>
      </c>
      <c r="E5286">
        <v>1000730</v>
      </c>
      <c r="F5286" t="s">
        <v>47</v>
      </c>
      <c r="G5286" t="s">
        <v>317</v>
      </c>
      <c r="H5286" t="s">
        <v>2557</v>
      </c>
      <c r="I5286">
        <v>37596887</v>
      </c>
      <c r="J5286" t="s">
        <v>2558</v>
      </c>
      <c r="K5286">
        <v>0</v>
      </c>
      <c r="L5286" t="s">
        <v>1228</v>
      </c>
      <c r="M5286">
        <v>0</v>
      </c>
      <c r="N5286" t="s">
        <v>1228</v>
      </c>
    </row>
    <row r="5287" spans="1:14" hidden="1">
      <c r="A5287">
        <v>10</v>
      </c>
      <c r="B5287">
        <v>41</v>
      </c>
      <c r="C5287" t="s">
        <v>2555</v>
      </c>
      <c r="D5287" t="s">
        <v>2684</v>
      </c>
      <c r="E5287">
        <v>1000730</v>
      </c>
      <c r="F5287" t="s">
        <v>47</v>
      </c>
      <c r="G5287" t="s">
        <v>117</v>
      </c>
      <c r="H5287" t="s">
        <v>2557</v>
      </c>
      <c r="I5287">
        <v>37596887</v>
      </c>
      <c r="J5287" t="s">
        <v>2558</v>
      </c>
      <c r="K5287">
        <v>0</v>
      </c>
      <c r="L5287" t="s">
        <v>1228</v>
      </c>
      <c r="M5287">
        <v>0</v>
      </c>
      <c r="N5287" t="s">
        <v>1228</v>
      </c>
    </row>
    <row r="5288" spans="1:14" hidden="1">
      <c r="A5288">
        <v>10</v>
      </c>
      <c r="B5288">
        <v>41</v>
      </c>
      <c r="C5288" t="s">
        <v>2555</v>
      </c>
      <c r="D5288" t="s">
        <v>2684</v>
      </c>
      <c r="E5288">
        <v>1000730</v>
      </c>
      <c r="F5288" t="s">
        <v>47</v>
      </c>
      <c r="G5288" t="s">
        <v>245</v>
      </c>
      <c r="H5288" t="s">
        <v>2557</v>
      </c>
      <c r="I5288">
        <v>37596887</v>
      </c>
      <c r="J5288" t="s">
        <v>2558</v>
      </c>
      <c r="K5288">
        <v>0</v>
      </c>
      <c r="L5288" t="s">
        <v>1228</v>
      </c>
      <c r="M5288">
        <v>0</v>
      </c>
      <c r="N5288" t="s">
        <v>1228</v>
      </c>
    </row>
    <row r="5289" spans="1:14" hidden="1">
      <c r="A5289">
        <v>10</v>
      </c>
      <c r="B5289">
        <v>41</v>
      </c>
      <c r="C5289" t="s">
        <v>2555</v>
      </c>
      <c r="D5289" t="s">
        <v>2684</v>
      </c>
      <c r="E5289">
        <v>1000730</v>
      </c>
      <c r="F5289" t="s">
        <v>47</v>
      </c>
      <c r="G5289" t="s">
        <v>150</v>
      </c>
      <c r="H5289" t="s">
        <v>2557</v>
      </c>
      <c r="I5289">
        <v>37596887</v>
      </c>
      <c r="J5289" t="s">
        <v>2558</v>
      </c>
      <c r="K5289">
        <v>0</v>
      </c>
      <c r="L5289" t="s">
        <v>1228</v>
      </c>
      <c r="M5289">
        <v>0</v>
      </c>
      <c r="N5289" t="s">
        <v>1228</v>
      </c>
    </row>
    <row r="5290" spans="1:14" hidden="1">
      <c r="A5290">
        <v>10</v>
      </c>
      <c r="B5290">
        <v>41</v>
      </c>
      <c r="C5290" t="s">
        <v>2555</v>
      </c>
      <c r="D5290" t="s">
        <v>2684</v>
      </c>
      <c r="E5290">
        <v>1000730</v>
      </c>
      <c r="F5290" t="s">
        <v>47</v>
      </c>
      <c r="G5290" t="s">
        <v>80</v>
      </c>
      <c r="H5290" t="s">
        <v>2557</v>
      </c>
      <c r="I5290">
        <v>37596887</v>
      </c>
      <c r="J5290" t="s">
        <v>2558</v>
      </c>
      <c r="K5290">
        <v>0</v>
      </c>
      <c r="L5290" t="s">
        <v>1228</v>
      </c>
      <c r="M5290">
        <v>0</v>
      </c>
      <c r="N5290" t="s">
        <v>1228</v>
      </c>
    </row>
    <row r="5291" spans="1:14" hidden="1">
      <c r="A5291">
        <v>10</v>
      </c>
      <c r="B5291">
        <v>41</v>
      </c>
      <c r="C5291" t="s">
        <v>2555</v>
      </c>
      <c r="D5291" t="s">
        <v>2684</v>
      </c>
      <c r="E5291">
        <v>1000730</v>
      </c>
      <c r="F5291" t="s">
        <v>47</v>
      </c>
      <c r="G5291" t="s">
        <v>252</v>
      </c>
      <c r="H5291" t="s">
        <v>2557</v>
      </c>
      <c r="I5291">
        <v>37596887</v>
      </c>
      <c r="J5291" t="s">
        <v>2558</v>
      </c>
      <c r="K5291">
        <v>0</v>
      </c>
      <c r="L5291" t="s">
        <v>1228</v>
      </c>
      <c r="M5291">
        <v>0</v>
      </c>
      <c r="N5291" t="s">
        <v>1228</v>
      </c>
    </row>
    <row r="5292" spans="1:14" hidden="1">
      <c r="A5292">
        <v>10</v>
      </c>
      <c r="B5292">
        <v>41</v>
      </c>
      <c r="C5292" t="s">
        <v>2555</v>
      </c>
      <c r="D5292" t="s">
        <v>2684</v>
      </c>
      <c r="E5292">
        <v>1000730</v>
      </c>
      <c r="F5292" t="s">
        <v>47</v>
      </c>
      <c r="G5292" t="s">
        <v>117</v>
      </c>
      <c r="H5292" t="s">
        <v>2557</v>
      </c>
      <c r="I5292">
        <v>37596887</v>
      </c>
      <c r="J5292" t="s">
        <v>2558</v>
      </c>
      <c r="K5292">
        <v>0</v>
      </c>
      <c r="L5292" t="s">
        <v>1228</v>
      </c>
      <c r="M5292">
        <v>0</v>
      </c>
      <c r="N5292" t="s">
        <v>1228</v>
      </c>
    </row>
    <row r="5293" spans="1:14" hidden="1">
      <c r="A5293">
        <v>10</v>
      </c>
      <c r="B5293">
        <v>41</v>
      </c>
      <c r="C5293" t="s">
        <v>2555</v>
      </c>
      <c r="D5293" t="s">
        <v>2684</v>
      </c>
      <c r="E5293">
        <v>1000730</v>
      </c>
      <c r="F5293" t="s">
        <v>47</v>
      </c>
      <c r="G5293" t="s">
        <v>135</v>
      </c>
      <c r="H5293" t="s">
        <v>2557</v>
      </c>
      <c r="I5293">
        <v>37596887</v>
      </c>
      <c r="J5293" t="s">
        <v>2558</v>
      </c>
      <c r="K5293">
        <v>0</v>
      </c>
      <c r="L5293" t="s">
        <v>1228</v>
      </c>
      <c r="M5293">
        <v>0</v>
      </c>
      <c r="N5293" t="s">
        <v>1228</v>
      </c>
    </row>
    <row r="5294" spans="1:14" hidden="1">
      <c r="A5294">
        <v>10</v>
      </c>
      <c r="B5294">
        <v>41</v>
      </c>
      <c r="C5294" t="s">
        <v>2555</v>
      </c>
      <c r="D5294" t="s">
        <v>2684</v>
      </c>
      <c r="E5294">
        <v>1000730</v>
      </c>
      <c r="F5294" t="s">
        <v>47</v>
      </c>
      <c r="G5294" t="s">
        <v>481</v>
      </c>
      <c r="H5294" t="s">
        <v>2557</v>
      </c>
      <c r="I5294">
        <v>37596887</v>
      </c>
      <c r="J5294" t="s">
        <v>2558</v>
      </c>
      <c r="K5294">
        <v>269</v>
      </c>
      <c r="L5294" t="s">
        <v>1228</v>
      </c>
      <c r="M5294">
        <v>51</v>
      </c>
      <c r="N5294" t="s">
        <v>1228</v>
      </c>
    </row>
    <row r="5295" spans="1:14" hidden="1">
      <c r="A5295">
        <v>10</v>
      </c>
      <c r="B5295">
        <v>41</v>
      </c>
      <c r="C5295" t="s">
        <v>2555</v>
      </c>
      <c r="D5295" t="s">
        <v>2684</v>
      </c>
      <c r="E5295">
        <v>1000730</v>
      </c>
      <c r="F5295" t="s">
        <v>47</v>
      </c>
      <c r="G5295" t="s">
        <v>481</v>
      </c>
      <c r="H5295" t="s">
        <v>2557</v>
      </c>
      <c r="I5295">
        <v>37596887</v>
      </c>
      <c r="J5295" t="s">
        <v>2558</v>
      </c>
      <c r="K5295">
        <v>0</v>
      </c>
      <c r="L5295" t="s">
        <v>1228</v>
      </c>
      <c r="M5295">
        <v>0</v>
      </c>
      <c r="N5295" t="s">
        <v>1228</v>
      </c>
    </row>
    <row r="5296" spans="1:14" hidden="1">
      <c r="A5296">
        <v>10</v>
      </c>
      <c r="B5296">
        <v>41</v>
      </c>
      <c r="C5296" t="s">
        <v>2555</v>
      </c>
      <c r="D5296" t="s">
        <v>2684</v>
      </c>
      <c r="E5296">
        <v>1000730</v>
      </c>
      <c r="F5296" t="s">
        <v>47</v>
      </c>
      <c r="G5296" t="s">
        <v>317</v>
      </c>
      <c r="H5296" t="s">
        <v>2557</v>
      </c>
      <c r="I5296">
        <v>37596887</v>
      </c>
      <c r="J5296" t="s">
        <v>2558</v>
      </c>
      <c r="K5296" s="45">
        <v>2692</v>
      </c>
      <c r="L5296" t="s">
        <v>1228</v>
      </c>
      <c r="M5296">
        <v>511</v>
      </c>
      <c r="N5296" t="s">
        <v>1228</v>
      </c>
    </row>
    <row r="5297" spans="1:14" hidden="1">
      <c r="A5297">
        <v>10</v>
      </c>
      <c r="B5297">
        <v>41</v>
      </c>
      <c r="C5297" t="s">
        <v>2555</v>
      </c>
      <c r="D5297" t="s">
        <v>2684</v>
      </c>
      <c r="E5297">
        <v>1000730</v>
      </c>
      <c r="F5297" t="s">
        <v>47</v>
      </c>
      <c r="G5297" t="s">
        <v>117</v>
      </c>
      <c r="H5297" t="s">
        <v>2557</v>
      </c>
      <c r="I5297">
        <v>37596887</v>
      </c>
      <c r="J5297" t="s">
        <v>2558</v>
      </c>
      <c r="K5297" s="45">
        <v>19609</v>
      </c>
      <c r="L5297" t="s">
        <v>1228</v>
      </c>
      <c r="M5297" s="45">
        <v>3726</v>
      </c>
      <c r="N5297" t="s">
        <v>1228</v>
      </c>
    </row>
    <row r="5298" spans="1:14" hidden="1">
      <c r="A5298">
        <v>10</v>
      </c>
      <c r="B5298">
        <v>41</v>
      </c>
      <c r="C5298" t="s">
        <v>2555</v>
      </c>
      <c r="D5298" t="s">
        <v>2684</v>
      </c>
      <c r="E5298">
        <v>1000730</v>
      </c>
      <c r="F5298" t="s">
        <v>47</v>
      </c>
      <c r="G5298" t="s">
        <v>150</v>
      </c>
      <c r="H5298" t="s">
        <v>2557</v>
      </c>
      <c r="I5298">
        <v>37596887</v>
      </c>
      <c r="J5298" t="s">
        <v>2558</v>
      </c>
      <c r="K5298">
        <v>0</v>
      </c>
      <c r="L5298" t="s">
        <v>1228</v>
      </c>
      <c r="M5298">
        <v>0</v>
      </c>
      <c r="N5298" t="s">
        <v>1228</v>
      </c>
    </row>
    <row r="5299" spans="1:14" hidden="1">
      <c r="A5299">
        <v>10</v>
      </c>
      <c r="B5299">
        <v>41</v>
      </c>
      <c r="C5299" t="s">
        <v>2555</v>
      </c>
      <c r="D5299" t="s">
        <v>2684</v>
      </c>
      <c r="E5299">
        <v>1000730</v>
      </c>
      <c r="F5299" t="s">
        <v>47</v>
      </c>
      <c r="G5299" t="s">
        <v>137</v>
      </c>
      <c r="H5299" t="s">
        <v>2557</v>
      </c>
      <c r="I5299">
        <v>37596887</v>
      </c>
      <c r="J5299" t="s">
        <v>2558</v>
      </c>
      <c r="K5299">
        <v>0</v>
      </c>
      <c r="L5299" t="s">
        <v>1228</v>
      </c>
      <c r="M5299">
        <v>0</v>
      </c>
      <c r="N5299" t="s">
        <v>1228</v>
      </c>
    </row>
    <row r="5300" spans="1:14" hidden="1">
      <c r="A5300">
        <v>10</v>
      </c>
      <c r="B5300">
        <v>41</v>
      </c>
      <c r="C5300" t="s">
        <v>2555</v>
      </c>
      <c r="D5300" t="s">
        <v>2684</v>
      </c>
      <c r="E5300">
        <v>1000730</v>
      </c>
      <c r="F5300" t="s">
        <v>47</v>
      </c>
      <c r="G5300" t="s">
        <v>245</v>
      </c>
      <c r="H5300" t="s">
        <v>2557</v>
      </c>
      <c r="I5300">
        <v>37596887</v>
      </c>
      <c r="J5300" t="s">
        <v>2558</v>
      </c>
      <c r="K5300">
        <v>0</v>
      </c>
      <c r="L5300" t="s">
        <v>1228</v>
      </c>
      <c r="M5300">
        <v>0</v>
      </c>
      <c r="N5300" t="s">
        <v>1228</v>
      </c>
    </row>
    <row r="5301" spans="1:14" hidden="1">
      <c r="A5301">
        <v>10</v>
      </c>
      <c r="B5301">
        <v>41</v>
      </c>
      <c r="C5301" t="s">
        <v>2555</v>
      </c>
      <c r="D5301" t="s">
        <v>2684</v>
      </c>
      <c r="E5301">
        <v>1000730</v>
      </c>
      <c r="F5301" t="s">
        <v>47</v>
      </c>
      <c r="G5301" t="s">
        <v>117</v>
      </c>
      <c r="H5301" t="s">
        <v>2557</v>
      </c>
      <c r="I5301">
        <v>37596887</v>
      </c>
      <c r="J5301" t="s">
        <v>2558</v>
      </c>
      <c r="K5301">
        <v>0</v>
      </c>
      <c r="L5301" t="s">
        <v>1228</v>
      </c>
      <c r="M5301">
        <v>0</v>
      </c>
      <c r="N5301" t="s">
        <v>1228</v>
      </c>
    </row>
    <row r="5302" spans="1:14" hidden="1">
      <c r="A5302">
        <v>10</v>
      </c>
      <c r="B5302">
        <v>41</v>
      </c>
      <c r="C5302" t="s">
        <v>2555</v>
      </c>
      <c r="D5302" t="s">
        <v>2684</v>
      </c>
      <c r="E5302">
        <v>1000730</v>
      </c>
      <c r="F5302" t="s">
        <v>47</v>
      </c>
      <c r="G5302" t="s">
        <v>117</v>
      </c>
      <c r="H5302" t="s">
        <v>2557</v>
      </c>
      <c r="I5302">
        <v>37596887</v>
      </c>
      <c r="J5302" t="s">
        <v>2558</v>
      </c>
      <c r="K5302">
        <v>0</v>
      </c>
      <c r="L5302" t="s">
        <v>1228</v>
      </c>
      <c r="M5302">
        <v>0</v>
      </c>
      <c r="N5302" t="s">
        <v>1228</v>
      </c>
    </row>
    <row r="5303" spans="1:14" hidden="1">
      <c r="A5303">
        <v>10</v>
      </c>
      <c r="B5303">
        <v>41</v>
      </c>
      <c r="C5303" t="s">
        <v>2555</v>
      </c>
      <c r="D5303" t="s">
        <v>2684</v>
      </c>
      <c r="E5303">
        <v>1000730</v>
      </c>
      <c r="F5303" t="s">
        <v>47</v>
      </c>
      <c r="G5303" t="s">
        <v>135</v>
      </c>
      <c r="H5303" t="s">
        <v>2557</v>
      </c>
      <c r="I5303">
        <v>37596887</v>
      </c>
      <c r="J5303" t="s">
        <v>2558</v>
      </c>
      <c r="K5303">
        <v>0</v>
      </c>
      <c r="L5303" t="s">
        <v>1228</v>
      </c>
      <c r="M5303">
        <v>0</v>
      </c>
      <c r="N5303" t="s">
        <v>1228</v>
      </c>
    </row>
    <row r="5304" spans="1:14" hidden="1">
      <c r="A5304">
        <v>10</v>
      </c>
      <c r="B5304">
        <v>41</v>
      </c>
      <c r="C5304" t="s">
        <v>2555</v>
      </c>
      <c r="D5304" t="s">
        <v>2684</v>
      </c>
      <c r="E5304">
        <v>1000730</v>
      </c>
      <c r="F5304" t="s">
        <v>47</v>
      </c>
      <c r="G5304" t="s">
        <v>137</v>
      </c>
      <c r="H5304" t="s">
        <v>2557</v>
      </c>
      <c r="I5304">
        <v>37596887</v>
      </c>
      <c r="J5304" t="s">
        <v>2558</v>
      </c>
      <c r="K5304">
        <v>0</v>
      </c>
      <c r="L5304" t="s">
        <v>1228</v>
      </c>
      <c r="M5304">
        <v>0</v>
      </c>
      <c r="N5304" t="s">
        <v>1228</v>
      </c>
    </row>
    <row r="5305" spans="1:14" hidden="1">
      <c r="A5305">
        <v>10</v>
      </c>
      <c r="B5305">
        <v>41</v>
      </c>
      <c r="C5305" t="s">
        <v>2555</v>
      </c>
      <c r="D5305" t="s">
        <v>2684</v>
      </c>
      <c r="E5305">
        <v>1000730</v>
      </c>
      <c r="F5305" t="s">
        <v>47</v>
      </c>
      <c r="G5305" t="s">
        <v>245</v>
      </c>
      <c r="H5305" t="s">
        <v>2557</v>
      </c>
      <c r="I5305">
        <v>37596887</v>
      </c>
      <c r="J5305" t="s">
        <v>2558</v>
      </c>
      <c r="K5305">
        <v>0</v>
      </c>
      <c r="L5305" t="s">
        <v>1228</v>
      </c>
      <c r="M5305">
        <v>0</v>
      </c>
      <c r="N5305" t="s">
        <v>1228</v>
      </c>
    </row>
    <row r="5306" spans="1:14" hidden="1">
      <c r="A5306">
        <v>10</v>
      </c>
      <c r="B5306">
        <v>41</v>
      </c>
      <c r="C5306" t="s">
        <v>2555</v>
      </c>
      <c r="D5306" t="s">
        <v>2684</v>
      </c>
      <c r="E5306">
        <v>1000730</v>
      </c>
      <c r="F5306" t="s">
        <v>47</v>
      </c>
      <c r="G5306" t="s">
        <v>80</v>
      </c>
      <c r="H5306" t="s">
        <v>2557</v>
      </c>
      <c r="I5306">
        <v>37596887</v>
      </c>
      <c r="J5306" t="s">
        <v>2558</v>
      </c>
      <c r="K5306">
        <v>0</v>
      </c>
      <c r="L5306" t="s">
        <v>1228</v>
      </c>
      <c r="M5306">
        <v>0</v>
      </c>
      <c r="N5306" t="s">
        <v>1228</v>
      </c>
    </row>
    <row r="5307" spans="1:14" hidden="1">
      <c r="A5307">
        <v>10</v>
      </c>
      <c r="B5307">
        <v>41</v>
      </c>
      <c r="C5307" t="s">
        <v>2555</v>
      </c>
      <c r="D5307" t="s">
        <v>2684</v>
      </c>
      <c r="E5307">
        <v>1000730</v>
      </c>
      <c r="F5307" t="s">
        <v>47</v>
      </c>
      <c r="G5307" t="s">
        <v>252</v>
      </c>
      <c r="H5307" t="s">
        <v>2557</v>
      </c>
      <c r="I5307">
        <v>37596887</v>
      </c>
      <c r="J5307" t="s">
        <v>2558</v>
      </c>
      <c r="K5307">
        <v>0</v>
      </c>
      <c r="L5307" t="s">
        <v>1228</v>
      </c>
      <c r="M5307">
        <v>0</v>
      </c>
      <c r="N5307" t="s">
        <v>1228</v>
      </c>
    </row>
    <row r="5308" spans="1:14" hidden="1">
      <c r="A5308">
        <v>10</v>
      </c>
      <c r="B5308">
        <v>41</v>
      </c>
      <c r="C5308" t="s">
        <v>2555</v>
      </c>
      <c r="D5308" t="s">
        <v>2684</v>
      </c>
      <c r="E5308">
        <v>1000730</v>
      </c>
      <c r="F5308" t="s">
        <v>47</v>
      </c>
      <c r="G5308" t="s">
        <v>245</v>
      </c>
      <c r="H5308" t="s">
        <v>2557</v>
      </c>
      <c r="I5308">
        <v>37596887</v>
      </c>
      <c r="J5308" t="s">
        <v>2558</v>
      </c>
      <c r="K5308">
        <v>0</v>
      </c>
      <c r="L5308" t="s">
        <v>1228</v>
      </c>
      <c r="M5308">
        <v>0</v>
      </c>
      <c r="N5308" t="s">
        <v>1228</v>
      </c>
    </row>
    <row r="5309" spans="1:14" hidden="1">
      <c r="A5309">
        <v>10</v>
      </c>
      <c r="B5309">
        <v>41</v>
      </c>
      <c r="C5309" t="s">
        <v>2555</v>
      </c>
      <c r="D5309" t="s">
        <v>2684</v>
      </c>
      <c r="E5309">
        <v>1000730</v>
      </c>
      <c r="F5309" t="s">
        <v>47</v>
      </c>
      <c r="G5309" t="s">
        <v>117</v>
      </c>
      <c r="H5309" t="s">
        <v>2557</v>
      </c>
      <c r="I5309">
        <v>37596887</v>
      </c>
      <c r="J5309" t="s">
        <v>2558</v>
      </c>
      <c r="K5309">
        <v>0</v>
      </c>
      <c r="L5309" t="s">
        <v>1228</v>
      </c>
      <c r="M5309">
        <v>0</v>
      </c>
      <c r="N5309" t="s">
        <v>1228</v>
      </c>
    </row>
    <row r="5310" spans="1:14" hidden="1">
      <c r="A5310">
        <v>19</v>
      </c>
      <c r="B5310">
        <v>41</v>
      </c>
      <c r="C5310" t="s">
        <v>2555</v>
      </c>
      <c r="D5310" t="s">
        <v>2684</v>
      </c>
      <c r="E5310">
        <v>1000730</v>
      </c>
      <c r="F5310" t="s">
        <v>47</v>
      </c>
      <c r="G5310" t="s">
        <v>54</v>
      </c>
      <c r="H5310" t="s">
        <v>2557</v>
      </c>
      <c r="I5310">
        <v>37596888</v>
      </c>
      <c r="J5310" t="s">
        <v>2558</v>
      </c>
      <c r="K5310">
        <v>0</v>
      </c>
      <c r="L5310" t="s">
        <v>1228</v>
      </c>
      <c r="M5310">
        <v>0</v>
      </c>
      <c r="N5310" t="s">
        <v>1228</v>
      </c>
    </row>
    <row r="5311" spans="1:14" hidden="1">
      <c r="A5311">
        <v>19</v>
      </c>
      <c r="B5311">
        <v>41</v>
      </c>
      <c r="C5311" t="s">
        <v>2555</v>
      </c>
      <c r="D5311" t="s">
        <v>2684</v>
      </c>
      <c r="E5311">
        <v>1000730</v>
      </c>
      <c r="F5311" t="s">
        <v>47</v>
      </c>
      <c r="G5311" t="s">
        <v>54</v>
      </c>
      <c r="H5311" t="s">
        <v>2557</v>
      </c>
      <c r="I5311">
        <v>37596888</v>
      </c>
      <c r="J5311" t="s">
        <v>2558</v>
      </c>
      <c r="K5311" s="45">
        <v>12502</v>
      </c>
      <c r="L5311" t="s">
        <v>1228</v>
      </c>
      <c r="M5311" s="45">
        <v>2375</v>
      </c>
      <c r="N5311" t="s">
        <v>1228</v>
      </c>
    </row>
    <row r="5312" spans="1:14" hidden="1">
      <c r="A5312">
        <v>19</v>
      </c>
      <c r="B5312">
        <v>41</v>
      </c>
      <c r="C5312" t="s">
        <v>2555</v>
      </c>
      <c r="D5312" t="s">
        <v>2684</v>
      </c>
      <c r="E5312">
        <v>1000730</v>
      </c>
      <c r="F5312" t="s">
        <v>47</v>
      </c>
      <c r="G5312" t="s">
        <v>54</v>
      </c>
      <c r="H5312" t="s">
        <v>2557</v>
      </c>
      <c r="I5312">
        <v>37596888</v>
      </c>
      <c r="J5312" t="s">
        <v>2558</v>
      </c>
      <c r="K5312" s="45">
        <v>44954</v>
      </c>
      <c r="L5312" t="s">
        <v>1228</v>
      </c>
      <c r="M5312" s="45">
        <v>8542</v>
      </c>
      <c r="N5312" t="s">
        <v>1228</v>
      </c>
    </row>
    <row r="5313" spans="1:14" hidden="1">
      <c r="A5313">
        <v>19</v>
      </c>
      <c r="B5313">
        <v>41</v>
      </c>
      <c r="C5313" t="s">
        <v>2555</v>
      </c>
      <c r="D5313" t="s">
        <v>2684</v>
      </c>
      <c r="E5313">
        <v>1000730</v>
      </c>
      <c r="F5313" t="s">
        <v>47</v>
      </c>
      <c r="G5313" t="s">
        <v>54</v>
      </c>
      <c r="H5313" t="s">
        <v>2557</v>
      </c>
      <c r="I5313">
        <v>37596888</v>
      </c>
      <c r="J5313" t="s">
        <v>2558</v>
      </c>
      <c r="K5313">
        <v>0</v>
      </c>
      <c r="L5313" t="s">
        <v>1228</v>
      </c>
      <c r="M5313">
        <v>0</v>
      </c>
      <c r="N5313" t="s">
        <v>1228</v>
      </c>
    </row>
    <row r="5314" spans="1:14" hidden="1">
      <c r="A5314">
        <v>19</v>
      </c>
      <c r="B5314">
        <v>41</v>
      </c>
      <c r="C5314" t="s">
        <v>2555</v>
      </c>
      <c r="D5314" t="s">
        <v>2684</v>
      </c>
      <c r="E5314">
        <v>1000730</v>
      </c>
      <c r="F5314" t="s">
        <v>47</v>
      </c>
      <c r="G5314" t="s">
        <v>54</v>
      </c>
      <c r="H5314" t="s">
        <v>2557</v>
      </c>
      <c r="I5314">
        <v>37596888</v>
      </c>
      <c r="J5314" t="s">
        <v>2558</v>
      </c>
      <c r="K5314">
        <v>0</v>
      </c>
      <c r="L5314" t="s">
        <v>1228</v>
      </c>
      <c r="M5314">
        <v>0</v>
      </c>
      <c r="N5314" t="s">
        <v>1228</v>
      </c>
    </row>
    <row r="5315" spans="1:14" hidden="1">
      <c r="A5315">
        <v>19</v>
      </c>
      <c r="B5315">
        <v>41</v>
      </c>
      <c r="C5315" t="s">
        <v>2555</v>
      </c>
      <c r="D5315" t="s">
        <v>2684</v>
      </c>
      <c r="E5315">
        <v>1000730</v>
      </c>
      <c r="F5315" t="s">
        <v>47</v>
      </c>
      <c r="G5315" t="s">
        <v>54</v>
      </c>
      <c r="H5315" t="s">
        <v>2557</v>
      </c>
      <c r="I5315">
        <v>37596888</v>
      </c>
      <c r="J5315" t="s">
        <v>2558</v>
      </c>
      <c r="K5315">
        <v>0</v>
      </c>
      <c r="L5315" t="s">
        <v>1228</v>
      </c>
      <c r="M5315">
        <v>0</v>
      </c>
      <c r="N5315" t="s">
        <v>1228</v>
      </c>
    </row>
    <row r="5316" spans="1:14" hidden="1">
      <c r="A5316">
        <v>19</v>
      </c>
      <c r="B5316">
        <v>41</v>
      </c>
      <c r="C5316" t="s">
        <v>2559</v>
      </c>
      <c r="D5316" t="s">
        <v>2684</v>
      </c>
      <c r="E5316">
        <v>1000730</v>
      </c>
      <c r="F5316" t="s">
        <v>47</v>
      </c>
      <c r="G5316" t="s">
        <v>54</v>
      </c>
      <c r="H5316" t="s">
        <v>2557</v>
      </c>
      <c r="I5316">
        <v>3912801249</v>
      </c>
      <c r="J5316" t="s">
        <v>2558</v>
      </c>
      <c r="K5316">
        <v>0</v>
      </c>
      <c r="L5316" t="s">
        <v>1228</v>
      </c>
      <c r="M5316">
        <v>0</v>
      </c>
      <c r="N5316" t="s">
        <v>1228</v>
      </c>
    </row>
    <row r="5317" spans="1:14" hidden="1">
      <c r="A5317">
        <v>19</v>
      </c>
      <c r="B5317">
        <v>41</v>
      </c>
      <c r="C5317" t="s">
        <v>2559</v>
      </c>
      <c r="D5317" t="s">
        <v>2684</v>
      </c>
      <c r="E5317">
        <v>1000730</v>
      </c>
      <c r="F5317" t="s">
        <v>47</v>
      </c>
      <c r="G5317" t="s">
        <v>54</v>
      </c>
      <c r="H5317" t="s">
        <v>2557</v>
      </c>
      <c r="I5317">
        <v>3912801249</v>
      </c>
      <c r="J5317" t="s">
        <v>2558</v>
      </c>
      <c r="K5317">
        <v>0</v>
      </c>
      <c r="L5317" t="s">
        <v>1228</v>
      </c>
      <c r="M5317">
        <v>0</v>
      </c>
      <c r="N5317" t="s">
        <v>1228</v>
      </c>
    </row>
    <row r="5318" spans="1:14" hidden="1">
      <c r="A5318">
        <v>19</v>
      </c>
      <c r="B5318">
        <v>41</v>
      </c>
      <c r="C5318" t="s">
        <v>2559</v>
      </c>
      <c r="D5318" t="s">
        <v>2684</v>
      </c>
      <c r="E5318">
        <v>1000730</v>
      </c>
      <c r="F5318" t="s">
        <v>47</v>
      </c>
      <c r="G5318" t="s">
        <v>54</v>
      </c>
      <c r="H5318" t="s">
        <v>2557</v>
      </c>
      <c r="I5318">
        <v>3912801249</v>
      </c>
      <c r="J5318" t="s">
        <v>2558</v>
      </c>
      <c r="K5318">
        <v>0</v>
      </c>
      <c r="L5318" t="s">
        <v>1228</v>
      </c>
      <c r="M5318">
        <v>0</v>
      </c>
      <c r="N5318" t="s">
        <v>1228</v>
      </c>
    </row>
    <row r="5319" spans="1:14" hidden="1">
      <c r="A5319">
        <v>19</v>
      </c>
      <c r="B5319">
        <v>41</v>
      </c>
      <c r="C5319" t="s">
        <v>2559</v>
      </c>
      <c r="D5319" t="s">
        <v>2684</v>
      </c>
      <c r="E5319">
        <v>1000730</v>
      </c>
      <c r="F5319" t="s">
        <v>47</v>
      </c>
      <c r="G5319" t="s">
        <v>54</v>
      </c>
      <c r="H5319" t="s">
        <v>2557</v>
      </c>
      <c r="I5319">
        <v>3912801249</v>
      </c>
      <c r="J5319" t="s">
        <v>2558</v>
      </c>
      <c r="K5319">
        <v>0</v>
      </c>
      <c r="L5319" t="s">
        <v>1228</v>
      </c>
      <c r="M5319">
        <v>0</v>
      </c>
      <c r="N5319" t="s">
        <v>1228</v>
      </c>
    </row>
    <row r="5320" spans="1:14" hidden="1">
      <c r="A5320">
        <v>19</v>
      </c>
      <c r="B5320">
        <v>41</v>
      </c>
      <c r="C5320" t="s">
        <v>2559</v>
      </c>
      <c r="D5320" t="s">
        <v>2684</v>
      </c>
      <c r="E5320">
        <v>1000730</v>
      </c>
      <c r="F5320" t="s">
        <v>47</v>
      </c>
      <c r="G5320" t="s">
        <v>54</v>
      </c>
      <c r="H5320" t="s">
        <v>2557</v>
      </c>
      <c r="I5320">
        <v>3912801249</v>
      </c>
      <c r="J5320" t="s">
        <v>2558</v>
      </c>
      <c r="K5320">
        <v>0</v>
      </c>
      <c r="L5320" t="s">
        <v>1228</v>
      </c>
      <c r="M5320">
        <v>0</v>
      </c>
      <c r="N5320" t="s">
        <v>1228</v>
      </c>
    </row>
    <row r="5321" spans="1:14" hidden="1">
      <c r="A5321">
        <v>19</v>
      </c>
      <c r="B5321">
        <v>41</v>
      </c>
      <c r="C5321" t="s">
        <v>2559</v>
      </c>
      <c r="D5321" t="s">
        <v>2684</v>
      </c>
      <c r="E5321">
        <v>1000730</v>
      </c>
      <c r="F5321" t="s">
        <v>47</v>
      </c>
      <c r="G5321" t="s">
        <v>54</v>
      </c>
      <c r="H5321" t="s">
        <v>2557</v>
      </c>
      <c r="I5321">
        <v>3912801249</v>
      </c>
      <c r="J5321" t="s">
        <v>2558</v>
      </c>
      <c r="K5321">
        <v>0</v>
      </c>
      <c r="L5321" t="s">
        <v>1228</v>
      </c>
      <c r="M5321">
        <v>0</v>
      </c>
      <c r="N5321" t="s">
        <v>1228</v>
      </c>
    </row>
    <row r="5322" spans="1:14" hidden="1">
      <c r="A5322">
        <v>19</v>
      </c>
      <c r="B5322">
        <v>41</v>
      </c>
      <c r="C5322" t="s">
        <v>2559</v>
      </c>
      <c r="D5322" t="s">
        <v>2684</v>
      </c>
      <c r="E5322">
        <v>1000730</v>
      </c>
      <c r="F5322" t="s">
        <v>47</v>
      </c>
      <c r="G5322" t="s">
        <v>54</v>
      </c>
      <c r="H5322" t="s">
        <v>2557</v>
      </c>
      <c r="I5322">
        <v>3912801249</v>
      </c>
      <c r="J5322" t="s">
        <v>2558</v>
      </c>
      <c r="K5322">
        <v>0</v>
      </c>
      <c r="L5322" t="s">
        <v>1228</v>
      </c>
      <c r="M5322">
        <v>0</v>
      </c>
      <c r="N5322" t="s">
        <v>1228</v>
      </c>
    </row>
    <row r="5323" spans="1:14" hidden="1">
      <c r="A5323">
        <v>19</v>
      </c>
      <c r="B5323">
        <v>41</v>
      </c>
      <c r="C5323" t="s">
        <v>2559</v>
      </c>
      <c r="D5323" t="s">
        <v>2684</v>
      </c>
      <c r="E5323">
        <v>1000730</v>
      </c>
      <c r="F5323" t="s">
        <v>47</v>
      </c>
      <c r="G5323" t="s">
        <v>54</v>
      </c>
      <c r="H5323" t="s">
        <v>2557</v>
      </c>
      <c r="I5323">
        <v>3912801249</v>
      </c>
      <c r="J5323" t="s">
        <v>2558</v>
      </c>
      <c r="K5323">
        <v>0</v>
      </c>
      <c r="L5323" t="s">
        <v>1228</v>
      </c>
      <c r="M5323">
        <v>0</v>
      </c>
      <c r="N5323" t="s">
        <v>1228</v>
      </c>
    </row>
    <row r="5324" spans="1:14" hidden="1">
      <c r="A5324">
        <v>19</v>
      </c>
      <c r="B5324">
        <v>41</v>
      </c>
      <c r="C5324" t="s">
        <v>2559</v>
      </c>
      <c r="D5324" t="s">
        <v>2684</v>
      </c>
      <c r="E5324">
        <v>1000730</v>
      </c>
      <c r="F5324" t="s">
        <v>47</v>
      </c>
      <c r="G5324" t="s">
        <v>54</v>
      </c>
      <c r="H5324" t="s">
        <v>2557</v>
      </c>
      <c r="I5324">
        <v>3912801249</v>
      </c>
      <c r="J5324" t="s">
        <v>2558</v>
      </c>
      <c r="K5324">
        <v>0</v>
      </c>
      <c r="L5324" t="s">
        <v>1228</v>
      </c>
      <c r="M5324">
        <v>0</v>
      </c>
      <c r="N5324" t="s">
        <v>1228</v>
      </c>
    </row>
    <row r="5325" spans="1:14" hidden="1">
      <c r="A5325">
        <v>19</v>
      </c>
      <c r="B5325">
        <v>41</v>
      </c>
      <c r="C5325" t="s">
        <v>2559</v>
      </c>
      <c r="D5325" t="s">
        <v>2684</v>
      </c>
      <c r="E5325">
        <v>1000730</v>
      </c>
      <c r="F5325" t="s">
        <v>47</v>
      </c>
      <c r="G5325" t="s">
        <v>54</v>
      </c>
      <c r="H5325" t="s">
        <v>2557</v>
      </c>
      <c r="I5325">
        <v>3912801249</v>
      </c>
      <c r="J5325" t="s">
        <v>2558</v>
      </c>
      <c r="K5325">
        <v>0</v>
      </c>
      <c r="L5325" t="s">
        <v>1228</v>
      </c>
      <c r="M5325">
        <v>0</v>
      </c>
      <c r="N5325" t="s">
        <v>1228</v>
      </c>
    </row>
    <row r="5326" spans="1:14" hidden="1">
      <c r="A5326">
        <v>19</v>
      </c>
      <c r="B5326">
        <v>41</v>
      </c>
      <c r="C5326" t="s">
        <v>2559</v>
      </c>
      <c r="D5326" t="s">
        <v>2684</v>
      </c>
      <c r="E5326">
        <v>1000730</v>
      </c>
      <c r="F5326" t="s">
        <v>47</v>
      </c>
      <c r="G5326" t="s">
        <v>54</v>
      </c>
      <c r="H5326" t="s">
        <v>2557</v>
      </c>
      <c r="I5326">
        <v>3912801249</v>
      </c>
      <c r="J5326" t="s">
        <v>2558</v>
      </c>
      <c r="K5326">
        <v>0</v>
      </c>
      <c r="L5326" t="s">
        <v>1228</v>
      </c>
      <c r="M5326">
        <v>0</v>
      </c>
      <c r="N5326" t="s">
        <v>1228</v>
      </c>
    </row>
    <row r="5327" spans="1:14" hidden="1">
      <c r="A5327">
        <v>19</v>
      </c>
      <c r="B5327">
        <v>41</v>
      </c>
      <c r="C5327" t="s">
        <v>2559</v>
      </c>
      <c r="D5327" t="s">
        <v>2684</v>
      </c>
      <c r="E5327">
        <v>1000730</v>
      </c>
      <c r="F5327" t="s">
        <v>47</v>
      </c>
      <c r="G5327" t="s">
        <v>54</v>
      </c>
      <c r="H5327" t="s">
        <v>2557</v>
      </c>
      <c r="I5327">
        <v>3912801249</v>
      </c>
      <c r="J5327" t="s">
        <v>2558</v>
      </c>
      <c r="K5327">
        <v>0</v>
      </c>
      <c r="L5327" t="s">
        <v>1228</v>
      </c>
      <c r="M5327">
        <v>0</v>
      </c>
      <c r="N5327" t="s">
        <v>1228</v>
      </c>
    </row>
    <row r="5328" spans="1:14" hidden="1">
      <c r="A5328">
        <v>19</v>
      </c>
      <c r="B5328">
        <v>41</v>
      </c>
      <c r="C5328" t="s">
        <v>2559</v>
      </c>
      <c r="D5328" t="s">
        <v>2684</v>
      </c>
      <c r="E5328">
        <v>1000730</v>
      </c>
      <c r="F5328" t="s">
        <v>47</v>
      </c>
      <c r="G5328" t="s">
        <v>54</v>
      </c>
      <c r="H5328" t="s">
        <v>2557</v>
      </c>
      <c r="I5328">
        <v>3912801249</v>
      </c>
      <c r="J5328" t="s">
        <v>2558</v>
      </c>
      <c r="K5328">
        <v>0</v>
      </c>
      <c r="L5328" t="s">
        <v>1228</v>
      </c>
      <c r="M5328">
        <v>0</v>
      </c>
      <c r="N5328" t="s">
        <v>1228</v>
      </c>
    </row>
    <row r="5329" spans="1:14" hidden="1">
      <c r="A5329">
        <v>19</v>
      </c>
      <c r="B5329">
        <v>41</v>
      </c>
      <c r="C5329" t="s">
        <v>2559</v>
      </c>
      <c r="D5329" t="s">
        <v>2684</v>
      </c>
      <c r="E5329">
        <v>1000730</v>
      </c>
      <c r="F5329" t="s">
        <v>47</v>
      </c>
      <c r="G5329" t="s">
        <v>54</v>
      </c>
      <c r="H5329" t="s">
        <v>2557</v>
      </c>
      <c r="I5329">
        <v>3912801249</v>
      </c>
      <c r="J5329" t="s">
        <v>2558</v>
      </c>
      <c r="K5329">
        <v>1</v>
      </c>
      <c r="L5329" t="s">
        <v>1228</v>
      </c>
      <c r="M5329">
        <v>0</v>
      </c>
      <c r="N5329" t="s">
        <v>1228</v>
      </c>
    </row>
    <row r="5330" spans="1:14" hidden="1">
      <c r="A5330">
        <v>19</v>
      </c>
      <c r="B5330">
        <v>41</v>
      </c>
      <c r="C5330" t="s">
        <v>2559</v>
      </c>
      <c r="D5330" t="s">
        <v>2684</v>
      </c>
      <c r="E5330">
        <v>1000730</v>
      </c>
      <c r="F5330" t="s">
        <v>47</v>
      </c>
      <c r="G5330" t="s">
        <v>54</v>
      </c>
      <c r="H5330" t="s">
        <v>2557</v>
      </c>
      <c r="I5330">
        <v>3912801249</v>
      </c>
      <c r="J5330" t="s">
        <v>2558</v>
      </c>
      <c r="K5330">
        <v>0</v>
      </c>
      <c r="L5330" t="s">
        <v>1228</v>
      </c>
      <c r="M5330">
        <v>0</v>
      </c>
      <c r="N5330" t="s">
        <v>1228</v>
      </c>
    </row>
    <row r="5331" spans="1:14" hidden="1">
      <c r="A5331">
        <v>19</v>
      </c>
      <c r="B5331">
        <v>41</v>
      </c>
      <c r="C5331" t="s">
        <v>2559</v>
      </c>
      <c r="D5331" t="s">
        <v>2684</v>
      </c>
      <c r="E5331">
        <v>1000730</v>
      </c>
      <c r="F5331" t="s">
        <v>47</v>
      </c>
      <c r="G5331" t="s">
        <v>54</v>
      </c>
      <c r="H5331" t="s">
        <v>2557</v>
      </c>
      <c r="I5331">
        <v>3912801249</v>
      </c>
      <c r="J5331" t="s">
        <v>2558</v>
      </c>
      <c r="K5331">
        <v>0</v>
      </c>
      <c r="L5331" t="s">
        <v>1228</v>
      </c>
      <c r="M5331">
        <v>0</v>
      </c>
      <c r="N5331" t="s">
        <v>1228</v>
      </c>
    </row>
    <row r="5332" spans="1:14" hidden="1">
      <c r="A5332">
        <v>19</v>
      </c>
      <c r="B5332">
        <v>41</v>
      </c>
      <c r="C5332" t="s">
        <v>2559</v>
      </c>
      <c r="D5332" t="s">
        <v>2684</v>
      </c>
      <c r="E5332">
        <v>1000730</v>
      </c>
      <c r="F5332" t="s">
        <v>47</v>
      </c>
      <c r="G5332" t="s">
        <v>54</v>
      </c>
      <c r="H5332" t="s">
        <v>2557</v>
      </c>
      <c r="I5332">
        <v>3912801249</v>
      </c>
      <c r="J5332" t="s">
        <v>2558</v>
      </c>
      <c r="K5332">
        <v>0</v>
      </c>
      <c r="L5332" t="s">
        <v>1228</v>
      </c>
      <c r="M5332">
        <v>0</v>
      </c>
      <c r="N5332" t="s">
        <v>1228</v>
      </c>
    </row>
    <row r="5333" spans="1:14" hidden="1">
      <c r="A5333">
        <v>19</v>
      </c>
      <c r="B5333">
        <v>41</v>
      </c>
      <c r="C5333" t="s">
        <v>2559</v>
      </c>
      <c r="D5333" t="s">
        <v>2684</v>
      </c>
      <c r="E5333">
        <v>1000730</v>
      </c>
      <c r="F5333" t="s">
        <v>47</v>
      </c>
      <c r="G5333" t="s">
        <v>54</v>
      </c>
      <c r="H5333" t="s">
        <v>2557</v>
      </c>
      <c r="I5333">
        <v>3912801249</v>
      </c>
      <c r="J5333" t="s">
        <v>2558</v>
      </c>
      <c r="K5333">
        <v>0</v>
      </c>
      <c r="L5333" t="s">
        <v>1228</v>
      </c>
      <c r="M5333">
        <v>0</v>
      </c>
      <c r="N5333" t="s">
        <v>1228</v>
      </c>
    </row>
    <row r="5334" spans="1:14" hidden="1">
      <c r="A5334">
        <v>19</v>
      </c>
      <c r="B5334">
        <v>41</v>
      </c>
      <c r="C5334" t="s">
        <v>2559</v>
      </c>
      <c r="D5334" t="s">
        <v>2684</v>
      </c>
      <c r="E5334">
        <v>1000730</v>
      </c>
      <c r="F5334" t="s">
        <v>47</v>
      </c>
      <c r="G5334" t="s">
        <v>54</v>
      </c>
      <c r="H5334" t="s">
        <v>2557</v>
      </c>
      <c r="I5334">
        <v>3912801249</v>
      </c>
      <c r="J5334" t="s">
        <v>2558</v>
      </c>
      <c r="K5334">
        <v>0</v>
      </c>
      <c r="L5334" t="s">
        <v>1228</v>
      </c>
      <c r="M5334">
        <v>0</v>
      </c>
      <c r="N5334" t="s">
        <v>1228</v>
      </c>
    </row>
    <row r="5335" spans="1:14" hidden="1">
      <c r="A5335">
        <v>19</v>
      </c>
      <c r="B5335">
        <v>41</v>
      </c>
      <c r="C5335" t="s">
        <v>2559</v>
      </c>
      <c r="D5335" t="s">
        <v>2684</v>
      </c>
      <c r="E5335">
        <v>1000730</v>
      </c>
      <c r="F5335" t="s">
        <v>47</v>
      </c>
      <c r="G5335" t="s">
        <v>54</v>
      </c>
      <c r="H5335" t="s">
        <v>2557</v>
      </c>
      <c r="I5335">
        <v>3912801249</v>
      </c>
      <c r="J5335" t="s">
        <v>2558</v>
      </c>
      <c r="K5335">
        <v>0</v>
      </c>
      <c r="L5335" t="s">
        <v>1228</v>
      </c>
      <c r="M5335">
        <v>0</v>
      </c>
      <c r="N5335" t="s">
        <v>1228</v>
      </c>
    </row>
    <row r="5336" spans="1:14" hidden="1">
      <c r="A5336">
        <v>19</v>
      </c>
      <c r="B5336">
        <v>41</v>
      </c>
      <c r="C5336" t="s">
        <v>2559</v>
      </c>
      <c r="D5336" t="s">
        <v>2684</v>
      </c>
      <c r="E5336">
        <v>1000730</v>
      </c>
      <c r="F5336" t="s">
        <v>47</v>
      </c>
      <c r="G5336" t="s">
        <v>54</v>
      </c>
      <c r="H5336" t="s">
        <v>2557</v>
      </c>
      <c r="I5336">
        <v>3912801249</v>
      </c>
      <c r="J5336" t="s">
        <v>2558</v>
      </c>
      <c r="K5336">
        <v>0</v>
      </c>
      <c r="L5336" t="s">
        <v>1228</v>
      </c>
      <c r="M5336">
        <v>0</v>
      </c>
      <c r="N5336" t="s">
        <v>1228</v>
      </c>
    </row>
    <row r="5337" spans="1:14" hidden="1">
      <c r="A5337">
        <v>19</v>
      </c>
      <c r="B5337">
        <v>41</v>
      </c>
      <c r="C5337" t="s">
        <v>2559</v>
      </c>
      <c r="D5337" t="s">
        <v>2684</v>
      </c>
      <c r="E5337">
        <v>1000730</v>
      </c>
      <c r="F5337" t="s">
        <v>47</v>
      </c>
      <c r="G5337" t="s">
        <v>54</v>
      </c>
      <c r="H5337" t="s">
        <v>2557</v>
      </c>
      <c r="I5337">
        <v>3912801249</v>
      </c>
      <c r="J5337" t="s">
        <v>2558</v>
      </c>
      <c r="K5337">
        <v>0</v>
      </c>
      <c r="L5337" t="s">
        <v>1228</v>
      </c>
      <c r="M5337">
        <v>0</v>
      </c>
      <c r="N5337" t="s">
        <v>1228</v>
      </c>
    </row>
    <row r="5338" spans="1:14" hidden="1">
      <c r="A5338">
        <v>19</v>
      </c>
      <c r="B5338">
        <v>41</v>
      </c>
      <c r="C5338" t="s">
        <v>2559</v>
      </c>
      <c r="D5338" t="s">
        <v>2684</v>
      </c>
      <c r="E5338">
        <v>1000730</v>
      </c>
      <c r="F5338" t="s">
        <v>47</v>
      </c>
      <c r="G5338" t="s">
        <v>54</v>
      </c>
      <c r="H5338" t="s">
        <v>2557</v>
      </c>
      <c r="I5338">
        <v>3912801249</v>
      </c>
      <c r="J5338" t="s">
        <v>2558</v>
      </c>
      <c r="K5338">
        <v>0</v>
      </c>
      <c r="L5338" t="s">
        <v>1228</v>
      </c>
      <c r="M5338">
        <v>0</v>
      </c>
      <c r="N5338" t="s">
        <v>1228</v>
      </c>
    </row>
    <row r="5339" spans="1:14" hidden="1">
      <c r="A5339">
        <v>19</v>
      </c>
      <c r="B5339">
        <v>41</v>
      </c>
      <c r="C5339" t="s">
        <v>2559</v>
      </c>
      <c r="D5339" t="s">
        <v>2684</v>
      </c>
      <c r="E5339">
        <v>1000730</v>
      </c>
      <c r="F5339" t="s">
        <v>47</v>
      </c>
      <c r="G5339" t="s">
        <v>54</v>
      </c>
      <c r="H5339" t="s">
        <v>2557</v>
      </c>
      <c r="I5339">
        <v>3912801249</v>
      </c>
      <c r="J5339" t="s">
        <v>2558</v>
      </c>
      <c r="K5339">
        <v>0</v>
      </c>
      <c r="L5339" t="s">
        <v>1228</v>
      </c>
      <c r="M5339">
        <v>0</v>
      </c>
      <c r="N5339" t="s">
        <v>1228</v>
      </c>
    </row>
    <row r="5340" spans="1:14" hidden="1">
      <c r="A5340">
        <v>10</v>
      </c>
      <c r="B5340">
        <v>41</v>
      </c>
      <c r="C5340" t="s">
        <v>2555</v>
      </c>
      <c r="D5340" t="s">
        <v>2684</v>
      </c>
      <c r="E5340">
        <v>1000730</v>
      </c>
      <c r="F5340" t="s">
        <v>47</v>
      </c>
      <c r="G5340" t="s">
        <v>117</v>
      </c>
      <c r="H5340" t="s">
        <v>2557</v>
      </c>
      <c r="I5340">
        <v>37596934</v>
      </c>
      <c r="J5340" t="s">
        <v>2558</v>
      </c>
      <c r="K5340">
        <v>0</v>
      </c>
      <c r="L5340" t="s">
        <v>1228</v>
      </c>
      <c r="M5340">
        <v>0</v>
      </c>
      <c r="N5340" t="s">
        <v>1228</v>
      </c>
    </row>
    <row r="5341" spans="1:14" hidden="1">
      <c r="A5341">
        <v>10</v>
      </c>
      <c r="B5341">
        <v>41</v>
      </c>
      <c r="C5341" t="s">
        <v>2555</v>
      </c>
      <c r="D5341" t="s">
        <v>2684</v>
      </c>
      <c r="E5341">
        <v>1000730</v>
      </c>
      <c r="F5341" t="s">
        <v>47</v>
      </c>
      <c r="G5341" t="s">
        <v>155</v>
      </c>
      <c r="H5341" t="s">
        <v>2557</v>
      </c>
      <c r="I5341">
        <v>37596934</v>
      </c>
      <c r="J5341" t="s">
        <v>2558</v>
      </c>
      <c r="K5341">
        <v>0</v>
      </c>
      <c r="L5341" t="s">
        <v>1228</v>
      </c>
      <c r="M5341">
        <v>0</v>
      </c>
      <c r="N5341" t="s">
        <v>1228</v>
      </c>
    </row>
    <row r="5342" spans="1:14" hidden="1">
      <c r="A5342">
        <v>10</v>
      </c>
      <c r="B5342">
        <v>41</v>
      </c>
      <c r="C5342" t="s">
        <v>2555</v>
      </c>
      <c r="D5342" t="s">
        <v>2684</v>
      </c>
      <c r="E5342">
        <v>1000730</v>
      </c>
      <c r="F5342" t="s">
        <v>47</v>
      </c>
      <c r="G5342" t="s">
        <v>80</v>
      </c>
      <c r="H5342" t="s">
        <v>2557</v>
      </c>
      <c r="I5342">
        <v>37596934</v>
      </c>
      <c r="J5342" t="s">
        <v>2558</v>
      </c>
      <c r="K5342">
        <v>0</v>
      </c>
      <c r="L5342" t="s">
        <v>1228</v>
      </c>
      <c r="M5342">
        <v>0</v>
      </c>
      <c r="N5342" t="s">
        <v>1228</v>
      </c>
    </row>
    <row r="5343" spans="1:14" hidden="1">
      <c r="A5343">
        <v>10</v>
      </c>
      <c r="B5343">
        <v>41</v>
      </c>
      <c r="C5343" t="s">
        <v>2555</v>
      </c>
      <c r="D5343" t="s">
        <v>2684</v>
      </c>
      <c r="E5343">
        <v>1000730</v>
      </c>
      <c r="F5343" t="s">
        <v>47</v>
      </c>
      <c r="G5343" t="s">
        <v>137</v>
      </c>
      <c r="H5343" t="s">
        <v>2557</v>
      </c>
      <c r="I5343">
        <v>37596934</v>
      </c>
      <c r="J5343" t="s">
        <v>2558</v>
      </c>
      <c r="K5343">
        <v>0</v>
      </c>
      <c r="L5343" t="s">
        <v>1228</v>
      </c>
      <c r="M5343">
        <v>0</v>
      </c>
      <c r="N5343" t="s">
        <v>1228</v>
      </c>
    </row>
    <row r="5344" spans="1:14" hidden="1">
      <c r="A5344">
        <v>10</v>
      </c>
      <c r="B5344">
        <v>41</v>
      </c>
      <c r="C5344" t="s">
        <v>2555</v>
      </c>
      <c r="D5344" t="s">
        <v>2684</v>
      </c>
      <c r="E5344">
        <v>1000730</v>
      </c>
      <c r="F5344" t="s">
        <v>47</v>
      </c>
      <c r="G5344" t="s">
        <v>117</v>
      </c>
      <c r="H5344" t="s">
        <v>2557</v>
      </c>
      <c r="I5344">
        <v>37596934</v>
      </c>
      <c r="J5344" t="s">
        <v>2558</v>
      </c>
      <c r="K5344">
        <v>0</v>
      </c>
      <c r="L5344" t="s">
        <v>1228</v>
      </c>
      <c r="M5344">
        <v>0</v>
      </c>
      <c r="N5344" t="s">
        <v>1228</v>
      </c>
    </row>
    <row r="5345" spans="1:14" hidden="1">
      <c r="A5345">
        <v>10</v>
      </c>
      <c r="B5345">
        <v>41</v>
      </c>
      <c r="C5345" t="s">
        <v>2555</v>
      </c>
      <c r="D5345" t="s">
        <v>2684</v>
      </c>
      <c r="E5345">
        <v>1000730</v>
      </c>
      <c r="F5345" t="s">
        <v>47</v>
      </c>
      <c r="G5345" t="s">
        <v>182</v>
      </c>
      <c r="H5345" t="s">
        <v>2557</v>
      </c>
      <c r="I5345">
        <v>37596934</v>
      </c>
      <c r="J5345" t="s">
        <v>2558</v>
      </c>
      <c r="K5345">
        <v>0</v>
      </c>
      <c r="L5345" t="s">
        <v>1228</v>
      </c>
      <c r="M5345">
        <v>0</v>
      </c>
      <c r="N5345" t="s">
        <v>1228</v>
      </c>
    </row>
    <row r="5346" spans="1:14" hidden="1">
      <c r="A5346">
        <v>10</v>
      </c>
      <c r="B5346">
        <v>41</v>
      </c>
      <c r="C5346" t="s">
        <v>2555</v>
      </c>
      <c r="D5346" t="s">
        <v>2684</v>
      </c>
      <c r="E5346">
        <v>1000730</v>
      </c>
      <c r="F5346" t="s">
        <v>47</v>
      </c>
      <c r="G5346" t="s">
        <v>150</v>
      </c>
      <c r="H5346" t="s">
        <v>2557</v>
      </c>
      <c r="I5346">
        <v>37596934</v>
      </c>
      <c r="J5346" t="s">
        <v>2558</v>
      </c>
      <c r="K5346">
        <v>0</v>
      </c>
      <c r="L5346" t="s">
        <v>1228</v>
      </c>
      <c r="M5346">
        <v>0</v>
      </c>
      <c r="N5346" t="s">
        <v>1228</v>
      </c>
    </row>
    <row r="5347" spans="1:14" hidden="1">
      <c r="A5347">
        <v>10</v>
      </c>
      <c r="B5347">
        <v>41</v>
      </c>
      <c r="C5347" t="s">
        <v>2555</v>
      </c>
      <c r="D5347" t="s">
        <v>2684</v>
      </c>
      <c r="E5347">
        <v>1000730</v>
      </c>
      <c r="F5347" t="s">
        <v>47</v>
      </c>
      <c r="G5347" t="s">
        <v>135</v>
      </c>
      <c r="H5347" t="s">
        <v>2557</v>
      </c>
      <c r="I5347">
        <v>37596934</v>
      </c>
      <c r="J5347" t="s">
        <v>2558</v>
      </c>
      <c r="K5347">
        <v>0</v>
      </c>
      <c r="L5347" t="s">
        <v>1228</v>
      </c>
      <c r="M5347">
        <v>0</v>
      </c>
      <c r="N5347" t="s">
        <v>1228</v>
      </c>
    </row>
    <row r="5348" spans="1:14" hidden="1">
      <c r="A5348">
        <v>10</v>
      </c>
      <c r="B5348">
        <v>41</v>
      </c>
      <c r="C5348" t="s">
        <v>2555</v>
      </c>
      <c r="D5348" t="s">
        <v>2684</v>
      </c>
      <c r="E5348">
        <v>1000730</v>
      </c>
      <c r="F5348" t="s">
        <v>47</v>
      </c>
      <c r="G5348" t="s">
        <v>80</v>
      </c>
      <c r="H5348" t="s">
        <v>2557</v>
      </c>
      <c r="I5348">
        <v>37596934</v>
      </c>
      <c r="J5348" t="s">
        <v>2558</v>
      </c>
      <c r="K5348">
        <v>0</v>
      </c>
      <c r="L5348" t="s">
        <v>1228</v>
      </c>
      <c r="M5348">
        <v>0</v>
      </c>
      <c r="N5348" t="s">
        <v>1228</v>
      </c>
    </row>
    <row r="5349" spans="1:14" hidden="1">
      <c r="A5349">
        <v>10</v>
      </c>
      <c r="B5349">
        <v>41</v>
      </c>
      <c r="C5349" t="s">
        <v>2555</v>
      </c>
      <c r="D5349" t="s">
        <v>2684</v>
      </c>
      <c r="E5349">
        <v>1000730</v>
      </c>
      <c r="F5349" t="s">
        <v>47</v>
      </c>
      <c r="G5349" t="s">
        <v>481</v>
      </c>
      <c r="H5349" t="s">
        <v>2557</v>
      </c>
      <c r="I5349">
        <v>37596934</v>
      </c>
      <c r="J5349" t="s">
        <v>2558</v>
      </c>
      <c r="K5349">
        <v>0</v>
      </c>
      <c r="L5349" t="s">
        <v>1228</v>
      </c>
      <c r="M5349">
        <v>0</v>
      </c>
      <c r="N5349" t="s">
        <v>1228</v>
      </c>
    </row>
    <row r="5350" spans="1:14" hidden="1">
      <c r="A5350">
        <v>10</v>
      </c>
      <c r="B5350">
        <v>41</v>
      </c>
      <c r="C5350" t="s">
        <v>2555</v>
      </c>
      <c r="D5350" t="s">
        <v>2684</v>
      </c>
      <c r="E5350">
        <v>1000730</v>
      </c>
      <c r="F5350" t="s">
        <v>47</v>
      </c>
      <c r="G5350" t="s">
        <v>252</v>
      </c>
      <c r="H5350" t="s">
        <v>2557</v>
      </c>
      <c r="I5350">
        <v>37596934</v>
      </c>
      <c r="J5350" t="s">
        <v>2558</v>
      </c>
      <c r="K5350">
        <v>0</v>
      </c>
      <c r="L5350" t="s">
        <v>1228</v>
      </c>
      <c r="M5350">
        <v>0</v>
      </c>
      <c r="N5350" t="s">
        <v>1228</v>
      </c>
    </row>
    <row r="5351" spans="1:14" hidden="1">
      <c r="A5351">
        <v>10</v>
      </c>
      <c r="B5351">
        <v>41</v>
      </c>
      <c r="C5351" t="s">
        <v>2555</v>
      </c>
      <c r="D5351" t="s">
        <v>2684</v>
      </c>
      <c r="E5351">
        <v>1000730</v>
      </c>
      <c r="F5351" t="s">
        <v>47</v>
      </c>
      <c r="G5351" t="s">
        <v>475</v>
      </c>
      <c r="H5351" t="s">
        <v>2557</v>
      </c>
      <c r="I5351">
        <v>37596934</v>
      </c>
      <c r="J5351" t="s">
        <v>2558</v>
      </c>
      <c r="K5351">
        <v>0</v>
      </c>
      <c r="L5351" t="s">
        <v>1228</v>
      </c>
      <c r="M5351">
        <v>0</v>
      </c>
      <c r="N5351" t="s">
        <v>1228</v>
      </c>
    </row>
    <row r="5352" spans="1:14" hidden="1">
      <c r="A5352">
        <v>10</v>
      </c>
      <c r="B5352">
        <v>41</v>
      </c>
      <c r="C5352" t="s">
        <v>2555</v>
      </c>
      <c r="D5352" t="s">
        <v>2684</v>
      </c>
      <c r="E5352">
        <v>1000730</v>
      </c>
      <c r="F5352" t="s">
        <v>47</v>
      </c>
      <c r="G5352" t="s">
        <v>117</v>
      </c>
      <c r="H5352" t="s">
        <v>2557</v>
      </c>
      <c r="I5352">
        <v>37596934</v>
      </c>
      <c r="J5352" t="s">
        <v>2558</v>
      </c>
      <c r="K5352">
        <v>0</v>
      </c>
      <c r="L5352" t="s">
        <v>1228</v>
      </c>
      <c r="M5352">
        <v>0</v>
      </c>
      <c r="N5352" t="s">
        <v>1228</v>
      </c>
    </row>
    <row r="5353" spans="1:14" hidden="1">
      <c r="A5353">
        <v>10</v>
      </c>
      <c r="B5353">
        <v>41</v>
      </c>
      <c r="C5353" t="s">
        <v>2555</v>
      </c>
      <c r="D5353" t="s">
        <v>2684</v>
      </c>
      <c r="E5353">
        <v>1000730</v>
      </c>
      <c r="F5353" t="s">
        <v>47</v>
      </c>
      <c r="G5353" t="s">
        <v>317</v>
      </c>
      <c r="H5353" t="s">
        <v>2557</v>
      </c>
      <c r="I5353">
        <v>37596934</v>
      </c>
      <c r="J5353" t="s">
        <v>2558</v>
      </c>
      <c r="K5353">
        <v>0</v>
      </c>
      <c r="L5353" t="s">
        <v>1228</v>
      </c>
      <c r="M5353">
        <v>0</v>
      </c>
      <c r="N5353" t="s">
        <v>1228</v>
      </c>
    </row>
    <row r="5354" spans="1:14" hidden="1">
      <c r="A5354">
        <v>10</v>
      </c>
      <c r="B5354">
        <v>41</v>
      </c>
      <c r="C5354" t="s">
        <v>2555</v>
      </c>
      <c r="D5354" t="s">
        <v>2684</v>
      </c>
      <c r="E5354">
        <v>1000730</v>
      </c>
      <c r="F5354" t="s">
        <v>47</v>
      </c>
      <c r="G5354" t="s">
        <v>80</v>
      </c>
      <c r="H5354" t="s">
        <v>2557</v>
      </c>
      <c r="I5354">
        <v>37596934</v>
      </c>
      <c r="J5354" t="s">
        <v>2558</v>
      </c>
      <c r="K5354">
        <v>0</v>
      </c>
      <c r="L5354" t="s">
        <v>1228</v>
      </c>
      <c r="M5354">
        <v>0</v>
      </c>
      <c r="N5354" t="s">
        <v>1228</v>
      </c>
    </row>
    <row r="5355" spans="1:14" hidden="1">
      <c r="A5355">
        <v>10</v>
      </c>
      <c r="B5355">
        <v>41</v>
      </c>
      <c r="C5355" t="s">
        <v>2555</v>
      </c>
      <c r="D5355" t="s">
        <v>2684</v>
      </c>
      <c r="E5355">
        <v>1000730</v>
      </c>
      <c r="F5355" t="s">
        <v>47</v>
      </c>
      <c r="G5355" t="s">
        <v>317</v>
      </c>
      <c r="H5355" t="s">
        <v>2557</v>
      </c>
      <c r="I5355">
        <v>37596934</v>
      </c>
      <c r="J5355" t="s">
        <v>2558</v>
      </c>
      <c r="K5355">
        <v>0</v>
      </c>
      <c r="L5355" t="s">
        <v>1228</v>
      </c>
      <c r="M5355">
        <v>0</v>
      </c>
      <c r="N5355" t="s">
        <v>1228</v>
      </c>
    </row>
    <row r="5356" spans="1:14" hidden="1">
      <c r="A5356">
        <v>10</v>
      </c>
      <c r="B5356">
        <v>41</v>
      </c>
      <c r="C5356" t="s">
        <v>2555</v>
      </c>
      <c r="D5356" t="s">
        <v>2684</v>
      </c>
      <c r="E5356">
        <v>1000730</v>
      </c>
      <c r="F5356" t="s">
        <v>47</v>
      </c>
      <c r="G5356" t="s">
        <v>155</v>
      </c>
      <c r="H5356" t="s">
        <v>2557</v>
      </c>
      <c r="I5356">
        <v>37596934</v>
      </c>
      <c r="J5356" t="s">
        <v>2558</v>
      </c>
      <c r="K5356">
        <v>0</v>
      </c>
      <c r="L5356" t="s">
        <v>1228</v>
      </c>
      <c r="M5356">
        <v>0</v>
      </c>
      <c r="N5356" t="s">
        <v>1228</v>
      </c>
    </row>
    <row r="5357" spans="1:14" hidden="1">
      <c r="A5357">
        <v>10</v>
      </c>
      <c r="B5357">
        <v>41</v>
      </c>
      <c r="C5357" t="s">
        <v>2555</v>
      </c>
      <c r="D5357" t="s">
        <v>2684</v>
      </c>
      <c r="E5357">
        <v>1000730</v>
      </c>
      <c r="F5357" t="s">
        <v>47</v>
      </c>
      <c r="G5357" t="s">
        <v>182</v>
      </c>
      <c r="H5357" t="s">
        <v>2557</v>
      </c>
      <c r="I5357">
        <v>37596934</v>
      </c>
      <c r="J5357" t="s">
        <v>2558</v>
      </c>
      <c r="K5357">
        <v>0</v>
      </c>
      <c r="L5357" t="s">
        <v>1228</v>
      </c>
      <c r="M5357">
        <v>0</v>
      </c>
      <c r="N5357" t="s">
        <v>1228</v>
      </c>
    </row>
    <row r="5358" spans="1:14" hidden="1">
      <c r="A5358">
        <v>10</v>
      </c>
      <c r="B5358">
        <v>41</v>
      </c>
      <c r="C5358" t="s">
        <v>2555</v>
      </c>
      <c r="D5358" t="s">
        <v>2684</v>
      </c>
      <c r="E5358">
        <v>1000730</v>
      </c>
      <c r="F5358" t="s">
        <v>47</v>
      </c>
      <c r="G5358" t="s">
        <v>150</v>
      </c>
      <c r="H5358" t="s">
        <v>2557</v>
      </c>
      <c r="I5358">
        <v>37596934</v>
      </c>
      <c r="J5358" t="s">
        <v>2558</v>
      </c>
      <c r="K5358">
        <v>0</v>
      </c>
      <c r="L5358" t="s">
        <v>1228</v>
      </c>
      <c r="M5358">
        <v>0</v>
      </c>
      <c r="N5358" t="s">
        <v>1228</v>
      </c>
    </row>
    <row r="5359" spans="1:14" hidden="1">
      <c r="A5359">
        <v>10</v>
      </c>
      <c r="B5359">
        <v>41</v>
      </c>
      <c r="C5359" t="s">
        <v>2555</v>
      </c>
      <c r="D5359" t="s">
        <v>2684</v>
      </c>
      <c r="E5359">
        <v>1000730</v>
      </c>
      <c r="F5359" t="s">
        <v>47</v>
      </c>
      <c r="G5359" t="s">
        <v>135</v>
      </c>
      <c r="H5359" t="s">
        <v>2557</v>
      </c>
      <c r="I5359">
        <v>37596934</v>
      </c>
      <c r="J5359" t="s">
        <v>2558</v>
      </c>
      <c r="K5359">
        <v>0</v>
      </c>
      <c r="L5359" t="s">
        <v>1228</v>
      </c>
      <c r="M5359">
        <v>0</v>
      </c>
      <c r="N5359" t="s">
        <v>1228</v>
      </c>
    </row>
    <row r="5360" spans="1:14" hidden="1">
      <c r="A5360">
        <v>10</v>
      </c>
      <c r="B5360">
        <v>41</v>
      </c>
      <c r="C5360" t="s">
        <v>2555</v>
      </c>
      <c r="D5360" t="s">
        <v>2684</v>
      </c>
      <c r="E5360">
        <v>1000730</v>
      </c>
      <c r="F5360" t="s">
        <v>47</v>
      </c>
      <c r="G5360" t="s">
        <v>137</v>
      </c>
      <c r="H5360" t="s">
        <v>2557</v>
      </c>
      <c r="I5360">
        <v>37596934</v>
      </c>
      <c r="J5360" t="s">
        <v>2558</v>
      </c>
      <c r="K5360">
        <v>0</v>
      </c>
      <c r="L5360" t="s">
        <v>1228</v>
      </c>
      <c r="M5360">
        <v>0</v>
      </c>
      <c r="N5360" t="s">
        <v>1228</v>
      </c>
    </row>
    <row r="5361" spans="1:14" hidden="1">
      <c r="A5361">
        <v>10</v>
      </c>
      <c r="B5361">
        <v>41</v>
      </c>
      <c r="C5361" t="s">
        <v>2555</v>
      </c>
      <c r="D5361" t="s">
        <v>2684</v>
      </c>
      <c r="E5361">
        <v>1000730</v>
      </c>
      <c r="F5361" t="s">
        <v>47</v>
      </c>
      <c r="G5361" t="s">
        <v>194</v>
      </c>
      <c r="H5361" t="s">
        <v>2557</v>
      </c>
      <c r="I5361">
        <v>37596934</v>
      </c>
      <c r="J5361" t="s">
        <v>2558</v>
      </c>
      <c r="K5361">
        <v>0</v>
      </c>
      <c r="L5361" t="s">
        <v>1228</v>
      </c>
      <c r="M5361">
        <v>0</v>
      </c>
      <c r="N5361" t="s">
        <v>1228</v>
      </c>
    </row>
    <row r="5362" spans="1:14" hidden="1">
      <c r="A5362">
        <v>10</v>
      </c>
      <c r="B5362">
        <v>41</v>
      </c>
      <c r="C5362" t="s">
        <v>2555</v>
      </c>
      <c r="D5362" t="s">
        <v>2684</v>
      </c>
      <c r="E5362">
        <v>1000730</v>
      </c>
      <c r="F5362" t="s">
        <v>47</v>
      </c>
      <c r="G5362" t="s">
        <v>137</v>
      </c>
      <c r="H5362" t="s">
        <v>2557</v>
      </c>
      <c r="I5362">
        <v>37596934</v>
      </c>
      <c r="J5362" t="s">
        <v>2558</v>
      </c>
      <c r="K5362">
        <v>0</v>
      </c>
      <c r="L5362" t="s">
        <v>1228</v>
      </c>
      <c r="M5362">
        <v>0</v>
      </c>
      <c r="N5362" t="s">
        <v>1228</v>
      </c>
    </row>
    <row r="5363" spans="1:14" hidden="1">
      <c r="A5363">
        <v>10</v>
      </c>
      <c r="B5363">
        <v>41</v>
      </c>
      <c r="C5363" t="s">
        <v>2555</v>
      </c>
      <c r="D5363" t="s">
        <v>2684</v>
      </c>
      <c r="E5363">
        <v>1000730</v>
      </c>
      <c r="F5363" t="s">
        <v>47</v>
      </c>
      <c r="G5363" t="s">
        <v>117</v>
      </c>
      <c r="H5363" t="s">
        <v>2557</v>
      </c>
      <c r="I5363">
        <v>37596934</v>
      </c>
      <c r="J5363" t="s">
        <v>2558</v>
      </c>
      <c r="K5363">
        <v>0</v>
      </c>
      <c r="L5363" t="s">
        <v>1228</v>
      </c>
      <c r="M5363">
        <v>0</v>
      </c>
      <c r="N5363" t="s">
        <v>1228</v>
      </c>
    </row>
    <row r="5364" spans="1:14" hidden="1">
      <c r="A5364">
        <v>10</v>
      </c>
      <c r="B5364">
        <v>41</v>
      </c>
      <c r="C5364" t="s">
        <v>2555</v>
      </c>
      <c r="D5364" t="s">
        <v>2684</v>
      </c>
      <c r="E5364">
        <v>1000730</v>
      </c>
      <c r="F5364" t="s">
        <v>47</v>
      </c>
      <c r="G5364" t="s">
        <v>80</v>
      </c>
      <c r="H5364" t="s">
        <v>2557</v>
      </c>
      <c r="I5364">
        <v>37596934</v>
      </c>
      <c r="J5364" t="s">
        <v>2558</v>
      </c>
      <c r="K5364">
        <v>0</v>
      </c>
      <c r="L5364" t="s">
        <v>1228</v>
      </c>
      <c r="M5364">
        <v>0</v>
      </c>
      <c r="N5364" t="s">
        <v>1228</v>
      </c>
    </row>
    <row r="5365" spans="1:14" hidden="1">
      <c r="A5365">
        <v>10</v>
      </c>
      <c r="B5365">
        <v>41</v>
      </c>
      <c r="C5365" t="s">
        <v>2555</v>
      </c>
      <c r="D5365" t="s">
        <v>2684</v>
      </c>
      <c r="E5365">
        <v>1000730</v>
      </c>
      <c r="F5365" t="s">
        <v>47</v>
      </c>
      <c r="G5365" t="s">
        <v>530</v>
      </c>
      <c r="H5365" t="s">
        <v>2557</v>
      </c>
      <c r="I5365">
        <v>37596934</v>
      </c>
      <c r="J5365" t="s">
        <v>2558</v>
      </c>
      <c r="K5365">
        <v>0</v>
      </c>
      <c r="L5365" t="s">
        <v>1228</v>
      </c>
      <c r="M5365">
        <v>0</v>
      </c>
      <c r="N5365" t="s">
        <v>1228</v>
      </c>
    </row>
    <row r="5366" spans="1:14" hidden="1">
      <c r="A5366">
        <v>10</v>
      </c>
      <c r="B5366">
        <v>41</v>
      </c>
      <c r="C5366" t="s">
        <v>2555</v>
      </c>
      <c r="D5366" t="s">
        <v>2684</v>
      </c>
      <c r="E5366">
        <v>1000730</v>
      </c>
      <c r="F5366" t="s">
        <v>47</v>
      </c>
      <c r="G5366" t="s">
        <v>250</v>
      </c>
      <c r="H5366" t="s">
        <v>2557</v>
      </c>
      <c r="I5366">
        <v>37596934</v>
      </c>
      <c r="J5366" t="s">
        <v>2558</v>
      </c>
      <c r="K5366">
        <v>0</v>
      </c>
      <c r="L5366" t="s">
        <v>1228</v>
      </c>
      <c r="M5366">
        <v>0</v>
      </c>
      <c r="N5366" t="s">
        <v>1228</v>
      </c>
    </row>
    <row r="5367" spans="1:14" hidden="1">
      <c r="A5367">
        <v>10</v>
      </c>
      <c r="B5367">
        <v>41</v>
      </c>
      <c r="C5367" t="s">
        <v>2555</v>
      </c>
      <c r="D5367" t="s">
        <v>2684</v>
      </c>
      <c r="E5367">
        <v>1000730</v>
      </c>
      <c r="F5367" t="s">
        <v>47</v>
      </c>
      <c r="G5367" t="s">
        <v>252</v>
      </c>
      <c r="H5367" t="s">
        <v>2557</v>
      </c>
      <c r="I5367">
        <v>37596934</v>
      </c>
      <c r="J5367" t="s">
        <v>2558</v>
      </c>
      <c r="K5367">
        <v>0</v>
      </c>
      <c r="L5367" t="s">
        <v>1228</v>
      </c>
      <c r="M5367">
        <v>0</v>
      </c>
      <c r="N5367" t="s">
        <v>1228</v>
      </c>
    </row>
    <row r="5368" spans="1:14" hidden="1">
      <c r="A5368">
        <v>10</v>
      </c>
      <c r="B5368">
        <v>41</v>
      </c>
      <c r="C5368" t="s">
        <v>2555</v>
      </c>
      <c r="D5368" t="s">
        <v>2684</v>
      </c>
      <c r="E5368">
        <v>1000730</v>
      </c>
      <c r="F5368" t="s">
        <v>47</v>
      </c>
      <c r="G5368" t="s">
        <v>414</v>
      </c>
      <c r="H5368" t="s">
        <v>2557</v>
      </c>
      <c r="I5368">
        <v>37596934</v>
      </c>
      <c r="J5368" t="s">
        <v>2558</v>
      </c>
      <c r="K5368">
        <v>0</v>
      </c>
      <c r="L5368" t="s">
        <v>1228</v>
      </c>
      <c r="M5368">
        <v>0</v>
      </c>
      <c r="N5368" t="s">
        <v>1228</v>
      </c>
    </row>
    <row r="5369" spans="1:14" hidden="1">
      <c r="A5369">
        <v>10</v>
      </c>
      <c r="B5369">
        <v>41</v>
      </c>
      <c r="C5369" t="s">
        <v>2555</v>
      </c>
      <c r="D5369" t="s">
        <v>2684</v>
      </c>
      <c r="E5369">
        <v>1000730</v>
      </c>
      <c r="F5369" t="s">
        <v>47</v>
      </c>
      <c r="G5369" t="s">
        <v>117</v>
      </c>
      <c r="H5369" t="s">
        <v>2557</v>
      </c>
      <c r="I5369">
        <v>37596934</v>
      </c>
      <c r="J5369" t="s">
        <v>2558</v>
      </c>
      <c r="K5369">
        <v>0</v>
      </c>
      <c r="L5369" t="s">
        <v>1228</v>
      </c>
      <c r="M5369">
        <v>0</v>
      </c>
      <c r="N5369" t="s">
        <v>1228</v>
      </c>
    </row>
    <row r="5370" spans="1:14" hidden="1">
      <c r="A5370">
        <v>10</v>
      </c>
      <c r="B5370">
        <v>41</v>
      </c>
      <c r="C5370" t="s">
        <v>2555</v>
      </c>
      <c r="D5370" t="s">
        <v>2684</v>
      </c>
      <c r="E5370">
        <v>1000730</v>
      </c>
      <c r="F5370" t="s">
        <v>47</v>
      </c>
      <c r="G5370" t="s">
        <v>117</v>
      </c>
      <c r="H5370" t="s">
        <v>2557</v>
      </c>
      <c r="I5370">
        <v>37596934</v>
      </c>
      <c r="J5370" t="s">
        <v>2558</v>
      </c>
      <c r="K5370">
        <v>0</v>
      </c>
      <c r="L5370" t="s">
        <v>1228</v>
      </c>
      <c r="M5370">
        <v>0</v>
      </c>
      <c r="N5370" t="s">
        <v>1228</v>
      </c>
    </row>
    <row r="5371" spans="1:14" hidden="1">
      <c r="A5371">
        <v>10</v>
      </c>
      <c r="B5371">
        <v>41</v>
      </c>
      <c r="C5371" t="s">
        <v>2555</v>
      </c>
      <c r="D5371" t="s">
        <v>2684</v>
      </c>
      <c r="E5371">
        <v>1000730</v>
      </c>
      <c r="F5371" t="s">
        <v>47</v>
      </c>
      <c r="G5371" t="s">
        <v>155</v>
      </c>
      <c r="H5371" t="s">
        <v>2557</v>
      </c>
      <c r="I5371">
        <v>37596934</v>
      </c>
      <c r="J5371" t="s">
        <v>2558</v>
      </c>
      <c r="K5371">
        <v>0</v>
      </c>
      <c r="L5371" t="s">
        <v>1228</v>
      </c>
      <c r="M5371">
        <v>0</v>
      </c>
      <c r="N5371" t="s">
        <v>1228</v>
      </c>
    </row>
    <row r="5372" spans="1:14" hidden="1">
      <c r="A5372">
        <v>10</v>
      </c>
      <c r="B5372">
        <v>41</v>
      </c>
      <c r="C5372" t="s">
        <v>2555</v>
      </c>
      <c r="D5372" t="s">
        <v>2684</v>
      </c>
      <c r="E5372">
        <v>1000730</v>
      </c>
      <c r="F5372" t="s">
        <v>47</v>
      </c>
      <c r="G5372" t="s">
        <v>135</v>
      </c>
      <c r="H5372" t="s">
        <v>2557</v>
      </c>
      <c r="I5372">
        <v>37596934</v>
      </c>
      <c r="J5372" t="s">
        <v>2558</v>
      </c>
      <c r="K5372">
        <v>0</v>
      </c>
      <c r="L5372" t="s">
        <v>1228</v>
      </c>
      <c r="M5372">
        <v>0</v>
      </c>
      <c r="N5372" t="s">
        <v>1228</v>
      </c>
    </row>
    <row r="5373" spans="1:14" hidden="1">
      <c r="A5373">
        <v>10</v>
      </c>
      <c r="B5373">
        <v>41</v>
      </c>
      <c r="C5373" t="s">
        <v>2555</v>
      </c>
      <c r="D5373" t="s">
        <v>2684</v>
      </c>
      <c r="E5373">
        <v>1000730</v>
      </c>
      <c r="F5373" t="s">
        <v>47</v>
      </c>
      <c r="G5373" t="s">
        <v>252</v>
      </c>
      <c r="H5373" t="s">
        <v>2557</v>
      </c>
      <c r="I5373">
        <v>37596934</v>
      </c>
      <c r="J5373" t="s">
        <v>2558</v>
      </c>
      <c r="K5373">
        <v>0</v>
      </c>
      <c r="L5373" t="s">
        <v>1228</v>
      </c>
      <c r="M5373">
        <v>0</v>
      </c>
      <c r="N5373" t="s">
        <v>1228</v>
      </c>
    </row>
    <row r="5374" spans="1:14" hidden="1">
      <c r="A5374">
        <v>10</v>
      </c>
      <c r="B5374">
        <v>41</v>
      </c>
      <c r="C5374" t="s">
        <v>2555</v>
      </c>
      <c r="D5374" t="s">
        <v>2684</v>
      </c>
      <c r="E5374">
        <v>1000730</v>
      </c>
      <c r="F5374" t="s">
        <v>47</v>
      </c>
      <c r="G5374" t="s">
        <v>245</v>
      </c>
      <c r="H5374" t="s">
        <v>2557</v>
      </c>
      <c r="I5374">
        <v>37596934</v>
      </c>
      <c r="J5374" t="s">
        <v>2558</v>
      </c>
      <c r="K5374">
        <v>0</v>
      </c>
      <c r="L5374" t="s">
        <v>1228</v>
      </c>
      <c r="M5374">
        <v>0</v>
      </c>
      <c r="N5374" t="s">
        <v>1228</v>
      </c>
    </row>
    <row r="5375" spans="1:14" hidden="1">
      <c r="A5375">
        <v>10</v>
      </c>
      <c r="B5375">
        <v>41</v>
      </c>
      <c r="C5375" t="s">
        <v>2555</v>
      </c>
      <c r="D5375" t="s">
        <v>2684</v>
      </c>
      <c r="E5375">
        <v>1000730</v>
      </c>
      <c r="F5375" t="s">
        <v>47</v>
      </c>
      <c r="G5375" t="s">
        <v>117</v>
      </c>
      <c r="H5375" t="s">
        <v>2557</v>
      </c>
      <c r="I5375">
        <v>37596934</v>
      </c>
      <c r="J5375" t="s">
        <v>2558</v>
      </c>
      <c r="K5375">
        <v>268</v>
      </c>
      <c r="L5375" t="s">
        <v>1228</v>
      </c>
      <c r="M5375">
        <v>51</v>
      </c>
      <c r="N5375" t="s">
        <v>1228</v>
      </c>
    </row>
    <row r="5376" spans="1:14" hidden="1">
      <c r="A5376">
        <v>10</v>
      </c>
      <c r="B5376">
        <v>41</v>
      </c>
      <c r="C5376" t="s">
        <v>2555</v>
      </c>
      <c r="D5376" t="s">
        <v>2684</v>
      </c>
      <c r="E5376">
        <v>1000730</v>
      </c>
      <c r="F5376" t="s">
        <v>47</v>
      </c>
      <c r="G5376" t="s">
        <v>117</v>
      </c>
      <c r="H5376" t="s">
        <v>2557</v>
      </c>
      <c r="I5376">
        <v>37596934</v>
      </c>
      <c r="J5376" t="s">
        <v>2558</v>
      </c>
      <c r="K5376">
        <v>0</v>
      </c>
      <c r="L5376" t="s">
        <v>1228</v>
      </c>
      <c r="M5376">
        <v>0</v>
      </c>
      <c r="N5376" t="s">
        <v>1228</v>
      </c>
    </row>
    <row r="5377" spans="1:14" hidden="1">
      <c r="A5377">
        <v>10</v>
      </c>
      <c r="B5377">
        <v>41</v>
      </c>
      <c r="C5377" t="s">
        <v>2555</v>
      </c>
      <c r="D5377" t="s">
        <v>2684</v>
      </c>
      <c r="E5377">
        <v>1000730</v>
      </c>
      <c r="F5377" t="s">
        <v>47</v>
      </c>
      <c r="G5377" t="s">
        <v>150</v>
      </c>
      <c r="H5377" t="s">
        <v>2557</v>
      </c>
      <c r="I5377">
        <v>37596934</v>
      </c>
      <c r="J5377" t="s">
        <v>2558</v>
      </c>
      <c r="K5377">
        <v>0</v>
      </c>
      <c r="L5377" t="s">
        <v>1228</v>
      </c>
      <c r="M5377">
        <v>0</v>
      </c>
      <c r="N5377" t="s">
        <v>1228</v>
      </c>
    </row>
    <row r="5378" spans="1:14" hidden="1">
      <c r="A5378">
        <v>10</v>
      </c>
      <c r="B5378">
        <v>41</v>
      </c>
      <c r="C5378" t="s">
        <v>2555</v>
      </c>
      <c r="D5378" t="s">
        <v>2684</v>
      </c>
      <c r="E5378">
        <v>1000730</v>
      </c>
      <c r="F5378" t="s">
        <v>47</v>
      </c>
      <c r="G5378" t="s">
        <v>279</v>
      </c>
      <c r="H5378" t="s">
        <v>2557</v>
      </c>
      <c r="I5378">
        <v>37596934</v>
      </c>
      <c r="J5378" t="s">
        <v>2558</v>
      </c>
      <c r="K5378">
        <v>0</v>
      </c>
      <c r="L5378" t="s">
        <v>1228</v>
      </c>
      <c r="M5378">
        <v>0</v>
      </c>
      <c r="N5378" t="s">
        <v>1228</v>
      </c>
    </row>
    <row r="5379" spans="1:14" hidden="1">
      <c r="A5379">
        <v>10</v>
      </c>
      <c r="B5379">
        <v>41</v>
      </c>
      <c r="C5379" t="s">
        <v>2555</v>
      </c>
      <c r="D5379" t="s">
        <v>2684</v>
      </c>
      <c r="E5379">
        <v>1000730</v>
      </c>
      <c r="F5379" t="s">
        <v>47</v>
      </c>
      <c r="G5379" t="s">
        <v>250</v>
      </c>
      <c r="H5379" t="s">
        <v>2557</v>
      </c>
      <c r="I5379">
        <v>37596934</v>
      </c>
      <c r="J5379" t="s">
        <v>2558</v>
      </c>
      <c r="K5379">
        <v>0</v>
      </c>
      <c r="L5379" t="s">
        <v>1228</v>
      </c>
      <c r="M5379">
        <v>0</v>
      </c>
      <c r="N5379" t="s">
        <v>1228</v>
      </c>
    </row>
    <row r="5380" spans="1:14" hidden="1">
      <c r="A5380">
        <v>10</v>
      </c>
      <c r="B5380">
        <v>41</v>
      </c>
      <c r="C5380" t="s">
        <v>2555</v>
      </c>
      <c r="D5380" t="s">
        <v>2684</v>
      </c>
      <c r="E5380">
        <v>1000730</v>
      </c>
      <c r="F5380" t="s">
        <v>47</v>
      </c>
      <c r="G5380" t="s">
        <v>80</v>
      </c>
      <c r="H5380" t="s">
        <v>2557</v>
      </c>
      <c r="I5380">
        <v>37596934</v>
      </c>
      <c r="J5380" t="s">
        <v>2558</v>
      </c>
      <c r="K5380">
        <v>0</v>
      </c>
      <c r="L5380" t="s">
        <v>1228</v>
      </c>
      <c r="M5380">
        <v>0</v>
      </c>
      <c r="N5380" t="s">
        <v>1228</v>
      </c>
    </row>
    <row r="5381" spans="1:14" hidden="1">
      <c r="A5381">
        <v>10</v>
      </c>
      <c r="B5381">
        <v>41</v>
      </c>
      <c r="C5381" t="s">
        <v>2555</v>
      </c>
      <c r="D5381" t="s">
        <v>2684</v>
      </c>
      <c r="E5381">
        <v>1000730</v>
      </c>
      <c r="F5381" t="s">
        <v>47</v>
      </c>
      <c r="G5381" t="s">
        <v>254</v>
      </c>
      <c r="H5381" t="s">
        <v>2557</v>
      </c>
      <c r="I5381">
        <v>37596934</v>
      </c>
      <c r="J5381" t="s">
        <v>2558</v>
      </c>
      <c r="K5381">
        <v>0</v>
      </c>
      <c r="L5381" t="s">
        <v>1228</v>
      </c>
      <c r="M5381">
        <v>0</v>
      </c>
      <c r="N5381" t="s">
        <v>1228</v>
      </c>
    </row>
    <row r="5382" spans="1:14" hidden="1">
      <c r="A5382">
        <v>10</v>
      </c>
      <c r="B5382">
        <v>41</v>
      </c>
      <c r="C5382" t="s">
        <v>2555</v>
      </c>
      <c r="D5382" t="s">
        <v>2684</v>
      </c>
      <c r="E5382">
        <v>1000730</v>
      </c>
      <c r="F5382" t="s">
        <v>47</v>
      </c>
      <c r="G5382" t="s">
        <v>177</v>
      </c>
      <c r="H5382" t="s">
        <v>2557</v>
      </c>
      <c r="I5382">
        <v>37596934</v>
      </c>
      <c r="J5382" t="s">
        <v>2558</v>
      </c>
      <c r="K5382" t="s">
        <v>2579</v>
      </c>
      <c r="L5382" t="s">
        <v>1228</v>
      </c>
      <c r="M5382">
        <v>0</v>
      </c>
      <c r="N5382" t="s">
        <v>1228</v>
      </c>
    </row>
    <row r="5383" spans="1:14" hidden="1">
      <c r="A5383">
        <v>10</v>
      </c>
      <c r="B5383">
        <v>41</v>
      </c>
      <c r="C5383" t="s">
        <v>2555</v>
      </c>
      <c r="D5383" t="s">
        <v>2684</v>
      </c>
      <c r="E5383">
        <v>1000730</v>
      </c>
      <c r="F5383" t="s">
        <v>47</v>
      </c>
      <c r="G5383" t="s">
        <v>150</v>
      </c>
      <c r="H5383" t="s">
        <v>2557</v>
      </c>
      <c r="I5383">
        <v>37596934</v>
      </c>
      <c r="J5383" t="s">
        <v>2558</v>
      </c>
      <c r="K5383">
        <v>0</v>
      </c>
      <c r="L5383" t="s">
        <v>1228</v>
      </c>
      <c r="M5383">
        <v>0</v>
      </c>
      <c r="N5383" t="s">
        <v>1228</v>
      </c>
    </row>
    <row r="5384" spans="1:14" hidden="1">
      <c r="A5384">
        <v>10</v>
      </c>
      <c r="B5384">
        <v>41</v>
      </c>
      <c r="C5384" t="s">
        <v>2555</v>
      </c>
      <c r="D5384" t="s">
        <v>2684</v>
      </c>
      <c r="E5384">
        <v>1000730</v>
      </c>
      <c r="F5384" t="s">
        <v>47</v>
      </c>
      <c r="G5384" t="s">
        <v>135</v>
      </c>
      <c r="H5384" t="s">
        <v>2557</v>
      </c>
      <c r="I5384">
        <v>37596934</v>
      </c>
      <c r="J5384" t="s">
        <v>2558</v>
      </c>
      <c r="K5384">
        <v>0</v>
      </c>
      <c r="L5384" t="s">
        <v>1228</v>
      </c>
      <c r="M5384">
        <v>0</v>
      </c>
      <c r="N5384" t="s">
        <v>1228</v>
      </c>
    </row>
    <row r="5385" spans="1:14" hidden="1">
      <c r="A5385">
        <v>10</v>
      </c>
      <c r="B5385">
        <v>41</v>
      </c>
      <c r="C5385" t="s">
        <v>2555</v>
      </c>
      <c r="D5385" t="s">
        <v>2684</v>
      </c>
      <c r="E5385">
        <v>1000730</v>
      </c>
      <c r="F5385" t="s">
        <v>47</v>
      </c>
      <c r="G5385" t="s">
        <v>317</v>
      </c>
      <c r="H5385" t="s">
        <v>2557</v>
      </c>
      <c r="I5385">
        <v>37596934</v>
      </c>
      <c r="J5385" t="s">
        <v>2558</v>
      </c>
      <c r="K5385">
        <v>0</v>
      </c>
      <c r="L5385" t="s">
        <v>1228</v>
      </c>
      <c r="M5385">
        <v>0</v>
      </c>
      <c r="N5385" t="s">
        <v>1228</v>
      </c>
    </row>
    <row r="5386" spans="1:14" hidden="1">
      <c r="A5386">
        <v>10</v>
      </c>
      <c r="B5386">
        <v>41</v>
      </c>
      <c r="C5386" t="s">
        <v>2555</v>
      </c>
      <c r="D5386" t="s">
        <v>2684</v>
      </c>
      <c r="E5386">
        <v>1000730</v>
      </c>
      <c r="F5386" t="s">
        <v>47</v>
      </c>
      <c r="G5386" t="s">
        <v>117</v>
      </c>
      <c r="H5386" t="s">
        <v>2557</v>
      </c>
      <c r="I5386">
        <v>37596934</v>
      </c>
      <c r="J5386" t="s">
        <v>2558</v>
      </c>
      <c r="K5386">
        <v>0</v>
      </c>
      <c r="L5386" t="s">
        <v>1228</v>
      </c>
      <c r="M5386">
        <v>0</v>
      </c>
      <c r="N5386" t="s">
        <v>1228</v>
      </c>
    </row>
    <row r="5387" spans="1:14" hidden="1">
      <c r="A5387">
        <v>10</v>
      </c>
      <c r="B5387">
        <v>41</v>
      </c>
      <c r="C5387" t="s">
        <v>2555</v>
      </c>
      <c r="D5387" t="s">
        <v>2684</v>
      </c>
      <c r="E5387">
        <v>1000730</v>
      </c>
      <c r="F5387" t="s">
        <v>47</v>
      </c>
      <c r="G5387" t="s">
        <v>254</v>
      </c>
      <c r="H5387" t="s">
        <v>2557</v>
      </c>
      <c r="I5387">
        <v>37596934</v>
      </c>
      <c r="J5387" t="s">
        <v>2558</v>
      </c>
      <c r="K5387">
        <v>0</v>
      </c>
      <c r="L5387" t="s">
        <v>1228</v>
      </c>
      <c r="M5387">
        <v>0</v>
      </c>
      <c r="N5387" t="s">
        <v>1228</v>
      </c>
    </row>
    <row r="5388" spans="1:14" hidden="1">
      <c r="A5388">
        <v>10</v>
      </c>
      <c r="B5388">
        <v>41</v>
      </c>
      <c r="C5388" t="s">
        <v>2555</v>
      </c>
      <c r="D5388" t="s">
        <v>2684</v>
      </c>
      <c r="E5388">
        <v>1000730</v>
      </c>
      <c r="F5388" t="s">
        <v>47</v>
      </c>
      <c r="G5388" t="s">
        <v>245</v>
      </c>
      <c r="H5388" t="s">
        <v>2557</v>
      </c>
      <c r="I5388">
        <v>37596934</v>
      </c>
      <c r="J5388" t="s">
        <v>2558</v>
      </c>
      <c r="K5388">
        <v>0</v>
      </c>
      <c r="L5388" t="s">
        <v>1228</v>
      </c>
      <c r="M5388">
        <v>0</v>
      </c>
      <c r="N5388" t="s">
        <v>1228</v>
      </c>
    </row>
    <row r="5389" spans="1:14" hidden="1">
      <c r="A5389">
        <v>10</v>
      </c>
      <c r="B5389">
        <v>41</v>
      </c>
      <c r="C5389" t="s">
        <v>2555</v>
      </c>
      <c r="D5389" t="s">
        <v>2684</v>
      </c>
      <c r="E5389">
        <v>1000730</v>
      </c>
      <c r="F5389" t="s">
        <v>47</v>
      </c>
      <c r="G5389" t="s">
        <v>150</v>
      </c>
      <c r="H5389" t="s">
        <v>2557</v>
      </c>
      <c r="I5389">
        <v>37596934</v>
      </c>
      <c r="J5389" t="s">
        <v>2558</v>
      </c>
      <c r="K5389">
        <v>0</v>
      </c>
      <c r="L5389" t="s">
        <v>1228</v>
      </c>
      <c r="M5389">
        <v>0</v>
      </c>
      <c r="N5389" t="s">
        <v>1228</v>
      </c>
    </row>
    <row r="5390" spans="1:14" hidden="1">
      <c r="A5390">
        <v>10</v>
      </c>
      <c r="B5390">
        <v>41</v>
      </c>
      <c r="C5390" t="s">
        <v>2555</v>
      </c>
      <c r="D5390" t="s">
        <v>2684</v>
      </c>
      <c r="E5390">
        <v>1000730</v>
      </c>
      <c r="F5390" t="s">
        <v>47</v>
      </c>
      <c r="G5390" t="s">
        <v>135</v>
      </c>
      <c r="H5390" t="s">
        <v>2557</v>
      </c>
      <c r="I5390">
        <v>37596934</v>
      </c>
      <c r="J5390" t="s">
        <v>2558</v>
      </c>
      <c r="K5390">
        <v>0</v>
      </c>
      <c r="L5390" t="s">
        <v>1228</v>
      </c>
      <c r="M5390">
        <v>0</v>
      </c>
      <c r="N5390" t="s">
        <v>1228</v>
      </c>
    </row>
    <row r="5391" spans="1:14" hidden="1">
      <c r="A5391">
        <v>10</v>
      </c>
      <c r="B5391">
        <v>41</v>
      </c>
      <c r="C5391" t="s">
        <v>2555</v>
      </c>
      <c r="D5391" t="s">
        <v>2684</v>
      </c>
      <c r="E5391">
        <v>1000730</v>
      </c>
      <c r="F5391" t="s">
        <v>47</v>
      </c>
      <c r="G5391" t="s">
        <v>317</v>
      </c>
      <c r="H5391" t="s">
        <v>2557</v>
      </c>
      <c r="I5391">
        <v>37596934</v>
      </c>
      <c r="J5391" t="s">
        <v>2558</v>
      </c>
      <c r="K5391">
        <v>0</v>
      </c>
      <c r="L5391" t="s">
        <v>1228</v>
      </c>
      <c r="M5391">
        <v>0</v>
      </c>
      <c r="N5391" t="s">
        <v>1228</v>
      </c>
    </row>
    <row r="5392" spans="1:14" hidden="1">
      <c r="A5392">
        <v>10</v>
      </c>
      <c r="B5392">
        <v>41</v>
      </c>
      <c r="C5392" t="s">
        <v>2555</v>
      </c>
      <c r="D5392" t="s">
        <v>2684</v>
      </c>
      <c r="E5392">
        <v>1000730</v>
      </c>
      <c r="F5392" t="s">
        <v>47</v>
      </c>
      <c r="G5392" t="s">
        <v>80</v>
      </c>
      <c r="H5392" t="s">
        <v>2557</v>
      </c>
      <c r="I5392">
        <v>37596934</v>
      </c>
      <c r="J5392" t="s">
        <v>2558</v>
      </c>
      <c r="K5392">
        <v>0</v>
      </c>
      <c r="L5392" t="s">
        <v>1228</v>
      </c>
      <c r="M5392">
        <v>0</v>
      </c>
      <c r="N5392" t="s">
        <v>1228</v>
      </c>
    </row>
    <row r="5393" spans="1:14" hidden="1">
      <c r="A5393">
        <v>10</v>
      </c>
      <c r="B5393">
        <v>41</v>
      </c>
      <c r="C5393" t="s">
        <v>2555</v>
      </c>
      <c r="D5393" t="s">
        <v>2684</v>
      </c>
      <c r="E5393">
        <v>1000730</v>
      </c>
      <c r="F5393" t="s">
        <v>47</v>
      </c>
      <c r="G5393" t="s">
        <v>250</v>
      </c>
      <c r="H5393" t="s">
        <v>2557</v>
      </c>
      <c r="I5393">
        <v>37596934</v>
      </c>
      <c r="J5393" t="s">
        <v>2558</v>
      </c>
      <c r="K5393">
        <v>0</v>
      </c>
      <c r="L5393" t="s">
        <v>1228</v>
      </c>
      <c r="M5393">
        <v>0</v>
      </c>
      <c r="N5393" t="s">
        <v>1228</v>
      </c>
    </row>
    <row r="5394" spans="1:14" hidden="1">
      <c r="A5394">
        <v>10</v>
      </c>
      <c r="B5394">
        <v>41</v>
      </c>
      <c r="C5394" t="s">
        <v>2555</v>
      </c>
      <c r="D5394" t="s">
        <v>2684</v>
      </c>
      <c r="E5394">
        <v>1000730</v>
      </c>
      <c r="F5394" t="s">
        <v>47</v>
      </c>
      <c r="G5394" t="s">
        <v>326</v>
      </c>
      <c r="H5394" t="s">
        <v>2557</v>
      </c>
      <c r="I5394">
        <v>37596934</v>
      </c>
      <c r="J5394" t="s">
        <v>2558</v>
      </c>
      <c r="K5394">
        <v>0</v>
      </c>
      <c r="L5394" t="s">
        <v>1228</v>
      </c>
      <c r="M5394">
        <v>0</v>
      </c>
      <c r="N5394" t="s">
        <v>1228</v>
      </c>
    </row>
    <row r="5395" spans="1:14" hidden="1">
      <c r="A5395">
        <v>10</v>
      </c>
      <c r="B5395">
        <v>41</v>
      </c>
      <c r="C5395" t="s">
        <v>2555</v>
      </c>
      <c r="D5395" t="s">
        <v>2684</v>
      </c>
      <c r="E5395">
        <v>1000730</v>
      </c>
      <c r="F5395" t="s">
        <v>47</v>
      </c>
      <c r="G5395" t="s">
        <v>117</v>
      </c>
      <c r="H5395" t="s">
        <v>2557</v>
      </c>
      <c r="I5395">
        <v>37596934</v>
      </c>
      <c r="J5395" t="s">
        <v>2558</v>
      </c>
      <c r="K5395">
        <v>0</v>
      </c>
      <c r="L5395" t="s">
        <v>1228</v>
      </c>
      <c r="M5395">
        <v>0</v>
      </c>
      <c r="N5395" t="s">
        <v>1228</v>
      </c>
    </row>
    <row r="5396" spans="1:14" hidden="1">
      <c r="A5396">
        <v>10</v>
      </c>
      <c r="B5396">
        <v>41</v>
      </c>
      <c r="C5396" t="s">
        <v>2555</v>
      </c>
      <c r="D5396" t="s">
        <v>2684</v>
      </c>
      <c r="E5396">
        <v>1000730</v>
      </c>
      <c r="F5396" t="s">
        <v>47</v>
      </c>
      <c r="G5396" t="s">
        <v>245</v>
      </c>
      <c r="H5396" t="s">
        <v>2557</v>
      </c>
      <c r="I5396">
        <v>37596934</v>
      </c>
      <c r="J5396" t="s">
        <v>2558</v>
      </c>
      <c r="K5396">
        <v>0</v>
      </c>
      <c r="L5396" t="s">
        <v>1228</v>
      </c>
      <c r="M5396">
        <v>0</v>
      </c>
      <c r="N5396" t="s">
        <v>1228</v>
      </c>
    </row>
    <row r="5397" spans="1:14" hidden="1">
      <c r="A5397">
        <v>10</v>
      </c>
      <c r="B5397">
        <v>41</v>
      </c>
      <c r="C5397" t="s">
        <v>2555</v>
      </c>
      <c r="D5397" t="s">
        <v>2684</v>
      </c>
      <c r="E5397">
        <v>1000730</v>
      </c>
      <c r="F5397" t="s">
        <v>47</v>
      </c>
      <c r="G5397" t="s">
        <v>320</v>
      </c>
      <c r="H5397" t="s">
        <v>2557</v>
      </c>
      <c r="I5397">
        <v>37596934</v>
      </c>
      <c r="J5397" t="s">
        <v>2558</v>
      </c>
      <c r="K5397">
        <v>0</v>
      </c>
      <c r="L5397" t="s">
        <v>1228</v>
      </c>
      <c r="M5397">
        <v>0</v>
      </c>
      <c r="N5397" t="s">
        <v>1228</v>
      </c>
    </row>
    <row r="5398" spans="1:14" hidden="1">
      <c r="A5398">
        <v>10</v>
      </c>
      <c r="B5398">
        <v>41</v>
      </c>
      <c r="C5398" t="s">
        <v>2555</v>
      </c>
      <c r="D5398" t="s">
        <v>2684</v>
      </c>
      <c r="E5398">
        <v>1000730</v>
      </c>
      <c r="F5398" t="s">
        <v>47</v>
      </c>
      <c r="G5398" t="s">
        <v>135</v>
      </c>
      <c r="H5398" t="s">
        <v>2557</v>
      </c>
      <c r="I5398">
        <v>37596934</v>
      </c>
      <c r="J5398" t="s">
        <v>2558</v>
      </c>
      <c r="K5398">
        <v>0</v>
      </c>
      <c r="L5398" t="s">
        <v>1228</v>
      </c>
      <c r="M5398">
        <v>0</v>
      </c>
      <c r="N5398" t="s">
        <v>1228</v>
      </c>
    </row>
    <row r="5399" spans="1:14" hidden="1">
      <c r="A5399">
        <v>10</v>
      </c>
      <c r="B5399">
        <v>41</v>
      </c>
      <c r="C5399" t="s">
        <v>2555</v>
      </c>
      <c r="D5399" t="s">
        <v>2684</v>
      </c>
      <c r="E5399">
        <v>1000730</v>
      </c>
      <c r="F5399" t="s">
        <v>47</v>
      </c>
      <c r="G5399" t="s">
        <v>409</v>
      </c>
      <c r="H5399" t="s">
        <v>2557</v>
      </c>
      <c r="I5399">
        <v>37596934</v>
      </c>
      <c r="J5399" t="s">
        <v>2558</v>
      </c>
      <c r="K5399">
        <v>0</v>
      </c>
      <c r="L5399" t="s">
        <v>1228</v>
      </c>
      <c r="M5399">
        <v>0</v>
      </c>
      <c r="N5399" t="s">
        <v>1228</v>
      </c>
    </row>
    <row r="5400" spans="1:14" hidden="1">
      <c r="A5400">
        <v>10</v>
      </c>
      <c r="B5400">
        <v>41</v>
      </c>
      <c r="C5400" t="s">
        <v>2555</v>
      </c>
      <c r="D5400" t="s">
        <v>2684</v>
      </c>
      <c r="E5400">
        <v>1000730</v>
      </c>
      <c r="F5400" t="s">
        <v>47</v>
      </c>
      <c r="G5400" t="s">
        <v>317</v>
      </c>
      <c r="H5400" t="s">
        <v>2557</v>
      </c>
      <c r="I5400">
        <v>37596934</v>
      </c>
      <c r="J5400" t="s">
        <v>2558</v>
      </c>
      <c r="K5400">
        <v>0</v>
      </c>
      <c r="L5400" t="s">
        <v>1228</v>
      </c>
      <c r="M5400">
        <v>0</v>
      </c>
      <c r="N5400" t="s">
        <v>1228</v>
      </c>
    </row>
    <row r="5401" spans="1:14" hidden="1">
      <c r="A5401">
        <v>10</v>
      </c>
      <c r="B5401">
        <v>41</v>
      </c>
      <c r="C5401" t="s">
        <v>2555</v>
      </c>
      <c r="D5401" t="s">
        <v>2684</v>
      </c>
      <c r="E5401">
        <v>1000730</v>
      </c>
      <c r="F5401" t="s">
        <v>47</v>
      </c>
      <c r="G5401" t="s">
        <v>80</v>
      </c>
      <c r="H5401" t="s">
        <v>2557</v>
      </c>
      <c r="I5401">
        <v>37596934</v>
      </c>
      <c r="J5401" t="s">
        <v>2558</v>
      </c>
      <c r="K5401">
        <v>0</v>
      </c>
      <c r="L5401" t="s">
        <v>1228</v>
      </c>
      <c r="M5401">
        <v>0</v>
      </c>
      <c r="N5401" t="s">
        <v>1228</v>
      </c>
    </row>
    <row r="5402" spans="1:14" hidden="1">
      <c r="A5402">
        <v>10</v>
      </c>
      <c r="B5402">
        <v>41</v>
      </c>
      <c r="C5402" t="s">
        <v>2555</v>
      </c>
      <c r="D5402" t="s">
        <v>2684</v>
      </c>
      <c r="E5402">
        <v>1000730</v>
      </c>
      <c r="F5402" t="s">
        <v>47</v>
      </c>
      <c r="G5402" t="s">
        <v>414</v>
      </c>
      <c r="H5402" t="s">
        <v>2557</v>
      </c>
      <c r="I5402">
        <v>37596934</v>
      </c>
      <c r="J5402" t="s">
        <v>2558</v>
      </c>
      <c r="K5402">
        <v>0</v>
      </c>
      <c r="L5402" t="s">
        <v>1228</v>
      </c>
      <c r="M5402">
        <v>0</v>
      </c>
      <c r="N5402" t="s">
        <v>1228</v>
      </c>
    </row>
    <row r="5403" spans="1:14" hidden="1">
      <c r="A5403">
        <v>10</v>
      </c>
      <c r="B5403">
        <v>41</v>
      </c>
      <c r="C5403" t="s">
        <v>2555</v>
      </c>
      <c r="D5403" t="s">
        <v>2684</v>
      </c>
      <c r="E5403">
        <v>1000730</v>
      </c>
      <c r="F5403" t="s">
        <v>47</v>
      </c>
      <c r="G5403" t="s">
        <v>117</v>
      </c>
      <c r="H5403" t="s">
        <v>2557</v>
      </c>
      <c r="I5403">
        <v>37596934</v>
      </c>
      <c r="J5403" t="s">
        <v>2558</v>
      </c>
      <c r="K5403">
        <v>0</v>
      </c>
      <c r="L5403" t="s">
        <v>1228</v>
      </c>
      <c r="M5403">
        <v>0</v>
      </c>
      <c r="N5403" t="s">
        <v>1228</v>
      </c>
    </row>
    <row r="5404" spans="1:14" hidden="1">
      <c r="A5404">
        <v>10</v>
      </c>
      <c r="B5404">
        <v>41</v>
      </c>
      <c r="C5404" t="s">
        <v>2555</v>
      </c>
      <c r="D5404" t="s">
        <v>2684</v>
      </c>
      <c r="E5404">
        <v>1000730</v>
      </c>
      <c r="F5404" t="s">
        <v>47</v>
      </c>
      <c r="G5404" t="s">
        <v>117</v>
      </c>
      <c r="H5404" t="s">
        <v>2557</v>
      </c>
      <c r="I5404">
        <v>37596934</v>
      </c>
      <c r="J5404" t="s">
        <v>2558</v>
      </c>
      <c r="K5404" s="45">
        <v>7179</v>
      </c>
      <c r="L5404" t="s">
        <v>1228</v>
      </c>
      <c r="M5404" s="45">
        <v>1364</v>
      </c>
      <c r="N5404" t="s">
        <v>1228</v>
      </c>
    </row>
    <row r="5405" spans="1:14" hidden="1">
      <c r="A5405">
        <v>10</v>
      </c>
      <c r="B5405">
        <v>41</v>
      </c>
      <c r="C5405" t="s">
        <v>2555</v>
      </c>
      <c r="D5405" t="s">
        <v>2684</v>
      </c>
      <c r="E5405">
        <v>1000730</v>
      </c>
      <c r="F5405" t="s">
        <v>47</v>
      </c>
      <c r="G5405" t="s">
        <v>254</v>
      </c>
      <c r="H5405" t="s">
        <v>2557</v>
      </c>
      <c r="I5405">
        <v>37596934</v>
      </c>
      <c r="J5405" t="s">
        <v>2558</v>
      </c>
      <c r="K5405">
        <v>0</v>
      </c>
      <c r="L5405" t="s">
        <v>1228</v>
      </c>
      <c r="M5405">
        <v>0</v>
      </c>
      <c r="N5405" t="s">
        <v>1228</v>
      </c>
    </row>
    <row r="5406" spans="1:14" hidden="1">
      <c r="A5406">
        <v>10</v>
      </c>
      <c r="B5406">
        <v>41</v>
      </c>
      <c r="C5406" t="s">
        <v>2555</v>
      </c>
      <c r="D5406" t="s">
        <v>2684</v>
      </c>
      <c r="E5406">
        <v>1000730</v>
      </c>
      <c r="F5406" t="s">
        <v>47</v>
      </c>
      <c r="G5406" t="s">
        <v>135</v>
      </c>
      <c r="H5406" t="s">
        <v>2557</v>
      </c>
      <c r="I5406">
        <v>37596934</v>
      </c>
      <c r="J5406" t="s">
        <v>2558</v>
      </c>
      <c r="K5406">
        <v>0</v>
      </c>
      <c r="L5406" t="s">
        <v>1228</v>
      </c>
      <c r="M5406">
        <v>0</v>
      </c>
      <c r="N5406" t="s">
        <v>1228</v>
      </c>
    </row>
    <row r="5407" spans="1:14" hidden="1">
      <c r="A5407">
        <v>10</v>
      </c>
      <c r="B5407">
        <v>41</v>
      </c>
      <c r="C5407" t="s">
        <v>2555</v>
      </c>
      <c r="D5407" t="s">
        <v>2684</v>
      </c>
      <c r="E5407">
        <v>1000730</v>
      </c>
      <c r="F5407" t="s">
        <v>47</v>
      </c>
      <c r="G5407" t="s">
        <v>317</v>
      </c>
      <c r="H5407" t="s">
        <v>2557</v>
      </c>
      <c r="I5407">
        <v>37596934</v>
      </c>
      <c r="J5407" t="s">
        <v>2558</v>
      </c>
      <c r="K5407">
        <v>0</v>
      </c>
      <c r="L5407" t="s">
        <v>1228</v>
      </c>
      <c r="M5407">
        <v>0</v>
      </c>
      <c r="N5407" t="s">
        <v>1228</v>
      </c>
    </row>
    <row r="5408" spans="1:14" hidden="1">
      <c r="A5408">
        <v>10</v>
      </c>
      <c r="B5408">
        <v>41</v>
      </c>
      <c r="C5408" t="s">
        <v>2555</v>
      </c>
      <c r="D5408" t="s">
        <v>2684</v>
      </c>
      <c r="E5408">
        <v>1000730</v>
      </c>
      <c r="F5408" t="s">
        <v>47</v>
      </c>
      <c r="G5408" t="s">
        <v>279</v>
      </c>
      <c r="H5408" t="s">
        <v>2557</v>
      </c>
      <c r="I5408">
        <v>37596934</v>
      </c>
      <c r="J5408" t="s">
        <v>2558</v>
      </c>
      <c r="K5408">
        <v>0</v>
      </c>
      <c r="L5408" t="s">
        <v>1228</v>
      </c>
      <c r="M5408">
        <v>0</v>
      </c>
      <c r="N5408" t="s">
        <v>1228</v>
      </c>
    </row>
    <row r="5409" spans="1:14" hidden="1">
      <c r="A5409">
        <v>10</v>
      </c>
      <c r="B5409">
        <v>41</v>
      </c>
      <c r="C5409" t="s">
        <v>2555</v>
      </c>
      <c r="D5409" t="s">
        <v>2684</v>
      </c>
      <c r="E5409">
        <v>1000730</v>
      </c>
      <c r="F5409" t="s">
        <v>47</v>
      </c>
      <c r="G5409" t="s">
        <v>80</v>
      </c>
      <c r="H5409" t="s">
        <v>2557</v>
      </c>
      <c r="I5409">
        <v>37596934</v>
      </c>
      <c r="J5409" t="s">
        <v>2558</v>
      </c>
      <c r="K5409">
        <v>0</v>
      </c>
      <c r="L5409" t="s">
        <v>1228</v>
      </c>
      <c r="M5409">
        <v>0</v>
      </c>
      <c r="N5409" t="s">
        <v>1228</v>
      </c>
    </row>
    <row r="5410" spans="1:14" hidden="1">
      <c r="A5410">
        <v>10</v>
      </c>
      <c r="B5410">
        <v>41</v>
      </c>
      <c r="C5410" t="s">
        <v>2555</v>
      </c>
      <c r="D5410" t="s">
        <v>2684</v>
      </c>
      <c r="E5410">
        <v>1000730</v>
      </c>
      <c r="F5410" t="s">
        <v>47</v>
      </c>
      <c r="G5410" t="s">
        <v>135</v>
      </c>
      <c r="H5410" t="s">
        <v>2557</v>
      </c>
      <c r="I5410">
        <v>37596934</v>
      </c>
      <c r="J5410" t="s">
        <v>2558</v>
      </c>
      <c r="K5410">
        <v>0</v>
      </c>
      <c r="L5410" t="s">
        <v>1228</v>
      </c>
      <c r="M5410">
        <v>0</v>
      </c>
      <c r="N5410" t="s">
        <v>1228</v>
      </c>
    </row>
    <row r="5411" spans="1:14" hidden="1">
      <c r="A5411">
        <v>10</v>
      </c>
      <c r="B5411">
        <v>41</v>
      </c>
      <c r="C5411" t="s">
        <v>2555</v>
      </c>
      <c r="D5411" t="s">
        <v>2684</v>
      </c>
      <c r="E5411">
        <v>1000730</v>
      </c>
      <c r="F5411" t="s">
        <v>47</v>
      </c>
      <c r="G5411" t="s">
        <v>155</v>
      </c>
      <c r="H5411" t="s">
        <v>2557</v>
      </c>
      <c r="I5411">
        <v>37596934</v>
      </c>
      <c r="J5411" t="s">
        <v>2558</v>
      </c>
      <c r="K5411">
        <v>0</v>
      </c>
      <c r="L5411" t="s">
        <v>1228</v>
      </c>
      <c r="M5411">
        <v>0</v>
      </c>
      <c r="N5411" t="s">
        <v>1228</v>
      </c>
    </row>
    <row r="5412" spans="1:14" hidden="1">
      <c r="A5412">
        <v>10</v>
      </c>
      <c r="B5412">
        <v>41</v>
      </c>
      <c r="C5412" t="s">
        <v>2555</v>
      </c>
      <c r="D5412" t="s">
        <v>2684</v>
      </c>
      <c r="E5412">
        <v>1000730</v>
      </c>
      <c r="F5412" t="s">
        <v>47</v>
      </c>
      <c r="G5412" t="s">
        <v>481</v>
      </c>
      <c r="H5412" t="s">
        <v>2557</v>
      </c>
      <c r="I5412">
        <v>37596934</v>
      </c>
      <c r="J5412" t="s">
        <v>2558</v>
      </c>
      <c r="K5412">
        <v>0</v>
      </c>
      <c r="L5412" t="s">
        <v>1228</v>
      </c>
      <c r="M5412">
        <v>0</v>
      </c>
      <c r="N5412" t="s">
        <v>1228</v>
      </c>
    </row>
    <row r="5413" spans="1:14" hidden="1">
      <c r="A5413">
        <v>10</v>
      </c>
      <c r="B5413">
        <v>41</v>
      </c>
      <c r="C5413" t="s">
        <v>2555</v>
      </c>
      <c r="D5413" t="s">
        <v>2684</v>
      </c>
      <c r="E5413">
        <v>1000730</v>
      </c>
      <c r="F5413" t="s">
        <v>47</v>
      </c>
      <c r="G5413" t="s">
        <v>317</v>
      </c>
      <c r="H5413" t="s">
        <v>2557</v>
      </c>
      <c r="I5413">
        <v>37596934</v>
      </c>
      <c r="J5413" t="s">
        <v>2558</v>
      </c>
      <c r="K5413">
        <v>0</v>
      </c>
      <c r="L5413" t="s">
        <v>1228</v>
      </c>
      <c r="M5413">
        <v>0</v>
      </c>
      <c r="N5413" t="s">
        <v>1228</v>
      </c>
    </row>
    <row r="5414" spans="1:14" hidden="1">
      <c r="A5414">
        <v>10</v>
      </c>
      <c r="B5414">
        <v>41</v>
      </c>
      <c r="C5414" t="s">
        <v>2555</v>
      </c>
      <c r="D5414" t="s">
        <v>2684</v>
      </c>
      <c r="E5414">
        <v>1000730</v>
      </c>
      <c r="F5414" t="s">
        <v>47</v>
      </c>
      <c r="G5414" t="s">
        <v>80</v>
      </c>
      <c r="H5414" t="s">
        <v>2557</v>
      </c>
      <c r="I5414">
        <v>37596934</v>
      </c>
      <c r="J5414" t="s">
        <v>2558</v>
      </c>
      <c r="K5414">
        <v>0</v>
      </c>
      <c r="L5414" t="s">
        <v>1228</v>
      </c>
      <c r="M5414">
        <v>0</v>
      </c>
      <c r="N5414" t="s">
        <v>1228</v>
      </c>
    </row>
    <row r="5415" spans="1:14" hidden="1">
      <c r="A5415">
        <v>10</v>
      </c>
      <c r="B5415">
        <v>41</v>
      </c>
      <c r="C5415" t="s">
        <v>2555</v>
      </c>
      <c r="D5415" t="s">
        <v>2684</v>
      </c>
      <c r="E5415">
        <v>1000730</v>
      </c>
      <c r="F5415" t="s">
        <v>47</v>
      </c>
      <c r="G5415" t="s">
        <v>252</v>
      </c>
      <c r="H5415" t="s">
        <v>2557</v>
      </c>
      <c r="I5415">
        <v>37596934</v>
      </c>
      <c r="J5415" t="s">
        <v>2558</v>
      </c>
      <c r="K5415">
        <v>0</v>
      </c>
      <c r="L5415" t="s">
        <v>1228</v>
      </c>
      <c r="M5415">
        <v>0</v>
      </c>
      <c r="N5415" t="s">
        <v>1228</v>
      </c>
    </row>
    <row r="5416" spans="1:14" hidden="1">
      <c r="A5416">
        <v>10</v>
      </c>
      <c r="B5416">
        <v>41</v>
      </c>
      <c r="C5416" t="s">
        <v>2555</v>
      </c>
      <c r="D5416" t="s">
        <v>2684</v>
      </c>
      <c r="E5416">
        <v>1000730</v>
      </c>
      <c r="F5416" t="s">
        <v>47</v>
      </c>
      <c r="G5416" t="s">
        <v>475</v>
      </c>
      <c r="H5416" t="s">
        <v>2557</v>
      </c>
      <c r="I5416">
        <v>37596934</v>
      </c>
      <c r="J5416" t="s">
        <v>2558</v>
      </c>
      <c r="K5416">
        <v>0</v>
      </c>
      <c r="L5416" t="s">
        <v>1228</v>
      </c>
      <c r="M5416">
        <v>0</v>
      </c>
      <c r="N5416" t="s">
        <v>1228</v>
      </c>
    </row>
    <row r="5417" spans="1:14" hidden="1">
      <c r="A5417">
        <v>10</v>
      </c>
      <c r="B5417">
        <v>41</v>
      </c>
      <c r="C5417" t="s">
        <v>2555</v>
      </c>
      <c r="D5417" t="s">
        <v>2684</v>
      </c>
      <c r="E5417">
        <v>1000730</v>
      </c>
      <c r="F5417" t="s">
        <v>47</v>
      </c>
      <c r="G5417" t="s">
        <v>117</v>
      </c>
      <c r="H5417" t="s">
        <v>2557</v>
      </c>
      <c r="I5417">
        <v>37596934</v>
      </c>
      <c r="J5417" t="s">
        <v>2558</v>
      </c>
      <c r="K5417" s="45">
        <v>6845</v>
      </c>
      <c r="L5417" t="s">
        <v>1228</v>
      </c>
      <c r="M5417" s="45">
        <v>1301</v>
      </c>
      <c r="N5417" t="s">
        <v>1228</v>
      </c>
    </row>
    <row r="5418" spans="1:14" hidden="1">
      <c r="A5418">
        <v>10</v>
      </c>
      <c r="B5418">
        <v>41</v>
      </c>
      <c r="C5418" t="s">
        <v>2555</v>
      </c>
      <c r="D5418" t="s">
        <v>2684</v>
      </c>
      <c r="E5418">
        <v>1000730</v>
      </c>
      <c r="F5418" t="s">
        <v>47</v>
      </c>
      <c r="G5418" t="s">
        <v>317</v>
      </c>
      <c r="H5418" t="s">
        <v>2557</v>
      </c>
      <c r="I5418">
        <v>37596934</v>
      </c>
      <c r="J5418" t="s">
        <v>2558</v>
      </c>
      <c r="K5418">
        <v>0</v>
      </c>
      <c r="L5418" t="s">
        <v>1228</v>
      </c>
      <c r="M5418">
        <v>0</v>
      </c>
      <c r="N5418" t="s">
        <v>1228</v>
      </c>
    </row>
    <row r="5419" spans="1:14" hidden="1">
      <c r="A5419">
        <v>10</v>
      </c>
      <c r="B5419">
        <v>41</v>
      </c>
      <c r="C5419" t="s">
        <v>2555</v>
      </c>
      <c r="D5419" t="s">
        <v>2684</v>
      </c>
      <c r="E5419">
        <v>1000730</v>
      </c>
      <c r="F5419" t="s">
        <v>47</v>
      </c>
      <c r="G5419" t="s">
        <v>80</v>
      </c>
      <c r="H5419" t="s">
        <v>2557</v>
      </c>
      <c r="I5419">
        <v>37596934</v>
      </c>
      <c r="J5419" t="s">
        <v>2558</v>
      </c>
      <c r="K5419">
        <v>0</v>
      </c>
      <c r="L5419" t="s">
        <v>1228</v>
      </c>
      <c r="M5419">
        <v>0</v>
      </c>
      <c r="N5419" t="s">
        <v>1228</v>
      </c>
    </row>
    <row r="5420" spans="1:14" hidden="1">
      <c r="A5420">
        <v>10</v>
      </c>
      <c r="B5420">
        <v>41</v>
      </c>
      <c r="C5420" t="s">
        <v>2555</v>
      </c>
      <c r="D5420" t="s">
        <v>2684</v>
      </c>
      <c r="E5420">
        <v>1000730</v>
      </c>
      <c r="F5420" t="s">
        <v>47</v>
      </c>
      <c r="G5420" t="s">
        <v>414</v>
      </c>
      <c r="H5420" t="s">
        <v>2557</v>
      </c>
      <c r="I5420">
        <v>37596934</v>
      </c>
      <c r="J5420" t="s">
        <v>2558</v>
      </c>
      <c r="K5420">
        <v>0</v>
      </c>
      <c r="L5420" t="s">
        <v>1228</v>
      </c>
      <c r="M5420">
        <v>0</v>
      </c>
      <c r="N5420" t="s">
        <v>1228</v>
      </c>
    </row>
    <row r="5421" spans="1:14" hidden="1">
      <c r="A5421">
        <v>10</v>
      </c>
      <c r="B5421">
        <v>41</v>
      </c>
      <c r="C5421" t="s">
        <v>2555</v>
      </c>
      <c r="D5421" t="s">
        <v>2684</v>
      </c>
      <c r="E5421">
        <v>1000730</v>
      </c>
      <c r="F5421" t="s">
        <v>47</v>
      </c>
      <c r="G5421" t="s">
        <v>117</v>
      </c>
      <c r="H5421" t="s">
        <v>2557</v>
      </c>
      <c r="I5421">
        <v>37596934</v>
      </c>
      <c r="J5421" t="s">
        <v>2558</v>
      </c>
      <c r="K5421">
        <v>688</v>
      </c>
      <c r="L5421" t="s">
        <v>1228</v>
      </c>
      <c r="M5421">
        <v>131</v>
      </c>
      <c r="N5421" t="s">
        <v>1228</v>
      </c>
    </row>
    <row r="5422" spans="1:14" hidden="1">
      <c r="A5422">
        <v>10</v>
      </c>
      <c r="B5422">
        <v>41</v>
      </c>
      <c r="C5422" t="s">
        <v>2555</v>
      </c>
      <c r="D5422" t="s">
        <v>2684</v>
      </c>
      <c r="E5422">
        <v>1000730</v>
      </c>
      <c r="F5422" t="s">
        <v>47</v>
      </c>
      <c r="G5422" t="s">
        <v>155</v>
      </c>
      <c r="H5422" t="s">
        <v>2557</v>
      </c>
      <c r="I5422">
        <v>37596934</v>
      </c>
      <c r="J5422" t="s">
        <v>2558</v>
      </c>
      <c r="K5422">
        <v>0</v>
      </c>
      <c r="L5422" t="s">
        <v>1228</v>
      </c>
      <c r="M5422">
        <v>0</v>
      </c>
      <c r="N5422" t="s">
        <v>1228</v>
      </c>
    </row>
    <row r="5423" spans="1:14" hidden="1">
      <c r="A5423">
        <v>10</v>
      </c>
      <c r="B5423">
        <v>41</v>
      </c>
      <c r="C5423" t="s">
        <v>2555</v>
      </c>
      <c r="D5423" t="s">
        <v>2684</v>
      </c>
      <c r="E5423">
        <v>1000730</v>
      </c>
      <c r="F5423" t="s">
        <v>47</v>
      </c>
      <c r="G5423" t="s">
        <v>80</v>
      </c>
      <c r="H5423" t="s">
        <v>2557</v>
      </c>
      <c r="I5423">
        <v>37596934</v>
      </c>
      <c r="J5423" t="s">
        <v>2558</v>
      </c>
      <c r="K5423">
        <v>0</v>
      </c>
      <c r="L5423" t="s">
        <v>1228</v>
      </c>
      <c r="M5423">
        <v>0</v>
      </c>
      <c r="N5423" t="s">
        <v>1228</v>
      </c>
    </row>
    <row r="5424" spans="1:14" hidden="1">
      <c r="A5424">
        <v>10</v>
      </c>
      <c r="B5424">
        <v>41</v>
      </c>
      <c r="C5424" t="s">
        <v>2555</v>
      </c>
      <c r="D5424" t="s">
        <v>2684</v>
      </c>
      <c r="E5424">
        <v>1000730</v>
      </c>
      <c r="F5424" t="s">
        <v>47</v>
      </c>
      <c r="G5424" t="s">
        <v>250</v>
      </c>
      <c r="H5424" t="s">
        <v>2557</v>
      </c>
      <c r="I5424">
        <v>37596934</v>
      </c>
      <c r="J5424" t="s">
        <v>2558</v>
      </c>
      <c r="K5424">
        <v>0</v>
      </c>
      <c r="L5424" t="s">
        <v>1228</v>
      </c>
      <c r="M5424">
        <v>0</v>
      </c>
      <c r="N5424" t="s">
        <v>1228</v>
      </c>
    </row>
    <row r="5425" spans="1:14" hidden="1">
      <c r="A5425">
        <v>10</v>
      </c>
      <c r="B5425">
        <v>41</v>
      </c>
      <c r="C5425" t="s">
        <v>2555</v>
      </c>
      <c r="D5425" t="s">
        <v>2684</v>
      </c>
      <c r="E5425">
        <v>1000730</v>
      </c>
      <c r="F5425" t="s">
        <v>47</v>
      </c>
      <c r="G5425" t="s">
        <v>252</v>
      </c>
      <c r="H5425" t="s">
        <v>2557</v>
      </c>
      <c r="I5425">
        <v>37596934</v>
      </c>
      <c r="J5425" t="s">
        <v>2558</v>
      </c>
      <c r="K5425">
        <v>0</v>
      </c>
      <c r="L5425" t="s">
        <v>1228</v>
      </c>
      <c r="M5425">
        <v>0</v>
      </c>
      <c r="N5425" t="s">
        <v>1228</v>
      </c>
    </row>
    <row r="5426" spans="1:14" hidden="1">
      <c r="A5426">
        <v>10</v>
      </c>
      <c r="B5426">
        <v>41</v>
      </c>
      <c r="C5426" t="s">
        <v>2555</v>
      </c>
      <c r="D5426" t="s">
        <v>2684</v>
      </c>
      <c r="E5426">
        <v>1000730</v>
      </c>
      <c r="F5426" t="s">
        <v>47</v>
      </c>
      <c r="G5426" t="s">
        <v>530</v>
      </c>
      <c r="H5426" t="s">
        <v>2557</v>
      </c>
      <c r="I5426">
        <v>37596934</v>
      </c>
      <c r="J5426" t="s">
        <v>2558</v>
      </c>
      <c r="K5426" s="45">
        <v>2006</v>
      </c>
      <c r="L5426" t="s">
        <v>1228</v>
      </c>
      <c r="M5426">
        <v>381</v>
      </c>
      <c r="N5426" t="s">
        <v>1228</v>
      </c>
    </row>
    <row r="5427" spans="1:14" hidden="1">
      <c r="A5427">
        <v>10</v>
      </c>
      <c r="B5427">
        <v>41</v>
      </c>
      <c r="C5427" t="s">
        <v>2555</v>
      </c>
      <c r="D5427" t="s">
        <v>2684</v>
      </c>
      <c r="E5427">
        <v>1000730</v>
      </c>
      <c r="F5427" t="s">
        <v>47</v>
      </c>
      <c r="G5427" t="s">
        <v>117</v>
      </c>
      <c r="H5427" t="s">
        <v>2557</v>
      </c>
      <c r="I5427">
        <v>37596934</v>
      </c>
      <c r="J5427" t="s">
        <v>2558</v>
      </c>
      <c r="K5427">
        <v>818</v>
      </c>
      <c r="L5427" t="s">
        <v>1228</v>
      </c>
      <c r="M5427">
        <v>155</v>
      </c>
      <c r="N5427" t="s">
        <v>1228</v>
      </c>
    </row>
    <row r="5428" spans="1:14" hidden="1">
      <c r="A5428">
        <v>10</v>
      </c>
      <c r="B5428">
        <v>41</v>
      </c>
      <c r="C5428" t="s">
        <v>2555</v>
      </c>
      <c r="D5428" t="s">
        <v>2684</v>
      </c>
      <c r="E5428">
        <v>1000730</v>
      </c>
      <c r="F5428" t="s">
        <v>47</v>
      </c>
      <c r="G5428" t="s">
        <v>137</v>
      </c>
      <c r="H5428" t="s">
        <v>2557</v>
      </c>
      <c r="I5428">
        <v>37596934</v>
      </c>
      <c r="J5428" t="s">
        <v>2558</v>
      </c>
      <c r="K5428">
        <v>0</v>
      </c>
      <c r="L5428" t="s">
        <v>1228</v>
      </c>
      <c r="M5428">
        <v>0</v>
      </c>
      <c r="N5428" t="s">
        <v>1228</v>
      </c>
    </row>
    <row r="5429" spans="1:14" hidden="1">
      <c r="A5429">
        <v>10</v>
      </c>
      <c r="B5429">
        <v>41</v>
      </c>
      <c r="C5429" t="s">
        <v>2555</v>
      </c>
      <c r="D5429" t="s">
        <v>2684</v>
      </c>
      <c r="E5429">
        <v>1000730</v>
      </c>
      <c r="F5429" t="s">
        <v>47</v>
      </c>
      <c r="G5429" t="s">
        <v>117</v>
      </c>
      <c r="H5429" t="s">
        <v>2557</v>
      </c>
      <c r="I5429">
        <v>37596934</v>
      </c>
      <c r="J5429" t="s">
        <v>2558</v>
      </c>
      <c r="K5429">
        <v>0</v>
      </c>
      <c r="L5429" t="s">
        <v>1228</v>
      </c>
      <c r="M5429">
        <v>0</v>
      </c>
      <c r="N5429" t="s">
        <v>1228</v>
      </c>
    </row>
    <row r="5430" spans="1:14" hidden="1">
      <c r="A5430">
        <v>10</v>
      </c>
      <c r="B5430">
        <v>41</v>
      </c>
      <c r="C5430" t="s">
        <v>2555</v>
      </c>
      <c r="D5430" t="s">
        <v>2684</v>
      </c>
      <c r="E5430">
        <v>1000730</v>
      </c>
      <c r="F5430" t="s">
        <v>47</v>
      </c>
      <c r="G5430" t="s">
        <v>150</v>
      </c>
      <c r="H5430" t="s">
        <v>2557</v>
      </c>
      <c r="I5430">
        <v>37596934</v>
      </c>
      <c r="J5430" t="s">
        <v>2558</v>
      </c>
      <c r="K5430">
        <v>0</v>
      </c>
      <c r="L5430" t="s">
        <v>1228</v>
      </c>
      <c r="M5430">
        <v>0</v>
      </c>
      <c r="N5430" t="s">
        <v>1228</v>
      </c>
    </row>
    <row r="5431" spans="1:14" hidden="1">
      <c r="A5431">
        <v>10</v>
      </c>
      <c r="B5431">
        <v>41</v>
      </c>
      <c r="C5431" t="s">
        <v>2555</v>
      </c>
      <c r="D5431" t="s">
        <v>2684</v>
      </c>
      <c r="E5431">
        <v>1000730</v>
      </c>
      <c r="F5431" t="s">
        <v>47</v>
      </c>
      <c r="G5431" t="s">
        <v>135</v>
      </c>
      <c r="H5431" t="s">
        <v>2557</v>
      </c>
      <c r="I5431">
        <v>37596934</v>
      </c>
      <c r="J5431" t="s">
        <v>2558</v>
      </c>
      <c r="K5431">
        <v>0</v>
      </c>
      <c r="L5431" t="s">
        <v>1228</v>
      </c>
      <c r="M5431">
        <v>0</v>
      </c>
      <c r="N5431" t="s">
        <v>1228</v>
      </c>
    </row>
    <row r="5432" spans="1:14" hidden="1">
      <c r="A5432">
        <v>10</v>
      </c>
      <c r="B5432">
        <v>41</v>
      </c>
      <c r="C5432" t="s">
        <v>2555</v>
      </c>
      <c r="D5432" t="s">
        <v>2684</v>
      </c>
      <c r="E5432">
        <v>1000730</v>
      </c>
      <c r="F5432" t="s">
        <v>47</v>
      </c>
      <c r="G5432" t="s">
        <v>155</v>
      </c>
      <c r="H5432" t="s">
        <v>2557</v>
      </c>
      <c r="I5432">
        <v>37596934</v>
      </c>
      <c r="J5432" t="s">
        <v>2558</v>
      </c>
      <c r="K5432">
        <v>0</v>
      </c>
      <c r="L5432" t="s">
        <v>1228</v>
      </c>
      <c r="M5432">
        <v>0</v>
      </c>
      <c r="N5432" t="s">
        <v>1228</v>
      </c>
    </row>
    <row r="5433" spans="1:14" hidden="1">
      <c r="A5433">
        <v>10</v>
      </c>
      <c r="B5433">
        <v>41</v>
      </c>
      <c r="C5433" t="s">
        <v>2555</v>
      </c>
      <c r="D5433" t="s">
        <v>2684</v>
      </c>
      <c r="E5433">
        <v>1000730</v>
      </c>
      <c r="F5433" t="s">
        <v>47</v>
      </c>
      <c r="G5433" t="s">
        <v>80</v>
      </c>
      <c r="H5433" t="s">
        <v>2557</v>
      </c>
      <c r="I5433">
        <v>37596934</v>
      </c>
      <c r="J5433" t="s">
        <v>2558</v>
      </c>
      <c r="K5433">
        <v>0</v>
      </c>
      <c r="L5433" t="s">
        <v>1228</v>
      </c>
      <c r="M5433">
        <v>0</v>
      </c>
      <c r="N5433" t="s">
        <v>1228</v>
      </c>
    </row>
    <row r="5434" spans="1:14" hidden="1">
      <c r="A5434">
        <v>10</v>
      </c>
      <c r="B5434">
        <v>41</v>
      </c>
      <c r="C5434" t="s">
        <v>2555</v>
      </c>
      <c r="D5434" t="s">
        <v>2684</v>
      </c>
      <c r="E5434">
        <v>1000730</v>
      </c>
      <c r="F5434" t="s">
        <v>47</v>
      </c>
      <c r="G5434" t="s">
        <v>117</v>
      </c>
      <c r="H5434" t="s">
        <v>2557</v>
      </c>
      <c r="I5434">
        <v>37596934</v>
      </c>
      <c r="J5434" t="s">
        <v>2558</v>
      </c>
      <c r="K5434">
        <v>0</v>
      </c>
      <c r="L5434" t="s">
        <v>1228</v>
      </c>
      <c r="M5434">
        <v>0</v>
      </c>
      <c r="N5434" t="s">
        <v>1228</v>
      </c>
    </row>
    <row r="5435" spans="1:14" hidden="1">
      <c r="A5435">
        <v>10</v>
      </c>
      <c r="B5435">
        <v>41</v>
      </c>
      <c r="C5435" t="s">
        <v>2555</v>
      </c>
      <c r="D5435" t="s">
        <v>2684</v>
      </c>
      <c r="E5435">
        <v>1000730</v>
      </c>
      <c r="F5435" t="s">
        <v>47</v>
      </c>
      <c r="G5435" t="s">
        <v>182</v>
      </c>
      <c r="H5435" t="s">
        <v>2557</v>
      </c>
      <c r="I5435">
        <v>37596934</v>
      </c>
      <c r="J5435" t="s">
        <v>2558</v>
      </c>
      <c r="K5435">
        <v>0</v>
      </c>
      <c r="L5435" t="s">
        <v>1228</v>
      </c>
      <c r="M5435">
        <v>0</v>
      </c>
      <c r="N5435" t="s">
        <v>1228</v>
      </c>
    </row>
    <row r="5436" spans="1:14" hidden="1">
      <c r="A5436">
        <v>10</v>
      </c>
      <c r="B5436">
        <v>41</v>
      </c>
      <c r="C5436" t="s">
        <v>2555</v>
      </c>
      <c r="D5436" t="s">
        <v>2684</v>
      </c>
      <c r="E5436">
        <v>1000730</v>
      </c>
      <c r="F5436" t="s">
        <v>47</v>
      </c>
      <c r="G5436" t="s">
        <v>150</v>
      </c>
      <c r="H5436" t="s">
        <v>2557</v>
      </c>
      <c r="I5436">
        <v>37596934</v>
      </c>
      <c r="J5436" t="s">
        <v>2558</v>
      </c>
      <c r="K5436">
        <v>0</v>
      </c>
      <c r="L5436" t="s">
        <v>1228</v>
      </c>
      <c r="M5436">
        <v>0</v>
      </c>
      <c r="N5436" t="s">
        <v>1228</v>
      </c>
    </row>
    <row r="5437" spans="1:14" hidden="1">
      <c r="A5437">
        <v>10</v>
      </c>
      <c r="B5437">
        <v>41</v>
      </c>
      <c r="C5437" t="s">
        <v>2555</v>
      </c>
      <c r="D5437" t="s">
        <v>2684</v>
      </c>
      <c r="E5437">
        <v>1000730</v>
      </c>
      <c r="F5437" t="s">
        <v>47</v>
      </c>
      <c r="G5437" t="s">
        <v>194</v>
      </c>
      <c r="H5437" t="s">
        <v>2557</v>
      </c>
      <c r="I5437">
        <v>37596934</v>
      </c>
      <c r="J5437" t="s">
        <v>2558</v>
      </c>
      <c r="K5437">
        <v>0</v>
      </c>
      <c r="L5437" t="s">
        <v>1228</v>
      </c>
      <c r="M5437">
        <v>0</v>
      </c>
      <c r="N5437" t="s">
        <v>1228</v>
      </c>
    </row>
    <row r="5438" spans="1:14" hidden="1">
      <c r="A5438">
        <v>10</v>
      </c>
      <c r="B5438">
        <v>41</v>
      </c>
      <c r="C5438" t="s">
        <v>2555</v>
      </c>
      <c r="D5438" t="s">
        <v>2684</v>
      </c>
      <c r="E5438">
        <v>1000730</v>
      </c>
      <c r="F5438" t="s">
        <v>47</v>
      </c>
      <c r="G5438" t="s">
        <v>155</v>
      </c>
      <c r="H5438" t="s">
        <v>2557</v>
      </c>
      <c r="I5438">
        <v>37596934</v>
      </c>
      <c r="J5438" t="s">
        <v>2558</v>
      </c>
      <c r="K5438">
        <v>0</v>
      </c>
      <c r="L5438" t="s">
        <v>1228</v>
      </c>
      <c r="M5438">
        <v>0</v>
      </c>
      <c r="N5438" t="s">
        <v>1228</v>
      </c>
    </row>
    <row r="5439" spans="1:14" hidden="1">
      <c r="A5439">
        <v>10</v>
      </c>
      <c r="B5439">
        <v>41</v>
      </c>
      <c r="C5439" t="s">
        <v>2555</v>
      </c>
      <c r="D5439" t="s">
        <v>2684</v>
      </c>
      <c r="E5439">
        <v>1000730</v>
      </c>
      <c r="F5439" t="s">
        <v>47</v>
      </c>
      <c r="G5439" t="s">
        <v>137</v>
      </c>
      <c r="H5439" t="s">
        <v>2557</v>
      </c>
      <c r="I5439">
        <v>37596934</v>
      </c>
      <c r="J5439" t="s">
        <v>2558</v>
      </c>
      <c r="K5439">
        <v>0</v>
      </c>
      <c r="L5439" t="s">
        <v>1228</v>
      </c>
      <c r="M5439">
        <v>0</v>
      </c>
      <c r="N5439" t="s">
        <v>1228</v>
      </c>
    </row>
    <row r="5440" spans="1:14" hidden="1">
      <c r="A5440">
        <v>10</v>
      </c>
      <c r="B5440">
        <v>41</v>
      </c>
      <c r="C5440" t="s">
        <v>2555</v>
      </c>
      <c r="D5440" t="s">
        <v>2684</v>
      </c>
      <c r="E5440">
        <v>1000730</v>
      </c>
      <c r="F5440" t="s">
        <v>47</v>
      </c>
      <c r="G5440" t="s">
        <v>117</v>
      </c>
      <c r="H5440" t="s">
        <v>2557</v>
      </c>
      <c r="I5440">
        <v>37596934</v>
      </c>
      <c r="J5440" t="s">
        <v>2558</v>
      </c>
      <c r="K5440">
        <v>0</v>
      </c>
      <c r="L5440" t="s">
        <v>1228</v>
      </c>
      <c r="M5440">
        <v>0</v>
      </c>
      <c r="N5440" t="s">
        <v>1228</v>
      </c>
    </row>
    <row r="5441" spans="1:14" hidden="1">
      <c r="A5441">
        <v>10</v>
      </c>
      <c r="B5441">
        <v>41</v>
      </c>
      <c r="C5441" t="s">
        <v>2555</v>
      </c>
      <c r="D5441" t="s">
        <v>2684</v>
      </c>
      <c r="E5441">
        <v>1000730</v>
      </c>
      <c r="F5441" t="s">
        <v>47</v>
      </c>
      <c r="G5441" t="s">
        <v>182</v>
      </c>
      <c r="H5441" t="s">
        <v>2557</v>
      </c>
      <c r="I5441">
        <v>37596934</v>
      </c>
      <c r="J5441" t="s">
        <v>2558</v>
      </c>
      <c r="K5441">
        <v>0</v>
      </c>
      <c r="L5441" t="s">
        <v>1228</v>
      </c>
      <c r="M5441">
        <v>0</v>
      </c>
      <c r="N5441" t="s">
        <v>1228</v>
      </c>
    </row>
    <row r="5442" spans="1:14" hidden="1">
      <c r="A5442">
        <v>10</v>
      </c>
      <c r="B5442">
        <v>41</v>
      </c>
      <c r="C5442" t="s">
        <v>2555</v>
      </c>
      <c r="D5442" t="s">
        <v>2684</v>
      </c>
      <c r="E5442">
        <v>1000730</v>
      </c>
      <c r="F5442" t="s">
        <v>47</v>
      </c>
      <c r="G5442" t="s">
        <v>135</v>
      </c>
      <c r="H5442" t="s">
        <v>2557</v>
      </c>
      <c r="I5442">
        <v>37596934</v>
      </c>
      <c r="J5442" t="s">
        <v>2558</v>
      </c>
      <c r="K5442">
        <v>0</v>
      </c>
      <c r="L5442" t="s">
        <v>1228</v>
      </c>
      <c r="M5442">
        <v>0</v>
      </c>
      <c r="N5442" t="s">
        <v>1228</v>
      </c>
    </row>
    <row r="5443" spans="1:14" hidden="1">
      <c r="A5443">
        <v>10</v>
      </c>
      <c r="B5443">
        <v>41</v>
      </c>
      <c r="C5443" t="s">
        <v>2555</v>
      </c>
      <c r="D5443" t="s">
        <v>2684</v>
      </c>
      <c r="E5443">
        <v>1000730</v>
      </c>
      <c r="F5443" t="s">
        <v>47</v>
      </c>
      <c r="G5443" t="s">
        <v>137</v>
      </c>
      <c r="H5443" t="s">
        <v>2557</v>
      </c>
      <c r="I5443">
        <v>37596934</v>
      </c>
      <c r="J5443" t="s">
        <v>2558</v>
      </c>
      <c r="K5443">
        <v>0</v>
      </c>
      <c r="L5443" t="s">
        <v>1228</v>
      </c>
      <c r="M5443">
        <v>0</v>
      </c>
      <c r="N5443" t="s">
        <v>1228</v>
      </c>
    </row>
    <row r="5444" spans="1:14" hidden="1">
      <c r="A5444">
        <v>10</v>
      </c>
      <c r="B5444">
        <v>41</v>
      </c>
      <c r="C5444" t="s">
        <v>2555</v>
      </c>
      <c r="D5444" t="s">
        <v>2684</v>
      </c>
      <c r="E5444">
        <v>1000730</v>
      </c>
      <c r="F5444" t="s">
        <v>47</v>
      </c>
      <c r="G5444" t="s">
        <v>135</v>
      </c>
      <c r="H5444" t="s">
        <v>2557</v>
      </c>
      <c r="I5444">
        <v>37596934</v>
      </c>
      <c r="J5444" t="s">
        <v>2558</v>
      </c>
      <c r="K5444">
        <v>0</v>
      </c>
      <c r="L5444" t="s">
        <v>1228</v>
      </c>
      <c r="M5444">
        <v>0</v>
      </c>
      <c r="N5444" t="s">
        <v>1228</v>
      </c>
    </row>
    <row r="5445" spans="1:14" hidden="1">
      <c r="A5445">
        <v>10</v>
      </c>
      <c r="B5445">
        <v>41</v>
      </c>
      <c r="C5445" t="s">
        <v>2555</v>
      </c>
      <c r="D5445" t="s">
        <v>2684</v>
      </c>
      <c r="E5445">
        <v>1000730</v>
      </c>
      <c r="F5445" t="s">
        <v>47</v>
      </c>
      <c r="G5445" t="s">
        <v>252</v>
      </c>
      <c r="H5445" t="s">
        <v>2557</v>
      </c>
      <c r="I5445">
        <v>37596934</v>
      </c>
      <c r="J5445" t="s">
        <v>2558</v>
      </c>
      <c r="K5445">
        <v>0</v>
      </c>
      <c r="L5445" t="s">
        <v>1228</v>
      </c>
      <c r="M5445">
        <v>0</v>
      </c>
      <c r="N5445" t="s">
        <v>1228</v>
      </c>
    </row>
    <row r="5446" spans="1:14" hidden="1">
      <c r="A5446">
        <v>10</v>
      </c>
      <c r="B5446">
        <v>41</v>
      </c>
      <c r="C5446" t="s">
        <v>2555</v>
      </c>
      <c r="D5446" t="s">
        <v>2684</v>
      </c>
      <c r="E5446">
        <v>1000730</v>
      </c>
      <c r="F5446" t="s">
        <v>47</v>
      </c>
      <c r="G5446" t="s">
        <v>245</v>
      </c>
      <c r="H5446" t="s">
        <v>2557</v>
      </c>
      <c r="I5446">
        <v>37596934</v>
      </c>
      <c r="J5446" t="s">
        <v>2558</v>
      </c>
      <c r="K5446">
        <v>0</v>
      </c>
      <c r="L5446" t="s">
        <v>1228</v>
      </c>
      <c r="M5446">
        <v>0</v>
      </c>
      <c r="N5446" t="s">
        <v>1228</v>
      </c>
    </row>
    <row r="5447" spans="1:14" hidden="1">
      <c r="A5447">
        <v>10</v>
      </c>
      <c r="B5447">
        <v>41</v>
      </c>
      <c r="C5447" t="s">
        <v>2555</v>
      </c>
      <c r="D5447" t="s">
        <v>2684</v>
      </c>
      <c r="E5447">
        <v>1000730</v>
      </c>
      <c r="F5447" t="s">
        <v>47</v>
      </c>
      <c r="G5447" t="s">
        <v>117</v>
      </c>
      <c r="H5447" t="s">
        <v>2557</v>
      </c>
      <c r="I5447">
        <v>37596934</v>
      </c>
      <c r="J5447" t="s">
        <v>2558</v>
      </c>
      <c r="K5447">
        <v>0</v>
      </c>
      <c r="L5447" t="s">
        <v>1228</v>
      </c>
      <c r="M5447">
        <v>0</v>
      </c>
      <c r="N5447" t="s">
        <v>1228</v>
      </c>
    </row>
    <row r="5448" spans="1:14" hidden="1">
      <c r="A5448">
        <v>10</v>
      </c>
      <c r="B5448">
        <v>41</v>
      </c>
      <c r="C5448" t="s">
        <v>2555</v>
      </c>
      <c r="D5448" t="s">
        <v>2684</v>
      </c>
      <c r="E5448">
        <v>1000730</v>
      </c>
      <c r="F5448" t="s">
        <v>47</v>
      </c>
      <c r="G5448" t="s">
        <v>117</v>
      </c>
      <c r="H5448" t="s">
        <v>2557</v>
      </c>
      <c r="I5448">
        <v>37596934</v>
      </c>
      <c r="J5448" t="s">
        <v>2558</v>
      </c>
      <c r="K5448">
        <v>0</v>
      </c>
      <c r="L5448" t="s">
        <v>1228</v>
      </c>
      <c r="M5448">
        <v>0</v>
      </c>
      <c r="N5448" t="s">
        <v>1228</v>
      </c>
    </row>
    <row r="5449" spans="1:14" hidden="1">
      <c r="A5449">
        <v>10</v>
      </c>
      <c r="B5449">
        <v>41</v>
      </c>
      <c r="C5449" t="s">
        <v>2555</v>
      </c>
      <c r="D5449" t="s">
        <v>2684</v>
      </c>
      <c r="E5449">
        <v>1000730</v>
      </c>
      <c r="F5449" t="s">
        <v>47</v>
      </c>
      <c r="G5449" t="s">
        <v>150</v>
      </c>
      <c r="H5449" t="s">
        <v>2557</v>
      </c>
      <c r="I5449">
        <v>37596934</v>
      </c>
      <c r="J5449" t="s">
        <v>2558</v>
      </c>
      <c r="K5449">
        <v>0</v>
      </c>
      <c r="L5449" t="s">
        <v>1228</v>
      </c>
      <c r="M5449">
        <v>0</v>
      </c>
      <c r="N5449" t="s">
        <v>1228</v>
      </c>
    </row>
    <row r="5450" spans="1:14" hidden="1">
      <c r="A5450">
        <v>10</v>
      </c>
      <c r="B5450">
        <v>41</v>
      </c>
      <c r="C5450" t="s">
        <v>2555</v>
      </c>
      <c r="D5450" t="s">
        <v>2684</v>
      </c>
      <c r="E5450">
        <v>1000730</v>
      </c>
      <c r="F5450" t="s">
        <v>47</v>
      </c>
      <c r="G5450" t="s">
        <v>279</v>
      </c>
      <c r="H5450" t="s">
        <v>2557</v>
      </c>
      <c r="I5450">
        <v>37596934</v>
      </c>
      <c r="J5450" t="s">
        <v>2558</v>
      </c>
      <c r="K5450">
        <v>0</v>
      </c>
      <c r="L5450" t="s">
        <v>1228</v>
      </c>
      <c r="M5450">
        <v>0</v>
      </c>
      <c r="N5450" t="s">
        <v>1228</v>
      </c>
    </row>
    <row r="5451" spans="1:14" hidden="1">
      <c r="A5451">
        <v>10</v>
      </c>
      <c r="B5451">
        <v>41</v>
      </c>
      <c r="C5451" t="s">
        <v>2555</v>
      </c>
      <c r="D5451" t="s">
        <v>2684</v>
      </c>
      <c r="E5451">
        <v>1000730</v>
      </c>
      <c r="F5451" t="s">
        <v>47</v>
      </c>
      <c r="G5451" t="s">
        <v>250</v>
      </c>
      <c r="H5451" t="s">
        <v>2557</v>
      </c>
      <c r="I5451">
        <v>37596934</v>
      </c>
      <c r="J5451" t="s">
        <v>2558</v>
      </c>
      <c r="K5451">
        <v>0</v>
      </c>
      <c r="L5451" t="s">
        <v>1228</v>
      </c>
      <c r="M5451">
        <v>0</v>
      </c>
      <c r="N5451" t="s">
        <v>1228</v>
      </c>
    </row>
    <row r="5452" spans="1:14" hidden="1">
      <c r="A5452">
        <v>10</v>
      </c>
      <c r="B5452">
        <v>41</v>
      </c>
      <c r="C5452" t="s">
        <v>2555</v>
      </c>
      <c r="D5452" t="s">
        <v>2684</v>
      </c>
      <c r="E5452">
        <v>1000730</v>
      </c>
      <c r="F5452" t="s">
        <v>47</v>
      </c>
      <c r="G5452" t="s">
        <v>135</v>
      </c>
      <c r="H5452" t="s">
        <v>2557</v>
      </c>
      <c r="I5452">
        <v>37596934</v>
      </c>
      <c r="J5452" t="s">
        <v>2558</v>
      </c>
      <c r="K5452">
        <v>0</v>
      </c>
      <c r="L5452" t="s">
        <v>1228</v>
      </c>
      <c r="M5452">
        <v>0</v>
      </c>
      <c r="N5452" t="s">
        <v>1228</v>
      </c>
    </row>
    <row r="5453" spans="1:14" hidden="1">
      <c r="A5453">
        <v>10</v>
      </c>
      <c r="B5453">
        <v>41</v>
      </c>
      <c r="C5453" t="s">
        <v>2555</v>
      </c>
      <c r="D5453" t="s">
        <v>2684</v>
      </c>
      <c r="E5453">
        <v>1000730</v>
      </c>
      <c r="F5453" t="s">
        <v>47</v>
      </c>
      <c r="G5453" t="s">
        <v>117</v>
      </c>
      <c r="H5453" t="s">
        <v>2557</v>
      </c>
      <c r="I5453">
        <v>37596934</v>
      </c>
      <c r="J5453" t="s">
        <v>2558</v>
      </c>
      <c r="K5453">
        <v>0</v>
      </c>
      <c r="L5453" t="s">
        <v>1228</v>
      </c>
      <c r="M5453">
        <v>0</v>
      </c>
      <c r="N5453" t="s">
        <v>1228</v>
      </c>
    </row>
    <row r="5454" spans="1:14" hidden="1">
      <c r="A5454">
        <v>10</v>
      </c>
      <c r="B5454">
        <v>41</v>
      </c>
      <c r="C5454" t="s">
        <v>2555</v>
      </c>
      <c r="D5454" t="s">
        <v>2684</v>
      </c>
      <c r="E5454">
        <v>1000730</v>
      </c>
      <c r="F5454" t="s">
        <v>47</v>
      </c>
      <c r="G5454" t="s">
        <v>254</v>
      </c>
      <c r="H5454" t="s">
        <v>2557</v>
      </c>
      <c r="I5454">
        <v>37596934</v>
      </c>
      <c r="J5454" t="s">
        <v>2558</v>
      </c>
      <c r="K5454">
        <v>0</v>
      </c>
      <c r="L5454" t="s">
        <v>1228</v>
      </c>
      <c r="M5454">
        <v>0</v>
      </c>
      <c r="N5454" t="s">
        <v>1228</v>
      </c>
    </row>
    <row r="5455" spans="1:14" hidden="1">
      <c r="A5455">
        <v>10</v>
      </c>
      <c r="B5455">
        <v>41</v>
      </c>
      <c r="C5455" t="s">
        <v>2555</v>
      </c>
      <c r="D5455" t="s">
        <v>2684</v>
      </c>
      <c r="E5455">
        <v>1000730</v>
      </c>
      <c r="F5455" t="s">
        <v>47</v>
      </c>
      <c r="G5455" t="s">
        <v>254</v>
      </c>
      <c r="H5455" t="s">
        <v>2557</v>
      </c>
      <c r="I5455">
        <v>37596934</v>
      </c>
      <c r="J5455" t="s">
        <v>2558</v>
      </c>
      <c r="K5455">
        <v>0</v>
      </c>
      <c r="L5455" t="s">
        <v>1228</v>
      </c>
      <c r="M5455">
        <v>0</v>
      </c>
      <c r="N5455" t="s">
        <v>1228</v>
      </c>
    </row>
    <row r="5456" spans="1:14" hidden="1">
      <c r="A5456">
        <v>10</v>
      </c>
      <c r="B5456">
        <v>41</v>
      </c>
      <c r="C5456" t="s">
        <v>2555</v>
      </c>
      <c r="D5456" t="s">
        <v>2684</v>
      </c>
      <c r="E5456">
        <v>1000730</v>
      </c>
      <c r="F5456" t="s">
        <v>47</v>
      </c>
      <c r="G5456" t="s">
        <v>177</v>
      </c>
      <c r="H5456" t="s">
        <v>2557</v>
      </c>
      <c r="I5456">
        <v>37596934</v>
      </c>
      <c r="J5456" t="s">
        <v>2558</v>
      </c>
      <c r="K5456">
        <v>0</v>
      </c>
      <c r="L5456" t="s">
        <v>1228</v>
      </c>
      <c r="M5456">
        <v>0</v>
      </c>
      <c r="N5456" t="s">
        <v>1228</v>
      </c>
    </row>
    <row r="5457" spans="1:14" hidden="1">
      <c r="A5457">
        <v>10</v>
      </c>
      <c r="B5457">
        <v>41</v>
      </c>
      <c r="C5457" t="s">
        <v>2555</v>
      </c>
      <c r="D5457" t="s">
        <v>2684</v>
      </c>
      <c r="E5457">
        <v>1000730</v>
      </c>
      <c r="F5457" t="s">
        <v>47</v>
      </c>
      <c r="G5457" t="s">
        <v>150</v>
      </c>
      <c r="H5457" t="s">
        <v>2557</v>
      </c>
      <c r="I5457">
        <v>37596934</v>
      </c>
      <c r="J5457" t="s">
        <v>2558</v>
      </c>
      <c r="K5457">
        <v>0</v>
      </c>
      <c r="L5457" t="s">
        <v>1228</v>
      </c>
      <c r="M5457">
        <v>0</v>
      </c>
      <c r="N5457" t="s">
        <v>1228</v>
      </c>
    </row>
    <row r="5458" spans="1:14" hidden="1">
      <c r="A5458">
        <v>10</v>
      </c>
      <c r="B5458">
        <v>41</v>
      </c>
      <c r="C5458" t="s">
        <v>2555</v>
      </c>
      <c r="D5458" t="s">
        <v>2684</v>
      </c>
      <c r="E5458">
        <v>1000730</v>
      </c>
      <c r="F5458" t="s">
        <v>47</v>
      </c>
      <c r="G5458" t="s">
        <v>317</v>
      </c>
      <c r="H5458" t="s">
        <v>2557</v>
      </c>
      <c r="I5458">
        <v>37596934</v>
      </c>
      <c r="J5458" t="s">
        <v>2558</v>
      </c>
      <c r="K5458">
        <v>0</v>
      </c>
      <c r="L5458" t="s">
        <v>1228</v>
      </c>
      <c r="M5458">
        <v>0</v>
      </c>
      <c r="N5458" t="s">
        <v>1228</v>
      </c>
    </row>
    <row r="5459" spans="1:14" hidden="1">
      <c r="A5459">
        <v>10</v>
      </c>
      <c r="B5459">
        <v>41</v>
      </c>
      <c r="C5459" t="s">
        <v>2555</v>
      </c>
      <c r="D5459" t="s">
        <v>2684</v>
      </c>
      <c r="E5459">
        <v>1000730</v>
      </c>
      <c r="F5459" t="s">
        <v>47</v>
      </c>
      <c r="G5459" t="s">
        <v>80</v>
      </c>
      <c r="H5459" t="s">
        <v>2557</v>
      </c>
      <c r="I5459">
        <v>37596934</v>
      </c>
      <c r="J5459" t="s">
        <v>2558</v>
      </c>
      <c r="K5459">
        <v>0</v>
      </c>
      <c r="L5459" t="s">
        <v>1228</v>
      </c>
      <c r="M5459">
        <v>0</v>
      </c>
      <c r="N5459" t="s">
        <v>1228</v>
      </c>
    </row>
    <row r="5460" spans="1:14" hidden="1">
      <c r="A5460">
        <v>10</v>
      </c>
      <c r="B5460">
        <v>41</v>
      </c>
      <c r="C5460" t="s">
        <v>2555</v>
      </c>
      <c r="D5460" t="s">
        <v>2684</v>
      </c>
      <c r="E5460">
        <v>1000730</v>
      </c>
      <c r="F5460" t="s">
        <v>47</v>
      </c>
      <c r="G5460" t="s">
        <v>250</v>
      </c>
      <c r="H5460" t="s">
        <v>2557</v>
      </c>
      <c r="I5460">
        <v>37596934</v>
      </c>
      <c r="J5460" t="s">
        <v>2558</v>
      </c>
      <c r="K5460">
        <v>0</v>
      </c>
      <c r="L5460" t="s">
        <v>1228</v>
      </c>
      <c r="M5460">
        <v>0</v>
      </c>
      <c r="N5460" t="s">
        <v>1228</v>
      </c>
    </row>
    <row r="5461" spans="1:14" hidden="1">
      <c r="A5461">
        <v>10</v>
      </c>
      <c r="B5461">
        <v>41</v>
      </c>
      <c r="C5461" t="s">
        <v>2555</v>
      </c>
      <c r="D5461" t="s">
        <v>2684</v>
      </c>
      <c r="E5461">
        <v>1000730</v>
      </c>
      <c r="F5461" t="s">
        <v>47</v>
      </c>
      <c r="G5461" t="s">
        <v>117</v>
      </c>
      <c r="H5461" t="s">
        <v>2557</v>
      </c>
      <c r="I5461">
        <v>37596934</v>
      </c>
      <c r="J5461" t="s">
        <v>2558</v>
      </c>
      <c r="K5461">
        <v>0</v>
      </c>
      <c r="L5461" t="s">
        <v>1228</v>
      </c>
      <c r="M5461">
        <v>0</v>
      </c>
      <c r="N5461" t="s">
        <v>1228</v>
      </c>
    </row>
    <row r="5462" spans="1:14" hidden="1">
      <c r="A5462">
        <v>10</v>
      </c>
      <c r="B5462">
        <v>41</v>
      </c>
      <c r="C5462" t="s">
        <v>2555</v>
      </c>
      <c r="D5462" t="s">
        <v>2684</v>
      </c>
      <c r="E5462">
        <v>1000730</v>
      </c>
      <c r="F5462" t="s">
        <v>47</v>
      </c>
      <c r="G5462" t="s">
        <v>150</v>
      </c>
      <c r="H5462" t="s">
        <v>2557</v>
      </c>
      <c r="I5462">
        <v>37596934</v>
      </c>
      <c r="J5462" t="s">
        <v>2558</v>
      </c>
      <c r="K5462">
        <v>0</v>
      </c>
      <c r="L5462" t="s">
        <v>1228</v>
      </c>
      <c r="M5462">
        <v>0</v>
      </c>
      <c r="N5462" t="s">
        <v>1228</v>
      </c>
    </row>
    <row r="5463" spans="1:14" hidden="1">
      <c r="A5463">
        <v>10</v>
      </c>
      <c r="B5463">
        <v>41</v>
      </c>
      <c r="C5463" t="s">
        <v>2555</v>
      </c>
      <c r="D5463" t="s">
        <v>2684</v>
      </c>
      <c r="E5463">
        <v>1000730</v>
      </c>
      <c r="F5463" t="s">
        <v>47</v>
      </c>
      <c r="G5463" t="s">
        <v>135</v>
      </c>
      <c r="H5463" t="s">
        <v>2557</v>
      </c>
      <c r="I5463">
        <v>37596934</v>
      </c>
      <c r="J5463" t="s">
        <v>2558</v>
      </c>
      <c r="K5463">
        <v>0</v>
      </c>
      <c r="L5463" t="s">
        <v>1228</v>
      </c>
      <c r="M5463">
        <v>0</v>
      </c>
      <c r="N5463" t="s">
        <v>1228</v>
      </c>
    </row>
    <row r="5464" spans="1:14" hidden="1">
      <c r="A5464">
        <v>10</v>
      </c>
      <c r="B5464">
        <v>41</v>
      </c>
      <c r="C5464" t="s">
        <v>2555</v>
      </c>
      <c r="D5464" t="s">
        <v>2684</v>
      </c>
      <c r="E5464">
        <v>1000730</v>
      </c>
      <c r="F5464" t="s">
        <v>47</v>
      </c>
      <c r="G5464" t="s">
        <v>317</v>
      </c>
      <c r="H5464" t="s">
        <v>2557</v>
      </c>
      <c r="I5464">
        <v>37596934</v>
      </c>
      <c r="J5464" t="s">
        <v>2558</v>
      </c>
      <c r="K5464">
        <v>0</v>
      </c>
      <c r="L5464" t="s">
        <v>1228</v>
      </c>
      <c r="M5464">
        <v>0</v>
      </c>
      <c r="N5464" t="s">
        <v>1228</v>
      </c>
    </row>
    <row r="5465" spans="1:14" hidden="1">
      <c r="A5465">
        <v>10</v>
      </c>
      <c r="B5465">
        <v>41</v>
      </c>
      <c r="C5465" t="s">
        <v>2555</v>
      </c>
      <c r="D5465" t="s">
        <v>2684</v>
      </c>
      <c r="E5465">
        <v>1000730</v>
      </c>
      <c r="F5465" t="s">
        <v>47</v>
      </c>
      <c r="G5465" t="s">
        <v>80</v>
      </c>
      <c r="H5465" t="s">
        <v>2557</v>
      </c>
      <c r="I5465">
        <v>37596934</v>
      </c>
      <c r="J5465" t="s">
        <v>2558</v>
      </c>
      <c r="K5465">
        <v>0</v>
      </c>
      <c r="L5465" t="s">
        <v>1228</v>
      </c>
      <c r="M5465">
        <v>0</v>
      </c>
      <c r="N5465" t="s">
        <v>1228</v>
      </c>
    </row>
    <row r="5466" spans="1:14" hidden="1">
      <c r="A5466">
        <v>10</v>
      </c>
      <c r="B5466">
        <v>41</v>
      </c>
      <c r="C5466" t="s">
        <v>2555</v>
      </c>
      <c r="D5466" t="s">
        <v>2684</v>
      </c>
      <c r="E5466">
        <v>1000730</v>
      </c>
      <c r="F5466" t="s">
        <v>47</v>
      </c>
      <c r="G5466" t="s">
        <v>245</v>
      </c>
      <c r="H5466" t="s">
        <v>2557</v>
      </c>
      <c r="I5466">
        <v>37596934</v>
      </c>
      <c r="J5466" t="s">
        <v>2558</v>
      </c>
      <c r="K5466">
        <v>0</v>
      </c>
      <c r="L5466" t="s">
        <v>1228</v>
      </c>
      <c r="M5466">
        <v>0</v>
      </c>
      <c r="N5466" t="s">
        <v>1228</v>
      </c>
    </row>
    <row r="5467" spans="1:14" hidden="1">
      <c r="A5467">
        <v>10</v>
      </c>
      <c r="B5467">
        <v>41</v>
      </c>
      <c r="C5467" t="s">
        <v>2555</v>
      </c>
      <c r="D5467" t="s">
        <v>2684</v>
      </c>
      <c r="E5467">
        <v>1000730</v>
      </c>
      <c r="F5467" t="s">
        <v>47</v>
      </c>
      <c r="G5467" t="s">
        <v>326</v>
      </c>
      <c r="H5467" t="s">
        <v>2557</v>
      </c>
      <c r="I5467">
        <v>37596934</v>
      </c>
      <c r="J5467" t="s">
        <v>2558</v>
      </c>
      <c r="K5467">
        <v>0</v>
      </c>
      <c r="L5467" t="s">
        <v>1228</v>
      </c>
      <c r="M5467">
        <v>0</v>
      </c>
      <c r="N5467" t="s">
        <v>1228</v>
      </c>
    </row>
    <row r="5468" spans="1:14" hidden="1">
      <c r="A5468">
        <v>10</v>
      </c>
      <c r="B5468">
        <v>41</v>
      </c>
      <c r="C5468" t="s">
        <v>2555</v>
      </c>
      <c r="D5468" t="s">
        <v>2684</v>
      </c>
      <c r="E5468">
        <v>1000730</v>
      </c>
      <c r="F5468" t="s">
        <v>47</v>
      </c>
      <c r="G5468" t="s">
        <v>245</v>
      </c>
      <c r="H5468" t="s">
        <v>2557</v>
      </c>
      <c r="I5468">
        <v>37596934</v>
      </c>
      <c r="J5468" t="s">
        <v>2558</v>
      </c>
      <c r="K5468">
        <v>0</v>
      </c>
      <c r="L5468" t="s">
        <v>1228</v>
      </c>
      <c r="M5468">
        <v>0</v>
      </c>
      <c r="N5468" t="s">
        <v>1228</v>
      </c>
    </row>
    <row r="5469" spans="1:14" hidden="1">
      <c r="A5469">
        <v>10</v>
      </c>
      <c r="B5469">
        <v>41</v>
      </c>
      <c r="C5469" t="s">
        <v>2555</v>
      </c>
      <c r="D5469" t="s">
        <v>2684</v>
      </c>
      <c r="E5469">
        <v>1000730</v>
      </c>
      <c r="F5469" t="s">
        <v>47</v>
      </c>
      <c r="G5469" t="s">
        <v>320</v>
      </c>
      <c r="H5469" t="s">
        <v>2557</v>
      </c>
      <c r="I5469">
        <v>37596934</v>
      </c>
      <c r="J5469" t="s">
        <v>2558</v>
      </c>
      <c r="K5469">
        <v>0</v>
      </c>
      <c r="L5469" t="s">
        <v>1228</v>
      </c>
      <c r="M5469">
        <v>0</v>
      </c>
      <c r="N5469" t="s">
        <v>1228</v>
      </c>
    </row>
    <row r="5470" spans="1:14" hidden="1">
      <c r="A5470">
        <v>10</v>
      </c>
      <c r="B5470">
        <v>41</v>
      </c>
      <c r="C5470" t="s">
        <v>2555</v>
      </c>
      <c r="D5470" t="s">
        <v>2684</v>
      </c>
      <c r="E5470">
        <v>1000730</v>
      </c>
      <c r="F5470" t="s">
        <v>47</v>
      </c>
      <c r="G5470" t="s">
        <v>135</v>
      </c>
      <c r="H5470" t="s">
        <v>2557</v>
      </c>
      <c r="I5470">
        <v>37596934</v>
      </c>
      <c r="J5470" t="s">
        <v>2558</v>
      </c>
      <c r="K5470">
        <v>0</v>
      </c>
      <c r="L5470" t="s">
        <v>1228</v>
      </c>
      <c r="M5470">
        <v>0</v>
      </c>
      <c r="N5470" t="s">
        <v>1228</v>
      </c>
    </row>
    <row r="5471" spans="1:14" hidden="1">
      <c r="A5471">
        <v>10</v>
      </c>
      <c r="B5471">
        <v>41</v>
      </c>
      <c r="C5471" t="s">
        <v>2555</v>
      </c>
      <c r="D5471" t="s">
        <v>2684</v>
      </c>
      <c r="E5471">
        <v>1000730</v>
      </c>
      <c r="F5471" t="s">
        <v>47</v>
      </c>
      <c r="G5471" t="s">
        <v>409</v>
      </c>
      <c r="H5471" t="s">
        <v>2557</v>
      </c>
      <c r="I5471">
        <v>37596934</v>
      </c>
      <c r="J5471" t="s">
        <v>2558</v>
      </c>
      <c r="K5471">
        <v>0</v>
      </c>
      <c r="L5471" t="s">
        <v>1228</v>
      </c>
      <c r="M5471">
        <v>0</v>
      </c>
      <c r="N5471" t="s">
        <v>1228</v>
      </c>
    </row>
    <row r="5472" spans="1:14" hidden="1">
      <c r="A5472">
        <v>10</v>
      </c>
      <c r="B5472">
        <v>41</v>
      </c>
      <c r="C5472" t="s">
        <v>2555</v>
      </c>
      <c r="D5472" t="s">
        <v>2684</v>
      </c>
      <c r="E5472">
        <v>1000730</v>
      </c>
      <c r="F5472" t="s">
        <v>47</v>
      </c>
      <c r="G5472" t="s">
        <v>317</v>
      </c>
      <c r="H5472" t="s">
        <v>2557</v>
      </c>
      <c r="I5472">
        <v>37596934</v>
      </c>
      <c r="J5472" t="s">
        <v>2558</v>
      </c>
      <c r="K5472">
        <v>0</v>
      </c>
      <c r="L5472" t="s">
        <v>1228</v>
      </c>
      <c r="M5472">
        <v>0</v>
      </c>
      <c r="N5472" t="s">
        <v>1228</v>
      </c>
    </row>
    <row r="5473" spans="1:14" hidden="1">
      <c r="A5473">
        <v>10</v>
      </c>
      <c r="B5473">
        <v>41</v>
      </c>
      <c r="C5473" t="s">
        <v>2555</v>
      </c>
      <c r="D5473" t="s">
        <v>2684</v>
      </c>
      <c r="E5473">
        <v>1000730</v>
      </c>
      <c r="F5473" t="s">
        <v>47</v>
      </c>
      <c r="G5473" t="s">
        <v>80</v>
      </c>
      <c r="H5473" t="s">
        <v>2557</v>
      </c>
      <c r="I5473">
        <v>37596934</v>
      </c>
      <c r="J5473" t="s">
        <v>2558</v>
      </c>
      <c r="K5473">
        <v>0</v>
      </c>
      <c r="L5473" t="s">
        <v>1228</v>
      </c>
      <c r="M5473">
        <v>0</v>
      </c>
      <c r="N5473" t="s">
        <v>1228</v>
      </c>
    </row>
    <row r="5474" spans="1:14" hidden="1">
      <c r="A5474">
        <v>10</v>
      </c>
      <c r="B5474">
        <v>41</v>
      </c>
      <c r="C5474" t="s">
        <v>2555</v>
      </c>
      <c r="D5474" t="s">
        <v>2684</v>
      </c>
      <c r="E5474">
        <v>1000730</v>
      </c>
      <c r="F5474" t="s">
        <v>47</v>
      </c>
      <c r="G5474" t="s">
        <v>414</v>
      </c>
      <c r="H5474" t="s">
        <v>2557</v>
      </c>
      <c r="I5474">
        <v>37596934</v>
      </c>
      <c r="J5474" t="s">
        <v>2558</v>
      </c>
      <c r="K5474">
        <v>0</v>
      </c>
      <c r="L5474" t="s">
        <v>1228</v>
      </c>
      <c r="M5474">
        <v>0</v>
      </c>
      <c r="N5474" t="s">
        <v>1228</v>
      </c>
    </row>
    <row r="5475" spans="1:14" hidden="1">
      <c r="A5475">
        <v>10</v>
      </c>
      <c r="B5475">
        <v>41</v>
      </c>
      <c r="C5475" t="s">
        <v>2555</v>
      </c>
      <c r="D5475" t="s">
        <v>2684</v>
      </c>
      <c r="E5475">
        <v>1000730</v>
      </c>
      <c r="F5475" t="s">
        <v>47</v>
      </c>
      <c r="G5475" t="s">
        <v>117</v>
      </c>
      <c r="H5475" t="s">
        <v>2557</v>
      </c>
      <c r="I5475">
        <v>37596934</v>
      </c>
      <c r="J5475" t="s">
        <v>2558</v>
      </c>
      <c r="K5475">
        <v>0</v>
      </c>
      <c r="L5475" t="s">
        <v>1228</v>
      </c>
      <c r="M5475">
        <v>0</v>
      </c>
      <c r="N5475" t="s">
        <v>1228</v>
      </c>
    </row>
    <row r="5476" spans="1:14" hidden="1">
      <c r="A5476">
        <v>10</v>
      </c>
      <c r="B5476">
        <v>41</v>
      </c>
      <c r="C5476" t="s">
        <v>2555</v>
      </c>
      <c r="D5476" t="s">
        <v>2684</v>
      </c>
      <c r="E5476">
        <v>1000730</v>
      </c>
      <c r="F5476" t="s">
        <v>47</v>
      </c>
      <c r="G5476" t="s">
        <v>117</v>
      </c>
      <c r="H5476" t="s">
        <v>2557</v>
      </c>
      <c r="I5476">
        <v>37596934</v>
      </c>
      <c r="J5476" t="s">
        <v>2558</v>
      </c>
      <c r="K5476">
        <v>0</v>
      </c>
      <c r="L5476" t="s">
        <v>1228</v>
      </c>
      <c r="M5476">
        <v>0</v>
      </c>
      <c r="N5476" t="s">
        <v>1228</v>
      </c>
    </row>
    <row r="5477" spans="1:14" hidden="1">
      <c r="A5477">
        <v>10</v>
      </c>
      <c r="B5477">
        <v>41</v>
      </c>
      <c r="C5477" t="s">
        <v>2555</v>
      </c>
      <c r="D5477" t="s">
        <v>2684</v>
      </c>
      <c r="E5477">
        <v>1000730</v>
      </c>
      <c r="F5477" t="s">
        <v>47</v>
      </c>
      <c r="G5477" t="s">
        <v>254</v>
      </c>
      <c r="H5477" t="s">
        <v>2557</v>
      </c>
      <c r="I5477">
        <v>37596934</v>
      </c>
      <c r="J5477" t="s">
        <v>2558</v>
      </c>
      <c r="K5477">
        <v>0</v>
      </c>
      <c r="L5477" t="s">
        <v>1228</v>
      </c>
      <c r="M5477">
        <v>0</v>
      </c>
      <c r="N5477" t="s">
        <v>1228</v>
      </c>
    </row>
    <row r="5478" spans="1:14" hidden="1">
      <c r="A5478">
        <v>10</v>
      </c>
      <c r="B5478">
        <v>41</v>
      </c>
      <c r="C5478" t="s">
        <v>2555</v>
      </c>
      <c r="D5478" t="s">
        <v>2684</v>
      </c>
      <c r="E5478">
        <v>1000730</v>
      </c>
      <c r="F5478" t="s">
        <v>47</v>
      </c>
      <c r="G5478" t="s">
        <v>135</v>
      </c>
      <c r="H5478" t="s">
        <v>2557</v>
      </c>
      <c r="I5478">
        <v>37596934</v>
      </c>
      <c r="J5478" t="s">
        <v>2558</v>
      </c>
      <c r="K5478">
        <v>0</v>
      </c>
      <c r="L5478" t="s">
        <v>1228</v>
      </c>
      <c r="M5478">
        <v>0</v>
      </c>
      <c r="N5478" t="s">
        <v>1228</v>
      </c>
    </row>
    <row r="5479" spans="1:14" hidden="1">
      <c r="A5479">
        <v>10</v>
      </c>
      <c r="B5479">
        <v>41</v>
      </c>
      <c r="C5479" t="s">
        <v>2555</v>
      </c>
      <c r="D5479" t="s">
        <v>2684</v>
      </c>
      <c r="E5479">
        <v>1000730</v>
      </c>
      <c r="F5479" t="s">
        <v>47</v>
      </c>
      <c r="G5479" t="s">
        <v>317</v>
      </c>
      <c r="H5479" t="s">
        <v>2557</v>
      </c>
      <c r="I5479">
        <v>37596934</v>
      </c>
      <c r="J5479" t="s">
        <v>2558</v>
      </c>
      <c r="K5479">
        <v>0</v>
      </c>
      <c r="L5479" t="s">
        <v>1228</v>
      </c>
      <c r="M5479">
        <v>0</v>
      </c>
      <c r="N5479" t="s">
        <v>1228</v>
      </c>
    </row>
    <row r="5480" spans="1:14" hidden="1">
      <c r="A5480">
        <v>10</v>
      </c>
      <c r="B5480">
        <v>41</v>
      </c>
      <c r="C5480" t="s">
        <v>2555</v>
      </c>
      <c r="D5480" t="s">
        <v>2684</v>
      </c>
      <c r="E5480">
        <v>1000730</v>
      </c>
      <c r="F5480" t="s">
        <v>47</v>
      </c>
      <c r="G5480" t="s">
        <v>279</v>
      </c>
      <c r="H5480" t="s">
        <v>2557</v>
      </c>
      <c r="I5480">
        <v>37596934</v>
      </c>
      <c r="J5480" t="s">
        <v>2558</v>
      </c>
      <c r="K5480">
        <v>0</v>
      </c>
      <c r="L5480" t="s">
        <v>1228</v>
      </c>
      <c r="M5480">
        <v>0</v>
      </c>
      <c r="N5480" t="s">
        <v>1228</v>
      </c>
    </row>
    <row r="5481" spans="1:14" hidden="1">
      <c r="A5481">
        <v>10</v>
      </c>
      <c r="B5481">
        <v>41</v>
      </c>
      <c r="C5481" t="s">
        <v>2555</v>
      </c>
      <c r="D5481" t="s">
        <v>2684</v>
      </c>
      <c r="E5481">
        <v>1000730</v>
      </c>
      <c r="F5481" t="s">
        <v>47</v>
      </c>
      <c r="G5481" t="s">
        <v>80</v>
      </c>
      <c r="H5481" t="s">
        <v>2557</v>
      </c>
      <c r="I5481">
        <v>37596934</v>
      </c>
      <c r="J5481" t="s">
        <v>2558</v>
      </c>
      <c r="K5481">
        <v>0</v>
      </c>
      <c r="L5481" t="s">
        <v>1228</v>
      </c>
      <c r="M5481">
        <v>0</v>
      </c>
      <c r="N5481" t="s">
        <v>1228</v>
      </c>
    </row>
    <row r="5482" spans="1:14" hidden="1">
      <c r="A5482">
        <v>10</v>
      </c>
      <c r="B5482">
        <v>41</v>
      </c>
      <c r="C5482" t="s">
        <v>2555</v>
      </c>
      <c r="D5482" t="s">
        <v>2684</v>
      </c>
      <c r="E5482">
        <v>1000730</v>
      </c>
      <c r="F5482" t="s">
        <v>47</v>
      </c>
      <c r="G5482" t="s">
        <v>135</v>
      </c>
      <c r="H5482" t="s">
        <v>2557</v>
      </c>
      <c r="I5482">
        <v>37596934</v>
      </c>
      <c r="J5482" t="s">
        <v>2558</v>
      </c>
      <c r="K5482">
        <v>0</v>
      </c>
      <c r="L5482" t="s">
        <v>1228</v>
      </c>
      <c r="M5482">
        <v>0</v>
      </c>
      <c r="N5482" t="s">
        <v>1228</v>
      </c>
    </row>
    <row r="5483" spans="1:14" hidden="1">
      <c r="A5483">
        <v>10</v>
      </c>
      <c r="B5483">
        <v>41</v>
      </c>
      <c r="C5483" t="s">
        <v>2555</v>
      </c>
      <c r="D5483" t="s">
        <v>2684</v>
      </c>
      <c r="E5483">
        <v>1000730</v>
      </c>
      <c r="F5483" t="s">
        <v>47</v>
      </c>
      <c r="G5483" t="s">
        <v>155</v>
      </c>
      <c r="H5483" t="s">
        <v>2557</v>
      </c>
      <c r="I5483">
        <v>37596934</v>
      </c>
      <c r="J5483" t="s">
        <v>2558</v>
      </c>
      <c r="K5483">
        <v>0</v>
      </c>
      <c r="L5483" t="s">
        <v>1228</v>
      </c>
      <c r="M5483">
        <v>0</v>
      </c>
      <c r="N5483" t="s">
        <v>1228</v>
      </c>
    </row>
    <row r="5484" spans="1:14" hidden="1">
      <c r="A5484">
        <v>19</v>
      </c>
      <c r="B5484">
        <v>41</v>
      </c>
      <c r="C5484" t="s">
        <v>2560</v>
      </c>
      <c r="D5484" t="s">
        <v>2684</v>
      </c>
      <c r="E5484">
        <v>1000730</v>
      </c>
      <c r="F5484" t="s">
        <v>47</v>
      </c>
      <c r="G5484" t="s">
        <v>54</v>
      </c>
      <c r="H5484" t="s">
        <v>2557</v>
      </c>
      <c r="I5484">
        <v>3912801249</v>
      </c>
      <c r="J5484" t="s">
        <v>2558</v>
      </c>
      <c r="K5484">
        <v>0</v>
      </c>
      <c r="L5484" t="s">
        <v>1228</v>
      </c>
      <c r="M5484">
        <v>0</v>
      </c>
      <c r="N5484" t="s">
        <v>1228</v>
      </c>
    </row>
    <row r="5485" spans="1:14" hidden="1">
      <c r="A5485">
        <v>19</v>
      </c>
      <c r="B5485">
        <v>41</v>
      </c>
      <c r="C5485" t="s">
        <v>2560</v>
      </c>
      <c r="D5485" t="s">
        <v>2684</v>
      </c>
      <c r="E5485">
        <v>1000730</v>
      </c>
      <c r="F5485" t="s">
        <v>47</v>
      </c>
      <c r="G5485" t="s">
        <v>54</v>
      </c>
      <c r="H5485" t="s">
        <v>2557</v>
      </c>
      <c r="I5485">
        <v>3912801249</v>
      </c>
      <c r="J5485" t="s">
        <v>2558</v>
      </c>
      <c r="K5485">
        <v>0</v>
      </c>
      <c r="L5485" t="s">
        <v>1228</v>
      </c>
      <c r="M5485">
        <v>0</v>
      </c>
      <c r="N5485" t="s">
        <v>1228</v>
      </c>
    </row>
    <row r="5486" spans="1:14" hidden="1">
      <c r="A5486">
        <v>19</v>
      </c>
      <c r="B5486">
        <v>41</v>
      </c>
      <c r="C5486" t="s">
        <v>2560</v>
      </c>
      <c r="D5486" t="s">
        <v>2684</v>
      </c>
      <c r="E5486">
        <v>1000730</v>
      </c>
      <c r="F5486" t="s">
        <v>47</v>
      </c>
      <c r="G5486" t="s">
        <v>54</v>
      </c>
      <c r="H5486" t="s">
        <v>2557</v>
      </c>
      <c r="I5486">
        <v>3912801249</v>
      </c>
      <c r="J5486" t="s">
        <v>2558</v>
      </c>
      <c r="K5486">
        <v>0</v>
      </c>
      <c r="L5486" t="s">
        <v>1228</v>
      </c>
      <c r="M5486">
        <v>0</v>
      </c>
      <c r="N5486" t="s">
        <v>1228</v>
      </c>
    </row>
    <row r="5487" spans="1:14" hidden="1">
      <c r="A5487">
        <v>19</v>
      </c>
      <c r="B5487">
        <v>41</v>
      </c>
      <c r="C5487" t="s">
        <v>2560</v>
      </c>
      <c r="D5487" t="s">
        <v>2684</v>
      </c>
      <c r="E5487">
        <v>1000730</v>
      </c>
      <c r="F5487" t="s">
        <v>47</v>
      </c>
      <c r="G5487" t="s">
        <v>54</v>
      </c>
      <c r="H5487" t="s">
        <v>2557</v>
      </c>
      <c r="I5487">
        <v>3912801249</v>
      </c>
      <c r="J5487" t="s">
        <v>2558</v>
      </c>
      <c r="K5487">
        <v>0</v>
      </c>
      <c r="L5487" t="s">
        <v>1228</v>
      </c>
      <c r="M5487">
        <v>0</v>
      </c>
      <c r="N5487" t="s">
        <v>1228</v>
      </c>
    </row>
    <row r="5488" spans="1:14" hidden="1">
      <c r="A5488">
        <v>19</v>
      </c>
      <c r="B5488">
        <v>41</v>
      </c>
      <c r="C5488" t="s">
        <v>2560</v>
      </c>
      <c r="D5488" t="s">
        <v>2684</v>
      </c>
      <c r="E5488">
        <v>1000730</v>
      </c>
      <c r="F5488" t="s">
        <v>47</v>
      </c>
      <c r="G5488" t="s">
        <v>54</v>
      </c>
      <c r="H5488" t="s">
        <v>2557</v>
      </c>
      <c r="I5488">
        <v>3912801249</v>
      </c>
      <c r="J5488" t="s">
        <v>2558</v>
      </c>
      <c r="K5488">
        <v>0</v>
      </c>
      <c r="L5488" t="s">
        <v>1228</v>
      </c>
      <c r="M5488">
        <v>0</v>
      </c>
      <c r="N5488" t="s">
        <v>1228</v>
      </c>
    </row>
    <row r="5489" spans="1:14" hidden="1">
      <c r="A5489">
        <v>19</v>
      </c>
      <c r="B5489">
        <v>41</v>
      </c>
      <c r="C5489" t="s">
        <v>2560</v>
      </c>
      <c r="D5489" t="s">
        <v>2684</v>
      </c>
      <c r="E5489">
        <v>1000730</v>
      </c>
      <c r="F5489" t="s">
        <v>47</v>
      </c>
      <c r="G5489" t="s">
        <v>54</v>
      </c>
      <c r="H5489" t="s">
        <v>2557</v>
      </c>
      <c r="I5489">
        <v>3912801249</v>
      </c>
      <c r="J5489" t="s">
        <v>2558</v>
      </c>
      <c r="K5489">
        <v>0</v>
      </c>
      <c r="L5489" t="s">
        <v>1228</v>
      </c>
      <c r="M5489">
        <v>0</v>
      </c>
      <c r="N5489" t="s">
        <v>1228</v>
      </c>
    </row>
    <row r="5490" spans="1:14" hidden="1">
      <c r="A5490">
        <v>19</v>
      </c>
      <c r="B5490">
        <v>41</v>
      </c>
      <c r="C5490" t="s">
        <v>2560</v>
      </c>
      <c r="D5490" t="s">
        <v>2684</v>
      </c>
      <c r="E5490">
        <v>1000730</v>
      </c>
      <c r="F5490" t="s">
        <v>47</v>
      </c>
      <c r="G5490" t="s">
        <v>54</v>
      </c>
      <c r="H5490" t="s">
        <v>2557</v>
      </c>
      <c r="I5490">
        <v>3912801249</v>
      </c>
      <c r="J5490" t="s">
        <v>2558</v>
      </c>
      <c r="K5490">
        <v>0</v>
      </c>
      <c r="L5490" t="s">
        <v>1228</v>
      </c>
      <c r="M5490">
        <v>0</v>
      </c>
      <c r="N5490" t="s">
        <v>1228</v>
      </c>
    </row>
    <row r="5491" spans="1:14" hidden="1">
      <c r="A5491">
        <v>19</v>
      </c>
      <c r="B5491">
        <v>41</v>
      </c>
      <c r="C5491" t="s">
        <v>2560</v>
      </c>
      <c r="D5491" t="s">
        <v>2684</v>
      </c>
      <c r="E5491">
        <v>1000730</v>
      </c>
      <c r="F5491" t="s">
        <v>47</v>
      </c>
      <c r="G5491" t="s">
        <v>54</v>
      </c>
      <c r="H5491" t="s">
        <v>2557</v>
      </c>
      <c r="I5491">
        <v>3912801249</v>
      </c>
      <c r="J5491" t="s">
        <v>2558</v>
      </c>
      <c r="K5491">
        <v>0</v>
      </c>
      <c r="L5491" t="s">
        <v>1228</v>
      </c>
      <c r="M5491">
        <v>0</v>
      </c>
      <c r="N5491" t="s">
        <v>1228</v>
      </c>
    </row>
    <row r="5492" spans="1:14" hidden="1">
      <c r="A5492">
        <v>19</v>
      </c>
      <c r="B5492">
        <v>41</v>
      </c>
      <c r="C5492" t="s">
        <v>2560</v>
      </c>
      <c r="D5492" t="s">
        <v>2684</v>
      </c>
      <c r="E5492">
        <v>1000730</v>
      </c>
      <c r="F5492" t="s">
        <v>47</v>
      </c>
      <c r="G5492" t="s">
        <v>54</v>
      </c>
      <c r="H5492" t="s">
        <v>2557</v>
      </c>
      <c r="I5492">
        <v>3912801249</v>
      </c>
      <c r="J5492" t="s">
        <v>2558</v>
      </c>
      <c r="K5492">
        <v>0</v>
      </c>
      <c r="L5492" t="s">
        <v>1228</v>
      </c>
      <c r="M5492">
        <v>0</v>
      </c>
      <c r="N5492" t="s">
        <v>1228</v>
      </c>
    </row>
    <row r="5493" spans="1:14" hidden="1">
      <c r="A5493">
        <v>19</v>
      </c>
      <c r="B5493">
        <v>41</v>
      </c>
      <c r="C5493" t="s">
        <v>2560</v>
      </c>
      <c r="D5493" t="s">
        <v>2684</v>
      </c>
      <c r="E5493">
        <v>1000730</v>
      </c>
      <c r="F5493" t="s">
        <v>47</v>
      </c>
      <c r="G5493" t="s">
        <v>54</v>
      </c>
      <c r="H5493" t="s">
        <v>2557</v>
      </c>
      <c r="I5493">
        <v>3912801249</v>
      </c>
      <c r="J5493" t="s">
        <v>2558</v>
      </c>
      <c r="K5493" t="s">
        <v>2579</v>
      </c>
      <c r="L5493" t="s">
        <v>1228</v>
      </c>
      <c r="M5493">
        <v>0</v>
      </c>
      <c r="N5493" t="s">
        <v>1228</v>
      </c>
    </row>
    <row r="5494" spans="1:14" hidden="1">
      <c r="A5494">
        <v>19</v>
      </c>
      <c r="B5494">
        <v>41</v>
      </c>
      <c r="C5494" t="s">
        <v>2560</v>
      </c>
      <c r="D5494" t="s">
        <v>2684</v>
      </c>
      <c r="E5494">
        <v>1000730</v>
      </c>
      <c r="F5494" t="s">
        <v>47</v>
      </c>
      <c r="G5494" t="s">
        <v>54</v>
      </c>
      <c r="H5494" t="s">
        <v>2557</v>
      </c>
      <c r="I5494">
        <v>3912801249</v>
      </c>
      <c r="J5494" t="s">
        <v>2558</v>
      </c>
      <c r="K5494">
        <v>0</v>
      </c>
      <c r="L5494" t="s">
        <v>1228</v>
      </c>
      <c r="M5494">
        <v>0</v>
      </c>
      <c r="N5494" t="s">
        <v>1228</v>
      </c>
    </row>
    <row r="5495" spans="1:14" hidden="1">
      <c r="A5495">
        <v>19</v>
      </c>
      <c r="B5495">
        <v>41</v>
      </c>
      <c r="C5495" t="s">
        <v>2560</v>
      </c>
      <c r="D5495" t="s">
        <v>2684</v>
      </c>
      <c r="E5495">
        <v>1000730</v>
      </c>
      <c r="F5495" t="s">
        <v>47</v>
      </c>
      <c r="G5495" t="s">
        <v>54</v>
      </c>
      <c r="H5495" t="s">
        <v>2557</v>
      </c>
      <c r="I5495">
        <v>3912801249</v>
      </c>
      <c r="J5495" t="s">
        <v>2558</v>
      </c>
      <c r="K5495">
        <v>0</v>
      </c>
      <c r="L5495" t="s">
        <v>1228</v>
      </c>
      <c r="M5495">
        <v>0</v>
      </c>
      <c r="N5495" t="s">
        <v>1228</v>
      </c>
    </row>
    <row r="5496" spans="1:14" hidden="1">
      <c r="A5496">
        <v>19</v>
      </c>
      <c r="B5496">
        <v>41</v>
      </c>
      <c r="C5496" t="s">
        <v>2560</v>
      </c>
      <c r="D5496" t="s">
        <v>2684</v>
      </c>
      <c r="E5496">
        <v>1000730</v>
      </c>
      <c r="F5496" t="s">
        <v>47</v>
      </c>
      <c r="G5496" t="s">
        <v>54</v>
      </c>
      <c r="H5496" t="s">
        <v>2557</v>
      </c>
      <c r="I5496">
        <v>3912801249</v>
      </c>
      <c r="J5496" t="s">
        <v>2558</v>
      </c>
      <c r="K5496">
        <v>0</v>
      </c>
      <c r="L5496" t="s">
        <v>1228</v>
      </c>
      <c r="M5496">
        <v>0</v>
      </c>
      <c r="N5496" t="s">
        <v>1228</v>
      </c>
    </row>
    <row r="5497" spans="1:14" hidden="1">
      <c r="A5497">
        <v>19</v>
      </c>
      <c r="B5497">
        <v>41</v>
      </c>
      <c r="C5497" t="s">
        <v>2560</v>
      </c>
      <c r="D5497" t="s">
        <v>2684</v>
      </c>
      <c r="E5497">
        <v>1000730</v>
      </c>
      <c r="F5497" t="s">
        <v>47</v>
      </c>
      <c r="G5497" t="s">
        <v>54</v>
      </c>
      <c r="H5497" t="s">
        <v>2557</v>
      </c>
      <c r="I5497">
        <v>3912801249</v>
      </c>
      <c r="J5497" t="s">
        <v>2558</v>
      </c>
      <c r="K5497">
        <v>0</v>
      </c>
      <c r="L5497" t="s">
        <v>1228</v>
      </c>
      <c r="M5497">
        <v>0</v>
      </c>
      <c r="N5497" t="s">
        <v>1228</v>
      </c>
    </row>
    <row r="5498" spans="1:14" hidden="1">
      <c r="A5498">
        <v>19</v>
      </c>
      <c r="B5498">
        <v>41</v>
      </c>
      <c r="C5498" t="s">
        <v>2560</v>
      </c>
      <c r="D5498" t="s">
        <v>2684</v>
      </c>
      <c r="E5498">
        <v>1000730</v>
      </c>
      <c r="F5498" t="s">
        <v>47</v>
      </c>
      <c r="G5498" t="s">
        <v>54</v>
      </c>
      <c r="H5498" t="s">
        <v>2557</v>
      </c>
      <c r="I5498">
        <v>3912801249</v>
      </c>
      <c r="J5498" t="s">
        <v>2558</v>
      </c>
      <c r="K5498">
        <v>0</v>
      </c>
      <c r="L5498" t="s">
        <v>1228</v>
      </c>
      <c r="M5498">
        <v>0</v>
      </c>
      <c r="N5498" t="s">
        <v>1228</v>
      </c>
    </row>
    <row r="5499" spans="1:14" hidden="1">
      <c r="A5499">
        <v>19</v>
      </c>
      <c r="B5499">
        <v>41</v>
      </c>
      <c r="C5499" t="s">
        <v>2560</v>
      </c>
      <c r="D5499" t="s">
        <v>2684</v>
      </c>
      <c r="E5499">
        <v>1000730</v>
      </c>
      <c r="F5499" t="s">
        <v>47</v>
      </c>
      <c r="G5499" t="s">
        <v>54</v>
      </c>
      <c r="H5499" t="s">
        <v>2557</v>
      </c>
      <c r="I5499">
        <v>3912801249</v>
      </c>
      <c r="J5499" t="s">
        <v>2558</v>
      </c>
      <c r="K5499">
        <v>0</v>
      </c>
      <c r="L5499" t="s">
        <v>1228</v>
      </c>
      <c r="M5499">
        <v>0</v>
      </c>
      <c r="N5499" t="s">
        <v>1228</v>
      </c>
    </row>
    <row r="5500" spans="1:14" hidden="1">
      <c r="A5500">
        <v>19</v>
      </c>
      <c r="B5500">
        <v>41</v>
      </c>
      <c r="C5500" t="s">
        <v>2560</v>
      </c>
      <c r="D5500" t="s">
        <v>2684</v>
      </c>
      <c r="E5500">
        <v>1000730</v>
      </c>
      <c r="F5500" t="s">
        <v>47</v>
      </c>
      <c r="G5500" t="s">
        <v>54</v>
      </c>
      <c r="H5500" t="s">
        <v>2557</v>
      </c>
      <c r="I5500">
        <v>3912801249</v>
      </c>
      <c r="J5500" t="s">
        <v>2558</v>
      </c>
      <c r="K5500">
        <v>0</v>
      </c>
      <c r="L5500" t="s">
        <v>1228</v>
      </c>
      <c r="M5500">
        <v>0</v>
      </c>
      <c r="N5500" t="s">
        <v>1228</v>
      </c>
    </row>
    <row r="5501" spans="1:14" hidden="1">
      <c r="A5501">
        <v>19</v>
      </c>
      <c r="B5501">
        <v>41</v>
      </c>
      <c r="C5501" t="s">
        <v>2560</v>
      </c>
      <c r="D5501" t="s">
        <v>2684</v>
      </c>
      <c r="E5501">
        <v>1000730</v>
      </c>
      <c r="F5501" t="s">
        <v>47</v>
      </c>
      <c r="G5501" t="s">
        <v>54</v>
      </c>
      <c r="H5501" t="s">
        <v>2557</v>
      </c>
      <c r="I5501">
        <v>3912801249</v>
      </c>
      <c r="J5501" t="s">
        <v>2558</v>
      </c>
      <c r="K5501">
        <v>0</v>
      </c>
      <c r="L5501" t="s">
        <v>1228</v>
      </c>
      <c r="M5501">
        <v>0</v>
      </c>
      <c r="N5501" t="s">
        <v>1228</v>
      </c>
    </row>
    <row r="5502" spans="1:14" hidden="1">
      <c r="A5502">
        <v>19</v>
      </c>
      <c r="B5502">
        <v>41</v>
      </c>
      <c r="C5502" t="s">
        <v>2560</v>
      </c>
      <c r="D5502" t="s">
        <v>2684</v>
      </c>
      <c r="E5502">
        <v>1000730</v>
      </c>
      <c r="F5502" t="s">
        <v>47</v>
      </c>
      <c r="G5502" t="s">
        <v>54</v>
      </c>
      <c r="H5502" t="s">
        <v>2557</v>
      </c>
      <c r="I5502">
        <v>3912801249</v>
      </c>
      <c r="J5502" t="s">
        <v>2558</v>
      </c>
      <c r="K5502">
        <v>0</v>
      </c>
      <c r="L5502" t="s">
        <v>1228</v>
      </c>
      <c r="M5502">
        <v>0</v>
      </c>
      <c r="N5502" t="s">
        <v>1228</v>
      </c>
    </row>
    <row r="5503" spans="1:14" hidden="1">
      <c r="A5503">
        <v>19</v>
      </c>
      <c r="B5503">
        <v>41</v>
      </c>
      <c r="C5503" t="s">
        <v>2560</v>
      </c>
      <c r="D5503" t="s">
        <v>2684</v>
      </c>
      <c r="E5503">
        <v>1000730</v>
      </c>
      <c r="F5503" t="s">
        <v>47</v>
      </c>
      <c r="G5503" t="s">
        <v>54</v>
      </c>
      <c r="H5503" t="s">
        <v>2557</v>
      </c>
      <c r="I5503">
        <v>3912801249</v>
      </c>
      <c r="J5503" t="s">
        <v>2558</v>
      </c>
      <c r="K5503">
        <v>0</v>
      </c>
      <c r="L5503" t="s">
        <v>1228</v>
      </c>
      <c r="M5503">
        <v>0</v>
      </c>
      <c r="N5503" t="s">
        <v>1228</v>
      </c>
    </row>
    <row r="5504" spans="1:14" hidden="1">
      <c r="A5504">
        <v>19</v>
      </c>
      <c r="B5504">
        <v>41</v>
      </c>
      <c r="C5504" t="s">
        <v>2560</v>
      </c>
      <c r="D5504" t="s">
        <v>2684</v>
      </c>
      <c r="E5504">
        <v>1000730</v>
      </c>
      <c r="F5504" t="s">
        <v>47</v>
      </c>
      <c r="G5504" t="s">
        <v>54</v>
      </c>
      <c r="H5504" t="s">
        <v>2557</v>
      </c>
      <c r="I5504">
        <v>3912801249</v>
      </c>
      <c r="J5504" t="s">
        <v>2558</v>
      </c>
      <c r="K5504">
        <v>0</v>
      </c>
      <c r="L5504" t="s">
        <v>1228</v>
      </c>
      <c r="M5504">
        <v>0</v>
      </c>
      <c r="N5504" t="s">
        <v>1228</v>
      </c>
    </row>
    <row r="5505" spans="1:14" hidden="1">
      <c r="A5505">
        <v>19</v>
      </c>
      <c r="B5505">
        <v>41</v>
      </c>
      <c r="C5505" t="s">
        <v>2560</v>
      </c>
      <c r="D5505" t="s">
        <v>2684</v>
      </c>
      <c r="E5505">
        <v>1000730</v>
      </c>
      <c r="F5505" t="s">
        <v>47</v>
      </c>
      <c r="G5505" t="s">
        <v>54</v>
      </c>
      <c r="H5505" t="s">
        <v>2557</v>
      </c>
      <c r="I5505">
        <v>3912801249</v>
      </c>
      <c r="J5505" t="s">
        <v>2558</v>
      </c>
      <c r="K5505">
        <v>0</v>
      </c>
      <c r="L5505" t="s">
        <v>1228</v>
      </c>
      <c r="M5505">
        <v>0</v>
      </c>
      <c r="N5505" t="s">
        <v>1228</v>
      </c>
    </row>
    <row r="5506" spans="1:14" hidden="1">
      <c r="A5506">
        <v>19</v>
      </c>
      <c r="B5506">
        <v>41</v>
      </c>
      <c r="C5506" t="s">
        <v>2560</v>
      </c>
      <c r="D5506" t="s">
        <v>2684</v>
      </c>
      <c r="E5506">
        <v>1000730</v>
      </c>
      <c r="F5506" t="s">
        <v>47</v>
      </c>
      <c r="G5506" t="s">
        <v>54</v>
      </c>
      <c r="H5506" t="s">
        <v>2557</v>
      </c>
      <c r="I5506">
        <v>3912801249</v>
      </c>
      <c r="J5506" t="s">
        <v>2558</v>
      </c>
      <c r="K5506">
        <v>0</v>
      </c>
      <c r="L5506" t="s">
        <v>1228</v>
      </c>
      <c r="M5506">
        <v>0</v>
      </c>
      <c r="N5506" t="s">
        <v>1228</v>
      </c>
    </row>
    <row r="5507" spans="1:14" hidden="1">
      <c r="A5507">
        <v>19</v>
      </c>
      <c r="B5507">
        <v>41</v>
      </c>
      <c r="C5507" t="s">
        <v>2560</v>
      </c>
      <c r="D5507" t="s">
        <v>2684</v>
      </c>
      <c r="E5507">
        <v>1000730</v>
      </c>
      <c r="F5507" t="s">
        <v>47</v>
      </c>
      <c r="G5507" t="s">
        <v>54</v>
      </c>
      <c r="H5507" t="s">
        <v>2557</v>
      </c>
      <c r="I5507">
        <v>3912801249</v>
      </c>
      <c r="J5507" t="s">
        <v>2558</v>
      </c>
      <c r="K5507">
        <v>0</v>
      </c>
      <c r="L5507" t="s">
        <v>1228</v>
      </c>
      <c r="M5507">
        <v>0</v>
      </c>
      <c r="N5507" t="s">
        <v>1228</v>
      </c>
    </row>
    <row r="5508" spans="1:14" hidden="1">
      <c r="A5508">
        <v>19</v>
      </c>
      <c r="B5508">
        <v>57</v>
      </c>
      <c r="C5508" t="s">
        <v>2555</v>
      </c>
      <c r="D5508" t="s">
        <v>2686</v>
      </c>
      <c r="E5508">
        <v>1000730</v>
      </c>
      <c r="F5508" t="s">
        <v>47</v>
      </c>
      <c r="G5508" t="s">
        <v>54</v>
      </c>
      <c r="H5508" t="s">
        <v>2557</v>
      </c>
      <c r="I5508">
        <v>37607381</v>
      </c>
      <c r="J5508" t="s">
        <v>2558</v>
      </c>
      <c r="K5508">
        <v>0</v>
      </c>
      <c r="L5508" t="s">
        <v>1228</v>
      </c>
      <c r="M5508">
        <v>0</v>
      </c>
      <c r="N5508" t="s">
        <v>1228</v>
      </c>
    </row>
    <row r="5509" spans="1:14" hidden="1">
      <c r="A5509">
        <v>19</v>
      </c>
      <c r="B5509">
        <v>57</v>
      </c>
      <c r="C5509" t="s">
        <v>2555</v>
      </c>
      <c r="D5509" t="s">
        <v>2686</v>
      </c>
      <c r="E5509">
        <v>1000730</v>
      </c>
      <c r="F5509" t="s">
        <v>47</v>
      </c>
      <c r="G5509" t="s">
        <v>54</v>
      </c>
      <c r="H5509" t="s">
        <v>2557</v>
      </c>
      <c r="I5509">
        <v>37607381</v>
      </c>
      <c r="J5509" t="s">
        <v>2558</v>
      </c>
      <c r="K5509">
        <v>0</v>
      </c>
      <c r="L5509" t="s">
        <v>1228</v>
      </c>
      <c r="M5509">
        <v>0</v>
      </c>
      <c r="N5509" t="s">
        <v>1228</v>
      </c>
    </row>
    <row r="5510" spans="1:14" hidden="1">
      <c r="A5510">
        <v>19</v>
      </c>
      <c r="B5510">
        <v>57</v>
      </c>
      <c r="C5510" t="s">
        <v>2555</v>
      </c>
      <c r="D5510" t="s">
        <v>2686</v>
      </c>
      <c r="E5510">
        <v>1000730</v>
      </c>
      <c r="F5510" t="s">
        <v>47</v>
      </c>
      <c r="G5510" t="s">
        <v>54</v>
      </c>
      <c r="H5510" t="s">
        <v>2557</v>
      </c>
      <c r="I5510">
        <v>37607381</v>
      </c>
      <c r="J5510" t="s">
        <v>2558</v>
      </c>
      <c r="K5510" s="45">
        <v>1198784</v>
      </c>
      <c r="L5510" t="s">
        <v>1228</v>
      </c>
      <c r="M5510" s="45">
        <v>227769</v>
      </c>
      <c r="N5510" t="s">
        <v>1228</v>
      </c>
    </row>
    <row r="5511" spans="1:14" hidden="1">
      <c r="A5511">
        <v>19</v>
      </c>
      <c r="B5511">
        <v>41</v>
      </c>
      <c r="C5511" t="s">
        <v>2559</v>
      </c>
      <c r="D5511" t="s">
        <v>2687</v>
      </c>
      <c r="E5511">
        <v>1000730</v>
      </c>
      <c r="F5511" t="s">
        <v>47</v>
      </c>
      <c r="G5511" t="s">
        <v>54</v>
      </c>
      <c r="H5511" t="s">
        <v>2557</v>
      </c>
      <c r="I5511">
        <v>3913079460</v>
      </c>
      <c r="J5511" t="s">
        <v>2558</v>
      </c>
      <c r="K5511">
        <v>0</v>
      </c>
      <c r="L5511" t="s">
        <v>1228</v>
      </c>
      <c r="M5511">
        <v>0</v>
      </c>
      <c r="N5511" t="s">
        <v>1228</v>
      </c>
    </row>
    <row r="5512" spans="1:14" hidden="1">
      <c r="A5512">
        <v>19</v>
      </c>
      <c r="B5512">
        <v>41</v>
      </c>
      <c r="C5512" t="s">
        <v>2559</v>
      </c>
      <c r="D5512" t="s">
        <v>2687</v>
      </c>
      <c r="E5512">
        <v>1000730</v>
      </c>
      <c r="F5512" t="s">
        <v>47</v>
      </c>
      <c r="G5512" t="s">
        <v>54</v>
      </c>
      <c r="H5512" t="s">
        <v>2557</v>
      </c>
      <c r="I5512">
        <v>3913079460</v>
      </c>
      <c r="J5512" t="s">
        <v>2558</v>
      </c>
      <c r="K5512">
        <v>0</v>
      </c>
      <c r="L5512" t="s">
        <v>1228</v>
      </c>
      <c r="M5512">
        <v>0</v>
      </c>
      <c r="N5512" t="s">
        <v>1228</v>
      </c>
    </row>
    <row r="5513" spans="1:14" hidden="1">
      <c r="A5513">
        <v>19</v>
      </c>
      <c r="B5513">
        <v>41</v>
      </c>
      <c r="C5513" t="s">
        <v>2559</v>
      </c>
      <c r="D5513" t="s">
        <v>2687</v>
      </c>
      <c r="E5513">
        <v>1000730</v>
      </c>
      <c r="F5513" t="s">
        <v>47</v>
      </c>
      <c r="G5513" t="s">
        <v>54</v>
      </c>
      <c r="H5513" t="s">
        <v>2557</v>
      </c>
      <c r="I5513">
        <v>3913079460</v>
      </c>
      <c r="J5513" t="s">
        <v>2558</v>
      </c>
      <c r="K5513">
        <v>0</v>
      </c>
      <c r="L5513" t="s">
        <v>1228</v>
      </c>
      <c r="M5513">
        <v>0</v>
      </c>
      <c r="N5513" t="s">
        <v>1228</v>
      </c>
    </row>
    <row r="5514" spans="1:14" hidden="1">
      <c r="A5514">
        <v>19</v>
      </c>
      <c r="B5514">
        <v>41</v>
      </c>
      <c r="C5514" t="s">
        <v>2559</v>
      </c>
      <c r="D5514" t="s">
        <v>2687</v>
      </c>
      <c r="E5514">
        <v>1000730</v>
      </c>
      <c r="F5514" t="s">
        <v>47</v>
      </c>
      <c r="G5514" t="s">
        <v>54</v>
      </c>
      <c r="H5514" t="s">
        <v>2557</v>
      </c>
      <c r="I5514">
        <v>3913079460</v>
      </c>
      <c r="J5514" t="s">
        <v>2558</v>
      </c>
      <c r="K5514">
        <v>0</v>
      </c>
      <c r="L5514" t="s">
        <v>1228</v>
      </c>
      <c r="M5514">
        <v>0</v>
      </c>
      <c r="N5514" t="s">
        <v>1228</v>
      </c>
    </row>
    <row r="5515" spans="1:14" hidden="1">
      <c r="A5515">
        <v>19</v>
      </c>
      <c r="B5515">
        <v>41</v>
      </c>
      <c r="C5515" t="s">
        <v>2559</v>
      </c>
      <c r="D5515" t="s">
        <v>2687</v>
      </c>
      <c r="E5515">
        <v>1000730</v>
      </c>
      <c r="F5515" t="s">
        <v>47</v>
      </c>
      <c r="G5515" t="s">
        <v>54</v>
      </c>
      <c r="H5515" t="s">
        <v>2557</v>
      </c>
      <c r="I5515">
        <v>3913079460</v>
      </c>
      <c r="J5515" t="s">
        <v>2558</v>
      </c>
      <c r="K5515">
        <v>0</v>
      </c>
      <c r="L5515" t="s">
        <v>1228</v>
      </c>
      <c r="M5515">
        <v>0</v>
      </c>
      <c r="N5515" t="s">
        <v>1228</v>
      </c>
    </row>
    <row r="5516" spans="1:14" hidden="1">
      <c r="A5516">
        <v>19</v>
      </c>
      <c r="B5516">
        <v>41</v>
      </c>
      <c r="C5516" t="s">
        <v>2559</v>
      </c>
      <c r="D5516" t="s">
        <v>2687</v>
      </c>
      <c r="E5516">
        <v>1000730</v>
      </c>
      <c r="F5516" t="s">
        <v>47</v>
      </c>
      <c r="G5516" t="s">
        <v>54</v>
      </c>
      <c r="H5516" t="s">
        <v>2557</v>
      </c>
      <c r="I5516">
        <v>3913079460</v>
      </c>
      <c r="J5516" t="s">
        <v>2558</v>
      </c>
      <c r="K5516">
        <v>0</v>
      </c>
      <c r="L5516" t="s">
        <v>1228</v>
      </c>
      <c r="M5516">
        <v>0</v>
      </c>
      <c r="N5516" t="s">
        <v>1228</v>
      </c>
    </row>
    <row r="5517" spans="1:14" hidden="1">
      <c r="A5517">
        <v>19</v>
      </c>
      <c r="B5517">
        <v>41</v>
      </c>
      <c r="C5517" t="s">
        <v>2559</v>
      </c>
      <c r="D5517" t="s">
        <v>2687</v>
      </c>
      <c r="E5517">
        <v>1000730</v>
      </c>
      <c r="F5517" t="s">
        <v>47</v>
      </c>
      <c r="G5517" t="s">
        <v>54</v>
      </c>
      <c r="H5517" t="s">
        <v>2557</v>
      </c>
      <c r="I5517">
        <v>3913079460</v>
      </c>
      <c r="J5517" t="s">
        <v>2558</v>
      </c>
      <c r="K5517">
        <v>0</v>
      </c>
      <c r="L5517" t="s">
        <v>1228</v>
      </c>
      <c r="M5517">
        <v>0</v>
      </c>
      <c r="N5517" t="s">
        <v>1228</v>
      </c>
    </row>
    <row r="5518" spans="1:14" hidden="1">
      <c r="A5518">
        <v>19</v>
      </c>
      <c r="B5518">
        <v>41</v>
      </c>
      <c r="C5518" t="s">
        <v>2559</v>
      </c>
      <c r="D5518" t="s">
        <v>2687</v>
      </c>
      <c r="E5518">
        <v>1000730</v>
      </c>
      <c r="F5518" t="s">
        <v>47</v>
      </c>
      <c r="G5518" t="s">
        <v>54</v>
      </c>
      <c r="H5518" t="s">
        <v>2557</v>
      </c>
      <c r="I5518">
        <v>3913079460</v>
      </c>
      <c r="J5518" t="s">
        <v>2558</v>
      </c>
      <c r="K5518">
        <v>0</v>
      </c>
      <c r="L5518" t="s">
        <v>1228</v>
      </c>
      <c r="M5518">
        <v>0</v>
      </c>
      <c r="N5518" t="s">
        <v>1228</v>
      </c>
    </row>
    <row r="5519" spans="1:14" hidden="1">
      <c r="A5519">
        <v>19</v>
      </c>
      <c r="B5519">
        <v>41</v>
      </c>
      <c r="C5519" t="s">
        <v>2559</v>
      </c>
      <c r="D5519" t="s">
        <v>2687</v>
      </c>
      <c r="E5519">
        <v>1000730</v>
      </c>
      <c r="F5519" t="s">
        <v>47</v>
      </c>
      <c r="G5519" t="s">
        <v>54</v>
      </c>
      <c r="H5519" t="s">
        <v>2557</v>
      </c>
      <c r="I5519">
        <v>3913079460</v>
      </c>
      <c r="J5519" t="s">
        <v>2558</v>
      </c>
      <c r="K5519">
        <v>0</v>
      </c>
      <c r="L5519" t="s">
        <v>1228</v>
      </c>
      <c r="M5519">
        <v>0</v>
      </c>
      <c r="N5519" t="s">
        <v>1228</v>
      </c>
    </row>
    <row r="5520" spans="1:14" hidden="1">
      <c r="A5520">
        <v>19</v>
      </c>
      <c r="B5520">
        <v>41</v>
      </c>
      <c r="C5520" t="s">
        <v>2559</v>
      </c>
      <c r="D5520" t="s">
        <v>2687</v>
      </c>
      <c r="E5520">
        <v>1000730</v>
      </c>
      <c r="F5520" t="s">
        <v>47</v>
      </c>
      <c r="G5520" t="s">
        <v>54</v>
      </c>
      <c r="H5520" t="s">
        <v>2557</v>
      </c>
      <c r="I5520">
        <v>3913079460</v>
      </c>
      <c r="J5520" t="s">
        <v>2558</v>
      </c>
      <c r="K5520">
        <v>0</v>
      </c>
      <c r="L5520" t="s">
        <v>1228</v>
      </c>
      <c r="M5520">
        <v>0</v>
      </c>
      <c r="N5520" t="s">
        <v>1228</v>
      </c>
    </row>
    <row r="5521" spans="1:14" hidden="1">
      <c r="A5521">
        <v>19</v>
      </c>
      <c r="B5521">
        <v>41</v>
      </c>
      <c r="C5521" t="s">
        <v>2559</v>
      </c>
      <c r="D5521" t="s">
        <v>2687</v>
      </c>
      <c r="E5521">
        <v>1000730</v>
      </c>
      <c r="F5521" t="s">
        <v>47</v>
      </c>
      <c r="G5521" t="s">
        <v>54</v>
      </c>
      <c r="H5521" t="s">
        <v>2557</v>
      </c>
      <c r="I5521">
        <v>3913079460</v>
      </c>
      <c r="J5521" t="s">
        <v>2558</v>
      </c>
      <c r="K5521">
        <v>1</v>
      </c>
      <c r="L5521" t="s">
        <v>1228</v>
      </c>
      <c r="M5521">
        <v>0</v>
      </c>
      <c r="N5521" t="s">
        <v>1228</v>
      </c>
    </row>
    <row r="5522" spans="1:14" hidden="1">
      <c r="A5522">
        <v>19</v>
      </c>
      <c r="B5522">
        <v>41</v>
      </c>
      <c r="C5522" t="s">
        <v>2559</v>
      </c>
      <c r="D5522" t="s">
        <v>2687</v>
      </c>
      <c r="E5522">
        <v>1000730</v>
      </c>
      <c r="F5522" t="s">
        <v>47</v>
      </c>
      <c r="G5522" t="s">
        <v>54</v>
      </c>
      <c r="H5522" t="s">
        <v>2557</v>
      </c>
      <c r="I5522">
        <v>3913079460</v>
      </c>
      <c r="J5522" t="s">
        <v>2558</v>
      </c>
      <c r="K5522">
        <v>0</v>
      </c>
      <c r="L5522" t="s">
        <v>1228</v>
      </c>
      <c r="M5522">
        <v>0</v>
      </c>
      <c r="N5522" t="s">
        <v>1228</v>
      </c>
    </row>
    <row r="5523" spans="1:14" hidden="1">
      <c r="A5523">
        <v>19</v>
      </c>
      <c r="B5523">
        <v>41</v>
      </c>
      <c r="C5523" t="s">
        <v>2559</v>
      </c>
      <c r="D5523" t="s">
        <v>2687</v>
      </c>
      <c r="E5523">
        <v>1000730</v>
      </c>
      <c r="F5523" t="s">
        <v>47</v>
      </c>
      <c r="G5523" t="s">
        <v>54</v>
      </c>
      <c r="H5523" t="s">
        <v>2557</v>
      </c>
      <c r="I5523">
        <v>3913079460</v>
      </c>
      <c r="J5523" t="s">
        <v>2558</v>
      </c>
      <c r="K5523">
        <v>0</v>
      </c>
      <c r="L5523" t="s">
        <v>1228</v>
      </c>
      <c r="M5523">
        <v>0</v>
      </c>
      <c r="N5523" t="s">
        <v>1228</v>
      </c>
    </row>
    <row r="5524" spans="1:14" hidden="1">
      <c r="A5524">
        <v>19</v>
      </c>
      <c r="B5524">
        <v>41</v>
      </c>
      <c r="C5524" t="s">
        <v>2559</v>
      </c>
      <c r="D5524" t="s">
        <v>2687</v>
      </c>
      <c r="E5524">
        <v>1000730</v>
      </c>
      <c r="F5524" t="s">
        <v>47</v>
      </c>
      <c r="G5524" t="s">
        <v>54</v>
      </c>
      <c r="H5524" t="s">
        <v>2557</v>
      </c>
      <c r="I5524">
        <v>3913079460</v>
      </c>
      <c r="J5524" t="s">
        <v>2558</v>
      </c>
      <c r="K5524">
        <v>0</v>
      </c>
      <c r="L5524" t="s">
        <v>1228</v>
      </c>
      <c r="M5524">
        <v>0</v>
      </c>
      <c r="N5524" t="s">
        <v>1228</v>
      </c>
    </row>
    <row r="5525" spans="1:14" hidden="1">
      <c r="A5525">
        <v>19</v>
      </c>
      <c r="B5525">
        <v>41</v>
      </c>
      <c r="C5525" t="s">
        <v>2559</v>
      </c>
      <c r="D5525" t="s">
        <v>2687</v>
      </c>
      <c r="E5525">
        <v>1000730</v>
      </c>
      <c r="F5525" t="s">
        <v>47</v>
      </c>
      <c r="G5525" t="s">
        <v>54</v>
      </c>
      <c r="H5525" t="s">
        <v>2557</v>
      </c>
      <c r="I5525">
        <v>3913079460</v>
      </c>
      <c r="J5525" t="s">
        <v>2558</v>
      </c>
      <c r="K5525">
        <v>0</v>
      </c>
      <c r="L5525" t="s">
        <v>1228</v>
      </c>
      <c r="M5525">
        <v>0</v>
      </c>
      <c r="N5525" t="s">
        <v>1228</v>
      </c>
    </row>
    <row r="5526" spans="1:14" hidden="1">
      <c r="A5526">
        <v>19</v>
      </c>
      <c r="B5526">
        <v>41</v>
      </c>
      <c r="C5526" t="s">
        <v>2559</v>
      </c>
      <c r="D5526" t="s">
        <v>2687</v>
      </c>
      <c r="E5526">
        <v>1000730</v>
      </c>
      <c r="F5526" t="s">
        <v>47</v>
      </c>
      <c r="G5526" t="s">
        <v>54</v>
      </c>
      <c r="H5526" t="s">
        <v>2557</v>
      </c>
      <c r="I5526">
        <v>3913079460</v>
      </c>
      <c r="J5526" t="s">
        <v>2558</v>
      </c>
      <c r="K5526">
        <v>0</v>
      </c>
      <c r="L5526" t="s">
        <v>1228</v>
      </c>
      <c r="M5526">
        <v>0</v>
      </c>
      <c r="N5526" t="s">
        <v>1228</v>
      </c>
    </row>
    <row r="5527" spans="1:14" hidden="1">
      <c r="A5527">
        <v>19</v>
      </c>
      <c r="B5527">
        <v>41</v>
      </c>
      <c r="C5527" t="s">
        <v>2559</v>
      </c>
      <c r="D5527" t="s">
        <v>2687</v>
      </c>
      <c r="E5527">
        <v>1000730</v>
      </c>
      <c r="F5527" t="s">
        <v>47</v>
      </c>
      <c r="G5527" t="s">
        <v>54</v>
      </c>
      <c r="H5527" t="s">
        <v>2557</v>
      </c>
      <c r="I5527">
        <v>3913079460</v>
      </c>
      <c r="J5527" t="s">
        <v>2558</v>
      </c>
      <c r="K5527" t="s">
        <v>2579</v>
      </c>
      <c r="L5527" t="s">
        <v>1228</v>
      </c>
      <c r="M5527">
        <v>0</v>
      </c>
      <c r="N5527" t="s">
        <v>1228</v>
      </c>
    </row>
    <row r="5528" spans="1:14" hidden="1">
      <c r="A5528">
        <v>19</v>
      </c>
      <c r="B5528">
        <v>41</v>
      </c>
      <c r="C5528" t="s">
        <v>2559</v>
      </c>
      <c r="D5528" t="s">
        <v>2687</v>
      </c>
      <c r="E5528">
        <v>1000730</v>
      </c>
      <c r="F5528" t="s">
        <v>47</v>
      </c>
      <c r="G5528" t="s">
        <v>54</v>
      </c>
      <c r="H5528" t="s">
        <v>2557</v>
      </c>
      <c r="I5528">
        <v>3913079460</v>
      </c>
      <c r="J5528" t="s">
        <v>2558</v>
      </c>
      <c r="K5528">
        <v>0</v>
      </c>
      <c r="L5528" t="s">
        <v>1228</v>
      </c>
      <c r="M5528">
        <v>0</v>
      </c>
      <c r="N5528" t="s">
        <v>1228</v>
      </c>
    </row>
    <row r="5529" spans="1:14" hidden="1">
      <c r="A5529">
        <v>19</v>
      </c>
      <c r="B5529">
        <v>41</v>
      </c>
      <c r="C5529" t="s">
        <v>2559</v>
      </c>
      <c r="D5529" t="s">
        <v>2687</v>
      </c>
      <c r="E5529">
        <v>1000730</v>
      </c>
      <c r="F5529" t="s">
        <v>47</v>
      </c>
      <c r="G5529" t="s">
        <v>54</v>
      </c>
      <c r="H5529" t="s">
        <v>2557</v>
      </c>
      <c r="I5529">
        <v>3913079460</v>
      </c>
      <c r="J5529" t="s">
        <v>2558</v>
      </c>
      <c r="K5529">
        <v>0</v>
      </c>
      <c r="L5529" t="s">
        <v>1228</v>
      </c>
      <c r="M5529">
        <v>0</v>
      </c>
      <c r="N5529" t="s">
        <v>1228</v>
      </c>
    </row>
    <row r="5530" spans="1:14" hidden="1">
      <c r="A5530">
        <v>19</v>
      </c>
      <c r="B5530">
        <v>41</v>
      </c>
      <c r="C5530" t="s">
        <v>2559</v>
      </c>
      <c r="D5530" t="s">
        <v>2687</v>
      </c>
      <c r="E5530">
        <v>1000730</v>
      </c>
      <c r="F5530" t="s">
        <v>47</v>
      </c>
      <c r="G5530" t="s">
        <v>54</v>
      </c>
      <c r="H5530" t="s">
        <v>2557</v>
      </c>
      <c r="I5530">
        <v>3913079460</v>
      </c>
      <c r="J5530" t="s">
        <v>2558</v>
      </c>
      <c r="K5530">
        <v>0</v>
      </c>
      <c r="L5530" t="s">
        <v>1228</v>
      </c>
      <c r="M5530">
        <v>0</v>
      </c>
      <c r="N5530" t="s">
        <v>1228</v>
      </c>
    </row>
    <row r="5531" spans="1:14" hidden="1">
      <c r="A5531">
        <v>19</v>
      </c>
      <c r="B5531">
        <v>41</v>
      </c>
      <c r="C5531" t="s">
        <v>2559</v>
      </c>
      <c r="D5531" t="s">
        <v>2687</v>
      </c>
      <c r="E5531">
        <v>1000730</v>
      </c>
      <c r="F5531" t="s">
        <v>47</v>
      </c>
      <c r="G5531" t="s">
        <v>54</v>
      </c>
      <c r="H5531" t="s">
        <v>2557</v>
      </c>
      <c r="I5531">
        <v>3913079460</v>
      </c>
      <c r="J5531" t="s">
        <v>2558</v>
      </c>
      <c r="K5531">
        <v>0</v>
      </c>
      <c r="L5531" t="s">
        <v>1228</v>
      </c>
      <c r="M5531">
        <v>0</v>
      </c>
      <c r="N5531" t="s">
        <v>1228</v>
      </c>
    </row>
    <row r="5532" spans="1:14" hidden="1">
      <c r="A5532">
        <v>19</v>
      </c>
      <c r="B5532">
        <v>41</v>
      </c>
      <c r="C5532" t="s">
        <v>2559</v>
      </c>
      <c r="D5532" t="s">
        <v>2687</v>
      </c>
      <c r="E5532">
        <v>1000730</v>
      </c>
      <c r="F5532" t="s">
        <v>47</v>
      </c>
      <c r="G5532" t="s">
        <v>54</v>
      </c>
      <c r="H5532" t="s">
        <v>2557</v>
      </c>
      <c r="I5532">
        <v>3913079460</v>
      </c>
      <c r="J5532" t="s">
        <v>2558</v>
      </c>
      <c r="K5532">
        <v>0</v>
      </c>
      <c r="L5532" t="s">
        <v>1228</v>
      </c>
      <c r="M5532">
        <v>0</v>
      </c>
      <c r="N5532" t="s">
        <v>1228</v>
      </c>
    </row>
    <row r="5533" spans="1:14" hidden="1">
      <c r="A5533">
        <v>19</v>
      </c>
      <c r="B5533">
        <v>41</v>
      </c>
      <c r="C5533" t="s">
        <v>2559</v>
      </c>
      <c r="D5533" t="s">
        <v>2687</v>
      </c>
      <c r="E5533">
        <v>1000730</v>
      </c>
      <c r="F5533" t="s">
        <v>47</v>
      </c>
      <c r="G5533" t="s">
        <v>54</v>
      </c>
      <c r="H5533" t="s">
        <v>2557</v>
      </c>
      <c r="I5533">
        <v>3913079460</v>
      </c>
      <c r="J5533" t="s">
        <v>2558</v>
      </c>
      <c r="K5533">
        <v>0</v>
      </c>
      <c r="L5533" t="s">
        <v>1228</v>
      </c>
      <c r="M5533">
        <v>0</v>
      </c>
      <c r="N5533" t="s">
        <v>1228</v>
      </c>
    </row>
    <row r="5534" spans="1:14" hidden="1">
      <c r="A5534">
        <v>19</v>
      </c>
      <c r="B5534">
        <v>41</v>
      </c>
      <c r="C5534" t="s">
        <v>2559</v>
      </c>
      <c r="D5534" t="s">
        <v>2687</v>
      </c>
      <c r="E5534">
        <v>1000730</v>
      </c>
      <c r="F5534" t="s">
        <v>47</v>
      </c>
      <c r="G5534" t="s">
        <v>54</v>
      </c>
      <c r="H5534" t="s">
        <v>2557</v>
      </c>
      <c r="I5534">
        <v>3913079460</v>
      </c>
      <c r="J5534" t="s">
        <v>2558</v>
      </c>
      <c r="K5534">
        <v>0</v>
      </c>
      <c r="L5534" t="s">
        <v>1228</v>
      </c>
      <c r="M5534">
        <v>0</v>
      </c>
      <c r="N5534" t="s">
        <v>1228</v>
      </c>
    </row>
    <row r="5535" spans="1:14" hidden="1">
      <c r="A5535">
        <v>10</v>
      </c>
      <c r="B5535">
        <v>41</v>
      </c>
      <c r="C5535" t="s">
        <v>2555</v>
      </c>
      <c r="D5535" t="s">
        <v>2687</v>
      </c>
      <c r="E5535">
        <v>1000730</v>
      </c>
      <c r="F5535" t="s">
        <v>47</v>
      </c>
      <c r="G5535" t="s">
        <v>481</v>
      </c>
      <c r="H5535" t="s">
        <v>2557</v>
      </c>
      <c r="I5535">
        <v>37609398</v>
      </c>
      <c r="J5535" t="s">
        <v>2558</v>
      </c>
      <c r="K5535">
        <v>0</v>
      </c>
      <c r="L5535" t="s">
        <v>1228</v>
      </c>
      <c r="M5535">
        <v>0</v>
      </c>
      <c r="N5535" t="s">
        <v>1228</v>
      </c>
    </row>
    <row r="5536" spans="1:14" hidden="1">
      <c r="A5536">
        <v>10</v>
      </c>
      <c r="B5536">
        <v>41</v>
      </c>
      <c r="C5536" t="s">
        <v>2555</v>
      </c>
      <c r="D5536" t="s">
        <v>2687</v>
      </c>
      <c r="E5536">
        <v>1000730</v>
      </c>
      <c r="F5536" t="s">
        <v>47</v>
      </c>
      <c r="G5536" t="s">
        <v>317</v>
      </c>
      <c r="H5536" t="s">
        <v>2557</v>
      </c>
      <c r="I5536">
        <v>37609398</v>
      </c>
      <c r="J5536" t="s">
        <v>2558</v>
      </c>
      <c r="K5536">
        <v>0</v>
      </c>
      <c r="L5536" t="s">
        <v>1228</v>
      </c>
      <c r="M5536">
        <v>0</v>
      </c>
      <c r="N5536" t="s">
        <v>1228</v>
      </c>
    </row>
    <row r="5537" spans="1:14" hidden="1">
      <c r="A5537">
        <v>10</v>
      </c>
      <c r="B5537">
        <v>41</v>
      </c>
      <c r="C5537" t="s">
        <v>2555</v>
      </c>
      <c r="D5537" t="s">
        <v>2687</v>
      </c>
      <c r="E5537">
        <v>1000730</v>
      </c>
      <c r="F5537" t="s">
        <v>47</v>
      </c>
      <c r="G5537" t="s">
        <v>80</v>
      </c>
      <c r="H5537" t="s">
        <v>2557</v>
      </c>
      <c r="I5537">
        <v>37609398</v>
      </c>
      <c r="J5537" t="s">
        <v>2558</v>
      </c>
      <c r="K5537">
        <v>0</v>
      </c>
      <c r="L5537" t="s">
        <v>1228</v>
      </c>
      <c r="M5537">
        <v>0</v>
      </c>
      <c r="N5537" t="s">
        <v>1228</v>
      </c>
    </row>
    <row r="5538" spans="1:14" hidden="1">
      <c r="A5538">
        <v>10</v>
      </c>
      <c r="B5538">
        <v>41</v>
      </c>
      <c r="C5538" t="s">
        <v>2555</v>
      </c>
      <c r="D5538" t="s">
        <v>2687</v>
      </c>
      <c r="E5538">
        <v>1000730</v>
      </c>
      <c r="F5538" t="s">
        <v>47</v>
      </c>
      <c r="G5538" t="s">
        <v>117</v>
      </c>
      <c r="H5538" t="s">
        <v>2557</v>
      </c>
      <c r="I5538">
        <v>37609398</v>
      </c>
      <c r="J5538" t="s">
        <v>2558</v>
      </c>
      <c r="K5538">
        <v>0</v>
      </c>
      <c r="L5538" t="s">
        <v>1228</v>
      </c>
      <c r="M5538">
        <v>0</v>
      </c>
      <c r="N5538" t="s">
        <v>1228</v>
      </c>
    </row>
    <row r="5539" spans="1:14" hidden="1">
      <c r="A5539">
        <v>10</v>
      </c>
      <c r="B5539">
        <v>41</v>
      </c>
      <c r="C5539" t="s">
        <v>2555</v>
      </c>
      <c r="D5539" t="s">
        <v>2687</v>
      </c>
      <c r="E5539">
        <v>1000730</v>
      </c>
      <c r="F5539" t="s">
        <v>47</v>
      </c>
      <c r="G5539" t="s">
        <v>150</v>
      </c>
      <c r="H5539" t="s">
        <v>2557</v>
      </c>
      <c r="I5539">
        <v>37609398</v>
      </c>
      <c r="J5539" t="s">
        <v>2558</v>
      </c>
      <c r="K5539">
        <v>0</v>
      </c>
      <c r="L5539" t="s">
        <v>1228</v>
      </c>
      <c r="M5539">
        <v>0</v>
      </c>
      <c r="N5539" t="s">
        <v>1228</v>
      </c>
    </row>
    <row r="5540" spans="1:14" hidden="1">
      <c r="A5540">
        <v>10</v>
      </c>
      <c r="B5540">
        <v>41</v>
      </c>
      <c r="C5540" t="s">
        <v>2555</v>
      </c>
      <c r="D5540" t="s">
        <v>2687</v>
      </c>
      <c r="E5540">
        <v>1000730</v>
      </c>
      <c r="F5540" t="s">
        <v>47</v>
      </c>
      <c r="G5540" t="s">
        <v>135</v>
      </c>
      <c r="H5540" t="s">
        <v>2557</v>
      </c>
      <c r="I5540">
        <v>37609398</v>
      </c>
      <c r="J5540" t="s">
        <v>2558</v>
      </c>
      <c r="K5540">
        <v>0</v>
      </c>
      <c r="L5540" t="s">
        <v>1228</v>
      </c>
      <c r="M5540">
        <v>0</v>
      </c>
      <c r="N5540" t="s">
        <v>1228</v>
      </c>
    </row>
    <row r="5541" spans="1:14" hidden="1">
      <c r="A5541">
        <v>10</v>
      </c>
      <c r="B5541">
        <v>41</v>
      </c>
      <c r="C5541" t="s">
        <v>2555</v>
      </c>
      <c r="D5541" t="s">
        <v>2687</v>
      </c>
      <c r="E5541">
        <v>1000730</v>
      </c>
      <c r="F5541" t="s">
        <v>47</v>
      </c>
      <c r="G5541" t="s">
        <v>155</v>
      </c>
      <c r="H5541" t="s">
        <v>2557</v>
      </c>
      <c r="I5541">
        <v>37609398</v>
      </c>
      <c r="J5541" t="s">
        <v>2558</v>
      </c>
      <c r="K5541">
        <v>0</v>
      </c>
      <c r="L5541" t="s">
        <v>1228</v>
      </c>
      <c r="M5541">
        <v>0</v>
      </c>
      <c r="N5541" t="s">
        <v>1228</v>
      </c>
    </row>
    <row r="5542" spans="1:14" hidden="1">
      <c r="A5542">
        <v>10</v>
      </c>
      <c r="B5542">
        <v>41</v>
      </c>
      <c r="C5542" t="s">
        <v>2555</v>
      </c>
      <c r="D5542" t="s">
        <v>2687</v>
      </c>
      <c r="E5542">
        <v>1000730</v>
      </c>
      <c r="F5542" t="s">
        <v>47</v>
      </c>
      <c r="G5542" t="s">
        <v>117</v>
      </c>
      <c r="H5542" t="s">
        <v>2557</v>
      </c>
      <c r="I5542">
        <v>37609398</v>
      </c>
      <c r="J5542" t="s">
        <v>2558</v>
      </c>
      <c r="K5542">
        <v>0</v>
      </c>
      <c r="L5542" t="s">
        <v>1228</v>
      </c>
      <c r="M5542">
        <v>0</v>
      </c>
      <c r="N5542" t="s">
        <v>1228</v>
      </c>
    </row>
    <row r="5543" spans="1:14" hidden="1">
      <c r="A5543">
        <v>10</v>
      </c>
      <c r="B5543">
        <v>41</v>
      </c>
      <c r="C5543" t="s">
        <v>2555</v>
      </c>
      <c r="D5543" t="s">
        <v>2687</v>
      </c>
      <c r="E5543">
        <v>1000730</v>
      </c>
      <c r="F5543" t="s">
        <v>47</v>
      </c>
      <c r="G5543" t="s">
        <v>150</v>
      </c>
      <c r="H5543" t="s">
        <v>2557</v>
      </c>
      <c r="I5543">
        <v>37609398</v>
      </c>
      <c r="J5543" t="s">
        <v>2558</v>
      </c>
      <c r="K5543">
        <v>0</v>
      </c>
      <c r="L5543" t="s">
        <v>1228</v>
      </c>
      <c r="M5543">
        <v>0</v>
      </c>
      <c r="N5543" t="s">
        <v>1228</v>
      </c>
    </row>
    <row r="5544" spans="1:14" hidden="1">
      <c r="A5544">
        <v>10</v>
      </c>
      <c r="B5544">
        <v>41</v>
      </c>
      <c r="C5544" t="s">
        <v>2555</v>
      </c>
      <c r="D5544" t="s">
        <v>2687</v>
      </c>
      <c r="E5544">
        <v>1000730</v>
      </c>
      <c r="F5544" t="s">
        <v>47</v>
      </c>
      <c r="G5544" t="s">
        <v>135</v>
      </c>
      <c r="H5544" t="s">
        <v>2557</v>
      </c>
      <c r="I5544">
        <v>37609398</v>
      </c>
      <c r="J5544" t="s">
        <v>2558</v>
      </c>
      <c r="K5544">
        <v>0</v>
      </c>
      <c r="L5544" t="s">
        <v>1228</v>
      </c>
      <c r="M5544">
        <v>0</v>
      </c>
      <c r="N5544" t="s">
        <v>1228</v>
      </c>
    </row>
    <row r="5545" spans="1:14" hidden="1">
      <c r="A5545">
        <v>10</v>
      </c>
      <c r="B5545">
        <v>41</v>
      </c>
      <c r="C5545" t="s">
        <v>2555</v>
      </c>
      <c r="D5545" t="s">
        <v>2687</v>
      </c>
      <c r="E5545">
        <v>1000730</v>
      </c>
      <c r="F5545" t="s">
        <v>47</v>
      </c>
      <c r="G5545" t="s">
        <v>279</v>
      </c>
      <c r="H5545" t="s">
        <v>2557</v>
      </c>
      <c r="I5545">
        <v>37609398</v>
      </c>
      <c r="J5545" t="s">
        <v>2558</v>
      </c>
      <c r="K5545">
        <v>0</v>
      </c>
      <c r="L5545" t="s">
        <v>1228</v>
      </c>
      <c r="M5545">
        <v>0</v>
      </c>
      <c r="N5545" t="s">
        <v>1228</v>
      </c>
    </row>
    <row r="5546" spans="1:14" hidden="1">
      <c r="A5546">
        <v>10</v>
      </c>
      <c r="B5546">
        <v>41</v>
      </c>
      <c r="C5546" t="s">
        <v>2555</v>
      </c>
      <c r="D5546" t="s">
        <v>2687</v>
      </c>
      <c r="E5546">
        <v>1000730</v>
      </c>
      <c r="F5546" t="s">
        <v>47</v>
      </c>
      <c r="G5546" t="s">
        <v>150</v>
      </c>
      <c r="H5546" t="s">
        <v>2557</v>
      </c>
      <c r="I5546">
        <v>37609398</v>
      </c>
      <c r="J5546" t="s">
        <v>2558</v>
      </c>
      <c r="K5546">
        <v>0</v>
      </c>
      <c r="L5546" t="s">
        <v>1228</v>
      </c>
      <c r="M5546">
        <v>0</v>
      </c>
      <c r="N5546" t="s">
        <v>1228</v>
      </c>
    </row>
    <row r="5547" spans="1:14" hidden="1">
      <c r="A5547">
        <v>10</v>
      </c>
      <c r="B5547">
        <v>41</v>
      </c>
      <c r="C5547" t="s">
        <v>2555</v>
      </c>
      <c r="D5547" t="s">
        <v>2687</v>
      </c>
      <c r="E5547">
        <v>1000730</v>
      </c>
      <c r="F5547" t="s">
        <v>47</v>
      </c>
      <c r="G5547" t="s">
        <v>135</v>
      </c>
      <c r="H5547" t="s">
        <v>2557</v>
      </c>
      <c r="I5547">
        <v>37609398</v>
      </c>
      <c r="J5547" t="s">
        <v>2558</v>
      </c>
      <c r="K5547">
        <v>0</v>
      </c>
      <c r="L5547" t="s">
        <v>1228</v>
      </c>
      <c r="M5547">
        <v>0</v>
      </c>
      <c r="N5547" t="s">
        <v>1228</v>
      </c>
    </row>
    <row r="5548" spans="1:14" hidden="1">
      <c r="A5548">
        <v>10</v>
      </c>
      <c r="B5548">
        <v>41</v>
      </c>
      <c r="C5548" t="s">
        <v>2555</v>
      </c>
      <c r="D5548" t="s">
        <v>2687</v>
      </c>
      <c r="E5548">
        <v>1000730</v>
      </c>
      <c r="F5548" t="s">
        <v>47</v>
      </c>
      <c r="G5548" t="s">
        <v>317</v>
      </c>
      <c r="H5548" t="s">
        <v>2557</v>
      </c>
      <c r="I5548">
        <v>37609398</v>
      </c>
      <c r="J5548" t="s">
        <v>2558</v>
      </c>
      <c r="K5548">
        <v>0</v>
      </c>
      <c r="L5548" t="s">
        <v>1228</v>
      </c>
      <c r="M5548">
        <v>0</v>
      </c>
      <c r="N5548" t="s">
        <v>1228</v>
      </c>
    </row>
    <row r="5549" spans="1:14" hidden="1">
      <c r="A5549">
        <v>10</v>
      </c>
      <c r="B5549">
        <v>41</v>
      </c>
      <c r="C5549" t="s">
        <v>2555</v>
      </c>
      <c r="D5549" t="s">
        <v>2687</v>
      </c>
      <c r="E5549">
        <v>1000730</v>
      </c>
      <c r="F5549" t="s">
        <v>47</v>
      </c>
      <c r="G5549" t="s">
        <v>80</v>
      </c>
      <c r="H5549" t="s">
        <v>2557</v>
      </c>
      <c r="I5549">
        <v>37609398</v>
      </c>
      <c r="J5549" t="s">
        <v>2558</v>
      </c>
      <c r="K5549">
        <v>0</v>
      </c>
      <c r="L5549" t="s">
        <v>1228</v>
      </c>
      <c r="M5549">
        <v>0</v>
      </c>
      <c r="N5549" t="s">
        <v>1228</v>
      </c>
    </row>
    <row r="5550" spans="1:14" hidden="1">
      <c r="A5550">
        <v>10</v>
      </c>
      <c r="B5550">
        <v>41</v>
      </c>
      <c r="C5550" t="s">
        <v>2555</v>
      </c>
      <c r="D5550" t="s">
        <v>2687</v>
      </c>
      <c r="E5550">
        <v>1000730</v>
      </c>
      <c r="F5550" t="s">
        <v>47</v>
      </c>
      <c r="G5550" t="s">
        <v>250</v>
      </c>
      <c r="H5550" t="s">
        <v>2557</v>
      </c>
      <c r="I5550">
        <v>37609398</v>
      </c>
      <c r="J5550" t="s">
        <v>2558</v>
      </c>
      <c r="K5550">
        <v>0</v>
      </c>
      <c r="L5550" t="s">
        <v>1228</v>
      </c>
      <c r="M5550">
        <v>0</v>
      </c>
      <c r="N5550" t="s">
        <v>1228</v>
      </c>
    </row>
    <row r="5551" spans="1:14" hidden="1">
      <c r="A5551">
        <v>10</v>
      </c>
      <c r="B5551">
        <v>41</v>
      </c>
      <c r="C5551" t="s">
        <v>2555</v>
      </c>
      <c r="D5551" t="s">
        <v>2687</v>
      </c>
      <c r="E5551">
        <v>1000730</v>
      </c>
      <c r="F5551" t="s">
        <v>47</v>
      </c>
      <c r="G5551" t="s">
        <v>245</v>
      </c>
      <c r="H5551" t="s">
        <v>2557</v>
      </c>
      <c r="I5551">
        <v>37609398</v>
      </c>
      <c r="J5551" t="s">
        <v>2558</v>
      </c>
      <c r="K5551">
        <v>0</v>
      </c>
      <c r="L5551" t="s">
        <v>1228</v>
      </c>
      <c r="M5551">
        <v>0</v>
      </c>
      <c r="N5551" t="s">
        <v>1228</v>
      </c>
    </row>
    <row r="5552" spans="1:14" hidden="1">
      <c r="A5552">
        <v>10</v>
      </c>
      <c r="B5552">
        <v>41</v>
      </c>
      <c r="C5552" t="s">
        <v>2555</v>
      </c>
      <c r="D5552" t="s">
        <v>2687</v>
      </c>
      <c r="E5552">
        <v>1000730</v>
      </c>
      <c r="F5552" t="s">
        <v>47</v>
      </c>
      <c r="G5552" t="s">
        <v>326</v>
      </c>
      <c r="H5552" t="s">
        <v>2557</v>
      </c>
      <c r="I5552">
        <v>37609398</v>
      </c>
      <c r="J5552" t="s">
        <v>2558</v>
      </c>
      <c r="K5552">
        <v>0</v>
      </c>
      <c r="L5552" t="s">
        <v>1228</v>
      </c>
      <c r="M5552">
        <v>0</v>
      </c>
      <c r="N5552" t="s">
        <v>1228</v>
      </c>
    </row>
    <row r="5553" spans="1:14" hidden="1">
      <c r="A5553">
        <v>10</v>
      </c>
      <c r="B5553">
        <v>41</v>
      </c>
      <c r="C5553" t="s">
        <v>2555</v>
      </c>
      <c r="D5553" t="s">
        <v>2687</v>
      </c>
      <c r="E5553">
        <v>1000730</v>
      </c>
      <c r="F5553" t="s">
        <v>47</v>
      </c>
      <c r="G5553" t="s">
        <v>117</v>
      </c>
      <c r="H5553" t="s">
        <v>2557</v>
      </c>
      <c r="I5553">
        <v>37609398</v>
      </c>
      <c r="J5553" t="s">
        <v>2558</v>
      </c>
      <c r="K5553">
        <v>0</v>
      </c>
      <c r="L5553" t="s">
        <v>1228</v>
      </c>
      <c r="M5553">
        <v>0</v>
      </c>
      <c r="N5553" t="s">
        <v>1228</v>
      </c>
    </row>
    <row r="5554" spans="1:14" hidden="1">
      <c r="A5554">
        <v>10</v>
      </c>
      <c r="B5554">
        <v>41</v>
      </c>
      <c r="C5554" t="s">
        <v>2555</v>
      </c>
      <c r="D5554" t="s">
        <v>2687</v>
      </c>
      <c r="E5554">
        <v>1000730</v>
      </c>
      <c r="F5554" t="s">
        <v>47</v>
      </c>
      <c r="G5554" t="s">
        <v>80</v>
      </c>
      <c r="H5554" t="s">
        <v>2557</v>
      </c>
      <c r="I5554">
        <v>37609398</v>
      </c>
      <c r="J5554" t="s">
        <v>2558</v>
      </c>
      <c r="K5554">
        <v>0</v>
      </c>
      <c r="L5554" t="s">
        <v>1228</v>
      </c>
      <c r="M5554">
        <v>0</v>
      </c>
      <c r="N5554" t="s">
        <v>1228</v>
      </c>
    </row>
    <row r="5555" spans="1:14" hidden="1">
      <c r="A5555">
        <v>10</v>
      </c>
      <c r="B5555">
        <v>41</v>
      </c>
      <c r="C5555" t="s">
        <v>2555</v>
      </c>
      <c r="D5555" t="s">
        <v>2687</v>
      </c>
      <c r="E5555">
        <v>1000730</v>
      </c>
      <c r="F5555" t="s">
        <v>47</v>
      </c>
      <c r="G5555" t="s">
        <v>252</v>
      </c>
      <c r="H5555" t="s">
        <v>2557</v>
      </c>
      <c r="I5555">
        <v>37609398</v>
      </c>
      <c r="J5555" t="s">
        <v>2558</v>
      </c>
      <c r="K5555">
        <v>0</v>
      </c>
      <c r="L5555" t="s">
        <v>1228</v>
      </c>
      <c r="M5555">
        <v>0</v>
      </c>
      <c r="N5555" t="s">
        <v>1228</v>
      </c>
    </row>
    <row r="5556" spans="1:14" hidden="1">
      <c r="A5556">
        <v>10</v>
      </c>
      <c r="B5556">
        <v>41</v>
      </c>
      <c r="C5556" t="s">
        <v>2555</v>
      </c>
      <c r="D5556" t="s">
        <v>2687</v>
      </c>
      <c r="E5556">
        <v>1000730</v>
      </c>
      <c r="F5556" t="s">
        <v>47</v>
      </c>
      <c r="G5556" t="s">
        <v>475</v>
      </c>
      <c r="H5556" t="s">
        <v>2557</v>
      </c>
      <c r="I5556">
        <v>37609398</v>
      </c>
      <c r="J5556" t="s">
        <v>2558</v>
      </c>
      <c r="K5556">
        <v>0</v>
      </c>
      <c r="L5556" t="s">
        <v>1228</v>
      </c>
      <c r="M5556">
        <v>0</v>
      </c>
      <c r="N5556" t="s">
        <v>1228</v>
      </c>
    </row>
    <row r="5557" spans="1:14" hidden="1">
      <c r="A5557">
        <v>10</v>
      </c>
      <c r="B5557">
        <v>41</v>
      </c>
      <c r="C5557" t="s">
        <v>2555</v>
      </c>
      <c r="D5557" t="s">
        <v>2687</v>
      </c>
      <c r="E5557">
        <v>1000730</v>
      </c>
      <c r="F5557" t="s">
        <v>47</v>
      </c>
      <c r="G5557" t="s">
        <v>117</v>
      </c>
      <c r="H5557" t="s">
        <v>2557</v>
      </c>
      <c r="I5557">
        <v>37609398</v>
      </c>
      <c r="J5557" t="s">
        <v>2558</v>
      </c>
      <c r="K5557">
        <v>0</v>
      </c>
      <c r="L5557" t="s">
        <v>1228</v>
      </c>
      <c r="M5557">
        <v>0</v>
      </c>
      <c r="N5557" t="s">
        <v>1228</v>
      </c>
    </row>
    <row r="5558" spans="1:14" hidden="1">
      <c r="A5558">
        <v>10</v>
      </c>
      <c r="B5558">
        <v>41</v>
      </c>
      <c r="C5558" t="s">
        <v>2555</v>
      </c>
      <c r="D5558" t="s">
        <v>2687</v>
      </c>
      <c r="E5558">
        <v>1000730</v>
      </c>
      <c r="F5558" t="s">
        <v>47</v>
      </c>
      <c r="G5558" t="s">
        <v>117</v>
      </c>
      <c r="H5558" t="s">
        <v>2557</v>
      </c>
      <c r="I5558">
        <v>37609398</v>
      </c>
      <c r="J5558" t="s">
        <v>2558</v>
      </c>
      <c r="K5558">
        <v>0</v>
      </c>
      <c r="L5558" t="s">
        <v>1228</v>
      </c>
      <c r="M5558">
        <v>0</v>
      </c>
      <c r="N5558" t="s">
        <v>1228</v>
      </c>
    </row>
    <row r="5559" spans="1:14" hidden="1">
      <c r="A5559">
        <v>10</v>
      </c>
      <c r="B5559">
        <v>41</v>
      </c>
      <c r="C5559" t="s">
        <v>2555</v>
      </c>
      <c r="D5559" t="s">
        <v>2687</v>
      </c>
      <c r="E5559">
        <v>1000730</v>
      </c>
      <c r="F5559" t="s">
        <v>47</v>
      </c>
      <c r="G5559" t="s">
        <v>317</v>
      </c>
      <c r="H5559" t="s">
        <v>2557</v>
      </c>
      <c r="I5559">
        <v>37609398</v>
      </c>
      <c r="J5559" t="s">
        <v>2558</v>
      </c>
      <c r="K5559">
        <v>0</v>
      </c>
      <c r="L5559" t="s">
        <v>1228</v>
      </c>
      <c r="M5559">
        <v>0</v>
      </c>
      <c r="N5559" t="s">
        <v>1228</v>
      </c>
    </row>
    <row r="5560" spans="1:14" hidden="1">
      <c r="A5560">
        <v>10</v>
      </c>
      <c r="B5560">
        <v>41</v>
      </c>
      <c r="C5560" t="s">
        <v>2555</v>
      </c>
      <c r="D5560" t="s">
        <v>2687</v>
      </c>
      <c r="E5560">
        <v>1000730</v>
      </c>
      <c r="F5560" t="s">
        <v>47</v>
      </c>
      <c r="G5560" t="s">
        <v>80</v>
      </c>
      <c r="H5560" t="s">
        <v>2557</v>
      </c>
      <c r="I5560">
        <v>37609398</v>
      </c>
      <c r="J5560" t="s">
        <v>2558</v>
      </c>
      <c r="K5560">
        <v>0</v>
      </c>
      <c r="L5560" t="s">
        <v>1228</v>
      </c>
      <c r="M5560">
        <v>0</v>
      </c>
      <c r="N5560" t="s">
        <v>1228</v>
      </c>
    </row>
    <row r="5561" spans="1:14" hidden="1">
      <c r="A5561">
        <v>10</v>
      </c>
      <c r="B5561">
        <v>41</v>
      </c>
      <c r="C5561" t="s">
        <v>2555</v>
      </c>
      <c r="D5561" t="s">
        <v>2687</v>
      </c>
      <c r="E5561">
        <v>1000730</v>
      </c>
      <c r="F5561" t="s">
        <v>47</v>
      </c>
      <c r="G5561" t="s">
        <v>317</v>
      </c>
      <c r="H5561" t="s">
        <v>2557</v>
      </c>
      <c r="I5561">
        <v>37609398</v>
      </c>
      <c r="J5561" t="s">
        <v>2558</v>
      </c>
      <c r="K5561">
        <v>0</v>
      </c>
      <c r="L5561" t="s">
        <v>1228</v>
      </c>
      <c r="M5561">
        <v>0</v>
      </c>
      <c r="N5561" t="s">
        <v>1228</v>
      </c>
    </row>
    <row r="5562" spans="1:14" hidden="1">
      <c r="A5562">
        <v>10</v>
      </c>
      <c r="B5562">
        <v>41</v>
      </c>
      <c r="C5562" t="s">
        <v>2555</v>
      </c>
      <c r="D5562" t="s">
        <v>2687</v>
      </c>
      <c r="E5562">
        <v>1000730</v>
      </c>
      <c r="F5562" t="s">
        <v>47</v>
      </c>
      <c r="G5562" t="s">
        <v>80</v>
      </c>
      <c r="H5562" t="s">
        <v>2557</v>
      </c>
      <c r="I5562">
        <v>37609398</v>
      </c>
      <c r="J5562" t="s">
        <v>2558</v>
      </c>
      <c r="K5562">
        <v>0</v>
      </c>
      <c r="L5562" t="s">
        <v>1228</v>
      </c>
      <c r="M5562">
        <v>0</v>
      </c>
      <c r="N5562" t="s">
        <v>1228</v>
      </c>
    </row>
    <row r="5563" spans="1:14" hidden="1">
      <c r="A5563">
        <v>10</v>
      </c>
      <c r="B5563">
        <v>41</v>
      </c>
      <c r="C5563" t="s">
        <v>2555</v>
      </c>
      <c r="D5563" t="s">
        <v>2687</v>
      </c>
      <c r="E5563">
        <v>1000730</v>
      </c>
      <c r="F5563" t="s">
        <v>47</v>
      </c>
      <c r="G5563" t="s">
        <v>137</v>
      </c>
      <c r="H5563" t="s">
        <v>2557</v>
      </c>
      <c r="I5563">
        <v>37609398</v>
      </c>
      <c r="J5563" t="s">
        <v>2558</v>
      </c>
      <c r="K5563">
        <v>0</v>
      </c>
      <c r="L5563" t="s">
        <v>1228</v>
      </c>
      <c r="M5563">
        <v>0</v>
      </c>
      <c r="N5563" t="s">
        <v>1228</v>
      </c>
    </row>
    <row r="5564" spans="1:14" hidden="1">
      <c r="A5564">
        <v>10</v>
      </c>
      <c r="B5564">
        <v>41</v>
      </c>
      <c r="C5564" t="s">
        <v>2555</v>
      </c>
      <c r="D5564" t="s">
        <v>2687</v>
      </c>
      <c r="E5564">
        <v>1000730</v>
      </c>
      <c r="F5564" t="s">
        <v>47</v>
      </c>
      <c r="G5564" t="s">
        <v>182</v>
      </c>
      <c r="H5564" t="s">
        <v>2557</v>
      </c>
      <c r="I5564">
        <v>37609398</v>
      </c>
      <c r="J5564" t="s">
        <v>2558</v>
      </c>
      <c r="K5564">
        <v>0</v>
      </c>
      <c r="L5564" t="s">
        <v>1228</v>
      </c>
      <c r="M5564">
        <v>0</v>
      </c>
      <c r="N5564" t="s">
        <v>1228</v>
      </c>
    </row>
    <row r="5565" spans="1:14" hidden="1">
      <c r="A5565">
        <v>10</v>
      </c>
      <c r="B5565">
        <v>41</v>
      </c>
      <c r="C5565" t="s">
        <v>2555</v>
      </c>
      <c r="D5565" t="s">
        <v>2687</v>
      </c>
      <c r="E5565">
        <v>1000730</v>
      </c>
      <c r="F5565" t="s">
        <v>47</v>
      </c>
      <c r="G5565" t="s">
        <v>194</v>
      </c>
      <c r="H5565" t="s">
        <v>2557</v>
      </c>
      <c r="I5565">
        <v>37609398</v>
      </c>
      <c r="J5565" t="s">
        <v>2558</v>
      </c>
      <c r="K5565">
        <v>0</v>
      </c>
      <c r="L5565" t="s">
        <v>1228</v>
      </c>
      <c r="M5565">
        <v>0</v>
      </c>
      <c r="N5565" t="s">
        <v>1228</v>
      </c>
    </row>
    <row r="5566" spans="1:14" hidden="1">
      <c r="A5566">
        <v>10</v>
      </c>
      <c r="B5566">
        <v>41</v>
      </c>
      <c r="C5566" t="s">
        <v>2555</v>
      </c>
      <c r="D5566" t="s">
        <v>2687</v>
      </c>
      <c r="E5566">
        <v>1000730</v>
      </c>
      <c r="F5566" t="s">
        <v>47</v>
      </c>
      <c r="G5566" t="s">
        <v>250</v>
      </c>
      <c r="H5566" t="s">
        <v>2557</v>
      </c>
      <c r="I5566">
        <v>37609398</v>
      </c>
      <c r="J5566" t="s">
        <v>2558</v>
      </c>
      <c r="K5566">
        <v>0</v>
      </c>
      <c r="L5566" t="s">
        <v>1228</v>
      </c>
      <c r="M5566">
        <v>0</v>
      </c>
      <c r="N5566" t="s">
        <v>1228</v>
      </c>
    </row>
    <row r="5567" spans="1:14" hidden="1">
      <c r="A5567">
        <v>10</v>
      </c>
      <c r="B5567">
        <v>41</v>
      </c>
      <c r="C5567" t="s">
        <v>2555</v>
      </c>
      <c r="D5567" t="s">
        <v>2687</v>
      </c>
      <c r="E5567">
        <v>1000730</v>
      </c>
      <c r="F5567" t="s">
        <v>47</v>
      </c>
      <c r="G5567" t="s">
        <v>155</v>
      </c>
      <c r="H5567" t="s">
        <v>2557</v>
      </c>
      <c r="I5567">
        <v>37609398</v>
      </c>
      <c r="J5567" t="s">
        <v>2558</v>
      </c>
      <c r="K5567">
        <v>0</v>
      </c>
      <c r="L5567" t="s">
        <v>1228</v>
      </c>
      <c r="M5567">
        <v>0</v>
      </c>
      <c r="N5567" t="s">
        <v>1228</v>
      </c>
    </row>
    <row r="5568" spans="1:14" hidden="1">
      <c r="A5568">
        <v>10</v>
      </c>
      <c r="B5568">
        <v>41</v>
      </c>
      <c r="C5568" t="s">
        <v>2555</v>
      </c>
      <c r="D5568" t="s">
        <v>2687</v>
      </c>
      <c r="E5568">
        <v>1000730</v>
      </c>
      <c r="F5568" t="s">
        <v>47</v>
      </c>
      <c r="G5568" t="s">
        <v>137</v>
      </c>
      <c r="H5568" t="s">
        <v>2557</v>
      </c>
      <c r="I5568">
        <v>37609398</v>
      </c>
      <c r="J5568" t="s">
        <v>2558</v>
      </c>
      <c r="K5568">
        <v>0</v>
      </c>
      <c r="L5568" t="s">
        <v>1228</v>
      </c>
      <c r="M5568">
        <v>0</v>
      </c>
      <c r="N5568" t="s">
        <v>1228</v>
      </c>
    </row>
    <row r="5569" spans="1:14" hidden="1">
      <c r="A5569">
        <v>10</v>
      </c>
      <c r="B5569">
        <v>41</v>
      </c>
      <c r="C5569" t="s">
        <v>2555</v>
      </c>
      <c r="D5569" t="s">
        <v>2687</v>
      </c>
      <c r="E5569">
        <v>1000730</v>
      </c>
      <c r="F5569" t="s">
        <v>47</v>
      </c>
      <c r="G5569" t="s">
        <v>117</v>
      </c>
      <c r="H5569" t="s">
        <v>2557</v>
      </c>
      <c r="I5569">
        <v>37609398</v>
      </c>
      <c r="J5569" t="s">
        <v>2558</v>
      </c>
      <c r="K5569">
        <v>0</v>
      </c>
      <c r="L5569" t="s">
        <v>1228</v>
      </c>
      <c r="M5569">
        <v>0</v>
      </c>
      <c r="N5569" t="s">
        <v>1228</v>
      </c>
    </row>
    <row r="5570" spans="1:14" hidden="1">
      <c r="A5570">
        <v>10</v>
      </c>
      <c r="B5570">
        <v>41</v>
      </c>
      <c r="C5570" t="s">
        <v>2555</v>
      </c>
      <c r="D5570" t="s">
        <v>2687</v>
      </c>
      <c r="E5570">
        <v>1000730</v>
      </c>
      <c r="F5570" t="s">
        <v>47</v>
      </c>
      <c r="G5570" t="s">
        <v>252</v>
      </c>
      <c r="H5570" t="s">
        <v>2557</v>
      </c>
      <c r="I5570">
        <v>37609398</v>
      </c>
      <c r="J5570" t="s">
        <v>2558</v>
      </c>
      <c r="K5570">
        <v>0</v>
      </c>
      <c r="L5570" t="s">
        <v>1228</v>
      </c>
      <c r="M5570">
        <v>0</v>
      </c>
      <c r="N5570" t="s">
        <v>1228</v>
      </c>
    </row>
    <row r="5571" spans="1:14" hidden="1">
      <c r="A5571">
        <v>10</v>
      </c>
      <c r="B5571">
        <v>41</v>
      </c>
      <c r="C5571" t="s">
        <v>2555</v>
      </c>
      <c r="D5571" t="s">
        <v>2687</v>
      </c>
      <c r="E5571">
        <v>1000730</v>
      </c>
      <c r="F5571" t="s">
        <v>47</v>
      </c>
      <c r="G5571" t="s">
        <v>245</v>
      </c>
      <c r="H5571" t="s">
        <v>2557</v>
      </c>
      <c r="I5571">
        <v>37609398</v>
      </c>
      <c r="J5571" t="s">
        <v>2558</v>
      </c>
      <c r="K5571">
        <v>0</v>
      </c>
      <c r="L5571" t="s">
        <v>1228</v>
      </c>
      <c r="M5571">
        <v>0</v>
      </c>
      <c r="N5571" t="s">
        <v>1228</v>
      </c>
    </row>
    <row r="5572" spans="1:14" hidden="1">
      <c r="A5572">
        <v>10</v>
      </c>
      <c r="B5572">
        <v>41</v>
      </c>
      <c r="C5572" t="s">
        <v>2555</v>
      </c>
      <c r="D5572" t="s">
        <v>2687</v>
      </c>
      <c r="E5572">
        <v>1000730</v>
      </c>
      <c r="F5572" t="s">
        <v>47</v>
      </c>
      <c r="G5572" t="s">
        <v>117</v>
      </c>
      <c r="H5572" t="s">
        <v>2557</v>
      </c>
      <c r="I5572">
        <v>37609398</v>
      </c>
      <c r="J5572" t="s">
        <v>2558</v>
      </c>
      <c r="K5572">
        <v>0</v>
      </c>
      <c r="L5572" t="s">
        <v>1228</v>
      </c>
      <c r="M5572">
        <v>0</v>
      </c>
      <c r="N5572" t="s">
        <v>1228</v>
      </c>
    </row>
    <row r="5573" spans="1:14" hidden="1">
      <c r="A5573">
        <v>10</v>
      </c>
      <c r="B5573">
        <v>41</v>
      </c>
      <c r="C5573" t="s">
        <v>2555</v>
      </c>
      <c r="D5573" t="s">
        <v>2687</v>
      </c>
      <c r="E5573">
        <v>1000730</v>
      </c>
      <c r="F5573" t="s">
        <v>47</v>
      </c>
      <c r="G5573" t="s">
        <v>155</v>
      </c>
      <c r="H5573" t="s">
        <v>2557</v>
      </c>
      <c r="I5573">
        <v>37609398</v>
      </c>
      <c r="J5573" t="s">
        <v>2558</v>
      </c>
      <c r="K5573">
        <v>0</v>
      </c>
      <c r="L5573" t="s">
        <v>1228</v>
      </c>
      <c r="M5573">
        <v>0</v>
      </c>
      <c r="N5573" t="s">
        <v>1228</v>
      </c>
    </row>
    <row r="5574" spans="1:14" hidden="1">
      <c r="A5574">
        <v>10</v>
      </c>
      <c r="B5574">
        <v>41</v>
      </c>
      <c r="C5574" t="s">
        <v>2555</v>
      </c>
      <c r="D5574" t="s">
        <v>2687</v>
      </c>
      <c r="E5574">
        <v>1000730</v>
      </c>
      <c r="F5574" t="s">
        <v>47</v>
      </c>
      <c r="G5574" t="s">
        <v>320</v>
      </c>
      <c r="H5574" t="s">
        <v>2557</v>
      </c>
      <c r="I5574">
        <v>37609398</v>
      </c>
      <c r="J5574" t="s">
        <v>2558</v>
      </c>
      <c r="K5574">
        <v>0</v>
      </c>
      <c r="L5574" t="s">
        <v>1228</v>
      </c>
      <c r="M5574">
        <v>0</v>
      </c>
      <c r="N5574" t="s">
        <v>1228</v>
      </c>
    </row>
    <row r="5575" spans="1:14" hidden="1">
      <c r="A5575">
        <v>10</v>
      </c>
      <c r="B5575">
        <v>41</v>
      </c>
      <c r="C5575" t="s">
        <v>2555</v>
      </c>
      <c r="D5575" t="s">
        <v>2687</v>
      </c>
      <c r="E5575">
        <v>1000730</v>
      </c>
      <c r="F5575" t="s">
        <v>47</v>
      </c>
      <c r="G5575" t="s">
        <v>135</v>
      </c>
      <c r="H5575" t="s">
        <v>2557</v>
      </c>
      <c r="I5575">
        <v>37609398</v>
      </c>
      <c r="J5575" t="s">
        <v>2558</v>
      </c>
      <c r="K5575">
        <v>0</v>
      </c>
      <c r="L5575" t="s">
        <v>1228</v>
      </c>
      <c r="M5575">
        <v>0</v>
      </c>
      <c r="N5575" t="s">
        <v>1228</v>
      </c>
    </row>
    <row r="5576" spans="1:14" hidden="1">
      <c r="A5576">
        <v>10</v>
      </c>
      <c r="B5576">
        <v>41</v>
      </c>
      <c r="C5576" t="s">
        <v>2555</v>
      </c>
      <c r="D5576" t="s">
        <v>2687</v>
      </c>
      <c r="E5576">
        <v>1000730</v>
      </c>
      <c r="F5576" t="s">
        <v>47</v>
      </c>
      <c r="G5576" t="s">
        <v>409</v>
      </c>
      <c r="H5576" t="s">
        <v>2557</v>
      </c>
      <c r="I5576">
        <v>37609398</v>
      </c>
      <c r="J5576" t="s">
        <v>2558</v>
      </c>
      <c r="K5576">
        <v>0</v>
      </c>
      <c r="L5576" t="s">
        <v>1228</v>
      </c>
      <c r="M5576">
        <v>0</v>
      </c>
      <c r="N5576" t="s">
        <v>1228</v>
      </c>
    </row>
    <row r="5577" spans="1:14" hidden="1">
      <c r="A5577">
        <v>10</v>
      </c>
      <c r="B5577">
        <v>41</v>
      </c>
      <c r="C5577" t="s">
        <v>2555</v>
      </c>
      <c r="D5577" t="s">
        <v>2687</v>
      </c>
      <c r="E5577">
        <v>1000730</v>
      </c>
      <c r="F5577" t="s">
        <v>47</v>
      </c>
      <c r="G5577" t="s">
        <v>317</v>
      </c>
      <c r="H5577" t="s">
        <v>2557</v>
      </c>
      <c r="I5577">
        <v>37609398</v>
      </c>
      <c r="J5577" t="s">
        <v>2558</v>
      </c>
      <c r="K5577">
        <v>0</v>
      </c>
      <c r="L5577" t="s">
        <v>1228</v>
      </c>
      <c r="M5577">
        <v>0</v>
      </c>
      <c r="N5577" t="s">
        <v>1228</v>
      </c>
    </row>
    <row r="5578" spans="1:14" hidden="1">
      <c r="A5578">
        <v>10</v>
      </c>
      <c r="B5578">
        <v>41</v>
      </c>
      <c r="C5578" t="s">
        <v>2555</v>
      </c>
      <c r="D5578" t="s">
        <v>2687</v>
      </c>
      <c r="E5578">
        <v>1000730</v>
      </c>
      <c r="F5578" t="s">
        <v>47</v>
      </c>
      <c r="G5578" t="s">
        <v>117</v>
      </c>
      <c r="H5578" t="s">
        <v>2557</v>
      </c>
      <c r="I5578">
        <v>37609398</v>
      </c>
      <c r="J5578" t="s">
        <v>2558</v>
      </c>
      <c r="K5578">
        <v>0</v>
      </c>
      <c r="L5578" t="s">
        <v>1228</v>
      </c>
      <c r="M5578">
        <v>0</v>
      </c>
      <c r="N5578" t="s">
        <v>1228</v>
      </c>
    </row>
    <row r="5579" spans="1:14" hidden="1">
      <c r="A5579">
        <v>10</v>
      </c>
      <c r="B5579">
        <v>41</v>
      </c>
      <c r="C5579" t="s">
        <v>2555</v>
      </c>
      <c r="D5579" t="s">
        <v>2687</v>
      </c>
      <c r="E5579">
        <v>1000730</v>
      </c>
      <c r="F5579" t="s">
        <v>47</v>
      </c>
      <c r="G5579" t="s">
        <v>80</v>
      </c>
      <c r="H5579" t="s">
        <v>2557</v>
      </c>
      <c r="I5579">
        <v>37609398</v>
      </c>
      <c r="J5579" t="s">
        <v>2558</v>
      </c>
      <c r="K5579">
        <v>0</v>
      </c>
      <c r="L5579" t="s">
        <v>1228</v>
      </c>
      <c r="M5579">
        <v>0</v>
      </c>
      <c r="N5579" t="s">
        <v>1228</v>
      </c>
    </row>
    <row r="5580" spans="1:14" hidden="1">
      <c r="A5580">
        <v>10</v>
      </c>
      <c r="B5580">
        <v>41</v>
      </c>
      <c r="C5580" t="s">
        <v>2555</v>
      </c>
      <c r="D5580" t="s">
        <v>2687</v>
      </c>
      <c r="E5580">
        <v>1000730</v>
      </c>
      <c r="F5580" t="s">
        <v>47</v>
      </c>
      <c r="G5580" t="s">
        <v>250</v>
      </c>
      <c r="H5580" t="s">
        <v>2557</v>
      </c>
      <c r="I5580">
        <v>37609398</v>
      </c>
      <c r="J5580" t="s">
        <v>2558</v>
      </c>
      <c r="K5580">
        <v>0</v>
      </c>
      <c r="L5580" t="s">
        <v>1228</v>
      </c>
      <c r="M5580">
        <v>0</v>
      </c>
      <c r="N5580" t="s">
        <v>1228</v>
      </c>
    </row>
    <row r="5581" spans="1:14" hidden="1">
      <c r="A5581">
        <v>10</v>
      </c>
      <c r="B5581">
        <v>41</v>
      </c>
      <c r="C5581" t="s">
        <v>2555</v>
      </c>
      <c r="D5581" t="s">
        <v>2687</v>
      </c>
      <c r="E5581">
        <v>1000730</v>
      </c>
      <c r="F5581" t="s">
        <v>47</v>
      </c>
      <c r="G5581" t="s">
        <v>252</v>
      </c>
      <c r="H5581" t="s">
        <v>2557</v>
      </c>
      <c r="I5581">
        <v>37609398</v>
      </c>
      <c r="J5581" t="s">
        <v>2558</v>
      </c>
      <c r="K5581">
        <v>0</v>
      </c>
      <c r="L5581" t="s">
        <v>1228</v>
      </c>
      <c r="M5581">
        <v>0</v>
      </c>
      <c r="N5581" t="s">
        <v>1228</v>
      </c>
    </row>
    <row r="5582" spans="1:14" hidden="1">
      <c r="A5582">
        <v>10</v>
      </c>
      <c r="B5582">
        <v>41</v>
      </c>
      <c r="C5582" t="s">
        <v>2555</v>
      </c>
      <c r="D5582" t="s">
        <v>2687</v>
      </c>
      <c r="E5582">
        <v>1000730</v>
      </c>
      <c r="F5582" t="s">
        <v>47</v>
      </c>
      <c r="G5582" t="s">
        <v>150</v>
      </c>
      <c r="H5582" t="s">
        <v>2557</v>
      </c>
      <c r="I5582">
        <v>37609398</v>
      </c>
      <c r="J5582" t="s">
        <v>2558</v>
      </c>
      <c r="K5582">
        <v>0</v>
      </c>
      <c r="L5582" t="s">
        <v>1228</v>
      </c>
      <c r="M5582">
        <v>0</v>
      </c>
      <c r="N5582" t="s">
        <v>1228</v>
      </c>
    </row>
    <row r="5583" spans="1:14" hidden="1">
      <c r="A5583">
        <v>10</v>
      </c>
      <c r="B5583">
        <v>41</v>
      </c>
      <c r="C5583" t="s">
        <v>2555</v>
      </c>
      <c r="D5583" t="s">
        <v>2687</v>
      </c>
      <c r="E5583">
        <v>1000730</v>
      </c>
      <c r="F5583" t="s">
        <v>47</v>
      </c>
      <c r="G5583" t="s">
        <v>414</v>
      </c>
      <c r="H5583" t="s">
        <v>2557</v>
      </c>
      <c r="I5583">
        <v>37609398</v>
      </c>
      <c r="J5583" t="s">
        <v>2558</v>
      </c>
      <c r="K5583">
        <v>0</v>
      </c>
      <c r="L5583" t="s">
        <v>1228</v>
      </c>
      <c r="M5583">
        <v>0</v>
      </c>
      <c r="N5583" t="s">
        <v>1228</v>
      </c>
    </row>
    <row r="5584" spans="1:14" hidden="1">
      <c r="A5584">
        <v>10</v>
      </c>
      <c r="B5584">
        <v>41</v>
      </c>
      <c r="C5584" t="s">
        <v>2555</v>
      </c>
      <c r="D5584" t="s">
        <v>2687</v>
      </c>
      <c r="E5584">
        <v>1000730</v>
      </c>
      <c r="F5584" t="s">
        <v>47</v>
      </c>
      <c r="G5584" t="s">
        <v>530</v>
      </c>
      <c r="H5584" t="s">
        <v>2557</v>
      </c>
      <c r="I5584">
        <v>37609398</v>
      </c>
      <c r="J5584" t="s">
        <v>2558</v>
      </c>
      <c r="K5584">
        <v>0</v>
      </c>
      <c r="L5584" t="s">
        <v>1228</v>
      </c>
      <c r="M5584">
        <v>0</v>
      </c>
      <c r="N5584" t="s">
        <v>1228</v>
      </c>
    </row>
    <row r="5585" spans="1:14" hidden="1">
      <c r="A5585">
        <v>10</v>
      </c>
      <c r="B5585">
        <v>41</v>
      </c>
      <c r="C5585" t="s">
        <v>2555</v>
      </c>
      <c r="D5585" t="s">
        <v>2687</v>
      </c>
      <c r="E5585">
        <v>1000730</v>
      </c>
      <c r="F5585" t="s">
        <v>47</v>
      </c>
      <c r="G5585" t="s">
        <v>117</v>
      </c>
      <c r="H5585" t="s">
        <v>2557</v>
      </c>
      <c r="I5585">
        <v>37609398</v>
      </c>
      <c r="J5585" t="s">
        <v>2558</v>
      </c>
      <c r="K5585">
        <v>0</v>
      </c>
      <c r="L5585" t="s">
        <v>1228</v>
      </c>
      <c r="M5585">
        <v>0</v>
      </c>
      <c r="N5585" t="s">
        <v>1228</v>
      </c>
    </row>
    <row r="5586" spans="1:14" hidden="1">
      <c r="A5586">
        <v>10</v>
      </c>
      <c r="B5586">
        <v>41</v>
      </c>
      <c r="C5586" t="s">
        <v>2555</v>
      </c>
      <c r="D5586" t="s">
        <v>2687</v>
      </c>
      <c r="E5586">
        <v>1000730</v>
      </c>
      <c r="F5586" t="s">
        <v>47</v>
      </c>
      <c r="G5586" t="s">
        <v>254</v>
      </c>
      <c r="H5586" t="s">
        <v>2557</v>
      </c>
      <c r="I5586">
        <v>37609398</v>
      </c>
      <c r="J5586" t="s">
        <v>2558</v>
      </c>
      <c r="K5586">
        <v>0</v>
      </c>
      <c r="L5586" t="s">
        <v>1228</v>
      </c>
      <c r="M5586">
        <v>0</v>
      </c>
      <c r="N5586" t="s">
        <v>1228</v>
      </c>
    </row>
    <row r="5587" spans="1:14" hidden="1">
      <c r="A5587">
        <v>10</v>
      </c>
      <c r="B5587">
        <v>41</v>
      </c>
      <c r="C5587" t="s">
        <v>2555</v>
      </c>
      <c r="D5587" t="s">
        <v>2687</v>
      </c>
      <c r="E5587">
        <v>1000730</v>
      </c>
      <c r="F5587" t="s">
        <v>47</v>
      </c>
      <c r="G5587" t="s">
        <v>177</v>
      </c>
      <c r="H5587" t="s">
        <v>2557</v>
      </c>
      <c r="I5587">
        <v>37609398</v>
      </c>
      <c r="J5587" t="s">
        <v>2558</v>
      </c>
      <c r="K5587">
        <v>0</v>
      </c>
      <c r="L5587" t="s">
        <v>1228</v>
      </c>
      <c r="M5587">
        <v>0</v>
      </c>
      <c r="N5587" t="s">
        <v>1228</v>
      </c>
    </row>
    <row r="5588" spans="1:14" hidden="1">
      <c r="A5588">
        <v>10</v>
      </c>
      <c r="B5588">
        <v>41</v>
      </c>
      <c r="C5588" t="s">
        <v>2555</v>
      </c>
      <c r="D5588" t="s">
        <v>2687</v>
      </c>
      <c r="E5588">
        <v>1000730</v>
      </c>
      <c r="F5588" t="s">
        <v>47</v>
      </c>
      <c r="G5588" t="s">
        <v>135</v>
      </c>
      <c r="H5588" t="s">
        <v>2557</v>
      </c>
      <c r="I5588">
        <v>37609398</v>
      </c>
      <c r="J5588" t="s">
        <v>2558</v>
      </c>
      <c r="K5588">
        <v>0</v>
      </c>
      <c r="L5588" t="s">
        <v>1228</v>
      </c>
      <c r="M5588">
        <v>0</v>
      </c>
      <c r="N5588" t="s">
        <v>1228</v>
      </c>
    </row>
    <row r="5589" spans="1:14" hidden="1">
      <c r="A5589">
        <v>10</v>
      </c>
      <c r="B5589">
        <v>41</v>
      </c>
      <c r="C5589" t="s">
        <v>2555</v>
      </c>
      <c r="D5589" t="s">
        <v>2687</v>
      </c>
      <c r="E5589">
        <v>1000730</v>
      </c>
      <c r="F5589" t="s">
        <v>47</v>
      </c>
      <c r="G5589" t="s">
        <v>317</v>
      </c>
      <c r="H5589" t="s">
        <v>2557</v>
      </c>
      <c r="I5589">
        <v>37609398</v>
      </c>
      <c r="J5589" t="s">
        <v>2558</v>
      </c>
      <c r="K5589">
        <v>0</v>
      </c>
      <c r="L5589" t="s">
        <v>1228</v>
      </c>
      <c r="M5589">
        <v>0</v>
      </c>
      <c r="N5589" t="s">
        <v>1228</v>
      </c>
    </row>
    <row r="5590" spans="1:14" hidden="1">
      <c r="A5590">
        <v>10</v>
      </c>
      <c r="B5590">
        <v>41</v>
      </c>
      <c r="C5590" t="s">
        <v>2555</v>
      </c>
      <c r="D5590" t="s">
        <v>2687</v>
      </c>
      <c r="E5590">
        <v>1000730</v>
      </c>
      <c r="F5590" t="s">
        <v>47</v>
      </c>
      <c r="G5590" t="s">
        <v>80</v>
      </c>
      <c r="H5590" t="s">
        <v>2557</v>
      </c>
      <c r="I5590">
        <v>37609398</v>
      </c>
      <c r="J5590" t="s">
        <v>2558</v>
      </c>
      <c r="K5590">
        <v>0</v>
      </c>
      <c r="L5590" t="s">
        <v>1228</v>
      </c>
      <c r="M5590">
        <v>0</v>
      </c>
      <c r="N5590" t="s">
        <v>1228</v>
      </c>
    </row>
    <row r="5591" spans="1:14" hidden="1">
      <c r="A5591">
        <v>10</v>
      </c>
      <c r="B5591">
        <v>41</v>
      </c>
      <c r="C5591" t="s">
        <v>2555</v>
      </c>
      <c r="D5591" t="s">
        <v>2687</v>
      </c>
      <c r="E5591">
        <v>1000730</v>
      </c>
      <c r="F5591" t="s">
        <v>47</v>
      </c>
      <c r="G5591" t="s">
        <v>80</v>
      </c>
      <c r="H5591" t="s">
        <v>2557</v>
      </c>
      <c r="I5591">
        <v>37609398</v>
      </c>
      <c r="J5591" t="s">
        <v>2558</v>
      </c>
      <c r="K5591">
        <v>0</v>
      </c>
      <c r="L5591" t="s">
        <v>1228</v>
      </c>
      <c r="M5591">
        <v>0</v>
      </c>
      <c r="N5591" t="s">
        <v>1228</v>
      </c>
    </row>
    <row r="5592" spans="1:14" hidden="1">
      <c r="A5592">
        <v>10</v>
      </c>
      <c r="B5592">
        <v>41</v>
      </c>
      <c r="C5592" t="s">
        <v>2555</v>
      </c>
      <c r="D5592" t="s">
        <v>2687</v>
      </c>
      <c r="E5592">
        <v>1000730</v>
      </c>
      <c r="F5592" t="s">
        <v>47</v>
      </c>
      <c r="G5592" t="s">
        <v>117</v>
      </c>
      <c r="H5592" t="s">
        <v>2557</v>
      </c>
      <c r="I5592">
        <v>37609398</v>
      </c>
      <c r="J5592" t="s">
        <v>2558</v>
      </c>
      <c r="K5592">
        <v>0</v>
      </c>
      <c r="L5592" t="s">
        <v>1228</v>
      </c>
      <c r="M5592">
        <v>0</v>
      </c>
      <c r="N5592" t="s">
        <v>1228</v>
      </c>
    </row>
    <row r="5593" spans="1:14" hidden="1">
      <c r="A5593">
        <v>10</v>
      </c>
      <c r="B5593">
        <v>41</v>
      </c>
      <c r="C5593" t="s">
        <v>2555</v>
      </c>
      <c r="D5593" t="s">
        <v>2687</v>
      </c>
      <c r="E5593">
        <v>1000730</v>
      </c>
      <c r="F5593" t="s">
        <v>47</v>
      </c>
      <c r="G5593" t="s">
        <v>254</v>
      </c>
      <c r="H5593" t="s">
        <v>2557</v>
      </c>
      <c r="I5593">
        <v>37609398</v>
      </c>
      <c r="J5593" t="s">
        <v>2558</v>
      </c>
      <c r="K5593">
        <v>0</v>
      </c>
      <c r="L5593" t="s">
        <v>1228</v>
      </c>
      <c r="M5593">
        <v>0</v>
      </c>
      <c r="N5593" t="s">
        <v>1228</v>
      </c>
    </row>
    <row r="5594" spans="1:14" hidden="1">
      <c r="A5594">
        <v>10</v>
      </c>
      <c r="B5594">
        <v>41</v>
      </c>
      <c r="C5594" t="s">
        <v>2555</v>
      </c>
      <c r="D5594" t="s">
        <v>2687</v>
      </c>
      <c r="E5594">
        <v>1000730</v>
      </c>
      <c r="F5594" t="s">
        <v>47</v>
      </c>
      <c r="G5594" t="s">
        <v>245</v>
      </c>
      <c r="H5594" t="s">
        <v>2557</v>
      </c>
      <c r="I5594">
        <v>37609398</v>
      </c>
      <c r="J5594" t="s">
        <v>2558</v>
      </c>
      <c r="K5594">
        <v>0</v>
      </c>
      <c r="L5594" t="s">
        <v>1228</v>
      </c>
      <c r="M5594">
        <v>0</v>
      </c>
      <c r="N5594" t="s">
        <v>1228</v>
      </c>
    </row>
    <row r="5595" spans="1:14" hidden="1">
      <c r="A5595">
        <v>10</v>
      </c>
      <c r="B5595">
        <v>41</v>
      </c>
      <c r="C5595" t="s">
        <v>2555</v>
      </c>
      <c r="D5595" t="s">
        <v>2687</v>
      </c>
      <c r="E5595">
        <v>1000730</v>
      </c>
      <c r="F5595" t="s">
        <v>47</v>
      </c>
      <c r="G5595" t="s">
        <v>414</v>
      </c>
      <c r="H5595" t="s">
        <v>2557</v>
      </c>
      <c r="I5595">
        <v>37609398</v>
      </c>
      <c r="J5595" t="s">
        <v>2558</v>
      </c>
      <c r="K5595">
        <v>0</v>
      </c>
      <c r="L5595" t="s">
        <v>1228</v>
      </c>
      <c r="M5595">
        <v>0</v>
      </c>
      <c r="N5595" t="s">
        <v>1228</v>
      </c>
    </row>
    <row r="5596" spans="1:14" hidden="1">
      <c r="A5596">
        <v>10</v>
      </c>
      <c r="B5596">
        <v>41</v>
      </c>
      <c r="C5596" t="s">
        <v>2555</v>
      </c>
      <c r="D5596" t="s">
        <v>2687</v>
      </c>
      <c r="E5596">
        <v>1000730</v>
      </c>
      <c r="F5596" t="s">
        <v>47</v>
      </c>
      <c r="G5596" t="s">
        <v>117</v>
      </c>
      <c r="H5596" t="s">
        <v>2557</v>
      </c>
      <c r="I5596">
        <v>37609398</v>
      </c>
      <c r="J5596" t="s">
        <v>2558</v>
      </c>
      <c r="K5596">
        <v>0</v>
      </c>
      <c r="L5596" t="s">
        <v>1228</v>
      </c>
      <c r="M5596">
        <v>0</v>
      </c>
      <c r="N5596" t="s">
        <v>1228</v>
      </c>
    </row>
    <row r="5597" spans="1:14" hidden="1">
      <c r="A5597">
        <v>10</v>
      </c>
      <c r="B5597">
        <v>41</v>
      </c>
      <c r="C5597" t="s">
        <v>2555</v>
      </c>
      <c r="D5597" t="s">
        <v>2687</v>
      </c>
      <c r="E5597">
        <v>1000730</v>
      </c>
      <c r="F5597" t="s">
        <v>47</v>
      </c>
      <c r="G5597" t="s">
        <v>137</v>
      </c>
      <c r="H5597" t="s">
        <v>2557</v>
      </c>
      <c r="I5597">
        <v>37609398</v>
      </c>
      <c r="J5597" t="s">
        <v>2558</v>
      </c>
      <c r="K5597">
        <v>0</v>
      </c>
      <c r="L5597" t="s">
        <v>1228</v>
      </c>
      <c r="M5597">
        <v>0</v>
      </c>
      <c r="N5597" t="s">
        <v>1228</v>
      </c>
    </row>
    <row r="5598" spans="1:14" hidden="1">
      <c r="A5598">
        <v>10</v>
      </c>
      <c r="B5598">
        <v>41</v>
      </c>
      <c r="C5598" t="s">
        <v>2555</v>
      </c>
      <c r="D5598" t="s">
        <v>2687</v>
      </c>
      <c r="E5598">
        <v>1000730</v>
      </c>
      <c r="F5598" t="s">
        <v>47</v>
      </c>
      <c r="G5598" t="s">
        <v>137</v>
      </c>
      <c r="H5598" t="s">
        <v>2557</v>
      </c>
      <c r="I5598">
        <v>37609398</v>
      </c>
      <c r="J5598" t="s">
        <v>2558</v>
      </c>
      <c r="K5598">
        <v>0</v>
      </c>
      <c r="L5598" t="s">
        <v>1228</v>
      </c>
      <c r="M5598">
        <v>0</v>
      </c>
      <c r="N5598" t="s">
        <v>1228</v>
      </c>
    </row>
    <row r="5599" spans="1:14" hidden="1">
      <c r="A5599">
        <v>10</v>
      </c>
      <c r="B5599">
        <v>41</v>
      </c>
      <c r="C5599" t="s">
        <v>2555</v>
      </c>
      <c r="D5599" t="s">
        <v>2687</v>
      </c>
      <c r="E5599">
        <v>1000730</v>
      </c>
      <c r="F5599" t="s">
        <v>47</v>
      </c>
      <c r="G5599" t="s">
        <v>117</v>
      </c>
      <c r="H5599" t="s">
        <v>2557</v>
      </c>
      <c r="I5599">
        <v>37609398</v>
      </c>
      <c r="J5599" t="s">
        <v>2558</v>
      </c>
      <c r="K5599">
        <v>0</v>
      </c>
      <c r="L5599" t="s">
        <v>1228</v>
      </c>
      <c r="M5599">
        <v>0</v>
      </c>
      <c r="N5599" t="s">
        <v>1228</v>
      </c>
    </row>
    <row r="5600" spans="1:14" hidden="1">
      <c r="A5600">
        <v>10</v>
      </c>
      <c r="B5600">
        <v>41</v>
      </c>
      <c r="C5600" t="s">
        <v>2555</v>
      </c>
      <c r="D5600" t="s">
        <v>2687</v>
      </c>
      <c r="E5600">
        <v>1000730</v>
      </c>
      <c r="F5600" t="s">
        <v>47</v>
      </c>
      <c r="G5600" t="s">
        <v>182</v>
      </c>
      <c r="H5600" t="s">
        <v>2557</v>
      </c>
      <c r="I5600">
        <v>37609398</v>
      </c>
      <c r="J5600" t="s">
        <v>2558</v>
      </c>
      <c r="K5600">
        <v>0</v>
      </c>
      <c r="L5600" t="s">
        <v>1228</v>
      </c>
      <c r="M5600">
        <v>0</v>
      </c>
      <c r="N5600" t="s">
        <v>1228</v>
      </c>
    </row>
    <row r="5601" spans="1:14" hidden="1">
      <c r="A5601">
        <v>10</v>
      </c>
      <c r="B5601">
        <v>41</v>
      </c>
      <c r="C5601" t="s">
        <v>2555</v>
      </c>
      <c r="D5601" t="s">
        <v>2687</v>
      </c>
      <c r="E5601">
        <v>1000730</v>
      </c>
      <c r="F5601" t="s">
        <v>47</v>
      </c>
      <c r="G5601" t="s">
        <v>150</v>
      </c>
      <c r="H5601" t="s">
        <v>2557</v>
      </c>
      <c r="I5601">
        <v>37609398</v>
      </c>
      <c r="J5601" t="s">
        <v>2558</v>
      </c>
      <c r="K5601">
        <v>0</v>
      </c>
      <c r="L5601" t="s">
        <v>1228</v>
      </c>
      <c r="M5601">
        <v>0</v>
      </c>
      <c r="N5601" t="s">
        <v>1228</v>
      </c>
    </row>
    <row r="5602" spans="1:14" hidden="1">
      <c r="A5602">
        <v>10</v>
      </c>
      <c r="B5602">
        <v>41</v>
      </c>
      <c r="C5602" t="s">
        <v>2555</v>
      </c>
      <c r="D5602" t="s">
        <v>2687</v>
      </c>
      <c r="E5602">
        <v>1000730</v>
      </c>
      <c r="F5602" t="s">
        <v>47</v>
      </c>
      <c r="G5602" t="s">
        <v>135</v>
      </c>
      <c r="H5602" t="s">
        <v>2557</v>
      </c>
      <c r="I5602">
        <v>37609398</v>
      </c>
      <c r="J5602" t="s">
        <v>2558</v>
      </c>
      <c r="K5602">
        <v>0</v>
      </c>
      <c r="L5602" t="s">
        <v>1228</v>
      </c>
      <c r="M5602">
        <v>0</v>
      </c>
      <c r="N5602" t="s">
        <v>1228</v>
      </c>
    </row>
    <row r="5603" spans="1:14" hidden="1">
      <c r="A5603">
        <v>10</v>
      </c>
      <c r="B5603">
        <v>41</v>
      </c>
      <c r="C5603" t="s">
        <v>2555</v>
      </c>
      <c r="D5603" t="s">
        <v>2687</v>
      </c>
      <c r="E5603">
        <v>1000730</v>
      </c>
      <c r="F5603" t="s">
        <v>47</v>
      </c>
      <c r="G5603" t="s">
        <v>117</v>
      </c>
      <c r="H5603" t="s">
        <v>2557</v>
      </c>
      <c r="I5603">
        <v>37609398</v>
      </c>
      <c r="J5603" t="s">
        <v>2558</v>
      </c>
      <c r="K5603">
        <v>0</v>
      </c>
      <c r="L5603" t="s">
        <v>1228</v>
      </c>
      <c r="M5603">
        <v>0</v>
      </c>
      <c r="N5603" t="s">
        <v>1228</v>
      </c>
    </row>
    <row r="5604" spans="1:14" hidden="1">
      <c r="A5604">
        <v>10</v>
      </c>
      <c r="B5604">
        <v>41</v>
      </c>
      <c r="C5604" t="s">
        <v>2555</v>
      </c>
      <c r="D5604" t="s">
        <v>2687</v>
      </c>
      <c r="E5604">
        <v>1000730</v>
      </c>
      <c r="F5604" t="s">
        <v>47</v>
      </c>
      <c r="G5604" t="s">
        <v>150</v>
      </c>
      <c r="H5604" t="s">
        <v>2557</v>
      </c>
      <c r="I5604">
        <v>37609398</v>
      </c>
      <c r="J5604" t="s">
        <v>2558</v>
      </c>
      <c r="K5604">
        <v>0</v>
      </c>
      <c r="L5604" t="s">
        <v>1228</v>
      </c>
      <c r="M5604">
        <v>0</v>
      </c>
      <c r="N5604" t="s">
        <v>1228</v>
      </c>
    </row>
    <row r="5605" spans="1:14" hidden="1">
      <c r="A5605">
        <v>10</v>
      </c>
      <c r="B5605">
        <v>41</v>
      </c>
      <c r="C5605" t="s">
        <v>2555</v>
      </c>
      <c r="D5605" t="s">
        <v>2687</v>
      </c>
      <c r="E5605">
        <v>1000730</v>
      </c>
      <c r="F5605" t="s">
        <v>47</v>
      </c>
      <c r="G5605" t="s">
        <v>279</v>
      </c>
      <c r="H5605" t="s">
        <v>2557</v>
      </c>
      <c r="I5605">
        <v>37609398</v>
      </c>
      <c r="J5605" t="s">
        <v>2558</v>
      </c>
      <c r="K5605">
        <v>0</v>
      </c>
      <c r="L5605" t="s">
        <v>1228</v>
      </c>
      <c r="M5605">
        <v>0</v>
      </c>
      <c r="N5605" t="s">
        <v>1228</v>
      </c>
    </row>
    <row r="5606" spans="1:14" hidden="1">
      <c r="A5606">
        <v>10</v>
      </c>
      <c r="B5606">
        <v>41</v>
      </c>
      <c r="C5606" t="s">
        <v>2555</v>
      </c>
      <c r="D5606" t="s">
        <v>2687</v>
      </c>
      <c r="E5606">
        <v>1000730</v>
      </c>
      <c r="F5606" t="s">
        <v>47</v>
      </c>
      <c r="G5606" t="s">
        <v>254</v>
      </c>
      <c r="H5606" t="s">
        <v>2557</v>
      </c>
      <c r="I5606">
        <v>37609398</v>
      </c>
      <c r="J5606" t="s">
        <v>2558</v>
      </c>
      <c r="K5606">
        <v>0</v>
      </c>
      <c r="L5606" t="s">
        <v>1228</v>
      </c>
      <c r="M5606">
        <v>0</v>
      </c>
      <c r="N5606" t="s">
        <v>1228</v>
      </c>
    </row>
    <row r="5607" spans="1:14" hidden="1">
      <c r="A5607">
        <v>10</v>
      </c>
      <c r="B5607">
        <v>41</v>
      </c>
      <c r="C5607" t="s">
        <v>2555</v>
      </c>
      <c r="D5607" t="s">
        <v>2687</v>
      </c>
      <c r="E5607">
        <v>1000730</v>
      </c>
      <c r="F5607" t="s">
        <v>47</v>
      </c>
      <c r="G5607" t="s">
        <v>135</v>
      </c>
      <c r="H5607" t="s">
        <v>2557</v>
      </c>
      <c r="I5607">
        <v>37609398</v>
      </c>
      <c r="J5607" t="s">
        <v>2558</v>
      </c>
      <c r="K5607">
        <v>0</v>
      </c>
      <c r="L5607" t="s">
        <v>1228</v>
      </c>
      <c r="M5607">
        <v>0</v>
      </c>
      <c r="N5607" t="s">
        <v>1228</v>
      </c>
    </row>
    <row r="5608" spans="1:14" hidden="1">
      <c r="A5608">
        <v>10</v>
      </c>
      <c r="B5608">
        <v>41</v>
      </c>
      <c r="C5608" t="s">
        <v>2555</v>
      </c>
      <c r="D5608" t="s">
        <v>2687</v>
      </c>
      <c r="E5608">
        <v>1000730</v>
      </c>
      <c r="F5608" t="s">
        <v>47</v>
      </c>
      <c r="G5608" t="s">
        <v>317</v>
      </c>
      <c r="H5608" t="s">
        <v>2557</v>
      </c>
      <c r="I5608">
        <v>37609398</v>
      </c>
      <c r="J5608" t="s">
        <v>2558</v>
      </c>
      <c r="K5608">
        <v>0</v>
      </c>
      <c r="L5608" t="s">
        <v>1228</v>
      </c>
      <c r="M5608">
        <v>0</v>
      </c>
      <c r="N5608" t="s">
        <v>1228</v>
      </c>
    </row>
    <row r="5609" spans="1:14" hidden="1">
      <c r="A5609">
        <v>10</v>
      </c>
      <c r="B5609">
        <v>41</v>
      </c>
      <c r="C5609" t="s">
        <v>2555</v>
      </c>
      <c r="D5609" t="s">
        <v>2687</v>
      </c>
      <c r="E5609">
        <v>1000730</v>
      </c>
      <c r="F5609" t="s">
        <v>47</v>
      </c>
      <c r="G5609" t="s">
        <v>80</v>
      </c>
      <c r="H5609" t="s">
        <v>2557</v>
      </c>
      <c r="I5609">
        <v>37609398</v>
      </c>
      <c r="J5609" t="s">
        <v>2558</v>
      </c>
      <c r="K5609">
        <v>0</v>
      </c>
      <c r="L5609" t="s">
        <v>1228</v>
      </c>
      <c r="M5609">
        <v>0</v>
      </c>
      <c r="N5609" t="s">
        <v>1228</v>
      </c>
    </row>
    <row r="5610" spans="1:14" hidden="1">
      <c r="A5610">
        <v>10</v>
      </c>
      <c r="B5610">
        <v>41</v>
      </c>
      <c r="C5610" t="s">
        <v>2555</v>
      </c>
      <c r="D5610" t="s">
        <v>2687</v>
      </c>
      <c r="E5610">
        <v>1000730</v>
      </c>
      <c r="F5610" t="s">
        <v>47</v>
      </c>
      <c r="G5610" t="s">
        <v>250</v>
      </c>
      <c r="H5610" t="s">
        <v>2557</v>
      </c>
      <c r="I5610">
        <v>37609398</v>
      </c>
      <c r="J5610" t="s">
        <v>2558</v>
      </c>
      <c r="K5610">
        <v>0</v>
      </c>
      <c r="L5610" t="s">
        <v>1228</v>
      </c>
      <c r="M5610">
        <v>0</v>
      </c>
      <c r="N5610" t="s">
        <v>1228</v>
      </c>
    </row>
    <row r="5611" spans="1:14" hidden="1">
      <c r="A5611">
        <v>10</v>
      </c>
      <c r="B5611">
        <v>41</v>
      </c>
      <c r="C5611" t="s">
        <v>2555</v>
      </c>
      <c r="D5611" t="s">
        <v>2687</v>
      </c>
      <c r="E5611">
        <v>1000730</v>
      </c>
      <c r="F5611" t="s">
        <v>47</v>
      </c>
      <c r="G5611" t="s">
        <v>117</v>
      </c>
      <c r="H5611" t="s">
        <v>2557</v>
      </c>
      <c r="I5611">
        <v>37609398</v>
      </c>
      <c r="J5611" t="s">
        <v>2558</v>
      </c>
      <c r="K5611">
        <v>0</v>
      </c>
      <c r="L5611" t="s">
        <v>1228</v>
      </c>
      <c r="M5611">
        <v>0</v>
      </c>
      <c r="N5611" t="s">
        <v>1228</v>
      </c>
    </row>
    <row r="5612" spans="1:14" hidden="1">
      <c r="A5612">
        <v>10</v>
      </c>
      <c r="B5612">
        <v>41</v>
      </c>
      <c r="C5612" t="s">
        <v>2555</v>
      </c>
      <c r="D5612" t="s">
        <v>2687</v>
      </c>
      <c r="E5612">
        <v>1000730</v>
      </c>
      <c r="F5612" t="s">
        <v>47</v>
      </c>
      <c r="G5612" t="s">
        <v>135</v>
      </c>
      <c r="H5612" t="s">
        <v>2557</v>
      </c>
      <c r="I5612">
        <v>37609398</v>
      </c>
      <c r="J5612" t="s">
        <v>2558</v>
      </c>
      <c r="K5612">
        <v>0</v>
      </c>
      <c r="L5612" t="s">
        <v>1228</v>
      </c>
      <c r="M5612">
        <v>0</v>
      </c>
      <c r="N5612" t="s">
        <v>1228</v>
      </c>
    </row>
    <row r="5613" spans="1:14" hidden="1">
      <c r="A5613">
        <v>10</v>
      </c>
      <c r="B5613">
        <v>41</v>
      </c>
      <c r="C5613" t="s">
        <v>2555</v>
      </c>
      <c r="D5613" t="s">
        <v>2687</v>
      </c>
      <c r="E5613">
        <v>1000730</v>
      </c>
      <c r="F5613" t="s">
        <v>47</v>
      </c>
      <c r="G5613" t="s">
        <v>155</v>
      </c>
      <c r="H5613" t="s">
        <v>2557</v>
      </c>
      <c r="I5613">
        <v>37609398</v>
      </c>
      <c r="J5613" t="s">
        <v>2558</v>
      </c>
      <c r="K5613">
        <v>0</v>
      </c>
      <c r="L5613" t="s">
        <v>1228</v>
      </c>
      <c r="M5613">
        <v>0</v>
      </c>
      <c r="N5613" t="s">
        <v>1228</v>
      </c>
    </row>
    <row r="5614" spans="1:14" hidden="1">
      <c r="A5614">
        <v>10</v>
      </c>
      <c r="B5614">
        <v>41</v>
      </c>
      <c r="C5614" t="s">
        <v>2555</v>
      </c>
      <c r="D5614" t="s">
        <v>2687</v>
      </c>
      <c r="E5614">
        <v>1000730</v>
      </c>
      <c r="F5614" t="s">
        <v>47</v>
      </c>
      <c r="G5614" t="s">
        <v>135</v>
      </c>
      <c r="H5614" t="s">
        <v>2557</v>
      </c>
      <c r="I5614">
        <v>37609398</v>
      </c>
      <c r="J5614" t="s">
        <v>2558</v>
      </c>
      <c r="K5614">
        <v>0</v>
      </c>
      <c r="L5614" t="s">
        <v>1228</v>
      </c>
      <c r="M5614">
        <v>0</v>
      </c>
      <c r="N5614" t="s">
        <v>1228</v>
      </c>
    </row>
    <row r="5615" spans="1:14" hidden="1">
      <c r="A5615">
        <v>10</v>
      </c>
      <c r="B5615">
        <v>41</v>
      </c>
      <c r="C5615" t="s">
        <v>2555</v>
      </c>
      <c r="D5615" t="s">
        <v>2687</v>
      </c>
      <c r="E5615">
        <v>1000730</v>
      </c>
      <c r="F5615" t="s">
        <v>47</v>
      </c>
      <c r="G5615" t="s">
        <v>279</v>
      </c>
      <c r="H5615" t="s">
        <v>2557</v>
      </c>
      <c r="I5615">
        <v>37609398</v>
      </c>
      <c r="J5615" t="s">
        <v>2558</v>
      </c>
      <c r="K5615">
        <v>1</v>
      </c>
      <c r="L5615" t="s">
        <v>1228</v>
      </c>
      <c r="M5615">
        <v>0</v>
      </c>
      <c r="N5615" t="s">
        <v>1228</v>
      </c>
    </row>
    <row r="5616" spans="1:14" hidden="1">
      <c r="A5616">
        <v>10</v>
      </c>
      <c r="B5616">
        <v>41</v>
      </c>
      <c r="C5616" t="s">
        <v>2555</v>
      </c>
      <c r="D5616" t="s">
        <v>2687</v>
      </c>
      <c r="E5616">
        <v>1000730</v>
      </c>
      <c r="F5616" t="s">
        <v>47</v>
      </c>
      <c r="G5616" t="s">
        <v>252</v>
      </c>
      <c r="H5616" t="s">
        <v>2557</v>
      </c>
      <c r="I5616">
        <v>37609398</v>
      </c>
      <c r="J5616" t="s">
        <v>2558</v>
      </c>
      <c r="K5616">
        <v>0</v>
      </c>
      <c r="L5616" t="s">
        <v>1228</v>
      </c>
      <c r="M5616">
        <v>0</v>
      </c>
      <c r="N5616" t="s">
        <v>1228</v>
      </c>
    </row>
    <row r="5617" spans="1:14" hidden="1">
      <c r="A5617">
        <v>10</v>
      </c>
      <c r="B5617">
        <v>41</v>
      </c>
      <c r="C5617" t="s">
        <v>2555</v>
      </c>
      <c r="D5617" t="s">
        <v>2687</v>
      </c>
      <c r="E5617">
        <v>1000730</v>
      </c>
      <c r="F5617" t="s">
        <v>47</v>
      </c>
      <c r="G5617" t="s">
        <v>177</v>
      </c>
      <c r="H5617" t="s">
        <v>2557</v>
      </c>
      <c r="I5617">
        <v>37609398</v>
      </c>
      <c r="J5617" t="s">
        <v>2558</v>
      </c>
      <c r="K5617" t="s">
        <v>2579</v>
      </c>
      <c r="L5617" t="s">
        <v>1228</v>
      </c>
      <c r="M5617">
        <v>0</v>
      </c>
      <c r="N5617" t="s">
        <v>1228</v>
      </c>
    </row>
    <row r="5618" spans="1:14" hidden="1">
      <c r="A5618">
        <v>10</v>
      </c>
      <c r="B5618">
        <v>41</v>
      </c>
      <c r="C5618" t="s">
        <v>2555</v>
      </c>
      <c r="D5618" t="s">
        <v>2687</v>
      </c>
      <c r="E5618">
        <v>1000730</v>
      </c>
      <c r="F5618" t="s">
        <v>47</v>
      </c>
      <c r="G5618" t="s">
        <v>245</v>
      </c>
      <c r="H5618" t="s">
        <v>2557</v>
      </c>
      <c r="I5618">
        <v>37609398</v>
      </c>
      <c r="J5618" t="s">
        <v>2558</v>
      </c>
      <c r="K5618">
        <v>0</v>
      </c>
      <c r="L5618" t="s">
        <v>1228</v>
      </c>
      <c r="M5618">
        <v>0</v>
      </c>
      <c r="N5618" t="s">
        <v>1228</v>
      </c>
    </row>
    <row r="5619" spans="1:14" hidden="1">
      <c r="A5619">
        <v>10</v>
      </c>
      <c r="B5619">
        <v>41</v>
      </c>
      <c r="C5619" t="s">
        <v>2555</v>
      </c>
      <c r="D5619" t="s">
        <v>2687</v>
      </c>
      <c r="E5619">
        <v>1000730</v>
      </c>
      <c r="F5619" t="s">
        <v>47</v>
      </c>
      <c r="G5619" t="s">
        <v>117</v>
      </c>
      <c r="H5619" t="s">
        <v>2557</v>
      </c>
      <c r="I5619">
        <v>37609398</v>
      </c>
      <c r="J5619" t="s">
        <v>2558</v>
      </c>
      <c r="K5619">
        <v>267</v>
      </c>
      <c r="L5619" t="s">
        <v>1228</v>
      </c>
      <c r="M5619">
        <v>51</v>
      </c>
      <c r="N5619" t="s">
        <v>1228</v>
      </c>
    </row>
    <row r="5620" spans="1:14" hidden="1">
      <c r="A5620">
        <v>10</v>
      </c>
      <c r="B5620">
        <v>41</v>
      </c>
      <c r="C5620" t="s">
        <v>2555</v>
      </c>
      <c r="D5620" t="s">
        <v>2687</v>
      </c>
      <c r="E5620">
        <v>1000730</v>
      </c>
      <c r="F5620" t="s">
        <v>47</v>
      </c>
      <c r="G5620" t="s">
        <v>254</v>
      </c>
      <c r="H5620" t="s">
        <v>2557</v>
      </c>
      <c r="I5620">
        <v>37609398</v>
      </c>
      <c r="J5620" t="s">
        <v>2558</v>
      </c>
      <c r="K5620">
        <v>0</v>
      </c>
      <c r="L5620" t="s">
        <v>1228</v>
      </c>
      <c r="M5620">
        <v>0</v>
      </c>
      <c r="N5620" t="s">
        <v>1228</v>
      </c>
    </row>
    <row r="5621" spans="1:14" hidden="1">
      <c r="A5621">
        <v>10</v>
      </c>
      <c r="B5621">
        <v>41</v>
      </c>
      <c r="C5621" t="s">
        <v>2555</v>
      </c>
      <c r="D5621" t="s">
        <v>2687</v>
      </c>
      <c r="E5621">
        <v>1000730</v>
      </c>
      <c r="F5621" t="s">
        <v>47</v>
      </c>
      <c r="G5621" t="s">
        <v>254</v>
      </c>
      <c r="H5621" t="s">
        <v>2557</v>
      </c>
      <c r="I5621">
        <v>37609398</v>
      </c>
      <c r="J5621" t="s">
        <v>2558</v>
      </c>
      <c r="K5621">
        <v>0</v>
      </c>
      <c r="L5621" t="s">
        <v>1228</v>
      </c>
      <c r="M5621">
        <v>0</v>
      </c>
      <c r="N5621" t="s">
        <v>1228</v>
      </c>
    </row>
    <row r="5622" spans="1:14" hidden="1">
      <c r="A5622">
        <v>10</v>
      </c>
      <c r="B5622">
        <v>41</v>
      </c>
      <c r="C5622" t="s">
        <v>2555</v>
      </c>
      <c r="D5622" t="s">
        <v>2687</v>
      </c>
      <c r="E5622">
        <v>1000730</v>
      </c>
      <c r="F5622" t="s">
        <v>47</v>
      </c>
      <c r="G5622" t="s">
        <v>150</v>
      </c>
      <c r="H5622" t="s">
        <v>2557</v>
      </c>
      <c r="I5622">
        <v>37609398</v>
      </c>
      <c r="J5622" t="s">
        <v>2558</v>
      </c>
      <c r="K5622">
        <v>0</v>
      </c>
      <c r="L5622" t="s">
        <v>1228</v>
      </c>
      <c r="M5622">
        <v>0</v>
      </c>
      <c r="N5622" t="s">
        <v>1228</v>
      </c>
    </row>
    <row r="5623" spans="1:14" hidden="1">
      <c r="A5623">
        <v>10</v>
      </c>
      <c r="B5623">
        <v>41</v>
      </c>
      <c r="C5623" t="s">
        <v>2555</v>
      </c>
      <c r="D5623" t="s">
        <v>2687</v>
      </c>
      <c r="E5623">
        <v>1000730</v>
      </c>
      <c r="F5623" t="s">
        <v>47</v>
      </c>
      <c r="G5623" t="s">
        <v>135</v>
      </c>
      <c r="H5623" t="s">
        <v>2557</v>
      </c>
      <c r="I5623">
        <v>37609398</v>
      </c>
      <c r="J5623" t="s">
        <v>2558</v>
      </c>
      <c r="K5623">
        <v>0</v>
      </c>
      <c r="L5623" t="s">
        <v>1228</v>
      </c>
      <c r="M5623">
        <v>0</v>
      </c>
      <c r="N5623" t="s">
        <v>1228</v>
      </c>
    </row>
    <row r="5624" spans="1:14" hidden="1">
      <c r="A5624">
        <v>10</v>
      </c>
      <c r="B5624">
        <v>41</v>
      </c>
      <c r="C5624" t="s">
        <v>2555</v>
      </c>
      <c r="D5624" t="s">
        <v>2687</v>
      </c>
      <c r="E5624">
        <v>1000730</v>
      </c>
      <c r="F5624" t="s">
        <v>47</v>
      </c>
      <c r="G5624" t="s">
        <v>317</v>
      </c>
      <c r="H5624" t="s">
        <v>2557</v>
      </c>
      <c r="I5624">
        <v>37609398</v>
      </c>
      <c r="J5624" t="s">
        <v>2558</v>
      </c>
      <c r="K5624">
        <v>0</v>
      </c>
      <c r="L5624" t="s">
        <v>1228</v>
      </c>
      <c r="M5624">
        <v>0</v>
      </c>
      <c r="N5624" t="s">
        <v>1228</v>
      </c>
    </row>
    <row r="5625" spans="1:14" hidden="1">
      <c r="A5625">
        <v>10</v>
      </c>
      <c r="B5625">
        <v>41</v>
      </c>
      <c r="C5625" t="s">
        <v>2555</v>
      </c>
      <c r="D5625" t="s">
        <v>2687</v>
      </c>
      <c r="E5625">
        <v>1000730</v>
      </c>
      <c r="F5625" t="s">
        <v>47</v>
      </c>
      <c r="G5625" t="s">
        <v>80</v>
      </c>
      <c r="H5625" t="s">
        <v>2557</v>
      </c>
      <c r="I5625">
        <v>37609398</v>
      </c>
      <c r="J5625" t="s">
        <v>2558</v>
      </c>
      <c r="K5625">
        <v>0</v>
      </c>
      <c r="L5625" t="s">
        <v>1228</v>
      </c>
      <c r="M5625">
        <v>0</v>
      </c>
      <c r="N5625" t="s">
        <v>1228</v>
      </c>
    </row>
    <row r="5626" spans="1:14" hidden="1">
      <c r="A5626">
        <v>10</v>
      </c>
      <c r="B5626">
        <v>41</v>
      </c>
      <c r="C5626" t="s">
        <v>2555</v>
      </c>
      <c r="D5626" t="s">
        <v>2687</v>
      </c>
      <c r="E5626">
        <v>1000730</v>
      </c>
      <c r="F5626" t="s">
        <v>47</v>
      </c>
      <c r="G5626" t="s">
        <v>117</v>
      </c>
      <c r="H5626" t="s">
        <v>2557</v>
      </c>
      <c r="I5626">
        <v>37609398</v>
      </c>
      <c r="J5626" t="s">
        <v>2558</v>
      </c>
      <c r="K5626">
        <v>0</v>
      </c>
      <c r="L5626" t="s">
        <v>1228</v>
      </c>
      <c r="M5626">
        <v>0</v>
      </c>
      <c r="N5626" t="s">
        <v>1228</v>
      </c>
    </row>
    <row r="5627" spans="1:14" hidden="1">
      <c r="A5627">
        <v>10</v>
      </c>
      <c r="B5627">
        <v>41</v>
      </c>
      <c r="C5627" t="s">
        <v>2555</v>
      </c>
      <c r="D5627" t="s">
        <v>2687</v>
      </c>
      <c r="E5627">
        <v>1000730</v>
      </c>
      <c r="F5627" t="s">
        <v>47</v>
      </c>
      <c r="G5627" t="s">
        <v>150</v>
      </c>
      <c r="H5627" t="s">
        <v>2557</v>
      </c>
      <c r="I5627">
        <v>37609398</v>
      </c>
      <c r="J5627" t="s">
        <v>2558</v>
      </c>
      <c r="K5627">
        <v>0</v>
      </c>
      <c r="L5627" t="s">
        <v>1228</v>
      </c>
      <c r="M5627">
        <v>0</v>
      </c>
      <c r="N5627" t="s">
        <v>1228</v>
      </c>
    </row>
    <row r="5628" spans="1:14" hidden="1">
      <c r="A5628">
        <v>10</v>
      </c>
      <c r="B5628">
        <v>41</v>
      </c>
      <c r="C5628" t="s">
        <v>2555</v>
      </c>
      <c r="D5628" t="s">
        <v>2687</v>
      </c>
      <c r="E5628">
        <v>1000730</v>
      </c>
      <c r="F5628" t="s">
        <v>47</v>
      </c>
      <c r="G5628" t="s">
        <v>135</v>
      </c>
      <c r="H5628" t="s">
        <v>2557</v>
      </c>
      <c r="I5628">
        <v>37609398</v>
      </c>
      <c r="J5628" t="s">
        <v>2558</v>
      </c>
      <c r="K5628">
        <v>0</v>
      </c>
      <c r="L5628" t="s">
        <v>1228</v>
      </c>
      <c r="M5628">
        <v>0</v>
      </c>
      <c r="N5628" t="s">
        <v>1228</v>
      </c>
    </row>
    <row r="5629" spans="1:14" hidden="1">
      <c r="A5629">
        <v>10</v>
      </c>
      <c r="B5629">
        <v>41</v>
      </c>
      <c r="C5629" t="s">
        <v>2555</v>
      </c>
      <c r="D5629" t="s">
        <v>2687</v>
      </c>
      <c r="E5629">
        <v>1000730</v>
      </c>
      <c r="F5629" t="s">
        <v>47</v>
      </c>
      <c r="G5629" t="s">
        <v>117</v>
      </c>
      <c r="H5629" t="s">
        <v>2557</v>
      </c>
      <c r="I5629">
        <v>37609398</v>
      </c>
      <c r="J5629" t="s">
        <v>2558</v>
      </c>
      <c r="K5629">
        <v>0</v>
      </c>
      <c r="L5629" t="s">
        <v>1228</v>
      </c>
      <c r="M5629">
        <v>0</v>
      </c>
      <c r="N5629" t="s">
        <v>1228</v>
      </c>
    </row>
    <row r="5630" spans="1:14" hidden="1">
      <c r="A5630">
        <v>10</v>
      </c>
      <c r="B5630">
        <v>41</v>
      </c>
      <c r="C5630" t="s">
        <v>2555</v>
      </c>
      <c r="D5630" t="s">
        <v>2687</v>
      </c>
      <c r="E5630">
        <v>1000730</v>
      </c>
      <c r="F5630" t="s">
        <v>47</v>
      </c>
      <c r="G5630" t="s">
        <v>317</v>
      </c>
      <c r="H5630" t="s">
        <v>2557</v>
      </c>
      <c r="I5630">
        <v>37609398</v>
      </c>
      <c r="J5630" t="s">
        <v>2558</v>
      </c>
      <c r="K5630">
        <v>0</v>
      </c>
      <c r="L5630" t="s">
        <v>1228</v>
      </c>
      <c r="M5630">
        <v>0</v>
      </c>
      <c r="N5630" t="s">
        <v>1228</v>
      </c>
    </row>
    <row r="5631" spans="1:14" hidden="1">
      <c r="A5631">
        <v>10</v>
      </c>
      <c r="B5631">
        <v>41</v>
      </c>
      <c r="C5631" t="s">
        <v>2555</v>
      </c>
      <c r="D5631" t="s">
        <v>2687</v>
      </c>
      <c r="E5631">
        <v>1000730</v>
      </c>
      <c r="F5631" t="s">
        <v>47</v>
      </c>
      <c r="G5631" t="s">
        <v>80</v>
      </c>
      <c r="H5631" t="s">
        <v>2557</v>
      </c>
      <c r="I5631">
        <v>37609398</v>
      </c>
      <c r="J5631" t="s">
        <v>2558</v>
      </c>
      <c r="K5631">
        <v>0</v>
      </c>
      <c r="L5631" t="s">
        <v>1228</v>
      </c>
      <c r="M5631">
        <v>0</v>
      </c>
      <c r="N5631" t="s">
        <v>1228</v>
      </c>
    </row>
    <row r="5632" spans="1:14" hidden="1">
      <c r="A5632">
        <v>10</v>
      </c>
      <c r="B5632">
        <v>41</v>
      </c>
      <c r="C5632" t="s">
        <v>2555</v>
      </c>
      <c r="D5632" t="s">
        <v>2687</v>
      </c>
      <c r="E5632">
        <v>1000730</v>
      </c>
      <c r="F5632" t="s">
        <v>47</v>
      </c>
      <c r="G5632" t="s">
        <v>250</v>
      </c>
      <c r="H5632" t="s">
        <v>2557</v>
      </c>
      <c r="I5632">
        <v>37609398</v>
      </c>
      <c r="J5632" t="s">
        <v>2558</v>
      </c>
      <c r="K5632">
        <v>0</v>
      </c>
      <c r="L5632" t="s">
        <v>1228</v>
      </c>
      <c r="M5632">
        <v>0</v>
      </c>
      <c r="N5632" t="s">
        <v>1228</v>
      </c>
    </row>
    <row r="5633" spans="1:14" hidden="1">
      <c r="A5633">
        <v>10</v>
      </c>
      <c r="B5633">
        <v>41</v>
      </c>
      <c r="C5633" t="s">
        <v>2555</v>
      </c>
      <c r="D5633" t="s">
        <v>2687</v>
      </c>
      <c r="E5633">
        <v>1000730</v>
      </c>
      <c r="F5633" t="s">
        <v>47</v>
      </c>
      <c r="G5633" t="s">
        <v>245</v>
      </c>
      <c r="H5633" t="s">
        <v>2557</v>
      </c>
      <c r="I5633">
        <v>37609398</v>
      </c>
      <c r="J5633" t="s">
        <v>2558</v>
      </c>
      <c r="K5633">
        <v>0</v>
      </c>
      <c r="L5633" t="s">
        <v>1228</v>
      </c>
      <c r="M5633">
        <v>0</v>
      </c>
      <c r="N5633" t="s">
        <v>1228</v>
      </c>
    </row>
    <row r="5634" spans="1:14" hidden="1">
      <c r="A5634">
        <v>10</v>
      </c>
      <c r="B5634">
        <v>41</v>
      </c>
      <c r="C5634" t="s">
        <v>2555</v>
      </c>
      <c r="D5634" t="s">
        <v>2687</v>
      </c>
      <c r="E5634">
        <v>1000730</v>
      </c>
      <c r="F5634" t="s">
        <v>47</v>
      </c>
      <c r="G5634" t="s">
        <v>326</v>
      </c>
      <c r="H5634" t="s">
        <v>2557</v>
      </c>
      <c r="I5634">
        <v>37609398</v>
      </c>
      <c r="J5634" t="s">
        <v>2558</v>
      </c>
      <c r="K5634">
        <v>0</v>
      </c>
      <c r="L5634" t="s">
        <v>1228</v>
      </c>
      <c r="M5634">
        <v>0</v>
      </c>
      <c r="N5634" t="s">
        <v>1228</v>
      </c>
    </row>
    <row r="5635" spans="1:14" hidden="1">
      <c r="A5635">
        <v>10</v>
      </c>
      <c r="B5635">
        <v>41</v>
      </c>
      <c r="C5635" t="s">
        <v>2555</v>
      </c>
      <c r="D5635" t="s">
        <v>2687</v>
      </c>
      <c r="E5635">
        <v>1000730</v>
      </c>
      <c r="F5635" t="s">
        <v>47</v>
      </c>
      <c r="G5635" t="s">
        <v>320</v>
      </c>
      <c r="H5635" t="s">
        <v>2557</v>
      </c>
      <c r="I5635">
        <v>37609398</v>
      </c>
      <c r="J5635" t="s">
        <v>2558</v>
      </c>
      <c r="K5635">
        <v>0</v>
      </c>
      <c r="L5635" t="s">
        <v>1228</v>
      </c>
      <c r="M5635">
        <v>0</v>
      </c>
      <c r="N5635" t="s">
        <v>1228</v>
      </c>
    </row>
    <row r="5636" spans="1:14" hidden="1">
      <c r="A5636">
        <v>10</v>
      </c>
      <c r="B5636">
        <v>41</v>
      </c>
      <c r="C5636" t="s">
        <v>2555</v>
      </c>
      <c r="D5636" t="s">
        <v>2687</v>
      </c>
      <c r="E5636">
        <v>1000730</v>
      </c>
      <c r="F5636" t="s">
        <v>47</v>
      </c>
      <c r="G5636" t="s">
        <v>135</v>
      </c>
      <c r="H5636" t="s">
        <v>2557</v>
      </c>
      <c r="I5636">
        <v>37609398</v>
      </c>
      <c r="J5636" t="s">
        <v>2558</v>
      </c>
      <c r="K5636">
        <v>0</v>
      </c>
      <c r="L5636" t="s">
        <v>1228</v>
      </c>
      <c r="M5636">
        <v>0</v>
      </c>
      <c r="N5636" t="s">
        <v>1228</v>
      </c>
    </row>
    <row r="5637" spans="1:14" hidden="1">
      <c r="A5637">
        <v>10</v>
      </c>
      <c r="B5637">
        <v>41</v>
      </c>
      <c r="C5637" t="s">
        <v>2555</v>
      </c>
      <c r="D5637" t="s">
        <v>2687</v>
      </c>
      <c r="E5637">
        <v>1000730</v>
      </c>
      <c r="F5637" t="s">
        <v>47</v>
      </c>
      <c r="G5637" t="s">
        <v>117</v>
      </c>
      <c r="H5637" t="s">
        <v>2557</v>
      </c>
      <c r="I5637">
        <v>37609398</v>
      </c>
      <c r="J5637" t="s">
        <v>2558</v>
      </c>
      <c r="K5637">
        <v>0</v>
      </c>
      <c r="L5637" t="s">
        <v>1228</v>
      </c>
      <c r="M5637">
        <v>0</v>
      </c>
      <c r="N5637" t="s">
        <v>1228</v>
      </c>
    </row>
    <row r="5638" spans="1:14" hidden="1">
      <c r="A5638">
        <v>10</v>
      </c>
      <c r="B5638">
        <v>41</v>
      </c>
      <c r="C5638" t="s">
        <v>2555</v>
      </c>
      <c r="D5638" t="s">
        <v>2687</v>
      </c>
      <c r="E5638">
        <v>1000730</v>
      </c>
      <c r="F5638" t="s">
        <v>47</v>
      </c>
      <c r="G5638" t="s">
        <v>409</v>
      </c>
      <c r="H5638" t="s">
        <v>2557</v>
      </c>
      <c r="I5638">
        <v>37609398</v>
      </c>
      <c r="J5638" t="s">
        <v>2558</v>
      </c>
      <c r="K5638">
        <v>0</v>
      </c>
      <c r="L5638" t="s">
        <v>1228</v>
      </c>
      <c r="M5638">
        <v>0</v>
      </c>
      <c r="N5638" t="s">
        <v>1228</v>
      </c>
    </row>
    <row r="5639" spans="1:14" hidden="1">
      <c r="A5639">
        <v>10</v>
      </c>
      <c r="B5639">
        <v>41</v>
      </c>
      <c r="C5639" t="s">
        <v>2555</v>
      </c>
      <c r="D5639" t="s">
        <v>2687</v>
      </c>
      <c r="E5639">
        <v>1000730</v>
      </c>
      <c r="F5639" t="s">
        <v>47</v>
      </c>
      <c r="G5639" t="s">
        <v>317</v>
      </c>
      <c r="H5639" t="s">
        <v>2557</v>
      </c>
      <c r="I5639">
        <v>37609398</v>
      </c>
      <c r="J5639" t="s">
        <v>2558</v>
      </c>
      <c r="K5639">
        <v>0</v>
      </c>
      <c r="L5639" t="s">
        <v>1228</v>
      </c>
      <c r="M5639">
        <v>0</v>
      </c>
      <c r="N5639" t="s">
        <v>1228</v>
      </c>
    </row>
    <row r="5640" spans="1:14" hidden="1">
      <c r="A5640">
        <v>10</v>
      </c>
      <c r="B5640">
        <v>41</v>
      </c>
      <c r="C5640" t="s">
        <v>2555</v>
      </c>
      <c r="D5640" t="s">
        <v>2687</v>
      </c>
      <c r="E5640">
        <v>1000730</v>
      </c>
      <c r="F5640" t="s">
        <v>47</v>
      </c>
      <c r="G5640" t="s">
        <v>80</v>
      </c>
      <c r="H5640" t="s">
        <v>2557</v>
      </c>
      <c r="I5640">
        <v>37609398</v>
      </c>
      <c r="J5640" t="s">
        <v>2558</v>
      </c>
      <c r="K5640">
        <v>0</v>
      </c>
      <c r="L5640" t="s">
        <v>1228</v>
      </c>
      <c r="M5640">
        <v>0</v>
      </c>
      <c r="N5640" t="s">
        <v>1228</v>
      </c>
    </row>
    <row r="5641" spans="1:14" hidden="1">
      <c r="A5641">
        <v>10</v>
      </c>
      <c r="B5641">
        <v>41</v>
      </c>
      <c r="C5641" t="s">
        <v>2555</v>
      </c>
      <c r="D5641" t="s">
        <v>2687</v>
      </c>
      <c r="E5641">
        <v>1000730</v>
      </c>
      <c r="F5641" t="s">
        <v>47</v>
      </c>
      <c r="G5641" t="s">
        <v>245</v>
      </c>
      <c r="H5641" t="s">
        <v>2557</v>
      </c>
      <c r="I5641">
        <v>37609398</v>
      </c>
      <c r="J5641" t="s">
        <v>2558</v>
      </c>
      <c r="K5641">
        <v>0</v>
      </c>
      <c r="L5641" t="s">
        <v>1228</v>
      </c>
      <c r="M5641">
        <v>0</v>
      </c>
      <c r="N5641" t="s">
        <v>1228</v>
      </c>
    </row>
    <row r="5642" spans="1:14" hidden="1">
      <c r="A5642">
        <v>10</v>
      </c>
      <c r="B5642">
        <v>41</v>
      </c>
      <c r="C5642" t="s">
        <v>2555</v>
      </c>
      <c r="D5642" t="s">
        <v>2687</v>
      </c>
      <c r="E5642">
        <v>1000730</v>
      </c>
      <c r="F5642" t="s">
        <v>47</v>
      </c>
      <c r="G5642" t="s">
        <v>414</v>
      </c>
      <c r="H5642" t="s">
        <v>2557</v>
      </c>
      <c r="I5642">
        <v>37609398</v>
      </c>
      <c r="J5642" t="s">
        <v>2558</v>
      </c>
      <c r="K5642">
        <v>0</v>
      </c>
      <c r="L5642" t="s">
        <v>1228</v>
      </c>
      <c r="M5642">
        <v>0</v>
      </c>
      <c r="N5642" t="s">
        <v>1228</v>
      </c>
    </row>
    <row r="5643" spans="1:14" hidden="1">
      <c r="A5643">
        <v>10</v>
      </c>
      <c r="B5643">
        <v>41</v>
      </c>
      <c r="C5643" t="s">
        <v>2555</v>
      </c>
      <c r="D5643" t="s">
        <v>2687</v>
      </c>
      <c r="E5643">
        <v>1000730</v>
      </c>
      <c r="F5643" t="s">
        <v>47</v>
      </c>
      <c r="G5643" t="s">
        <v>254</v>
      </c>
      <c r="H5643" t="s">
        <v>2557</v>
      </c>
      <c r="I5643">
        <v>37609398</v>
      </c>
      <c r="J5643" t="s">
        <v>2558</v>
      </c>
      <c r="K5643">
        <v>0</v>
      </c>
      <c r="L5643" t="s">
        <v>1228</v>
      </c>
      <c r="M5643">
        <v>0</v>
      </c>
      <c r="N5643" t="s">
        <v>1228</v>
      </c>
    </row>
    <row r="5644" spans="1:14" hidden="1">
      <c r="A5644">
        <v>10</v>
      </c>
      <c r="B5644">
        <v>41</v>
      </c>
      <c r="C5644" t="s">
        <v>2555</v>
      </c>
      <c r="D5644" t="s">
        <v>2687</v>
      </c>
      <c r="E5644">
        <v>1000730</v>
      </c>
      <c r="F5644" t="s">
        <v>47</v>
      </c>
      <c r="G5644" t="s">
        <v>135</v>
      </c>
      <c r="H5644" t="s">
        <v>2557</v>
      </c>
      <c r="I5644">
        <v>37609398</v>
      </c>
      <c r="J5644" t="s">
        <v>2558</v>
      </c>
      <c r="K5644">
        <v>0</v>
      </c>
      <c r="L5644" t="s">
        <v>1228</v>
      </c>
      <c r="M5644">
        <v>0</v>
      </c>
      <c r="N5644" t="s">
        <v>1228</v>
      </c>
    </row>
    <row r="5645" spans="1:14" hidden="1">
      <c r="A5645">
        <v>10</v>
      </c>
      <c r="B5645">
        <v>41</v>
      </c>
      <c r="C5645" t="s">
        <v>2555</v>
      </c>
      <c r="D5645" t="s">
        <v>2687</v>
      </c>
      <c r="E5645">
        <v>1000730</v>
      </c>
      <c r="F5645" t="s">
        <v>47</v>
      </c>
      <c r="G5645" t="s">
        <v>117</v>
      </c>
      <c r="H5645" t="s">
        <v>2557</v>
      </c>
      <c r="I5645">
        <v>37609398</v>
      </c>
      <c r="J5645" t="s">
        <v>2558</v>
      </c>
      <c r="K5645" s="45">
        <v>4990</v>
      </c>
      <c r="L5645" t="s">
        <v>1228</v>
      </c>
      <c r="M5645">
        <v>948</v>
      </c>
      <c r="N5645" t="s">
        <v>1228</v>
      </c>
    </row>
    <row r="5646" spans="1:14" hidden="1">
      <c r="A5646">
        <v>10</v>
      </c>
      <c r="B5646">
        <v>41</v>
      </c>
      <c r="C5646" t="s">
        <v>2555</v>
      </c>
      <c r="D5646" t="s">
        <v>2687</v>
      </c>
      <c r="E5646">
        <v>1000730</v>
      </c>
      <c r="F5646" t="s">
        <v>47</v>
      </c>
      <c r="G5646" t="s">
        <v>317</v>
      </c>
      <c r="H5646" t="s">
        <v>2557</v>
      </c>
      <c r="I5646">
        <v>37609398</v>
      </c>
      <c r="J5646" t="s">
        <v>2558</v>
      </c>
      <c r="K5646">
        <v>0</v>
      </c>
      <c r="L5646" t="s">
        <v>1228</v>
      </c>
      <c r="M5646">
        <v>0</v>
      </c>
      <c r="N5646" t="s">
        <v>1228</v>
      </c>
    </row>
    <row r="5647" spans="1:14" hidden="1">
      <c r="A5647">
        <v>10</v>
      </c>
      <c r="B5647">
        <v>41</v>
      </c>
      <c r="C5647" t="s">
        <v>2555</v>
      </c>
      <c r="D5647" t="s">
        <v>2687</v>
      </c>
      <c r="E5647">
        <v>1000730</v>
      </c>
      <c r="F5647" t="s">
        <v>47</v>
      </c>
      <c r="G5647" t="s">
        <v>279</v>
      </c>
      <c r="H5647" t="s">
        <v>2557</v>
      </c>
      <c r="I5647">
        <v>37609398</v>
      </c>
      <c r="J5647" t="s">
        <v>2558</v>
      </c>
      <c r="K5647">
        <v>0</v>
      </c>
      <c r="L5647" t="s">
        <v>1228</v>
      </c>
      <c r="M5647">
        <v>0</v>
      </c>
      <c r="N5647" t="s">
        <v>1228</v>
      </c>
    </row>
    <row r="5648" spans="1:14" hidden="1">
      <c r="A5648">
        <v>10</v>
      </c>
      <c r="B5648">
        <v>41</v>
      </c>
      <c r="C5648" t="s">
        <v>2555</v>
      </c>
      <c r="D5648" t="s">
        <v>2687</v>
      </c>
      <c r="E5648">
        <v>1000730</v>
      </c>
      <c r="F5648" t="s">
        <v>47</v>
      </c>
      <c r="G5648" t="s">
        <v>80</v>
      </c>
      <c r="H5648" t="s">
        <v>2557</v>
      </c>
      <c r="I5648">
        <v>37609398</v>
      </c>
      <c r="J5648" t="s">
        <v>2558</v>
      </c>
      <c r="K5648">
        <v>0</v>
      </c>
      <c r="L5648" t="s">
        <v>1228</v>
      </c>
      <c r="M5648">
        <v>0</v>
      </c>
      <c r="N5648" t="s">
        <v>1228</v>
      </c>
    </row>
    <row r="5649" spans="1:14" hidden="1">
      <c r="A5649">
        <v>10</v>
      </c>
      <c r="B5649">
        <v>41</v>
      </c>
      <c r="C5649" t="s">
        <v>2555</v>
      </c>
      <c r="D5649" t="s">
        <v>2687</v>
      </c>
      <c r="E5649">
        <v>1000730</v>
      </c>
      <c r="F5649" t="s">
        <v>47</v>
      </c>
      <c r="G5649" t="s">
        <v>80</v>
      </c>
      <c r="H5649" t="s">
        <v>2557</v>
      </c>
      <c r="I5649">
        <v>37609398</v>
      </c>
      <c r="J5649" t="s">
        <v>2558</v>
      </c>
      <c r="K5649">
        <v>0</v>
      </c>
      <c r="L5649" t="s">
        <v>1228</v>
      </c>
      <c r="M5649">
        <v>0</v>
      </c>
      <c r="N5649" t="s">
        <v>1228</v>
      </c>
    </row>
    <row r="5650" spans="1:14" hidden="1">
      <c r="A5650">
        <v>10</v>
      </c>
      <c r="B5650">
        <v>41</v>
      </c>
      <c r="C5650" t="s">
        <v>2555</v>
      </c>
      <c r="D5650" t="s">
        <v>2687</v>
      </c>
      <c r="E5650">
        <v>1000730</v>
      </c>
      <c r="F5650" t="s">
        <v>47</v>
      </c>
      <c r="G5650" t="s">
        <v>135</v>
      </c>
      <c r="H5650" t="s">
        <v>2557</v>
      </c>
      <c r="I5650">
        <v>37609398</v>
      </c>
      <c r="J5650" t="s">
        <v>2558</v>
      </c>
      <c r="K5650">
        <v>0</v>
      </c>
      <c r="L5650" t="s">
        <v>1228</v>
      </c>
      <c r="M5650">
        <v>0</v>
      </c>
      <c r="N5650" t="s">
        <v>1228</v>
      </c>
    </row>
    <row r="5651" spans="1:14" hidden="1">
      <c r="A5651">
        <v>10</v>
      </c>
      <c r="B5651">
        <v>41</v>
      </c>
      <c r="C5651" t="s">
        <v>2555</v>
      </c>
      <c r="D5651" t="s">
        <v>2687</v>
      </c>
      <c r="E5651">
        <v>1000730</v>
      </c>
      <c r="F5651" t="s">
        <v>47</v>
      </c>
      <c r="G5651" t="s">
        <v>155</v>
      </c>
      <c r="H5651" t="s">
        <v>2557</v>
      </c>
      <c r="I5651">
        <v>37609398</v>
      </c>
      <c r="J5651" t="s">
        <v>2558</v>
      </c>
      <c r="K5651">
        <v>0</v>
      </c>
      <c r="L5651" t="s">
        <v>1228</v>
      </c>
      <c r="M5651">
        <v>0</v>
      </c>
      <c r="N5651" t="s">
        <v>1228</v>
      </c>
    </row>
    <row r="5652" spans="1:14" hidden="1">
      <c r="A5652">
        <v>10</v>
      </c>
      <c r="B5652">
        <v>41</v>
      </c>
      <c r="C5652" t="s">
        <v>2555</v>
      </c>
      <c r="D5652" t="s">
        <v>2687</v>
      </c>
      <c r="E5652">
        <v>1000730</v>
      </c>
      <c r="F5652" t="s">
        <v>47</v>
      </c>
      <c r="G5652" t="s">
        <v>317</v>
      </c>
      <c r="H5652" t="s">
        <v>2557</v>
      </c>
      <c r="I5652">
        <v>37609398</v>
      </c>
      <c r="J5652" t="s">
        <v>2558</v>
      </c>
      <c r="K5652">
        <v>0</v>
      </c>
      <c r="L5652" t="s">
        <v>1228</v>
      </c>
      <c r="M5652">
        <v>0</v>
      </c>
      <c r="N5652" t="s">
        <v>1228</v>
      </c>
    </row>
    <row r="5653" spans="1:14" hidden="1">
      <c r="A5653">
        <v>10</v>
      </c>
      <c r="B5653">
        <v>41</v>
      </c>
      <c r="C5653" t="s">
        <v>2555</v>
      </c>
      <c r="D5653" t="s">
        <v>2687</v>
      </c>
      <c r="E5653">
        <v>1000730</v>
      </c>
      <c r="F5653" t="s">
        <v>47</v>
      </c>
      <c r="G5653" t="s">
        <v>481</v>
      </c>
      <c r="H5653" t="s">
        <v>2557</v>
      </c>
      <c r="I5653">
        <v>37609398</v>
      </c>
      <c r="J5653" t="s">
        <v>2558</v>
      </c>
      <c r="K5653">
        <v>0</v>
      </c>
      <c r="L5653" t="s">
        <v>1228</v>
      </c>
      <c r="M5653">
        <v>0</v>
      </c>
      <c r="N5653" t="s">
        <v>1228</v>
      </c>
    </row>
    <row r="5654" spans="1:14" hidden="1">
      <c r="A5654">
        <v>10</v>
      </c>
      <c r="B5654">
        <v>41</v>
      </c>
      <c r="C5654" t="s">
        <v>2555</v>
      </c>
      <c r="D5654" t="s">
        <v>2687</v>
      </c>
      <c r="E5654">
        <v>1000730</v>
      </c>
      <c r="F5654" t="s">
        <v>47</v>
      </c>
      <c r="G5654" t="s">
        <v>252</v>
      </c>
      <c r="H5654" t="s">
        <v>2557</v>
      </c>
      <c r="I5654">
        <v>37609398</v>
      </c>
      <c r="J5654" t="s">
        <v>2558</v>
      </c>
      <c r="K5654">
        <v>0</v>
      </c>
      <c r="L5654" t="s">
        <v>1228</v>
      </c>
      <c r="M5654">
        <v>0</v>
      </c>
      <c r="N5654" t="s">
        <v>1228</v>
      </c>
    </row>
    <row r="5655" spans="1:14" hidden="1">
      <c r="A5655">
        <v>10</v>
      </c>
      <c r="B5655">
        <v>41</v>
      </c>
      <c r="C5655" t="s">
        <v>2555</v>
      </c>
      <c r="D5655" t="s">
        <v>2687</v>
      </c>
      <c r="E5655">
        <v>1000730</v>
      </c>
      <c r="F5655" t="s">
        <v>47</v>
      </c>
      <c r="G5655" t="s">
        <v>475</v>
      </c>
      <c r="H5655" t="s">
        <v>2557</v>
      </c>
      <c r="I5655">
        <v>37609398</v>
      </c>
      <c r="J5655" t="s">
        <v>2558</v>
      </c>
      <c r="K5655">
        <v>0</v>
      </c>
      <c r="L5655" t="s">
        <v>1228</v>
      </c>
      <c r="M5655">
        <v>0</v>
      </c>
      <c r="N5655" t="s">
        <v>1228</v>
      </c>
    </row>
    <row r="5656" spans="1:14" hidden="1">
      <c r="A5656">
        <v>10</v>
      </c>
      <c r="B5656">
        <v>41</v>
      </c>
      <c r="C5656" t="s">
        <v>2555</v>
      </c>
      <c r="D5656" t="s">
        <v>2687</v>
      </c>
      <c r="E5656">
        <v>1000730</v>
      </c>
      <c r="F5656" t="s">
        <v>47</v>
      </c>
      <c r="G5656" t="s">
        <v>117</v>
      </c>
      <c r="H5656" t="s">
        <v>2557</v>
      </c>
      <c r="I5656">
        <v>37609398</v>
      </c>
      <c r="J5656" t="s">
        <v>2558</v>
      </c>
      <c r="K5656" s="45">
        <v>1357</v>
      </c>
      <c r="L5656" t="s">
        <v>1228</v>
      </c>
      <c r="M5656">
        <v>258</v>
      </c>
      <c r="N5656" t="s">
        <v>1228</v>
      </c>
    </row>
    <row r="5657" spans="1:14" hidden="1">
      <c r="A5657">
        <v>10</v>
      </c>
      <c r="B5657">
        <v>41</v>
      </c>
      <c r="C5657" t="s">
        <v>2555</v>
      </c>
      <c r="D5657" t="s">
        <v>2687</v>
      </c>
      <c r="E5657">
        <v>1000730</v>
      </c>
      <c r="F5657" t="s">
        <v>47</v>
      </c>
      <c r="G5657" t="s">
        <v>250</v>
      </c>
      <c r="H5657" t="s">
        <v>2557</v>
      </c>
      <c r="I5657">
        <v>37609398</v>
      </c>
      <c r="J5657" t="s">
        <v>2558</v>
      </c>
      <c r="K5657">
        <v>0</v>
      </c>
      <c r="L5657" t="s">
        <v>1228</v>
      </c>
      <c r="M5657">
        <v>0</v>
      </c>
      <c r="N5657" t="s">
        <v>1228</v>
      </c>
    </row>
    <row r="5658" spans="1:14" hidden="1">
      <c r="A5658">
        <v>10</v>
      </c>
      <c r="B5658">
        <v>41</v>
      </c>
      <c r="C5658" t="s">
        <v>2555</v>
      </c>
      <c r="D5658" t="s">
        <v>2687</v>
      </c>
      <c r="E5658">
        <v>1000730</v>
      </c>
      <c r="F5658" t="s">
        <v>47</v>
      </c>
      <c r="G5658" t="s">
        <v>117</v>
      </c>
      <c r="H5658" t="s">
        <v>2557</v>
      </c>
      <c r="I5658">
        <v>37609398</v>
      </c>
      <c r="J5658" t="s">
        <v>2558</v>
      </c>
      <c r="K5658">
        <v>0</v>
      </c>
      <c r="L5658" t="s">
        <v>1228</v>
      </c>
      <c r="M5658">
        <v>0</v>
      </c>
      <c r="N5658" t="s">
        <v>1228</v>
      </c>
    </row>
    <row r="5659" spans="1:14" hidden="1">
      <c r="A5659">
        <v>10</v>
      </c>
      <c r="B5659">
        <v>41</v>
      </c>
      <c r="C5659" t="s">
        <v>2555</v>
      </c>
      <c r="D5659" t="s">
        <v>2687</v>
      </c>
      <c r="E5659">
        <v>1000730</v>
      </c>
      <c r="F5659" t="s">
        <v>47</v>
      </c>
      <c r="G5659" t="s">
        <v>155</v>
      </c>
      <c r="H5659" t="s">
        <v>2557</v>
      </c>
      <c r="I5659">
        <v>37609398</v>
      </c>
      <c r="J5659" t="s">
        <v>2558</v>
      </c>
      <c r="K5659">
        <v>0</v>
      </c>
      <c r="L5659" t="s">
        <v>1228</v>
      </c>
      <c r="M5659">
        <v>0</v>
      </c>
      <c r="N5659" t="s">
        <v>1228</v>
      </c>
    </row>
    <row r="5660" spans="1:14" hidden="1">
      <c r="A5660">
        <v>10</v>
      </c>
      <c r="B5660">
        <v>41</v>
      </c>
      <c r="C5660" t="s">
        <v>2555</v>
      </c>
      <c r="D5660" t="s">
        <v>2687</v>
      </c>
      <c r="E5660">
        <v>1000730</v>
      </c>
      <c r="F5660" t="s">
        <v>47</v>
      </c>
      <c r="G5660" t="s">
        <v>80</v>
      </c>
      <c r="H5660" t="s">
        <v>2557</v>
      </c>
      <c r="I5660">
        <v>37609398</v>
      </c>
      <c r="J5660" t="s">
        <v>2558</v>
      </c>
      <c r="K5660">
        <v>0</v>
      </c>
      <c r="L5660" t="s">
        <v>1228</v>
      </c>
      <c r="M5660">
        <v>0</v>
      </c>
      <c r="N5660" t="s">
        <v>1228</v>
      </c>
    </row>
    <row r="5661" spans="1:14" hidden="1">
      <c r="A5661">
        <v>10</v>
      </c>
      <c r="B5661">
        <v>41</v>
      </c>
      <c r="C5661" t="s">
        <v>2555</v>
      </c>
      <c r="D5661" t="s">
        <v>2687</v>
      </c>
      <c r="E5661">
        <v>1000730</v>
      </c>
      <c r="F5661" t="s">
        <v>47</v>
      </c>
      <c r="G5661" t="s">
        <v>117</v>
      </c>
      <c r="H5661" t="s">
        <v>2557</v>
      </c>
      <c r="I5661">
        <v>37609398</v>
      </c>
      <c r="J5661" t="s">
        <v>2558</v>
      </c>
      <c r="K5661" s="45">
        <v>4432</v>
      </c>
      <c r="L5661" t="s">
        <v>1228</v>
      </c>
      <c r="M5661">
        <v>842</v>
      </c>
      <c r="N5661" t="s">
        <v>1228</v>
      </c>
    </row>
    <row r="5662" spans="1:14" hidden="1">
      <c r="A5662">
        <v>10</v>
      </c>
      <c r="B5662">
        <v>41</v>
      </c>
      <c r="C5662" t="s">
        <v>2555</v>
      </c>
      <c r="D5662" t="s">
        <v>2687</v>
      </c>
      <c r="E5662">
        <v>1000730</v>
      </c>
      <c r="F5662" t="s">
        <v>47</v>
      </c>
      <c r="G5662" t="s">
        <v>252</v>
      </c>
      <c r="H5662" t="s">
        <v>2557</v>
      </c>
      <c r="I5662">
        <v>37609398</v>
      </c>
      <c r="J5662" t="s">
        <v>2558</v>
      </c>
      <c r="K5662">
        <v>0</v>
      </c>
      <c r="L5662" t="s">
        <v>1228</v>
      </c>
      <c r="M5662">
        <v>0</v>
      </c>
      <c r="N5662" t="s">
        <v>1228</v>
      </c>
    </row>
    <row r="5663" spans="1:14" hidden="1">
      <c r="A5663">
        <v>10</v>
      </c>
      <c r="B5663">
        <v>41</v>
      </c>
      <c r="C5663" t="s">
        <v>2555</v>
      </c>
      <c r="D5663" t="s">
        <v>2687</v>
      </c>
      <c r="E5663">
        <v>1000730</v>
      </c>
      <c r="F5663" t="s">
        <v>47</v>
      </c>
      <c r="G5663" t="s">
        <v>414</v>
      </c>
      <c r="H5663" t="s">
        <v>2557</v>
      </c>
      <c r="I5663">
        <v>37609398</v>
      </c>
      <c r="J5663" t="s">
        <v>2558</v>
      </c>
      <c r="K5663">
        <v>0</v>
      </c>
      <c r="L5663" t="s">
        <v>1228</v>
      </c>
      <c r="M5663">
        <v>0</v>
      </c>
      <c r="N5663" t="s">
        <v>1228</v>
      </c>
    </row>
    <row r="5664" spans="1:14" hidden="1">
      <c r="A5664">
        <v>10</v>
      </c>
      <c r="B5664">
        <v>41</v>
      </c>
      <c r="C5664" t="s">
        <v>2555</v>
      </c>
      <c r="D5664" t="s">
        <v>2687</v>
      </c>
      <c r="E5664">
        <v>1000730</v>
      </c>
      <c r="F5664" t="s">
        <v>47</v>
      </c>
      <c r="G5664" t="s">
        <v>530</v>
      </c>
      <c r="H5664" t="s">
        <v>2557</v>
      </c>
      <c r="I5664">
        <v>37609398</v>
      </c>
      <c r="J5664" t="s">
        <v>2558</v>
      </c>
      <c r="K5664">
        <v>0</v>
      </c>
      <c r="L5664" t="s">
        <v>1228</v>
      </c>
      <c r="M5664">
        <v>0</v>
      </c>
      <c r="N5664" t="s">
        <v>1228</v>
      </c>
    </row>
    <row r="5665" spans="1:14" hidden="1">
      <c r="A5665">
        <v>10</v>
      </c>
      <c r="B5665">
        <v>41</v>
      </c>
      <c r="C5665" t="s">
        <v>2555</v>
      </c>
      <c r="D5665" t="s">
        <v>2687</v>
      </c>
      <c r="E5665">
        <v>1000730</v>
      </c>
      <c r="F5665" t="s">
        <v>47</v>
      </c>
      <c r="G5665" t="s">
        <v>137</v>
      </c>
      <c r="H5665" t="s">
        <v>2557</v>
      </c>
      <c r="I5665">
        <v>37609398</v>
      </c>
      <c r="J5665" t="s">
        <v>2558</v>
      </c>
      <c r="K5665">
        <v>0</v>
      </c>
      <c r="L5665" t="s">
        <v>1228</v>
      </c>
      <c r="M5665">
        <v>0</v>
      </c>
      <c r="N5665" t="s">
        <v>1228</v>
      </c>
    </row>
    <row r="5666" spans="1:14" hidden="1">
      <c r="A5666">
        <v>10</v>
      </c>
      <c r="B5666">
        <v>41</v>
      </c>
      <c r="C5666" t="s">
        <v>2555</v>
      </c>
      <c r="D5666" t="s">
        <v>2687</v>
      </c>
      <c r="E5666">
        <v>1000730</v>
      </c>
      <c r="F5666" t="s">
        <v>47</v>
      </c>
      <c r="G5666" t="s">
        <v>182</v>
      </c>
      <c r="H5666" t="s">
        <v>2557</v>
      </c>
      <c r="I5666">
        <v>37609398</v>
      </c>
      <c r="J5666" t="s">
        <v>2558</v>
      </c>
      <c r="K5666">
        <v>0</v>
      </c>
      <c r="L5666" t="s">
        <v>1228</v>
      </c>
      <c r="M5666">
        <v>0</v>
      </c>
      <c r="N5666" t="s">
        <v>1228</v>
      </c>
    </row>
    <row r="5667" spans="1:14" hidden="1">
      <c r="A5667">
        <v>10</v>
      </c>
      <c r="B5667">
        <v>41</v>
      </c>
      <c r="C5667" t="s">
        <v>2555</v>
      </c>
      <c r="D5667" t="s">
        <v>2687</v>
      </c>
      <c r="E5667">
        <v>1000730</v>
      </c>
      <c r="F5667" t="s">
        <v>47</v>
      </c>
      <c r="G5667" t="s">
        <v>150</v>
      </c>
      <c r="H5667" t="s">
        <v>2557</v>
      </c>
      <c r="I5667">
        <v>37609398</v>
      </c>
      <c r="J5667" t="s">
        <v>2558</v>
      </c>
      <c r="K5667">
        <v>0</v>
      </c>
      <c r="L5667" t="s">
        <v>1228</v>
      </c>
      <c r="M5667">
        <v>0</v>
      </c>
      <c r="N5667" t="s">
        <v>1228</v>
      </c>
    </row>
    <row r="5668" spans="1:14" hidden="1">
      <c r="A5668">
        <v>10</v>
      </c>
      <c r="B5668">
        <v>41</v>
      </c>
      <c r="C5668" t="s">
        <v>2555</v>
      </c>
      <c r="D5668" t="s">
        <v>2687</v>
      </c>
      <c r="E5668">
        <v>1000730</v>
      </c>
      <c r="F5668" t="s">
        <v>47</v>
      </c>
      <c r="G5668" t="s">
        <v>135</v>
      </c>
      <c r="H5668" t="s">
        <v>2557</v>
      </c>
      <c r="I5668">
        <v>37609398</v>
      </c>
      <c r="J5668" t="s">
        <v>2558</v>
      </c>
      <c r="K5668">
        <v>0</v>
      </c>
      <c r="L5668" t="s">
        <v>1228</v>
      </c>
      <c r="M5668">
        <v>0</v>
      </c>
      <c r="N5668" t="s">
        <v>1228</v>
      </c>
    </row>
    <row r="5669" spans="1:14" hidden="1">
      <c r="A5669">
        <v>10</v>
      </c>
      <c r="B5669">
        <v>41</v>
      </c>
      <c r="C5669" t="s">
        <v>2555</v>
      </c>
      <c r="D5669" t="s">
        <v>2687</v>
      </c>
      <c r="E5669">
        <v>1000730</v>
      </c>
      <c r="F5669" t="s">
        <v>47</v>
      </c>
      <c r="G5669" t="s">
        <v>155</v>
      </c>
      <c r="H5669" t="s">
        <v>2557</v>
      </c>
      <c r="I5669">
        <v>37609398</v>
      </c>
      <c r="J5669" t="s">
        <v>2558</v>
      </c>
      <c r="K5669">
        <v>0</v>
      </c>
      <c r="L5669" t="s">
        <v>1228</v>
      </c>
      <c r="M5669">
        <v>0</v>
      </c>
      <c r="N5669" t="s">
        <v>1228</v>
      </c>
    </row>
    <row r="5670" spans="1:14" hidden="1">
      <c r="A5670">
        <v>10</v>
      </c>
      <c r="B5670">
        <v>41</v>
      </c>
      <c r="C5670" t="s">
        <v>2555</v>
      </c>
      <c r="D5670" t="s">
        <v>2687</v>
      </c>
      <c r="E5670">
        <v>1000730</v>
      </c>
      <c r="F5670" t="s">
        <v>47</v>
      </c>
      <c r="G5670" t="s">
        <v>117</v>
      </c>
      <c r="H5670" t="s">
        <v>2557</v>
      </c>
      <c r="I5670">
        <v>37609398</v>
      </c>
      <c r="J5670" t="s">
        <v>2558</v>
      </c>
      <c r="K5670">
        <v>0</v>
      </c>
      <c r="L5670" t="s">
        <v>1228</v>
      </c>
      <c r="M5670">
        <v>0</v>
      </c>
      <c r="N5670" t="s">
        <v>1228</v>
      </c>
    </row>
    <row r="5671" spans="1:14" hidden="1">
      <c r="A5671">
        <v>10</v>
      </c>
      <c r="B5671">
        <v>41</v>
      </c>
      <c r="C5671" t="s">
        <v>2555</v>
      </c>
      <c r="D5671" t="s">
        <v>2687</v>
      </c>
      <c r="E5671">
        <v>1000730</v>
      </c>
      <c r="F5671" t="s">
        <v>47</v>
      </c>
      <c r="G5671" t="s">
        <v>150</v>
      </c>
      <c r="H5671" t="s">
        <v>2557</v>
      </c>
      <c r="I5671">
        <v>37609398</v>
      </c>
      <c r="J5671" t="s">
        <v>2558</v>
      </c>
      <c r="K5671">
        <v>0</v>
      </c>
      <c r="L5671" t="s">
        <v>1228</v>
      </c>
      <c r="M5671">
        <v>0</v>
      </c>
      <c r="N5671" t="s">
        <v>1228</v>
      </c>
    </row>
    <row r="5672" spans="1:14" hidden="1">
      <c r="A5672">
        <v>10</v>
      </c>
      <c r="B5672">
        <v>41</v>
      </c>
      <c r="C5672" t="s">
        <v>2555</v>
      </c>
      <c r="D5672" t="s">
        <v>2687</v>
      </c>
      <c r="E5672">
        <v>1000730</v>
      </c>
      <c r="F5672" t="s">
        <v>47</v>
      </c>
      <c r="G5672" t="s">
        <v>135</v>
      </c>
      <c r="H5672" t="s">
        <v>2557</v>
      </c>
      <c r="I5672">
        <v>37609398</v>
      </c>
      <c r="J5672" t="s">
        <v>2558</v>
      </c>
      <c r="K5672">
        <v>0</v>
      </c>
      <c r="L5672" t="s">
        <v>1228</v>
      </c>
      <c r="M5672">
        <v>0</v>
      </c>
      <c r="N5672" t="s">
        <v>1228</v>
      </c>
    </row>
    <row r="5673" spans="1:14" hidden="1">
      <c r="A5673">
        <v>10</v>
      </c>
      <c r="B5673">
        <v>41</v>
      </c>
      <c r="C5673" t="s">
        <v>2555</v>
      </c>
      <c r="D5673" t="s">
        <v>2687</v>
      </c>
      <c r="E5673">
        <v>1000730</v>
      </c>
      <c r="F5673" t="s">
        <v>47</v>
      </c>
      <c r="G5673" t="s">
        <v>80</v>
      </c>
      <c r="H5673" t="s">
        <v>2557</v>
      </c>
      <c r="I5673">
        <v>37609398</v>
      </c>
      <c r="J5673" t="s">
        <v>2558</v>
      </c>
      <c r="K5673">
        <v>0</v>
      </c>
      <c r="L5673" t="s">
        <v>1228</v>
      </c>
      <c r="M5673">
        <v>0</v>
      </c>
      <c r="N5673" t="s">
        <v>1228</v>
      </c>
    </row>
    <row r="5674" spans="1:14" hidden="1">
      <c r="A5674">
        <v>10</v>
      </c>
      <c r="B5674">
        <v>41</v>
      </c>
      <c r="C5674" t="s">
        <v>2555</v>
      </c>
      <c r="D5674" t="s">
        <v>2687</v>
      </c>
      <c r="E5674">
        <v>1000730</v>
      </c>
      <c r="F5674" t="s">
        <v>47</v>
      </c>
      <c r="G5674" t="s">
        <v>137</v>
      </c>
      <c r="H5674" t="s">
        <v>2557</v>
      </c>
      <c r="I5674">
        <v>37609398</v>
      </c>
      <c r="J5674" t="s">
        <v>2558</v>
      </c>
      <c r="K5674">
        <v>0</v>
      </c>
      <c r="L5674" t="s">
        <v>1228</v>
      </c>
      <c r="M5674">
        <v>0</v>
      </c>
      <c r="N5674" t="s">
        <v>1228</v>
      </c>
    </row>
    <row r="5675" spans="1:14" hidden="1">
      <c r="A5675">
        <v>10</v>
      </c>
      <c r="B5675">
        <v>41</v>
      </c>
      <c r="C5675" t="s">
        <v>2555</v>
      </c>
      <c r="D5675" t="s">
        <v>2687</v>
      </c>
      <c r="E5675">
        <v>1000730</v>
      </c>
      <c r="F5675" t="s">
        <v>47</v>
      </c>
      <c r="G5675" t="s">
        <v>155</v>
      </c>
      <c r="H5675" t="s">
        <v>2557</v>
      </c>
      <c r="I5675">
        <v>37609398</v>
      </c>
      <c r="J5675" t="s">
        <v>2558</v>
      </c>
      <c r="K5675">
        <v>0</v>
      </c>
      <c r="L5675" t="s">
        <v>1228</v>
      </c>
      <c r="M5675">
        <v>0</v>
      </c>
      <c r="N5675" t="s">
        <v>1228</v>
      </c>
    </row>
    <row r="5676" spans="1:14" hidden="1">
      <c r="A5676">
        <v>10</v>
      </c>
      <c r="B5676">
        <v>41</v>
      </c>
      <c r="C5676" t="s">
        <v>2555</v>
      </c>
      <c r="D5676" t="s">
        <v>2687</v>
      </c>
      <c r="E5676">
        <v>1000730</v>
      </c>
      <c r="F5676" t="s">
        <v>47</v>
      </c>
      <c r="G5676" t="s">
        <v>117</v>
      </c>
      <c r="H5676" t="s">
        <v>2557</v>
      </c>
      <c r="I5676">
        <v>37609398</v>
      </c>
      <c r="J5676" t="s">
        <v>2558</v>
      </c>
      <c r="K5676">
        <v>0</v>
      </c>
      <c r="L5676" t="s">
        <v>1228</v>
      </c>
      <c r="M5676">
        <v>0</v>
      </c>
      <c r="N5676" t="s">
        <v>1228</v>
      </c>
    </row>
    <row r="5677" spans="1:14" hidden="1">
      <c r="A5677">
        <v>10</v>
      </c>
      <c r="B5677">
        <v>41</v>
      </c>
      <c r="C5677" t="s">
        <v>2555</v>
      </c>
      <c r="D5677" t="s">
        <v>2687</v>
      </c>
      <c r="E5677">
        <v>1000730</v>
      </c>
      <c r="F5677" t="s">
        <v>47</v>
      </c>
      <c r="G5677" t="s">
        <v>182</v>
      </c>
      <c r="H5677" t="s">
        <v>2557</v>
      </c>
      <c r="I5677">
        <v>37609398</v>
      </c>
      <c r="J5677" t="s">
        <v>2558</v>
      </c>
      <c r="K5677">
        <v>0</v>
      </c>
      <c r="L5677" t="s">
        <v>1228</v>
      </c>
      <c r="M5677">
        <v>0</v>
      </c>
      <c r="N5677" t="s">
        <v>1228</v>
      </c>
    </row>
    <row r="5678" spans="1:14" hidden="1">
      <c r="A5678">
        <v>10</v>
      </c>
      <c r="B5678">
        <v>41</v>
      </c>
      <c r="C5678" t="s">
        <v>2555</v>
      </c>
      <c r="D5678" t="s">
        <v>2687</v>
      </c>
      <c r="E5678">
        <v>1000730</v>
      </c>
      <c r="F5678" t="s">
        <v>47</v>
      </c>
      <c r="G5678" t="s">
        <v>194</v>
      </c>
      <c r="H5678" t="s">
        <v>2557</v>
      </c>
      <c r="I5678">
        <v>37609398</v>
      </c>
      <c r="J5678" t="s">
        <v>2558</v>
      </c>
      <c r="K5678">
        <v>0</v>
      </c>
      <c r="L5678" t="s">
        <v>1228</v>
      </c>
      <c r="M5678">
        <v>0</v>
      </c>
      <c r="N5678" t="s">
        <v>1228</v>
      </c>
    </row>
    <row r="5679" spans="1:14" hidden="1">
      <c r="A5679">
        <v>10</v>
      </c>
      <c r="B5679">
        <v>41</v>
      </c>
      <c r="C5679" t="s">
        <v>2555</v>
      </c>
      <c r="D5679" t="s">
        <v>2687</v>
      </c>
      <c r="E5679">
        <v>1000730</v>
      </c>
      <c r="F5679" t="s">
        <v>47</v>
      </c>
      <c r="G5679" t="s">
        <v>150</v>
      </c>
      <c r="H5679" t="s">
        <v>2557</v>
      </c>
      <c r="I5679">
        <v>37609380</v>
      </c>
      <c r="J5679" t="s">
        <v>2558</v>
      </c>
      <c r="K5679">
        <v>0</v>
      </c>
      <c r="L5679" t="s">
        <v>1228</v>
      </c>
      <c r="M5679">
        <v>0</v>
      </c>
      <c r="N5679" t="s">
        <v>1228</v>
      </c>
    </row>
    <row r="5680" spans="1:14" hidden="1">
      <c r="A5680">
        <v>10</v>
      </c>
      <c r="B5680">
        <v>41</v>
      </c>
      <c r="C5680" t="s">
        <v>2555</v>
      </c>
      <c r="D5680" t="s">
        <v>2687</v>
      </c>
      <c r="E5680">
        <v>1000730</v>
      </c>
      <c r="F5680" t="s">
        <v>47</v>
      </c>
      <c r="G5680" t="s">
        <v>80</v>
      </c>
      <c r="H5680" t="s">
        <v>2557</v>
      </c>
      <c r="I5680">
        <v>37609380</v>
      </c>
      <c r="J5680" t="s">
        <v>2558</v>
      </c>
      <c r="K5680">
        <v>0</v>
      </c>
      <c r="L5680" t="s">
        <v>1228</v>
      </c>
      <c r="M5680">
        <v>0</v>
      </c>
      <c r="N5680" t="s">
        <v>1228</v>
      </c>
    </row>
    <row r="5681" spans="1:14" hidden="1">
      <c r="A5681">
        <v>10</v>
      </c>
      <c r="B5681">
        <v>41</v>
      </c>
      <c r="C5681" t="s">
        <v>2555</v>
      </c>
      <c r="D5681" t="s">
        <v>2687</v>
      </c>
      <c r="E5681">
        <v>1000730</v>
      </c>
      <c r="F5681" t="s">
        <v>47</v>
      </c>
      <c r="G5681" t="s">
        <v>252</v>
      </c>
      <c r="H5681" t="s">
        <v>2557</v>
      </c>
      <c r="I5681">
        <v>37609380</v>
      </c>
      <c r="J5681" t="s">
        <v>2558</v>
      </c>
      <c r="K5681">
        <v>0</v>
      </c>
      <c r="L5681" t="s">
        <v>1228</v>
      </c>
      <c r="M5681">
        <v>0</v>
      </c>
      <c r="N5681" t="s">
        <v>1228</v>
      </c>
    </row>
    <row r="5682" spans="1:14" hidden="1">
      <c r="A5682">
        <v>10</v>
      </c>
      <c r="B5682">
        <v>41</v>
      </c>
      <c r="C5682" t="s">
        <v>2555</v>
      </c>
      <c r="D5682" t="s">
        <v>2687</v>
      </c>
      <c r="E5682">
        <v>1000730</v>
      </c>
      <c r="F5682" t="s">
        <v>47</v>
      </c>
      <c r="G5682" t="s">
        <v>245</v>
      </c>
      <c r="H5682" t="s">
        <v>2557</v>
      </c>
      <c r="I5682">
        <v>37609380</v>
      </c>
      <c r="J5682" t="s">
        <v>2558</v>
      </c>
      <c r="K5682">
        <v>0</v>
      </c>
      <c r="L5682" t="s">
        <v>1228</v>
      </c>
      <c r="M5682">
        <v>0</v>
      </c>
      <c r="N5682" t="s">
        <v>1228</v>
      </c>
    </row>
    <row r="5683" spans="1:14" hidden="1">
      <c r="A5683">
        <v>10</v>
      </c>
      <c r="B5683">
        <v>41</v>
      </c>
      <c r="C5683" t="s">
        <v>2555</v>
      </c>
      <c r="D5683" t="s">
        <v>2687</v>
      </c>
      <c r="E5683">
        <v>1000730</v>
      </c>
      <c r="F5683" t="s">
        <v>47</v>
      </c>
      <c r="G5683" t="s">
        <v>117</v>
      </c>
      <c r="H5683" t="s">
        <v>2557</v>
      </c>
      <c r="I5683">
        <v>37609380</v>
      </c>
      <c r="J5683" t="s">
        <v>2558</v>
      </c>
      <c r="K5683">
        <v>0</v>
      </c>
      <c r="L5683" t="s">
        <v>1228</v>
      </c>
      <c r="M5683">
        <v>0</v>
      </c>
      <c r="N5683" t="s">
        <v>1228</v>
      </c>
    </row>
    <row r="5684" spans="1:14" hidden="1">
      <c r="A5684">
        <v>10</v>
      </c>
      <c r="B5684">
        <v>41</v>
      </c>
      <c r="C5684" t="s">
        <v>2555</v>
      </c>
      <c r="D5684" t="s">
        <v>2687</v>
      </c>
      <c r="E5684">
        <v>1000730</v>
      </c>
      <c r="F5684" t="s">
        <v>47</v>
      </c>
      <c r="G5684" t="s">
        <v>135</v>
      </c>
      <c r="H5684" t="s">
        <v>2557</v>
      </c>
      <c r="I5684">
        <v>37609380</v>
      </c>
      <c r="J5684" t="s">
        <v>2558</v>
      </c>
      <c r="K5684">
        <v>0</v>
      </c>
      <c r="L5684" t="s">
        <v>1228</v>
      </c>
      <c r="M5684">
        <v>0</v>
      </c>
      <c r="N5684" t="s">
        <v>1228</v>
      </c>
    </row>
    <row r="5685" spans="1:14" hidden="1">
      <c r="A5685">
        <v>10</v>
      </c>
      <c r="B5685">
        <v>41</v>
      </c>
      <c r="C5685" t="s">
        <v>2555</v>
      </c>
      <c r="D5685" t="s">
        <v>2687</v>
      </c>
      <c r="E5685">
        <v>1000730</v>
      </c>
      <c r="F5685" t="s">
        <v>47</v>
      </c>
      <c r="G5685" t="s">
        <v>137</v>
      </c>
      <c r="H5685" t="s">
        <v>2557</v>
      </c>
      <c r="I5685">
        <v>37609380</v>
      </c>
      <c r="J5685" t="s">
        <v>2558</v>
      </c>
      <c r="K5685">
        <v>0</v>
      </c>
      <c r="L5685" t="s">
        <v>1228</v>
      </c>
      <c r="M5685">
        <v>0</v>
      </c>
      <c r="N5685" t="s">
        <v>1228</v>
      </c>
    </row>
    <row r="5686" spans="1:14" hidden="1">
      <c r="A5686">
        <v>10</v>
      </c>
      <c r="B5686">
        <v>41</v>
      </c>
      <c r="C5686" t="s">
        <v>2555</v>
      </c>
      <c r="D5686" t="s">
        <v>2687</v>
      </c>
      <c r="E5686">
        <v>1000730</v>
      </c>
      <c r="F5686" t="s">
        <v>47</v>
      </c>
      <c r="G5686" t="s">
        <v>245</v>
      </c>
      <c r="H5686" t="s">
        <v>2557</v>
      </c>
      <c r="I5686">
        <v>37609380</v>
      </c>
      <c r="J5686" t="s">
        <v>2558</v>
      </c>
      <c r="K5686">
        <v>0</v>
      </c>
      <c r="L5686" t="s">
        <v>1228</v>
      </c>
      <c r="M5686">
        <v>0</v>
      </c>
      <c r="N5686" t="s">
        <v>1228</v>
      </c>
    </row>
    <row r="5687" spans="1:14" hidden="1">
      <c r="A5687">
        <v>10</v>
      </c>
      <c r="B5687">
        <v>41</v>
      </c>
      <c r="C5687" t="s">
        <v>2555</v>
      </c>
      <c r="D5687" t="s">
        <v>2687</v>
      </c>
      <c r="E5687">
        <v>1000730</v>
      </c>
      <c r="F5687" t="s">
        <v>47</v>
      </c>
      <c r="G5687" t="s">
        <v>117</v>
      </c>
      <c r="H5687" t="s">
        <v>2557</v>
      </c>
      <c r="I5687">
        <v>37609380</v>
      </c>
      <c r="J5687" t="s">
        <v>2558</v>
      </c>
      <c r="K5687">
        <v>0</v>
      </c>
      <c r="L5687" t="s">
        <v>1228</v>
      </c>
      <c r="M5687">
        <v>0</v>
      </c>
      <c r="N5687" t="s">
        <v>1228</v>
      </c>
    </row>
    <row r="5688" spans="1:14" hidden="1">
      <c r="A5688">
        <v>10</v>
      </c>
      <c r="B5688">
        <v>41</v>
      </c>
      <c r="C5688" t="s">
        <v>2555</v>
      </c>
      <c r="D5688" t="s">
        <v>2687</v>
      </c>
      <c r="E5688">
        <v>1000730</v>
      </c>
      <c r="F5688" t="s">
        <v>47</v>
      </c>
      <c r="G5688" t="s">
        <v>481</v>
      </c>
      <c r="H5688" t="s">
        <v>2557</v>
      </c>
      <c r="I5688">
        <v>37609380</v>
      </c>
      <c r="J5688" t="s">
        <v>2558</v>
      </c>
      <c r="K5688">
        <v>0</v>
      </c>
      <c r="L5688" t="s">
        <v>1228</v>
      </c>
      <c r="M5688">
        <v>0</v>
      </c>
      <c r="N5688" t="s">
        <v>1228</v>
      </c>
    </row>
    <row r="5689" spans="1:14" hidden="1">
      <c r="A5689">
        <v>10</v>
      </c>
      <c r="B5689">
        <v>41</v>
      </c>
      <c r="C5689" t="s">
        <v>2555</v>
      </c>
      <c r="D5689" t="s">
        <v>2687</v>
      </c>
      <c r="E5689">
        <v>1000730</v>
      </c>
      <c r="F5689" t="s">
        <v>47</v>
      </c>
      <c r="G5689" t="s">
        <v>317</v>
      </c>
      <c r="H5689" t="s">
        <v>2557</v>
      </c>
      <c r="I5689">
        <v>37609380</v>
      </c>
      <c r="J5689" t="s">
        <v>2558</v>
      </c>
      <c r="K5689">
        <v>0</v>
      </c>
      <c r="L5689" t="s">
        <v>1228</v>
      </c>
      <c r="M5689">
        <v>0</v>
      </c>
      <c r="N5689" t="s">
        <v>1228</v>
      </c>
    </row>
    <row r="5690" spans="1:14" hidden="1">
      <c r="A5690">
        <v>10</v>
      </c>
      <c r="B5690">
        <v>41</v>
      </c>
      <c r="C5690" t="s">
        <v>2555</v>
      </c>
      <c r="D5690" t="s">
        <v>2687</v>
      </c>
      <c r="E5690">
        <v>1000730</v>
      </c>
      <c r="F5690" t="s">
        <v>47</v>
      </c>
      <c r="G5690" t="s">
        <v>117</v>
      </c>
      <c r="H5690" t="s">
        <v>2557</v>
      </c>
      <c r="I5690">
        <v>37609380</v>
      </c>
      <c r="J5690" t="s">
        <v>2558</v>
      </c>
      <c r="K5690">
        <v>0</v>
      </c>
      <c r="L5690" t="s">
        <v>1228</v>
      </c>
      <c r="M5690">
        <v>0</v>
      </c>
      <c r="N5690" t="s">
        <v>1228</v>
      </c>
    </row>
    <row r="5691" spans="1:14" hidden="1">
      <c r="A5691">
        <v>10</v>
      </c>
      <c r="B5691">
        <v>41</v>
      </c>
      <c r="C5691" t="s">
        <v>2555</v>
      </c>
      <c r="D5691" t="s">
        <v>2687</v>
      </c>
      <c r="E5691">
        <v>1000730</v>
      </c>
      <c r="F5691" t="s">
        <v>47</v>
      </c>
      <c r="G5691" t="s">
        <v>481</v>
      </c>
      <c r="H5691" t="s">
        <v>2557</v>
      </c>
      <c r="I5691">
        <v>37609380</v>
      </c>
      <c r="J5691" t="s">
        <v>2558</v>
      </c>
      <c r="K5691">
        <v>0</v>
      </c>
      <c r="L5691" t="s">
        <v>1228</v>
      </c>
      <c r="M5691">
        <v>0</v>
      </c>
      <c r="N5691" t="s">
        <v>1228</v>
      </c>
    </row>
    <row r="5692" spans="1:14" hidden="1">
      <c r="A5692">
        <v>10</v>
      </c>
      <c r="B5692">
        <v>41</v>
      </c>
      <c r="C5692" t="s">
        <v>2555</v>
      </c>
      <c r="D5692" t="s">
        <v>2687</v>
      </c>
      <c r="E5692">
        <v>1000730</v>
      </c>
      <c r="F5692" t="s">
        <v>47</v>
      </c>
      <c r="G5692" t="s">
        <v>135</v>
      </c>
      <c r="H5692" t="s">
        <v>2557</v>
      </c>
      <c r="I5692">
        <v>37609380</v>
      </c>
      <c r="J5692" t="s">
        <v>2558</v>
      </c>
      <c r="K5692">
        <v>145</v>
      </c>
      <c r="L5692" t="s">
        <v>1228</v>
      </c>
      <c r="M5692">
        <v>28</v>
      </c>
      <c r="N5692" t="s">
        <v>1228</v>
      </c>
    </row>
    <row r="5693" spans="1:14" hidden="1">
      <c r="A5693">
        <v>10</v>
      </c>
      <c r="B5693">
        <v>41</v>
      </c>
      <c r="C5693" t="s">
        <v>2555</v>
      </c>
      <c r="D5693" t="s">
        <v>2687</v>
      </c>
      <c r="E5693">
        <v>1000730</v>
      </c>
      <c r="F5693" t="s">
        <v>47</v>
      </c>
      <c r="G5693" t="s">
        <v>137</v>
      </c>
      <c r="H5693" t="s">
        <v>2557</v>
      </c>
      <c r="I5693">
        <v>37609380</v>
      </c>
      <c r="J5693" t="s">
        <v>2558</v>
      </c>
      <c r="K5693" s="45">
        <v>1433</v>
      </c>
      <c r="L5693" t="s">
        <v>1228</v>
      </c>
      <c r="M5693">
        <v>272</v>
      </c>
      <c r="N5693" t="s">
        <v>1228</v>
      </c>
    </row>
    <row r="5694" spans="1:14" hidden="1">
      <c r="A5694">
        <v>10</v>
      </c>
      <c r="B5694">
        <v>41</v>
      </c>
      <c r="C5694" t="s">
        <v>2555</v>
      </c>
      <c r="D5694" t="s">
        <v>2687</v>
      </c>
      <c r="E5694">
        <v>1000730</v>
      </c>
      <c r="F5694" t="s">
        <v>47</v>
      </c>
      <c r="G5694" t="s">
        <v>245</v>
      </c>
      <c r="H5694" t="s">
        <v>2557</v>
      </c>
      <c r="I5694">
        <v>37609380</v>
      </c>
      <c r="J5694" t="s">
        <v>2558</v>
      </c>
      <c r="K5694" s="45">
        <v>1930</v>
      </c>
      <c r="L5694" t="s">
        <v>1228</v>
      </c>
      <c r="M5694">
        <v>367</v>
      </c>
      <c r="N5694" t="s">
        <v>1228</v>
      </c>
    </row>
    <row r="5695" spans="1:14" hidden="1">
      <c r="A5695">
        <v>10</v>
      </c>
      <c r="B5695">
        <v>41</v>
      </c>
      <c r="C5695" t="s">
        <v>2555</v>
      </c>
      <c r="D5695" t="s">
        <v>2687</v>
      </c>
      <c r="E5695">
        <v>1000730</v>
      </c>
      <c r="F5695" t="s">
        <v>47</v>
      </c>
      <c r="G5695" t="s">
        <v>117</v>
      </c>
      <c r="H5695" t="s">
        <v>2557</v>
      </c>
      <c r="I5695">
        <v>37609380</v>
      </c>
      <c r="J5695" t="s">
        <v>2558</v>
      </c>
      <c r="K5695" s="45">
        <v>38200</v>
      </c>
      <c r="L5695" t="s">
        <v>1228</v>
      </c>
      <c r="M5695" s="45">
        <v>7257</v>
      </c>
      <c r="N5695" t="s">
        <v>1228</v>
      </c>
    </row>
    <row r="5696" spans="1:14" hidden="1">
      <c r="A5696">
        <v>10</v>
      </c>
      <c r="B5696">
        <v>41</v>
      </c>
      <c r="C5696" t="s">
        <v>2555</v>
      </c>
      <c r="D5696" t="s">
        <v>2687</v>
      </c>
      <c r="E5696">
        <v>1000730</v>
      </c>
      <c r="F5696" t="s">
        <v>47</v>
      </c>
      <c r="G5696" t="s">
        <v>177</v>
      </c>
      <c r="H5696" t="s">
        <v>2557</v>
      </c>
      <c r="I5696">
        <v>37609380</v>
      </c>
      <c r="J5696" t="s">
        <v>2558</v>
      </c>
      <c r="K5696">
        <v>288</v>
      </c>
      <c r="L5696" t="s">
        <v>1228</v>
      </c>
      <c r="M5696">
        <v>55</v>
      </c>
      <c r="N5696" t="s">
        <v>1228</v>
      </c>
    </row>
    <row r="5697" spans="1:14" hidden="1">
      <c r="A5697">
        <v>10</v>
      </c>
      <c r="B5697">
        <v>41</v>
      </c>
      <c r="C5697" t="s">
        <v>2555</v>
      </c>
      <c r="D5697" t="s">
        <v>2687</v>
      </c>
      <c r="E5697">
        <v>1000730</v>
      </c>
      <c r="F5697" t="s">
        <v>47</v>
      </c>
      <c r="G5697" t="s">
        <v>481</v>
      </c>
      <c r="H5697" t="s">
        <v>2557</v>
      </c>
      <c r="I5697">
        <v>37609380</v>
      </c>
      <c r="J5697" t="s">
        <v>2558</v>
      </c>
      <c r="K5697" s="45">
        <v>1431</v>
      </c>
      <c r="L5697" t="s">
        <v>1228</v>
      </c>
      <c r="M5697">
        <v>272</v>
      </c>
      <c r="N5697" t="s">
        <v>1228</v>
      </c>
    </row>
    <row r="5698" spans="1:14" hidden="1">
      <c r="A5698">
        <v>10</v>
      </c>
      <c r="B5698">
        <v>41</v>
      </c>
      <c r="C5698" t="s">
        <v>2555</v>
      </c>
      <c r="D5698" t="s">
        <v>2687</v>
      </c>
      <c r="E5698">
        <v>1000730</v>
      </c>
      <c r="F5698" t="s">
        <v>47</v>
      </c>
      <c r="G5698" t="s">
        <v>150</v>
      </c>
      <c r="H5698" t="s">
        <v>2557</v>
      </c>
      <c r="I5698">
        <v>37609380</v>
      </c>
      <c r="J5698" t="s">
        <v>2558</v>
      </c>
      <c r="K5698">
        <v>0</v>
      </c>
      <c r="L5698" t="s">
        <v>1228</v>
      </c>
      <c r="M5698">
        <v>0</v>
      </c>
      <c r="N5698" t="s">
        <v>1228</v>
      </c>
    </row>
    <row r="5699" spans="1:14" hidden="1">
      <c r="A5699">
        <v>10</v>
      </c>
      <c r="B5699">
        <v>41</v>
      </c>
      <c r="C5699" t="s">
        <v>2555</v>
      </c>
      <c r="D5699" t="s">
        <v>2687</v>
      </c>
      <c r="E5699">
        <v>1000730</v>
      </c>
      <c r="F5699" t="s">
        <v>47</v>
      </c>
      <c r="G5699" t="s">
        <v>80</v>
      </c>
      <c r="H5699" t="s">
        <v>2557</v>
      </c>
      <c r="I5699">
        <v>37609380</v>
      </c>
      <c r="J5699" t="s">
        <v>2558</v>
      </c>
      <c r="K5699">
        <v>0</v>
      </c>
      <c r="L5699" t="s">
        <v>1228</v>
      </c>
      <c r="M5699">
        <v>0</v>
      </c>
      <c r="N5699" t="s">
        <v>1228</v>
      </c>
    </row>
    <row r="5700" spans="1:14" hidden="1">
      <c r="A5700">
        <v>10</v>
      </c>
      <c r="B5700">
        <v>41</v>
      </c>
      <c r="C5700" t="s">
        <v>2555</v>
      </c>
      <c r="D5700" t="s">
        <v>2687</v>
      </c>
      <c r="E5700">
        <v>1000730</v>
      </c>
      <c r="F5700" t="s">
        <v>47</v>
      </c>
      <c r="G5700" t="s">
        <v>252</v>
      </c>
      <c r="H5700" t="s">
        <v>2557</v>
      </c>
      <c r="I5700">
        <v>37609380</v>
      </c>
      <c r="J5700" t="s">
        <v>2558</v>
      </c>
      <c r="K5700">
        <v>0</v>
      </c>
      <c r="L5700" t="s">
        <v>1228</v>
      </c>
      <c r="M5700">
        <v>0</v>
      </c>
      <c r="N5700" t="s">
        <v>1228</v>
      </c>
    </row>
    <row r="5701" spans="1:14" hidden="1">
      <c r="A5701">
        <v>10</v>
      </c>
      <c r="B5701">
        <v>41</v>
      </c>
      <c r="C5701" t="s">
        <v>2555</v>
      </c>
      <c r="D5701" t="s">
        <v>2687</v>
      </c>
      <c r="E5701">
        <v>1000730</v>
      </c>
      <c r="F5701" t="s">
        <v>47</v>
      </c>
      <c r="G5701" t="s">
        <v>245</v>
      </c>
      <c r="H5701" t="s">
        <v>2557</v>
      </c>
      <c r="I5701">
        <v>37609380</v>
      </c>
      <c r="J5701" t="s">
        <v>2558</v>
      </c>
      <c r="K5701">
        <v>0</v>
      </c>
      <c r="L5701" t="s">
        <v>1228</v>
      </c>
      <c r="M5701">
        <v>0</v>
      </c>
      <c r="N5701" t="s">
        <v>1228</v>
      </c>
    </row>
    <row r="5702" spans="1:14" hidden="1">
      <c r="A5702">
        <v>10</v>
      </c>
      <c r="B5702">
        <v>41</v>
      </c>
      <c r="C5702" t="s">
        <v>2555</v>
      </c>
      <c r="D5702" t="s">
        <v>2687</v>
      </c>
      <c r="E5702">
        <v>1000730</v>
      </c>
      <c r="F5702" t="s">
        <v>47</v>
      </c>
      <c r="G5702" t="s">
        <v>117</v>
      </c>
      <c r="H5702" t="s">
        <v>2557</v>
      </c>
      <c r="I5702">
        <v>37609380</v>
      </c>
      <c r="J5702" t="s">
        <v>2558</v>
      </c>
      <c r="K5702">
        <v>0</v>
      </c>
      <c r="L5702" t="s">
        <v>1228</v>
      </c>
      <c r="M5702">
        <v>0</v>
      </c>
      <c r="N5702" t="s">
        <v>1228</v>
      </c>
    </row>
    <row r="5703" spans="1:14" hidden="1">
      <c r="A5703">
        <v>10</v>
      </c>
      <c r="B5703">
        <v>41</v>
      </c>
      <c r="C5703" t="s">
        <v>2555</v>
      </c>
      <c r="D5703" t="s">
        <v>2687</v>
      </c>
      <c r="E5703">
        <v>1000730</v>
      </c>
      <c r="F5703" t="s">
        <v>47</v>
      </c>
      <c r="G5703" t="s">
        <v>135</v>
      </c>
      <c r="H5703" t="s">
        <v>2557</v>
      </c>
      <c r="I5703">
        <v>37609380</v>
      </c>
      <c r="J5703" t="s">
        <v>2558</v>
      </c>
      <c r="K5703">
        <v>0</v>
      </c>
      <c r="L5703" t="s">
        <v>1228</v>
      </c>
      <c r="M5703">
        <v>0</v>
      </c>
      <c r="N5703" t="s">
        <v>1228</v>
      </c>
    </row>
    <row r="5704" spans="1:14" hidden="1">
      <c r="A5704">
        <v>10</v>
      </c>
      <c r="B5704">
        <v>41</v>
      </c>
      <c r="C5704" t="s">
        <v>2555</v>
      </c>
      <c r="D5704" t="s">
        <v>2687</v>
      </c>
      <c r="E5704">
        <v>1000730</v>
      </c>
      <c r="F5704" t="s">
        <v>47</v>
      </c>
      <c r="G5704" t="s">
        <v>137</v>
      </c>
      <c r="H5704" t="s">
        <v>2557</v>
      </c>
      <c r="I5704">
        <v>37609380</v>
      </c>
      <c r="J5704" t="s">
        <v>2558</v>
      </c>
      <c r="K5704">
        <v>0</v>
      </c>
      <c r="L5704" t="s">
        <v>1228</v>
      </c>
      <c r="M5704">
        <v>0</v>
      </c>
      <c r="N5704" t="s">
        <v>1228</v>
      </c>
    </row>
    <row r="5705" spans="1:14" hidden="1">
      <c r="A5705">
        <v>10</v>
      </c>
      <c r="B5705">
        <v>41</v>
      </c>
      <c r="C5705" t="s">
        <v>2555</v>
      </c>
      <c r="D5705" t="s">
        <v>2687</v>
      </c>
      <c r="E5705">
        <v>1000730</v>
      </c>
      <c r="F5705" t="s">
        <v>47</v>
      </c>
      <c r="G5705" t="s">
        <v>245</v>
      </c>
      <c r="H5705" t="s">
        <v>2557</v>
      </c>
      <c r="I5705">
        <v>37609380</v>
      </c>
      <c r="J5705" t="s">
        <v>2558</v>
      </c>
      <c r="K5705">
        <v>0</v>
      </c>
      <c r="L5705" t="s">
        <v>1228</v>
      </c>
      <c r="M5705">
        <v>0</v>
      </c>
      <c r="N5705" t="s">
        <v>1228</v>
      </c>
    </row>
    <row r="5706" spans="1:14" hidden="1">
      <c r="A5706">
        <v>10</v>
      </c>
      <c r="B5706">
        <v>41</v>
      </c>
      <c r="C5706" t="s">
        <v>2555</v>
      </c>
      <c r="D5706" t="s">
        <v>2687</v>
      </c>
      <c r="E5706">
        <v>1000730</v>
      </c>
      <c r="F5706" t="s">
        <v>47</v>
      </c>
      <c r="G5706" t="s">
        <v>117</v>
      </c>
      <c r="H5706" t="s">
        <v>2557</v>
      </c>
      <c r="I5706">
        <v>37609380</v>
      </c>
      <c r="J5706" t="s">
        <v>2558</v>
      </c>
      <c r="K5706">
        <v>0</v>
      </c>
      <c r="L5706" t="s">
        <v>1228</v>
      </c>
      <c r="M5706">
        <v>0</v>
      </c>
      <c r="N5706" t="s">
        <v>1228</v>
      </c>
    </row>
    <row r="5707" spans="1:14" hidden="1">
      <c r="A5707">
        <v>10</v>
      </c>
      <c r="B5707">
        <v>41</v>
      </c>
      <c r="C5707" t="s">
        <v>2555</v>
      </c>
      <c r="D5707" t="s">
        <v>2687</v>
      </c>
      <c r="E5707">
        <v>1000730</v>
      </c>
      <c r="F5707" t="s">
        <v>47</v>
      </c>
      <c r="G5707" t="s">
        <v>481</v>
      </c>
      <c r="H5707" t="s">
        <v>2557</v>
      </c>
      <c r="I5707">
        <v>37609380</v>
      </c>
      <c r="J5707" t="s">
        <v>2558</v>
      </c>
      <c r="K5707">
        <v>0</v>
      </c>
      <c r="L5707" t="s">
        <v>1228</v>
      </c>
      <c r="M5707">
        <v>0</v>
      </c>
      <c r="N5707" t="s">
        <v>1228</v>
      </c>
    </row>
    <row r="5708" spans="1:14" hidden="1">
      <c r="A5708">
        <v>10</v>
      </c>
      <c r="B5708">
        <v>41</v>
      </c>
      <c r="C5708" t="s">
        <v>2555</v>
      </c>
      <c r="D5708" t="s">
        <v>2687</v>
      </c>
      <c r="E5708">
        <v>1000730</v>
      </c>
      <c r="F5708" t="s">
        <v>47</v>
      </c>
      <c r="G5708" t="s">
        <v>317</v>
      </c>
      <c r="H5708" t="s">
        <v>2557</v>
      </c>
      <c r="I5708">
        <v>37609380</v>
      </c>
      <c r="J5708" t="s">
        <v>2558</v>
      </c>
      <c r="K5708">
        <v>0</v>
      </c>
      <c r="L5708" t="s">
        <v>1228</v>
      </c>
      <c r="M5708">
        <v>0</v>
      </c>
      <c r="N5708" t="s">
        <v>1228</v>
      </c>
    </row>
    <row r="5709" spans="1:14" hidden="1">
      <c r="A5709">
        <v>10</v>
      </c>
      <c r="B5709">
        <v>41</v>
      </c>
      <c r="C5709" t="s">
        <v>2555</v>
      </c>
      <c r="D5709" t="s">
        <v>2687</v>
      </c>
      <c r="E5709">
        <v>1000730</v>
      </c>
      <c r="F5709" t="s">
        <v>47</v>
      </c>
      <c r="G5709" t="s">
        <v>117</v>
      </c>
      <c r="H5709" t="s">
        <v>2557</v>
      </c>
      <c r="I5709">
        <v>37609380</v>
      </c>
      <c r="J5709" t="s">
        <v>2558</v>
      </c>
      <c r="K5709">
        <v>0</v>
      </c>
      <c r="L5709" t="s">
        <v>1228</v>
      </c>
      <c r="M5709">
        <v>0</v>
      </c>
      <c r="N5709" t="s">
        <v>1228</v>
      </c>
    </row>
    <row r="5710" spans="1:14" hidden="1">
      <c r="A5710">
        <v>10</v>
      </c>
      <c r="B5710">
        <v>41</v>
      </c>
      <c r="C5710" t="s">
        <v>2555</v>
      </c>
      <c r="D5710" t="s">
        <v>2687</v>
      </c>
      <c r="E5710">
        <v>1000730</v>
      </c>
      <c r="F5710" t="s">
        <v>47</v>
      </c>
      <c r="G5710" t="s">
        <v>481</v>
      </c>
      <c r="H5710" t="s">
        <v>2557</v>
      </c>
      <c r="I5710">
        <v>37609380</v>
      </c>
      <c r="J5710" t="s">
        <v>2558</v>
      </c>
      <c r="K5710">
        <v>0</v>
      </c>
      <c r="L5710" t="s">
        <v>1228</v>
      </c>
      <c r="M5710">
        <v>0</v>
      </c>
      <c r="N5710" t="s">
        <v>1228</v>
      </c>
    </row>
    <row r="5711" spans="1:14" hidden="1">
      <c r="A5711">
        <v>10</v>
      </c>
      <c r="B5711">
        <v>41</v>
      </c>
      <c r="C5711" t="s">
        <v>2555</v>
      </c>
      <c r="D5711" t="s">
        <v>2687</v>
      </c>
      <c r="E5711">
        <v>1000730</v>
      </c>
      <c r="F5711" t="s">
        <v>47</v>
      </c>
      <c r="G5711" t="s">
        <v>135</v>
      </c>
      <c r="H5711" t="s">
        <v>2557</v>
      </c>
      <c r="I5711">
        <v>37609380</v>
      </c>
      <c r="J5711" t="s">
        <v>2558</v>
      </c>
      <c r="K5711">
        <v>0</v>
      </c>
      <c r="L5711" t="s">
        <v>1228</v>
      </c>
      <c r="M5711">
        <v>0</v>
      </c>
      <c r="N5711" t="s">
        <v>1228</v>
      </c>
    </row>
    <row r="5712" spans="1:14" hidden="1">
      <c r="A5712">
        <v>10</v>
      </c>
      <c r="B5712">
        <v>41</v>
      </c>
      <c r="C5712" t="s">
        <v>2555</v>
      </c>
      <c r="D5712" t="s">
        <v>2687</v>
      </c>
      <c r="E5712">
        <v>1000730</v>
      </c>
      <c r="F5712" t="s">
        <v>47</v>
      </c>
      <c r="G5712" t="s">
        <v>137</v>
      </c>
      <c r="H5712" t="s">
        <v>2557</v>
      </c>
      <c r="I5712">
        <v>37609380</v>
      </c>
      <c r="J5712" t="s">
        <v>2558</v>
      </c>
      <c r="K5712">
        <v>0</v>
      </c>
      <c r="L5712" t="s">
        <v>1228</v>
      </c>
      <c r="M5712">
        <v>0</v>
      </c>
      <c r="N5712" t="s">
        <v>1228</v>
      </c>
    </row>
    <row r="5713" spans="1:14" hidden="1">
      <c r="A5713">
        <v>10</v>
      </c>
      <c r="B5713">
        <v>41</v>
      </c>
      <c r="C5713" t="s">
        <v>2555</v>
      </c>
      <c r="D5713" t="s">
        <v>2687</v>
      </c>
      <c r="E5713">
        <v>1000730</v>
      </c>
      <c r="F5713" t="s">
        <v>47</v>
      </c>
      <c r="G5713" t="s">
        <v>245</v>
      </c>
      <c r="H5713" t="s">
        <v>2557</v>
      </c>
      <c r="I5713">
        <v>37609380</v>
      </c>
      <c r="J5713" t="s">
        <v>2558</v>
      </c>
      <c r="K5713">
        <v>0</v>
      </c>
      <c r="L5713" t="s">
        <v>1228</v>
      </c>
      <c r="M5713">
        <v>0</v>
      </c>
      <c r="N5713" t="s">
        <v>1228</v>
      </c>
    </row>
    <row r="5714" spans="1:14" hidden="1">
      <c r="A5714">
        <v>10</v>
      </c>
      <c r="B5714">
        <v>41</v>
      </c>
      <c r="C5714" t="s">
        <v>2555</v>
      </c>
      <c r="D5714" t="s">
        <v>2687</v>
      </c>
      <c r="E5714">
        <v>1000730</v>
      </c>
      <c r="F5714" t="s">
        <v>47</v>
      </c>
      <c r="G5714" t="s">
        <v>117</v>
      </c>
      <c r="H5714" t="s">
        <v>2557</v>
      </c>
      <c r="I5714">
        <v>37609380</v>
      </c>
      <c r="J5714" t="s">
        <v>2558</v>
      </c>
      <c r="K5714">
        <v>0</v>
      </c>
      <c r="L5714" t="s">
        <v>1228</v>
      </c>
      <c r="M5714">
        <v>0</v>
      </c>
      <c r="N5714" t="s">
        <v>1228</v>
      </c>
    </row>
    <row r="5715" spans="1:14" hidden="1">
      <c r="A5715">
        <v>10</v>
      </c>
      <c r="B5715">
        <v>41</v>
      </c>
      <c r="C5715" t="s">
        <v>2555</v>
      </c>
      <c r="D5715" t="s">
        <v>2687</v>
      </c>
      <c r="E5715">
        <v>1000730</v>
      </c>
      <c r="F5715" t="s">
        <v>47</v>
      </c>
      <c r="G5715" t="s">
        <v>177</v>
      </c>
      <c r="H5715" t="s">
        <v>2557</v>
      </c>
      <c r="I5715">
        <v>37609380</v>
      </c>
      <c r="J5715" t="s">
        <v>2558</v>
      </c>
      <c r="K5715">
        <v>0</v>
      </c>
      <c r="L5715" t="s">
        <v>1228</v>
      </c>
      <c r="M5715">
        <v>0</v>
      </c>
      <c r="N5715" t="s">
        <v>1228</v>
      </c>
    </row>
    <row r="5716" spans="1:14" hidden="1">
      <c r="A5716">
        <v>10</v>
      </c>
      <c r="B5716">
        <v>41</v>
      </c>
      <c r="C5716" t="s">
        <v>2555</v>
      </c>
      <c r="D5716" t="s">
        <v>2687</v>
      </c>
      <c r="E5716">
        <v>1000730</v>
      </c>
      <c r="F5716" t="s">
        <v>47</v>
      </c>
      <c r="G5716" t="s">
        <v>481</v>
      </c>
      <c r="H5716" t="s">
        <v>2557</v>
      </c>
      <c r="I5716">
        <v>37609380</v>
      </c>
      <c r="J5716" t="s">
        <v>2558</v>
      </c>
      <c r="K5716">
        <v>0</v>
      </c>
      <c r="L5716" t="s">
        <v>1228</v>
      </c>
      <c r="M5716">
        <v>0</v>
      </c>
      <c r="N5716" t="s">
        <v>1228</v>
      </c>
    </row>
    <row r="5717" spans="1:14" hidden="1">
      <c r="A5717">
        <v>19</v>
      </c>
      <c r="B5717">
        <v>41</v>
      </c>
      <c r="C5717" t="s">
        <v>2555</v>
      </c>
      <c r="D5717" t="s">
        <v>2687</v>
      </c>
      <c r="E5717">
        <v>1000730</v>
      </c>
      <c r="F5717" t="s">
        <v>47</v>
      </c>
      <c r="G5717" t="s">
        <v>54</v>
      </c>
      <c r="H5717" t="s">
        <v>2557</v>
      </c>
      <c r="I5717">
        <v>37609381</v>
      </c>
      <c r="J5717" t="s">
        <v>2558</v>
      </c>
      <c r="K5717">
        <v>0</v>
      </c>
      <c r="L5717" t="s">
        <v>1228</v>
      </c>
      <c r="M5717">
        <v>0</v>
      </c>
      <c r="N5717" t="s">
        <v>1228</v>
      </c>
    </row>
    <row r="5718" spans="1:14" hidden="1">
      <c r="A5718">
        <v>19</v>
      </c>
      <c r="B5718">
        <v>41</v>
      </c>
      <c r="C5718" t="s">
        <v>2555</v>
      </c>
      <c r="D5718" t="s">
        <v>2687</v>
      </c>
      <c r="E5718">
        <v>1000730</v>
      </c>
      <c r="F5718" t="s">
        <v>47</v>
      </c>
      <c r="G5718" t="s">
        <v>54</v>
      </c>
      <c r="H5718" t="s">
        <v>2557</v>
      </c>
      <c r="I5718">
        <v>37609381</v>
      </c>
      <c r="J5718" t="s">
        <v>2558</v>
      </c>
      <c r="K5718">
        <v>0</v>
      </c>
      <c r="L5718" t="s">
        <v>1228</v>
      </c>
      <c r="M5718">
        <v>0</v>
      </c>
      <c r="N5718" t="s">
        <v>1228</v>
      </c>
    </row>
    <row r="5719" spans="1:14" hidden="1">
      <c r="A5719">
        <v>19</v>
      </c>
      <c r="B5719">
        <v>41</v>
      </c>
      <c r="C5719" t="s">
        <v>2555</v>
      </c>
      <c r="D5719" t="s">
        <v>2687</v>
      </c>
      <c r="E5719">
        <v>1000730</v>
      </c>
      <c r="F5719" t="s">
        <v>47</v>
      </c>
      <c r="G5719" t="s">
        <v>54</v>
      </c>
      <c r="H5719" t="s">
        <v>2557</v>
      </c>
      <c r="I5719">
        <v>37609381</v>
      </c>
      <c r="J5719" t="s">
        <v>2558</v>
      </c>
      <c r="K5719">
        <v>0</v>
      </c>
      <c r="L5719" t="s">
        <v>1228</v>
      </c>
      <c r="M5719">
        <v>0</v>
      </c>
      <c r="N5719" t="s">
        <v>1228</v>
      </c>
    </row>
    <row r="5720" spans="1:14" hidden="1">
      <c r="A5720">
        <v>19</v>
      </c>
      <c r="B5720">
        <v>41</v>
      </c>
      <c r="C5720" t="s">
        <v>2555</v>
      </c>
      <c r="D5720" t="s">
        <v>2687</v>
      </c>
      <c r="E5720">
        <v>1000730</v>
      </c>
      <c r="F5720" t="s">
        <v>47</v>
      </c>
      <c r="G5720" t="s">
        <v>54</v>
      </c>
      <c r="H5720" t="s">
        <v>2557</v>
      </c>
      <c r="I5720">
        <v>37609381</v>
      </c>
      <c r="J5720" t="s">
        <v>2558</v>
      </c>
      <c r="K5720" s="45">
        <v>81235</v>
      </c>
      <c r="L5720" t="s">
        <v>1228</v>
      </c>
      <c r="M5720" s="45">
        <v>15435</v>
      </c>
      <c r="N5720" t="s">
        <v>1228</v>
      </c>
    </row>
    <row r="5721" spans="1:14" hidden="1">
      <c r="A5721">
        <v>19</v>
      </c>
      <c r="B5721">
        <v>41</v>
      </c>
      <c r="C5721" t="s">
        <v>2555</v>
      </c>
      <c r="D5721" t="s">
        <v>2687</v>
      </c>
      <c r="E5721">
        <v>1000730</v>
      </c>
      <c r="F5721" t="s">
        <v>47</v>
      </c>
      <c r="G5721" t="s">
        <v>54</v>
      </c>
      <c r="H5721" t="s">
        <v>2557</v>
      </c>
      <c r="I5721">
        <v>37609381</v>
      </c>
      <c r="J5721" t="s">
        <v>2558</v>
      </c>
      <c r="K5721">
        <v>0</v>
      </c>
      <c r="L5721" t="s">
        <v>1228</v>
      </c>
      <c r="M5721">
        <v>0</v>
      </c>
      <c r="N5721" t="s">
        <v>1228</v>
      </c>
    </row>
    <row r="5722" spans="1:14" hidden="1">
      <c r="A5722">
        <v>19</v>
      </c>
      <c r="B5722">
        <v>41</v>
      </c>
      <c r="C5722" t="s">
        <v>2555</v>
      </c>
      <c r="D5722" t="s">
        <v>2687</v>
      </c>
      <c r="E5722">
        <v>1000730</v>
      </c>
      <c r="F5722" t="s">
        <v>47</v>
      </c>
      <c r="G5722" t="s">
        <v>54</v>
      </c>
      <c r="H5722" t="s">
        <v>2557</v>
      </c>
      <c r="I5722">
        <v>37609381</v>
      </c>
      <c r="J5722" t="s">
        <v>2558</v>
      </c>
      <c r="K5722">
        <v>0</v>
      </c>
      <c r="L5722" t="s">
        <v>1228</v>
      </c>
      <c r="M5722">
        <v>0</v>
      </c>
      <c r="N5722" t="s">
        <v>1228</v>
      </c>
    </row>
    <row r="5723" spans="1:14" hidden="1">
      <c r="A5723">
        <v>19</v>
      </c>
      <c r="B5723">
        <v>41</v>
      </c>
      <c r="C5723" t="s">
        <v>2555</v>
      </c>
      <c r="D5723" t="s">
        <v>2687</v>
      </c>
      <c r="E5723">
        <v>1000730</v>
      </c>
      <c r="F5723" t="s">
        <v>47</v>
      </c>
      <c r="G5723" t="s">
        <v>54</v>
      </c>
      <c r="H5723" t="s">
        <v>2557</v>
      </c>
      <c r="I5723">
        <v>37609381</v>
      </c>
      <c r="J5723" t="s">
        <v>2558</v>
      </c>
      <c r="K5723">
        <v>0</v>
      </c>
      <c r="L5723" t="s">
        <v>1228</v>
      </c>
      <c r="M5723">
        <v>0</v>
      </c>
      <c r="N5723" t="s">
        <v>1228</v>
      </c>
    </row>
    <row r="5724" spans="1:14" hidden="1">
      <c r="A5724">
        <v>19</v>
      </c>
      <c r="B5724">
        <v>41</v>
      </c>
      <c r="C5724" t="s">
        <v>2555</v>
      </c>
      <c r="D5724" t="s">
        <v>2687</v>
      </c>
      <c r="E5724">
        <v>1000730</v>
      </c>
      <c r="F5724" t="s">
        <v>47</v>
      </c>
      <c r="G5724" t="s">
        <v>54</v>
      </c>
      <c r="H5724" t="s">
        <v>2557</v>
      </c>
      <c r="I5724">
        <v>37609381</v>
      </c>
      <c r="J5724" t="s">
        <v>2558</v>
      </c>
      <c r="K5724">
        <v>0</v>
      </c>
      <c r="L5724" t="s">
        <v>1228</v>
      </c>
      <c r="M5724">
        <v>0</v>
      </c>
      <c r="N5724" t="s">
        <v>1228</v>
      </c>
    </row>
    <row r="5725" spans="1:14" hidden="1">
      <c r="A5725">
        <v>19</v>
      </c>
      <c r="B5725">
        <v>41</v>
      </c>
      <c r="C5725" t="s">
        <v>2560</v>
      </c>
      <c r="D5725" t="s">
        <v>2687</v>
      </c>
      <c r="E5725">
        <v>1000730</v>
      </c>
      <c r="F5725" t="s">
        <v>47</v>
      </c>
      <c r="G5725" t="s">
        <v>54</v>
      </c>
      <c r="H5725" t="s">
        <v>2557</v>
      </c>
      <c r="I5725">
        <v>3913079460</v>
      </c>
      <c r="J5725" t="s">
        <v>2558</v>
      </c>
      <c r="K5725">
        <v>0</v>
      </c>
      <c r="L5725" t="s">
        <v>1228</v>
      </c>
      <c r="M5725">
        <v>0</v>
      </c>
      <c r="N5725" t="s">
        <v>1228</v>
      </c>
    </row>
    <row r="5726" spans="1:14" hidden="1">
      <c r="A5726">
        <v>19</v>
      </c>
      <c r="B5726">
        <v>41</v>
      </c>
      <c r="C5726" t="s">
        <v>2560</v>
      </c>
      <c r="D5726" t="s">
        <v>2687</v>
      </c>
      <c r="E5726">
        <v>1000730</v>
      </c>
      <c r="F5726" t="s">
        <v>47</v>
      </c>
      <c r="G5726" t="s">
        <v>54</v>
      </c>
      <c r="H5726" t="s">
        <v>2557</v>
      </c>
      <c r="I5726">
        <v>3913079460</v>
      </c>
      <c r="J5726" t="s">
        <v>2558</v>
      </c>
      <c r="K5726">
        <v>0</v>
      </c>
      <c r="L5726" t="s">
        <v>1228</v>
      </c>
      <c r="M5726">
        <v>0</v>
      </c>
      <c r="N5726" t="s">
        <v>1228</v>
      </c>
    </row>
    <row r="5727" spans="1:14" hidden="1">
      <c r="A5727">
        <v>19</v>
      </c>
      <c r="B5727">
        <v>41</v>
      </c>
      <c r="C5727" t="s">
        <v>2560</v>
      </c>
      <c r="D5727" t="s">
        <v>2687</v>
      </c>
      <c r="E5727">
        <v>1000730</v>
      </c>
      <c r="F5727" t="s">
        <v>47</v>
      </c>
      <c r="G5727" t="s">
        <v>54</v>
      </c>
      <c r="H5727" t="s">
        <v>2557</v>
      </c>
      <c r="I5727">
        <v>3913079460</v>
      </c>
      <c r="J5727" t="s">
        <v>2558</v>
      </c>
      <c r="K5727">
        <v>0</v>
      </c>
      <c r="L5727" t="s">
        <v>1228</v>
      </c>
      <c r="M5727">
        <v>0</v>
      </c>
      <c r="N5727" t="s">
        <v>1228</v>
      </c>
    </row>
    <row r="5728" spans="1:14" hidden="1">
      <c r="A5728">
        <v>19</v>
      </c>
      <c r="B5728">
        <v>41</v>
      </c>
      <c r="C5728" t="s">
        <v>2560</v>
      </c>
      <c r="D5728" t="s">
        <v>2687</v>
      </c>
      <c r="E5728">
        <v>1000730</v>
      </c>
      <c r="F5728" t="s">
        <v>47</v>
      </c>
      <c r="G5728" t="s">
        <v>54</v>
      </c>
      <c r="H5728" t="s">
        <v>2557</v>
      </c>
      <c r="I5728">
        <v>3913079460</v>
      </c>
      <c r="J5728" t="s">
        <v>2558</v>
      </c>
      <c r="K5728">
        <v>0</v>
      </c>
      <c r="L5728" t="s">
        <v>1228</v>
      </c>
      <c r="M5728">
        <v>0</v>
      </c>
      <c r="N5728" t="s">
        <v>1228</v>
      </c>
    </row>
    <row r="5729" spans="1:14" hidden="1">
      <c r="A5729">
        <v>19</v>
      </c>
      <c r="B5729">
        <v>41</v>
      </c>
      <c r="C5729" t="s">
        <v>2560</v>
      </c>
      <c r="D5729" t="s">
        <v>2687</v>
      </c>
      <c r="E5729">
        <v>1000730</v>
      </c>
      <c r="F5729" t="s">
        <v>47</v>
      </c>
      <c r="G5729" t="s">
        <v>54</v>
      </c>
      <c r="H5729" t="s">
        <v>2557</v>
      </c>
      <c r="I5729">
        <v>3913079460</v>
      </c>
      <c r="J5729" t="s">
        <v>2558</v>
      </c>
      <c r="K5729" t="s">
        <v>2579</v>
      </c>
      <c r="L5729" t="s">
        <v>1228</v>
      </c>
      <c r="M5729">
        <v>0</v>
      </c>
      <c r="N5729" t="s">
        <v>1228</v>
      </c>
    </row>
    <row r="5730" spans="1:14" hidden="1">
      <c r="A5730">
        <v>19</v>
      </c>
      <c r="B5730">
        <v>41</v>
      </c>
      <c r="C5730" t="s">
        <v>2560</v>
      </c>
      <c r="D5730" t="s">
        <v>2687</v>
      </c>
      <c r="E5730">
        <v>1000730</v>
      </c>
      <c r="F5730" t="s">
        <v>47</v>
      </c>
      <c r="G5730" t="s">
        <v>54</v>
      </c>
      <c r="H5730" t="s">
        <v>2557</v>
      </c>
      <c r="I5730">
        <v>3913079460</v>
      </c>
      <c r="J5730" t="s">
        <v>2558</v>
      </c>
      <c r="K5730">
        <v>0</v>
      </c>
      <c r="L5730" t="s">
        <v>1228</v>
      </c>
      <c r="M5730">
        <v>0</v>
      </c>
      <c r="N5730" t="s">
        <v>1228</v>
      </c>
    </row>
    <row r="5731" spans="1:14" hidden="1">
      <c r="A5731">
        <v>19</v>
      </c>
      <c r="B5731">
        <v>41</v>
      </c>
      <c r="C5731" t="s">
        <v>2560</v>
      </c>
      <c r="D5731" t="s">
        <v>2687</v>
      </c>
      <c r="E5731">
        <v>1000730</v>
      </c>
      <c r="F5731" t="s">
        <v>47</v>
      </c>
      <c r="G5731" t="s">
        <v>54</v>
      </c>
      <c r="H5731" t="s">
        <v>2557</v>
      </c>
      <c r="I5731">
        <v>3913079460</v>
      </c>
      <c r="J5731" t="s">
        <v>2558</v>
      </c>
      <c r="K5731">
        <v>0</v>
      </c>
      <c r="L5731" t="s">
        <v>1228</v>
      </c>
      <c r="M5731">
        <v>0</v>
      </c>
      <c r="N5731" t="s">
        <v>1228</v>
      </c>
    </row>
    <row r="5732" spans="1:14" hidden="1">
      <c r="A5732">
        <v>19</v>
      </c>
      <c r="B5732">
        <v>41</v>
      </c>
      <c r="C5732" t="s">
        <v>2560</v>
      </c>
      <c r="D5732" t="s">
        <v>2687</v>
      </c>
      <c r="E5732">
        <v>1000730</v>
      </c>
      <c r="F5732" t="s">
        <v>47</v>
      </c>
      <c r="G5732" t="s">
        <v>54</v>
      </c>
      <c r="H5732" t="s">
        <v>2557</v>
      </c>
      <c r="I5732">
        <v>3913079460</v>
      </c>
      <c r="J5732" t="s">
        <v>2558</v>
      </c>
      <c r="K5732">
        <v>0</v>
      </c>
      <c r="L5732" t="s">
        <v>1228</v>
      </c>
      <c r="M5732">
        <v>0</v>
      </c>
      <c r="N5732" t="s">
        <v>1228</v>
      </c>
    </row>
    <row r="5733" spans="1:14" hidden="1">
      <c r="A5733">
        <v>19</v>
      </c>
      <c r="B5733">
        <v>41</v>
      </c>
      <c r="C5733" t="s">
        <v>2560</v>
      </c>
      <c r="D5733" t="s">
        <v>2687</v>
      </c>
      <c r="E5733">
        <v>1000730</v>
      </c>
      <c r="F5733" t="s">
        <v>47</v>
      </c>
      <c r="G5733" t="s">
        <v>54</v>
      </c>
      <c r="H5733" t="s">
        <v>2557</v>
      </c>
      <c r="I5733">
        <v>3913079460</v>
      </c>
      <c r="J5733" t="s">
        <v>2558</v>
      </c>
      <c r="K5733">
        <v>0</v>
      </c>
      <c r="L5733" t="s">
        <v>1228</v>
      </c>
      <c r="M5733">
        <v>0</v>
      </c>
      <c r="N5733" t="s">
        <v>1228</v>
      </c>
    </row>
    <row r="5734" spans="1:14" hidden="1">
      <c r="A5734">
        <v>19</v>
      </c>
      <c r="B5734">
        <v>41</v>
      </c>
      <c r="C5734" t="s">
        <v>2560</v>
      </c>
      <c r="D5734" t="s">
        <v>2687</v>
      </c>
      <c r="E5734">
        <v>1000730</v>
      </c>
      <c r="F5734" t="s">
        <v>47</v>
      </c>
      <c r="G5734" t="s">
        <v>54</v>
      </c>
      <c r="H5734" t="s">
        <v>2557</v>
      </c>
      <c r="I5734">
        <v>3913079460</v>
      </c>
      <c r="J5734" t="s">
        <v>2558</v>
      </c>
      <c r="K5734">
        <v>1</v>
      </c>
      <c r="L5734" t="s">
        <v>1228</v>
      </c>
      <c r="M5734">
        <v>0</v>
      </c>
      <c r="N5734" t="s">
        <v>1228</v>
      </c>
    </row>
    <row r="5735" spans="1:14" hidden="1">
      <c r="A5735">
        <v>19</v>
      </c>
      <c r="B5735">
        <v>41</v>
      </c>
      <c r="C5735" t="s">
        <v>2560</v>
      </c>
      <c r="D5735" t="s">
        <v>2687</v>
      </c>
      <c r="E5735">
        <v>1000730</v>
      </c>
      <c r="F5735" t="s">
        <v>47</v>
      </c>
      <c r="G5735" t="s">
        <v>54</v>
      </c>
      <c r="H5735" t="s">
        <v>2557</v>
      </c>
      <c r="I5735">
        <v>3913079460</v>
      </c>
      <c r="J5735" t="s">
        <v>2558</v>
      </c>
      <c r="K5735">
        <v>0</v>
      </c>
      <c r="L5735" t="s">
        <v>1228</v>
      </c>
      <c r="M5735">
        <v>0</v>
      </c>
      <c r="N5735" t="s">
        <v>1228</v>
      </c>
    </row>
    <row r="5736" spans="1:14" hidden="1">
      <c r="A5736">
        <v>19</v>
      </c>
      <c r="B5736">
        <v>41</v>
      </c>
      <c r="C5736" t="s">
        <v>2560</v>
      </c>
      <c r="D5736" t="s">
        <v>2687</v>
      </c>
      <c r="E5736">
        <v>1000730</v>
      </c>
      <c r="F5736" t="s">
        <v>47</v>
      </c>
      <c r="G5736" t="s">
        <v>54</v>
      </c>
      <c r="H5736" t="s">
        <v>2557</v>
      </c>
      <c r="I5736">
        <v>3913079460</v>
      </c>
      <c r="J5736" t="s">
        <v>2558</v>
      </c>
      <c r="K5736">
        <v>0</v>
      </c>
      <c r="L5736" t="s">
        <v>1228</v>
      </c>
      <c r="M5736">
        <v>0</v>
      </c>
      <c r="N5736" t="s">
        <v>1228</v>
      </c>
    </row>
    <row r="5737" spans="1:14" hidden="1">
      <c r="A5737">
        <v>19</v>
      </c>
      <c r="B5737">
        <v>41</v>
      </c>
      <c r="C5737" t="s">
        <v>2560</v>
      </c>
      <c r="D5737" t="s">
        <v>2687</v>
      </c>
      <c r="E5737">
        <v>1000730</v>
      </c>
      <c r="F5737" t="s">
        <v>47</v>
      </c>
      <c r="G5737" t="s">
        <v>54</v>
      </c>
      <c r="H5737" t="s">
        <v>2557</v>
      </c>
      <c r="I5737">
        <v>3913079460</v>
      </c>
      <c r="J5737" t="s">
        <v>2558</v>
      </c>
      <c r="K5737">
        <v>0</v>
      </c>
      <c r="L5737" t="s">
        <v>1228</v>
      </c>
      <c r="M5737">
        <v>0</v>
      </c>
      <c r="N5737" t="s">
        <v>1228</v>
      </c>
    </row>
    <row r="5738" spans="1:14" hidden="1">
      <c r="A5738">
        <v>19</v>
      </c>
      <c r="B5738">
        <v>41</v>
      </c>
      <c r="C5738" t="s">
        <v>2560</v>
      </c>
      <c r="D5738" t="s">
        <v>2687</v>
      </c>
      <c r="E5738">
        <v>1000730</v>
      </c>
      <c r="F5738" t="s">
        <v>47</v>
      </c>
      <c r="G5738" t="s">
        <v>54</v>
      </c>
      <c r="H5738" t="s">
        <v>2557</v>
      </c>
      <c r="I5738">
        <v>3913079460</v>
      </c>
      <c r="J5738" t="s">
        <v>2558</v>
      </c>
      <c r="K5738">
        <v>0</v>
      </c>
      <c r="L5738" t="s">
        <v>1228</v>
      </c>
      <c r="M5738">
        <v>0</v>
      </c>
      <c r="N5738" t="s">
        <v>1228</v>
      </c>
    </row>
    <row r="5739" spans="1:14" hidden="1">
      <c r="A5739">
        <v>19</v>
      </c>
      <c r="B5739">
        <v>41</v>
      </c>
      <c r="C5739" t="s">
        <v>2560</v>
      </c>
      <c r="D5739" t="s">
        <v>2687</v>
      </c>
      <c r="E5739">
        <v>1000730</v>
      </c>
      <c r="F5739" t="s">
        <v>47</v>
      </c>
      <c r="G5739" t="s">
        <v>54</v>
      </c>
      <c r="H5739" t="s">
        <v>2557</v>
      </c>
      <c r="I5739">
        <v>3913079460</v>
      </c>
      <c r="J5739" t="s">
        <v>2558</v>
      </c>
      <c r="K5739">
        <v>0</v>
      </c>
      <c r="L5739" t="s">
        <v>1228</v>
      </c>
      <c r="M5739">
        <v>0</v>
      </c>
      <c r="N5739" t="s">
        <v>1228</v>
      </c>
    </row>
    <row r="5740" spans="1:14" hidden="1">
      <c r="A5740">
        <v>19</v>
      </c>
      <c r="B5740">
        <v>41</v>
      </c>
      <c r="C5740" t="s">
        <v>2560</v>
      </c>
      <c r="D5740" t="s">
        <v>2687</v>
      </c>
      <c r="E5740">
        <v>1000730</v>
      </c>
      <c r="F5740" t="s">
        <v>47</v>
      </c>
      <c r="G5740" t="s">
        <v>54</v>
      </c>
      <c r="H5740" t="s">
        <v>2557</v>
      </c>
      <c r="I5740">
        <v>3913079460</v>
      </c>
      <c r="J5740" t="s">
        <v>2558</v>
      </c>
      <c r="K5740">
        <v>0</v>
      </c>
      <c r="L5740" t="s">
        <v>1228</v>
      </c>
      <c r="M5740">
        <v>0</v>
      </c>
      <c r="N5740" t="s">
        <v>1228</v>
      </c>
    </row>
    <row r="5741" spans="1:14" hidden="1">
      <c r="A5741">
        <v>19</v>
      </c>
      <c r="B5741">
        <v>41</v>
      </c>
      <c r="C5741" t="s">
        <v>2560</v>
      </c>
      <c r="D5741" t="s">
        <v>2687</v>
      </c>
      <c r="E5741">
        <v>1000730</v>
      </c>
      <c r="F5741" t="s">
        <v>47</v>
      </c>
      <c r="G5741" t="s">
        <v>54</v>
      </c>
      <c r="H5741" t="s">
        <v>2557</v>
      </c>
      <c r="I5741">
        <v>3913079460</v>
      </c>
      <c r="J5741" t="s">
        <v>2558</v>
      </c>
      <c r="K5741">
        <v>0</v>
      </c>
      <c r="L5741" t="s">
        <v>1228</v>
      </c>
      <c r="M5741">
        <v>0</v>
      </c>
      <c r="N5741" t="s">
        <v>1228</v>
      </c>
    </row>
    <row r="5742" spans="1:14" hidden="1">
      <c r="A5742">
        <v>19</v>
      </c>
      <c r="B5742">
        <v>41</v>
      </c>
      <c r="C5742" t="s">
        <v>2560</v>
      </c>
      <c r="D5742" t="s">
        <v>2687</v>
      </c>
      <c r="E5742">
        <v>1000730</v>
      </c>
      <c r="F5742" t="s">
        <v>47</v>
      </c>
      <c r="G5742" t="s">
        <v>54</v>
      </c>
      <c r="H5742" t="s">
        <v>2557</v>
      </c>
      <c r="I5742">
        <v>3913079460</v>
      </c>
      <c r="J5742" t="s">
        <v>2558</v>
      </c>
      <c r="K5742">
        <v>0</v>
      </c>
      <c r="L5742" t="s">
        <v>1228</v>
      </c>
      <c r="M5742">
        <v>0</v>
      </c>
      <c r="N5742" t="s">
        <v>1228</v>
      </c>
    </row>
    <row r="5743" spans="1:14" hidden="1">
      <c r="A5743">
        <v>19</v>
      </c>
      <c r="B5743">
        <v>41</v>
      </c>
      <c r="C5743" t="s">
        <v>2560</v>
      </c>
      <c r="D5743" t="s">
        <v>2687</v>
      </c>
      <c r="E5743">
        <v>1000730</v>
      </c>
      <c r="F5743" t="s">
        <v>47</v>
      </c>
      <c r="G5743" t="s">
        <v>54</v>
      </c>
      <c r="H5743" t="s">
        <v>2557</v>
      </c>
      <c r="I5743">
        <v>3913079460</v>
      </c>
      <c r="J5743" t="s">
        <v>2558</v>
      </c>
      <c r="K5743">
        <v>0</v>
      </c>
      <c r="L5743" t="s">
        <v>1228</v>
      </c>
      <c r="M5743">
        <v>0</v>
      </c>
      <c r="N5743" t="s">
        <v>1228</v>
      </c>
    </row>
    <row r="5744" spans="1:14" hidden="1">
      <c r="A5744">
        <v>19</v>
      </c>
      <c r="B5744">
        <v>41</v>
      </c>
      <c r="C5744" t="s">
        <v>2560</v>
      </c>
      <c r="D5744" t="s">
        <v>2687</v>
      </c>
      <c r="E5744">
        <v>1000730</v>
      </c>
      <c r="F5744" t="s">
        <v>47</v>
      </c>
      <c r="G5744" t="s">
        <v>54</v>
      </c>
      <c r="H5744" t="s">
        <v>2557</v>
      </c>
      <c r="I5744">
        <v>3913079460</v>
      </c>
      <c r="J5744" t="s">
        <v>2558</v>
      </c>
      <c r="K5744">
        <v>0</v>
      </c>
      <c r="L5744" t="s">
        <v>1228</v>
      </c>
      <c r="M5744">
        <v>0</v>
      </c>
      <c r="N5744" t="s">
        <v>1228</v>
      </c>
    </row>
    <row r="5745" spans="1:14" hidden="1">
      <c r="A5745">
        <v>19</v>
      </c>
      <c r="B5745">
        <v>41</v>
      </c>
      <c r="C5745" t="s">
        <v>2560</v>
      </c>
      <c r="D5745" t="s">
        <v>2687</v>
      </c>
      <c r="E5745">
        <v>1000730</v>
      </c>
      <c r="F5745" t="s">
        <v>47</v>
      </c>
      <c r="G5745" t="s">
        <v>54</v>
      </c>
      <c r="H5745" t="s">
        <v>2557</v>
      </c>
      <c r="I5745">
        <v>3913079460</v>
      </c>
      <c r="J5745" t="s">
        <v>2558</v>
      </c>
      <c r="K5745">
        <v>0</v>
      </c>
      <c r="L5745" t="s">
        <v>1228</v>
      </c>
      <c r="M5745">
        <v>0</v>
      </c>
      <c r="N5745" t="s">
        <v>1228</v>
      </c>
    </row>
    <row r="5746" spans="1:14" hidden="1">
      <c r="A5746">
        <v>19</v>
      </c>
      <c r="B5746">
        <v>41</v>
      </c>
      <c r="C5746" t="s">
        <v>2560</v>
      </c>
      <c r="D5746" t="s">
        <v>2687</v>
      </c>
      <c r="E5746">
        <v>1000730</v>
      </c>
      <c r="F5746" t="s">
        <v>47</v>
      </c>
      <c r="G5746" t="s">
        <v>54</v>
      </c>
      <c r="H5746" t="s">
        <v>2557</v>
      </c>
      <c r="I5746">
        <v>3913079460</v>
      </c>
      <c r="J5746" t="s">
        <v>2558</v>
      </c>
      <c r="K5746">
        <v>0</v>
      </c>
      <c r="L5746" t="s">
        <v>1228</v>
      </c>
      <c r="M5746">
        <v>0</v>
      </c>
      <c r="N5746" t="s">
        <v>1228</v>
      </c>
    </row>
    <row r="5747" spans="1:14" hidden="1">
      <c r="A5747">
        <v>19</v>
      </c>
      <c r="B5747">
        <v>41</v>
      </c>
      <c r="C5747" t="s">
        <v>2560</v>
      </c>
      <c r="D5747" t="s">
        <v>2687</v>
      </c>
      <c r="E5747">
        <v>1000730</v>
      </c>
      <c r="F5747" t="s">
        <v>47</v>
      </c>
      <c r="G5747" t="s">
        <v>54</v>
      </c>
      <c r="H5747" t="s">
        <v>2557</v>
      </c>
      <c r="I5747">
        <v>3913079460</v>
      </c>
      <c r="J5747" t="s">
        <v>2558</v>
      </c>
      <c r="K5747">
        <v>0</v>
      </c>
      <c r="L5747" t="s">
        <v>1228</v>
      </c>
      <c r="M5747">
        <v>0</v>
      </c>
      <c r="N5747" t="s">
        <v>1228</v>
      </c>
    </row>
    <row r="5748" spans="1:14" hidden="1">
      <c r="A5748">
        <v>19</v>
      </c>
      <c r="B5748">
        <v>41</v>
      </c>
      <c r="C5748" t="s">
        <v>2560</v>
      </c>
      <c r="D5748" t="s">
        <v>2687</v>
      </c>
      <c r="E5748">
        <v>1000730</v>
      </c>
      <c r="F5748" t="s">
        <v>47</v>
      </c>
      <c r="G5748" t="s">
        <v>54</v>
      </c>
      <c r="H5748" t="s">
        <v>2557</v>
      </c>
      <c r="I5748">
        <v>3913079460</v>
      </c>
      <c r="J5748" t="s">
        <v>2558</v>
      </c>
      <c r="K5748">
        <v>0</v>
      </c>
      <c r="L5748" t="s">
        <v>1228</v>
      </c>
      <c r="M5748">
        <v>0</v>
      </c>
      <c r="N5748" t="s">
        <v>1228</v>
      </c>
    </row>
    <row r="5749" spans="1:14" hidden="1">
      <c r="A5749">
        <v>19</v>
      </c>
      <c r="B5749">
        <v>57</v>
      </c>
      <c r="C5749" t="s">
        <v>2555</v>
      </c>
      <c r="D5749" t="s">
        <v>2688</v>
      </c>
      <c r="E5749">
        <v>1000730</v>
      </c>
      <c r="F5749" t="s">
        <v>47</v>
      </c>
      <c r="G5749" t="s">
        <v>54</v>
      </c>
      <c r="H5749" t="s">
        <v>2557</v>
      </c>
      <c r="I5749">
        <v>38198584</v>
      </c>
      <c r="J5749" t="s">
        <v>2558</v>
      </c>
      <c r="K5749">
        <v>0</v>
      </c>
      <c r="L5749" t="s">
        <v>1228</v>
      </c>
      <c r="M5749">
        <v>0</v>
      </c>
      <c r="N5749" t="s">
        <v>1228</v>
      </c>
    </row>
    <row r="5750" spans="1:14" hidden="1">
      <c r="A5750">
        <v>19</v>
      </c>
      <c r="B5750">
        <v>57</v>
      </c>
      <c r="C5750" t="s">
        <v>2555</v>
      </c>
      <c r="D5750" t="s">
        <v>2688</v>
      </c>
      <c r="E5750">
        <v>1000730</v>
      </c>
      <c r="F5750" t="s">
        <v>47</v>
      </c>
      <c r="G5750" t="s">
        <v>54</v>
      </c>
      <c r="H5750" t="s">
        <v>2557</v>
      </c>
      <c r="I5750">
        <v>38198584</v>
      </c>
      <c r="J5750" t="s">
        <v>2558</v>
      </c>
      <c r="K5750">
        <v>0</v>
      </c>
      <c r="L5750" t="s">
        <v>1228</v>
      </c>
      <c r="M5750">
        <v>0</v>
      </c>
      <c r="N5750" t="s">
        <v>1228</v>
      </c>
    </row>
    <row r="5751" spans="1:14" hidden="1">
      <c r="A5751">
        <v>19</v>
      </c>
      <c r="B5751">
        <v>57</v>
      </c>
      <c r="C5751" t="s">
        <v>2555</v>
      </c>
      <c r="D5751" t="s">
        <v>2688</v>
      </c>
      <c r="E5751">
        <v>1000730</v>
      </c>
      <c r="F5751" t="s">
        <v>47</v>
      </c>
      <c r="G5751" t="s">
        <v>54</v>
      </c>
      <c r="H5751" t="s">
        <v>2557</v>
      </c>
      <c r="I5751">
        <v>38198584</v>
      </c>
      <c r="J5751" t="s">
        <v>2558</v>
      </c>
      <c r="K5751">
        <v>0</v>
      </c>
      <c r="L5751" t="s">
        <v>1228</v>
      </c>
      <c r="M5751">
        <v>0</v>
      </c>
      <c r="N5751" t="s">
        <v>1228</v>
      </c>
    </row>
    <row r="5752" spans="1:14" hidden="1">
      <c r="A5752">
        <v>19</v>
      </c>
      <c r="B5752">
        <v>57</v>
      </c>
      <c r="C5752" t="s">
        <v>2555</v>
      </c>
      <c r="D5752" t="s">
        <v>2688</v>
      </c>
      <c r="E5752">
        <v>1000730</v>
      </c>
      <c r="F5752" t="s">
        <v>47</v>
      </c>
      <c r="G5752" t="s">
        <v>54</v>
      </c>
      <c r="H5752" t="s">
        <v>2557</v>
      </c>
      <c r="I5752">
        <v>38198584</v>
      </c>
      <c r="J5752" t="s">
        <v>2558</v>
      </c>
      <c r="K5752" s="45">
        <v>2527109</v>
      </c>
      <c r="L5752" t="s">
        <v>1228</v>
      </c>
      <c r="M5752" s="45">
        <v>480151</v>
      </c>
      <c r="N5752" t="s">
        <v>1228</v>
      </c>
    </row>
    <row r="5753" spans="1:14" hidden="1">
      <c r="A5753">
        <v>10</v>
      </c>
      <c r="B5753">
        <v>57</v>
      </c>
      <c r="C5753" t="s">
        <v>2563</v>
      </c>
      <c r="D5753" t="s">
        <v>2688</v>
      </c>
      <c r="E5753">
        <v>1000730</v>
      </c>
      <c r="F5753" t="s">
        <v>47</v>
      </c>
      <c r="G5753" t="s">
        <v>54</v>
      </c>
      <c r="H5753">
        <v>8085</v>
      </c>
      <c r="I5753">
        <v>38198986</v>
      </c>
      <c r="J5753" t="s">
        <v>2689</v>
      </c>
      <c r="K5753" s="45">
        <v>90188</v>
      </c>
      <c r="L5753" t="s">
        <v>1228</v>
      </c>
      <c r="M5753" s="45">
        <v>17136</v>
      </c>
      <c r="N5753" t="s">
        <v>1228</v>
      </c>
    </row>
    <row r="5754" spans="1:14" hidden="1">
      <c r="A5754">
        <v>10</v>
      </c>
      <c r="B5754">
        <v>57</v>
      </c>
      <c r="C5754" t="s">
        <v>2563</v>
      </c>
      <c r="D5754" t="s">
        <v>2688</v>
      </c>
      <c r="E5754">
        <v>1000730</v>
      </c>
      <c r="F5754" t="s">
        <v>47</v>
      </c>
      <c r="G5754" t="s">
        <v>54</v>
      </c>
      <c r="H5754">
        <v>8085</v>
      </c>
      <c r="I5754">
        <v>38198986</v>
      </c>
      <c r="J5754" t="s">
        <v>2690</v>
      </c>
      <c r="K5754" s="45">
        <v>256497</v>
      </c>
      <c r="L5754" t="s">
        <v>1228</v>
      </c>
      <c r="M5754" s="45">
        <v>48734</v>
      </c>
      <c r="N5754" t="s">
        <v>1228</v>
      </c>
    </row>
    <row r="5755" spans="1:14" hidden="1">
      <c r="A5755">
        <v>19</v>
      </c>
      <c r="B5755">
        <v>41</v>
      </c>
      <c r="C5755" t="s">
        <v>2559</v>
      </c>
      <c r="D5755" t="s">
        <v>2691</v>
      </c>
      <c r="E5755">
        <v>1000730</v>
      </c>
      <c r="F5755" t="s">
        <v>47</v>
      </c>
      <c r="G5755" t="s">
        <v>54</v>
      </c>
      <c r="H5755" t="s">
        <v>2557</v>
      </c>
      <c r="I5755">
        <v>3913325088</v>
      </c>
      <c r="J5755" t="s">
        <v>2558</v>
      </c>
      <c r="K5755">
        <v>0</v>
      </c>
      <c r="L5755" t="s">
        <v>1228</v>
      </c>
      <c r="M5755">
        <v>0</v>
      </c>
      <c r="N5755" t="s">
        <v>1228</v>
      </c>
    </row>
    <row r="5756" spans="1:14" hidden="1">
      <c r="A5756">
        <v>19</v>
      </c>
      <c r="B5756">
        <v>41</v>
      </c>
      <c r="C5756" t="s">
        <v>2559</v>
      </c>
      <c r="D5756" t="s">
        <v>2691</v>
      </c>
      <c r="E5756">
        <v>1000730</v>
      </c>
      <c r="F5756" t="s">
        <v>47</v>
      </c>
      <c r="G5756" t="s">
        <v>54</v>
      </c>
      <c r="H5756" t="s">
        <v>2557</v>
      </c>
      <c r="I5756">
        <v>3913325088</v>
      </c>
      <c r="J5756" t="s">
        <v>2558</v>
      </c>
      <c r="K5756">
        <v>0</v>
      </c>
      <c r="L5756" t="s">
        <v>1228</v>
      </c>
      <c r="M5756">
        <v>0</v>
      </c>
      <c r="N5756" t="s">
        <v>1228</v>
      </c>
    </row>
    <row r="5757" spans="1:14" hidden="1">
      <c r="A5757">
        <v>19</v>
      </c>
      <c r="B5757">
        <v>41</v>
      </c>
      <c r="C5757" t="s">
        <v>2559</v>
      </c>
      <c r="D5757" t="s">
        <v>2691</v>
      </c>
      <c r="E5757">
        <v>1000730</v>
      </c>
      <c r="F5757" t="s">
        <v>47</v>
      </c>
      <c r="G5757" t="s">
        <v>54</v>
      </c>
      <c r="H5757" t="s">
        <v>2557</v>
      </c>
      <c r="I5757">
        <v>3913325088</v>
      </c>
      <c r="J5757" t="s">
        <v>2558</v>
      </c>
      <c r="K5757">
        <v>0</v>
      </c>
      <c r="L5757" t="s">
        <v>1228</v>
      </c>
      <c r="M5757">
        <v>0</v>
      </c>
      <c r="N5757" t="s">
        <v>1228</v>
      </c>
    </row>
    <row r="5758" spans="1:14" hidden="1">
      <c r="A5758">
        <v>19</v>
      </c>
      <c r="B5758">
        <v>41</v>
      </c>
      <c r="C5758" t="s">
        <v>2559</v>
      </c>
      <c r="D5758" t="s">
        <v>2691</v>
      </c>
      <c r="E5758">
        <v>1000730</v>
      </c>
      <c r="F5758" t="s">
        <v>47</v>
      </c>
      <c r="G5758" t="s">
        <v>54</v>
      </c>
      <c r="H5758" t="s">
        <v>2557</v>
      </c>
      <c r="I5758">
        <v>3913325088</v>
      </c>
      <c r="J5758" t="s">
        <v>2558</v>
      </c>
      <c r="K5758">
        <v>0</v>
      </c>
      <c r="L5758" t="s">
        <v>1228</v>
      </c>
      <c r="M5758">
        <v>0</v>
      </c>
      <c r="N5758" t="s">
        <v>1228</v>
      </c>
    </row>
    <row r="5759" spans="1:14" hidden="1">
      <c r="A5759">
        <v>19</v>
      </c>
      <c r="B5759">
        <v>41</v>
      </c>
      <c r="C5759" t="s">
        <v>2559</v>
      </c>
      <c r="D5759" t="s">
        <v>2691</v>
      </c>
      <c r="E5759">
        <v>1000730</v>
      </c>
      <c r="F5759" t="s">
        <v>47</v>
      </c>
      <c r="G5759" t="s">
        <v>54</v>
      </c>
      <c r="H5759" t="s">
        <v>2557</v>
      </c>
      <c r="I5759">
        <v>3913325088</v>
      </c>
      <c r="J5759" t="s">
        <v>2558</v>
      </c>
      <c r="K5759" t="s">
        <v>2579</v>
      </c>
      <c r="L5759" t="s">
        <v>1228</v>
      </c>
      <c r="M5759">
        <v>0</v>
      </c>
      <c r="N5759" t="s">
        <v>1228</v>
      </c>
    </row>
    <row r="5760" spans="1:14" hidden="1">
      <c r="A5760">
        <v>19</v>
      </c>
      <c r="B5760">
        <v>41</v>
      </c>
      <c r="C5760" t="s">
        <v>2559</v>
      </c>
      <c r="D5760" t="s">
        <v>2691</v>
      </c>
      <c r="E5760">
        <v>1000730</v>
      </c>
      <c r="F5760" t="s">
        <v>47</v>
      </c>
      <c r="G5760" t="s">
        <v>54</v>
      </c>
      <c r="H5760" t="s">
        <v>2557</v>
      </c>
      <c r="I5760">
        <v>3913325088</v>
      </c>
      <c r="J5760" t="s">
        <v>2558</v>
      </c>
      <c r="K5760">
        <v>0</v>
      </c>
      <c r="L5760" t="s">
        <v>1228</v>
      </c>
      <c r="M5760">
        <v>0</v>
      </c>
      <c r="N5760" t="s">
        <v>1228</v>
      </c>
    </row>
    <row r="5761" spans="1:14" hidden="1">
      <c r="A5761">
        <v>19</v>
      </c>
      <c r="B5761">
        <v>41</v>
      </c>
      <c r="C5761" t="s">
        <v>2559</v>
      </c>
      <c r="D5761" t="s">
        <v>2691</v>
      </c>
      <c r="E5761">
        <v>1000730</v>
      </c>
      <c r="F5761" t="s">
        <v>47</v>
      </c>
      <c r="G5761" t="s">
        <v>54</v>
      </c>
      <c r="H5761" t="s">
        <v>2557</v>
      </c>
      <c r="I5761">
        <v>3913325088</v>
      </c>
      <c r="J5761" t="s">
        <v>2558</v>
      </c>
      <c r="K5761">
        <v>0</v>
      </c>
      <c r="L5761" t="s">
        <v>1228</v>
      </c>
      <c r="M5761">
        <v>0</v>
      </c>
      <c r="N5761" t="s">
        <v>1228</v>
      </c>
    </row>
    <row r="5762" spans="1:14" hidden="1">
      <c r="A5762">
        <v>19</v>
      </c>
      <c r="B5762">
        <v>41</v>
      </c>
      <c r="C5762" t="s">
        <v>2559</v>
      </c>
      <c r="D5762" t="s">
        <v>2691</v>
      </c>
      <c r="E5762">
        <v>1000730</v>
      </c>
      <c r="F5762" t="s">
        <v>47</v>
      </c>
      <c r="G5762" t="s">
        <v>54</v>
      </c>
      <c r="H5762" t="s">
        <v>2557</v>
      </c>
      <c r="I5762">
        <v>3913325088</v>
      </c>
      <c r="J5762" t="s">
        <v>2558</v>
      </c>
      <c r="K5762">
        <v>0</v>
      </c>
      <c r="L5762" t="s">
        <v>1228</v>
      </c>
      <c r="M5762">
        <v>0</v>
      </c>
      <c r="N5762" t="s">
        <v>1228</v>
      </c>
    </row>
    <row r="5763" spans="1:14" hidden="1">
      <c r="A5763">
        <v>19</v>
      </c>
      <c r="B5763">
        <v>41</v>
      </c>
      <c r="C5763" t="s">
        <v>2559</v>
      </c>
      <c r="D5763" t="s">
        <v>2691</v>
      </c>
      <c r="E5763">
        <v>1000730</v>
      </c>
      <c r="F5763" t="s">
        <v>47</v>
      </c>
      <c r="G5763" t="s">
        <v>54</v>
      </c>
      <c r="H5763" t="s">
        <v>2557</v>
      </c>
      <c r="I5763">
        <v>3913325088</v>
      </c>
      <c r="J5763" t="s">
        <v>2558</v>
      </c>
      <c r="K5763">
        <v>0</v>
      </c>
      <c r="L5763" t="s">
        <v>1228</v>
      </c>
      <c r="M5763">
        <v>0</v>
      </c>
      <c r="N5763" t="s">
        <v>1228</v>
      </c>
    </row>
    <row r="5764" spans="1:14" hidden="1">
      <c r="A5764">
        <v>19</v>
      </c>
      <c r="B5764">
        <v>41</v>
      </c>
      <c r="C5764" t="s">
        <v>2559</v>
      </c>
      <c r="D5764" t="s">
        <v>2691</v>
      </c>
      <c r="E5764">
        <v>1000730</v>
      </c>
      <c r="F5764" t="s">
        <v>47</v>
      </c>
      <c r="G5764" t="s">
        <v>54</v>
      </c>
      <c r="H5764" t="s">
        <v>2557</v>
      </c>
      <c r="I5764">
        <v>3913325088</v>
      </c>
      <c r="J5764" t="s">
        <v>2558</v>
      </c>
      <c r="K5764">
        <v>0</v>
      </c>
      <c r="L5764" t="s">
        <v>1228</v>
      </c>
      <c r="M5764">
        <v>0</v>
      </c>
      <c r="N5764" t="s">
        <v>1228</v>
      </c>
    </row>
    <row r="5765" spans="1:14" hidden="1">
      <c r="A5765">
        <v>19</v>
      </c>
      <c r="B5765">
        <v>41</v>
      </c>
      <c r="C5765" t="s">
        <v>2559</v>
      </c>
      <c r="D5765" t="s">
        <v>2691</v>
      </c>
      <c r="E5765">
        <v>1000730</v>
      </c>
      <c r="F5765" t="s">
        <v>47</v>
      </c>
      <c r="G5765" t="s">
        <v>54</v>
      </c>
      <c r="H5765" t="s">
        <v>2557</v>
      </c>
      <c r="I5765">
        <v>3913325088</v>
      </c>
      <c r="J5765" t="s">
        <v>2558</v>
      </c>
      <c r="K5765">
        <v>0</v>
      </c>
      <c r="L5765" t="s">
        <v>1228</v>
      </c>
      <c r="M5765">
        <v>0</v>
      </c>
      <c r="N5765" t="s">
        <v>1228</v>
      </c>
    </row>
    <row r="5766" spans="1:14" hidden="1">
      <c r="A5766">
        <v>19</v>
      </c>
      <c r="B5766">
        <v>41</v>
      </c>
      <c r="C5766" t="s">
        <v>2559</v>
      </c>
      <c r="D5766" t="s">
        <v>2691</v>
      </c>
      <c r="E5766">
        <v>1000730</v>
      </c>
      <c r="F5766" t="s">
        <v>47</v>
      </c>
      <c r="G5766" t="s">
        <v>54</v>
      </c>
      <c r="H5766" t="s">
        <v>2557</v>
      </c>
      <c r="I5766">
        <v>3913325088</v>
      </c>
      <c r="J5766" t="s">
        <v>2558</v>
      </c>
      <c r="K5766">
        <v>0</v>
      </c>
      <c r="L5766" t="s">
        <v>1228</v>
      </c>
      <c r="M5766">
        <v>0</v>
      </c>
      <c r="N5766" t="s">
        <v>1228</v>
      </c>
    </row>
    <row r="5767" spans="1:14" hidden="1">
      <c r="A5767">
        <v>19</v>
      </c>
      <c r="B5767">
        <v>41</v>
      </c>
      <c r="C5767" t="s">
        <v>2559</v>
      </c>
      <c r="D5767" t="s">
        <v>2691</v>
      </c>
      <c r="E5767">
        <v>1000730</v>
      </c>
      <c r="F5767" t="s">
        <v>47</v>
      </c>
      <c r="G5767" t="s">
        <v>54</v>
      </c>
      <c r="H5767" t="s">
        <v>2557</v>
      </c>
      <c r="I5767">
        <v>3913325088</v>
      </c>
      <c r="J5767" t="s">
        <v>2558</v>
      </c>
      <c r="K5767">
        <v>0</v>
      </c>
      <c r="L5767" t="s">
        <v>1228</v>
      </c>
      <c r="M5767">
        <v>0</v>
      </c>
      <c r="N5767" t="s">
        <v>1228</v>
      </c>
    </row>
    <row r="5768" spans="1:14" hidden="1">
      <c r="A5768">
        <v>19</v>
      </c>
      <c r="B5768">
        <v>41</v>
      </c>
      <c r="C5768" t="s">
        <v>2559</v>
      </c>
      <c r="D5768" t="s">
        <v>2691</v>
      </c>
      <c r="E5768">
        <v>1000730</v>
      </c>
      <c r="F5768" t="s">
        <v>47</v>
      </c>
      <c r="G5768" t="s">
        <v>54</v>
      </c>
      <c r="H5768" t="s">
        <v>2557</v>
      </c>
      <c r="I5768">
        <v>3913325088</v>
      </c>
      <c r="J5768" t="s">
        <v>2558</v>
      </c>
      <c r="K5768">
        <v>0</v>
      </c>
      <c r="L5768" t="s">
        <v>1228</v>
      </c>
      <c r="M5768">
        <v>0</v>
      </c>
      <c r="N5768" t="s">
        <v>1228</v>
      </c>
    </row>
    <row r="5769" spans="1:14" hidden="1">
      <c r="A5769">
        <v>19</v>
      </c>
      <c r="B5769">
        <v>41</v>
      </c>
      <c r="C5769" t="s">
        <v>2559</v>
      </c>
      <c r="D5769" t="s">
        <v>2691</v>
      </c>
      <c r="E5769">
        <v>1000730</v>
      </c>
      <c r="F5769" t="s">
        <v>47</v>
      </c>
      <c r="G5769" t="s">
        <v>54</v>
      </c>
      <c r="H5769" t="s">
        <v>2557</v>
      </c>
      <c r="I5769">
        <v>3913325088</v>
      </c>
      <c r="J5769" t="s">
        <v>2558</v>
      </c>
      <c r="K5769">
        <v>0</v>
      </c>
      <c r="L5769" t="s">
        <v>1228</v>
      </c>
      <c r="M5769">
        <v>0</v>
      </c>
      <c r="N5769" t="s">
        <v>1228</v>
      </c>
    </row>
    <row r="5770" spans="1:14" hidden="1">
      <c r="A5770">
        <v>19</v>
      </c>
      <c r="B5770">
        <v>41</v>
      </c>
      <c r="C5770" t="s">
        <v>2559</v>
      </c>
      <c r="D5770" t="s">
        <v>2691</v>
      </c>
      <c r="E5770">
        <v>1000730</v>
      </c>
      <c r="F5770" t="s">
        <v>47</v>
      </c>
      <c r="G5770" t="s">
        <v>54</v>
      </c>
      <c r="H5770" t="s">
        <v>2557</v>
      </c>
      <c r="I5770">
        <v>3913325088</v>
      </c>
      <c r="J5770" t="s">
        <v>2558</v>
      </c>
      <c r="K5770">
        <v>0</v>
      </c>
      <c r="L5770" t="s">
        <v>1228</v>
      </c>
      <c r="M5770">
        <v>0</v>
      </c>
      <c r="N5770" t="s">
        <v>1228</v>
      </c>
    </row>
    <row r="5771" spans="1:14" hidden="1">
      <c r="A5771">
        <v>19</v>
      </c>
      <c r="B5771">
        <v>41</v>
      </c>
      <c r="C5771" t="s">
        <v>2559</v>
      </c>
      <c r="D5771" t="s">
        <v>2691</v>
      </c>
      <c r="E5771">
        <v>1000730</v>
      </c>
      <c r="F5771" t="s">
        <v>47</v>
      </c>
      <c r="G5771" t="s">
        <v>54</v>
      </c>
      <c r="H5771" t="s">
        <v>2557</v>
      </c>
      <c r="I5771">
        <v>3913325088</v>
      </c>
      <c r="J5771" t="s">
        <v>2558</v>
      </c>
      <c r="K5771">
        <v>0</v>
      </c>
      <c r="L5771" t="s">
        <v>1228</v>
      </c>
      <c r="M5771">
        <v>0</v>
      </c>
      <c r="N5771" t="s">
        <v>1228</v>
      </c>
    </row>
    <row r="5772" spans="1:14" hidden="1">
      <c r="A5772">
        <v>19</v>
      </c>
      <c r="B5772">
        <v>41</v>
      </c>
      <c r="C5772" t="s">
        <v>2559</v>
      </c>
      <c r="D5772" t="s">
        <v>2691</v>
      </c>
      <c r="E5772">
        <v>1000730</v>
      </c>
      <c r="F5772" t="s">
        <v>47</v>
      </c>
      <c r="G5772" t="s">
        <v>54</v>
      </c>
      <c r="H5772" t="s">
        <v>2557</v>
      </c>
      <c r="I5772">
        <v>3913325088</v>
      </c>
      <c r="J5772" t="s">
        <v>2558</v>
      </c>
      <c r="K5772">
        <v>0</v>
      </c>
      <c r="L5772" t="s">
        <v>1228</v>
      </c>
      <c r="M5772">
        <v>0</v>
      </c>
      <c r="N5772" t="s">
        <v>1228</v>
      </c>
    </row>
    <row r="5773" spans="1:14" hidden="1">
      <c r="A5773">
        <v>19</v>
      </c>
      <c r="B5773">
        <v>41</v>
      </c>
      <c r="C5773" t="s">
        <v>2559</v>
      </c>
      <c r="D5773" t="s">
        <v>2691</v>
      </c>
      <c r="E5773">
        <v>1000730</v>
      </c>
      <c r="F5773" t="s">
        <v>47</v>
      </c>
      <c r="G5773" t="s">
        <v>54</v>
      </c>
      <c r="H5773" t="s">
        <v>2557</v>
      </c>
      <c r="I5773">
        <v>3913325088</v>
      </c>
      <c r="J5773" t="s">
        <v>2558</v>
      </c>
      <c r="K5773">
        <v>0</v>
      </c>
      <c r="L5773" t="s">
        <v>1228</v>
      </c>
      <c r="M5773">
        <v>0</v>
      </c>
      <c r="N5773" t="s">
        <v>1228</v>
      </c>
    </row>
    <row r="5774" spans="1:14" hidden="1">
      <c r="A5774">
        <v>19</v>
      </c>
      <c r="B5774">
        <v>41</v>
      </c>
      <c r="C5774" t="s">
        <v>2559</v>
      </c>
      <c r="D5774" t="s">
        <v>2691</v>
      </c>
      <c r="E5774">
        <v>1000730</v>
      </c>
      <c r="F5774" t="s">
        <v>47</v>
      </c>
      <c r="G5774" t="s">
        <v>54</v>
      </c>
      <c r="H5774" t="s">
        <v>2557</v>
      </c>
      <c r="I5774">
        <v>3913325088</v>
      </c>
      <c r="J5774" t="s">
        <v>2558</v>
      </c>
      <c r="K5774">
        <v>0</v>
      </c>
      <c r="L5774" t="s">
        <v>1228</v>
      </c>
      <c r="M5774">
        <v>0</v>
      </c>
      <c r="N5774" t="s">
        <v>1228</v>
      </c>
    </row>
    <row r="5775" spans="1:14" hidden="1">
      <c r="A5775">
        <v>19</v>
      </c>
      <c r="B5775">
        <v>41</v>
      </c>
      <c r="C5775" t="s">
        <v>2559</v>
      </c>
      <c r="D5775" t="s">
        <v>2691</v>
      </c>
      <c r="E5775">
        <v>1000730</v>
      </c>
      <c r="F5775" t="s">
        <v>47</v>
      </c>
      <c r="G5775" t="s">
        <v>54</v>
      </c>
      <c r="H5775" t="s">
        <v>2557</v>
      </c>
      <c r="I5775">
        <v>3913325088</v>
      </c>
      <c r="J5775" t="s">
        <v>2558</v>
      </c>
      <c r="K5775">
        <v>0</v>
      </c>
      <c r="L5775" t="s">
        <v>1228</v>
      </c>
      <c r="M5775">
        <v>0</v>
      </c>
      <c r="N5775" t="s">
        <v>1228</v>
      </c>
    </row>
    <row r="5776" spans="1:14" hidden="1">
      <c r="A5776">
        <v>19</v>
      </c>
      <c r="B5776">
        <v>41</v>
      </c>
      <c r="C5776" t="s">
        <v>2559</v>
      </c>
      <c r="D5776" t="s">
        <v>2691</v>
      </c>
      <c r="E5776">
        <v>1000730</v>
      </c>
      <c r="F5776" t="s">
        <v>47</v>
      </c>
      <c r="G5776" t="s">
        <v>54</v>
      </c>
      <c r="H5776" t="s">
        <v>2557</v>
      </c>
      <c r="I5776">
        <v>3913325088</v>
      </c>
      <c r="J5776" t="s">
        <v>2558</v>
      </c>
      <c r="K5776">
        <v>0</v>
      </c>
      <c r="L5776" t="s">
        <v>1228</v>
      </c>
      <c r="M5776">
        <v>0</v>
      </c>
      <c r="N5776" t="s">
        <v>1228</v>
      </c>
    </row>
    <row r="5777" spans="1:14" hidden="1">
      <c r="A5777">
        <v>19</v>
      </c>
      <c r="B5777">
        <v>41</v>
      </c>
      <c r="C5777" t="s">
        <v>2559</v>
      </c>
      <c r="D5777" t="s">
        <v>2691</v>
      </c>
      <c r="E5777">
        <v>1000730</v>
      </c>
      <c r="F5777" t="s">
        <v>47</v>
      </c>
      <c r="G5777" t="s">
        <v>54</v>
      </c>
      <c r="H5777" t="s">
        <v>2557</v>
      </c>
      <c r="I5777">
        <v>3913325088</v>
      </c>
      <c r="J5777" t="s">
        <v>2558</v>
      </c>
      <c r="K5777">
        <v>0</v>
      </c>
      <c r="L5777" t="s">
        <v>1228</v>
      </c>
      <c r="M5777">
        <v>0</v>
      </c>
      <c r="N5777" t="s">
        <v>1228</v>
      </c>
    </row>
    <row r="5778" spans="1:14" hidden="1">
      <c r="A5778">
        <v>19</v>
      </c>
      <c r="B5778">
        <v>41</v>
      </c>
      <c r="C5778" t="s">
        <v>2559</v>
      </c>
      <c r="D5778" t="s">
        <v>2691</v>
      </c>
      <c r="E5778">
        <v>1000730</v>
      </c>
      <c r="F5778" t="s">
        <v>47</v>
      </c>
      <c r="G5778" t="s">
        <v>54</v>
      </c>
      <c r="H5778" t="s">
        <v>2557</v>
      </c>
      <c r="I5778">
        <v>3913325088</v>
      </c>
      <c r="J5778" t="s">
        <v>2558</v>
      </c>
      <c r="K5778">
        <v>0</v>
      </c>
      <c r="L5778" t="s">
        <v>1228</v>
      </c>
      <c r="M5778">
        <v>0</v>
      </c>
      <c r="N5778" t="s">
        <v>1228</v>
      </c>
    </row>
    <row r="5779" spans="1:14" hidden="1">
      <c r="A5779">
        <v>10</v>
      </c>
      <c r="B5779">
        <v>41</v>
      </c>
      <c r="C5779" t="s">
        <v>2555</v>
      </c>
      <c r="D5779" t="s">
        <v>2691</v>
      </c>
      <c r="E5779">
        <v>1000730</v>
      </c>
      <c r="F5779" t="s">
        <v>47</v>
      </c>
      <c r="G5779" t="s">
        <v>317</v>
      </c>
      <c r="H5779" t="s">
        <v>2557</v>
      </c>
      <c r="I5779">
        <v>38200348</v>
      </c>
      <c r="J5779" t="s">
        <v>2558</v>
      </c>
      <c r="K5779">
        <v>0</v>
      </c>
      <c r="L5779" t="s">
        <v>1228</v>
      </c>
      <c r="M5779">
        <v>0</v>
      </c>
      <c r="N5779" t="s">
        <v>1228</v>
      </c>
    </row>
    <row r="5780" spans="1:14" hidden="1">
      <c r="A5780">
        <v>10</v>
      </c>
      <c r="B5780">
        <v>41</v>
      </c>
      <c r="C5780" t="s">
        <v>2555</v>
      </c>
      <c r="D5780" t="s">
        <v>2691</v>
      </c>
      <c r="E5780">
        <v>1000730</v>
      </c>
      <c r="F5780" t="s">
        <v>47</v>
      </c>
      <c r="G5780" t="s">
        <v>317</v>
      </c>
      <c r="H5780" t="s">
        <v>2557</v>
      </c>
      <c r="I5780">
        <v>38200348</v>
      </c>
      <c r="J5780" t="s">
        <v>2558</v>
      </c>
      <c r="K5780">
        <v>0</v>
      </c>
      <c r="L5780" t="s">
        <v>1228</v>
      </c>
      <c r="M5780">
        <v>0</v>
      </c>
      <c r="N5780" t="s">
        <v>1228</v>
      </c>
    </row>
    <row r="5781" spans="1:14" hidden="1">
      <c r="A5781">
        <v>10</v>
      </c>
      <c r="B5781">
        <v>41</v>
      </c>
      <c r="C5781" t="s">
        <v>2555</v>
      </c>
      <c r="D5781" t="s">
        <v>2691</v>
      </c>
      <c r="E5781">
        <v>1000730</v>
      </c>
      <c r="F5781" t="s">
        <v>47</v>
      </c>
      <c r="G5781" t="s">
        <v>279</v>
      </c>
      <c r="H5781" t="s">
        <v>2557</v>
      </c>
      <c r="I5781">
        <v>38200348</v>
      </c>
      <c r="J5781" t="s">
        <v>2558</v>
      </c>
      <c r="K5781">
        <v>0</v>
      </c>
      <c r="L5781" t="s">
        <v>1228</v>
      </c>
      <c r="M5781">
        <v>0</v>
      </c>
      <c r="N5781" t="s">
        <v>1228</v>
      </c>
    </row>
    <row r="5782" spans="1:14" hidden="1">
      <c r="A5782">
        <v>10</v>
      </c>
      <c r="B5782">
        <v>41</v>
      </c>
      <c r="C5782" t="s">
        <v>2555</v>
      </c>
      <c r="D5782" t="s">
        <v>2691</v>
      </c>
      <c r="E5782">
        <v>1000730</v>
      </c>
      <c r="F5782" t="s">
        <v>47</v>
      </c>
      <c r="G5782" t="s">
        <v>80</v>
      </c>
      <c r="H5782" t="s">
        <v>2557</v>
      </c>
      <c r="I5782">
        <v>38200348</v>
      </c>
      <c r="J5782" t="s">
        <v>2558</v>
      </c>
      <c r="K5782">
        <v>0</v>
      </c>
      <c r="L5782" t="s">
        <v>1228</v>
      </c>
      <c r="M5782">
        <v>0</v>
      </c>
      <c r="N5782" t="s">
        <v>1228</v>
      </c>
    </row>
    <row r="5783" spans="1:14" hidden="1">
      <c r="A5783">
        <v>10</v>
      </c>
      <c r="B5783">
        <v>41</v>
      </c>
      <c r="C5783" t="s">
        <v>2555</v>
      </c>
      <c r="D5783" t="s">
        <v>2691</v>
      </c>
      <c r="E5783">
        <v>1000730</v>
      </c>
      <c r="F5783" t="s">
        <v>47</v>
      </c>
      <c r="G5783" t="s">
        <v>117</v>
      </c>
      <c r="H5783" t="s">
        <v>2557</v>
      </c>
      <c r="I5783">
        <v>38200348</v>
      </c>
      <c r="J5783" t="s">
        <v>2558</v>
      </c>
      <c r="K5783">
        <v>0</v>
      </c>
      <c r="L5783" t="s">
        <v>1228</v>
      </c>
      <c r="M5783">
        <v>0</v>
      </c>
      <c r="N5783" t="s">
        <v>1228</v>
      </c>
    </row>
    <row r="5784" spans="1:14" hidden="1">
      <c r="A5784">
        <v>10</v>
      </c>
      <c r="B5784">
        <v>41</v>
      </c>
      <c r="C5784" t="s">
        <v>2555</v>
      </c>
      <c r="D5784" t="s">
        <v>2691</v>
      </c>
      <c r="E5784">
        <v>1000730</v>
      </c>
      <c r="F5784" t="s">
        <v>47</v>
      </c>
      <c r="G5784" t="s">
        <v>135</v>
      </c>
      <c r="H5784" t="s">
        <v>2557</v>
      </c>
      <c r="I5784">
        <v>38200348</v>
      </c>
      <c r="J5784" t="s">
        <v>2558</v>
      </c>
      <c r="K5784">
        <v>0</v>
      </c>
      <c r="L5784" t="s">
        <v>1228</v>
      </c>
      <c r="M5784">
        <v>0</v>
      </c>
      <c r="N5784" t="s">
        <v>1228</v>
      </c>
    </row>
    <row r="5785" spans="1:14" hidden="1">
      <c r="A5785">
        <v>10</v>
      </c>
      <c r="B5785">
        <v>41</v>
      </c>
      <c r="C5785" t="s">
        <v>2555</v>
      </c>
      <c r="D5785" t="s">
        <v>2691</v>
      </c>
      <c r="E5785">
        <v>1000730</v>
      </c>
      <c r="F5785" t="s">
        <v>47</v>
      </c>
      <c r="G5785" t="s">
        <v>155</v>
      </c>
      <c r="H5785" t="s">
        <v>2557</v>
      </c>
      <c r="I5785">
        <v>38200348</v>
      </c>
      <c r="J5785" t="s">
        <v>2558</v>
      </c>
      <c r="K5785">
        <v>0</v>
      </c>
      <c r="L5785" t="s">
        <v>1228</v>
      </c>
      <c r="M5785">
        <v>0</v>
      </c>
      <c r="N5785" t="s">
        <v>1228</v>
      </c>
    </row>
    <row r="5786" spans="1:14" hidden="1">
      <c r="A5786">
        <v>10</v>
      </c>
      <c r="B5786">
        <v>41</v>
      </c>
      <c r="C5786" t="s">
        <v>2555</v>
      </c>
      <c r="D5786" t="s">
        <v>2691</v>
      </c>
      <c r="E5786">
        <v>1000730</v>
      </c>
      <c r="F5786" t="s">
        <v>47</v>
      </c>
      <c r="G5786" t="s">
        <v>80</v>
      </c>
      <c r="H5786" t="s">
        <v>2557</v>
      </c>
      <c r="I5786">
        <v>38200348</v>
      </c>
      <c r="J5786" t="s">
        <v>2558</v>
      </c>
      <c r="K5786">
        <v>0</v>
      </c>
      <c r="L5786" t="s">
        <v>1228</v>
      </c>
      <c r="M5786">
        <v>0</v>
      </c>
      <c r="N5786" t="s">
        <v>1228</v>
      </c>
    </row>
    <row r="5787" spans="1:14" hidden="1">
      <c r="A5787">
        <v>10</v>
      </c>
      <c r="B5787">
        <v>41</v>
      </c>
      <c r="C5787" t="s">
        <v>2555</v>
      </c>
      <c r="D5787" t="s">
        <v>2691</v>
      </c>
      <c r="E5787">
        <v>1000730</v>
      </c>
      <c r="F5787" t="s">
        <v>47</v>
      </c>
      <c r="G5787" t="s">
        <v>137</v>
      </c>
      <c r="H5787" t="s">
        <v>2557</v>
      </c>
      <c r="I5787">
        <v>38200348</v>
      </c>
      <c r="J5787" t="s">
        <v>2558</v>
      </c>
      <c r="K5787">
        <v>0</v>
      </c>
      <c r="L5787" t="s">
        <v>1228</v>
      </c>
      <c r="M5787">
        <v>0</v>
      </c>
      <c r="N5787" t="s">
        <v>1228</v>
      </c>
    </row>
    <row r="5788" spans="1:14" hidden="1">
      <c r="A5788">
        <v>10</v>
      </c>
      <c r="B5788">
        <v>41</v>
      </c>
      <c r="C5788" t="s">
        <v>2555</v>
      </c>
      <c r="D5788" t="s">
        <v>2691</v>
      </c>
      <c r="E5788">
        <v>1000730</v>
      </c>
      <c r="F5788" t="s">
        <v>47</v>
      </c>
      <c r="G5788" t="s">
        <v>182</v>
      </c>
      <c r="H5788" t="s">
        <v>2557</v>
      </c>
      <c r="I5788">
        <v>38200348</v>
      </c>
      <c r="J5788" t="s">
        <v>2558</v>
      </c>
      <c r="K5788">
        <v>0</v>
      </c>
      <c r="L5788" t="s">
        <v>1228</v>
      </c>
      <c r="M5788">
        <v>0</v>
      </c>
      <c r="N5788" t="s">
        <v>1228</v>
      </c>
    </row>
    <row r="5789" spans="1:14" hidden="1">
      <c r="A5789">
        <v>10</v>
      </c>
      <c r="B5789">
        <v>41</v>
      </c>
      <c r="C5789" t="s">
        <v>2555</v>
      </c>
      <c r="D5789" t="s">
        <v>2691</v>
      </c>
      <c r="E5789">
        <v>1000730</v>
      </c>
      <c r="F5789" t="s">
        <v>47</v>
      </c>
      <c r="G5789" t="s">
        <v>194</v>
      </c>
      <c r="H5789" t="s">
        <v>2557</v>
      </c>
      <c r="I5789">
        <v>38200348</v>
      </c>
      <c r="J5789" t="s">
        <v>2558</v>
      </c>
      <c r="K5789">
        <v>0</v>
      </c>
      <c r="L5789" t="s">
        <v>1228</v>
      </c>
      <c r="M5789">
        <v>0</v>
      </c>
      <c r="N5789" t="s">
        <v>1228</v>
      </c>
    </row>
    <row r="5790" spans="1:14" hidden="1">
      <c r="A5790">
        <v>10</v>
      </c>
      <c r="B5790">
        <v>41</v>
      </c>
      <c r="C5790" t="s">
        <v>2555</v>
      </c>
      <c r="D5790" t="s">
        <v>2691</v>
      </c>
      <c r="E5790">
        <v>1000730</v>
      </c>
      <c r="F5790" t="s">
        <v>47</v>
      </c>
      <c r="G5790" t="s">
        <v>155</v>
      </c>
      <c r="H5790" t="s">
        <v>2557</v>
      </c>
      <c r="I5790">
        <v>38200348</v>
      </c>
      <c r="J5790" t="s">
        <v>2558</v>
      </c>
      <c r="K5790">
        <v>0</v>
      </c>
      <c r="L5790" t="s">
        <v>1228</v>
      </c>
      <c r="M5790">
        <v>0</v>
      </c>
      <c r="N5790" t="s">
        <v>1228</v>
      </c>
    </row>
    <row r="5791" spans="1:14" hidden="1">
      <c r="A5791">
        <v>10</v>
      </c>
      <c r="B5791">
        <v>41</v>
      </c>
      <c r="C5791" t="s">
        <v>2555</v>
      </c>
      <c r="D5791" t="s">
        <v>2691</v>
      </c>
      <c r="E5791">
        <v>1000730</v>
      </c>
      <c r="F5791" t="s">
        <v>47</v>
      </c>
      <c r="G5791" t="s">
        <v>475</v>
      </c>
      <c r="H5791" t="s">
        <v>2557</v>
      </c>
      <c r="I5791">
        <v>38200348</v>
      </c>
      <c r="J5791" t="s">
        <v>2558</v>
      </c>
      <c r="K5791">
        <v>0</v>
      </c>
      <c r="L5791" t="s">
        <v>1228</v>
      </c>
      <c r="M5791">
        <v>0</v>
      </c>
      <c r="N5791" t="s">
        <v>1228</v>
      </c>
    </row>
    <row r="5792" spans="1:14" hidden="1">
      <c r="A5792">
        <v>10</v>
      </c>
      <c r="B5792">
        <v>41</v>
      </c>
      <c r="C5792" t="s">
        <v>2555</v>
      </c>
      <c r="D5792" t="s">
        <v>2691</v>
      </c>
      <c r="E5792">
        <v>1000730</v>
      </c>
      <c r="F5792" t="s">
        <v>47</v>
      </c>
      <c r="G5792" t="s">
        <v>117</v>
      </c>
      <c r="H5792" t="s">
        <v>2557</v>
      </c>
      <c r="I5792">
        <v>38200348</v>
      </c>
      <c r="J5792" t="s">
        <v>2558</v>
      </c>
      <c r="K5792">
        <v>0</v>
      </c>
      <c r="L5792" t="s">
        <v>1228</v>
      </c>
      <c r="M5792">
        <v>0</v>
      </c>
      <c r="N5792" t="s">
        <v>1228</v>
      </c>
    </row>
    <row r="5793" spans="1:14" hidden="1">
      <c r="A5793">
        <v>10</v>
      </c>
      <c r="B5793">
        <v>41</v>
      </c>
      <c r="C5793" t="s">
        <v>2555</v>
      </c>
      <c r="D5793" t="s">
        <v>2691</v>
      </c>
      <c r="E5793">
        <v>1000730</v>
      </c>
      <c r="F5793" t="s">
        <v>47</v>
      </c>
      <c r="G5793" t="s">
        <v>182</v>
      </c>
      <c r="H5793" t="s">
        <v>2557</v>
      </c>
      <c r="I5793">
        <v>38200348</v>
      </c>
      <c r="J5793" t="s">
        <v>2558</v>
      </c>
      <c r="K5793">
        <v>0</v>
      </c>
      <c r="L5793" t="s">
        <v>1228</v>
      </c>
      <c r="M5793">
        <v>0</v>
      </c>
      <c r="N5793" t="s">
        <v>1228</v>
      </c>
    </row>
    <row r="5794" spans="1:14" hidden="1">
      <c r="A5794">
        <v>10</v>
      </c>
      <c r="B5794">
        <v>41</v>
      </c>
      <c r="C5794" t="s">
        <v>2555</v>
      </c>
      <c r="D5794" t="s">
        <v>2691</v>
      </c>
      <c r="E5794">
        <v>1000730</v>
      </c>
      <c r="F5794" t="s">
        <v>47</v>
      </c>
      <c r="G5794" t="s">
        <v>252</v>
      </c>
      <c r="H5794" t="s">
        <v>2557</v>
      </c>
      <c r="I5794">
        <v>38200348</v>
      </c>
      <c r="J5794" t="s">
        <v>2558</v>
      </c>
      <c r="K5794">
        <v>0</v>
      </c>
      <c r="L5794" t="s">
        <v>1228</v>
      </c>
      <c r="M5794">
        <v>0</v>
      </c>
      <c r="N5794" t="s">
        <v>1228</v>
      </c>
    </row>
    <row r="5795" spans="1:14" hidden="1">
      <c r="A5795">
        <v>10</v>
      </c>
      <c r="B5795">
        <v>41</v>
      </c>
      <c r="C5795" t="s">
        <v>2555</v>
      </c>
      <c r="D5795" t="s">
        <v>2691</v>
      </c>
      <c r="E5795">
        <v>1000730</v>
      </c>
      <c r="F5795" t="s">
        <v>47</v>
      </c>
      <c r="G5795" t="s">
        <v>117</v>
      </c>
      <c r="H5795" t="s">
        <v>2557</v>
      </c>
      <c r="I5795">
        <v>38200348</v>
      </c>
      <c r="J5795" t="s">
        <v>2558</v>
      </c>
      <c r="K5795">
        <v>0</v>
      </c>
      <c r="L5795" t="s">
        <v>1228</v>
      </c>
      <c r="M5795">
        <v>0</v>
      </c>
      <c r="N5795" t="s">
        <v>1228</v>
      </c>
    </row>
    <row r="5796" spans="1:14" hidden="1">
      <c r="A5796">
        <v>10</v>
      </c>
      <c r="B5796">
        <v>41</v>
      </c>
      <c r="C5796" t="s">
        <v>2555</v>
      </c>
      <c r="D5796" t="s">
        <v>2691</v>
      </c>
      <c r="E5796">
        <v>1000730</v>
      </c>
      <c r="F5796" t="s">
        <v>47</v>
      </c>
      <c r="G5796" t="s">
        <v>481</v>
      </c>
      <c r="H5796" t="s">
        <v>2557</v>
      </c>
      <c r="I5796">
        <v>38200348</v>
      </c>
      <c r="J5796" t="s">
        <v>2558</v>
      </c>
      <c r="K5796">
        <v>0</v>
      </c>
      <c r="L5796" t="s">
        <v>1228</v>
      </c>
      <c r="M5796">
        <v>0</v>
      </c>
      <c r="N5796" t="s">
        <v>1228</v>
      </c>
    </row>
    <row r="5797" spans="1:14" hidden="1">
      <c r="A5797">
        <v>10</v>
      </c>
      <c r="B5797">
        <v>41</v>
      </c>
      <c r="C5797" t="s">
        <v>2555</v>
      </c>
      <c r="D5797" t="s">
        <v>2691</v>
      </c>
      <c r="E5797">
        <v>1000730</v>
      </c>
      <c r="F5797" t="s">
        <v>47</v>
      </c>
      <c r="G5797" t="s">
        <v>317</v>
      </c>
      <c r="H5797" t="s">
        <v>2557</v>
      </c>
      <c r="I5797">
        <v>38200348</v>
      </c>
      <c r="J5797" t="s">
        <v>2558</v>
      </c>
      <c r="K5797">
        <v>0</v>
      </c>
      <c r="L5797" t="s">
        <v>1228</v>
      </c>
      <c r="M5797">
        <v>0</v>
      </c>
      <c r="N5797" t="s">
        <v>1228</v>
      </c>
    </row>
    <row r="5798" spans="1:14" hidden="1">
      <c r="A5798">
        <v>10</v>
      </c>
      <c r="B5798">
        <v>41</v>
      </c>
      <c r="C5798" t="s">
        <v>2555</v>
      </c>
      <c r="D5798" t="s">
        <v>2691</v>
      </c>
      <c r="E5798">
        <v>1000730</v>
      </c>
      <c r="F5798" t="s">
        <v>47</v>
      </c>
      <c r="G5798" t="s">
        <v>80</v>
      </c>
      <c r="H5798" t="s">
        <v>2557</v>
      </c>
      <c r="I5798">
        <v>38200348</v>
      </c>
      <c r="J5798" t="s">
        <v>2558</v>
      </c>
      <c r="K5798">
        <v>0</v>
      </c>
      <c r="L5798" t="s">
        <v>1228</v>
      </c>
      <c r="M5798">
        <v>0</v>
      </c>
      <c r="N5798" t="s">
        <v>1228</v>
      </c>
    </row>
    <row r="5799" spans="1:14" hidden="1">
      <c r="A5799">
        <v>10</v>
      </c>
      <c r="B5799">
        <v>41</v>
      </c>
      <c r="C5799" t="s">
        <v>2555</v>
      </c>
      <c r="D5799" t="s">
        <v>2691</v>
      </c>
      <c r="E5799">
        <v>1000730</v>
      </c>
      <c r="F5799" t="s">
        <v>47</v>
      </c>
      <c r="G5799" t="s">
        <v>117</v>
      </c>
      <c r="H5799" t="s">
        <v>2557</v>
      </c>
      <c r="I5799">
        <v>38200348</v>
      </c>
      <c r="J5799" t="s">
        <v>2558</v>
      </c>
      <c r="K5799">
        <v>0</v>
      </c>
      <c r="L5799" t="s">
        <v>1228</v>
      </c>
      <c r="M5799">
        <v>0</v>
      </c>
      <c r="N5799" t="s">
        <v>1228</v>
      </c>
    </row>
    <row r="5800" spans="1:14" hidden="1">
      <c r="A5800">
        <v>10</v>
      </c>
      <c r="B5800">
        <v>41</v>
      </c>
      <c r="C5800" t="s">
        <v>2555</v>
      </c>
      <c r="D5800" t="s">
        <v>2691</v>
      </c>
      <c r="E5800">
        <v>1000730</v>
      </c>
      <c r="F5800" t="s">
        <v>47</v>
      </c>
      <c r="G5800" t="s">
        <v>117</v>
      </c>
      <c r="H5800" t="s">
        <v>2557</v>
      </c>
      <c r="I5800">
        <v>38200348</v>
      </c>
      <c r="J5800" t="s">
        <v>2558</v>
      </c>
      <c r="K5800">
        <v>0</v>
      </c>
      <c r="L5800" t="s">
        <v>1228</v>
      </c>
      <c r="M5800">
        <v>0</v>
      </c>
      <c r="N5800" t="s">
        <v>1228</v>
      </c>
    </row>
    <row r="5801" spans="1:14" hidden="1">
      <c r="A5801">
        <v>10</v>
      </c>
      <c r="B5801">
        <v>41</v>
      </c>
      <c r="C5801" t="s">
        <v>2555</v>
      </c>
      <c r="D5801" t="s">
        <v>2691</v>
      </c>
      <c r="E5801">
        <v>1000730</v>
      </c>
      <c r="F5801" t="s">
        <v>47</v>
      </c>
      <c r="G5801" t="s">
        <v>155</v>
      </c>
      <c r="H5801" t="s">
        <v>2557</v>
      </c>
      <c r="I5801">
        <v>38200348</v>
      </c>
      <c r="J5801" t="s">
        <v>2558</v>
      </c>
      <c r="K5801">
        <v>0</v>
      </c>
      <c r="L5801" t="s">
        <v>1228</v>
      </c>
      <c r="M5801">
        <v>0</v>
      </c>
      <c r="N5801" t="s">
        <v>1228</v>
      </c>
    </row>
    <row r="5802" spans="1:14" hidden="1">
      <c r="A5802">
        <v>10</v>
      </c>
      <c r="B5802">
        <v>41</v>
      </c>
      <c r="C5802" t="s">
        <v>2555</v>
      </c>
      <c r="D5802" t="s">
        <v>2691</v>
      </c>
      <c r="E5802">
        <v>1000730</v>
      </c>
      <c r="F5802" t="s">
        <v>47</v>
      </c>
      <c r="G5802" t="s">
        <v>150</v>
      </c>
      <c r="H5802" t="s">
        <v>2557</v>
      </c>
      <c r="I5802">
        <v>38200348</v>
      </c>
      <c r="J5802" t="s">
        <v>2558</v>
      </c>
      <c r="K5802">
        <v>0</v>
      </c>
      <c r="L5802" t="s">
        <v>1228</v>
      </c>
      <c r="M5802">
        <v>0</v>
      </c>
      <c r="N5802" t="s">
        <v>1228</v>
      </c>
    </row>
    <row r="5803" spans="1:14" hidden="1">
      <c r="A5803">
        <v>10</v>
      </c>
      <c r="B5803">
        <v>41</v>
      </c>
      <c r="C5803" t="s">
        <v>2555</v>
      </c>
      <c r="D5803" t="s">
        <v>2691</v>
      </c>
      <c r="E5803">
        <v>1000730</v>
      </c>
      <c r="F5803" t="s">
        <v>47</v>
      </c>
      <c r="G5803" t="s">
        <v>135</v>
      </c>
      <c r="H5803" t="s">
        <v>2557</v>
      </c>
      <c r="I5803">
        <v>38200348</v>
      </c>
      <c r="J5803" t="s">
        <v>2558</v>
      </c>
      <c r="K5803">
        <v>0</v>
      </c>
      <c r="L5803" t="s">
        <v>1228</v>
      </c>
      <c r="M5803">
        <v>0</v>
      </c>
      <c r="N5803" t="s">
        <v>1228</v>
      </c>
    </row>
    <row r="5804" spans="1:14" hidden="1">
      <c r="A5804">
        <v>10</v>
      </c>
      <c r="B5804">
        <v>41</v>
      </c>
      <c r="C5804" t="s">
        <v>2555</v>
      </c>
      <c r="D5804" t="s">
        <v>2691</v>
      </c>
      <c r="E5804">
        <v>1000730</v>
      </c>
      <c r="F5804" t="s">
        <v>47</v>
      </c>
      <c r="G5804" t="s">
        <v>137</v>
      </c>
      <c r="H5804" t="s">
        <v>2557</v>
      </c>
      <c r="I5804">
        <v>38200348</v>
      </c>
      <c r="J5804" t="s">
        <v>2558</v>
      </c>
      <c r="K5804">
        <v>0</v>
      </c>
      <c r="L5804" t="s">
        <v>1228</v>
      </c>
      <c r="M5804">
        <v>0</v>
      </c>
      <c r="N5804" t="s">
        <v>1228</v>
      </c>
    </row>
    <row r="5805" spans="1:14" hidden="1">
      <c r="A5805">
        <v>10</v>
      </c>
      <c r="B5805">
        <v>41</v>
      </c>
      <c r="C5805" t="s">
        <v>2555</v>
      </c>
      <c r="D5805" t="s">
        <v>2691</v>
      </c>
      <c r="E5805">
        <v>1000730</v>
      </c>
      <c r="F5805" t="s">
        <v>47</v>
      </c>
      <c r="G5805" t="s">
        <v>150</v>
      </c>
      <c r="H5805" t="s">
        <v>2557</v>
      </c>
      <c r="I5805">
        <v>38200348</v>
      </c>
      <c r="J5805" t="s">
        <v>2558</v>
      </c>
      <c r="K5805">
        <v>0</v>
      </c>
      <c r="L5805" t="s">
        <v>1228</v>
      </c>
      <c r="M5805">
        <v>0</v>
      </c>
      <c r="N5805" t="s">
        <v>1228</v>
      </c>
    </row>
    <row r="5806" spans="1:14" hidden="1">
      <c r="A5806">
        <v>10</v>
      </c>
      <c r="B5806">
        <v>41</v>
      </c>
      <c r="C5806" t="s">
        <v>2555</v>
      </c>
      <c r="D5806" t="s">
        <v>2691</v>
      </c>
      <c r="E5806">
        <v>1000730</v>
      </c>
      <c r="F5806" t="s">
        <v>47</v>
      </c>
      <c r="G5806" t="s">
        <v>135</v>
      </c>
      <c r="H5806" t="s">
        <v>2557</v>
      </c>
      <c r="I5806">
        <v>38200348</v>
      </c>
      <c r="J5806" t="s">
        <v>2558</v>
      </c>
      <c r="K5806">
        <v>0</v>
      </c>
      <c r="L5806" t="s">
        <v>1228</v>
      </c>
      <c r="M5806">
        <v>0</v>
      </c>
      <c r="N5806" t="s">
        <v>1228</v>
      </c>
    </row>
    <row r="5807" spans="1:14" hidden="1">
      <c r="A5807">
        <v>10</v>
      </c>
      <c r="B5807">
        <v>41</v>
      </c>
      <c r="C5807" t="s">
        <v>2555</v>
      </c>
      <c r="D5807" t="s">
        <v>2691</v>
      </c>
      <c r="E5807">
        <v>1000730</v>
      </c>
      <c r="F5807" t="s">
        <v>47</v>
      </c>
      <c r="G5807" t="s">
        <v>279</v>
      </c>
      <c r="H5807" t="s">
        <v>2557</v>
      </c>
      <c r="I5807">
        <v>38200348</v>
      </c>
      <c r="J5807" t="s">
        <v>2558</v>
      </c>
      <c r="K5807" t="s">
        <v>2579</v>
      </c>
      <c r="L5807" t="s">
        <v>1228</v>
      </c>
      <c r="M5807">
        <v>0</v>
      </c>
      <c r="N5807" t="s">
        <v>1228</v>
      </c>
    </row>
    <row r="5808" spans="1:14" hidden="1">
      <c r="A5808">
        <v>10</v>
      </c>
      <c r="B5808">
        <v>41</v>
      </c>
      <c r="C5808" t="s">
        <v>2555</v>
      </c>
      <c r="D5808" t="s">
        <v>2691</v>
      </c>
      <c r="E5808">
        <v>1000730</v>
      </c>
      <c r="F5808" t="s">
        <v>47</v>
      </c>
      <c r="G5808" t="s">
        <v>250</v>
      </c>
      <c r="H5808" t="s">
        <v>2557</v>
      </c>
      <c r="I5808">
        <v>38200348</v>
      </c>
      <c r="J5808" t="s">
        <v>2558</v>
      </c>
      <c r="K5808">
        <v>0</v>
      </c>
      <c r="L5808" t="s">
        <v>1228</v>
      </c>
      <c r="M5808">
        <v>0</v>
      </c>
      <c r="N5808" t="s">
        <v>1228</v>
      </c>
    </row>
    <row r="5809" spans="1:14" hidden="1">
      <c r="A5809">
        <v>10</v>
      </c>
      <c r="B5809">
        <v>41</v>
      </c>
      <c r="C5809" t="s">
        <v>2555</v>
      </c>
      <c r="D5809" t="s">
        <v>2691</v>
      </c>
      <c r="E5809">
        <v>1000730</v>
      </c>
      <c r="F5809" t="s">
        <v>47</v>
      </c>
      <c r="G5809" t="s">
        <v>414</v>
      </c>
      <c r="H5809" t="s">
        <v>2557</v>
      </c>
      <c r="I5809">
        <v>38200348</v>
      </c>
      <c r="J5809" t="s">
        <v>2558</v>
      </c>
      <c r="K5809">
        <v>0</v>
      </c>
      <c r="L5809" t="s">
        <v>1228</v>
      </c>
      <c r="M5809">
        <v>0</v>
      </c>
      <c r="N5809" t="s">
        <v>1228</v>
      </c>
    </row>
    <row r="5810" spans="1:14" hidden="1">
      <c r="A5810">
        <v>10</v>
      </c>
      <c r="B5810">
        <v>41</v>
      </c>
      <c r="C5810" t="s">
        <v>2555</v>
      </c>
      <c r="D5810" t="s">
        <v>2691</v>
      </c>
      <c r="E5810">
        <v>1000730</v>
      </c>
      <c r="F5810" t="s">
        <v>47</v>
      </c>
      <c r="G5810" t="s">
        <v>80</v>
      </c>
      <c r="H5810" t="s">
        <v>2557</v>
      </c>
      <c r="I5810">
        <v>38200348</v>
      </c>
      <c r="J5810" t="s">
        <v>2558</v>
      </c>
      <c r="K5810">
        <v>0</v>
      </c>
      <c r="L5810" t="s">
        <v>1228</v>
      </c>
      <c r="M5810">
        <v>0</v>
      </c>
      <c r="N5810" t="s">
        <v>1228</v>
      </c>
    </row>
    <row r="5811" spans="1:14" hidden="1">
      <c r="A5811">
        <v>10</v>
      </c>
      <c r="B5811">
        <v>41</v>
      </c>
      <c r="C5811" t="s">
        <v>2555</v>
      </c>
      <c r="D5811" t="s">
        <v>2691</v>
      </c>
      <c r="E5811">
        <v>1000730</v>
      </c>
      <c r="F5811" t="s">
        <v>47</v>
      </c>
      <c r="G5811" t="s">
        <v>250</v>
      </c>
      <c r="H5811" t="s">
        <v>2557</v>
      </c>
      <c r="I5811">
        <v>38200348</v>
      </c>
      <c r="J5811" t="s">
        <v>2558</v>
      </c>
      <c r="K5811">
        <v>0</v>
      </c>
      <c r="L5811" t="s">
        <v>1228</v>
      </c>
      <c r="M5811">
        <v>0</v>
      </c>
      <c r="N5811" t="s">
        <v>1228</v>
      </c>
    </row>
    <row r="5812" spans="1:14" hidden="1">
      <c r="A5812">
        <v>10</v>
      </c>
      <c r="B5812">
        <v>41</v>
      </c>
      <c r="C5812" t="s">
        <v>2555</v>
      </c>
      <c r="D5812" t="s">
        <v>2691</v>
      </c>
      <c r="E5812">
        <v>1000730</v>
      </c>
      <c r="F5812" t="s">
        <v>47</v>
      </c>
      <c r="G5812" t="s">
        <v>252</v>
      </c>
      <c r="H5812" t="s">
        <v>2557</v>
      </c>
      <c r="I5812">
        <v>38200348</v>
      </c>
      <c r="J5812" t="s">
        <v>2558</v>
      </c>
      <c r="K5812">
        <v>0</v>
      </c>
      <c r="L5812" t="s">
        <v>1228</v>
      </c>
      <c r="M5812">
        <v>0</v>
      </c>
      <c r="N5812" t="s">
        <v>1228</v>
      </c>
    </row>
    <row r="5813" spans="1:14" hidden="1">
      <c r="A5813">
        <v>10</v>
      </c>
      <c r="B5813">
        <v>41</v>
      </c>
      <c r="C5813" t="s">
        <v>2555</v>
      </c>
      <c r="D5813" t="s">
        <v>2691</v>
      </c>
      <c r="E5813">
        <v>1000730</v>
      </c>
      <c r="F5813" t="s">
        <v>47</v>
      </c>
      <c r="G5813" t="s">
        <v>530</v>
      </c>
      <c r="H5813" t="s">
        <v>2557</v>
      </c>
      <c r="I5813">
        <v>38200348</v>
      </c>
      <c r="J5813" t="s">
        <v>2558</v>
      </c>
      <c r="K5813">
        <v>0</v>
      </c>
      <c r="L5813" t="s">
        <v>1228</v>
      </c>
      <c r="M5813">
        <v>0</v>
      </c>
      <c r="N5813" t="s">
        <v>1228</v>
      </c>
    </row>
    <row r="5814" spans="1:14" hidden="1">
      <c r="A5814">
        <v>10</v>
      </c>
      <c r="B5814">
        <v>41</v>
      </c>
      <c r="C5814" t="s">
        <v>2555</v>
      </c>
      <c r="D5814" t="s">
        <v>2691</v>
      </c>
      <c r="E5814">
        <v>1000730</v>
      </c>
      <c r="F5814" t="s">
        <v>47</v>
      </c>
      <c r="G5814" t="s">
        <v>117</v>
      </c>
      <c r="H5814" t="s">
        <v>2557</v>
      </c>
      <c r="I5814">
        <v>38200348</v>
      </c>
      <c r="J5814" t="s">
        <v>2558</v>
      </c>
      <c r="K5814">
        <v>0</v>
      </c>
      <c r="L5814" t="s">
        <v>1228</v>
      </c>
      <c r="M5814">
        <v>0</v>
      </c>
      <c r="N5814" t="s">
        <v>1228</v>
      </c>
    </row>
    <row r="5815" spans="1:14" hidden="1">
      <c r="A5815">
        <v>10</v>
      </c>
      <c r="B5815">
        <v>41</v>
      </c>
      <c r="C5815" t="s">
        <v>2555</v>
      </c>
      <c r="D5815" t="s">
        <v>2691</v>
      </c>
      <c r="E5815">
        <v>1000730</v>
      </c>
      <c r="F5815" t="s">
        <v>47</v>
      </c>
      <c r="G5815" t="s">
        <v>150</v>
      </c>
      <c r="H5815" t="s">
        <v>2557</v>
      </c>
      <c r="I5815">
        <v>38200348</v>
      </c>
      <c r="J5815" t="s">
        <v>2558</v>
      </c>
      <c r="K5815">
        <v>0</v>
      </c>
      <c r="L5815" t="s">
        <v>1228</v>
      </c>
      <c r="M5815">
        <v>0</v>
      </c>
      <c r="N5815" t="s">
        <v>1228</v>
      </c>
    </row>
    <row r="5816" spans="1:14" hidden="1">
      <c r="A5816">
        <v>10</v>
      </c>
      <c r="B5816">
        <v>41</v>
      </c>
      <c r="C5816" t="s">
        <v>2555</v>
      </c>
      <c r="D5816" t="s">
        <v>2691</v>
      </c>
      <c r="E5816">
        <v>1000730</v>
      </c>
      <c r="F5816" t="s">
        <v>47</v>
      </c>
      <c r="G5816" t="s">
        <v>252</v>
      </c>
      <c r="H5816" t="s">
        <v>2557</v>
      </c>
      <c r="I5816">
        <v>38200348</v>
      </c>
      <c r="J5816" t="s">
        <v>2558</v>
      </c>
      <c r="K5816">
        <v>0</v>
      </c>
      <c r="L5816" t="s">
        <v>1228</v>
      </c>
      <c r="M5816">
        <v>0</v>
      </c>
      <c r="N5816" t="s">
        <v>1228</v>
      </c>
    </row>
    <row r="5817" spans="1:14" hidden="1">
      <c r="A5817">
        <v>10</v>
      </c>
      <c r="B5817">
        <v>41</v>
      </c>
      <c r="C5817" t="s">
        <v>2555</v>
      </c>
      <c r="D5817" t="s">
        <v>2691</v>
      </c>
      <c r="E5817">
        <v>1000730</v>
      </c>
      <c r="F5817" t="s">
        <v>47</v>
      </c>
      <c r="G5817" t="s">
        <v>245</v>
      </c>
      <c r="H5817" t="s">
        <v>2557</v>
      </c>
      <c r="I5817">
        <v>38200348</v>
      </c>
      <c r="J5817" t="s">
        <v>2558</v>
      </c>
      <c r="K5817">
        <v>0</v>
      </c>
      <c r="L5817" t="s">
        <v>1228</v>
      </c>
      <c r="M5817">
        <v>0</v>
      </c>
      <c r="N5817" t="s">
        <v>1228</v>
      </c>
    </row>
    <row r="5818" spans="1:14" hidden="1">
      <c r="A5818">
        <v>10</v>
      </c>
      <c r="B5818">
        <v>41</v>
      </c>
      <c r="C5818" t="s">
        <v>2555</v>
      </c>
      <c r="D5818" t="s">
        <v>2691</v>
      </c>
      <c r="E5818">
        <v>1000730</v>
      </c>
      <c r="F5818" t="s">
        <v>47</v>
      </c>
      <c r="G5818" t="s">
        <v>117</v>
      </c>
      <c r="H5818" t="s">
        <v>2557</v>
      </c>
      <c r="I5818">
        <v>38200348</v>
      </c>
      <c r="J5818" t="s">
        <v>2558</v>
      </c>
      <c r="K5818">
        <v>133</v>
      </c>
      <c r="L5818" t="s">
        <v>1228</v>
      </c>
      <c r="M5818">
        <v>25</v>
      </c>
      <c r="N5818" t="s">
        <v>1228</v>
      </c>
    </row>
    <row r="5819" spans="1:14" hidden="1">
      <c r="A5819">
        <v>10</v>
      </c>
      <c r="B5819">
        <v>41</v>
      </c>
      <c r="C5819" t="s">
        <v>2555</v>
      </c>
      <c r="D5819" t="s">
        <v>2691</v>
      </c>
      <c r="E5819">
        <v>1000730</v>
      </c>
      <c r="F5819" t="s">
        <v>47</v>
      </c>
      <c r="G5819" t="s">
        <v>254</v>
      </c>
      <c r="H5819" t="s">
        <v>2557</v>
      </c>
      <c r="I5819">
        <v>38200348</v>
      </c>
      <c r="J5819" t="s">
        <v>2558</v>
      </c>
      <c r="K5819">
        <v>0</v>
      </c>
      <c r="L5819" t="s">
        <v>1228</v>
      </c>
      <c r="M5819">
        <v>0</v>
      </c>
      <c r="N5819" t="s">
        <v>1228</v>
      </c>
    </row>
    <row r="5820" spans="1:14" hidden="1">
      <c r="A5820">
        <v>10</v>
      </c>
      <c r="B5820">
        <v>41</v>
      </c>
      <c r="C5820" t="s">
        <v>2555</v>
      </c>
      <c r="D5820" t="s">
        <v>2691</v>
      </c>
      <c r="E5820">
        <v>1000730</v>
      </c>
      <c r="F5820" t="s">
        <v>47</v>
      </c>
      <c r="G5820" t="s">
        <v>177</v>
      </c>
      <c r="H5820" t="s">
        <v>2557</v>
      </c>
      <c r="I5820">
        <v>38200348</v>
      </c>
      <c r="J5820" t="s">
        <v>2558</v>
      </c>
      <c r="K5820">
        <v>2</v>
      </c>
      <c r="L5820" t="s">
        <v>1228</v>
      </c>
      <c r="M5820">
        <v>0</v>
      </c>
      <c r="N5820" t="s">
        <v>1228</v>
      </c>
    </row>
    <row r="5821" spans="1:14" hidden="1">
      <c r="A5821">
        <v>10</v>
      </c>
      <c r="B5821">
        <v>41</v>
      </c>
      <c r="C5821" t="s">
        <v>2555</v>
      </c>
      <c r="D5821" t="s">
        <v>2691</v>
      </c>
      <c r="E5821">
        <v>1000730</v>
      </c>
      <c r="F5821" t="s">
        <v>47</v>
      </c>
      <c r="G5821" t="s">
        <v>135</v>
      </c>
      <c r="H5821" t="s">
        <v>2557</v>
      </c>
      <c r="I5821">
        <v>38200348</v>
      </c>
      <c r="J5821" t="s">
        <v>2558</v>
      </c>
      <c r="K5821">
        <v>0</v>
      </c>
      <c r="L5821" t="s">
        <v>1228</v>
      </c>
      <c r="M5821">
        <v>0</v>
      </c>
      <c r="N5821" t="s">
        <v>1228</v>
      </c>
    </row>
    <row r="5822" spans="1:14" hidden="1">
      <c r="A5822">
        <v>10</v>
      </c>
      <c r="B5822">
        <v>41</v>
      </c>
      <c r="C5822" t="s">
        <v>2555</v>
      </c>
      <c r="D5822" t="s">
        <v>2691</v>
      </c>
      <c r="E5822">
        <v>1000730</v>
      </c>
      <c r="F5822" t="s">
        <v>47</v>
      </c>
      <c r="G5822" t="s">
        <v>317</v>
      </c>
      <c r="H5822" t="s">
        <v>2557</v>
      </c>
      <c r="I5822">
        <v>38200348</v>
      </c>
      <c r="J5822" t="s">
        <v>2558</v>
      </c>
      <c r="K5822">
        <v>0</v>
      </c>
      <c r="L5822" t="s">
        <v>1228</v>
      </c>
      <c r="M5822">
        <v>0</v>
      </c>
      <c r="N5822" t="s">
        <v>1228</v>
      </c>
    </row>
    <row r="5823" spans="1:14" hidden="1">
      <c r="A5823">
        <v>10</v>
      </c>
      <c r="B5823">
        <v>41</v>
      </c>
      <c r="C5823" t="s">
        <v>2555</v>
      </c>
      <c r="D5823" t="s">
        <v>2691</v>
      </c>
      <c r="E5823">
        <v>1000730</v>
      </c>
      <c r="F5823" t="s">
        <v>47</v>
      </c>
      <c r="G5823" t="s">
        <v>150</v>
      </c>
      <c r="H5823" t="s">
        <v>2557</v>
      </c>
      <c r="I5823">
        <v>38200348</v>
      </c>
      <c r="J5823" t="s">
        <v>2558</v>
      </c>
      <c r="K5823">
        <v>0</v>
      </c>
      <c r="L5823" t="s">
        <v>1228</v>
      </c>
      <c r="M5823">
        <v>0</v>
      </c>
      <c r="N5823" t="s">
        <v>1228</v>
      </c>
    </row>
    <row r="5824" spans="1:14" hidden="1">
      <c r="A5824">
        <v>10</v>
      </c>
      <c r="B5824">
        <v>41</v>
      </c>
      <c r="C5824" t="s">
        <v>2555</v>
      </c>
      <c r="D5824" t="s">
        <v>2691</v>
      </c>
      <c r="E5824">
        <v>1000730</v>
      </c>
      <c r="F5824" t="s">
        <v>47</v>
      </c>
      <c r="G5824" t="s">
        <v>80</v>
      </c>
      <c r="H5824" t="s">
        <v>2557</v>
      </c>
      <c r="I5824">
        <v>38200348</v>
      </c>
      <c r="J5824" t="s">
        <v>2558</v>
      </c>
      <c r="K5824">
        <v>0</v>
      </c>
      <c r="L5824" t="s">
        <v>1228</v>
      </c>
      <c r="M5824">
        <v>0</v>
      </c>
      <c r="N5824" t="s">
        <v>1228</v>
      </c>
    </row>
    <row r="5825" spans="1:14" hidden="1">
      <c r="A5825">
        <v>10</v>
      </c>
      <c r="B5825">
        <v>41</v>
      </c>
      <c r="C5825" t="s">
        <v>2555</v>
      </c>
      <c r="D5825" t="s">
        <v>2691</v>
      </c>
      <c r="E5825">
        <v>1000730</v>
      </c>
      <c r="F5825" t="s">
        <v>47</v>
      </c>
      <c r="G5825" t="s">
        <v>117</v>
      </c>
      <c r="H5825" t="s">
        <v>2557</v>
      </c>
      <c r="I5825">
        <v>38200348</v>
      </c>
      <c r="J5825" t="s">
        <v>2558</v>
      </c>
      <c r="K5825">
        <v>0</v>
      </c>
      <c r="L5825" t="s">
        <v>1228</v>
      </c>
      <c r="M5825">
        <v>0</v>
      </c>
      <c r="N5825" t="s">
        <v>1228</v>
      </c>
    </row>
    <row r="5826" spans="1:14" hidden="1">
      <c r="A5826">
        <v>10</v>
      </c>
      <c r="B5826">
        <v>41</v>
      </c>
      <c r="C5826" t="s">
        <v>2555</v>
      </c>
      <c r="D5826" t="s">
        <v>2691</v>
      </c>
      <c r="E5826">
        <v>1000730</v>
      </c>
      <c r="F5826" t="s">
        <v>47</v>
      </c>
      <c r="G5826" t="s">
        <v>254</v>
      </c>
      <c r="H5826" t="s">
        <v>2557</v>
      </c>
      <c r="I5826">
        <v>38200348</v>
      </c>
      <c r="J5826" t="s">
        <v>2558</v>
      </c>
      <c r="K5826">
        <v>0</v>
      </c>
      <c r="L5826" t="s">
        <v>1228</v>
      </c>
      <c r="M5826">
        <v>0</v>
      </c>
      <c r="N5826" t="s">
        <v>1228</v>
      </c>
    </row>
    <row r="5827" spans="1:14" hidden="1">
      <c r="A5827">
        <v>10</v>
      </c>
      <c r="B5827">
        <v>41</v>
      </c>
      <c r="C5827" t="s">
        <v>2555</v>
      </c>
      <c r="D5827" t="s">
        <v>2691</v>
      </c>
      <c r="E5827">
        <v>1000730</v>
      </c>
      <c r="F5827" t="s">
        <v>47</v>
      </c>
      <c r="G5827" t="s">
        <v>135</v>
      </c>
      <c r="H5827" t="s">
        <v>2557</v>
      </c>
      <c r="I5827">
        <v>38200348</v>
      </c>
      <c r="J5827" t="s">
        <v>2558</v>
      </c>
      <c r="K5827">
        <v>0</v>
      </c>
      <c r="L5827" t="s">
        <v>1228</v>
      </c>
      <c r="M5827">
        <v>0</v>
      </c>
      <c r="N5827" t="s">
        <v>1228</v>
      </c>
    </row>
    <row r="5828" spans="1:14" hidden="1">
      <c r="A5828">
        <v>10</v>
      </c>
      <c r="B5828">
        <v>41</v>
      </c>
      <c r="C5828" t="s">
        <v>2555</v>
      </c>
      <c r="D5828" t="s">
        <v>2691</v>
      </c>
      <c r="E5828">
        <v>1000730</v>
      </c>
      <c r="F5828" t="s">
        <v>47</v>
      </c>
      <c r="G5828" t="s">
        <v>317</v>
      </c>
      <c r="H5828" t="s">
        <v>2557</v>
      </c>
      <c r="I5828">
        <v>38200348</v>
      </c>
      <c r="J5828" t="s">
        <v>2558</v>
      </c>
      <c r="K5828">
        <v>0</v>
      </c>
      <c r="L5828" t="s">
        <v>1228</v>
      </c>
      <c r="M5828">
        <v>0</v>
      </c>
      <c r="N5828" t="s">
        <v>1228</v>
      </c>
    </row>
    <row r="5829" spans="1:14" hidden="1">
      <c r="A5829">
        <v>10</v>
      </c>
      <c r="B5829">
        <v>41</v>
      </c>
      <c r="C5829" t="s">
        <v>2555</v>
      </c>
      <c r="D5829" t="s">
        <v>2691</v>
      </c>
      <c r="E5829">
        <v>1000730</v>
      </c>
      <c r="F5829" t="s">
        <v>47</v>
      </c>
      <c r="G5829" t="s">
        <v>409</v>
      </c>
      <c r="H5829" t="s">
        <v>2557</v>
      </c>
      <c r="I5829">
        <v>38200348</v>
      </c>
      <c r="J5829" t="s">
        <v>2558</v>
      </c>
      <c r="K5829">
        <v>0</v>
      </c>
      <c r="L5829" t="s">
        <v>1228</v>
      </c>
      <c r="M5829">
        <v>0</v>
      </c>
      <c r="N5829" t="s">
        <v>1228</v>
      </c>
    </row>
    <row r="5830" spans="1:14" hidden="1">
      <c r="A5830">
        <v>10</v>
      </c>
      <c r="B5830">
        <v>41</v>
      </c>
      <c r="C5830" t="s">
        <v>2555</v>
      </c>
      <c r="D5830" t="s">
        <v>2691</v>
      </c>
      <c r="E5830">
        <v>1000730</v>
      </c>
      <c r="F5830" t="s">
        <v>47</v>
      </c>
      <c r="G5830" t="s">
        <v>80</v>
      </c>
      <c r="H5830" t="s">
        <v>2557</v>
      </c>
      <c r="I5830">
        <v>38200348</v>
      </c>
      <c r="J5830" t="s">
        <v>2558</v>
      </c>
      <c r="K5830">
        <v>0</v>
      </c>
      <c r="L5830" t="s">
        <v>1228</v>
      </c>
      <c r="M5830">
        <v>0</v>
      </c>
      <c r="N5830" t="s">
        <v>1228</v>
      </c>
    </row>
    <row r="5831" spans="1:14" hidden="1">
      <c r="A5831">
        <v>10</v>
      </c>
      <c r="B5831">
        <v>41</v>
      </c>
      <c r="C5831" t="s">
        <v>2555</v>
      </c>
      <c r="D5831" t="s">
        <v>2691</v>
      </c>
      <c r="E5831">
        <v>1000730</v>
      </c>
      <c r="F5831" t="s">
        <v>47</v>
      </c>
      <c r="G5831" t="s">
        <v>250</v>
      </c>
      <c r="H5831" t="s">
        <v>2557</v>
      </c>
      <c r="I5831">
        <v>38200348</v>
      </c>
      <c r="J5831" t="s">
        <v>2558</v>
      </c>
      <c r="K5831">
        <v>0</v>
      </c>
      <c r="L5831" t="s">
        <v>1228</v>
      </c>
      <c r="M5831">
        <v>0</v>
      </c>
      <c r="N5831" t="s">
        <v>1228</v>
      </c>
    </row>
    <row r="5832" spans="1:14" hidden="1">
      <c r="A5832">
        <v>10</v>
      </c>
      <c r="B5832">
        <v>41</v>
      </c>
      <c r="C5832" t="s">
        <v>2555</v>
      </c>
      <c r="D5832" t="s">
        <v>2691</v>
      </c>
      <c r="E5832">
        <v>1000730</v>
      </c>
      <c r="F5832" t="s">
        <v>47</v>
      </c>
      <c r="G5832" t="s">
        <v>245</v>
      </c>
      <c r="H5832" t="s">
        <v>2557</v>
      </c>
      <c r="I5832">
        <v>38200348</v>
      </c>
      <c r="J5832" t="s">
        <v>2558</v>
      </c>
      <c r="K5832">
        <v>0</v>
      </c>
      <c r="L5832" t="s">
        <v>1228</v>
      </c>
      <c r="M5832">
        <v>0</v>
      </c>
      <c r="N5832" t="s">
        <v>1228</v>
      </c>
    </row>
    <row r="5833" spans="1:14" hidden="1">
      <c r="A5833">
        <v>10</v>
      </c>
      <c r="B5833">
        <v>41</v>
      </c>
      <c r="C5833" t="s">
        <v>2555</v>
      </c>
      <c r="D5833" t="s">
        <v>2691</v>
      </c>
      <c r="E5833">
        <v>1000730</v>
      </c>
      <c r="F5833" t="s">
        <v>47</v>
      </c>
      <c r="G5833" t="s">
        <v>326</v>
      </c>
      <c r="H5833" t="s">
        <v>2557</v>
      </c>
      <c r="I5833">
        <v>38200348</v>
      </c>
      <c r="J5833" t="s">
        <v>2558</v>
      </c>
      <c r="K5833">
        <v>0</v>
      </c>
      <c r="L5833" t="s">
        <v>1228</v>
      </c>
      <c r="M5833">
        <v>0</v>
      </c>
      <c r="N5833" t="s">
        <v>1228</v>
      </c>
    </row>
    <row r="5834" spans="1:14" hidden="1">
      <c r="A5834">
        <v>10</v>
      </c>
      <c r="B5834">
        <v>41</v>
      </c>
      <c r="C5834" t="s">
        <v>2555</v>
      </c>
      <c r="D5834" t="s">
        <v>2691</v>
      </c>
      <c r="E5834">
        <v>1000730</v>
      </c>
      <c r="F5834" t="s">
        <v>47</v>
      </c>
      <c r="G5834" t="s">
        <v>117</v>
      </c>
      <c r="H5834" t="s">
        <v>2557</v>
      </c>
      <c r="I5834">
        <v>38200348</v>
      </c>
      <c r="J5834" t="s">
        <v>2558</v>
      </c>
      <c r="K5834">
        <v>0</v>
      </c>
      <c r="L5834" t="s">
        <v>1228</v>
      </c>
      <c r="M5834">
        <v>0</v>
      </c>
      <c r="N5834" t="s">
        <v>1228</v>
      </c>
    </row>
    <row r="5835" spans="1:14" hidden="1">
      <c r="A5835">
        <v>10</v>
      </c>
      <c r="B5835">
        <v>41</v>
      </c>
      <c r="C5835" t="s">
        <v>2555</v>
      </c>
      <c r="D5835" t="s">
        <v>2691</v>
      </c>
      <c r="E5835">
        <v>1000730</v>
      </c>
      <c r="F5835" t="s">
        <v>47</v>
      </c>
      <c r="G5835" t="s">
        <v>320</v>
      </c>
      <c r="H5835" t="s">
        <v>2557</v>
      </c>
      <c r="I5835">
        <v>38200348</v>
      </c>
      <c r="J5835" t="s">
        <v>2558</v>
      </c>
      <c r="K5835">
        <v>0</v>
      </c>
      <c r="L5835" t="s">
        <v>1228</v>
      </c>
      <c r="M5835">
        <v>0</v>
      </c>
      <c r="N5835" t="s">
        <v>1228</v>
      </c>
    </row>
    <row r="5836" spans="1:14" hidden="1">
      <c r="A5836">
        <v>10</v>
      </c>
      <c r="B5836">
        <v>41</v>
      </c>
      <c r="C5836" t="s">
        <v>2555</v>
      </c>
      <c r="D5836" t="s">
        <v>2691</v>
      </c>
      <c r="E5836">
        <v>1000730</v>
      </c>
      <c r="F5836" t="s">
        <v>47</v>
      </c>
      <c r="G5836" t="s">
        <v>135</v>
      </c>
      <c r="H5836" t="s">
        <v>2557</v>
      </c>
      <c r="I5836">
        <v>38200348</v>
      </c>
      <c r="J5836" t="s">
        <v>2558</v>
      </c>
      <c r="K5836">
        <v>0</v>
      </c>
      <c r="L5836" t="s">
        <v>1228</v>
      </c>
      <c r="M5836">
        <v>0</v>
      </c>
      <c r="N5836" t="s">
        <v>1228</v>
      </c>
    </row>
    <row r="5837" spans="1:14" hidden="1">
      <c r="A5837">
        <v>10</v>
      </c>
      <c r="B5837">
        <v>41</v>
      </c>
      <c r="C5837" t="s">
        <v>2555</v>
      </c>
      <c r="D5837" t="s">
        <v>2691</v>
      </c>
      <c r="E5837">
        <v>1000730</v>
      </c>
      <c r="F5837" t="s">
        <v>47</v>
      </c>
      <c r="G5837" t="s">
        <v>317</v>
      </c>
      <c r="H5837" t="s">
        <v>2557</v>
      </c>
      <c r="I5837">
        <v>38200348</v>
      </c>
      <c r="J5837" t="s">
        <v>2558</v>
      </c>
      <c r="K5837">
        <v>0</v>
      </c>
      <c r="L5837" t="s">
        <v>1228</v>
      </c>
      <c r="M5837">
        <v>0</v>
      </c>
      <c r="N5837" t="s">
        <v>1228</v>
      </c>
    </row>
    <row r="5838" spans="1:14" hidden="1">
      <c r="A5838">
        <v>10</v>
      </c>
      <c r="B5838">
        <v>41</v>
      </c>
      <c r="C5838" t="s">
        <v>2555</v>
      </c>
      <c r="D5838" t="s">
        <v>2691</v>
      </c>
      <c r="E5838">
        <v>1000730</v>
      </c>
      <c r="F5838" t="s">
        <v>47</v>
      </c>
      <c r="G5838" t="s">
        <v>80</v>
      </c>
      <c r="H5838" t="s">
        <v>2557</v>
      </c>
      <c r="I5838">
        <v>38200348</v>
      </c>
      <c r="J5838" t="s">
        <v>2558</v>
      </c>
      <c r="K5838">
        <v>0</v>
      </c>
      <c r="L5838" t="s">
        <v>1228</v>
      </c>
      <c r="M5838">
        <v>0</v>
      </c>
      <c r="N5838" t="s">
        <v>1228</v>
      </c>
    </row>
    <row r="5839" spans="1:14" hidden="1">
      <c r="A5839">
        <v>10</v>
      </c>
      <c r="B5839">
        <v>41</v>
      </c>
      <c r="C5839" t="s">
        <v>2555</v>
      </c>
      <c r="D5839" t="s">
        <v>2691</v>
      </c>
      <c r="E5839">
        <v>1000730</v>
      </c>
      <c r="F5839" t="s">
        <v>47</v>
      </c>
      <c r="G5839" t="s">
        <v>317</v>
      </c>
      <c r="H5839" t="s">
        <v>2557</v>
      </c>
      <c r="I5839">
        <v>38200348</v>
      </c>
      <c r="J5839" t="s">
        <v>2558</v>
      </c>
      <c r="K5839">
        <v>0</v>
      </c>
      <c r="L5839" t="s">
        <v>1228</v>
      </c>
      <c r="M5839">
        <v>0</v>
      </c>
      <c r="N5839" t="s">
        <v>1228</v>
      </c>
    </row>
    <row r="5840" spans="1:14" hidden="1">
      <c r="A5840">
        <v>10</v>
      </c>
      <c r="B5840">
        <v>41</v>
      </c>
      <c r="C5840" t="s">
        <v>2555</v>
      </c>
      <c r="D5840" t="s">
        <v>2691</v>
      </c>
      <c r="E5840">
        <v>1000730</v>
      </c>
      <c r="F5840" t="s">
        <v>47</v>
      </c>
      <c r="G5840" t="s">
        <v>245</v>
      </c>
      <c r="H5840" t="s">
        <v>2557</v>
      </c>
      <c r="I5840">
        <v>38200348</v>
      </c>
      <c r="J5840" t="s">
        <v>2558</v>
      </c>
      <c r="K5840">
        <v>0</v>
      </c>
      <c r="L5840" t="s">
        <v>1228</v>
      </c>
      <c r="M5840">
        <v>0</v>
      </c>
      <c r="N5840" t="s">
        <v>1228</v>
      </c>
    </row>
    <row r="5841" spans="1:14" hidden="1">
      <c r="A5841">
        <v>10</v>
      </c>
      <c r="B5841">
        <v>41</v>
      </c>
      <c r="C5841" t="s">
        <v>2555</v>
      </c>
      <c r="D5841" t="s">
        <v>2691</v>
      </c>
      <c r="E5841">
        <v>1000730</v>
      </c>
      <c r="F5841" t="s">
        <v>47</v>
      </c>
      <c r="G5841" t="s">
        <v>414</v>
      </c>
      <c r="H5841" t="s">
        <v>2557</v>
      </c>
      <c r="I5841">
        <v>38200348</v>
      </c>
      <c r="J5841" t="s">
        <v>2558</v>
      </c>
      <c r="K5841">
        <v>0</v>
      </c>
      <c r="L5841" t="s">
        <v>1228</v>
      </c>
      <c r="M5841">
        <v>0</v>
      </c>
      <c r="N5841" t="s">
        <v>1228</v>
      </c>
    </row>
    <row r="5842" spans="1:14" hidden="1">
      <c r="A5842">
        <v>10</v>
      </c>
      <c r="B5842">
        <v>41</v>
      </c>
      <c r="C5842" t="s">
        <v>2555</v>
      </c>
      <c r="D5842" t="s">
        <v>2691</v>
      </c>
      <c r="E5842">
        <v>1000730</v>
      </c>
      <c r="F5842" t="s">
        <v>47</v>
      </c>
      <c r="G5842" t="s">
        <v>117</v>
      </c>
      <c r="H5842" t="s">
        <v>2557</v>
      </c>
      <c r="I5842">
        <v>38200348</v>
      </c>
      <c r="J5842" t="s">
        <v>2558</v>
      </c>
      <c r="K5842" s="45">
        <v>1069</v>
      </c>
      <c r="L5842" t="s">
        <v>1228</v>
      </c>
      <c r="M5842">
        <v>203</v>
      </c>
      <c r="N5842" t="s">
        <v>1228</v>
      </c>
    </row>
    <row r="5843" spans="1:14" hidden="1">
      <c r="A5843">
        <v>10</v>
      </c>
      <c r="B5843">
        <v>41</v>
      </c>
      <c r="C5843" t="s">
        <v>2555</v>
      </c>
      <c r="D5843" t="s">
        <v>2691</v>
      </c>
      <c r="E5843">
        <v>1000730</v>
      </c>
      <c r="F5843" t="s">
        <v>47</v>
      </c>
      <c r="G5843" t="s">
        <v>254</v>
      </c>
      <c r="H5843" t="s">
        <v>2557</v>
      </c>
      <c r="I5843">
        <v>38200348</v>
      </c>
      <c r="J5843" t="s">
        <v>2558</v>
      </c>
      <c r="K5843">
        <v>0</v>
      </c>
      <c r="L5843" t="s">
        <v>1228</v>
      </c>
      <c r="M5843">
        <v>0</v>
      </c>
      <c r="N5843" t="s">
        <v>1228</v>
      </c>
    </row>
    <row r="5844" spans="1:14" hidden="1">
      <c r="A5844">
        <v>10</v>
      </c>
      <c r="B5844">
        <v>41</v>
      </c>
      <c r="C5844" t="s">
        <v>2555</v>
      </c>
      <c r="D5844" t="s">
        <v>2691</v>
      </c>
      <c r="E5844">
        <v>1000730</v>
      </c>
      <c r="F5844" t="s">
        <v>47</v>
      </c>
      <c r="G5844" t="s">
        <v>135</v>
      </c>
      <c r="H5844" t="s">
        <v>2557</v>
      </c>
      <c r="I5844">
        <v>38200348</v>
      </c>
      <c r="J5844" t="s">
        <v>2558</v>
      </c>
      <c r="K5844">
        <v>0</v>
      </c>
      <c r="L5844" t="s">
        <v>1228</v>
      </c>
      <c r="M5844">
        <v>0</v>
      </c>
      <c r="N5844" t="s">
        <v>1228</v>
      </c>
    </row>
    <row r="5845" spans="1:14" hidden="1">
      <c r="A5845">
        <v>10</v>
      </c>
      <c r="B5845">
        <v>41</v>
      </c>
      <c r="C5845" t="s">
        <v>2555</v>
      </c>
      <c r="D5845" t="s">
        <v>2691</v>
      </c>
      <c r="E5845">
        <v>1000730</v>
      </c>
      <c r="F5845" t="s">
        <v>47</v>
      </c>
      <c r="G5845" t="s">
        <v>279</v>
      </c>
      <c r="H5845" t="s">
        <v>2557</v>
      </c>
      <c r="I5845">
        <v>38200348</v>
      </c>
      <c r="J5845" t="s">
        <v>2558</v>
      </c>
      <c r="K5845">
        <v>0</v>
      </c>
      <c r="L5845" t="s">
        <v>1228</v>
      </c>
      <c r="M5845">
        <v>0</v>
      </c>
      <c r="N5845" t="s">
        <v>1228</v>
      </c>
    </row>
    <row r="5846" spans="1:14" hidden="1">
      <c r="A5846">
        <v>10</v>
      </c>
      <c r="B5846">
        <v>41</v>
      </c>
      <c r="C5846" t="s">
        <v>2555</v>
      </c>
      <c r="D5846" t="s">
        <v>2691</v>
      </c>
      <c r="E5846">
        <v>1000730</v>
      </c>
      <c r="F5846" t="s">
        <v>47</v>
      </c>
      <c r="G5846" t="s">
        <v>80</v>
      </c>
      <c r="H5846" t="s">
        <v>2557</v>
      </c>
      <c r="I5846">
        <v>38200348</v>
      </c>
      <c r="J5846" t="s">
        <v>2558</v>
      </c>
      <c r="K5846">
        <v>0</v>
      </c>
      <c r="L5846" t="s">
        <v>1228</v>
      </c>
      <c r="M5846">
        <v>0</v>
      </c>
      <c r="N5846" t="s">
        <v>1228</v>
      </c>
    </row>
    <row r="5847" spans="1:14" hidden="1">
      <c r="A5847">
        <v>10</v>
      </c>
      <c r="B5847">
        <v>41</v>
      </c>
      <c r="C5847" t="s">
        <v>2555</v>
      </c>
      <c r="D5847" t="s">
        <v>2691</v>
      </c>
      <c r="E5847">
        <v>1000730</v>
      </c>
      <c r="F5847" t="s">
        <v>47</v>
      </c>
      <c r="G5847" t="s">
        <v>117</v>
      </c>
      <c r="H5847" t="s">
        <v>2557</v>
      </c>
      <c r="I5847">
        <v>38200348</v>
      </c>
      <c r="J5847" t="s">
        <v>2558</v>
      </c>
      <c r="K5847">
        <v>179</v>
      </c>
      <c r="L5847" t="s">
        <v>1228</v>
      </c>
      <c r="M5847">
        <v>34</v>
      </c>
      <c r="N5847" t="s">
        <v>1228</v>
      </c>
    </row>
    <row r="5848" spans="1:14" hidden="1">
      <c r="A5848">
        <v>10</v>
      </c>
      <c r="B5848">
        <v>41</v>
      </c>
      <c r="C5848" t="s">
        <v>2555</v>
      </c>
      <c r="D5848" t="s">
        <v>2691</v>
      </c>
      <c r="E5848">
        <v>1000730</v>
      </c>
      <c r="F5848" t="s">
        <v>47</v>
      </c>
      <c r="G5848" t="s">
        <v>80</v>
      </c>
      <c r="H5848" t="s">
        <v>2557</v>
      </c>
      <c r="I5848">
        <v>38200348</v>
      </c>
      <c r="J5848" t="s">
        <v>2558</v>
      </c>
      <c r="K5848">
        <v>0</v>
      </c>
      <c r="L5848" t="s">
        <v>1228</v>
      </c>
      <c r="M5848">
        <v>0</v>
      </c>
      <c r="N5848" t="s">
        <v>1228</v>
      </c>
    </row>
    <row r="5849" spans="1:14" hidden="1">
      <c r="A5849">
        <v>10</v>
      </c>
      <c r="B5849">
        <v>41</v>
      </c>
      <c r="C5849" t="s">
        <v>2555</v>
      </c>
      <c r="D5849" t="s">
        <v>2691</v>
      </c>
      <c r="E5849">
        <v>1000730</v>
      </c>
      <c r="F5849" t="s">
        <v>47</v>
      </c>
      <c r="G5849" t="s">
        <v>252</v>
      </c>
      <c r="H5849" t="s">
        <v>2557</v>
      </c>
      <c r="I5849">
        <v>38200348</v>
      </c>
      <c r="J5849" t="s">
        <v>2558</v>
      </c>
      <c r="K5849">
        <v>0</v>
      </c>
      <c r="L5849" t="s">
        <v>1228</v>
      </c>
      <c r="M5849">
        <v>0</v>
      </c>
      <c r="N5849" t="s">
        <v>1228</v>
      </c>
    </row>
    <row r="5850" spans="1:14" hidden="1">
      <c r="A5850">
        <v>10</v>
      </c>
      <c r="B5850">
        <v>41</v>
      </c>
      <c r="C5850" t="s">
        <v>2555</v>
      </c>
      <c r="D5850" t="s">
        <v>2691</v>
      </c>
      <c r="E5850">
        <v>1000730</v>
      </c>
      <c r="F5850" t="s">
        <v>47</v>
      </c>
      <c r="G5850" t="s">
        <v>475</v>
      </c>
      <c r="H5850" t="s">
        <v>2557</v>
      </c>
      <c r="I5850">
        <v>38200348</v>
      </c>
      <c r="J5850" t="s">
        <v>2558</v>
      </c>
      <c r="K5850">
        <v>0</v>
      </c>
      <c r="L5850" t="s">
        <v>1228</v>
      </c>
      <c r="M5850">
        <v>0</v>
      </c>
      <c r="N5850" t="s">
        <v>1228</v>
      </c>
    </row>
    <row r="5851" spans="1:14" hidden="1">
      <c r="A5851">
        <v>10</v>
      </c>
      <c r="B5851">
        <v>41</v>
      </c>
      <c r="C5851" t="s">
        <v>2555</v>
      </c>
      <c r="D5851" t="s">
        <v>2691</v>
      </c>
      <c r="E5851">
        <v>1000730</v>
      </c>
      <c r="F5851" t="s">
        <v>47</v>
      </c>
      <c r="G5851" t="s">
        <v>317</v>
      </c>
      <c r="H5851" t="s">
        <v>2557</v>
      </c>
      <c r="I5851">
        <v>38200348</v>
      </c>
      <c r="J5851" t="s">
        <v>2558</v>
      </c>
      <c r="K5851">
        <v>0</v>
      </c>
      <c r="L5851" t="s">
        <v>1228</v>
      </c>
      <c r="M5851">
        <v>0</v>
      </c>
      <c r="N5851" t="s">
        <v>1228</v>
      </c>
    </row>
    <row r="5852" spans="1:14" hidden="1">
      <c r="A5852">
        <v>10</v>
      </c>
      <c r="B5852">
        <v>41</v>
      </c>
      <c r="C5852" t="s">
        <v>2555</v>
      </c>
      <c r="D5852" t="s">
        <v>2691</v>
      </c>
      <c r="E5852">
        <v>1000730</v>
      </c>
      <c r="F5852" t="s">
        <v>47</v>
      </c>
      <c r="G5852" t="s">
        <v>117</v>
      </c>
      <c r="H5852" t="s">
        <v>2557</v>
      </c>
      <c r="I5852">
        <v>38200348</v>
      </c>
      <c r="J5852" t="s">
        <v>2558</v>
      </c>
      <c r="K5852" s="45">
        <v>9326</v>
      </c>
      <c r="L5852" t="s">
        <v>1228</v>
      </c>
      <c r="M5852" s="45">
        <v>1772</v>
      </c>
      <c r="N5852" t="s">
        <v>1228</v>
      </c>
    </row>
    <row r="5853" spans="1:14" hidden="1">
      <c r="A5853">
        <v>10</v>
      </c>
      <c r="B5853">
        <v>41</v>
      </c>
      <c r="C5853" t="s">
        <v>2555</v>
      </c>
      <c r="D5853" t="s">
        <v>2691</v>
      </c>
      <c r="E5853">
        <v>1000730</v>
      </c>
      <c r="F5853" t="s">
        <v>47</v>
      </c>
      <c r="G5853" t="s">
        <v>135</v>
      </c>
      <c r="H5853" t="s">
        <v>2557</v>
      </c>
      <c r="I5853">
        <v>38200348</v>
      </c>
      <c r="J5853" t="s">
        <v>2558</v>
      </c>
      <c r="K5853">
        <v>0</v>
      </c>
      <c r="L5853" t="s">
        <v>1228</v>
      </c>
      <c r="M5853">
        <v>0</v>
      </c>
      <c r="N5853" t="s">
        <v>1228</v>
      </c>
    </row>
    <row r="5854" spans="1:14" hidden="1">
      <c r="A5854">
        <v>10</v>
      </c>
      <c r="B5854">
        <v>41</v>
      </c>
      <c r="C5854" t="s">
        <v>2555</v>
      </c>
      <c r="D5854" t="s">
        <v>2691</v>
      </c>
      <c r="E5854">
        <v>1000730</v>
      </c>
      <c r="F5854" t="s">
        <v>47</v>
      </c>
      <c r="G5854" t="s">
        <v>155</v>
      </c>
      <c r="H5854" t="s">
        <v>2557</v>
      </c>
      <c r="I5854">
        <v>38200348</v>
      </c>
      <c r="J5854" t="s">
        <v>2558</v>
      </c>
      <c r="K5854">
        <v>0</v>
      </c>
      <c r="L5854" t="s">
        <v>1228</v>
      </c>
      <c r="M5854">
        <v>0</v>
      </c>
      <c r="N5854" t="s">
        <v>1228</v>
      </c>
    </row>
    <row r="5855" spans="1:14" hidden="1">
      <c r="A5855">
        <v>10</v>
      </c>
      <c r="B5855">
        <v>41</v>
      </c>
      <c r="C5855" t="s">
        <v>2555</v>
      </c>
      <c r="D5855" t="s">
        <v>2691</v>
      </c>
      <c r="E5855">
        <v>1000730</v>
      </c>
      <c r="F5855" t="s">
        <v>47</v>
      </c>
      <c r="G5855" t="s">
        <v>481</v>
      </c>
      <c r="H5855" t="s">
        <v>2557</v>
      </c>
      <c r="I5855">
        <v>38200348</v>
      </c>
      <c r="J5855" t="s">
        <v>2558</v>
      </c>
      <c r="K5855">
        <v>0</v>
      </c>
      <c r="L5855" t="s">
        <v>1228</v>
      </c>
      <c r="M5855">
        <v>0</v>
      </c>
      <c r="N5855" t="s">
        <v>1228</v>
      </c>
    </row>
    <row r="5856" spans="1:14" hidden="1">
      <c r="A5856">
        <v>10</v>
      </c>
      <c r="B5856">
        <v>41</v>
      </c>
      <c r="C5856" t="s">
        <v>2555</v>
      </c>
      <c r="D5856" t="s">
        <v>2691</v>
      </c>
      <c r="E5856">
        <v>1000730</v>
      </c>
      <c r="F5856" t="s">
        <v>47</v>
      </c>
      <c r="G5856" t="s">
        <v>80</v>
      </c>
      <c r="H5856" t="s">
        <v>2557</v>
      </c>
      <c r="I5856">
        <v>38200348</v>
      </c>
      <c r="J5856" t="s">
        <v>2558</v>
      </c>
      <c r="K5856">
        <v>0</v>
      </c>
      <c r="L5856" t="s">
        <v>1228</v>
      </c>
      <c r="M5856">
        <v>0</v>
      </c>
      <c r="N5856" t="s">
        <v>1228</v>
      </c>
    </row>
    <row r="5857" spans="1:14" hidden="1">
      <c r="A5857">
        <v>10</v>
      </c>
      <c r="B5857">
        <v>41</v>
      </c>
      <c r="C5857" t="s">
        <v>2555</v>
      </c>
      <c r="D5857" t="s">
        <v>2691</v>
      </c>
      <c r="E5857">
        <v>1000730</v>
      </c>
      <c r="F5857" t="s">
        <v>47</v>
      </c>
      <c r="G5857" t="s">
        <v>250</v>
      </c>
      <c r="H5857" t="s">
        <v>2557</v>
      </c>
      <c r="I5857">
        <v>38200348</v>
      </c>
      <c r="J5857" t="s">
        <v>2558</v>
      </c>
      <c r="K5857">
        <v>0</v>
      </c>
      <c r="L5857" t="s">
        <v>1228</v>
      </c>
      <c r="M5857">
        <v>0</v>
      </c>
      <c r="N5857" t="s">
        <v>1228</v>
      </c>
    </row>
    <row r="5858" spans="1:14" hidden="1">
      <c r="A5858">
        <v>10</v>
      </c>
      <c r="B5858">
        <v>41</v>
      </c>
      <c r="C5858" t="s">
        <v>2555</v>
      </c>
      <c r="D5858" t="s">
        <v>2691</v>
      </c>
      <c r="E5858">
        <v>1000730</v>
      </c>
      <c r="F5858" t="s">
        <v>47</v>
      </c>
      <c r="G5858" t="s">
        <v>252</v>
      </c>
      <c r="H5858" t="s">
        <v>2557</v>
      </c>
      <c r="I5858">
        <v>38200348</v>
      </c>
      <c r="J5858" t="s">
        <v>2558</v>
      </c>
      <c r="K5858">
        <v>0</v>
      </c>
      <c r="L5858" t="s">
        <v>1228</v>
      </c>
      <c r="M5858">
        <v>0</v>
      </c>
      <c r="N5858" t="s">
        <v>1228</v>
      </c>
    </row>
    <row r="5859" spans="1:14" hidden="1">
      <c r="A5859">
        <v>10</v>
      </c>
      <c r="B5859">
        <v>41</v>
      </c>
      <c r="C5859" t="s">
        <v>2555</v>
      </c>
      <c r="D5859" t="s">
        <v>2691</v>
      </c>
      <c r="E5859">
        <v>1000730</v>
      </c>
      <c r="F5859" t="s">
        <v>47</v>
      </c>
      <c r="G5859" t="s">
        <v>317</v>
      </c>
      <c r="H5859" t="s">
        <v>2557</v>
      </c>
      <c r="I5859">
        <v>38200348</v>
      </c>
      <c r="J5859" t="s">
        <v>2558</v>
      </c>
      <c r="K5859">
        <v>0</v>
      </c>
      <c r="L5859" t="s">
        <v>1228</v>
      </c>
      <c r="M5859">
        <v>0</v>
      </c>
      <c r="N5859" t="s">
        <v>1228</v>
      </c>
    </row>
    <row r="5860" spans="1:14" hidden="1">
      <c r="A5860">
        <v>10</v>
      </c>
      <c r="B5860">
        <v>41</v>
      </c>
      <c r="C5860" t="s">
        <v>2555</v>
      </c>
      <c r="D5860" t="s">
        <v>2691</v>
      </c>
      <c r="E5860">
        <v>1000730</v>
      </c>
      <c r="F5860" t="s">
        <v>47</v>
      </c>
      <c r="G5860" t="s">
        <v>80</v>
      </c>
      <c r="H5860" t="s">
        <v>2557</v>
      </c>
      <c r="I5860">
        <v>38200348</v>
      </c>
      <c r="J5860" t="s">
        <v>2558</v>
      </c>
      <c r="K5860">
        <v>0</v>
      </c>
      <c r="L5860" t="s">
        <v>1228</v>
      </c>
      <c r="M5860">
        <v>0</v>
      </c>
      <c r="N5860" t="s">
        <v>1228</v>
      </c>
    </row>
    <row r="5861" spans="1:14" hidden="1">
      <c r="A5861">
        <v>10</v>
      </c>
      <c r="B5861">
        <v>41</v>
      </c>
      <c r="C5861" t="s">
        <v>2555</v>
      </c>
      <c r="D5861" t="s">
        <v>2691</v>
      </c>
      <c r="E5861">
        <v>1000730</v>
      </c>
      <c r="F5861" t="s">
        <v>47</v>
      </c>
      <c r="G5861" t="s">
        <v>117</v>
      </c>
      <c r="H5861" t="s">
        <v>2557</v>
      </c>
      <c r="I5861">
        <v>38200348</v>
      </c>
      <c r="J5861" t="s">
        <v>2558</v>
      </c>
      <c r="K5861">
        <v>0</v>
      </c>
      <c r="L5861" t="s">
        <v>1228</v>
      </c>
      <c r="M5861">
        <v>0</v>
      </c>
      <c r="N5861" t="s">
        <v>1228</v>
      </c>
    </row>
    <row r="5862" spans="1:14" hidden="1">
      <c r="A5862">
        <v>10</v>
      </c>
      <c r="B5862">
        <v>41</v>
      </c>
      <c r="C5862" t="s">
        <v>2555</v>
      </c>
      <c r="D5862" t="s">
        <v>2691</v>
      </c>
      <c r="E5862">
        <v>1000730</v>
      </c>
      <c r="F5862" t="s">
        <v>47</v>
      </c>
      <c r="G5862" t="s">
        <v>155</v>
      </c>
      <c r="H5862" t="s">
        <v>2557</v>
      </c>
      <c r="I5862">
        <v>38200348</v>
      </c>
      <c r="J5862" t="s">
        <v>2558</v>
      </c>
      <c r="K5862">
        <v>0</v>
      </c>
      <c r="L5862" t="s">
        <v>1228</v>
      </c>
      <c r="M5862">
        <v>0</v>
      </c>
      <c r="N5862" t="s">
        <v>1228</v>
      </c>
    </row>
    <row r="5863" spans="1:14" hidden="1">
      <c r="A5863">
        <v>10</v>
      </c>
      <c r="B5863">
        <v>41</v>
      </c>
      <c r="C5863" t="s">
        <v>2555</v>
      </c>
      <c r="D5863" t="s">
        <v>2691</v>
      </c>
      <c r="E5863">
        <v>1000730</v>
      </c>
      <c r="F5863" t="s">
        <v>47</v>
      </c>
      <c r="G5863" t="s">
        <v>530</v>
      </c>
      <c r="H5863" t="s">
        <v>2557</v>
      </c>
      <c r="I5863">
        <v>38200348</v>
      </c>
      <c r="J5863" t="s">
        <v>2558</v>
      </c>
      <c r="K5863">
        <v>0</v>
      </c>
      <c r="L5863" t="s">
        <v>1228</v>
      </c>
      <c r="M5863">
        <v>0</v>
      </c>
      <c r="N5863" t="s">
        <v>1228</v>
      </c>
    </row>
    <row r="5864" spans="1:14" hidden="1">
      <c r="A5864">
        <v>10</v>
      </c>
      <c r="B5864">
        <v>41</v>
      </c>
      <c r="C5864" t="s">
        <v>2555</v>
      </c>
      <c r="D5864" t="s">
        <v>2691</v>
      </c>
      <c r="E5864">
        <v>1000730</v>
      </c>
      <c r="F5864" t="s">
        <v>47</v>
      </c>
      <c r="G5864" t="s">
        <v>155</v>
      </c>
      <c r="H5864" t="s">
        <v>2557</v>
      </c>
      <c r="I5864">
        <v>38200348</v>
      </c>
      <c r="J5864" t="s">
        <v>2558</v>
      </c>
      <c r="K5864">
        <v>0</v>
      </c>
      <c r="L5864" t="s">
        <v>1228</v>
      </c>
      <c r="M5864">
        <v>0</v>
      </c>
      <c r="N5864" t="s">
        <v>1228</v>
      </c>
    </row>
    <row r="5865" spans="1:14" hidden="1">
      <c r="A5865">
        <v>10</v>
      </c>
      <c r="B5865">
        <v>41</v>
      </c>
      <c r="C5865" t="s">
        <v>2555</v>
      </c>
      <c r="D5865" t="s">
        <v>2691</v>
      </c>
      <c r="E5865">
        <v>1000730</v>
      </c>
      <c r="F5865" t="s">
        <v>47</v>
      </c>
      <c r="G5865" t="s">
        <v>80</v>
      </c>
      <c r="H5865" t="s">
        <v>2557</v>
      </c>
      <c r="I5865">
        <v>38200348</v>
      </c>
      <c r="J5865" t="s">
        <v>2558</v>
      </c>
      <c r="K5865">
        <v>0</v>
      </c>
      <c r="L5865" t="s">
        <v>1228</v>
      </c>
      <c r="M5865">
        <v>0</v>
      </c>
      <c r="N5865" t="s">
        <v>1228</v>
      </c>
    </row>
    <row r="5866" spans="1:14" hidden="1">
      <c r="A5866">
        <v>10</v>
      </c>
      <c r="B5866">
        <v>41</v>
      </c>
      <c r="C5866" t="s">
        <v>2555</v>
      </c>
      <c r="D5866" t="s">
        <v>2691</v>
      </c>
      <c r="E5866">
        <v>1000730</v>
      </c>
      <c r="F5866" t="s">
        <v>47</v>
      </c>
      <c r="G5866" t="s">
        <v>414</v>
      </c>
      <c r="H5866" t="s">
        <v>2557</v>
      </c>
      <c r="I5866">
        <v>38200348</v>
      </c>
      <c r="J5866" t="s">
        <v>2558</v>
      </c>
      <c r="K5866">
        <v>0</v>
      </c>
      <c r="L5866" t="s">
        <v>1228</v>
      </c>
      <c r="M5866">
        <v>0</v>
      </c>
      <c r="N5866" t="s">
        <v>1228</v>
      </c>
    </row>
    <row r="5867" spans="1:14" hidden="1">
      <c r="A5867">
        <v>10</v>
      </c>
      <c r="B5867">
        <v>41</v>
      </c>
      <c r="C5867" t="s">
        <v>2555</v>
      </c>
      <c r="D5867" t="s">
        <v>2691</v>
      </c>
      <c r="E5867">
        <v>1000730</v>
      </c>
      <c r="F5867" t="s">
        <v>47</v>
      </c>
      <c r="G5867" t="s">
        <v>117</v>
      </c>
      <c r="H5867" t="s">
        <v>2557</v>
      </c>
      <c r="I5867">
        <v>38200348</v>
      </c>
      <c r="J5867" t="s">
        <v>2558</v>
      </c>
      <c r="K5867">
        <v>752</v>
      </c>
      <c r="L5867" t="s">
        <v>1228</v>
      </c>
      <c r="M5867">
        <v>143</v>
      </c>
      <c r="N5867" t="s">
        <v>1228</v>
      </c>
    </row>
    <row r="5868" spans="1:14" hidden="1">
      <c r="A5868">
        <v>10</v>
      </c>
      <c r="B5868">
        <v>41</v>
      </c>
      <c r="C5868" t="s">
        <v>2555</v>
      </c>
      <c r="D5868" t="s">
        <v>2691</v>
      </c>
      <c r="E5868">
        <v>1000730</v>
      </c>
      <c r="F5868" t="s">
        <v>47</v>
      </c>
      <c r="G5868" t="s">
        <v>117</v>
      </c>
      <c r="H5868" t="s">
        <v>2557</v>
      </c>
      <c r="I5868">
        <v>38200348</v>
      </c>
      <c r="J5868" t="s">
        <v>2558</v>
      </c>
      <c r="K5868">
        <v>0</v>
      </c>
      <c r="L5868" t="s">
        <v>1228</v>
      </c>
      <c r="M5868">
        <v>0</v>
      </c>
      <c r="N5868" t="s">
        <v>1228</v>
      </c>
    </row>
    <row r="5869" spans="1:14" hidden="1">
      <c r="A5869">
        <v>10</v>
      </c>
      <c r="B5869">
        <v>41</v>
      </c>
      <c r="C5869" t="s">
        <v>2555</v>
      </c>
      <c r="D5869" t="s">
        <v>2691</v>
      </c>
      <c r="E5869">
        <v>1000730</v>
      </c>
      <c r="F5869" t="s">
        <v>47</v>
      </c>
      <c r="G5869" t="s">
        <v>150</v>
      </c>
      <c r="H5869" t="s">
        <v>2557</v>
      </c>
      <c r="I5869">
        <v>38200348</v>
      </c>
      <c r="J5869" t="s">
        <v>2558</v>
      </c>
      <c r="K5869">
        <v>0</v>
      </c>
      <c r="L5869" t="s">
        <v>1228</v>
      </c>
      <c r="M5869">
        <v>0</v>
      </c>
      <c r="N5869" t="s">
        <v>1228</v>
      </c>
    </row>
    <row r="5870" spans="1:14" hidden="1">
      <c r="A5870">
        <v>10</v>
      </c>
      <c r="B5870">
        <v>41</v>
      </c>
      <c r="C5870" t="s">
        <v>2555</v>
      </c>
      <c r="D5870" t="s">
        <v>2691</v>
      </c>
      <c r="E5870">
        <v>1000730</v>
      </c>
      <c r="F5870" t="s">
        <v>47</v>
      </c>
      <c r="G5870" t="s">
        <v>135</v>
      </c>
      <c r="H5870" t="s">
        <v>2557</v>
      </c>
      <c r="I5870">
        <v>38200348</v>
      </c>
      <c r="J5870" t="s">
        <v>2558</v>
      </c>
      <c r="K5870">
        <v>0</v>
      </c>
      <c r="L5870" t="s">
        <v>1228</v>
      </c>
      <c r="M5870">
        <v>0</v>
      </c>
      <c r="N5870" t="s">
        <v>1228</v>
      </c>
    </row>
    <row r="5871" spans="1:14" hidden="1">
      <c r="A5871">
        <v>10</v>
      </c>
      <c r="B5871">
        <v>41</v>
      </c>
      <c r="C5871" t="s">
        <v>2555</v>
      </c>
      <c r="D5871" t="s">
        <v>2691</v>
      </c>
      <c r="E5871">
        <v>1000730</v>
      </c>
      <c r="F5871" t="s">
        <v>47</v>
      </c>
      <c r="G5871" t="s">
        <v>137</v>
      </c>
      <c r="H5871" t="s">
        <v>2557</v>
      </c>
      <c r="I5871">
        <v>38200348</v>
      </c>
      <c r="J5871" t="s">
        <v>2558</v>
      </c>
      <c r="K5871">
        <v>0</v>
      </c>
      <c r="L5871" t="s">
        <v>1228</v>
      </c>
      <c r="M5871">
        <v>0</v>
      </c>
      <c r="N5871" t="s">
        <v>1228</v>
      </c>
    </row>
    <row r="5872" spans="1:14" hidden="1">
      <c r="A5872">
        <v>10</v>
      </c>
      <c r="B5872">
        <v>41</v>
      </c>
      <c r="C5872" t="s">
        <v>2555</v>
      </c>
      <c r="D5872" t="s">
        <v>2691</v>
      </c>
      <c r="E5872">
        <v>1000730</v>
      </c>
      <c r="F5872" t="s">
        <v>47</v>
      </c>
      <c r="G5872" t="s">
        <v>137</v>
      </c>
      <c r="H5872" t="s">
        <v>2557</v>
      </c>
      <c r="I5872">
        <v>38200348</v>
      </c>
      <c r="J5872" t="s">
        <v>2558</v>
      </c>
      <c r="K5872">
        <v>0</v>
      </c>
      <c r="L5872" t="s">
        <v>1228</v>
      </c>
      <c r="M5872">
        <v>0</v>
      </c>
      <c r="N5872" t="s">
        <v>1228</v>
      </c>
    </row>
    <row r="5873" spans="1:14" hidden="1">
      <c r="A5873">
        <v>10</v>
      </c>
      <c r="B5873">
        <v>41</v>
      </c>
      <c r="C5873" t="s">
        <v>2555</v>
      </c>
      <c r="D5873" t="s">
        <v>2691</v>
      </c>
      <c r="E5873">
        <v>1000730</v>
      </c>
      <c r="F5873" t="s">
        <v>47</v>
      </c>
      <c r="G5873" t="s">
        <v>117</v>
      </c>
      <c r="H5873" t="s">
        <v>2557</v>
      </c>
      <c r="I5873">
        <v>38200348</v>
      </c>
      <c r="J5873" t="s">
        <v>2558</v>
      </c>
      <c r="K5873">
        <v>0</v>
      </c>
      <c r="L5873" t="s">
        <v>1228</v>
      </c>
      <c r="M5873">
        <v>0</v>
      </c>
      <c r="N5873" t="s">
        <v>1228</v>
      </c>
    </row>
    <row r="5874" spans="1:14" hidden="1">
      <c r="A5874">
        <v>10</v>
      </c>
      <c r="B5874">
        <v>41</v>
      </c>
      <c r="C5874" t="s">
        <v>2555</v>
      </c>
      <c r="D5874" t="s">
        <v>2691</v>
      </c>
      <c r="E5874">
        <v>1000730</v>
      </c>
      <c r="F5874" t="s">
        <v>47</v>
      </c>
      <c r="G5874" t="s">
        <v>182</v>
      </c>
      <c r="H5874" t="s">
        <v>2557</v>
      </c>
      <c r="I5874">
        <v>38200348</v>
      </c>
      <c r="J5874" t="s">
        <v>2558</v>
      </c>
      <c r="K5874">
        <v>0</v>
      </c>
      <c r="L5874" t="s">
        <v>1228</v>
      </c>
      <c r="M5874">
        <v>0</v>
      </c>
      <c r="N5874" t="s">
        <v>1228</v>
      </c>
    </row>
    <row r="5875" spans="1:14" hidden="1">
      <c r="A5875">
        <v>10</v>
      </c>
      <c r="B5875">
        <v>41</v>
      </c>
      <c r="C5875" t="s">
        <v>2555</v>
      </c>
      <c r="D5875" t="s">
        <v>2691</v>
      </c>
      <c r="E5875">
        <v>1000730</v>
      </c>
      <c r="F5875" t="s">
        <v>47</v>
      </c>
      <c r="G5875" t="s">
        <v>194</v>
      </c>
      <c r="H5875" t="s">
        <v>2557</v>
      </c>
      <c r="I5875">
        <v>38200348</v>
      </c>
      <c r="J5875" t="s">
        <v>2558</v>
      </c>
      <c r="K5875">
        <v>0</v>
      </c>
      <c r="L5875" t="s">
        <v>1228</v>
      </c>
      <c r="M5875">
        <v>0</v>
      </c>
      <c r="N5875" t="s">
        <v>1228</v>
      </c>
    </row>
    <row r="5876" spans="1:14" hidden="1">
      <c r="A5876">
        <v>10</v>
      </c>
      <c r="B5876">
        <v>41</v>
      </c>
      <c r="C5876" t="s">
        <v>2555</v>
      </c>
      <c r="D5876" t="s">
        <v>2691</v>
      </c>
      <c r="E5876">
        <v>1000730</v>
      </c>
      <c r="F5876" t="s">
        <v>47</v>
      </c>
      <c r="G5876" t="s">
        <v>155</v>
      </c>
      <c r="H5876" t="s">
        <v>2557</v>
      </c>
      <c r="I5876">
        <v>38200348</v>
      </c>
      <c r="J5876" t="s">
        <v>2558</v>
      </c>
      <c r="K5876">
        <v>0</v>
      </c>
      <c r="L5876" t="s">
        <v>1228</v>
      </c>
      <c r="M5876">
        <v>0</v>
      </c>
      <c r="N5876" t="s">
        <v>1228</v>
      </c>
    </row>
    <row r="5877" spans="1:14" hidden="1">
      <c r="A5877">
        <v>10</v>
      </c>
      <c r="B5877">
        <v>41</v>
      </c>
      <c r="C5877" t="s">
        <v>2555</v>
      </c>
      <c r="D5877" t="s">
        <v>2691</v>
      </c>
      <c r="E5877">
        <v>1000730</v>
      </c>
      <c r="F5877" t="s">
        <v>47</v>
      </c>
      <c r="G5877" t="s">
        <v>117</v>
      </c>
      <c r="H5877" t="s">
        <v>2557</v>
      </c>
      <c r="I5877">
        <v>38200348</v>
      </c>
      <c r="J5877" t="s">
        <v>2558</v>
      </c>
      <c r="K5877">
        <v>0</v>
      </c>
      <c r="L5877" t="s">
        <v>1228</v>
      </c>
      <c r="M5877">
        <v>0</v>
      </c>
      <c r="N5877" t="s">
        <v>1228</v>
      </c>
    </row>
    <row r="5878" spans="1:14" hidden="1">
      <c r="A5878">
        <v>10</v>
      </c>
      <c r="B5878">
        <v>41</v>
      </c>
      <c r="C5878" t="s">
        <v>2555</v>
      </c>
      <c r="D5878" t="s">
        <v>2691</v>
      </c>
      <c r="E5878">
        <v>1000730</v>
      </c>
      <c r="F5878" t="s">
        <v>47</v>
      </c>
      <c r="G5878" t="s">
        <v>182</v>
      </c>
      <c r="H5878" t="s">
        <v>2557</v>
      </c>
      <c r="I5878">
        <v>38200348</v>
      </c>
      <c r="J5878" t="s">
        <v>2558</v>
      </c>
      <c r="K5878">
        <v>0</v>
      </c>
      <c r="L5878" t="s">
        <v>1228</v>
      </c>
      <c r="M5878">
        <v>0</v>
      </c>
      <c r="N5878" t="s">
        <v>1228</v>
      </c>
    </row>
    <row r="5879" spans="1:14" hidden="1">
      <c r="A5879">
        <v>10</v>
      </c>
      <c r="B5879">
        <v>41</v>
      </c>
      <c r="C5879" t="s">
        <v>2555</v>
      </c>
      <c r="D5879" t="s">
        <v>2691</v>
      </c>
      <c r="E5879">
        <v>1000730</v>
      </c>
      <c r="F5879" t="s">
        <v>47</v>
      </c>
      <c r="G5879" t="s">
        <v>117</v>
      </c>
      <c r="H5879" t="s">
        <v>2557</v>
      </c>
      <c r="I5879">
        <v>38200348</v>
      </c>
      <c r="J5879" t="s">
        <v>2558</v>
      </c>
      <c r="K5879">
        <v>0</v>
      </c>
      <c r="L5879" t="s">
        <v>1228</v>
      </c>
      <c r="M5879">
        <v>0</v>
      </c>
      <c r="N5879" t="s">
        <v>1228</v>
      </c>
    </row>
    <row r="5880" spans="1:14" hidden="1">
      <c r="A5880">
        <v>10</v>
      </c>
      <c r="B5880">
        <v>41</v>
      </c>
      <c r="C5880" t="s">
        <v>2555</v>
      </c>
      <c r="D5880" t="s">
        <v>2691</v>
      </c>
      <c r="E5880">
        <v>1000730</v>
      </c>
      <c r="F5880" t="s">
        <v>47</v>
      </c>
      <c r="G5880" t="s">
        <v>150</v>
      </c>
      <c r="H5880" t="s">
        <v>2557</v>
      </c>
      <c r="I5880">
        <v>38200348</v>
      </c>
      <c r="J5880" t="s">
        <v>2558</v>
      </c>
      <c r="K5880">
        <v>0</v>
      </c>
      <c r="L5880" t="s">
        <v>1228</v>
      </c>
      <c r="M5880">
        <v>0</v>
      </c>
      <c r="N5880" t="s">
        <v>1228</v>
      </c>
    </row>
    <row r="5881" spans="1:14" hidden="1">
      <c r="A5881">
        <v>10</v>
      </c>
      <c r="B5881">
        <v>41</v>
      </c>
      <c r="C5881" t="s">
        <v>2555</v>
      </c>
      <c r="D5881" t="s">
        <v>2691</v>
      </c>
      <c r="E5881">
        <v>1000730</v>
      </c>
      <c r="F5881" t="s">
        <v>47</v>
      </c>
      <c r="G5881" t="s">
        <v>135</v>
      </c>
      <c r="H5881" t="s">
        <v>2557</v>
      </c>
      <c r="I5881">
        <v>38200348</v>
      </c>
      <c r="J5881" t="s">
        <v>2558</v>
      </c>
      <c r="K5881">
        <v>0</v>
      </c>
      <c r="L5881" t="s">
        <v>1228</v>
      </c>
      <c r="M5881">
        <v>0</v>
      </c>
      <c r="N5881" t="s">
        <v>1228</v>
      </c>
    </row>
    <row r="5882" spans="1:14" hidden="1">
      <c r="A5882">
        <v>10</v>
      </c>
      <c r="B5882">
        <v>41</v>
      </c>
      <c r="C5882" t="s">
        <v>2555</v>
      </c>
      <c r="D5882" t="s">
        <v>2691</v>
      </c>
      <c r="E5882">
        <v>1000730</v>
      </c>
      <c r="F5882" t="s">
        <v>47</v>
      </c>
      <c r="G5882" t="s">
        <v>137</v>
      </c>
      <c r="H5882" t="s">
        <v>2557</v>
      </c>
      <c r="I5882">
        <v>38200348</v>
      </c>
      <c r="J5882" t="s">
        <v>2558</v>
      </c>
      <c r="K5882">
        <v>0</v>
      </c>
      <c r="L5882" t="s">
        <v>1228</v>
      </c>
      <c r="M5882">
        <v>0</v>
      </c>
      <c r="N5882" t="s">
        <v>1228</v>
      </c>
    </row>
    <row r="5883" spans="1:14" hidden="1">
      <c r="A5883">
        <v>10</v>
      </c>
      <c r="B5883">
        <v>41</v>
      </c>
      <c r="C5883" t="s">
        <v>2555</v>
      </c>
      <c r="D5883" t="s">
        <v>2691</v>
      </c>
      <c r="E5883">
        <v>1000730</v>
      </c>
      <c r="F5883" t="s">
        <v>47</v>
      </c>
      <c r="G5883" t="s">
        <v>150</v>
      </c>
      <c r="H5883" t="s">
        <v>2557</v>
      </c>
      <c r="I5883">
        <v>38200348</v>
      </c>
      <c r="J5883" t="s">
        <v>2558</v>
      </c>
      <c r="K5883">
        <v>0</v>
      </c>
      <c r="L5883" t="s">
        <v>1228</v>
      </c>
      <c r="M5883">
        <v>0</v>
      </c>
      <c r="N5883" t="s">
        <v>1228</v>
      </c>
    </row>
    <row r="5884" spans="1:14" hidden="1">
      <c r="A5884">
        <v>10</v>
      </c>
      <c r="B5884">
        <v>41</v>
      </c>
      <c r="C5884" t="s">
        <v>2555</v>
      </c>
      <c r="D5884" t="s">
        <v>2691</v>
      </c>
      <c r="E5884">
        <v>1000730</v>
      </c>
      <c r="F5884" t="s">
        <v>47</v>
      </c>
      <c r="G5884" t="s">
        <v>135</v>
      </c>
      <c r="H5884" t="s">
        <v>2557</v>
      </c>
      <c r="I5884">
        <v>38200348</v>
      </c>
      <c r="J5884" t="s">
        <v>2558</v>
      </c>
      <c r="K5884">
        <v>0</v>
      </c>
      <c r="L5884" t="s">
        <v>1228</v>
      </c>
      <c r="M5884">
        <v>0</v>
      </c>
      <c r="N5884" t="s">
        <v>1228</v>
      </c>
    </row>
    <row r="5885" spans="1:14" hidden="1">
      <c r="A5885">
        <v>10</v>
      </c>
      <c r="B5885">
        <v>41</v>
      </c>
      <c r="C5885" t="s">
        <v>2555</v>
      </c>
      <c r="D5885" t="s">
        <v>2691</v>
      </c>
      <c r="E5885">
        <v>1000730</v>
      </c>
      <c r="F5885" t="s">
        <v>47</v>
      </c>
      <c r="G5885" t="s">
        <v>279</v>
      </c>
      <c r="H5885" t="s">
        <v>2557</v>
      </c>
      <c r="I5885">
        <v>38200348</v>
      </c>
      <c r="J5885" t="s">
        <v>2558</v>
      </c>
      <c r="K5885">
        <v>0</v>
      </c>
      <c r="L5885" t="s">
        <v>1228</v>
      </c>
      <c r="M5885">
        <v>0</v>
      </c>
      <c r="N5885" t="s">
        <v>1228</v>
      </c>
    </row>
    <row r="5886" spans="1:14" hidden="1">
      <c r="A5886">
        <v>10</v>
      </c>
      <c r="B5886">
        <v>41</v>
      </c>
      <c r="C5886" t="s">
        <v>2555</v>
      </c>
      <c r="D5886" t="s">
        <v>2691</v>
      </c>
      <c r="E5886">
        <v>1000730</v>
      </c>
      <c r="F5886" t="s">
        <v>47</v>
      </c>
      <c r="G5886" t="s">
        <v>177</v>
      </c>
      <c r="H5886" t="s">
        <v>2557</v>
      </c>
      <c r="I5886">
        <v>38200348</v>
      </c>
      <c r="J5886" t="s">
        <v>2558</v>
      </c>
      <c r="K5886">
        <v>0</v>
      </c>
      <c r="L5886" t="s">
        <v>1228</v>
      </c>
      <c r="M5886">
        <v>0</v>
      </c>
      <c r="N5886" t="s">
        <v>1228</v>
      </c>
    </row>
    <row r="5887" spans="1:14" hidden="1">
      <c r="A5887">
        <v>10</v>
      </c>
      <c r="B5887">
        <v>41</v>
      </c>
      <c r="C5887" t="s">
        <v>2555</v>
      </c>
      <c r="D5887" t="s">
        <v>2691</v>
      </c>
      <c r="E5887">
        <v>1000730</v>
      </c>
      <c r="F5887" t="s">
        <v>47</v>
      </c>
      <c r="G5887" t="s">
        <v>250</v>
      </c>
      <c r="H5887" t="s">
        <v>2557</v>
      </c>
      <c r="I5887">
        <v>38200348</v>
      </c>
      <c r="J5887" t="s">
        <v>2558</v>
      </c>
      <c r="K5887">
        <v>0</v>
      </c>
      <c r="L5887" t="s">
        <v>1228</v>
      </c>
      <c r="M5887">
        <v>0</v>
      </c>
      <c r="N5887" t="s">
        <v>1228</v>
      </c>
    </row>
    <row r="5888" spans="1:14" hidden="1">
      <c r="A5888">
        <v>10</v>
      </c>
      <c r="B5888">
        <v>41</v>
      </c>
      <c r="C5888" t="s">
        <v>2555</v>
      </c>
      <c r="D5888" t="s">
        <v>2691</v>
      </c>
      <c r="E5888">
        <v>1000730</v>
      </c>
      <c r="F5888" t="s">
        <v>47</v>
      </c>
      <c r="G5888" t="s">
        <v>252</v>
      </c>
      <c r="H5888" t="s">
        <v>2557</v>
      </c>
      <c r="I5888">
        <v>38200348</v>
      </c>
      <c r="J5888" t="s">
        <v>2558</v>
      </c>
      <c r="K5888">
        <v>0</v>
      </c>
      <c r="L5888" t="s">
        <v>1228</v>
      </c>
      <c r="M5888">
        <v>0</v>
      </c>
      <c r="N5888" t="s">
        <v>1228</v>
      </c>
    </row>
    <row r="5889" spans="1:14" hidden="1">
      <c r="A5889">
        <v>10</v>
      </c>
      <c r="B5889">
        <v>41</v>
      </c>
      <c r="C5889" t="s">
        <v>2555</v>
      </c>
      <c r="D5889" t="s">
        <v>2691</v>
      </c>
      <c r="E5889">
        <v>1000730</v>
      </c>
      <c r="F5889" t="s">
        <v>47</v>
      </c>
      <c r="G5889" t="s">
        <v>245</v>
      </c>
      <c r="H5889" t="s">
        <v>2557</v>
      </c>
      <c r="I5889">
        <v>38200348</v>
      </c>
      <c r="J5889" t="s">
        <v>2558</v>
      </c>
      <c r="K5889">
        <v>0</v>
      </c>
      <c r="L5889" t="s">
        <v>1228</v>
      </c>
      <c r="M5889">
        <v>0</v>
      </c>
      <c r="N5889" t="s">
        <v>1228</v>
      </c>
    </row>
    <row r="5890" spans="1:14" hidden="1">
      <c r="A5890">
        <v>10</v>
      </c>
      <c r="B5890">
        <v>41</v>
      </c>
      <c r="C5890" t="s">
        <v>2555</v>
      </c>
      <c r="D5890" t="s">
        <v>2691</v>
      </c>
      <c r="E5890">
        <v>1000730</v>
      </c>
      <c r="F5890" t="s">
        <v>47</v>
      </c>
      <c r="G5890" t="s">
        <v>117</v>
      </c>
      <c r="H5890" t="s">
        <v>2557</v>
      </c>
      <c r="I5890">
        <v>38200348</v>
      </c>
      <c r="J5890" t="s">
        <v>2558</v>
      </c>
      <c r="K5890">
        <v>0</v>
      </c>
      <c r="L5890" t="s">
        <v>1228</v>
      </c>
      <c r="M5890">
        <v>0</v>
      </c>
      <c r="N5890" t="s">
        <v>1228</v>
      </c>
    </row>
    <row r="5891" spans="1:14" hidden="1">
      <c r="A5891">
        <v>10</v>
      </c>
      <c r="B5891">
        <v>41</v>
      </c>
      <c r="C5891" t="s">
        <v>2555</v>
      </c>
      <c r="D5891" t="s">
        <v>2691</v>
      </c>
      <c r="E5891">
        <v>1000730</v>
      </c>
      <c r="F5891" t="s">
        <v>47</v>
      </c>
      <c r="G5891" t="s">
        <v>254</v>
      </c>
      <c r="H5891" t="s">
        <v>2557</v>
      </c>
      <c r="I5891">
        <v>38200348</v>
      </c>
      <c r="J5891" t="s">
        <v>2558</v>
      </c>
      <c r="K5891">
        <v>0</v>
      </c>
      <c r="L5891" t="s">
        <v>1228</v>
      </c>
      <c r="M5891">
        <v>0</v>
      </c>
      <c r="N5891" t="s">
        <v>1228</v>
      </c>
    </row>
    <row r="5892" spans="1:14" hidden="1">
      <c r="A5892">
        <v>10</v>
      </c>
      <c r="B5892">
        <v>41</v>
      </c>
      <c r="C5892" t="s">
        <v>2555</v>
      </c>
      <c r="D5892" t="s">
        <v>2691</v>
      </c>
      <c r="E5892">
        <v>1000730</v>
      </c>
      <c r="F5892" t="s">
        <v>47</v>
      </c>
      <c r="G5892" t="s">
        <v>150</v>
      </c>
      <c r="H5892" t="s">
        <v>2557</v>
      </c>
      <c r="I5892">
        <v>38200348</v>
      </c>
      <c r="J5892" t="s">
        <v>2558</v>
      </c>
      <c r="K5892">
        <v>0</v>
      </c>
      <c r="L5892" t="s">
        <v>1228</v>
      </c>
      <c r="M5892">
        <v>0</v>
      </c>
      <c r="N5892" t="s">
        <v>1228</v>
      </c>
    </row>
    <row r="5893" spans="1:14" hidden="1">
      <c r="A5893">
        <v>10</v>
      </c>
      <c r="B5893">
        <v>41</v>
      </c>
      <c r="C5893" t="s">
        <v>2555</v>
      </c>
      <c r="D5893" t="s">
        <v>2691</v>
      </c>
      <c r="E5893">
        <v>1000730</v>
      </c>
      <c r="F5893" t="s">
        <v>47</v>
      </c>
      <c r="G5893" t="s">
        <v>150</v>
      </c>
      <c r="H5893" t="s">
        <v>2557</v>
      </c>
      <c r="I5893">
        <v>38200348</v>
      </c>
      <c r="J5893" t="s">
        <v>2558</v>
      </c>
      <c r="K5893">
        <v>0</v>
      </c>
      <c r="L5893" t="s">
        <v>1228</v>
      </c>
      <c r="M5893">
        <v>0</v>
      </c>
      <c r="N5893" t="s">
        <v>1228</v>
      </c>
    </row>
    <row r="5894" spans="1:14" hidden="1">
      <c r="A5894">
        <v>10</v>
      </c>
      <c r="B5894">
        <v>41</v>
      </c>
      <c r="C5894" t="s">
        <v>2555</v>
      </c>
      <c r="D5894" t="s">
        <v>2691</v>
      </c>
      <c r="E5894">
        <v>1000730</v>
      </c>
      <c r="F5894" t="s">
        <v>47</v>
      </c>
      <c r="G5894" t="s">
        <v>135</v>
      </c>
      <c r="H5894" t="s">
        <v>2557</v>
      </c>
      <c r="I5894">
        <v>38200348</v>
      </c>
      <c r="J5894" t="s">
        <v>2558</v>
      </c>
      <c r="K5894">
        <v>0</v>
      </c>
      <c r="L5894" t="s">
        <v>1228</v>
      </c>
      <c r="M5894">
        <v>0</v>
      </c>
      <c r="N5894" t="s">
        <v>1228</v>
      </c>
    </row>
    <row r="5895" spans="1:14" hidden="1">
      <c r="A5895">
        <v>10</v>
      </c>
      <c r="B5895">
        <v>41</v>
      </c>
      <c r="C5895" t="s">
        <v>2555</v>
      </c>
      <c r="D5895" t="s">
        <v>2691</v>
      </c>
      <c r="E5895">
        <v>1000730</v>
      </c>
      <c r="F5895" t="s">
        <v>47</v>
      </c>
      <c r="G5895" t="s">
        <v>317</v>
      </c>
      <c r="H5895" t="s">
        <v>2557</v>
      </c>
      <c r="I5895">
        <v>38200348</v>
      </c>
      <c r="J5895" t="s">
        <v>2558</v>
      </c>
      <c r="K5895">
        <v>0</v>
      </c>
      <c r="L5895" t="s">
        <v>1228</v>
      </c>
      <c r="M5895">
        <v>0</v>
      </c>
      <c r="N5895" t="s">
        <v>1228</v>
      </c>
    </row>
    <row r="5896" spans="1:14" hidden="1">
      <c r="A5896">
        <v>10</v>
      </c>
      <c r="B5896">
        <v>41</v>
      </c>
      <c r="C5896" t="s">
        <v>2555</v>
      </c>
      <c r="D5896" t="s">
        <v>2691</v>
      </c>
      <c r="E5896">
        <v>1000730</v>
      </c>
      <c r="F5896" t="s">
        <v>47</v>
      </c>
      <c r="G5896" t="s">
        <v>117</v>
      </c>
      <c r="H5896" t="s">
        <v>2557</v>
      </c>
      <c r="I5896">
        <v>38200348</v>
      </c>
      <c r="J5896" t="s">
        <v>2558</v>
      </c>
      <c r="K5896">
        <v>0</v>
      </c>
      <c r="L5896" t="s">
        <v>1228</v>
      </c>
      <c r="M5896">
        <v>0</v>
      </c>
      <c r="N5896" t="s">
        <v>1228</v>
      </c>
    </row>
    <row r="5897" spans="1:14" hidden="1">
      <c r="A5897">
        <v>10</v>
      </c>
      <c r="B5897">
        <v>41</v>
      </c>
      <c r="C5897" t="s">
        <v>2555</v>
      </c>
      <c r="D5897" t="s">
        <v>2691</v>
      </c>
      <c r="E5897">
        <v>1000730</v>
      </c>
      <c r="F5897" t="s">
        <v>47</v>
      </c>
      <c r="G5897" t="s">
        <v>254</v>
      </c>
      <c r="H5897" t="s">
        <v>2557</v>
      </c>
      <c r="I5897">
        <v>38200348</v>
      </c>
      <c r="J5897" t="s">
        <v>2558</v>
      </c>
      <c r="K5897">
        <v>0</v>
      </c>
      <c r="L5897" t="s">
        <v>1228</v>
      </c>
      <c r="M5897">
        <v>0</v>
      </c>
      <c r="N5897" t="s">
        <v>1228</v>
      </c>
    </row>
    <row r="5898" spans="1:14" hidden="1">
      <c r="A5898">
        <v>10</v>
      </c>
      <c r="B5898">
        <v>41</v>
      </c>
      <c r="C5898" t="s">
        <v>2555</v>
      </c>
      <c r="D5898" t="s">
        <v>2691</v>
      </c>
      <c r="E5898">
        <v>1000730</v>
      </c>
      <c r="F5898" t="s">
        <v>47</v>
      </c>
      <c r="G5898" t="s">
        <v>250</v>
      </c>
      <c r="H5898" t="s">
        <v>2557</v>
      </c>
      <c r="I5898">
        <v>38200348</v>
      </c>
      <c r="J5898" t="s">
        <v>2558</v>
      </c>
      <c r="K5898">
        <v>0</v>
      </c>
      <c r="L5898" t="s">
        <v>1228</v>
      </c>
      <c r="M5898">
        <v>0</v>
      </c>
      <c r="N5898" t="s">
        <v>1228</v>
      </c>
    </row>
    <row r="5899" spans="1:14" hidden="1">
      <c r="A5899">
        <v>10</v>
      </c>
      <c r="B5899">
        <v>41</v>
      </c>
      <c r="C5899" t="s">
        <v>2555</v>
      </c>
      <c r="D5899" t="s">
        <v>2691</v>
      </c>
      <c r="E5899">
        <v>1000730</v>
      </c>
      <c r="F5899" t="s">
        <v>47</v>
      </c>
      <c r="G5899" t="s">
        <v>135</v>
      </c>
      <c r="H5899" t="s">
        <v>2557</v>
      </c>
      <c r="I5899">
        <v>38200348</v>
      </c>
      <c r="J5899" t="s">
        <v>2558</v>
      </c>
      <c r="K5899">
        <v>0</v>
      </c>
      <c r="L5899" t="s">
        <v>1228</v>
      </c>
      <c r="M5899">
        <v>0</v>
      </c>
      <c r="N5899" t="s">
        <v>1228</v>
      </c>
    </row>
    <row r="5900" spans="1:14" hidden="1">
      <c r="A5900">
        <v>10</v>
      </c>
      <c r="B5900">
        <v>41</v>
      </c>
      <c r="C5900" t="s">
        <v>2555</v>
      </c>
      <c r="D5900" t="s">
        <v>2691</v>
      </c>
      <c r="E5900">
        <v>1000730</v>
      </c>
      <c r="F5900" t="s">
        <v>47</v>
      </c>
      <c r="G5900" t="s">
        <v>317</v>
      </c>
      <c r="H5900" t="s">
        <v>2557</v>
      </c>
      <c r="I5900">
        <v>38200348</v>
      </c>
      <c r="J5900" t="s">
        <v>2558</v>
      </c>
      <c r="K5900">
        <v>0</v>
      </c>
      <c r="L5900" t="s">
        <v>1228</v>
      </c>
      <c r="M5900">
        <v>0</v>
      </c>
      <c r="N5900" t="s">
        <v>1228</v>
      </c>
    </row>
    <row r="5901" spans="1:14" hidden="1">
      <c r="A5901">
        <v>10</v>
      </c>
      <c r="B5901">
        <v>41</v>
      </c>
      <c r="C5901" t="s">
        <v>2555</v>
      </c>
      <c r="D5901" t="s">
        <v>2691</v>
      </c>
      <c r="E5901">
        <v>1000730</v>
      </c>
      <c r="F5901" t="s">
        <v>47</v>
      </c>
      <c r="G5901" t="s">
        <v>80</v>
      </c>
      <c r="H5901" t="s">
        <v>2557</v>
      </c>
      <c r="I5901">
        <v>38200348</v>
      </c>
      <c r="J5901" t="s">
        <v>2558</v>
      </c>
      <c r="K5901">
        <v>0</v>
      </c>
      <c r="L5901" t="s">
        <v>1228</v>
      </c>
      <c r="M5901">
        <v>0</v>
      </c>
      <c r="N5901" t="s">
        <v>1228</v>
      </c>
    </row>
    <row r="5902" spans="1:14" hidden="1">
      <c r="A5902">
        <v>10</v>
      </c>
      <c r="B5902">
        <v>41</v>
      </c>
      <c r="C5902" t="s">
        <v>2555</v>
      </c>
      <c r="D5902" t="s">
        <v>2691</v>
      </c>
      <c r="E5902">
        <v>1000730</v>
      </c>
      <c r="F5902" t="s">
        <v>47</v>
      </c>
      <c r="G5902" t="s">
        <v>80</v>
      </c>
      <c r="H5902" t="s">
        <v>2557</v>
      </c>
      <c r="I5902">
        <v>38200348</v>
      </c>
      <c r="J5902" t="s">
        <v>2558</v>
      </c>
      <c r="K5902">
        <v>0</v>
      </c>
      <c r="L5902" t="s">
        <v>1228</v>
      </c>
      <c r="M5902">
        <v>0</v>
      </c>
      <c r="N5902" t="s">
        <v>1228</v>
      </c>
    </row>
    <row r="5903" spans="1:14" hidden="1">
      <c r="A5903">
        <v>10</v>
      </c>
      <c r="B5903">
        <v>41</v>
      </c>
      <c r="C5903" t="s">
        <v>2555</v>
      </c>
      <c r="D5903" t="s">
        <v>2691</v>
      </c>
      <c r="E5903">
        <v>1000730</v>
      </c>
      <c r="F5903" t="s">
        <v>47</v>
      </c>
      <c r="G5903" t="s">
        <v>117</v>
      </c>
      <c r="H5903" t="s">
        <v>2557</v>
      </c>
      <c r="I5903">
        <v>38200348</v>
      </c>
      <c r="J5903" t="s">
        <v>2558</v>
      </c>
      <c r="K5903">
        <v>0</v>
      </c>
      <c r="L5903" t="s">
        <v>1228</v>
      </c>
      <c r="M5903">
        <v>0</v>
      </c>
      <c r="N5903" t="s">
        <v>1228</v>
      </c>
    </row>
    <row r="5904" spans="1:14" hidden="1">
      <c r="A5904">
        <v>10</v>
      </c>
      <c r="B5904">
        <v>41</v>
      </c>
      <c r="C5904" t="s">
        <v>2555</v>
      </c>
      <c r="D5904" t="s">
        <v>2691</v>
      </c>
      <c r="E5904">
        <v>1000730</v>
      </c>
      <c r="F5904" t="s">
        <v>47</v>
      </c>
      <c r="G5904" t="s">
        <v>117</v>
      </c>
      <c r="H5904" t="s">
        <v>2557</v>
      </c>
      <c r="I5904">
        <v>38200348</v>
      </c>
      <c r="J5904" t="s">
        <v>2558</v>
      </c>
      <c r="K5904">
        <v>0</v>
      </c>
      <c r="L5904" t="s">
        <v>1228</v>
      </c>
      <c r="M5904">
        <v>0</v>
      </c>
      <c r="N5904" t="s">
        <v>1228</v>
      </c>
    </row>
    <row r="5905" spans="1:14" hidden="1">
      <c r="A5905">
        <v>10</v>
      </c>
      <c r="B5905">
        <v>41</v>
      </c>
      <c r="C5905" t="s">
        <v>2555</v>
      </c>
      <c r="D5905" t="s">
        <v>2691</v>
      </c>
      <c r="E5905">
        <v>1000730</v>
      </c>
      <c r="F5905" t="s">
        <v>47</v>
      </c>
      <c r="G5905" t="s">
        <v>150</v>
      </c>
      <c r="H5905" t="s">
        <v>2557</v>
      </c>
      <c r="I5905">
        <v>38200348</v>
      </c>
      <c r="J5905" t="s">
        <v>2558</v>
      </c>
      <c r="K5905">
        <v>0</v>
      </c>
      <c r="L5905" t="s">
        <v>1228</v>
      </c>
      <c r="M5905">
        <v>0</v>
      </c>
      <c r="N5905" t="s">
        <v>1228</v>
      </c>
    </row>
    <row r="5906" spans="1:14" hidden="1">
      <c r="A5906">
        <v>10</v>
      </c>
      <c r="B5906">
        <v>41</v>
      </c>
      <c r="C5906" t="s">
        <v>2555</v>
      </c>
      <c r="D5906" t="s">
        <v>2691</v>
      </c>
      <c r="E5906">
        <v>1000730</v>
      </c>
      <c r="F5906" t="s">
        <v>47</v>
      </c>
      <c r="G5906" t="s">
        <v>135</v>
      </c>
      <c r="H5906" t="s">
        <v>2557</v>
      </c>
      <c r="I5906">
        <v>38200348</v>
      </c>
      <c r="J5906" t="s">
        <v>2558</v>
      </c>
      <c r="K5906">
        <v>0</v>
      </c>
      <c r="L5906" t="s">
        <v>1228</v>
      </c>
      <c r="M5906">
        <v>0</v>
      </c>
      <c r="N5906" t="s">
        <v>1228</v>
      </c>
    </row>
    <row r="5907" spans="1:14" hidden="1">
      <c r="A5907">
        <v>10</v>
      </c>
      <c r="B5907">
        <v>41</v>
      </c>
      <c r="C5907" t="s">
        <v>2555</v>
      </c>
      <c r="D5907" t="s">
        <v>2691</v>
      </c>
      <c r="E5907">
        <v>1000730</v>
      </c>
      <c r="F5907" t="s">
        <v>47</v>
      </c>
      <c r="G5907" t="s">
        <v>320</v>
      </c>
      <c r="H5907" t="s">
        <v>2557</v>
      </c>
      <c r="I5907">
        <v>38200348</v>
      </c>
      <c r="J5907" t="s">
        <v>2558</v>
      </c>
      <c r="K5907">
        <v>0</v>
      </c>
      <c r="L5907" t="s">
        <v>1228</v>
      </c>
      <c r="M5907">
        <v>0</v>
      </c>
      <c r="N5907" t="s">
        <v>1228</v>
      </c>
    </row>
    <row r="5908" spans="1:14" hidden="1">
      <c r="A5908">
        <v>10</v>
      </c>
      <c r="B5908">
        <v>41</v>
      </c>
      <c r="C5908" t="s">
        <v>2555</v>
      </c>
      <c r="D5908" t="s">
        <v>2691</v>
      </c>
      <c r="E5908">
        <v>1000730</v>
      </c>
      <c r="F5908" t="s">
        <v>47</v>
      </c>
      <c r="G5908" t="s">
        <v>135</v>
      </c>
      <c r="H5908" t="s">
        <v>2557</v>
      </c>
      <c r="I5908">
        <v>38200348</v>
      </c>
      <c r="J5908" t="s">
        <v>2558</v>
      </c>
      <c r="K5908">
        <v>0</v>
      </c>
      <c r="L5908" t="s">
        <v>1228</v>
      </c>
      <c r="M5908">
        <v>0</v>
      </c>
      <c r="N5908" t="s">
        <v>1228</v>
      </c>
    </row>
    <row r="5909" spans="1:14" hidden="1">
      <c r="A5909">
        <v>10</v>
      </c>
      <c r="B5909">
        <v>41</v>
      </c>
      <c r="C5909" t="s">
        <v>2555</v>
      </c>
      <c r="D5909" t="s">
        <v>2691</v>
      </c>
      <c r="E5909">
        <v>1000730</v>
      </c>
      <c r="F5909" t="s">
        <v>47</v>
      </c>
      <c r="G5909" t="s">
        <v>409</v>
      </c>
      <c r="H5909" t="s">
        <v>2557</v>
      </c>
      <c r="I5909">
        <v>38200348</v>
      </c>
      <c r="J5909" t="s">
        <v>2558</v>
      </c>
      <c r="K5909">
        <v>0</v>
      </c>
      <c r="L5909" t="s">
        <v>1228</v>
      </c>
      <c r="M5909">
        <v>0</v>
      </c>
      <c r="N5909" t="s">
        <v>1228</v>
      </c>
    </row>
    <row r="5910" spans="1:14" hidden="1">
      <c r="A5910">
        <v>10</v>
      </c>
      <c r="B5910">
        <v>41</v>
      </c>
      <c r="C5910" t="s">
        <v>2555</v>
      </c>
      <c r="D5910" t="s">
        <v>2691</v>
      </c>
      <c r="E5910">
        <v>1000730</v>
      </c>
      <c r="F5910" t="s">
        <v>47</v>
      </c>
      <c r="G5910" t="s">
        <v>326</v>
      </c>
      <c r="H5910" t="s">
        <v>2557</v>
      </c>
      <c r="I5910">
        <v>38200348</v>
      </c>
      <c r="J5910" t="s">
        <v>2558</v>
      </c>
      <c r="K5910">
        <v>0</v>
      </c>
      <c r="L5910" t="s">
        <v>1228</v>
      </c>
      <c r="M5910">
        <v>0</v>
      </c>
      <c r="N5910" t="s">
        <v>1228</v>
      </c>
    </row>
    <row r="5911" spans="1:14" hidden="1">
      <c r="A5911">
        <v>10</v>
      </c>
      <c r="B5911">
        <v>41</v>
      </c>
      <c r="C5911" t="s">
        <v>2555</v>
      </c>
      <c r="D5911" t="s">
        <v>2691</v>
      </c>
      <c r="E5911">
        <v>1000730</v>
      </c>
      <c r="F5911" t="s">
        <v>47</v>
      </c>
      <c r="G5911" t="s">
        <v>317</v>
      </c>
      <c r="H5911" t="s">
        <v>2557</v>
      </c>
      <c r="I5911">
        <v>38200348</v>
      </c>
      <c r="J5911" t="s">
        <v>2558</v>
      </c>
      <c r="K5911">
        <v>0</v>
      </c>
      <c r="L5911" t="s">
        <v>1228</v>
      </c>
      <c r="M5911">
        <v>0</v>
      </c>
      <c r="N5911" t="s">
        <v>1228</v>
      </c>
    </row>
    <row r="5912" spans="1:14" hidden="1">
      <c r="A5912">
        <v>10</v>
      </c>
      <c r="B5912">
        <v>41</v>
      </c>
      <c r="C5912" t="s">
        <v>2555</v>
      </c>
      <c r="D5912" t="s">
        <v>2691</v>
      </c>
      <c r="E5912">
        <v>1000730</v>
      </c>
      <c r="F5912" t="s">
        <v>47</v>
      </c>
      <c r="G5912" t="s">
        <v>80</v>
      </c>
      <c r="H5912" t="s">
        <v>2557</v>
      </c>
      <c r="I5912">
        <v>38200348</v>
      </c>
      <c r="J5912" t="s">
        <v>2558</v>
      </c>
      <c r="K5912">
        <v>0</v>
      </c>
      <c r="L5912" t="s">
        <v>1228</v>
      </c>
      <c r="M5912">
        <v>0</v>
      </c>
      <c r="N5912" t="s">
        <v>1228</v>
      </c>
    </row>
    <row r="5913" spans="1:14" hidden="1">
      <c r="A5913">
        <v>10</v>
      </c>
      <c r="B5913">
        <v>41</v>
      </c>
      <c r="C5913" t="s">
        <v>2555</v>
      </c>
      <c r="D5913" t="s">
        <v>2691</v>
      </c>
      <c r="E5913">
        <v>1000730</v>
      </c>
      <c r="F5913" t="s">
        <v>47</v>
      </c>
      <c r="G5913" t="s">
        <v>245</v>
      </c>
      <c r="H5913" t="s">
        <v>2557</v>
      </c>
      <c r="I5913">
        <v>38200348</v>
      </c>
      <c r="J5913" t="s">
        <v>2558</v>
      </c>
      <c r="K5913">
        <v>0</v>
      </c>
      <c r="L5913" t="s">
        <v>1228</v>
      </c>
      <c r="M5913">
        <v>0</v>
      </c>
      <c r="N5913" t="s">
        <v>1228</v>
      </c>
    </row>
    <row r="5914" spans="1:14" hidden="1">
      <c r="A5914">
        <v>10</v>
      </c>
      <c r="B5914">
        <v>41</v>
      </c>
      <c r="C5914" t="s">
        <v>2555</v>
      </c>
      <c r="D5914" t="s">
        <v>2691</v>
      </c>
      <c r="E5914">
        <v>1000730</v>
      </c>
      <c r="F5914" t="s">
        <v>47</v>
      </c>
      <c r="G5914" t="s">
        <v>414</v>
      </c>
      <c r="H5914" t="s">
        <v>2557</v>
      </c>
      <c r="I5914">
        <v>38200348</v>
      </c>
      <c r="J5914" t="s">
        <v>2558</v>
      </c>
      <c r="K5914">
        <v>0</v>
      </c>
      <c r="L5914" t="s">
        <v>1228</v>
      </c>
      <c r="M5914">
        <v>0</v>
      </c>
      <c r="N5914" t="s">
        <v>1228</v>
      </c>
    </row>
    <row r="5915" spans="1:14" hidden="1">
      <c r="A5915">
        <v>10</v>
      </c>
      <c r="B5915">
        <v>41</v>
      </c>
      <c r="C5915" t="s">
        <v>2555</v>
      </c>
      <c r="D5915" t="s">
        <v>2691</v>
      </c>
      <c r="E5915">
        <v>1000730</v>
      </c>
      <c r="F5915" t="s">
        <v>47</v>
      </c>
      <c r="G5915" t="s">
        <v>155</v>
      </c>
      <c r="H5915" t="s">
        <v>2557</v>
      </c>
      <c r="I5915">
        <v>38200348</v>
      </c>
      <c r="J5915" t="s">
        <v>2558</v>
      </c>
      <c r="K5915">
        <v>0</v>
      </c>
      <c r="L5915" t="s">
        <v>1228</v>
      </c>
      <c r="M5915">
        <v>0</v>
      </c>
      <c r="N5915" t="s">
        <v>1228</v>
      </c>
    </row>
    <row r="5916" spans="1:14" hidden="1">
      <c r="A5916">
        <v>10</v>
      </c>
      <c r="B5916">
        <v>41</v>
      </c>
      <c r="C5916" t="s">
        <v>2555</v>
      </c>
      <c r="D5916" t="s">
        <v>2691</v>
      </c>
      <c r="E5916">
        <v>1000730</v>
      </c>
      <c r="F5916" t="s">
        <v>47</v>
      </c>
      <c r="G5916" t="s">
        <v>80</v>
      </c>
      <c r="H5916" t="s">
        <v>2557</v>
      </c>
      <c r="I5916">
        <v>38200348</v>
      </c>
      <c r="J5916" t="s">
        <v>2558</v>
      </c>
      <c r="K5916">
        <v>0</v>
      </c>
      <c r="L5916" t="s">
        <v>1228</v>
      </c>
      <c r="M5916">
        <v>0</v>
      </c>
      <c r="N5916" t="s">
        <v>1228</v>
      </c>
    </row>
    <row r="5917" spans="1:14" hidden="1">
      <c r="A5917">
        <v>10</v>
      </c>
      <c r="B5917">
        <v>41</v>
      </c>
      <c r="C5917" t="s">
        <v>2555</v>
      </c>
      <c r="D5917" t="s">
        <v>2691</v>
      </c>
      <c r="E5917">
        <v>1000730</v>
      </c>
      <c r="F5917" t="s">
        <v>47</v>
      </c>
      <c r="G5917" t="s">
        <v>137</v>
      </c>
      <c r="H5917" t="s">
        <v>2557</v>
      </c>
      <c r="I5917">
        <v>38200348</v>
      </c>
      <c r="J5917" t="s">
        <v>2558</v>
      </c>
      <c r="K5917">
        <v>0</v>
      </c>
      <c r="L5917" t="s">
        <v>1228</v>
      </c>
      <c r="M5917">
        <v>0</v>
      </c>
      <c r="N5917" t="s">
        <v>1228</v>
      </c>
    </row>
    <row r="5918" spans="1:14" hidden="1">
      <c r="A5918">
        <v>10</v>
      </c>
      <c r="B5918">
        <v>41</v>
      </c>
      <c r="C5918" t="s">
        <v>2555</v>
      </c>
      <c r="D5918" t="s">
        <v>2691</v>
      </c>
      <c r="E5918">
        <v>1000730</v>
      </c>
      <c r="F5918" t="s">
        <v>47</v>
      </c>
      <c r="G5918" t="s">
        <v>117</v>
      </c>
      <c r="H5918" t="s">
        <v>2557</v>
      </c>
      <c r="I5918">
        <v>38200348</v>
      </c>
      <c r="J5918" t="s">
        <v>2558</v>
      </c>
      <c r="K5918">
        <v>0</v>
      </c>
      <c r="L5918" t="s">
        <v>1228</v>
      </c>
      <c r="M5918">
        <v>0</v>
      </c>
      <c r="N5918" t="s">
        <v>1228</v>
      </c>
    </row>
    <row r="5919" spans="1:14" hidden="1">
      <c r="A5919">
        <v>10</v>
      </c>
      <c r="B5919">
        <v>41</v>
      </c>
      <c r="C5919" t="s">
        <v>2555</v>
      </c>
      <c r="D5919" t="s">
        <v>2691</v>
      </c>
      <c r="E5919">
        <v>1000730</v>
      </c>
      <c r="F5919" t="s">
        <v>47</v>
      </c>
      <c r="G5919" t="s">
        <v>245</v>
      </c>
      <c r="H5919" t="s">
        <v>2557</v>
      </c>
      <c r="I5919">
        <v>38200348</v>
      </c>
      <c r="J5919" t="s">
        <v>2558</v>
      </c>
      <c r="K5919">
        <v>0</v>
      </c>
      <c r="L5919" t="s">
        <v>1228</v>
      </c>
      <c r="M5919">
        <v>0</v>
      </c>
      <c r="N5919" t="s">
        <v>1228</v>
      </c>
    </row>
    <row r="5920" spans="1:14" hidden="1">
      <c r="A5920">
        <v>10</v>
      </c>
      <c r="B5920">
        <v>41</v>
      </c>
      <c r="C5920" t="s">
        <v>2555</v>
      </c>
      <c r="D5920" t="s">
        <v>2691</v>
      </c>
      <c r="E5920">
        <v>1000730</v>
      </c>
      <c r="F5920" t="s">
        <v>47</v>
      </c>
      <c r="G5920" t="s">
        <v>117</v>
      </c>
      <c r="H5920" t="s">
        <v>2557</v>
      </c>
      <c r="I5920">
        <v>38200348</v>
      </c>
      <c r="J5920" t="s">
        <v>2558</v>
      </c>
      <c r="K5920">
        <v>0</v>
      </c>
      <c r="L5920" t="s">
        <v>1228</v>
      </c>
      <c r="M5920">
        <v>0</v>
      </c>
      <c r="N5920" t="s">
        <v>1228</v>
      </c>
    </row>
    <row r="5921" spans="1:14" hidden="1">
      <c r="A5921">
        <v>10</v>
      </c>
      <c r="B5921">
        <v>41</v>
      </c>
      <c r="C5921" t="s">
        <v>2555</v>
      </c>
      <c r="D5921" t="s">
        <v>2691</v>
      </c>
      <c r="E5921">
        <v>1000730</v>
      </c>
      <c r="F5921" t="s">
        <v>47</v>
      </c>
      <c r="G5921" t="s">
        <v>254</v>
      </c>
      <c r="H5921" t="s">
        <v>2557</v>
      </c>
      <c r="I5921">
        <v>38200348</v>
      </c>
      <c r="J5921" t="s">
        <v>2558</v>
      </c>
      <c r="K5921">
        <v>0</v>
      </c>
      <c r="L5921" t="s">
        <v>1228</v>
      </c>
      <c r="M5921">
        <v>0</v>
      </c>
      <c r="N5921" t="s">
        <v>1228</v>
      </c>
    </row>
    <row r="5922" spans="1:14" hidden="1">
      <c r="A5922">
        <v>10</v>
      </c>
      <c r="B5922">
        <v>41</v>
      </c>
      <c r="C5922" t="s">
        <v>2555</v>
      </c>
      <c r="D5922" t="s">
        <v>2691</v>
      </c>
      <c r="E5922">
        <v>1000730</v>
      </c>
      <c r="F5922" t="s">
        <v>47</v>
      </c>
      <c r="G5922" t="s">
        <v>135</v>
      </c>
      <c r="H5922" t="s">
        <v>2557</v>
      </c>
      <c r="I5922">
        <v>38200348</v>
      </c>
      <c r="J5922" t="s">
        <v>2558</v>
      </c>
      <c r="K5922">
        <v>0</v>
      </c>
      <c r="L5922" t="s">
        <v>1228</v>
      </c>
      <c r="M5922">
        <v>0</v>
      </c>
      <c r="N5922" t="s">
        <v>1228</v>
      </c>
    </row>
    <row r="5923" spans="1:14" hidden="1">
      <c r="A5923">
        <v>10</v>
      </c>
      <c r="B5923">
        <v>41</v>
      </c>
      <c r="C5923" t="s">
        <v>2555</v>
      </c>
      <c r="D5923" t="s">
        <v>2691</v>
      </c>
      <c r="E5923">
        <v>1000730</v>
      </c>
      <c r="F5923" t="s">
        <v>47</v>
      </c>
      <c r="G5923" t="s">
        <v>135</v>
      </c>
      <c r="H5923" t="s">
        <v>2557</v>
      </c>
      <c r="I5923">
        <v>38200360</v>
      </c>
      <c r="J5923" t="s">
        <v>2558</v>
      </c>
      <c r="K5923">
        <v>0</v>
      </c>
      <c r="L5923" t="s">
        <v>1228</v>
      </c>
      <c r="M5923">
        <v>0</v>
      </c>
      <c r="N5923" t="s">
        <v>1228</v>
      </c>
    </row>
    <row r="5924" spans="1:14" hidden="1">
      <c r="A5924">
        <v>10</v>
      </c>
      <c r="B5924">
        <v>41</v>
      </c>
      <c r="C5924" t="s">
        <v>2555</v>
      </c>
      <c r="D5924" t="s">
        <v>2691</v>
      </c>
      <c r="E5924">
        <v>1000730</v>
      </c>
      <c r="F5924" t="s">
        <v>47</v>
      </c>
      <c r="G5924" t="s">
        <v>245</v>
      </c>
      <c r="H5924" t="s">
        <v>2557</v>
      </c>
      <c r="I5924">
        <v>38200360</v>
      </c>
      <c r="J5924" t="s">
        <v>2558</v>
      </c>
      <c r="K5924">
        <v>0</v>
      </c>
      <c r="L5924" t="s">
        <v>1228</v>
      </c>
      <c r="M5924">
        <v>0</v>
      </c>
      <c r="N5924" t="s">
        <v>1228</v>
      </c>
    </row>
    <row r="5925" spans="1:14" hidden="1">
      <c r="A5925">
        <v>10</v>
      </c>
      <c r="B5925">
        <v>41</v>
      </c>
      <c r="C5925" t="s">
        <v>2555</v>
      </c>
      <c r="D5925" t="s">
        <v>2691</v>
      </c>
      <c r="E5925">
        <v>1000730</v>
      </c>
      <c r="F5925" t="s">
        <v>47</v>
      </c>
      <c r="G5925" t="s">
        <v>117</v>
      </c>
      <c r="H5925" t="s">
        <v>2557</v>
      </c>
      <c r="I5925">
        <v>38200360</v>
      </c>
      <c r="J5925" t="s">
        <v>2558</v>
      </c>
      <c r="K5925">
        <v>0</v>
      </c>
      <c r="L5925" t="s">
        <v>1228</v>
      </c>
      <c r="M5925">
        <v>0</v>
      </c>
      <c r="N5925" t="s">
        <v>1228</v>
      </c>
    </row>
    <row r="5926" spans="1:14" hidden="1">
      <c r="A5926">
        <v>10</v>
      </c>
      <c r="B5926">
        <v>41</v>
      </c>
      <c r="C5926" t="s">
        <v>2555</v>
      </c>
      <c r="D5926" t="s">
        <v>2691</v>
      </c>
      <c r="E5926">
        <v>1000730</v>
      </c>
      <c r="F5926" t="s">
        <v>47</v>
      </c>
      <c r="G5926" t="s">
        <v>135</v>
      </c>
      <c r="H5926" t="s">
        <v>2557</v>
      </c>
      <c r="I5926">
        <v>38200360</v>
      </c>
      <c r="J5926" t="s">
        <v>2558</v>
      </c>
      <c r="K5926">
        <v>0</v>
      </c>
      <c r="L5926" t="s">
        <v>1228</v>
      </c>
      <c r="M5926">
        <v>0</v>
      </c>
      <c r="N5926" t="s">
        <v>1228</v>
      </c>
    </row>
    <row r="5927" spans="1:14" hidden="1">
      <c r="A5927">
        <v>10</v>
      </c>
      <c r="B5927">
        <v>41</v>
      </c>
      <c r="C5927" t="s">
        <v>2555</v>
      </c>
      <c r="D5927" t="s">
        <v>2691</v>
      </c>
      <c r="E5927">
        <v>1000730</v>
      </c>
      <c r="F5927" t="s">
        <v>47</v>
      </c>
      <c r="G5927" t="s">
        <v>137</v>
      </c>
      <c r="H5927" t="s">
        <v>2557</v>
      </c>
      <c r="I5927">
        <v>38200360</v>
      </c>
      <c r="J5927" t="s">
        <v>2558</v>
      </c>
      <c r="K5927">
        <v>0</v>
      </c>
      <c r="L5927" t="s">
        <v>1228</v>
      </c>
      <c r="M5927">
        <v>0</v>
      </c>
      <c r="N5927" t="s">
        <v>1228</v>
      </c>
    </row>
    <row r="5928" spans="1:14" hidden="1">
      <c r="A5928">
        <v>10</v>
      </c>
      <c r="B5928">
        <v>41</v>
      </c>
      <c r="C5928" t="s">
        <v>2555</v>
      </c>
      <c r="D5928" t="s">
        <v>2691</v>
      </c>
      <c r="E5928">
        <v>1000730</v>
      </c>
      <c r="F5928" t="s">
        <v>47</v>
      </c>
      <c r="G5928" t="s">
        <v>245</v>
      </c>
      <c r="H5928" t="s">
        <v>2557</v>
      </c>
      <c r="I5928">
        <v>38200360</v>
      </c>
      <c r="J5928" t="s">
        <v>2558</v>
      </c>
      <c r="K5928">
        <v>0</v>
      </c>
      <c r="L5928" t="s">
        <v>1228</v>
      </c>
      <c r="M5928">
        <v>0</v>
      </c>
      <c r="N5928" t="s">
        <v>1228</v>
      </c>
    </row>
    <row r="5929" spans="1:14" hidden="1">
      <c r="A5929">
        <v>10</v>
      </c>
      <c r="B5929">
        <v>41</v>
      </c>
      <c r="C5929" t="s">
        <v>2555</v>
      </c>
      <c r="D5929" t="s">
        <v>2691</v>
      </c>
      <c r="E5929">
        <v>1000730</v>
      </c>
      <c r="F5929" t="s">
        <v>47</v>
      </c>
      <c r="G5929" t="s">
        <v>117</v>
      </c>
      <c r="H5929" t="s">
        <v>2557</v>
      </c>
      <c r="I5929">
        <v>38200360</v>
      </c>
      <c r="J5929" t="s">
        <v>2558</v>
      </c>
      <c r="K5929">
        <v>0</v>
      </c>
      <c r="L5929" t="s">
        <v>1228</v>
      </c>
      <c r="M5929">
        <v>0</v>
      </c>
      <c r="N5929" t="s">
        <v>1228</v>
      </c>
    </row>
    <row r="5930" spans="1:14" hidden="1">
      <c r="A5930">
        <v>10</v>
      </c>
      <c r="B5930">
        <v>41</v>
      </c>
      <c r="C5930" t="s">
        <v>2555</v>
      </c>
      <c r="D5930" t="s">
        <v>2691</v>
      </c>
      <c r="E5930">
        <v>1000730</v>
      </c>
      <c r="F5930" t="s">
        <v>47</v>
      </c>
      <c r="G5930" t="s">
        <v>481</v>
      </c>
      <c r="H5930" t="s">
        <v>2557</v>
      </c>
      <c r="I5930">
        <v>38200360</v>
      </c>
      <c r="J5930" t="s">
        <v>2558</v>
      </c>
      <c r="K5930">
        <v>0</v>
      </c>
      <c r="L5930" t="s">
        <v>1228</v>
      </c>
      <c r="M5930">
        <v>0</v>
      </c>
      <c r="N5930" t="s">
        <v>1228</v>
      </c>
    </row>
    <row r="5931" spans="1:14" hidden="1">
      <c r="A5931">
        <v>10</v>
      </c>
      <c r="B5931">
        <v>41</v>
      </c>
      <c r="C5931" t="s">
        <v>2555</v>
      </c>
      <c r="D5931" t="s">
        <v>2691</v>
      </c>
      <c r="E5931">
        <v>1000730</v>
      </c>
      <c r="F5931" t="s">
        <v>47</v>
      </c>
      <c r="G5931" t="s">
        <v>317</v>
      </c>
      <c r="H5931" t="s">
        <v>2557</v>
      </c>
      <c r="I5931">
        <v>38200360</v>
      </c>
      <c r="J5931" t="s">
        <v>2558</v>
      </c>
      <c r="K5931">
        <v>0</v>
      </c>
      <c r="L5931" t="s">
        <v>1228</v>
      </c>
      <c r="M5931">
        <v>0</v>
      </c>
      <c r="N5931" t="s">
        <v>1228</v>
      </c>
    </row>
    <row r="5932" spans="1:14" hidden="1">
      <c r="A5932">
        <v>10</v>
      </c>
      <c r="B5932">
        <v>41</v>
      </c>
      <c r="C5932" t="s">
        <v>2555</v>
      </c>
      <c r="D5932" t="s">
        <v>2691</v>
      </c>
      <c r="E5932">
        <v>1000730</v>
      </c>
      <c r="F5932" t="s">
        <v>47</v>
      </c>
      <c r="G5932" t="s">
        <v>481</v>
      </c>
      <c r="H5932" t="s">
        <v>2557</v>
      </c>
      <c r="I5932">
        <v>38200360</v>
      </c>
      <c r="J5932" t="s">
        <v>2558</v>
      </c>
      <c r="K5932">
        <v>1</v>
      </c>
      <c r="L5932" t="s">
        <v>1228</v>
      </c>
      <c r="M5932">
        <v>0</v>
      </c>
      <c r="N5932" t="s">
        <v>1228</v>
      </c>
    </row>
    <row r="5933" spans="1:14" hidden="1">
      <c r="A5933">
        <v>10</v>
      </c>
      <c r="B5933">
        <v>41</v>
      </c>
      <c r="C5933" t="s">
        <v>2555</v>
      </c>
      <c r="D5933" t="s">
        <v>2691</v>
      </c>
      <c r="E5933">
        <v>1000730</v>
      </c>
      <c r="F5933" t="s">
        <v>47</v>
      </c>
      <c r="G5933" t="s">
        <v>117</v>
      </c>
      <c r="H5933" t="s">
        <v>2557</v>
      </c>
      <c r="I5933">
        <v>38200360</v>
      </c>
      <c r="J5933" t="s">
        <v>2558</v>
      </c>
      <c r="K5933">
        <v>0</v>
      </c>
      <c r="L5933" t="s">
        <v>1228</v>
      </c>
      <c r="M5933">
        <v>0</v>
      </c>
      <c r="N5933" t="s">
        <v>1228</v>
      </c>
    </row>
    <row r="5934" spans="1:14" hidden="1">
      <c r="A5934">
        <v>10</v>
      </c>
      <c r="B5934">
        <v>41</v>
      </c>
      <c r="C5934" t="s">
        <v>2555</v>
      </c>
      <c r="D5934" t="s">
        <v>2691</v>
      </c>
      <c r="E5934">
        <v>1000730</v>
      </c>
      <c r="F5934" t="s">
        <v>47</v>
      </c>
      <c r="G5934" t="s">
        <v>481</v>
      </c>
      <c r="H5934" t="s">
        <v>2557</v>
      </c>
      <c r="I5934">
        <v>38200360</v>
      </c>
      <c r="J5934" t="s">
        <v>2558</v>
      </c>
      <c r="K5934">
        <v>0</v>
      </c>
      <c r="L5934" t="s">
        <v>1228</v>
      </c>
      <c r="M5934">
        <v>0</v>
      </c>
      <c r="N5934" t="s">
        <v>1228</v>
      </c>
    </row>
    <row r="5935" spans="1:14" hidden="1">
      <c r="A5935">
        <v>10</v>
      </c>
      <c r="B5935">
        <v>41</v>
      </c>
      <c r="C5935" t="s">
        <v>2555</v>
      </c>
      <c r="D5935" t="s">
        <v>2691</v>
      </c>
      <c r="E5935">
        <v>1000730</v>
      </c>
      <c r="F5935" t="s">
        <v>47</v>
      </c>
      <c r="G5935" t="s">
        <v>137</v>
      </c>
      <c r="H5935" t="s">
        <v>2557</v>
      </c>
      <c r="I5935">
        <v>38200360</v>
      </c>
      <c r="J5935" t="s">
        <v>2558</v>
      </c>
      <c r="K5935">
        <v>0</v>
      </c>
      <c r="L5935" t="s">
        <v>1228</v>
      </c>
      <c r="M5935">
        <v>0</v>
      </c>
      <c r="N5935" t="s">
        <v>1228</v>
      </c>
    </row>
    <row r="5936" spans="1:14" hidden="1">
      <c r="A5936">
        <v>10</v>
      </c>
      <c r="B5936">
        <v>41</v>
      </c>
      <c r="C5936" t="s">
        <v>2555</v>
      </c>
      <c r="D5936" t="s">
        <v>2691</v>
      </c>
      <c r="E5936">
        <v>1000730</v>
      </c>
      <c r="F5936" t="s">
        <v>47</v>
      </c>
      <c r="G5936" t="s">
        <v>117</v>
      </c>
      <c r="H5936" t="s">
        <v>2557</v>
      </c>
      <c r="I5936">
        <v>38200360</v>
      </c>
      <c r="J5936" t="s">
        <v>2558</v>
      </c>
      <c r="K5936" s="45">
        <v>32550</v>
      </c>
      <c r="L5936" t="s">
        <v>1228</v>
      </c>
      <c r="M5936" s="45">
        <v>6184</v>
      </c>
      <c r="N5936" t="s">
        <v>1228</v>
      </c>
    </row>
    <row r="5937" spans="1:14" hidden="1">
      <c r="A5937">
        <v>10</v>
      </c>
      <c r="B5937">
        <v>41</v>
      </c>
      <c r="C5937" t="s">
        <v>2555</v>
      </c>
      <c r="D5937" t="s">
        <v>2691</v>
      </c>
      <c r="E5937">
        <v>1000730</v>
      </c>
      <c r="F5937" t="s">
        <v>47</v>
      </c>
      <c r="G5937" t="s">
        <v>245</v>
      </c>
      <c r="H5937" t="s">
        <v>2557</v>
      </c>
      <c r="I5937">
        <v>38200360</v>
      </c>
      <c r="J5937" t="s">
        <v>2558</v>
      </c>
      <c r="K5937">
        <v>0</v>
      </c>
      <c r="L5937" t="s">
        <v>1228</v>
      </c>
      <c r="M5937">
        <v>0</v>
      </c>
      <c r="N5937" t="s">
        <v>1228</v>
      </c>
    </row>
    <row r="5938" spans="1:14" hidden="1">
      <c r="A5938">
        <v>10</v>
      </c>
      <c r="B5938">
        <v>41</v>
      </c>
      <c r="C5938" t="s">
        <v>2555</v>
      </c>
      <c r="D5938" t="s">
        <v>2691</v>
      </c>
      <c r="E5938">
        <v>1000730</v>
      </c>
      <c r="F5938" t="s">
        <v>47</v>
      </c>
      <c r="G5938" t="s">
        <v>117</v>
      </c>
      <c r="H5938" t="s">
        <v>2557</v>
      </c>
      <c r="I5938">
        <v>38200360</v>
      </c>
      <c r="J5938" t="s">
        <v>2558</v>
      </c>
      <c r="K5938">
        <v>0</v>
      </c>
      <c r="L5938" t="s">
        <v>1228</v>
      </c>
      <c r="M5938">
        <v>0</v>
      </c>
      <c r="N5938" t="s">
        <v>1228</v>
      </c>
    </row>
    <row r="5939" spans="1:14" hidden="1">
      <c r="A5939">
        <v>10</v>
      </c>
      <c r="B5939">
        <v>41</v>
      </c>
      <c r="C5939" t="s">
        <v>2555</v>
      </c>
      <c r="D5939" t="s">
        <v>2691</v>
      </c>
      <c r="E5939">
        <v>1000730</v>
      </c>
      <c r="F5939" t="s">
        <v>47</v>
      </c>
      <c r="G5939" t="s">
        <v>177</v>
      </c>
      <c r="H5939" t="s">
        <v>2557</v>
      </c>
      <c r="I5939">
        <v>38200360</v>
      </c>
      <c r="J5939" t="s">
        <v>2558</v>
      </c>
      <c r="K5939">
        <v>0</v>
      </c>
      <c r="L5939" t="s">
        <v>1228</v>
      </c>
      <c r="M5939">
        <v>0</v>
      </c>
      <c r="N5939" t="s">
        <v>1228</v>
      </c>
    </row>
    <row r="5940" spans="1:14" hidden="1">
      <c r="A5940">
        <v>10</v>
      </c>
      <c r="B5940">
        <v>41</v>
      </c>
      <c r="C5940" t="s">
        <v>2555</v>
      </c>
      <c r="D5940" t="s">
        <v>2691</v>
      </c>
      <c r="E5940">
        <v>1000730</v>
      </c>
      <c r="F5940" t="s">
        <v>47</v>
      </c>
      <c r="G5940" t="s">
        <v>150</v>
      </c>
      <c r="H5940" t="s">
        <v>2557</v>
      </c>
      <c r="I5940">
        <v>38200360</v>
      </c>
      <c r="J5940" t="s">
        <v>2558</v>
      </c>
      <c r="K5940">
        <v>287</v>
      </c>
      <c r="L5940" t="s">
        <v>1228</v>
      </c>
      <c r="M5940">
        <v>55</v>
      </c>
      <c r="N5940" t="s">
        <v>1228</v>
      </c>
    </row>
    <row r="5941" spans="1:14" hidden="1">
      <c r="A5941">
        <v>10</v>
      </c>
      <c r="B5941">
        <v>41</v>
      </c>
      <c r="C5941" t="s">
        <v>2555</v>
      </c>
      <c r="D5941" t="s">
        <v>2691</v>
      </c>
      <c r="E5941">
        <v>1000730</v>
      </c>
      <c r="F5941" t="s">
        <v>47</v>
      </c>
      <c r="G5941" t="s">
        <v>135</v>
      </c>
      <c r="H5941" t="s">
        <v>2557</v>
      </c>
      <c r="I5941">
        <v>38200360</v>
      </c>
      <c r="J5941" t="s">
        <v>2558</v>
      </c>
      <c r="K5941">
        <v>422</v>
      </c>
      <c r="L5941" t="s">
        <v>1228</v>
      </c>
      <c r="M5941">
        <v>80</v>
      </c>
      <c r="N5941" t="s">
        <v>1228</v>
      </c>
    </row>
    <row r="5942" spans="1:14" hidden="1">
      <c r="A5942">
        <v>10</v>
      </c>
      <c r="B5942">
        <v>41</v>
      </c>
      <c r="C5942" t="s">
        <v>2555</v>
      </c>
      <c r="D5942" t="s">
        <v>2691</v>
      </c>
      <c r="E5942">
        <v>1000730</v>
      </c>
      <c r="F5942" t="s">
        <v>47</v>
      </c>
      <c r="G5942" t="s">
        <v>1131</v>
      </c>
      <c r="H5942" t="s">
        <v>2557</v>
      </c>
      <c r="I5942">
        <v>38200360</v>
      </c>
      <c r="J5942" t="s">
        <v>2558</v>
      </c>
      <c r="K5942">
        <v>662</v>
      </c>
      <c r="L5942" t="s">
        <v>1228</v>
      </c>
      <c r="M5942">
        <v>126</v>
      </c>
      <c r="N5942" t="s">
        <v>1228</v>
      </c>
    </row>
    <row r="5943" spans="1:14" hidden="1">
      <c r="A5943">
        <v>10</v>
      </c>
      <c r="B5943">
        <v>41</v>
      </c>
      <c r="C5943" t="s">
        <v>2555</v>
      </c>
      <c r="D5943" t="s">
        <v>2691</v>
      </c>
      <c r="E5943">
        <v>1000730</v>
      </c>
      <c r="F5943" t="s">
        <v>47</v>
      </c>
      <c r="G5943" t="s">
        <v>481</v>
      </c>
      <c r="H5943" t="s">
        <v>2557</v>
      </c>
      <c r="I5943">
        <v>38200360</v>
      </c>
      <c r="J5943" t="s">
        <v>2558</v>
      </c>
      <c r="K5943">
        <v>446</v>
      </c>
      <c r="L5943" t="s">
        <v>1228</v>
      </c>
      <c r="M5943">
        <v>85</v>
      </c>
      <c r="N5943" t="s">
        <v>1228</v>
      </c>
    </row>
    <row r="5944" spans="1:14" hidden="1">
      <c r="A5944">
        <v>10</v>
      </c>
      <c r="B5944">
        <v>41</v>
      </c>
      <c r="C5944" t="s">
        <v>2555</v>
      </c>
      <c r="D5944" t="s">
        <v>2691</v>
      </c>
      <c r="E5944">
        <v>1000730</v>
      </c>
      <c r="F5944" t="s">
        <v>47</v>
      </c>
      <c r="G5944" t="s">
        <v>150</v>
      </c>
      <c r="H5944" t="s">
        <v>2557</v>
      </c>
      <c r="I5944">
        <v>38200360</v>
      </c>
      <c r="J5944" t="s">
        <v>2558</v>
      </c>
      <c r="K5944">
        <v>0</v>
      </c>
      <c r="L5944" t="s">
        <v>1228</v>
      </c>
      <c r="M5944">
        <v>0</v>
      </c>
      <c r="N5944" t="s">
        <v>1228</v>
      </c>
    </row>
    <row r="5945" spans="1:14" hidden="1">
      <c r="A5945">
        <v>10</v>
      </c>
      <c r="B5945">
        <v>41</v>
      </c>
      <c r="C5945" t="s">
        <v>2555</v>
      </c>
      <c r="D5945" t="s">
        <v>2691</v>
      </c>
      <c r="E5945">
        <v>1000730</v>
      </c>
      <c r="F5945" t="s">
        <v>47</v>
      </c>
      <c r="G5945" t="s">
        <v>137</v>
      </c>
      <c r="H5945" t="s">
        <v>2557</v>
      </c>
      <c r="I5945">
        <v>38200360</v>
      </c>
      <c r="J5945" t="s">
        <v>2558</v>
      </c>
      <c r="K5945">
        <v>0</v>
      </c>
      <c r="L5945" t="s">
        <v>1228</v>
      </c>
      <c r="M5945">
        <v>0</v>
      </c>
      <c r="N5945" t="s">
        <v>1228</v>
      </c>
    </row>
    <row r="5946" spans="1:14" hidden="1">
      <c r="A5946">
        <v>10</v>
      </c>
      <c r="B5946">
        <v>41</v>
      </c>
      <c r="C5946" t="s">
        <v>2555</v>
      </c>
      <c r="D5946" t="s">
        <v>2691</v>
      </c>
      <c r="E5946">
        <v>1000730</v>
      </c>
      <c r="F5946" t="s">
        <v>47</v>
      </c>
      <c r="G5946" t="s">
        <v>80</v>
      </c>
      <c r="H5946" t="s">
        <v>2557</v>
      </c>
      <c r="I5946">
        <v>38200360</v>
      </c>
      <c r="J5946" t="s">
        <v>2558</v>
      </c>
      <c r="K5946">
        <v>0</v>
      </c>
      <c r="L5946" t="s">
        <v>1228</v>
      </c>
      <c r="M5946">
        <v>0</v>
      </c>
      <c r="N5946" t="s">
        <v>1228</v>
      </c>
    </row>
    <row r="5947" spans="1:14" hidden="1">
      <c r="A5947">
        <v>10</v>
      </c>
      <c r="B5947">
        <v>41</v>
      </c>
      <c r="C5947" t="s">
        <v>2555</v>
      </c>
      <c r="D5947" t="s">
        <v>2691</v>
      </c>
      <c r="E5947">
        <v>1000730</v>
      </c>
      <c r="F5947" t="s">
        <v>47</v>
      </c>
      <c r="G5947" t="s">
        <v>252</v>
      </c>
      <c r="H5947" t="s">
        <v>2557</v>
      </c>
      <c r="I5947">
        <v>38200360</v>
      </c>
      <c r="J5947" t="s">
        <v>2558</v>
      </c>
      <c r="K5947">
        <v>0</v>
      </c>
      <c r="L5947" t="s">
        <v>1228</v>
      </c>
      <c r="M5947">
        <v>0</v>
      </c>
      <c r="N5947" t="s">
        <v>1228</v>
      </c>
    </row>
    <row r="5948" spans="1:14" hidden="1">
      <c r="A5948">
        <v>10</v>
      </c>
      <c r="B5948">
        <v>41</v>
      </c>
      <c r="C5948" t="s">
        <v>2555</v>
      </c>
      <c r="D5948" t="s">
        <v>2691</v>
      </c>
      <c r="E5948">
        <v>1000730</v>
      </c>
      <c r="F5948" t="s">
        <v>47</v>
      </c>
      <c r="G5948" t="s">
        <v>245</v>
      </c>
      <c r="H5948" t="s">
        <v>2557</v>
      </c>
      <c r="I5948">
        <v>38200360</v>
      </c>
      <c r="J5948" t="s">
        <v>2558</v>
      </c>
      <c r="K5948">
        <v>0</v>
      </c>
      <c r="L5948" t="s">
        <v>1228</v>
      </c>
      <c r="M5948">
        <v>0</v>
      </c>
      <c r="N5948" t="s">
        <v>1228</v>
      </c>
    </row>
    <row r="5949" spans="1:14" hidden="1">
      <c r="A5949">
        <v>10</v>
      </c>
      <c r="B5949">
        <v>41</v>
      </c>
      <c r="C5949" t="s">
        <v>2555</v>
      </c>
      <c r="D5949" t="s">
        <v>2691</v>
      </c>
      <c r="E5949">
        <v>1000730</v>
      </c>
      <c r="F5949" t="s">
        <v>47</v>
      </c>
      <c r="G5949" t="s">
        <v>117</v>
      </c>
      <c r="H5949" t="s">
        <v>2557</v>
      </c>
      <c r="I5949">
        <v>38200360</v>
      </c>
      <c r="J5949" t="s">
        <v>2558</v>
      </c>
      <c r="K5949">
        <v>0</v>
      </c>
      <c r="L5949" t="s">
        <v>1228</v>
      </c>
      <c r="M5949">
        <v>0</v>
      </c>
      <c r="N5949" t="s">
        <v>1228</v>
      </c>
    </row>
    <row r="5950" spans="1:14" hidden="1">
      <c r="A5950">
        <v>10</v>
      </c>
      <c r="B5950">
        <v>41</v>
      </c>
      <c r="C5950" t="s">
        <v>2555</v>
      </c>
      <c r="D5950" t="s">
        <v>2691</v>
      </c>
      <c r="E5950">
        <v>1000730</v>
      </c>
      <c r="F5950" t="s">
        <v>47</v>
      </c>
      <c r="G5950" t="s">
        <v>135</v>
      </c>
      <c r="H5950" t="s">
        <v>2557</v>
      </c>
      <c r="I5950">
        <v>38200360</v>
      </c>
      <c r="J5950" t="s">
        <v>2558</v>
      </c>
      <c r="K5950">
        <v>0</v>
      </c>
      <c r="L5950" t="s">
        <v>1228</v>
      </c>
      <c r="M5950">
        <v>0</v>
      </c>
      <c r="N5950" t="s">
        <v>1228</v>
      </c>
    </row>
    <row r="5951" spans="1:14" hidden="1">
      <c r="A5951">
        <v>10</v>
      </c>
      <c r="B5951">
        <v>41</v>
      </c>
      <c r="C5951" t="s">
        <v>2555</v>
      </c>
      <c r="D5951" t="s">
        <v>2691</v>
      </c>
      <c r="E5951">
        <v>1000730</v>
      </c>
      <c r="F5951" t="s">
        <v>47</v>
      </c>
      <c r="G5951" t="s">
        <v>245</v>
      </c>
      <c r="H5951" t="s">
        <v>2557</v>
      </c>
      <c r="I5951">
        <v>38200360</v>
      </c>
      <c r="J5951" t="s">
        <v>2558</v>
      </c>
      <c r="K5951">
        <v>0</v>
      </c>
      <c r="L5951" t="s">
        <v>1228</v>
      </c>
      <c r="M5951">
        <v>0</v>
      </c>
      <c r="N5951" t="s">
        <v>1228</v>
      </c>
    </row>
    <row r="5952" spans="1:14" hidden="1">
      <c r="A5952">
        <v>10</v>
      </c>
      <c r="B5952">
        <v>41</v>
      </c>
      <c r="C5952" t="s">
        <v>2555</v>
      </c>
      <c r="D5952" t="s">
        <v>2691</v>
      </c>
      <c r="E5952">
        <v>1000730</v>
      </c>
      <c r="F5952" t="s">
        <v>47</v>
      </c>
      <c r="G5952" t="s">
        <v>117</v>
      </c>
      <c r="H5952" t="s">
        <v>2557</v>
      </c>
      <c r="I5952">
        <v>38200360</v>
      </c>
      <c r="J5952" t="s">
        <v>2558</v>
      </c>
      <c r="K5952">
        <v>0</v>
      </c>
      <c r="L5952" t="s">
        <v>1228</v>
      </c>
      <c r="M5952">
        <v>0</v>
      </c>
      <c r="N5952" t="s">
        <v>1228</v>
      </c>
    </row>
    <row r="5953" spans="1:14" hidden="1">
      <c r="A5953">
        <v>10</v>
      </c>
      <c r="B5953">
        <v>41</v>
      </c>
      <c r="C5953" t="s">
        <v>2555</v>
      </c>
      <c r="D5953" t="s">
        <v>2691</v>
      </c>
      <c r="E5953">
        <v>1000730</v>
      </c>
      <c r="F5953" t="s">
        <v>47</v>
      </c>
      <c r="G5953" t="s">
        <v>481</v>
      </c>
      <c r="H5953" t="s">
        <v>2557</v>
      </c>
      <c r="I5953">
        <v>38200360</v>
      </c>
      <c r="J5953" t="s">
        <v>2558</v>
      </c>
      <c r="K5953">
        <v>0</v>
      </c>
      <c r="L5953" t="s">
        <v>1228</v>
      </c>
      <c r="M5953">
        <v>0</v>
      </c>
      <c r="N5953" t="s">
        <v>1228</v>
      </c>
    </row>
    <row r="5954" spans="1:14" hidden="1">
      <c r="A5954">
        <v>10</v>
      </c>
      <c r="B5954">
        <v>41</v>
      </c>
      <c r="C5954" t="s">
        <v>2555</v>
      </c>
      <c r="D5954" t="s">
        <v>2691</v>
      </c>
      <c r="E5954">
        <v>1000730</v>
      </c>
      <c r="F5954" t="s">
        <v>47</v>
      </c>
      <c r="G5954" t="s">
        <v>117</v>
      </c>
      <c r="H5954" t="s">
        <v>2557</v>
      </c>
      <c r="I5954">
        <v>38200360</v>
      </c>
      <c r="J5954" t="s">
        <v>2558</v>
      </c>
      <c r="K5954">
        <v>0</v>
      </c>
      <c r="L5954" t="s">
        <v>1228</v>
      </c>
      <c r="M5954">
        <v>0</v>
      </c>
      <c r="N5954" t="s">
        <v>1228</v>
      </c>
    </row>
    <row r="5955" spans="1:14" hidden="1">
      <c r="A5955">
        <v>10</v>
      </c>
      <c r="B5955">
        <v>41</v>
      </c>
      <c r="C5955" t="s">
        <v>2555</v>
      </c>
      <c r="D5955" t="s">
        <v>2691</v>
      </c>
      <c r="E5955">
        <v>1000730</v>
      </c>
      <c r="F5955" t="s">
        <v>47</v>
      </c>
      <c r="G5955" t="s">
        <v>317</v>
      </c>
      <c r="H5955" t="s">
        <v>2557</v>
      </c>
      <c r="I5955">
        <v>38200360</v>
      </c>
      <c r="J5955" t="s">
        <v>2558</v>
      </c>
      <c r="K5955">
        <v>0</v>
      </c>
      <c r="L5955" t="s">
        <v>1228</v>
      </c>
      <c r="M5955">
        <v>0</v>
      </c>
      <c r="N5955" t="s">
        <v>1228</v>
      </c>
    </row>
    <row r="5956" spans="1:14" hidden="1">
      <c r="A5956">
        <v>10</v>
      </c>
      <c r="B5956">
        <v>41</v>
      </c>
      <c r="C5956" t="s">
        <v>2555</v>
      </c>
      <c r="D5956" t="s">
        <v>2691</v>
      </c>
      <c r="E5956">
        <v>1000730</v>
      </c>
      <c r="F5956" t="s">
        <v>47</v>
      </c>
      <c r="G5956" t="s">
        <v>481</v>
      </c>
      <c r="H5956" t="s">
        <v>2557</v>
      </c>
      <c r="I5956">
        <v>38200360</v>
      </c>
      <c r="J5956" t="s">
        <v>2558</v>
      </c>
      <c r="K5956">
        <v>0</v>
      </c>
      <c r="L5956" t="s">
        <v>1228</v>
      </c>
      <c r="M5956">
        <v>0</v>
      </c>
      <c r="N5956" t="s">
        <v>1228</v>
      </c>
    </row>
    <row r="5957" spans="1:14" hidden="1">
      <c r="A5957">
        <v>10</v>
      </c>
      <c r="B5957">
        <v>41</v>
      </c>
      <c r="C5957" t="s">
        <v>2555</v>
      </c>
      <c r="D5957" t="s">
        <v>2691</v>
      </c>
      <c r="E5957">
        <v>1000730</v>
      </c>
      <c r="F5957" t="s">
        <v>47</v>
      </c>
      <c r="G5957" t="s">
        <v>135</v>
      </c>
      <c r="H5957" t="s">
        <v>2557</v>
      </c>
      <c r="I5957">
        <v>38200360</v>
      </c>
      <c r="J5957" t="s">
        <v>2558</v>
      </c>
      <c r="K5957">
        <v>0</v>
      </c>
      <c r="L5957" t="s">
        <v>1228</v>
      </c>
      <c r="M5957">
        <v>0</v>
      </c>
      <c r="N5957" t="s">
        <v>1228</v>
      </c>
    </row>
    <row r="5958" spans="1:14" hidden="1">
      <c r="A5958">
        <v>10</v>
      </c>
      <c r="B5958">
        <v>41</v>
      </c>
      <c r="C5958" t="s">
        <v>2555</v>
      </c>
      <c r="D5958" t="s">
        <v>2691</v>
      </c>
      <c r="E5958">
        <v>1000730</v>
      </c>
      <c r="F5958" t="s">
        <v>47</v>
      </c>
      <c r="G5958" t="s">
        <v>137</v>
      </c>
      <c r="H5958" t="s">
        <v>2557</v>
      </c>
      <c r="I5958">
        <v>38200360</v>
      </c>
      <c r="J5958" t="s">
        <v>2558</v>
      </c>
      <c r="K5958">
        <v>0</v>
      </c>
      <c r="L5958" t="s">
        <v>1228</v>
      </c>
      <c r="M5958">
        <v>0</v>
      </c>
      <c r="N5958" t="s">
        <v>1228</v>
      </c>
    </row>
    <row r="5959" spans="1:14" hidden="1">
      <c r="A5959">
        <v>10</v>
      </c>
      <c r="B5959">
        <v>41</v>
      </c>
      <c r="C5959" t="s">
        <v>2555</v>
      </c>
      <c r="D5959" t="s">
        <v>2691</v>
      </c>
      <c r="E5959">
        <v>1000730</v>
      </c>
      <c r="F5959" t="s">
        <v>47</v>
      </c>
      <c r="G5959" t="s">
        <v>245</v>
      </c>
      <c r="H5959" t="s">
        <v>2557</v>
      </c>
      <c r="I5959">
        <v>38200360</v>
      </c>
      <c r="J5959" t="s">
        <v>2558</v>
      </c>
      <c r="K5959">
        <v>0</v>
      </c>
      <c r="L5959" t="s">
        <v>1228</v>
      </c>
      <c r="M5959">
        <v>0</v>
      </c>
      <c r="N5959" t="s">
        <v>1228</v>
      </c>
    </row>
    <row r="5960" spans="1:14" hidden="1">
      <c r="A5960">
        <v>10</v>
      </c>
      <c r="B5960">
        <v>41</v>
      </c>
      <c r="C5960" t="s">
        <v>2555</v>
      </c>
      <c r="D5960" t="s">
        <v>2691</v>
      </c>
      <c r="E5960">
        <v>1000730</v>
      </c>
      <c r="F5960" t="s">
        <v>47</v>
      </c>
      <c r="G5960" t="s">
        <v>177</v>
      </c>
      <c r="H5960" t="s">
        <v>2557</v>
      </c>
      <c r="I5960">
        <v>38200360</v>
      </c>
      <c r="J5960" t="s">
        <v>2558</v>
      </c>
      <c r="K5960">
        <v>0</v>
      </c>
      <c r="L5960" t="s">
        <v>1228</v>
      </c>
      <c r="M5960">
        <v>0</v>
      </c>
      <c r="N5960" t="s">
        <v>1228</v>
      </c>
    </row>
    <row r="5961" spans="1:14" hidden="1">
      <c r="A5961">
        <v>10</v>
      </c>
      <c r="B5961">
        <v>41</v>
      </c>
      <c r="C5961" t="s">
        <v>2555</v>
      </c>
      <c r="D5961" t="s">
        <v>2691</v>
      </c>
      <c r="E5961">
        <v>1000730</v>
      </c>
      <c r="F5961" t="s">
        <v>47</v>
      </c>
      <c r="G5961" t="s">
        <v>481</v>
      </c>
      <c r="H5961" t="s">
        <v>2557</v>
      </c>
      <c r="I5961">
        <v>38200360</v>
      </c>
      <c r="J5961" t="s">
        <v>2558</v>
      </c>
      <c r="K5961">
        <v>0</v>
      </c>
      <c r="L5961" t="s">
        <v>1228</v>
      </c>
      <c r="M5961">
        <v>0</v>
      </c>
      <c r="N5961" t="s">
        <v>1228</v>
      </c>
    </row>
    <row r="5962" spans="1:14" hidden="1">
      <c r="A5962">
        <v>10</v>
      </c>
      <c r="B5962">
        <v>41</v>
      </c>
      <c r="C5962" t="s">
        <v>2555</v>
      </c>
      <c r="D5962" t="s">
        <v>2691</v>
      </c>
      <c r="E5962">
        <v>1000730</v>
      </c>
      <c r="F5962" t="s">
        <v>47</v>
      </c>
      <c r="G5962" t="s">
        <v>117</v>
      </c>
      <c r="H5962" t="s">
        <v>2557</v>
      </c>
      <c r="I5962">
        <v>38200360</v>
      </c>
      <c r="J5962" t="s">
        <v>2558</v>
      </c>
      <c r="K5962">
        <v>0</v>
      </c>
      <c r="L5962" t="s">
        <v>1228</v>
      </c>
      <c r="M5962">
        <v>0</v>
      </c>
      <c r="N5962" t="s">
        <v>1228</v>
      </c>
    </row>
    <row r="5963" spans="1:14" hidden="1">
      <c r="A5963">
        <v>10</v>
      </c>
      <c r="B5963">
        <v>41</v>
      </c>
      <c r="C5963" t="s">
        <v>2555</v>
      </c>
      <c r="D5963" t="s">
        <v>2691</v>
      </c>
      <c r="E5963">
        <v>1000730</v>
      </c>
      <c r="F5963" t="s">
        <v>47</v>
      </c>
      <c r="G5963" t="s">
        <v>252</v>
      </c>
      <c r="H5963" t="s">
        <v>2557</v>
      </c>
      <c r="I5963">
        <v>38200360</v>
      </c>
      <c r="J5963" t="s">
        <v>2558</v>
      </c>
      <c r="K5963">
        <v>0</v>
      </c>
      <c r="L5963" t="s">
        <v>1228</v>
      </c>
      <c r="M5963">
        <v>0</v>
      </c>
      <c r="N5963" t="s">
        <v>1228</v>
      </c>
    </row>
    <row r="5964" spans="1:14" hidden="1">
      <c r="A5964">
        <v>10</v>
      </c>
      <c r="B5964">
        <v>41</v>
      </c>
      <c r="C5964" t="s">
        <v>2555</v>
      </c>
      <c r="D5964" t="s">
        <v>2691</v>
      </c>
      <c r="E5964">
        <v>1000730</v>
      </c>
      <c r="F5964" t="s">
        <v>47</v>
      </c>
      <c r="G5964" t="s">
        <v>117</v>
      </c>
      <c r="H5964" t="s">
        <v>2557</v>
      </c>
      <c r="I5964">
        <v>38200360</v>
      </c>
      <c r="J5964" t="s">
        <v>2558</v>
      </c>
      <c r="K5964">
        <v>0</v>
      </c>
      <c r="L5964" t="s">
        <v>1228</v>
      </c>
      <c r="M5964">
        <v>0</v>
      </c>
      <c r="N5964" t="s">
        <v>1228</v>
      </c>
    </row>
    <row r="5965" spans="1:14" hidden="1">
      <c r="A5965">
        <v>10</v>
      </c>
      <c r="B5965">
        <v>41</v>
      </c>
      <c r="C5965" t="s">
        <v>2555</v>
      </c>
      <c r="D5965" t="s">
        <v>2691</v>
      </c>
      <c r="E5965">
        <v>1000730</v>
      </c>
      <c r="F5965" t="s">
        <v>47</v>
      </c>
      <c r="G5965" t="s">
        <v>1131</v>
      </c>
      <c r="H5965" t="s">
        <v>2557</v>
      </c>
      <c r="I5965">
        <v>38200360</v>
      </c>
      <c r="J5965" t="s">
        <v>2558</v>
      </c>
      <c r="K5965">
        <v>0</v>
      </c>
      <c r="L5965" t="s">
        <v>1228</v>
      </c>
      <c r="M5965">
        <v>0</v>
      </c>
      <c r="N5965" t="s">
        <v>1228</v>
      </c>
    </row>
    <row r="5966" spans="1:14" hidden="1">
      <c r="A5966">
        <v>10</v>
      </c>
      <c r="B5966">
        <v>41</v>
      </c>
      <c r="C5966" t="s">
        <v>2555</v>
      </c>
      <c r="D5966" t="s">
        <v>2691</v>
      </c>
      <c r="E5966">
        <v>1000730</v>
      </c>
      <c r="F5966" t="s">
        <v>47</v>
      </c>
      <c r="G5966" t="s">
        <v>481</v>
      </c>
      <c r="H5966" t="s">
        <v>2557</v>
      </c>
      <c r="I5966">
        <v>38200360</v>
      </c>
      <c r="J5966" t="s">
        <v>2558</v>
      </c>
      <c r="K5966">
        <v>0</v>
      </c>
      <c r="L5966" t="s">
        <v>1228</v>
      </c>
      <c r="M5966">
        <v>0</v>
      </c>
      <c r="N5966" t="s">
        <v>1228</v>
      </c>
    </row>
    <row r="5967" spans="1:14" hidden="1">
      <c r="A5967">
        <v>10</v>
      </c>
      <c r="B5967">
        <v>41</v>
      </c>
      <c r="C5967" t="s">
        <v>2555</v>
      </c>
      <c r="D5967" t="s">
        <v>2691</v>
      </c>
      <c r="E5967">
        <v>1000730</v>
      </c>
      <c r="F5967" t="s">
        <v>47</v>
      </c>
      <c r="G5967" t="s">
        <v>150</v>
      </c>
      <c r="H5967" t="s">
        <v>2557</v>
      </c>
      <c r="I5967">
        <v>38200360</v>
      </c>
      <c r="J5967" t="s">
        <v>2558</v>
      </c>
      <c r="K5967">
        <v>0</v>
      </c>
      <c r="L5967" t="s">
        <v>1228</v>
      </c>
      <c r="M5967">
        <v>0</v>
      </c>
      <c r="N5967" t="s">
        <v>1228</v>
      </c>
    </row>
    <row r="5968" spans="1:14" hidden="1">
      <c r="A5968">
        <v>10</v>
      </c>
      <c r="B5968">
        <v>41</v>
      </c>
      <c r="C5968" t="s">
        <v>2555</v>
      </c>
      <c r="D5968" t="s">
        <v>2691</v>
      </c>
      <c r="E5968">
        <v>1000730</v>
      </c>
      <c r="F5968" t="s">
        <v>47</v>
      </c>
      <c r="G5968" t="s">
        <v>135</v>
      </c>
      <c r="H5968" t="s">
        <v>2557</v>
      </c>
      <c r="I5968">
        <v>38200360</v>
      </c>
      <c r="J5968" t="s">
        <v>2558</v>
      </c>
      <c r="K5968">
        <v>0</v>
      </c>
      <c r="L5968" t="s">
        <v>1228</v>
      </c>
      <c r="M5968">
        <v>0</v>
      </c>
      <c r="N5968" t="s">
        <v>1228</v>
      </c>
    </row>
    <row r="5969" spans="1:14" hidden="1">
      <c r="A5969">
        <v>10</v>
      </c>
      <c r="B5969">
        <v>41</v>
      </c>
      <c r="C5969" t="s">
        <v>2555</v>
      </c>
      <c r="D5969" t="s">
        <v>2691</v>
      </c>
      <c r="E5969">
        <v>1000730</v>
      </c>
      <c r="F5969" t="s">
        <v>47</v>
      </c>
      <c r="G5969" t="s">
        <v>150</v>
      </c>
      <c r="H5969" t="s">
        <v>2557</v>
      </c>
      <c r="I5969">
        <v>38200360</v>
      </c>
      <c r="J5969" t="s">
        <v>2558</v>
      </c>
      <c r="K5969">
        <v>0</v>
      </c>
      <c r="L5969" t="s">
        <v>1228</v>
      </c>
      <c r="M5969">
        <v>0</v>
      </c>
      <c r="N5969" t="s">
        <v>1228</v>
      </c>
    </row>
    <row r="5970" spans="1:14" hidden="1">
      <c r="A5970">
        <v>10</v>
      </c>
      <c r="B5970">
        <v>41</v>
      </c>
      <c r="C5970" t="s">
        <v>2555</v>
      </c>
      <c r="D5970" t="s">
        <v>2691</v>
      </c>
      <c r="E5970">
        <v>1000730</v>
      </c>
      <c r="F5970" t="s">
        <v>47</v>
      </c>
      <c r="G5970" t="s">
        <v>80</v>
      </c>
      <c r="H5970" t="s">
        <v>2557</v>
      </c>
      <c r="I5970">
        <v>38200360</v>
      </c>
      <c r="J5970" t="s">
        <v>2558</v>
      </c>
      <c r="K5970">
        <v>0</v>
      </c>
      <c r="L5970" t="s">
        <v>1228</v>
      </c>
      <c r="M5970">
        <v>0</v>
      </c>
      <c r="N5970" t="s">
        <v>1228</v>
      </c>
    </row>
    <row r="5971" spans="1:14" hidden="1">
      <c r="A5971">
        <v>19</v>
      </c>
      <c r="B5971">
        <v>41</v>
      </c>
      <c r="C5971" t="s">
        <v>2555</v>
      </c>
      <c r="D5971" t="s">
        <v>2691</v>
      </c>
      <c r="E5971">
        <v>1000730</v>
      </c>
      <c r="F5971" t="s">
        <v>47</v>
      </c>
      <c r="G5971" t="s">
        <v>54</v>
      </c>
      <c r="H5971" t="s">
        <v>2557</v>
      </c>
      <c r="I5971">
        <v>38200361</v>
      </c>
      <c r="J5971" t="s">
        <v>2558</v>
      </c>
      <c r="K5971">
        <v>0</v>
      </c>
      <c r="L5971" t="s">
        <v>1228</v>
      </c>
      <c r="M5971">
        <v>0</v>
      </c>
      <c r="N5971" t="s">
        <v>1228</v>
      </c>
    </row>
    <row r="5972" spans="1:14" hidden="1">
      <c r="A5972">
        <v>19</v>
      </c>
      <c r="B5972">
        <v>41</v>
      </c>
      <c r="C5972" t="s">
        <v>2555</v>
      </c>
      <c r="D5972" t="s">
        <v>2691</v>
      </c>
      <c r="E5972">
        <v>1000730</v>
      </c>
      <c r="F5972" t="s">
        <v>47</v>
      </c>
      <c r="G5972" t="s">
        <v>54</v>
      </c>
      <c r="H5972" t="s">
        <v>2557</v>
      </c>
      <c r="I5972">
        <v>38200361</v>
      </c>
      <c r="J5972" t="s">
        <v>2558</v>
      </c>
      <c r="K5972">
        <v>0</v>
      </c>
      <c r="L5972" t="s">
        <v>1228</v>
      </c>
      <c r="M5972">
        <v>0</v>
      </c>
      <c r="N5972" t="s">
        <v>1228</v>
      </c>
    </row>
    <row r="5973" spans="1:14" hidden="1">
      <c r="A5973">
        <v>19</v>
      </c>
      <c r="B5973">
        <v>41</v>
      </c>
      <c r="C5973" t="s">
        <v>2555</v>
      </c>
      <c r="D5973" t="s">
        <v>2691</v>
      </c>
      <c r="E5973">
        <v>1000730</v>
      </c>
      <c r="F5973" t="s">
        <v>47</v>
      </c>
      <c r="G5973" t="s">
        <v>54</v>
      </c>
      <c r="H5973" t="s">
        <v>2557</v>
      </c>
      <c r="I5973">
        <v>38200361</v>
      </c>
      <c r="J5973" t="s">
        <v>2558</v>
      </c>
      <c r="K5973">
        <v>0</v>
      </c>
      <c r="L5973" t="s">
        <v>1228</v>
      </c>
      <c r="M5973">
        <v>0</v>
      </c>
      <c r="N5973" t="s">
        <v>1228</v>
      </c>
    </row>
    <row r="5974" spans="1:14" hidden="1">
      <c r="A5974">
        <v>19</v>
      </c>
      <c r="B5974">
        <v>41</v>
      </c>
      <c r="C5974" t="s">
        <v>2555</v>
      </c>
      <c r="D5974" t="s">
        <v>2691</v>
      </c>
      <c r="E5974">
        <v>1000730</v>
      </c>
      <c r="F5974" t="s">
        <v>47</v>
      </c>
      <c r="G5974" t="s">
        <v>54</v>
      </c>
      <c r="H5974" t="s">
        <v>2557</v>
      </c>
      <c r="I5974">
        <v>38200361</v>
      </c>
      <c r="J5974" t="s">
        <v>2558</v>
      </c>
      <c r="K5974">
        <v>0</v>
      </c>
      <c r="L5974" t="s">
        <v>1228</v>
      </c>
      <c r="M5974">
        <v>0</v>
      </c>
      <c r="N5974" t="s">
        <v>1228</v>
      </c>
    </row>
    <row r="5975" spans="1:14" hidden="1">
      <c r="A5975">
        <v>19</v>
      </c>
      <c r="B5975">
        <v>41</v>
      </c>
      <c r="C5975" t="s">
        <v>2555</v>
      </c>
      <c r="D5975" t="s">
        <v>2691</v>
      </c>
      <c r="E5975">
        <v>1000730</v>
      </c>
      <c r="F5975" t="s">
        <v>47</v>
      </c>
      <c r="G5975" t="s">
        <v>54</v>
      </c>
      <c r="H5975" t="s">
        <v>2557</v>
      </c>
      <c r="I5975">
        <v>38200361</v>
      </c>
      <c r="J5975" t="s">
        <v>2558</v>
      </c>
      <c r="K5975">
        <v>0</v>
      </c>
      <c r="L5975" t="s">
        <v>1228</v>
      </c>
      <c r="M5975">
        <v>0</v>
      </c>
      <c r="N5975" t="s">
        <v>1228</v>
      </c>
    </row>
    <row r="5976" spans="1:14" hidden="1">
      <c r="A5976">
        <v>19</v>
      </c>
      <c r="B5976">
        <v>41</v>
      </c>
      <c r="C5976" t="s">
        <v>2555</v>
      </c>
      <c r="D5976" t="s">
        <v>2691</v>
      </c>
      <c r="E5976">
        <v>1000730</v>
      </c>
      <c r="F5976" t="s">
        <v>47</v>
      </c>
      <c r="G5976" t="s">
        <v>54</v>
      </c>
      <c r="H5976" t="s">
        <v>2557</v>
      </c>
      <c r="I5976">
        <v>38200361</v>
      </c>
      <c r="J5976" t="s">
        <v>2558</v>
      </c>
      <c r="K5976">
        <v>0</v>
      </c>
      <c r="L5976" t="s">
        <v>1228</v>
      </c>
      <c r="M5976">
        <v>0</v>
      </c>
      <c r="N5976" t="s">
        <v>1228</v>
      </c>
    </row>
    <row r="5977" spans="1:14" hidden="1">
      <c r="A5977">
        <v>19</v>
      </c>
      <c r="B5977">
        <v>41</v>
      </c>
      <c r="C5977" t="s">
        <v>2555</v>
      </c>
      <c r="D5977" t="s">
        <v>2691</v>
      </c>
      <c r="E5977">
        <v>1000730</v>
      </c>
      <c r="F5977" t="s">
        <v>47</v>
      </c>
      <c r="G5977" t="s">
        <v>54</v>
      </c>
      <c r="H5977" t="s">
        <v>2557</v>
      </c>
      <c r="I5977">
        <v>38200361</v>
      </c>
      <c r="J5977" t="s">
        <v>2558</v>
      </c>
      <c r="K5977">
        <v>0</v>
      </c>
      <c r="L5977" t="s">
        <v>1228</v>
      </c>
      <c r="M5977">
        <v>0</v>
      </c>
      <c r="N5977" t="s">
        <v>1228</v>
      </c>
    </row>
    <row r="5978" spans="1:14" hidden="1">
      <c r="A5978">
        <v>19</v>
      </c>
      <c r="B5978">
        <v>41</v>
      </c>
      <c r="C5978" t="s">
        <v>2555</v>
      </c>
      <c r="D5978" t="s">
        <v>2691</v>
      </c>
      <c r="E5978">
        <v>1000730</v>
      </c>
      <c r="F5978" t="s">
        <v>47</v>
      </c>
      <c r="G5978" t="s">
        <v>54</v>
      </c>
      <c r="H5978" t="s">
        <v>2557</v>
      </c>
      <c r="I5978">
        <v>38200361</v>
      </c>
      <c r="J5978" t="s">
        <v>2558</v>
      </c>
      <c r="K5978" s="45">
        <v>13531</v>
      </c>
      <c r="L5978" t="s">
        <v>1228</v>
      </c>
      <c r="M5978" s="45">
        <v>2571</v>
      </c>
      <c r="N5978" t="s">
        <v>1228</v>
      </c>
    </row>
    <row r="5979" spans="1:14" hidden="1">
      <c r="A5979">
        <v>19</v>
      </c>
      <c r="B5979">
        <v>41</v>
      </c>
      <c r="C5979" t="s">
        <v>2555</v>
      </c>
      <c r="D5979" t="s">
        <v>2691</v>
      </c>
      <c r="E5979">
        <v>1000730</v>
      </c>
      <c r="F5979" t="s">
        <v>47</v>
      </c>
      <c r="G5979" t="s">
        <v>54</v>
      </c>
      <c r="H5979" t="s">
        <v>2557</v>
      </c>
      <c r="I5979">
        <v>38200361</v>
      </c>
      <c r="J5979" t="s">
        <v>2558</v>
      </c>
      <c r="K5979" s="45">
        <v>45336</v>
      </c>
      <c r="L5979" t="s">
        <v>1228</v>
      </c>
      <c r="M5979" s="45">
        <v>8614</v>
      </c>
      <c r="N5979" t="s">
        <v>1228</v>
      </c>
    </row>
    <row r="5980" spans="1:14" hidden="1">
      <c r="A5980">
        <v>19</v>
      </c>
      <c r="B5980">
        <v>41</v>
      </c>
      <c r="C5980" t="s">
        <v>2555</v>
      </c>
      <c r="D5980" t="s">
        <v>2691</v>
      </c>
      <c r="E5980">
        <v>1000730</v>
      </c>
      <c r="F5980" t="s">
        <v>47</v>
      </c>
      <c r="G5980" t="s">
        <v>54</v>
      </c>
      <c r="H5980" t="s">
        <v>2557</v>
      </c>
      <c r="I5980">
        <v>38200361</v>
      </c>
      <c r="J5980" t="s">
        <v>2558</v>
      </c>
      <c r="K5980">
        <v>0</v>
      </c>
      <c r="L5980" t="s">
        <v>1228</v>
      </c>
      <c r="M5980">
        <v>0</v>
      </c>
      <c r="N5980" t="s">
        <v>1228</v>
      </c>
    </row>
    <row r="5981" spans="1:14" hidden="1">
      <c r="A5981">
        <v>19</v>
      </c>
      <c r="B5981">
        <v>41</v>
      </c>
      <c r="C5981" t="s">
        <v>2560</v>
      </c>
      <c r="D5981" t="s">
        <v>2691</v>
      </c>
      <c r="E5981">
        <v>1000730</v>
      </c>
      <c r="F5981" t="s">
        <v>47</v>
      </c>
      <c r="G5981" t="s">
        <v>54</v>
      </c>
      <c r="H5981" t="s">
        <v>2557</v>
      </c>
      <c r="I5981">
        <v>3913325088</v>
      </c>
      <c r="J5981" t="s">
        <v>2558</v>
      </c>
      <c r="K5981">
        <v>0</v>
      </c>
      <c r="L5981" t="s">
        <v>1228</v>
      </c>
      <c r="M5981">
        <v>0</v>
      </c>
      <c r="N5981" t="s">
        <v>1228</v>
      </c>
    </row>
    <row r="5982" spans="1:14" hidden="1">
      <c r="A5982">
        <v>19</v>
      </c>
      <c r="B5982">
        <v>41</v>
      </c>
      <c r="C5982" t="s">
        <v>2560</v>
      </c>
      <c r="D5982" t="s">
        <v>2691</v>
      </c>
      <c r="E5982">
        <v>1000730</v>
      </c>
      <c r="F5982" t="s">
        <v>47</v>
      </c>
      <c r="G5982" t="s">
        <v>54</v>
      </c>
      <c r="H5982" t="s">
        <v>2557</v>
      </c>
      <c r="I5982">
        <v>3913325088</v>
      </c>
      <c r="J5982" t="s">
        <v>2558</v>
      </c>
      <c r="K5982">
        <v>0</v>
      </c>
      <c r="L5982" t="s">
        <v>1228</v>
      </c>
      <c r="M5982">
        <v>0</v>
      </c>
      <c r="N5982" t="s">
        <v>1228</v>
      </c>
    </row>
    <row r="5983" spans="1:14" hidden="1">
      <c r="A5983">
        <v>19</v>
      </c>
      <c r="B5983">
        <v>41</v>
      </c>
      <c r="C5983" t="s">
        <v>2560</v>
      </c>
      <c r="D5983" t="s">
        <v>2691</v>
      </c>
      <c r="E5983">
        <v>1000730</v>
      </c>
      <c r="F5983" t="s">
        <v>47</v>
      </c>
      <c r="G5983" t="s">
        <v>54</v>
      </c>
      <c r="H5983" t="s">
        <v>2557</v>
      </c>
      <c r="I5983">
        <v>3913325088</v>
      </c>
      <c r="J5983" t="s">
        <v>2558</v>
      </c>
      <c r="K5983">
        <v>0</v>
      </c>
      <c r="L5983" t="s">
        <v>1228</v>
      </c>
      <c r="M5983">
        <v>0</v>
      </c>
      <c r="N5983" t="s">
        <v>1228</v>
      </c>
    </row>
    <row r="5984" spans="1:14" hidden="1">
      <c r="A5984">
        <v>19</v>
      </c>
      <c r="B5984">
        <v>41</v>
      </c>
      <c r="C5984" t="s">
        <v>2560</v>
      </c>
      <c r="D5984" t="s">
        <v>2691</v>
      </c>
      <c r="E5984">
        <v>1000730</v>
      </c>
      <c r="F5984" t="s">
        <v>47</v>
      </c>
      <c r="G5984" t="s">
        <v>54</v>
      </c>
      <c r="H5984" t="s">
        <v>2557</v>
      </c>
      <c r="I5984">
        <v>3913325088</v>
      </c>
      <c r="J5984" t="s">
        <v>2558</v>
      </c>
      <c r="K5984">
        <v>0</v>
      </c>
      <c r="L5984" t="s">
        <v>1228</v>
      </c>
      <c r="M5984">
        <v>0</v>
      </c>
      <c r="N5984" t="s">
        <v>1228</v>
      </c>
    </row>
    <row r="5985" spans="1:14" hidden="1">
      <c r="A5985">
        <v>19</v>
      </c>
      <c r="B5985">
        <v>41</v>
      </c>
      <c r="C5985" t="s">
        <v>2560</v>
      </c>
      <c r="D5985" t="s">
        <v>2691</v>
      </c>
      <c r="E5985">
        <v>1000730</v>
      </c>
      <c r="F5985" t="s">
        <v>47</v>
      </c>
      <c r="G5985" t="s">
        <v>54</v>
      </c>
      <c r="H5985" t="s">
        <v>2557</v>
      </c>
      <c r="I5985">
        <v>3913325088</v>
      </c>
      <c r="J5985" t="s">
        <v>2558</v>
      </c>
      <c r="K5985">
        <v>0</v>
      </c>
      <c r="L5985" t="s">
        <v>1228</v>
      </c>
      <c r="M5985">
        <v>0</v>
      </c>
      <c r="N5985" t="s">
        <v>1228</v>
      </c>
    </row>
    <row r="5986" spans="1:14" hidden="1">
      <c r="A5986">
        <v>19</v>
      </c>
      <c r="B5986">
        <v>41</v>
      </c>
      <c r="C5986" t="s">
        <v>2560</v>
      </c>
      <c r="D5986" t="s">
        <v>2691</v>
      </c>
      <c r="E5986">
        <v>1000730</v>
      </c>
      <c r="F5986" t="s">
        <v>47</v>
      </c>
      <c r="G5986" t="s">
        <v>54</v>
      </c>
      <c r="H5986" t="s">
        <v>2557</v>
      </c>
      <c r="I5986">
        <v>3913325088</v>
      </c>
      <c r="J5986" t="s">
        <v>2558</v>
      </c>
      <c r="K5986">
        <v>0</v>
      </c>
      <c r="L5986" t="s">
        <v>1228</v>
      </c>
      <c r="M5986">
        <v>0</v>
      </c>
      <c r="N5986" t="s">
        <v>1228</v>
      </c>
    </row>
    <row r="5987" spans="1:14" hidden="1">
      <c r="A5987">
        <v>19</v>
      </c>
      <c r="B5987">
        <v>41</v>
      </c>
      <c r="C5987" t="s">
        <v>2560</v>
      </c>
      <c r="D5987" t="s">
        <v>2691</v>
      </c>
      <c r="E5987">
        <v>1000730</v>
      </c>
      <c r="F5987" t="s">
        <v>47</v>
      </c>
      <c r="G5987" t="s">
        <v>54</v>
      </c>
      <c r="H5987" t="s">
        <v>2557</v>
      </c>
      <c r="I5987">
        <v>3913325088</v>
      </c>
      <c r="J5987" t="s">
        <v>2558</v>
      </c>
      <c r="K5987">
        <v>0</v>
      </c>
      <c r="L5987" t="s">
        <v>1228</v>
      </c>
      <c r="M5987">
        <v>0</v>
      </c>
      <c r="N5987" t="s">
        <v>1228</v>
      </c>
    </row>
    <row r="5988" spans="1:14" hidden="1">
      <c r="A5988">
        <v>19</v>
      </c>
      <c r="B5988">
        <v>41</v>
      </c>
      <c r="C5988" t="s">
        <v>2560</v>
      </c>
      <c r="D5988" t="s">
        <v>2691</v>
      </c>
      <c r="E5988">
        <v>1000730</v>
      </c>
      <c r="F5988" t="s">
        <v>47</v>
      </c>
      <c r="G5988" t="s">
        <v>54</v>
      </c>
      <c r="H5988" t="s">
        <v>2557</v>
      </c>
      <c r="I5988">
        <v>3913325088</v>
      </c>
      <c r="J5988" t="s">
        <v>2558</v>
      </c>
      <c r="K5988">
        <v>0</v>
      </c>
      <c r="L5988" t="s">
        <v>1228</v>
      </c>
      <c r="M5988">
        <v>0</v>
      </c>
      <c r="N5988" t="s">
        <v>1228</v>
      </c>
    </row>
    <row r="5989" spans="1:14" hidden="1">
      <c r="A5989">
        <v>19</v>
      </c>
      <c r="B5989">
        <v>41</v>
      </c>
      <c r="C5989" t="s">
        <v>2560</v>
      </c>
      <c r="D5989" t="s">
        <v>2691</v>
      </c>
      <c r="E5989">
        <v>1000730</v>
      </c>
      <c r="F5989" t="s">
        <v>47</v>
      </c>
      <c r="G5989" t="s">
        <v>54</v>
      </c>
      <c r="H5989" t="s">
        <v>2557</v>
      </c>
      <c r="I5989">
        <v>3913325088</v>
      </c>
      <c r="J5989" t="s">
        <v>2558</v>
      </c>
      <c r="K5989">
        <v>0</v>
      </c>
      <c r="L5989" t="s">
        <v>1228</v>
      </c>
      <c r="M5989">
        <v>0</v>
      </c>
      <c r="N5989" t="s">
        <v>1228</v>
      </c>
    </row>
    <row r="5990" spans="1:14" hidden="1">
      <c r="A5990">
        <v>19</v>
      </c>
      <c r="B5990">
        <v>41</v>
      </c>
      <c r="C5990" t="s">
        <v>2560</v>
      </c>
      <c r="D5990" t="s">
        <v>2691</v>
      </c>
      <c r="E5990">
        <v>1000730</v>
      </c>
      <c r="F5990" t="s">
        <v>47</v>
      </c>
      <c r="G5990" t="s">
        <v>54</v>
      </c>
      <c r="H5990" t="s">
        <v>2557</v>
      </c>
      <c r="I5990">
        <v>3913325088</v>
      </c>
      <c r="J5990" t="s">
        <v>2558</v>
      </c>
      <c r="K5990">
        <v>0</v>
      </c>
      <c r="L5990" t="s">
        <v>1228</v>
      </c>
      <c r="M5990">
        <v>0</v>
      </c>
      <c r="N5990" t="s">
        <v>1228</v>
      </c>
    </row>
    <row r="5991" spans="1:14" hidden="1">
      <c r="A5991">
        <v>19</v>
      </c>
      <c r="B5991">
        <v>41</v>
      </c>
      <c r="C5991" t="s">
        <v>2560</v>
      </c>
      <c r="D5991" t="s">
        <v>2691</v>
      </c>
      <c r="E5991">
        <v>1000730</v>
      </c>
      <c r="F5991" t="s">
        <v>47</v>
      </c>
      <c r="G5991" t="s">
        <v>54</v>
      </c>
      <c r="H5991" t="s">
        <v>2557</v>
      </c>
      <c r="I5991">
        <v>3913325088</v>
      </c>
      <c r="J5991" t="s">
        <v>2558</v>
      </c>
      <c r="K5991">
        <v>1</v>
      </c>
      <c r="L5991" t="s">
        <v>1228</v>
      </c>
      <c r="M5991">
        <v>0</v>
      </c>
      <c r="N5991" t="s">
        <v>1228</v>
      </c>
    </row>
    <row r="5992" spans="1:14" hidden="1">
      <c r="A5992">
        <v>19</v>
      </c>
      <c r="B5992">
        <v>41</v>
      </c>
      <c r="C5992" t="s">
        <v>2560</v>
      </c>
      <c r="D5992" t="s">
        <v>2691</v>
      </c>
      <c r="E5992">
        <v>1000730</v>
      </c>
      <c r="F5992" t="s">
        <v>47</v>
      </c>
      <c r="G5992" t="s">
        <v>54</v>
      </c>
      <c r="H5992" t="s">
        <v>2557</v>
      </c>
      <c r="I5992">
        <v>3913325088</v>
      </c>
      <c r="J5992" t="s">
        <v>2558</v>
      </c>
      <c r="K5992">
        <v>0</v>
      </c>
      <c r="L5992" t="s">
        <v>1228</v>
      </c>
      <c r="M5992">
        <v>0</v>
      </c>
      <c r="N5992" t="s">
        <v>1228</v>
      </c>
    </row>
    <row r="5993" spans="1:14" hidden="1">
      <c r="A5993">
        <v>19</v>
      </c>
      <c r="B5993">
        <v>41</v>
      </c>
      <c r="C5993" t="s">
        <v>2560</v>
      </c>
      <c r="D5993" t="s">
        <v>2691</v>
      </c>
      <c r="E5993">
        <v>1000730</v>
      </c>
      <c r="F5993" t="s">
        <v>47</v>
      </c>
      <c r="G5993" t="s">
        <v>54</v>
      </c>
      <c r="H5993" t="s">
        <v>2557</v>
      </c>
      <c r="I5993">
        <v>3913325088</v>
      </c>
      <c r="J5993" t="s">
        <v>2558</v>
      </c>
      <c r="K5993">
        <v>0</v>
      </c>
      <c r="L5993" t="s">
        <v>1228</v>
      </c>
      <c r="M5993">
        <v>0</v>
      </c>
      <c r="N5993" t="s">
        <v>1228</v>
      </c>
    </row>
    <row r="5994" spans="1:14" hidden="1">
      <c r="A5994">
        <v>19</v>
      </c>
      <c r="B5994">
        <v>41</v>
      </c>
      <c r="C5994" t="s">
        <v>2560</v>
      </c>
      <c r="D5994" t="s">
        <v>2691</v>
      </c>
      <c r="E5994">
        <v>1000730</v>
      </c>
      <c r="F5994" t="s">
        <v>47</v>
      </c>
      <c r="G5994" t="s">
        <v>54</v>
      </c>
      <c r="H5994" t="s">
        <v>2557</v>
      </c>
      <c r="I5994">
        <v>3913325088</v>
      </c>
      <c r="J5994" t="s">
        <v>2558</v>
      </c>
      <c r="K5994">
        <v>0</v>
      </c>
      <c r="L5994" t="s">
        <v>1228</v>
      </c>
      <c r="M5994">
        <v>0</v>
      </c>
      <c r="N5994" t="s">
        <v>1228</v>
      </c>
    </row>
    <row r="5995" spans="1:14" hidden="1">
      <c r="A5995">
        <v>19</v>
      </c>
      <c r="B5995">
        <v>41</v>
      </c>
      <c r="C5995" t="s">
        <v>2560</v>
      </c>
      <c r="D5995" t="s">
        <v>2691</v>
      </c>
      <c r="E5995">
        <v>1000730</v>
      </c>
      <c r="F5995" t="s">
        <v>47</v>
      </c>
      <c r="G5995" t="s">
        <v>54</v>
      </c>
      <c r="H5995" t="s">
        <v>2557</v>
      </c>
      <c r="I5995">
        <v>3913325088</v>
      </c>
      <c r="J5995" t="s">
        <v>2558</v>
      </c>
      <c r="K5995">
        <v>0</v>
      </c>
      <c r="L5995" t="s">
        <v>1228</v>
      </c>
      <c r="M5995">
        <v>0</v>
      </c>
      <c r="N5995" t="s">
        <v>1228</v>
      </c>
    </row>
    <row r="5996" spans="1:14" hidden="1">
      <c r="A5996">
        <v>19</v>
      </c>
      <c r="B5996">
        <v>41</v>
      </c>
      <c r="C5996" t="s">
        <v>2560</v>
      </c>
      <c r="D5996" t="s">
        <v>2691</v>
      </c>
      <c r="E5996">
        <v>1000730</v>
      </c>
      <c r="F5996" t="s">
        <v>47</v>
      </c>
      <c r="G5996" t="s">
        <v>54</v>
      </c>
      <c r="H5996" t="s">
        <v>2557</v>
      </c>
      <c r="I5996">
        <v>3913325088</v>
      </c>
      <c r="J5996" t="s">
        <v>2558</v>
      </c>
      <c r="K5996">
        <v>0</v>
      </c>
      <c r="L5996" t="s">
        <v>1228</v>
      </c>
      <c r="M5996">
        <v>0</v>
      </c>
      <c r="N5996" t="s">
        <v>1228</v>
      </c>
    </row>
    <row r="5997" spans="1:14" hidden="1">
      <c r="A5997">
        <v>19</v>
      </c>
      <c r="B5997">
        <v>41</v>
      </c>
      <c r="C5997" t="s">
        <v>2560</v>
      </c>
      <c r="D5997" t="s">
        <v>2691</v>
      </c>
      <c r="E5997">
        <v>1000730</v>
      </c>
      <c r="F5997" t="s">
        <v>47</v>
      </c>
      <c r="G5997" t="s">
        <v>54</v>
      </c>
      <c r="H5997" t="s">
        <v>2557</v>
      </c>
      <c r="I5997">
        <v>3913325088</v>
      </c>
      <c r="J5997" t="s">
        <v>2558</v>
      </c>
      <c r="K5997">
        <v>0</v>
      </c>
      <c r="L5997" t="s">
        <v>1228</v>
      </c>
      <c r="M5997">
        <v>0</v>
      </c>
      <c r="N5997" t="s">
        <v>1228</v>
      </c>
    </row>
    <row r="5998" spans="1:14" hidden="1">
      <c r="A5998">
        <v>19</v>
      </c>
      <c r="B5998">
        <v>41</v>
      </c>
      <c r="C5998" t="s">
        <v>2560</v>
      </c>
      <c r="D5998" t="s">
        <v>2691</v>
      </c>
      <c r="E5998">
        <v>1000730</v>
      </c>
      <c r="F5998" t="s">
        <v>47</v>
      </c>
      <c r="G5998" t="s">
        <v>54</v>
      </c>
      <c r="H5998" t="s">
        <v>2557</v>
      </c>
      <c r="I5998">
        <v>3913325088</v>
      </c>
      <c r="J5998" t="s">
        <v>2558</v>
      </c>
      <c r="K5998">
        <v>0</v>
      </c>
      <c r="L5998" t="s">
        <v>1228</v>
      </c>
      <c r="M5998">
        <v>0</v>
      </c>
      <c r="N5998" t="s">
        <v>1228</v>
      </c>
    </row>
    <row r="5999" spans="1:14" hidden="1">
      <c r="A5999">
        <v>19</v>
      </c>
      <c r="B5999">
        <v>41</v>
      </c>
      <c r="C5999" t="s">
        <v>2560</v>
      </c>
      <c r="D5999" t="s">
        <v>2691</v>
      </c>
      <c r="E5999">
        <v>1000730</v>
      </c>
      <c r="F5999" t="s">
        <v>47</v>
      </c>
      <c r="G5999" t="s">
        <v>54</v>
      </c>
      <c r="H5999" t="s">
        <v>2557</v>
      </c>
      <c r="I5999">
        <v>3913325088</v>
      </c>
      <c r="J5999" t="s">
        <v>2558</v>
      </c>
      <c r="K5999">
        <v>0</v>
      </c>
      <c r="L5999" t="s">
        <v>1228</v>
      </c>
      <c r="M5999">
        <v>0</v>
      </c>
      <c r="N5999" t="s">
        <v>1228</v>
      </c>
    </row>
    <row r="6000" spans="1:14" hidden="1">
      <c r="A6000">
        <v>19</v>
      </c>
      <c r="B6000">
        <v>41</v>
      </c>
      <c r="C6000" t="s">
        <v>2560</v>
      </c>
      <c r="D6000" t="s">
        <v>2691</v>
      </c>
      <c r="E6000">
        <v>1000730</v>
      </c>
      <c r="F6000" t="s">
        <v>47</v>
      </c>
      <c r="G6000" t="s">
        <v>54</v>
      </c>
      <c r="H6000" t="s">
        <v>2557</v>
      </c>
      <c r="I6000">
        <v>3913325088</v>
      </c>
      <c r="J6000" t="s">
        <v>2558</v>
      </c>
      <c r="K6000">
        <v>0</v>
      </c>
      <c r="L6000" t="s">
        <v>1228</v>
      </c>
      <c r="M6000">
        <v>0</v>
      </c>
      <c r="N6000" t="s">
        <v>1228</v>
      </c>
    </row>
    <row r="6001" spans="1:14" hidden="1">
      <c r="A6001">
        <v>19</v>
      </c>
      <c r="B6001">
        <v>41</v>
      </c>
      <c r="C6001" t="s">
        <v>2560</v>
      </c>
      <c r="D6001" t="s">
        <v>2691</v>
      </c>
      <c r="E6001">
        <v>1000730</v>
      </c>
      <c r="F6001" t="s">
        <v>47</v>
      </c>
      <c r="G6001" t="s">
        <v>54</v>
      </c>
      <c r="H6001" t="s">
        <v>2557</v>
      </c>
      <c r="I6001">
        <v>3913325088</v>
      </c>
      <c r="J6001" t="s">
        <v>2558</v>
      </c>
      <c r="K6001">
        <v>0</v>
      </c>
      <c r="L6001" t="s">
        <v>1228</v>
      </c>
      <c r="M6001">
        <v>0</v>
      </c>
      <c r="N6001" t="s">
        <v>1228</v>
      </c>
    </row>
    <row r="6002" spans="1:14" hidden="1">
      <c r="A6002">
        <v>19</v>
      </c>
      <c r="B6002">
        <v>41</v>
      </c>
      <c r="C6002" t="s">
        <v>2560</v>
      </c>
      <c r="D6002" t="s">
        <v>2691</v>
      </c>
      <c r="E6002">
        <v>1000730</v>
      </c>
      <c r="F6002" t="s">
        <v>47</v>
      </c>
      <c r="G6002" t="s">
        <v>54</v>
      </c>
      <c r="H6002" t="s">
        <v>2557</v>
      </c>
      <c r="I6002">
        <v>3913325088</v>
      </c>
      <c r="J6002" t="s">
        <v>2558</v>
      </c>
      <c r="K6002">
        <v>0</v>
      </c>
      <c r="L6002" t="s">
        <v>1228</v>
      </c>
      <c r="M6002">
        <v>0</v>
      </c>
      <c r="N6002" t="s">
        <v>1228</v>
      </c>
    </row>
    <row r="6003" spans="1:14" hidden="1">
      <c r="A6003">
        <v>19</v>
      </c>
      <c r="B6003">
        <v>41</v>
      </c>
      <c r="C6003" t="s">
        <v>2560</v>
      </c>
      <c r="D6003" t="s">
        <v>2691</v>
      </c>
      <c r="E6003">
        <v>1000730</v>
      </c>
      <c r="F6003" t="s">
        <v>47</v>
      </c>
      <c r="G6003" t="s">
        <v>54</v>
      </c>
      <c r="H6003" t="s">
        <v>2557</v>
      </c>
      <c r="I6003">
        <v>3913325088</v>
      </c>
      <c r="J6003" t="s">
        <v>2558</v>
      </c>
      <c r="K6003">
        <v>0</v>
      </c>
      <c r="L6003" t="s">
        <v>1228</v>
      </c>
      <c r="M6003">
        <v>0</v>
      </c>
      <c r="N6003" t="s">
        <v>1228</v>
      </c>
    </row>
    <row r="6004" spans="1:14" hidden="1">
      <c r="A6004">
        <v>19</v>
      </c>
      <c r="B6004">
        <v>41</v>
      </c>
      <c r="C6004" t="s">
        <v>2560</v>
      </c>
      <c r="D6004" t="s">
        <v>2691</v>
      </c>
      <c r="E6004">
        <v>1000730</v>
      </c>
      <c r="F6004" t="s">
        <v>47</v>
      </c>
      <c r="G6004" t="s">
        <v>54</v>
      </c>
      <c r="H6004" t="s">
        <v>2557</v>
      </c>
      <c r="I6004">
        <v>3913325088</v>
      </c>
      <c r="J6004" t="s">
        <v>2558</v>
      </c>
      <c r="K6004">
        <v>0</v>
      </c>
      <c r="L6004" t="s">
        <v>1228</v>
      </c>
      <c r="M6004">
        <v>0</v>
      </c>
      <c r="N6004" t="s">
        <v>1228</v>
      </c>
    </row>
    <row r="6005" spans="1:14" hidden="1">
      <c r="A6005">
        <v>10</v>
      </c>
      <c r="B6005">
        <v>5221</v>
      </c>
      <c r="C6005" t="s">
        <v>2692</v>
      </c>
      <c r="D6005" t="s">
        <v>2693</v>
      </c>
      <c r="E6005">
        <v>1000730</v>
      </c>
      <c r="F6005" t="s">
        <v>47</v>
      </c>
      <c r="G6005" t="s">
        <v>1131</v>
      </c>
      <c r="H6005">
        <v>1383175</v>
      </c>
      <c r="I6005" t="s">
        <v>2695</v>
      </c>
      <c r="J6005" t="s">
        <v>2694</v>
      </c>
      <c r="K6005" s="45">
        <v>16790</v>
      </c>
      <c r="L6005" t="s">
        <v>1228</v>
      </c>
      <c r="M6005" s="45">
        <v>3190</v>
      </c>
      <c r="N6005" t="s">
        <v>1228</v>
      </c>
    </row>
    <row r="6006" spans="1:14" hidden="1">
      <c r="A6006">
        <v>10</v>
      </c>
      <c r="B6006">
        <v>5181</v>
      </c>
      <c r="C6006" t="s">
        <v>2692</v>
      </c>
      <c r="D6006" t="s">
        <v>2693</v>
      </c>
      <c r="E6006">
        <v>1000730</v>
      </c>
      <c r="F6006" t="s">
        <v>47</v>
      </c>
      <c r="G6006" t="s">
        <v>1122</v>
      </c>
      <c r="H6006">
        <v>1471187</v>
      </c>
      <c r="I6006" t="s">
        <v>2697</v>
      </c>
      <c r="J6006" t="s">
        <v>2696</v>
      </c>
      <c r="K6006" s="45">
        <v>23513</v>
      </c>
      <c r="L6006" t="s">
        <v>1228</v>
      </c>
      <c r="M6006" s="45">
        <v>4467</v>
      </c>
      <c r="N6006" t="s">
        <v>1228</v>
      </c>
    </row>
    <row r="6007" spans="1:14" hidden="1">
      <c r="A6007">
        <v>10</v>
      </c>
      <c r="B6007">
        <v>5181</v>
      </c>
      <c r="C6007" t="s">
        <v>2692</v>
      </c>
      <c r="D6007" t="s">
        <v>2693</v>
      </c>
      <c r="E6007">
        <v>1000730</v>
      </c>
      <c r="F6007" t="s">
        <v>47</v>
      </c>
      <c r="G6007" t="s">
        <v>1122</v>
      </c>
      <c r="H6007">
        <v>1498757</v>
      </c>
      <c r="I6007" t="s">
        <v>2697</v>
      </c>
      <c r="J6007" t="s">
        <v>2698</v>
      </c>
      <c r="K6007" s="45">
        <v>13437</v>
      </c>
      <c r="L6007" t="s">
        <v>1228</v>
      </c>
      <c r="M6007" s="45">
        <v>2553</v>
      </c>
      <c r="N6007" t="s">
        <v>1228</v>
      </c>
    </row>
    <row r="6008" spans="1:14" hidden="1">
      <c r="A6008">
        <v>10</v>
      </c>
      <c r="B6008">
        <v>5181</v>
      </c>
      <c r="C6008" t="s">
        <v>2699</v>
      </c>
      <c r="D6008" t="s">
        <v>2700</v>
      </c>
      <c r="E6008">
        <v>1000730</v>
      </c>
      <c r="F6008" t="s">
        <v>47</v>
      </c>
      <c r="G6008" t="s">
        <v>1122</v>
      </c>
      <c r="H6008">
        <v>1471187</v>
      </c>
      <c r="I6008" t="s">
        <v>2703</v>
      </c>
      <c r="J6008" t="s">
        <v>2696</v>
      </c>
      <c r="K6008" t="s">
        <v>2701</v>
      </c>
      <c r="L6008" t="s">
        <v>1228</v>
      </c>
      <c r="M6008" t="s">
        <v>2702</v>
      </c>
      <c r="N6008" t="s">
        <v>1228</v>
      </c>
    </row>
    <row r="6009" spans="1:14" hidden="1">
      <c r="A6009">
        <v>10</v>
      </c>
      <c r="B6009">
        <v>5181</v>
      </c>
      <c r="C6009" t="s">
        <v>2699</v>
      </c>
      <c r="D6009" t="s">
        <v>2700</v>
      </c>
      <c r="E6009">
        <v>1000730</v>
      </c>
      <c r="F6009" t="s">
        <v>47</v>
      </c>
      <c r="G6009" t="s">
        <v>1122</v>
      </c>
      <c r="H6009">
        <v>1498757</v>
      </c>
      <c r="I6009" t="s">
        <v>2703</v>
      </c>
      <c r="J6009" t="s">
        <v>2698</v>
      </c>
      <c r="K6009" t="s">
        <v>2704</v>
      </c>
      <c r="L6009" t="s">
        <v>1228</v>
      </c>
      <c r="M6009" t="s">
        <v>2705</v>
      </c>
      <c r="N6009" t="s">
        <v>1228</v>
      </c>
    </row>
    <row r="6010" spans="1:14" hidden="1">
      <c r="A6010">
        <v>10</v>
      </c>
      <c r="B6010">
        <v>7751</v>
      </c>
      <c r="C6010" t="s">
        <v>2699</v>
      </c>
      <c r="D6010" t="s">
        <v>2706</v>
      </c>
      <c r="E6010">
        <v>1000730</v>
      </c>
      <c r="F6010" t="s">
        <v>47</v>
      </c>
      <c r="G6010" t="s">
        <v>1131</v>
      </c>
      <c r="H6010">
        <v>1383175</v>
      </c>
      <c r="I6010" t="s">
        <v>2709</v>
      </c>
      <c r="J6010" t="s">
        <v>2694</v>
      </c>
      <c r="K6010" t="s">
        <v>2707</v>
      </c>
      <c r="L6010" t="s">
        <v>1228</v>
      </c>
      <c r="M6010" t="s">
        <v>2708</v>
      </c>
      <c r="N6010" t="s">
        <v>1228</v>
      </c>
    </row>
    <row r="6011" spans="1:14" hidden="1">
      <c r="A6011">
        <v>19</v>
      </c>
      <c r="B6011">
        <v>57</v>
      </c>
      <c r="C6011" t="s">
        <v>2555</v>
      </c>
      <c r="D6011" t="s">
        <v>2710</v>
      </c>
      <c r="E6011">
        <v>1000730</v>
      </c>
      <c r="F6011" t="s">
        <v>47</v>
      </c>
      <c r="G6011" t="s">
        <v>54</v>
      </c>
      <c r="H6011" t="s">
        <v>2557</v>
      </c>
      <c r="I6011">
        <v>38219500</v>
      </c>
      <c r="J6011" t="s">
        <v>2558</v>
      </c>
      <c r="K6011">
        <v>0</v>
      </c>
      <c r="L6011" t="s">
        <v>1228</v>
      </c>
      <c r="M6011">
        <v>0</v>
      </c>
      <c r="N6011" t="s">
        <v>1228</v>
      </c>
    </row>
    <row r="6012" spans="1:14" hidden="1">
      <c r="A6012">
        <v>19</v>
      </c>
      <c r="B6012">
        <v>57</v>
      </c>
      <c r="C6012" t="s">
        <v>2555</v>
      </c>
      <c r="D6012" t="s">
        <v>2710</v>
      </c>
      <c r="E6012">
        <v>1000730</v>
      </c>
      <c r="F6012" t="s">
        <v>47</v>
      </c>
      <c r="G6012" t="s">
        <v>54</v>
      </c>
      <c r="H6012" t="s">
        <v>2557</v>
      </c>
      <c r="I6012">
        <v>38219500</v>
      </c>
      <c r="J6012" t="s">
        <v>2558</v>
      </c>
      <c r="K6012">
        <v>0</v>
      </c>
      <c r="L6012" t="s">
        <v>1228</v>
      </c>
      <c r="M6012">
        <v>0</v>
      </c>
      <c r="N6012" t="s">
        <v>1228</v>
      </c>
    </row>
    <row r="6013" spans="1:14" hidden="1">
      <c r="A6013">
        <v>19</v>
      </c>
      <c r="B6013">
        <v>57</v>
      </c>
      <c r="C6013" t="s">
        <v>2555</v>
      </c>
      <c r="D6013" t="s">
        <v>2710</v>
      </c>
      <c r="E6013">
        <v>1000730</v>
      </c>
      <c r="F6013" t="s">
        <v>47</v>
      </c>
      <c r="G6013" t="s">
        <v>54</v>
      </c>
      <c r="H6013" t="s">
        <v>2557</v>
      </c>
      <c r="I6013">
        <v>38219500</v>
      </c>
      <c r="J6013" t="s">
        <v>2558</v>
      </c>
      <c r="K6013">
        <v>0</v>
      </c>
      <c r="L6013" t="s">
        <v>1228</v>
      </c>
      <c r="M6013">
        <v>0</v>
      </c>
      <c r="N6013" t="s">
        <v>1228</v>
      </c>
    </row>
    <row r="6014" spans="1:14" hidden="1">
      <c r="A6014">
        <v>19</v>
      </c>
      <c r="B6014">
        <v>57</v>
      </c>
      <c r="C6014" t="s">
        <v>2555</v>
      </c>
      <c r="D6014" t="s">
        <v>2710</v>
      </c>
      <c r="E6014">
        <v>1000730</v>
      </c>
      <c r="F6014" t="s">
        <v>47</v>
      </c>
      <c r="G6014" t="s">
        <v>54</v>
      </c>
      <c r="H6014" t="s">
        <v>2557</v>
      </c>
      <c r="I6014">
        <v>38219500</v>
      </c>
      <c r="J6014" t="s">
        <v>2558</v>
      </c>
      <c r="K6014">
        <v>0</v>
      </c>
      <c r="L6014" t="s">
        <v>1228</v>
      </c>
      <c r="M6014">
        <v>0</v>
      </c>
      <c r="N6014" t="s">
        <v>1228</v>
      </c>
    </row>
    <row r="6015" spans="1:14" hidden="1">
      <c r="A6015">
        <v>19</v>
      </c>
      <c r="B6015">
        <v>57</v>
      </c>
      <c r="C6015" t="s">
        <v>2555</v>
      </c>
      <c r="D6015" t="s">
        <v>2710</v>
      </c>
      <c r="E6015">
        <v>1000730</v>
      </c>
      <c r="F6015" t="s">
        <v>47</v>
      </c>
      <c r="G6015" t="s">
        <v>54</v>
      </c>
      <c r="H6015" t="s">
        <v>2557</v>
      </c>
      <c r="I6015">
        <v>38219500</v>
      </c>
      <c r="J6015" t="s">
        <v>2558</v>
      </c>
      <c r="K6015" s="45">
        <v>1208965</v>
      </c>
      <c r="L6015" t="s">
        <v>1228</v>
      </c>
      <c r="M6015" s="45">
        <v>229703</v>
      </c>
      <c r="N6015" t="s">
        <v>1228</v>
      </c>
    </row>
    <row r="6016" spans="1:14" hidden="1">
      <c r="A6016">
        <v>19</v>
      </c>
      <c r="B6016">
        <v>41</v>
      </c>
      <c r="C6016" t="s">
        <v>2559</v>
      </c>
      <c r="D6016" t="s">
        <v>2711</v>
      </c>
      <c r="E6016">
        <v>1000730</v>
      </c>
      <c r="F6016" t="s">
        <v>47</v>
      </c>
      <c r="G6016" t="s">
        <v>54</v>
      </c>
      <c r="H6016" t="s">
        <v>2557</v>
      </c>
      <c r="I6016">
        <v>3913736119</v>
      </c>
      <c r="J6016" t="s">
        <v>2558</v>
      </c>
      <c r="K6016" t="s">
        <v>2579</v>
      </c>
      <c r="L6016" t="s">
        <v>1228</v>
      </c>
      <c r="M6016">
        <v>0</v>
      </c>
      <c r="N6016" t="s">
        <v>1228</v>
      </c>
    </row>
    <row r="6017" spans="1:14" hidden="1">
      <c r="A6017">
        <v>19</v>
      </c>
      <c r="B6017">
        <v>41</v>
      </c>
      <c r="C6017" t="s">
        <v>2559</v>
      </c>
      <c r="D6017" t="s">
        <v>2711</v>
      </c>
      <c r="E6017">
        <v>1000730</v>
      </c>
      <c r="F6017" t="s">
        <v>47</v>
      </c>
      <c r="G6017" t="s">
        <v>54</v>
      </c>
      <c r="H6017" t="s">
        <v>2557</v>
      </c>
      <c r="I6017">
        <v>3913736119</v>
      </c>
      <c r="J6017" t="s">
        <v>2558</v>
      </c>
      <c r="K6017">
        <v>0</v>
      </c>
      <c r="L6017" t="s">
        <v>1228</v>
      </c>
      <c r="M6017">
        <v>0</v>
      </c>
      <c r="N6017" t="s">
        <v>1228</v>
      </c>
    </row>
    <row r="6018" spans="1:14" hidden="1">
      <c r="A6018">
        <v>19</v>
      </c>
      <c r="B6018">
        <v>41</v>
      </c>
      <c r="C6018" t="s">
        <v>2559</v>
      </c>
      <c r="D6018" t="s">
        <v>2711</v>
      </c>
      <c r="E6018">
        <v>1000730</v>
      </c>
      <c r="F6018" t="s">
        <v>47</v>
      </c>
      <c r="G6018" t="s">
        <v>54</v>
      </c>
      <c r="H6018" t="s">
        <v>2557</v>
      </c>
      <c r="I6018">
        <v>3913736119</v>
      </c>
      <c r="J6018" t="s">
        <v>2558</v>
      </c>
      <c r="K6018">
        <v>0</v>
      </c>
      <c r="L6018" t="s">
        <v>1228</v>
      </c>
      <c r="M6018">
        <v>0</v>
      </c>
      <c r="N6018" t="s">
        <v>1228</v>
      </c>
    </row>
    <row r="6019" spans="1:14" hidden="1">
      <c r="A6019">
        <v>19</v>
      </c>
      <c r="B6019">
        <v>41</v>
      </c>
      <c r="C6019" t="s">
        <v>2559</v>
      </c>
      <c r="D6019" t="s">
        <v>2711</v>
      </c>
      <c r="E6019">
        <v>1000730</v>
      </c>
      <c r="F6019" t="s">
        <v>47</v>
      </c>
      <c r="G6019" t="s">
        <v>54</v>
      </c>
      <c r="H6019" t="s">
        <v>2557</v>
      </c>
      <c r="I6019">
        <v>3913736119</v>
      </c>
      <c r="J6019" t="s">
        <v>2558</v>
      </c>
      <c r="K6019">
        <v>0</v>
      </c>
      <c r="L6019" t="s">
        <v>1228</v>
      </c>
      <c r="M6019">
        <v>0</v>
      </c>
      <c r="N6019" t="s">
        <v>1228</v>
      </c>
    </row>
    <row r="6020" spans="1:14" hidden="1">
      <c r="A6020">
        <v>19</v>
      </c>
      <c r="B6020">
        <v>41</v>
      </c>
      <c r="C6020" t="s">
        <v>2559</v>
      </c>
      <c r="D6020" t="s">
        <v>2711</v>
      </c>
      <c r="E6020">
        <v>1000730</v>
      </c>
      <c r="F6020" t="s">
        <v>47</v>
      </c>
      <c r="G6020" t="s">
        <v>54</v>
      </c>
      <c r="H6020" t="s">
        <v>2557</v>
      </c>
      <c r="I6020">
        <v>3913736119</v>
      </c>
      <c r="J6020" t="s">
        <v>2558</v>
      </c>
      <c r="K6020">
        <v>0</v>
      </c>
      <c r="L6020" t="s">
        <v>1228</v>
      </c>
      <c r="M6020">
        <v>0</v>
      </c>
      <c r="N6020" t="s">
        <v>1228</v>
      </c>
    </row>
    <row r="6021" spans="1:14" hidden="1">
      <c r="A6021">
        <v>19</v>
      </c>
      <c r="B6021">
        <v>41</v>
      </c>
      <c r="C6021" t="s">
        <v>2559</v>
      </c>
      <c r="D6021" t="s">
        <v>2711</v>
      </c>
      <c r="E6021">
        <v>1000730</v>
      </c>
      <c r="F6021" t="s">
        <v>47</v>
      </c>
      <c r="G6021" t="s">
        <v>54</v>
      </c>
      <c r="H6021" t="s">
        <v>2557</v>
      </c>
      <c r="I6021">
        <v>3913736119</v>
      </c>
      <c r="J6021" t="s">
        <v>2558</v>
      </c>
      <c r="K6021">
        <v>0</v>
      </c>
      <c r="L6021" t="s">
        <v>1228</v>
      </c>
      <c r="M6021">
        <v>0</v>
      </c>
      <c r="N6021" t="s">
        <v>1228</v>
      </c>
    </row>
    <row r="6022" spans="1:14" hidden="1">
      <c r="A6022">
        <v>19</v>
      </c>
      <c r="B6022">
        <v>41</v>
      </c>
      <c r="C6022" t="s">
        <v>2559</v>
      </c>
      <c r="D6022" t="s">
        <v>2711</v>
      </c>
      <c r="E6022">
        <v>1000730</v>
      </c>
      <c r="F6022" t="s">
        <v>47</v>
      </c>
      <c r="G6022" t="s">
        <v>54</v>
      </c>
      <c r="H6022" t="s">
        <v>2557</v>
      </c>
      <c r="I6022">
        <v>3913736119</v>
      </c>
      <c r="J6022" t="s">
        <v>2558</v>
      </c>
      <c r="K6022">
        <v>0</v>
      </c>
      <c r="L6022" t="s">
        <v>1228</v>
      </c>
      <c r="M6022">
        <v>0</v>
      </c>
      <c r="N6022" t="s">
        <v>1228</v>
      </c>
    </row>
    <row r="6023" spans="1:14" hidden="1">
      <c r="A6023">
        <v>19</v>
      </c>
      <c r="B6023">
        <v>41</v>
      </c>
      <c r="C6023" t="s">
        <v>2559</v>
      </c>
      <c r="D6023" t="s">
        <v>2711</v>
      </c>
      <c r="E6023">
        <v>1000730</v>
      </c>
      <c r="F6023" t="s">
        <v>47</v>
      </c>
      <c r="G6023" t="s">
        <v>54</v>
      </c>
      <c r="H6023" t="s">
        <v>2557</v>
      </c>
      <c r="I6023">
        <v>3913736119</v>
      </c>
      <c r="J6023" t="s">
        <v>2558</v>
      </c>
      <c r="K6023">
        <v>0</v>
      </c>
      <c r="L6023" t="s">
        <v>1228</v>
      </c>
      <c r="M6023">
        <v>0</v>
      </c>
      <c r="N6023" t="s">
        <v>1228</v>
      </c>
    </row>
    <row r="6024" spans="1:14" hidden="1">
      <c r="A6024">
        <v>19</v>
      </c>
      <c r="B6024">
        <v>41</v>
      </c>
      <c r="C6024" t="s">
        <v>2559</v>
      </c>
      <c r="D6024" t="s">
        <v>2711</v>
      </c>
      <c r="E6024">
        <v>1000730</v>
      </c>
      <c r="F6024" t="s">
        <v>47</v>
      </c>
      <c r="G6024" t="s">
        <v>54</v>
      </c>
      <c r="H6024" t="s">
        <v>2557</v>
      </c>
      <c r="I6024">
        <v>3913736119</v>
      </c>
      <c r="J6024" t="s">
        <v>2558</v>
      </c>
      <c r="K6024">
        <v>0</v>
      </c>
      <c r="L6024" t="s">
        <v>1228</v>
      </c>
      <c r="M6024">
        <v>0</v>
      </c>
      <c r="N6024" t="s">
        <v>1228</v>
      </c>
    </row>
    <row r="6025" spans="1:14" hidden="1">
      <c r="A6025">
        <v>19</v>
      </c>
      <c r="B6025">
        <v>41</v>
      </c>
      <c r="C6025" t="s">
        <v>2559</v>
      </c>
      <c r="D6025" t="s">
        <v>2711</v>
      </c>
      <c r="E6025">
        <v>1000730</v>
      </c>
      <c r="F6025" t="s">
        <v>47</v>
      </c>
      <c r="G6025" t="s">
        <v>54</v>
      </c>
      <c r="H6025" t="s">
        <v>2557</v>
      </c>
      <c r="I6025">
        <v>3913736119</v>
      </c>
      <c r="J6025" t="s">
        <v>2558</v>
      </c>
      <c r="K6025">
        <v>0</v>
      </c>
      <c r="L6025" t="s">
        <v>1228</v>
      </c>
      <c r="M6025">
        <v>0</v>
      </c>
      <c r="N6025" t="s">
        <v>1228</v>
      </c>
    </row>
    <row r="6026" spans="1:14" hidden="1">
      <c r="A6026">
        <v>19</v>
      </c>
      <c r="B6026">
        <v>41</v>
      </c>
      <c r="C6026" t="s">
        <v>2559</v>
      </c>
      <c r="D6026" t="s">
        <v>2711</v>
      </c>
      <c r="E6026">
        <v>1000730</v>
      </c>
      <c r="F6026" t="s">
        <v>47</v>
      </c>
      <c r="G6026" t="s">
        <v>54</v>
      </c>
      <c r="H6026" t="s">
        <v>2557</v>
      </c>
      <c r="I6026">
        <v>3913736119</v>
      </c>
      <c r="J6026" t="s">
        <v>2558</v>
      </c>
      <c r="K6026">
        <v>0</v>
      </c>
      <c r="L6026" t="s">
        <v>1228</v>
      </c>
      <c r="M6026">
        <v>0</v>
      </c>
      <c r="N6026" t="s">
        <v>1228</v>
      </c>
    </row>
    <row r="6027" spans="1:14" hidden="1">
      <c r="A6027">
        <v>19</v>
      </c>
      <c r="B6027">
        <v>41</v>
      </c>
      <c r="C6027" t="s">
        <v>2559</v>
      </c>
      <c r="D6027" t="s">
        <v>2711</v>
      </c>
      <c r="E6027">
        <v>1000730</v>
      </c>
      <c r="F6027" t="s">
        <v>47</v>
      </c>
      <c r="G6027" t="s">
        <v>54</v>
      </c>
      <c r="H6027" t="s">
        <v>2557</v>
      </c>
      <c r="I6027">
        <v>3913736119</v>
      </c>
      <c r="J6027" t="s">
        <v>2558</v>
      </c>
      <c r="K6027">
        <v>0</v>
      </c>
      <c r="L6027" t="s">
        <v>1228</v>
      </c>
      <c r="M6027">
        <v>0</v>
      </c>
      <c r="N6027" t="s">
        <v>1228</v>
      </c>
    </row>
    <row r="6028" spans="1:14" hidden="1">
      <c r="A6028">
        <v>19</v>
      </c>
      <c r="B6028">
        <v>41</v>
      </c>
      <c r="C6028" t="s">
        <v>2559</v>
      </c>
      <c r="D6028" t="s">
        <v>2711</v>
      </c>
      <c r="E6028">
        <v>1000730</v>
      </c>
      <c r="F6028" t="s">
        <v>47</v>
      </c>
      <c r="G6028" t="s">
        <v>54</v>
      </c>
      <c r="H6028" t="s">
        <v>2557</v>
      </c>
      <c r="I6028">
        <v>3913736119</v>
      </c>
      <c r="J6028" t="s">
        <v>2558</v>
      </c>
      <c r="K6028">
        <v>0</v>
      </c>
      <c r="L6028" t="s">
        <v>1228</v>
      </c>
      <c r="M6028">
        <v>0</v>
      </c>
      <c r="N6028" t="s">
        <v>1228</v>
      </c>
    </row>
    <row r="6029" spans="1:14" hidden="1">
      <c r="A6029">
        <v>19</v>
      </c>
      <c r="B6029">
        <v>41</v>
      </c>
      <c r="C6029" t="s">
        <v>2559</v>
      </c>
      <c r="D6029" t="s">
        <v>2711</v>
      </c>
      <c r="E6029">
        <v>1000730</v>
      </c>
      <c r="F6029" t="s">
        <v>47</v>
      </c>
      <c r="G6029" t="s">
        <v>54</v>
      </c>
      <c r="H6029" t="s">
        <v>2557</v>
      </c>
      <c r="I6029">
        <v>3913736119</v>
      </c>
      <c r="J6029" t="s">
        <v>2558</v>
      </c>
      <c r="K6029">
        <v>0</v>
      </c>
      <c r="L6029" t="s">
        <v>1228</v>
      </c>
      <c r="M6029">
        <v>0</v>
      </c>
      <c r="N6029" t="s">
        <v>1228</v>
      </c>
    </row>
    <row r="6030" spans="1:14" hidden="1">
      <c r="A6030">
        <v>19</v>
      </c>
      <c r="B6030">
        <v>41</v>
      </c>
      <c r="C6030" t="s">
        <v>2559</v>
      </c>
      <c r="D6030" t="s">
        <v>2711</v>
      </c>
      <c r="E6030">
        <v>1000730</v>
      </c>
      <c r="F6030" t="s">
        <v>47</v>
      </c>
      <c r="G6030" t="s">
        <v>54</v>
      </c>
      <c r="H6030" t="s">
        <v>2557</v>
      </c>
      <c r="I6030">
        <v>3913736119</v>
      </c>
      <c r="J6030" t="s">
        <v>2558</v>
      </c>
      <c r="K6030">
        <v>0</v>
      </c>
      <c r="L6030" t="s">
        <v>1228</v>
      </c>
      <c r="M6030">
        <v>0</v>
      </c>
      <c r="N6030" t="s">
        <v>1228</v>
      </c>
    </row>
    <row r="6031" spans="1:14" hidden="1">
      <c r="A6031">
        <v>19</v>
      </c>
      <c r="B6031">
        <v>41</v>
      </c>
      <c r="C6031" t="s">
        <v>2559</v>
      </c>
      <c r="D6031" t="s">
        <v>2711</v>
      </c>
      <c r="E6031">
        <v>1000730</v>
      </c>
      <c r="F6031" t="s">
        <v>47</v>
      </c>
      <c r="G6031" t="s">
        <v>54</v>
      </c>
      <c r="H6031" t="s">
        <v>2557</v>
      </c>
      <c r="I6031">
        <v>3913736119</v>
      </c>
      <c r="J6031" t="s">
        <v>2558</v>
      </c>
      <c r="K6031">
        <v>0</v>
      </c>
      <c r="L6031" t="s">
        <v>1228</v>
      </c>
      <c r="M6031">
        <v>0</v>
      </c>
      <c r="N6031" t="s">
        <v>1228</v>
      </c>
    </row>
    <row r="6032" spans="1:14" hidden="1">
      <c r="A6032">
        <v>19</v>
      </c>
      <c r="B6032">
        <v>41</v>
      </c>
      <c r="C6032" t="s">
        <v>2559</v>
      </c>
      <c r="D6032" t="s">
        <v>2711</v>
      </c>
      <c r="E6032">
        <v>1000730</v>
      </c>
      <c r="F6032" t="s">
        <v>47</v>
      </c>
      <c r="G6032" t="s">
        <v>54</v>
      </c>
      <c r="H6032" t="s">
        <v>2557</v>
      </c>
      <c r="I6032">
        <v>3913736119</v>
      </c>
      <c r="J6032" t="s">
        <v>2558</v>
      </c>
      <c r="K6032">
        <v>0</v>
      </c>
      <c r="L6032" t="s">
        <v>1228</v>
      </c>
      <c r="M6032">
        <v>0</v>
      </c>
      <c r="N6032" t="s">
        <v>1228</v>
      </c>
    </row>
    <row r="6033" spans="1:14" hidden="1">
      <c r="A6033">
        <v>19</v>
      </c>
      <c r="B6033">
        <v>41</v>
      </c>
      <c r="C6033" t="s">
        <v>2559</v>
      </c>
      <c r="D6033" t="s">
        <v>2711</v>
      </c>
      <c r="E6033">
        <v>1000730</v>
      </c>
      <c r="F6033" t="s">
        <v>47</v>
      </c>
      <c r="G6033" t="s">
        <v>54</v>
      </c>
      <c r="H6033" t="s">
        <v>2557</v>
      </c>
      <c r="I6033">
        <v>3913736119</v>
      </c>
      <c r="J6033" t="s">
        <v>2558</v>
      </c>
      <c r="K6033">
        <v>0</v>
      </c>
      <c r="L6033" t="s">
        <v>1228</v>
      </c>
      <c r="M6033">
        <v>0</v>
      </c>
      <c r="N6033" t="s">
        <v>1228</v>
      </c>
    </row>
    <row r="6034" spans="1:14" hidden="1">
      <c r="A6034">
        <v>19</v>
      </c>
      <c r="B6034">
        <v>41</v>
      </c>
      <c r="C6034" t="s">
        <v>2559</v>
      </c>
      <c r="D6034" t="s">
        <v>2711</v>
      </c>
      <c r="E6034">
        <v>1000730</v>
      </c>
      <c r="F6034" t="s">
        <v>47</v>
      </c>
      <c r="G6034" t="s">
        <v>54</v>
      </c>
      <c r="H6034" t="s">
        <v>2557</v>
      </c>
      <c r="I6034">
        <v>3913736119</v>
      </c>
      <c r="J6034" t="s">
        <v>2558</v>
      </c>
      <c r="K6034">
        <v>0</v>
      </c>
      <c r="L6034" t="s">
        <v>1228</v>
      </c>
      <c r="M6034">
        <v>0</v>
      </c>
      <c r="N6034" t="s">
        <v>1228</v>
      </c>
    </row>
    <row r="6035" spans="1:14" hidden="1">
      <c r="A6035">
        <v>19</v>
      </c>
      <c r="B6035">
        <v>41</v>
      </c>
      <c r="C6035" t="s">
        <v>2559</v>
      </c>
      <c r="D6035" t="s">
        <v>2711</v>
      </c>
      <c r="E6035">
        <v>1000730</v>
      </c>
      <c r="F6035" t="s">
        <v>47</v>
      </c>
      <c r="G6035" t="s">
        <v>54</v>
      </c>
      <c r="H6035" t="s">
        <v>2557</v>
      </c>
      <c r="I6035">
        <v>3913736119</v>
      </c>
      <c r="J6035" t="s">
        <v>2558</v>
      </c>
      <c r="K6035">
        <v>0</v>
      </c>
      <c r="L6035" t="s">
        <v>1228</v>
      </c>
      <c r="M6035">
        <v>0</v>
      </c>
      <c r="N6035" t="s">
        <v>1228</v>
      </c>
    </row>
    <row r="6036" spans="1:14" hidden="1">
      <c r="A6036">
        <v>19</v>
      </c>
      <c r="B6036">
        <v>41</v>
      </c>
      <c r="C6036" t="s">
        <v>2559</v>
      </c>
      <c r="D6036" t="s">
        <v>2711</v>
      </c>
      <c r="E6036">
        <v>1000730</v>
      </c>
      <c r="F6036" t="s">
        <v>47</v>
      </c>
      <c r="G6036" t="s">
        <v>54</v>
      </c>
      <c r="H6036" t="s">
        <v>2557</v>
      </c>
      <c r="I6036">
        <v>3913736119</v>
      </c>
      <c r="J6036" t="s">
        <v>2558</v>
      </c>
      <c r="K6036">
        <v>0</v>
      </c>
      <c r="L6036" t="s">
        <v>1228</v>
      </c>
      <c r="M6036">
        <v>0</v>
      </c>
      <c r="N6036" t="s">
        <v>1228</v>
      </c>
    </row>
    <row r="6037" spans="1:14" hidden="1">
      <c r="A6037">
        <v>19</v>
      </c>
      <c r="B6037">
        <v>41</v>
      </c>
      <c r="C6037" t="s">
        <v>2559</v>
      </c>
      <c r="D6037" t="s">
        <v>2711</v>
      </c>
      <c r="E6037">
        <v>1000730</v>
      </c>
      <c r="F6037" t="s">
        <v>47</v>
      </c>
      <c r="G6037" t="s">
        <v>54</v>
      </c>
      <c r="H6037" t="s">
        <v>2557</v>
      </c>
      <c r="I6037">
        <v>3913736119</v>
      </c>
      <c r="J6037" t="s">
        <v>2558</v>
      </c>
      <c r="K6037">
        <v>0</v>
      </c>
      <c r="L6037" t="s">
        <v>1228</v>
      </c>
      <c r="M6037">
        <v>0</v>
      </c>
      <c r="N6037" t="s">
        <v>1228</v>
      </c>
    </row>
    <row r="6038" spans="1:14" hidden="1">
      <c r="A6038">
        <v>19</v>
      </c>
      <c r="B6038">
        <v>41</v>
      </c>
      <c r="C6038" t="s">
        <v>2559</v>
      </c>
      <c r="D6038" t="s">
        <v>2711</v>
      </c>
      <c r="E6038">
        <v>1000730</v>
      </c>
      <c r="F6038" t="s">
        <v>47</v>
      </c>
      <c r="G6038" t="s">
        <v>54</v>
      </c>
      <c r="H6038" t="s">
        <v>2557</v>
      </c>
      <c r="I6038">
        <v>3913736119</v>
      </c>
      <c r="J6038" t="s">
        <v>2558</v>
      </c>
      <c r="K6038">
        <v>0</v>
      </c>
      <c r="L6038" t="s">
        <v>1228</v>
      </c>
      <c r="M6038">
        <v>0</v>
      </c>
      <c r="N6038" t="s">
        <v>1228</v>
      </c>
    </row>
    <row r="6039" spans="1:14" hidden="1">
      <c r="A6039">
        <v>19</v>
      </c>
      <c r="B6039">
        <v>41</v>
      </c>
      <c r="C6039" t="s">
        <v>2559</v>
      </c>
      <c r="D6039" t="s">
        <v>2711</v>
      </c>
      <c r="E6039">
        <v>1000730</v>
      </c>
      <c r="F6039" t="s">
        <v>47</v>
      </c>
      <c r="G6039" t="s">
        <v>54</v>
      </c>
      <c r="H6039" t="s">
        <v>2557</v>
      </c>
      <c r="I6039">
        <v>3913736119</v>
      </c>
      <c r="J6039" t="s">
        <v>2558</v>
      </c>
      <c r="K6039">
        <v>0</v>
      </c>
      <c r="L6039" t="s">
        <v>1228</v>
      </c>
      <c r="M6039">
        <v>0</v>
      </c>
      <c r="N6039" t="s">
        <v>1228</v>
      </c>
    </row>
    <row r="6040" spans="1:14" hidden="1">
      <c r="A6040">
        <v>10</v>
      </c>
      <c r="B6040">
        <v>41</v>
      </c>
      <c r="C6040" t="s">
        <v>2555</v>
      </c>
      <c r="D6040" t="s">
        <v>2711</v>
      </c>
      <c r="E6040">
        <v>1000730</v>
      </c>
      <c r="F6040" t="s">
        <v>47</v>
      </c>
      <c r="G6040" t="s">
        <v>414</v>
      </c>
      <c r="H6040" t="s">
        <v>2557</v>
      </c>
      <c r="I6040">
        <v>38220076</v>
      </c>
      <c r="J6040" t="s">
        <v>2558</v>
      </c>
      <c r="K6040">
        <v>0</v>
      </c>
      <c r="L6040" t="s">
        <v>1228</v>
      </c>
      <c r="M6040">
        <v>0</v>
      </c>
      <c r="N6040" t="s">
        <v>1228</v>
      </c>
    </row>
    <row r="6041" spans="1:14" hidden="1">
      <c r="A6041">
        <v>10</v>
      </c>
      <c r="B6041">
        <v>41</v>
      </c>
      <c r="C6041" t="s">
        <v>2555</v>
      </c>
      <c r="D6041" t="s">
        <v>2711</v>
      </c>
      <c r="E6041">
        <v>1000730</v>
      </c>
      <c r="F6041" t="s">
        <v>47</v>
      </c>
      <c r="G6041" t="s">
        <v>117</v>
      </c>
      <c r="H6041" t="s">
        <v>2557</v>
      </c>
      <c r="I6041">
        <v>38220076</v>
      </c>
      <c r="J6041" t="s">
        <v>2558</v>
      </c>
      <c r="K6041">
        <v>0</v>
      </c>
      <c r="L6041" t="s">
        <v>1228</v>
      </c>
      <c r="M6041">
        <v>0</v>
      </c>
      <c r="N6041" t="s">
        <v>1228</v>
      </c>
    </row>
    <row r="6042" spans="1:14" hidden="1">
      <c r="A6042">
        <v>10</v>
      </c>
      <c r="B6042">
        <v>41</v>
      </c>
      <c r="C6042" t="s">
        <v>2555</v>
      </c>
      <c r="D6042" t="s">
        <v>2711</v>
      </c>
      <c r="E6042">
        <v>1000730</v>
      </c>
      <c r="F6042" t="s">
        <v>47</v>
      </c>
      <c r="G6042" t="s">
        <v>320</v>
      </c>
      <c r="H6042" t="s">
        <v>2557</v>
      </c>
      <c r="I6042">
        <v>38220076</v>
      </c>
      <c r="J6042" t="s">
        <v>2558</v>
      </c>
      <c r="K6042">
        <v>0</v>
      </c>
      <c r="L6042" t="s">
        <v>1228</v>
      </c>
      <c r="M6042">
        <v>0</v>
      </c>
      <c r="N6042" t="s">
        <v>1228</v>
      </c>
    </row>
    <row r="6043" spans="1:14" hidden="1">
      <c r="A6043">
        <v>10</v>
      </c>
      <c r="B6043">
        <v>41</v>
      </c>
      <c r="C6043" t="s">
        <v>2555</v>
      </c>
      <c r="D6043" t="s">
        <v>2711</v>
      </c>
      <c r="E6043">
        <v>1000730</v>
      </c>
      <c r="F6043" t="s">
        <v>47</v>
      </c>
      <c r="G6043" t="s">
        <v>135</v>
      </c>
      <c r="H6043" t="s">
        <v>2557</v>
      </c>
      <c r="I6043">
        <v>38220076</v>
      </c>
      <c r="J6043" t="s">
        <v>2558</v>
      </c>
      <c r="K6043">
        <v>0</v>
      </c>
      <c r="L6043" t="s">
        <v>1228</v>
      </c>
      <c r="M6043">
        <v>0</v>
      </c>
      <c r="N6043" t="s">
        <v>1228</v>
      </c>
    </row>
    <row r="6044" spans="1:14" hidden="1">
      <c r="A6044">
        <v>10</v>
      </c>
      <c r="B6044">
        <v>41</v>
      </c>
      <c r="C6044" t="s">
        <v>2555</v>
      </c>
      <c r="D6044" t="s">
        <v>2711</v>
      </c>
      <c r="E6044">
        <v>1000730</v>
      </c>
      <c r="F6044" t="s">
        <v>47</v>
      </c>
      <c r="G6044" t="s">
        <v>409</v>
      </c>
      <c r="H6044" t="s">
        <v>2557</v>
      </c>
      <c r="I6044">
        <v>38220076</v>
      </c>
      <c r="J6044" t="s">
        <v>2558</v>
      </c>
      <c r="K6044">
        <v>0</v>
      </c>
      <c r="L6044" t="s">
        <v>1228</v>
      </c>
      <c r="M6044">
        <v>0</v>
      </c>
      <c r="N6044" t="s">
        <v>1228</v>
      </c>
    </row>
    <row r="6045" spans="1:14" hidden="1">
      <c r="A6045">
        <v>10</v>
      </c>
      <c r="B6045">
        <v>41</v>
      </c>
      <c r="C6045" t="s">
        <v>2555</v>
      </c>
      <c r="D6045" t="s">
        <v>2711</v>
      </c>
      <c r="E6045">
        <v>1000730</v>
      </c>
      <c r="F6045" t="s">
        <v>47</v>
      </c>
      <c r="G6045" t="s">
        <v>317</v>
      </c>
      <c r="H6045" t="s">
        <v>2557</v>
      </c>
      <c r="I6045">
        <v>38220076</v>
      </c>
      <c r="J6045" t="s">
        <v>2558</v>
      </c>
      <c r="K6045">
        <v>0</v>
      </c>
      <c r="L6045" t="s">
        <v>1228</v>
      </c>
      <c r="M6045">
        <v>0</v>
      </c>
      <c r="N6045" t="s">
        <v>1228</v>
      </c>
    </row>
    <row r="6046" spans="1:14" hidden="1">
      <c r="A6046">
        <v>10</v>
      </c>
      <c r="B6046">
        <v>41</v>
      </c>
      <c r="C6046" t="s">
        <v>2555</v>
      </c>
      <c r="D6046" t="s">
        <v>2711</v>
      </c>
      <c r="E6046">
        <v>1000730</v>
      </c>
      <c r="F6046" t="s">
        <v>47</v>
      </c>
      <c r="G6046" t="s">
        <v>250</v>
      </c>
      <c r="H6046" t="s">
        <v>2557</v>
      </c>
      <c r="I6046">
        <v>38220076</v>
      </c>
      <c r="J6046" t="s">
        <v>2558</v>
      </c>
      <c r="K6046">
        <v>0</v>
      </c>
      <c r="L6046" t="s">
        <v>1228</v>
      </c>
      <c r="M6046">
        <v>0</v>
      </c>
      <c r="N6046" t="s">
        <v>1228</v>
      </c>
    </row>
    <row r="6047" spans="1:14" hidden="1">
      <c r="A6047">
        <v>10</v>
      </c>
      <c r="B6047">
        <v>41</v>
      </c>
      <c r="C6047" t="s">
        <v>2555</v>
      </c>
      <c r="D6047" t="s">
        <v>2711</v>
      </c>
      <c r="E6047">
        <v>1000730</v>
      </c>
      <c r="F6047" t="s">
        <v>47</v>
      </c>
      <c r="G6047" t="s">
        <v>245</v>
      </c>
      <c r="H6047" t="s">
        <v>2557</v>
      </c>
      <c r="I6047">
        <v>38220076</v>
      </c>
      <c r="J6047" t="s">
        <v>2558</v>
      </c>
      <c r="K6047">
        <v>0</v>
      </c>
      <c r="L6047" t="s">
        <v>1228</v>
      </c>
      <c r="M6047">
        <v>0</v>
      </c>
      <c r="N6047" t="s">
        <v>1228</v>
      </c>
    </row>
    <row r="6048" spans="1:14" hidden="1">
      <c r="A6048">
        <v>10</v>
      </c>
      <c r="B6048">
        <v>41</v>
      </c>
      <c r="C6048" t="s">
        <v>2555</v>
      </c>
      <c r="D6048" t="s">
        <v>2711</v>
      </c>
      <c r="E6048">
        <v>1000730</v>
      </c>
      <c r="F6048" t="s">
        <v>47</v>
      </c>
      <c r="G6048" t="s">
        <v>326</v>
      </c>
      <c r="H6048" t="s">
        <v>2557</v>
      </c>
      <c r="I6048">
        <v>38220076</v>
      </c>
      <c r="J6048" t="s">
        <v>2558</v>
      </c>
      <c r="K6048">
        <v>0</v>
      </c>
      <c r="L6048" t="s">
        <v>1228</v>
      </c>
      <c r="M6048">
        <v>0</v>
      </c>
      <c r="N6048" t="s">
        <v>1228</v>
      </c>
    </row>
    <row r="6049" spans="1:14" hidden="1">
      <c r="A6049">
        <v>10</v>
      </c>
      <c r="B6049">
        <v>41</v>
      </c>
      <c r="C6049" t="s">
        <v>2555</v>
      </c>
      <c r="D6049" t="s">
        <v>2711</v>
      </c>
      <c r="E6049">
        <v>1000730</v>
      </c>
      <c r="F6049" t="s">
        <v>47</v>
      </c>
      <c r="G6049" t="s">
        <v>80</v>
      </c>
      <c r="H6049" t="s">
        <v>2557</v>
      </c>
      <c r="I6049">
        <v>38220076</v>
      </c>
      <c r="J6049" t="s">
        <v>2558</v>
      </c>
      <c r="K6049">
        <v>0</v>
      </c>
      <c r="L6049" t="s">
        <v>1228</v>
      </c>
      <c r="M6049">
        <v>0</v>
      </c>
      <c r="N6049" t="s">
        <v>1228</v>
      </c>
    </row>
    <row r="6050" spans="1:14" hidden="1">
      <c r="A6050">
        <v>10</v>
      </c>
      <c r="B6050">
        <v>41</v>
      </c>
      <c r="C6050" t="s">
        <v>2555</v>
      </c>
      <c r="D6050" t="s">
        <v>2711</v>
      </c>
      <c r="E6050">
        <v>1000730</v>
      </c>
      <c r="F6050" t="s">
        <v>47</v>
      </c>
      <c r="G6050" t="s">
        <v>250</v>
      </c>
      <c r="H6050" t="s">
        <v>2557</v>
      </c>
      <c r="I6050">
        <v>38220076</v>
      </c>
      <c r="J6050" t="s">
        <v>2558</v>
      </c>
      <c r="K6050">
        <v>0</v>
      </c>
      <c r="L6050" t="s">
        <v>1228</v>
      </c>
      <c r="M6050">
        <v>0</v>
      </c>
      <c r="N6050" t="s">
        <v>1228</v>
      </c>
    </row>
    <row r="6051" spans="1:14" hidden="1">
      <c r="A6051">
        <v>10</v>
      </c>
      <c r="B6051">
        <v>41</v>
      </c>
      <c r="C6051" t="s">
        <v>2555</v>
      </c>
      <c r="D6051" t="s">
        <v>2711</v>
      </c>
      <c r="E6051">
        <v>1000730</v>
      </c>
      <c r="F6051" t="s">
        <v>47</v>
      </c>
      <c r="G6051" t="s">
        <v>252</v>
      </c>
      <c r="H6051" t="s">
        <v>2557</v>
      </c>
      <c r="I6051">
        <v>38220076</v>
      </c>
      <c r="J6051" t="s">
        <v>2558</v>
      </c>
      <c r="K6051">
        <v>0</v>
      </c>
      <c r="L6051" t="s">
        <v>1228</v>
      </c>
      <c r="M6051">
        <v>0</v>
      </c>
      <c r="N6051" t="s">
        <v>1228</v>
      </c>
    </row>
    <row r="6052" spans="1:14" hidden="1">
      <c r="A6052">
        <v>10</v>
      </c>
      <c r="B6052">
        <v>41</v>
      </c>
      <c r="C6052" t="s">
        <v>2555</v>
      </c>
      <c r="D6052" t="s">
        <v>2711</v>
      </c>
      <c r="E6052">
        <v>1000730</v>
      </c>
      <c r="F6052" t="s">
        <v>47</v>
      </c>
      <c r="G6052" t="s">
        <v>530</v>
      </c>
      <c r="H6052" t="s">
        <v>2557</v>
      </c>
      <c r="I6052">
        <v>38220076</v>
      </c>
      <c r="J6052" t="s">
        <v>2558</v>
      </c>
      <c r="K6052">
        <v>0</v>
      </c>
      <c r="L6052" t="s">
        <v>1228</v>
      </c>
      <c r="M6052">
        <v>0</v>
      </c>
      <c r="N6052" t="s">
        <v>1228</v>
      </c>
    </row>
    <row r="6053" spans="1:14" hidden="1">
      <c r="A6053">
        <v>10</v>
      </c>
      <c r="B6053">
        <v>41</v>
      </c>
      <c r="C6053" t="s">
        <v>2555</v>
      </c>
      <c r="D6053" t="s">
        <v>2711</v>
      </c>
      <c r="E6053">
        <v>1000730</v>
      </c>
      <c r="F6053" t="s">
        <v>47</v>
      </c>
      <c r="G6053" t="s">
        <v>117</v>
      </c>
      <c r="H6053" t="s">
        <v>2557</v>
      </c>
      <c r="I6053">
        <v>38220076</v>
      </c>
      <c r="J6053" t="s">
        <v>2558</v>
      </c>
      <c r="K6053" s="45">
        <v>4230</v>
      </c>
      <c r="L6053" t="s">
        <v>1228</v>
      </c>
      <c r="M6053">
        <v>804</v>
      </c>
      <c r="N6053" t="s">
        <v>1228</v>
      </c>
    </row>
    <row r="6054" spans="1:14" hidden="1">
      <c r="A6054">
        <v>10</v>
      </c>
      <c r="B6054">
        <v>41</v>
      </c>
      <c r="C6054" t="s">
        <v>2555</v>
      </c>
      <c r="D6054" t="s">
        <v>2711</v>
      </c>
      <c r="E6054">
        <v>1000730</v>
      </c>
      <c r="F6054" t="s">
        <v>47</v>
      </c>
      <c r="G6054" t="s">
        <v>117</v>
      </c>
      <c r="H6054" t="s">
        <v>2557</v>
      </c>
      <c r="I6054">
        <v>38220076</v>
      </c>
      <c r="J6054" t="s">
        <v>2558</v>
      </c>
      <c r="K6054">
        <v>0</v>
      </c>
      <c r="L6054" t="s">
        <v>1228</v>
      </c>
      <c r="M6054">
        <v>0</v>
      </c>
      <c r="N6054" t="s">
        <v>1228</v>
      </c>
    </row>
    <row r="6055" spans="1:14" hidden="1">
      <c r="A6055">
        <v>10</v>
      </c>
      <c r="B6055">
        <v>41</v>
      </c>
      <c r="C6055" t="s">
        <v>2555</v>
      </c>
      <c r="D6055" t="s">
        <v>2711</v>
      </c>
      <c r="E6055">
        <v>1000730</v>
      </c>
      <c r="F6055" t="s">
        <v>47</v>
      </c>
      <c r="G6055" t="s">
        <v>150</v>
      </c>
      <c r="H6055" t="s">
        <v>2557</v>
      </c>
      <c r="I6055">
        <v>38220076</v>
      </c>
      <c r="J6055" t="s">
        <v>2558</v>
      </c>
      <c r="K6055">
        <v>0</v>
      </c>
      <c r="L6055" t="s">
        <v>1228</v>
      </c>
      <c r="M6055">
        <v>0</v>
      </c>
      <c r="N6055" t="s">
        <v>1228</v>
      </c>
    </row>
    <row r="6056" spans="1:14" hidden="1">
      <c r="A6056">
        <v>10</v>
      </c>
      <c r="B6056">
        <v>41</v>
      </c>
      <c r="C6056" t="s">
        <v>2555</v>
      </c>
      <c r="D6056" t="s">
        <v>2711</v>
      </c>
      <c r="E6056">
        <v>1000730</v>
      </c>
      <c r="F6056" t="s">
        <v>47</v>
      </c>
      <c r="G6056" t="s">
        <v>279</v>
      </c>
      <c r="H6056" t="s">
        <v>2557</v>
      </c>
      <c r="I6056">
        <v>38220076</v>
      </c>
      <c r="J6056" t="s">
        <v>2558</v>
      </c>
      <c r="K6056">
        <v>0</v>
      </c>
      <c r="L6056" t="s">
        <v>1228</v>
      </c>
      <c r="M6056">
        <v>0</v>
      </c>
      <c r="N6056" t="s">
        <v>1228</v>
      </c>
    </row>
    <row r="6057" spans="1:14" hidden="1">
      <c r="A6057">
        <v>10</v>
      </c>
      <c r="B6057">
        <v>41</v>
      </c>
      <c r="C6057" t="s">
        <v>2555</v>
      </c>
      <c r="D6057" t="s">
        <v>2711</v>
      </c>
      <c r="E6057">
        <v>1000730</v>
      </c>
      <c r="F6057" t="s">
        <v>47</v>
      </c>
      <c r="G6057" t="s">
        <v>254</v>
      </c>
      <c r="H6057" t="s">
        <v>2557</v>
      </c>
      <c r="I6057">
        <v>38220076</v>
      </c>
      <c r="J6057" t="s">
        <v>2558</v>
      </c>
      <c r="K6057">
        <v>0</v>
      </c>
      <c r="L6057" t="s">
        <v>1228</v>
      </c>
      <c r="M6057">
        <v>0</v>
      </c>
      <c r="N6057" t="s">
        <v>1228</v>
      </c>
    </row>
    <row r="6058" spans="1:14" hidden="1">
      <c r="A6058">
        <v>10</v>
      </c>
      <c r="B6058">
        <v>41</v>
      </c>
      <c r="C6058" t="s">
        <v>2555</v>
      </c>
      <c r="D6058" t="s">
        <v>2711</v>
      </c>
      <c r="E6058">
        <v>1000730</v>
      </c>
      <c r="F6058" t="s">
        <v>47</v>
      </c>
      <c r="G6058" t="s">
        <v>135</v>
      </c>
      <c r="H6058" t="s">
        <v>2557</v>
      </c>
      <c r="I6058">
        <v>38220076</v>
      </c>
      <c r="J6058" t="s">
        <v>2558</v>
      </c>
      <c r="K6058">
        <v>0</v>
      </c>
      <c r="L6058" t="s">
        <v>1228</v>
      </c>
      <c r="M6058">
        <v>0</v>
      </c>
      <c r="N6058" t="s">
        <v>1228</v>
      </c>
    </row>
    <row r="6059" spans="1:14" hidden="1">
      <c r="A6059">
        <v>10</v>
      </c>
      <c r="B6059">
        <v>41</v>
      </c>
      <c r="C6059" t="s">
        <v>2555</v>
      </c>
      <c r="D6059" t="s">
        <v>2711</v>
      </c>
      <c r="E6059">
        <v>1000730</v>
      </c>
      <c r="F6059" t="s">
        <v>47</v>
      </c>
      <c r="G6059" t="s">
        <v>317</v>
      </c>
      <c r="H6059" t="s">
        <v>2557</v>
      </c>
      <c r="I6059">
        <v>38220076</v>
      </c>
      <c r="J6059" t="s">
        <v>2558</v>
      </c>
      <c r="K6059">
        <v>0</v>
      </c>
      <c r="L6059" t="s">
        <v>1228</v>
      </c>
      <c r="M6059">
        <v>0</v>
      </c>
      <c r="N6059" t="s">
        <v>1228</v>
      </c>
    </row>
    <row r="6060" spans="1:14" hidden="1">
      <c r="A6060">
        <v>10</v>
      </c>
      <c r="B6060">
        <v>41</v>
      </c>
      <c r="C6060" t="s">
        <v>2555</v>
      </c>
      <c r="D6060" t="s">
        <v>2711</v>
      </c>
      <c r="E6060">
        <v>1000730</v>
      </c>
      <c r="F6060" t="s">
        <v>47</v>
      </c>
      <c r="G6060" t="s">
        <v>80</v>
      </c>
      <c r="H6060" t="s">
        <v>2557</v>
      </c>
      <c r="I6060">
        <v>38220076</v>
      </c>
      <c r="J6060" t="s">
        <v>2558</v>
      </c>
      <c r="K6060">
        <v>0</v>
      </c>
      <c r="L6060" t="s">
        <v>1228</v>
      </c>
      <c r="M6060">
        <v>0</v>
      </c>
      <c r="N6060" t="s">
        <v>1228</v>
      </c>
    </row>
    <row r="6061" spans="1:14" hidden="1">
      <c r="A6061">
        <v>10</v>
      </c>
      <c r="B6061">
        <v>41</v>
      </c>
      <c r="C6061" t="s">
        <v>2555</v>
      </c>
      <c r="D6061" t="s">
        <v>2711</v>
      </c>
      <c r="E6061">
        <v>1000730</v>
      </c>
      <c r="F6061" t="s">
        <v>47</v>
      </c>
      <c r="G6061" t="s">
        <v>245</v>
      </c>
      <c r="H6061" t="s">
        <v>2557</v>
      </c>
      <c r="I6061">
        <v>38220076</v>
      </c>
      <c r="J6061" t="s">
        <v>2558</v>
      </c>
      <c r="K6061">
        <v>0</v>
      </c>
      <c r="L6061" t="s">
        <v>1228</v>
      </c>
      <c r="M6061">
        <v>0</v>
      </c>
      <c r="N6061" t="s">
        <v>1228</v>
      </c>
    </row>
    <row r="6062" spans="1:14" hidden="1">
      <c r="A6062">
        <v>10</v>
      </c>
      <c r="B6062">
        <v>41</v>
      </c>
      <c r="C6062" t="s">
        <v>2555</v>
      </c>
      <c r="D6062" t="s">
        <v>2711</v>
      </c>
      <c r="E6062">
        <v>1000730</v>
      </c>
      <c r="F6062" t="s">
        <v>47</v>
      </c>
      <c r="G6062" t="s">
        <v>414</v>
      </c>
      <c r="H6062" t="s">
        <v>2557</v>
      </c>
      <c r="I6062">
        <v>38220076</v>
      </c>
      <c r="J6062" t="s">
        <v>2558</v>
      </c>
      <c r="K6062">
        <v>0</v>
      </c>
      <c r="L6062" t="s">
        <v>1228</v>
      </c>
      <c r="M6062">
        <v>0</v>
      </c>
      <c r="N6062" t="s">
        <v>1228</v>
      </c>
    </row>
    <row r="6063" spans="1:14" hidden="1">
      <c r="A6063">
        <v>10</v>
      </c>
      <c r="B6063">
        <v>41</v>
      </c>
      <c r="C6063" t="s">
        <v>2555</v>
      </c>
      <c r="D6063" t="s">
        <v>2711</v>
      </c>
      <c r="E6063">
        <v>1000730</v>
      </c>
      <c r="F6063" t="s">
        <v>47</v>
      </c>
      <c r="G6063" t="s">
        <v>137</v>
      </c>
      <c r="H6063" t="s">
        <v>2557</v>
      </c>
      <c r="I6063">
        <v>38220076</v>
      </c>
      <c r="J6063" t="s">
        <v>2558</v>
      </c>
      <c r="K6063">
        <v>0</v>
      </c>
      <c r="L6063" t="s">
        <v>1228</v>
      </c>
      <c r="M6063">
        <v>0</v>
      </c>
      <c r="N6063" t="s">
        <v>1228</v>
      </c>
    </row>
    <row r="6064" spans="1:14" hidden="1">
      <c r="A6064">
        <v>10</v>
      </c>
      <c r="B6064">
        <v>41</v>
      </c>
      <c r="C6064" t="s">
        <v>2555</v>
      </c>
      <c r="D6064" t="s">
        <v>2711</v>
      </c>
      <c r="E6064">
        <v>1000730</v>
      </c>
      <c r="F6064" t="s">
        <v>47</v>
      </c>
      <c r="G6064" t="s">
        <v>117</v>
      </c>
      <c r="H6064" t="s">
        <v>2557</v>
      </c>
      <c r="I6064">
        <v>38220076</v>
      </c>
      <c r="J6064" t="s">
        <v>2558</v>
      </c>
      <c r="K6064">
        <v>0</v>
      </c>
      <c r="L6064" t="s">
        <v>1228</v>
      </c>
      <c r="M6064">
        <v>0</v>
      </c>
      <c r="N6064" t="s">
        <v>1228</v>
      </c>
    </row>
    <row r="6065" spans="1:14" hidden="1">
      <c r="A6065">
        <v>10</v>
      </c>
      <c r="B6065">
        <v>41</v>
      </c>
      <c r="C6065" t="s">
        <v>2555</v>
      </c>
      <c r="D6065" t="s">
        <v>2711</v>
      </c>
      <c r="E6065">
        <v>1000730</v>
      </c>
      <c r="F6065" t="s">
        <v>47</v>
      </c>
      <c r="G6065" t="s">
        <v>155</v>
      </c>
      <c r="H6065" t="s">
        <v>2557</v>
      </c>
      <c r="I6065">
        <v>38220076</v>
      </c>
      <c r="J6065" t="s">
        <v>2558</v>
      </c>
      <c r="K6065">
        <v>0</v>
      </c>
      <c r="L6065" t="s">
        <v>1228</v>
      </c>
      <c r="M6065">
        <v>0</v>
      </c>
      <c r="N6065" t="s">
        <v>1228</v>
      </c>
    </row>
    <row r="6066" spans="1:14" hidden="1">
      <c r="A6066">
        <v>10</v>
      </c>
      <c r="B6066">
        <v>41</v>
      </c>
      <c r="C6066" t="s">
        <v>2555</v>
      </c>
      <c r="D6066" t="s">
        <v>2711</v>
      </c>
      <c r="E6066">
        <v>1000730</v>
      </c>
      <c r="F6066" t="s">
        <v>47</v>
      </c>
      <c r="G6066" t="s">
        <v>80</v>
      </c>
      <c r="H6066" t="s">
        <v>2557</v>
      </c>
      <c r="I6066">
        <v>38220076</v>
      </c>
      <c r="J6066" t="s">
        <v>2558</v>
      </c>
      <c r="K6066">
        <v>0</v>
      </c>
      <c r="L6066" t="s">
        <v>1228</v>
      </c>
      <c r="M6066">
        <v>0</v>
      </c>
      <c r="N6066" t="s">
        <v>1228</v>
      </c>
    </row>
    <row r="6067" spans="1:14" hidden="1">
      <c r="A6067">
        <v>10</v>
      </c>
      <c r="B6067">
        <v>41</v>
      </c>
      <c r="C6067" t="s">
        <v>2555</v>
      </c>
      <c r="D6067" t="s">
        <v>2711</v>
      </c>
      <c r="E6067">
        <v>1000730</v>
      </c>
      <c r="F6067" t="s">
        <v>47</v>
      </c>
      <c r="G6067" t="s">
        <v>117</v>
      </c>
      <c r="H6067" t="s">
        <v>2557</v>
      </c>
      <c r="I6067">
        <v>38220076</v>
      </c>
      <c r="J6067" t="s">
        <v>2558</v>
      </c>
      <c r="K6067">
        <v>0</v>
      </c>
      <c r="L6067" t="s">
        <v>1228</v>
      </c>
      <c r="M6067">
        <v>0</v>
      </c>
      <c r="N6067" t="s">
        <v>1228</v>
      </c>
    </row>
    <row r="6068" spans="1:14" hidden="1">
      <c r="A6068">
        <v>10</v>
      </c>
      <c r="B6068">
        <v>41</v>
      </c>
      <c r="C6068" t="s">
        <v>2555</v>
      </c>
      <c r="D6068" t="s">
        <v>2711</v>
      </c>
      <c r="E6068">
        <v>1000730</v>
      </c>
      <c r="F6068" t="s">
        <v>47</v>
      </c>
      <c r="G6068" t="s">
        <v>182</v>
      </c>
      <c r="H6068" t="s">
        <v>2557</v>
      </c>
      <c r="I6068">
        <v>38220076</v>
      </c>
      <c r="J6068" t="s">
        <v>2558</v>
      </c>
      <c r="K6068">
        <v>0</v>
      </c>
      <c r="L6068" t="s">
        <v>1228</v>
      </c>
      <c r="M6068">
        <v>0</v>
      </c>
      <c r="N6068" t="s">
        <v>1228</v>
      </c>
    </row>
    <row r="6069" spans="1:14" hidden="1">
      <c r="A6069">
        <v>10</v>
      </c>
      <c r="B6069">
        <v>41</v>
      </c>
      <c r="C6069" t="s">
        <v>2555</v>
      </c>
      <c r="D6069" t="s">
        <v>2711</v>
      </c>
      <c r="E6069">
        <v>1000730</v>
      </c>
      <c r="F6069" t="s">
        <v>47</v>
      </c>
      <c r="G6069" t="s">
        <v>194</v>
      </c>
      <c r="H6069" t="s">
        <v>2557</v>
      </c>
      <c r="I6069">
        <v>38220076</v>
      </c>
      <c r="J6069" t="s">
        <v>2558</v>
      </c>
      <c r="K6069">
        <v>0</v>
      </c>
      <c r="L6069" t="s">
        <v>1228</v>
      </c>
      <c r="M6069">
        <v>0</v>
      </c>
      <c r="N6069" t="s">
        <v>1228</v>
      </c>
    </row>
    <row r="6070" spans="1:14" hidden="1">
      <c r="A6070">
        <v>10</v>
      </c>
      <c r="B6070">
        <v>41</v>
      </c>
      <c r="C6070" t="s">
        <v>2555</v>
      </c>
      <c r="D6070" t="s">
        <v>2711</v>
      </c>
      <c r="E6070">
        <v>1000730</v>
      </c>
      <c r="F6070" t="s">
        <v>47</v>
      </c>
      <c r="G6070" t="s">
        <v>155</v>
      </c>
      <c r="H6070" t="s">
        <v>2557</v>
      </c>
      <c r="I6070">
        <v>38220076</v>
      </c>
      <c r="J6070" t="s">
        <v>2558</v>
      </c>
      <c r="K6070">
        <v>0</v>
      </c>
      <c r="L6070" t="s">
        <v>1228</v>
      </c>
      <c r="M6070">
        <v>0</v>
      </c>
      <c r="N6070" t="s">
        <v>1228</v>
      </c>
    </row>
    <row r="6071" spans="1:14" hidden="1">
      <c r="A6071">
        <v>10</v>
      </c>
      <c r="B6071">
        <v>41</v>
      </c>
      <c r="C6071" t="s">
        <v>2555</v>
      </c>
      <c r="D6071" t="s">
        <v>2711</v>
      </c>
      <c r="E6071">
        <v>1000730</v>
      </c>
      <c r="F6071" t="s">
        <v>47</v>
      </c>
      <c r="G6071" t="s">
        <v>155</v>
      </c>
      <c r="H6071" t="s">
        <v>2557</v>
      </c>
      <c r="I6071">
        <v>38220076</v>
      </c>
      <c r="J6071" t="s">
        <v>2558</v>
      </c>
      <c r="K6071">
        <v>0</v>
      </c>
      <c r="L6071" t="s">
        <v>1228</v>
      </c>
      <c r="M6071">
        <v>0</v>
      </c>
      <c r="N6071" t="s">
        <v>1228</v>
      </c>
    </row>
    <row r="6072" spans="1:14" hidden="1">
      <c r="A6072">
        <v>10</v>
      </c>
      <c r="B6072">
        <v>41</v>
      </c>
      <c r="C6072" t="s">
        <v>2555</v>
      </c>
      <c r="D6072" t="s">
        <v>2711</v>
      </c>
      <c r="E6072">
        <v>1000730</v>
      </c>
      <c r="F6072" t="s">
        <v>47</v>
      </c>
      <c r="G6072" t="s">
        <v>135</v>
      </c>
      <c r="H6072" t="s">
        <v>2557</v>
      </c>
      <c r="I6072">
        <v>38220076</v>
      </c>
      <c r="J6072" t="s">
        <v>2558</v>
      </c>
      <c r="K6072">
        <v>0</v>
      </c>
      <c r="L6072" t="s">
        <v>1228</v>
      </c>
      <c r="M6072">
        <v>0</v>
      </c>
      <c r="N6072" t="s">
        <v>1228</v>
      </c>
    </row>
    <row r="6073" spans="1:14" hidden="1">
      <c r="A6073">
        <v>10</v>
      </c>
      <c r="B6073">
        <v>41</v>
      </c>
      <c r="C6073" t="s">
        <v>2555</v>
      </c>
      <c r="D6073" t="s">
        <v>2711</v>
      </c>
      <c r="E6073">
        <v>1000730</v>
      </c>
      <c r="F6073" t="s">
        <v>47</v>
      </c>
      <c r="G6073" t="s">
        <v>80</v>
      </c>
      <c r="H6073" t="s">
        <v>2557</v>
      </c>
      <c r="I6073">
        <v>38220076</v>
      </c>
      <c r="J6073" t="s">
        <v>2558</v>
      </c>
      <c r="K6073">
        <v>0</v>
      </c>
      <c r="L6073" t="s">
        <v>1228</v>
      </c>
      <c r="M6073">
        <v>0</v>
      </c>
      <c r="N6073" t="s">
        <v>1228</v>
      </c>
    </row>
    <row r="6074" spans="1:14" hidden="1">
      <c r="A6074">
        <v>10</v>
      </c>
      <c r="B6074">
        <v>41</v>
      </c>
      <c r="C6074" t="s">
        <v>2555</v>
      </c>
      <c r="D6074" t="s">
        <v>2711</v>
      </c>
      <c r="E6074">
        <v>1000730</v>
      </c>
      <c r="F6074" t="s">
        <v>47</v>
      </c>
      <c r="G6074" t="s">
        <v>252</v>
      </c>
      <c r="H6074" t="s">
        <v>2557</v>
      </c>
      <c r="I6074">
        <v>38220076</v>
      </c>
      <c r="J6074" t="s">
        <v>2558</v>
      </c>
      <c r="K6074">
        <v>0</v>
      </c>
      <c r="L6074" t="s">
        <v>1228</v>
      </c>
      <c r="M6074">
        <v>0</v>
      </c>
      <c r="N6074" t="s">
        <v>1228</v>
      </c>
    </row>
    <row r="6075" spans="1:14" hidden="1">
      <c r="A6075">
        <v>10</v>
      </c>
      <c r="B6075">
        <v>41</v>
      </c>
      <c r="C6075" t="s">
        <v>2555</v>
      </c>
      <c r="D6075" t="s">
        <v>2711</v>
      </c>
      <c r="E6075">
        <v>1000730</v>
      </c>
      <c r="F6075" t="s">
        <v>47</v>
      </c>
      <c r="G6075" t="s">
        <v>475</v>
      </c>
      <c r="H6075" t="s">
        <v>2557</v>
      </c>
      <c r="I6075">
        <v>38220076</v>
      </c>
      <c r="J6075" t="s">
        <v>2558</v>
      </c>
      <c r="K6075">
        <v>0</v>
      </c>
      <c r="L6075" t="s">
        <v>1228</v>
      </c>
      <c r="M6075">
        <v>0</v>
      </c>
      <c r="N6075" t="s">
        <v>1228</v>
      </c>
    </row>
    <row r="6076" spans="1:14" hidden="1">
      <c r="A6076">
        <v>10</v>
      </c>
      <c r="B6076">
        <v>41</v>
      </c>
      <c r="C6076" t="s">
        <v>2555</v>
      </c>
      <c r="D6076" t="s">
        <v>2711</v>
      </c>
      <c r="E6076">
        <v>1000730</v>
      </c>
      <c r="F6076" t="s">
        <v>47</v>
      </c>
      <c r="G6076" t="s">
        <v>80</v>
      </c>
      <c r="H6076" t="s">
        <v>2557</v>
      </c>
      <c r="I6076">
        <v>38220076</v>
      </c>
      <c r="J6076" t="s">
        <v>2558</v>
      </c>
      <c r="K6076">
        <v>0</v>
      </c>
      <c r="L6076" t="s">
        <v>1228</v>
      </c>
      <c r="M6076">
        <v>0</v>
      </c>
      <c r="N6076" t="s">
        <v>1228</v>
      </c>
    </row>
    <row r="6077" spans="1:14" hidden="1">
      <c r="A6077">
        <v>10</v>
      </c>
      <c r="B6077">
        <v>41</v>
      </c>
      <c r="C6077" t="s">
        <v>2555</v>
      </c>
      <c r="D6077" t="s">
        <v>2711</v>
      </c>
      <c r="E6077">
        <v>1000730</v>
      </c>
      <c r="F6077" t="s">
        <v>47</v>
      </c>
      <c r="G6077" t="s">
        <v>117</v>
      </c>
      <c r="H6077" t="s">
        <v>2557</v>
      </c>
      <c r="I6077">
        <v>38220076</v>
      </c>
      <c r="J6077" t="s">
        <v>2558</v>
      </c>
      <c r="K6077">
        <v>0</v>
      </c>
      <c r="L6077" t="s">
        <v>1228</v>
      </c>
      <c r="M6077">
        <v>0</v>
      </c>
      <c r="N6077" t="s">
        <v>1228</v>
      </c>
    </row>
    <row r="6078" spans="1:14" hidden="1">
      <c r="A6078">
        <v>10</v>
      </c>
      <c r="B6078">
        <v>41</v>
      </c>
      <c r="C6078" t="s">
        <v>2555</v>
      </c>
      <c r="D6078" t="s">
        <v>2711</v>
      </c>
      <c r="E6078">
        <v>1000730</v>
      </c>
      <c r="F6078" t="s">
        <v>47</v>
      </c>
      <c r="G6078" t="s">
        <v>135</v>
      </c>
      <c r="H6078" t="s">
        <v>2557</v>
      </c>
      <c r="I6078">
        <v>38220076</v>
      </c>
      <c r="J6078" t="s">
        <v>2558</v>
      </c>
      <c r="K6078">
        <v>0</v>
      </c>
      <c r="L6078" t="s">
        <v>1228</v>
      </c>
      <c r="M6078">
        <v>0</v>
      </c>
      <c r="N6078" t="s">
        <v>1228</v>
      </c>
    </row>
    <row r="6079" spans="1:14" hidden="1">
      <c r="A6079">
        <v>10</v>
      </c>
      <c r="B6079">
        <v>41</v>
      </c>
      <c r="C6079" t="s">
        <v>2555</v>
      </c>
      <c r="D6079" t="s">
        <v>2711</v>
      </c>
      <c r="E6079">
        <v>1000730</v>
      </c>
      <c r="F6079" t="s">
        <v>47</v>
      </c>
      <c r="G6079" t="s">
        <v>317</v>
      </c>
      <c r="H6079" t="s">
        <v>2557</v>
      </c>
      <c r="I6079">
        <v>38220076</v>
      </c>
      <c r="J6079" t="s">
        <v>2558</v>
      </c>
      <c r="K6079">
        <v>0</v>
      </c>
      <c r="L6079" t="s">
        <v>1228</v>
      </c>
      <c r="M6079">
        <v>0</v>
      </c>
      <c r="N6079" t="s">
        <v>1228</v>
      </c>
    </row>
    <row r="6080" spans="1:14" hidden="1">
      <c r="A6080">
        <v>10</v>
      </c>
      <c r="B6080">
        <v>41</v>
      </c>
      <c r="C6080" t="s">
        <v>2555</v>
      </c>
      <c r="D6080" t="s">
        <v>2711</v>
      </c>
      <c r="E6080">
        <v>1000730</v>
      </c>
      <c r="F6080" t="s">
        <v>47</v>
      </c>
      <c r="G6080" t="s">
        <v>182</v>
      </c>
      <c r="H6080" t="s">
        <v>2557</v>
      </c>
      <c r="I6080">
        <v>38220076</v>
      </c>
      <c r="J6080" t="s">
        <v>2558</v>
      </c>
      <c r="K6080">
        <v>0</v>
      </c>
      <c r="L6080" t="s">
        <v>1228</v>
      </c>
      <c r="M6080">
        <v>0</v>
      </c>
      <c r="N6080" t="s">
        <v>1228</v>
      </c>
    </row>
    <row r="6081" spans="1:14" hidden="1">
      <c r="A6081">
        <v>10</v>
      </c>
      <c r="B6081">
        <v>41</v>
      </c>
      <c r="C6081" t="s">
        <v>2555</v>
      </c>
      <c r="D6081" t="s">
        <v>2711</v>
      </c>
      <c r="E6081">
        <v>1000730</v>
      </c>
      <c r="F6081" t="s">
        <v>47</v>
      </c>
      <c r="G6081" t="s">
        <v>117</v>
      </c>
      <c r="H6081" t="s">
        <v>2557</v>
      </c>
      <c r="I6081">
        <v>38220076</v>
      </c>
      <c r="J6081" t="s">
        <v>2558</v>
      </c>
      <c r="K6081">
        <v>0</v>
      </c>
      <c r="L6081" t="s">
        <v>1228</v>
      </c>
      <c r="M6081">
        <v>0</v>
      </c>
      <c r="N6081" t="s">
        <v>1228</v>
      </c>
    </row>
    <row r="6082" spans="1:14" hidden="1">
      <c r="A6082">
        <v>10</v>
      </c>
      <c r="B6082">
        <v>41</v>
      </c>
      <c r="C6082" t="s">
        <v>2555</v>
      </c>
      <c r="D6082" t="s">
        <v>2711</v>
      </c>
      <c r="E6082">
        <v>1000730</v>
      </c>
      <c r="F6082" t="s">
        <v>47</v>
      </c>
      <c r="G6082" t="s">
        <v>150</v>
      </c>
      <c r="H6082" t="s">
        <v>2557</v>
      </c>
      <c r="I6082">
        <v>38220076</v>
      </c>
      <c r="J6082" t="s">
        <v>2558</v>
      </c>
      <c r="K6082">
        <v>0</v>
      </c>
      <c r="L6082" t="s">
        <v>1228</v>
      </c>
      <c r="M6082">
        <v>0</v>
      </c>
      <c r="N6082" t="s">
        <v>1228</v>
      </c>
    </row>
    <row r="6083" spans="1:14" hidden="1">
      <c r="A6083">
        <v>10</v>
      </c>
      <c r="B6083">
        <v>41</v>
      </c>
      <c r="C6083" t="s">
        <v>2555</v>
      </c>
      <c r="D6083" t="s">
        <v>2711</v>
      </c>
      <c r="E6083">
        <v>1000730</v>
      </c>
      <c r="F6083" t="s">
        <v>47</v>
      </c>
      <c r="G6083" t="s">
        <v>135</v>
      </c>
      <c r="H6083" t="s">
        <v>2557</v>
      </c>
      <c r="I6083">
        <v>38220076</v>
      </c>
      <c r="J6083" t="s">
        <v>2558</v>
      </c>
      <c r="K6083">
        <v>0</v>
      </c>
      <c r="L6083" t="s">
        <v>1228</v>
      </c>
      <c r="M6083">
        <v>0</v>
      </c>
      <c r="N6083" t="s">
        <v>1228</v>
      </c>
    </row>
    <row r="6084" spans="1:14" hidden="1">
      <c r="A6084">
        <v>10</v>
      </c>
      <c r="B6084">
        <v>41</v>
      </c>
      <c r="C6084" t="s">
        <v>2555</v>
      </c>
      <c r="D6084" t="s">
        <v>2711</v>
      </c>
      <c r="E6084">
        <v>1000730</v>
      </c>
      <c r="F6084" t="s">
        <v>47</v>
      </c>
      <c r="G6084" t="s">
        <v>137</v>
      </c>
      <c r="H6084" t="s">
        <v>2557</v>
      </c>
      <c r="I6084">
        <v>38220076</v>
      </c>
      <c r="J6084" t="s">
        <v>2558</v>
      </c>
      <c r="K6084">
        <v>0</v>
      </c>
      <c r="L6084" t="s">
        <v>1228</v>
      </c>
      <c r="M6084">
        <v>0</v>
      </c>
      <c r="N6084" t="s">
        <v>1228</v>
      </c>
    </row>
    <row r="6085" spans="1:14" hidden="1">
      <c r="A6085">
        <v>10</v>
      </c>
      <c r="B6085">
        <v>41</v>
      </c>
      <c r="C6085" t="s">
        <v>2555</v>
      </c>
      <c r="D6085" t="s">
        <v>2711</v>
      </c>
      <c r="E6085">
        <v>1000730</v>
      </c>
      <c r="F6085" t="s">
        <v>47</v>
      </c>
      <c r="G6085" t="s">
        <v>150</v>
      </c>
      <c r="H6085" t="s">
        <v>2557</v>
      </c>
      <c r="I6085">
        <v>38220076</v>
      </c>
      <c r="J6085" t="s">
        <v>2558</v>
      </c>
      <c r="K6085">
        <v>0</v>
      </c>
      <c r="L6085" t="s">
        <v>1228</v>
      </c>
      <c r="M6085">
        <v>0</v>
      </c>
      <c r="N6085" t="s">
        <v>1228</v>
      </c>
    </row>
    <row r="6086" spans="1:14" hidden="1">
      <c r="A6086">
        <v>10</v>
      </c>
      <c r="B6086">
        <v>41</v>
      </c>
      <c r="C6086" t="s">
        <v>2555</v>
      </c>
      <c r="D6086" t="s">
        <v>2711</v>
      </c>
      <c r="E6086">
        <v>1000730</v>
      </c>
      <c r="F6086" t="s">
        <v>47</v>
      </c>
      <c r="G6086" t="s">
        <v>137</v>
      </c>
      <c r="H6086" t="s">
        <v>2557</v>
      </c>
      <c r="I6086">
        <v>38220076</v>
      </c>
      <c r="J6086" t="s">
        <v>2558</v>
      </c>
      <c r="K6086">
        <v>0</v>
      </c>
      <c r="L6086" t="s">
        <v>1228</v>
      </c>
      <c r="M6086">
        <v>0</v>
      </c>
      <c r="N6086" t="s">
        <v>1228</v>
      </c>
    </row>
    <row r="6087" spans="1:14" hidden="1">
      <c r="A6087">
        <v>10</v>
      </c>
      <c r="B6087">
        <v>41</v>
      </c>
      <c r="C6087" t="s">
        <v>2555</v>
      </c>
      <c r="D6087" t="s">
        <v>2711</v>
      </c>
      <c r="E6087">
        <v>1000730</v>
      </c>
      <c r="F6087" t="s">
        <v>47</v>
      </c>
      <c r="G6087" t="s">
        <v>117</v>
      </c>
      <c r="H6087" t="s">
        <v>2557</v>
      </c>
      <c r="I6087">
        <v>38220076</v>
      </c>
      <c r="J6087" t="s">
        <v>2558</v>
      </c>
      <c r="K6087">
        <v>0</v>
      </c>
      <c r="L6087" t="s">
        <v>1228</v>
      </c>
      <c r="M6087">
        <v>0</v>
      </c>
      <c r="N6087" t="s">
        <v>1228</v>
      </c>
    </row>
    <row r="6088" spans="1:14" hidden="1">
      <c r="A6088">
        <v>10</v>
      </c>
      <c r="B6088">
        <v>41</v>
      </c>
      <c r="C6088" t="s">
        <v>2555</v>
      </c>
      <c r="D6088" t="s">
        <v>2711</v>
      </c>
      <c r="E6088">
        <v>1000730</v>
      </c>
      <c r="F6088" t="s">
        <v>47</v>
      </c>
      <c r="G6088" t="s">
        <v>135</v>
      </c>
      <c r="H6088" t="s">
        <v>2557</v>
      </c>
      <c r="I6088">
        <v>38220076</v>
      </c>
      <c r="J6088" t="s">
        <v>2558</v>
      </c>
      <c r="K6088">
        <v>0</v>
      </c>
      <c r="L6088" t="s">
        <v>1228</v>
      </c>
      <c r="M6088">
        <v>0</v>
      </c>
      <c r="N6088" t="s">
        <v>1228</v>
      </c>
    </row>
    <row r="6089" spans="1:14" hidden="1">
      <c r="A6089">
        <v>10</v>
      </c>
      <c r="B6089">
        <v>41</v>
      </c>
      <c r="C6089" t="s">
        <v>2555</v>
      </c>
      <c r="D6089" t="s">
        <v>2711</v>
      </c>
      <c r="E6089">
        <v>1000730</v>
      </c>
      <c r="F6089" t="s">
        <v>47</v>
      </c>
      <c r="G6089" t="s">
        <v>252</v>
      </c>
      <c r="H6089" t="s">
        <v>2557</v>
      </c>
      <c r="I6089">
        <v>38220076</v>
      </c>
      <c r="J6089" t="s">
        <v>2558</v>
      </c>
      <c r="K6089">
        <v>0</v>
      </c>
      <c r="L6089" t="s">
        <v>1228</v>
      </c>
      <c r="M6089">
        <v>0</v>
      </c>
      <c r="N6089" t="s">
        <v>1228</v>
      </c>
    </row>
    <row r="6090" spans="1:14" hidden="1">
      <c r="A6090">
        <v>10</v>
      </c>
      <c r="B6090">
        <v>41</v>
      </c>
      <c r="C6090" t="s">
        <v>2555</v>
      </c>
      <c r="D6090" t="s">
        <v>2711</v>
      </c>
      <c r="E6090">
        <v>1000730</v>
      </c>
      <c r="F6090" t="s">
        <v>47</v>
      </c>
      <c r="G6090" t="s">
        <v>245</v>
      </c>
      <c r="H6090" t="s">
        <v>2557</v>
      </c>
      <c r="I6090">
        <v>38220076</v>
      </c>
      <c r="J6090" t="s">
        <v>2558</v>
      </c>
      <c r="K6090">
        <v>0</v>
      </c>
      <c r="L6090" t="s">
        <v>1228</v>
      </c>
      <c r="M6090">
        <v>0</v>
      </c>
      <c r="N6090" t="s">
        <v>1228</v>
      </c>
    </row>
    <row r="6091" spans="1:14" hidden="1">
      <c r="A6091">
        <v>10</v>
      </c>
      <c r="B6091">
        <v>41</v>
      </c>
      <c r="C6091" t="s">
        <v>2555</v>
      </c>
      <c r="D6091" t="s">
        <v>2711</v>
      </c>
      <c r="E6091">
        <v>1000730</v>
      </c>
      <c r="F6091" t="s">
        <v>47</v>
      </c>
      <c r="G6091" t="s">
        <v>117</v>
      </c>
      <c r="H6091" t="s">
        <v>2557</v>
      </c>
      <c r="I6091">
        <v>38220076</v>
      </c>
      <c r="J6091" t="s">
        <v>2558</v>
      </c>
      <c r="K6091">
        <v>0</v>
      </c>
      <c r="L6091" t="s">
        <v>1228</v>
      </c>
      <c r="M6091">
        <v>0</v>
      </c>
      <c r="N6091" t="s">
        <v>1228</v>
      </c>
    </row>
    <row r="6092" spans="1:14" hidden="1">
      <c r="A6092">
        <v>10</v>
      </c>
      <c r="B6092">
        <v>41</v>
      </c>
      <c r="C6092" t="s">
        <v>2555</v>
      </c>
      <c r="D6092" t="s">
        <v>2711</v>
      </c>
      <c r="E6092">
        <v>1000730</v>
      </c>
      <c r="F6092" t="s">
        <v>47</v>
      </c>
      <c r="G6092" t="s">
        <v>254</v>
      </c>
      <c r="H6092" t="s">
        <v>2557</v>
      </c>
      <c r="I6092">
        <v>38220076</v>
      </c>
      <c r="J6092" t="s">
        <v>2558</v>
      </c>
      <c r="K6092">
        <v>0</v>
      </c>
      <c r="L6092" t="s">
        <v>1228</v>
      </c>
      <c r="M6092">
        <v>0</v>
      </c>
      <c r="N6092" t="s">
        <v>1228</v>
      </c>
    </row>
    <row r="6093" spans="1:14" hidden="1">
      <c r="A6093">
        <v>10</v>
      </c>
      <c r="B6093">
        <v>41</v>
      </c>
      <c r="C6093" t="s">
        <v>2555</v>
      </c>
      <c r="D6093" t="s">
        <v>2711</v>
      </c>
      <c r="E6093">
        <v>1000730</v>
      </c>
      <c r="F6093" t="s">
        <v>47</v>
      </c>
      <c r="G6093" t="s">
        <v>177</v>
      </c>
      <c r="H6093" t="s">
        <v>2557</v>
      </c>
      <c r="I6093">
        <v>38220076</v>
      </c>
      <c r="J6093" t="s">
        <v>2558</v>
      </c>
      <c r="K6093">
        <v>0</v>
      </c>
      <c r="L6093" t="s">
        <v>1228</v>
      </c>
      <c r="M6093">
        <v>0</v>
      </c>
      <c r="N6093" t="s">
        <v>1228</v>
      </c>
    </row>
    <row r="6094" spans="1:14" hidden="1">
      <c r="A6094">
        <v>10</v>
      </c>
      <c r="B6094">
        <v>41</v>
      </c>
      <c r="C6094" t="s">
        <v>2555</v>
      </c>
      <c r="D6094" t="s">
        <v>2711</v>
      </c>
      <c r="E6094">
        <v>1000730</v>
      </c>
      <c r="F6094" t="s">
        <v>47</v>
      </c>
      <c r="G6094" t="s">
        <v>279</v>
      </c>
      <c r="H6094" t="s">
        <v>2557</v>
      </c>
      <c r="I6094">
        <v>38220076</v>
      </c>
      <c r="J6094" t="s">
        <v>2558</v>
      </c>
      <c r="K6094">
        <v>0</v>
      </c>
      <c r="L6094" t="s">
        <v>1228</v>
      </c>
      <c r="M6094">
        <v>0</v>
      </c>
      <c r="N6094" t="s">
        <v>1228</v>
      </c>
    </row>
    <row r="6095" spans="1:14" hidden="1">
      <c r="A6095">
        <v>10</v>
      </c>
      <c r="B6095">
        <v>41</v>
      </c>
      <c r="C6095" t="s">
        <v>2555</v>
      </c>
      <c r="D6095" t="s">
        <v>2711</v>
      </c>
      <c r="E6095">
        <v>1000730</v>
      </c>
      <c r="F6095" t="s">
        <v>47</v>
      </c>
      <c r="G6095" t="s">
        <v>250</v>
      </c>
      <c r="H6095" t="s">
        <v>2557</v>
      </c>
      <c r="I6095">
        <v>38220076</v>
      </c>
      <c r="J6095" t="s">
        <v>2558</v>
      </c>
      <c r="K6095">
        <v>0</v>
      </c>
      <c r="L6095" t="s">
        <v>1228</v>
      </c>
      <c r="M6095">
        <v>0</v>
      </c>
      <c r="N6095" t="s">
        <v>1228</v>
      </c>
    </row>
    <row r="6096" spans="1:14" hidden="1">
      <c r="A6096">
        <v>10</v>
      </c>
      <c r="B6096">
        <v>41</v>
      </c>
      <c r="C6096" t="s">
        <v>2555</v>
      </c>
      <c r="D6096" t="s">
        <v>2711</v>
      </c>
      <c r="E6096">
        <v>1000730</v>
      </c>
      <c r="F6096" t="s">
        <v>47</v>
      </c>
      <c r="G6096" t="s">
        <v>135</v>
      </c>
      <c r="H6096" t="s">
        <v>2557</v>
      </c>
      <c r="I6096">
        <v>38220076</v>
      </c>
      <c r="J6096" t="s">
        <v>2558</v>
      </c>
      <c r="K6096">
        <v>0</v>
      </c>
      <c r="L6096" t="s">
        <v>1228</v>
      </c>
      <c r="M6096">
        <v>0</v>
      </c>
      <c r="N6096" t="s">
        <v>1228</v>
      </c>
    </row>
    <row r="6097" spans="1:14" hidden="1">
      <c r="A6097">
        <v>10</v>
      </c>
      <c r="B6097">
        <v>41</v>
      </c>
      <c r="C6097" t="s">
        <v>2555</v>
      </c>
      <c r="D6097" t="s">
        <v>2711</v>
      </c>
      <c r="E6097">
        <v>1000730</v>
      </c>
      <c r="F6097" t="s">
        <v>47</v>
      </c>
      <c r="G6097" t="s">
        <v>117</v>
      </c>
      <c r="H6097" t="s">
        <v>2557</v>
      </c>
      <c r="I6097">
        <v>38220076</v>
      </c>
      <c r="J6097" t="s">
        <v>2558</v>
      </c>
      <c r="K6097">
        <v>0</v>
      </c>
      <c r="L6097" t="s">
        <v>1228</v>
      </c>
      <c r="M6097">
        <v>0</v>
      </c>
      <c r="N6097" t="s">
        <v>1228</v>
      </c>
    </row>
    <row r="6098" spans="1:14" hidden="1">
      <c r="A6098">
        <v>10</v>
      </c>
      <c r="B6098">
        <v>41</v>
      </c>
      <c r="C6098" t="s">
        <v>2555</v>
      </c>
      <c r="D6098" t="s">
        <v>2711</v>
      </c>
      <c r="E6098">
        <v>1000730</v>
      </c>
      <c r="F6098" t="s">
        <v>47</v>
      </c>
      <c r="G6098" t="s">
        <v>254</v>
      </c>
      <c r="H6098" t="s">
        <v>2557</v>
      </c>
      <c r="I6098">
        <v>38220076</v>
      </c>
      <c r="J6098" t="s">
        <v>2558</v>
      </c>
      <c r="K6098">
        <v>0</v>
      </c>
      <c r="L6098" t="s">
        <v>1228</v>
      </c>
      <c r="M6098">
        <v>0</v>
      </c>
      <c r="N6098" t="s">
        <v>1228</v>
      </c>
    </row>
    <row r="6099" spans="1:14" hidden="1">
      <c r="A6099">
        <v>10</v>
      </c>
      <c r="B6099">
        <v>41</v>
      </c>
      <c r="C6099" t="s">
        <v>2555</v>
      </c>
      <c r="D6099" t="s">
        <v>2711</v>
      </c>
      <c r="E6099">
        <v>1000730</v>
      </c>
      <c r="F6099" t="s">
        <v>47</v>
      </c>
      <c r="G6099" t="s">
        <v>150</v>
      </c>
      <c r="H6099" t="s">
        <v>2557</v>
      </c>
      <c r="I6099">
        <v>38220076</v>
      </c>
      <c r="J6099" t="s">
        <v>2558</v>
      </c>
      <c r="K6099">
        <v>0</v>
      </c>
      <c r="L6099" t="s">
        <v>1228</v>
      </c>
      <c r="M6099">
        <v>0</v>
      </c>
      <c r="N6099" t="s">
        <v>1228</v>
      </c>
    </row>
    <row r="6100" spans="1:14" hidden="1">
      <c r="A6100">
        <v>10</v>
      </c>
      <c r="B6100">
        <v>41</v>
      </c>
      <c r="C6100" t="s">
        <v>2555</v>
      </c>
      <c r="D6100" t="s">
        <v>2711</v>
      </c>
      <c r="E6100">
        <v>1000730</v>
      </c>
      <c r="F6100" t="s">
        <v>47</v>
      </c>
      <c r="G6100" t="s">
        <v>135</v>
      </c>
      <c r="H6100" t="s">
        <v>2557</v>
      </c>
      <c r="I6100">
        <v>38220076</v>
      </c>
      <c r="J6100" t="s">
        <v>2558</v>
      </c>
      <c r="K6100">
        <v>0</v>
      </c>
      <c r="L6100" t="s">
        <v>1228</v>
      </c>
      <c r="M6100">
        <v>0</v>
      </c>
      <c r="N6100" t="s">
        <v>1228</v>
      </c>
    </row>
    <row r="6101" spans="1:14" hidden="1">
      <c r="A6101">
        <v>10</v>
      </c>
      <c r="B6101">
        <v>41</v>
      </c>
      <c r="C6101" t="s">
        <v>2555</v>
      </c>
      <c r="D6101" t="s">
        <v>2711</v>
      </c>
      <c r="E6101">
        <v>1000730</v>
      </c>
      <c r="F6101" t="s">
        <v>47</v>
      </c>
      <c r="G6101" t="s">
        <v>150</v>
      </c>
      <c r="H6101" t="s">
        <v>2557</v>
      </c>
      <c r="I6101">
        <v>38220076</v>
      </c>
      <c r="J6101" t="s">
        <v>2558</v>
      </c>
      <c r="K6101">
        <v>0</v>
      </c>
      <c r="L6101" t="s">
        <v>1228</v>
      </c>
      <c r="M6101">
        <v>0</v>
      </c>
      <c r="N6101" t="s">
        <v>1228</v>
      </c>
    </row>
    <row r="6102" spans="1:14" hidden="1">
      <c r="A6102">
        <v>10</v>
      </c>
      <c r="B6102">
        <v>41</v>
      </c>
      <c r="C6102" t="s">
        <v>2555</v>
      </c>
      <c r="D6102" t="s">
        <v>2711</v>
      </c>
      <c r="E6102">
        <v>1000730</v>
      </c>
      <c r="F6102" t="s">
        <v>47</v>
      </c>
      <c r="G6102" t="s">
        <v>317</v>
      </c>
      <c r="H6102" t="s">
        <v>2557</v>
      </c>
      <c r="I6102">
        <v>38220076</v>
      </c>
      <c r="J6102" t="s">
        <v>2558</v>
      </c>
      <c r="K6102">
        <v>0</v>
      </c>
      <c r="L6102" t="s">
        <v>1228</v>
      </c>
      <c r="M6102">
        <v>0</v>
      </c>
      <c r="N6102" t="s">
        <v>1228</v>
      </c>
    </row>
    <row r="6103" spans="1:14" hidden="1">
      <c r="A6103">
        <v>10</v>
      </c>
      <c r="B6103">
        <v>41</v>
      </c>
      <c r="C6103" t="s">
        <v>2555</v>
      </c>
      <c r="D6103" t="s">
        <v>2711</v>
      </c>
      <c r="E6103">
        <v>1000730</v>
      </c>
      <c r="F6103" t="s">
        <v>47</v>
      </c>
      <c r="G6103" t="s">
        <v>80</v>
      </c>
      <c r="H6103" t="s">
        <v>2557</v>
      </c>
      <c r="I6103">
        <v>38220076</v>
      </c>
      <c r="J6103" t="s">
        <v>2558</v>
      </c>
      <c r="K6103">
        <v>0</v>
      </c>
      <c r="L6103" t="s">
        <v>1228</v>
      </c>
      <c r="M6103">
        <v>0</v>
      </c>
      <c r="N6103" t="s">
        <v>1228</v>
      </c>
    </row>
    <row r="6104" spans="1:14" hidden="1">
      <c r="A6104">
        <v>10</v>
      </c>
      <c r="B6104">
        <v>41</v>
      </c>
      <c r="C6104" t="s">
        <v>2555</v>
      </c>
      <c r="D6104" t="s">
        <v>2711</v>
      </c>
      <c r="E6104">
        <v>1000730</v>
      </c>
      <c r="F6104" t="s">
        <v>47</v>
      </c>
      <c r="G6104" t="s">
        <v>317</v>
      </c>
      <c r="H6104" t="s">
        <v>2557</v>
      </c>
      <c r="I6104">
        <v>38220076</v>
      </c>
      <c r="J6104" t="s">
        <v>2558</v>
      </c>
      <c r="K6104">
        <v>0</v>
      </c>
      <c r="L6104" t="s">
        <v>1228</v>
      </c>
      <c r="M6104">
        <v>0</v>
      </c>
      <c r="N6104" t="s">
        <v>1228</v>
      </c>
    </row>
    <row r="6105" spans="1:14" hidden="1">
      <c r="A6105">
        <v>10</v>
      </c>
      <c r="B6105">
        <v>41</v>
      </c>
      <c r="C6105" t="s">
        <v>2555</v>
      </c>
      <c r="D6105" t="s">
        <v>2711</v>
      </c>
      <c r="E6105">
        <v>1000730</v>
      </c>
      <c r="F6105" t="s">
        <v>47</v>
      </c>
      <c r="G6105" t="s">
        <v>117</v>
      </c>
      <c r="H6105" t="s">
        <v>2557</v>
      </c>
      <c r="I6105">
        <v>38220076</v>
      </c>
      <c r="J6105" t="s">
        <v>2558</v>
      </c>
      <c r="K6105">
        <v>0</v>
      </c>
      <c r="L6105" t="s">
        <v>1228</v>
      </c>
      <c r="M6105">
        <v>0</v>
      </c>
      <c r="N6105" t="s">
        <v>1228</v>
      </c>
    </row>
    <row r="6106" spans="1:14" hidden="1">
      <c r="A6106">
        <v>10</v>
      </c>
      <c r="B6106">
        <v>41</v>
      </c>
      <c r="C6106" t="s">
        <v>2555</v>
      </c>
      <c r="D6106" t="s">
        <v>2711</v>
      </c>
      <c r="E6106">
        <v>1000730</v>
      </c>
      <c r="F6106" t="s">
        <v>47</v>
      </c>
      <c r="G6106" t="s">
        <v>320</v>
      </c>
      <c r="H6106" t="s">
        <v>2557</v>
      </c>
      <c r="I6106">
        <v>38220076</v>
      </c>
      <c r="J6106" t="s">
        <v>2558</v>
      </c>
      <c r="K6106">
        <v>0</v>
      </c>
      <c r="L6106" t="s">
        <v>1228</v>
      </c>
      <c r="M6106">
        <v>0</v>
      </c>
      <c r="N6106" t="s">
        <v>1228</v>
      </c>
    </row>
    <row r="6107" spans="1:14" hidden="1">
      <c r="A6107">
        <v>10</v>
      </c>
      <c r="B6107">
        <v>41</v>
      </c>
      <c r="C6107" t="s">
        <v>2555</v>
      </c>
      <c r="D6107" t="s">
        <v>2711</v>
      </c>
      <c r="E6107">
        <v>1000730</v>
      </c>
      <c r="F6107" t="s">
        <v>47</v>
      </c>
      <c r="G6107" t="s">
        <v>135</v>
      </c>
      <c r="H6107" t="s">
        <v>2557</v>
      </c>
      <c r="I6107">
        <v>38220076</v>
      </c>
      <c r="J6107" t="s">
        <v>2558</v>
      </c>
      <c r="K6107">
        <v>0</v>
      </c>
      <c r="L6107" t="s">
        <v>1228</v>
      </c>
      <c r="M6107">
        <v>0</v>
      </c>
      <c r="N6107" t="s">
        <v>1228</v>
      </c>
    </row>
    <row r="6108" spans="1:14" hidden="1">
      <c r="A6108">
        <v>10</v>
      </c>
      <c r="B6108">
        <v>41</v>
      </c>
      <c r="C6108" t="s">
        <v>2555</v>
      </c>
      <c r="D6108" t="s">
        <v>2711</v>
      </c>
      <c r="E6108">
        <v>1000730</v>
      </c>
      <c r="F6108" t="s">
        <v>47</v>
      </c>
      <c r="G6108" t="s">
        <v>80</v>
      </c>
      <c r="H6108" t="s">
        <v>2557</v>
      </c>
      <c r="I6108">
        <v>38220076</v>
      </c>
      <c r="J6108" t="s">
        <v>2558</v>
      </c>
      <c r="K6108">
        <v>0</v>
      </c>
      <c r="L6108" t="s">
        <v>1228</v>
      </c>
      <c r="M6108">
        <v>0</v>
      </c>
      <c r="N6108" t="s">
        <v>1228</v>
      </c>
    </row>
    <row r="6109" spans="1:14" hidden="1">
      <c r="A6109">
        <v>10</v>
      </c>
      <c r="B6109">
        <v>41</v>
      </c>
      <c r="C6109" t="s">
        <v>2555</v>
      </c>
      <c r="D6109" t="s">
        <v>2711</v>
      </c>
      <c r="E6109">
        <v>1000730</v>
      </c>
      <c r="F6109" t="s">
        <v>47</v>
      </c>
      <c r="G6109" t="s">
        <v>250</v>
      </c>
      <c r="H6109" t="s">
        <v>2557</v>
      </c>
      <c r="I6109">
        <v>38220076</v>
      </c>
      <c r="J6109" t="s">
        <v>2558</v>
      </c>
      <c r="K6109">
        <v>0</v>
      </c>
      <c r="L6109" t="s">
        <v>1228</v>
      </c>
      <c r="M6109">
        <v>0</v>
      </c>
      <c r="N6109" t="s">
        <v>1228</v>
      </c>
    </row>
    <row r="6110" spans="1:14" hidden="1">
      <c r="A6110">
        <v>10</v>
      </c>
      <c r="B6110">
        <v>41</v>
      </c>
      <c r="C6110" t="s">
        <v>2555</v>
      </c>
      <c r="D6110" t="s">
        <v>2711</v>
      </c>
      <c r="E6110">
        <v>1000730</v>
      </c>
      <c r="F6110" t="s">
        <v>47</v>
      </c>
      <c r="G6110" t="s">
        <v>245</v>
      </c>
      <c r="H6110" t="s">
        <v>2557</v>
      </c>
      <c r="I6110">
        <v>38220076</v>
      </c>
      <c r="J6110" t="s">
        <v>2558</v>
      </c>
      <c r="K6110">
        <v>0</v>
      </c>
      <c r="L6110" t="s">
        <v>1228</v>
      </c>
      <c r="M6110">
        <v>0</v>
      </c>
      <c r="N6110" t="s">
        <v>1228</v>
      </c>
    </row>
    <row r="6111" spans="1:14" hidden="1">
      <c r="A6111">
        <v>10</v>
      </c>
      <c r="B6111">
        <v>41</v>
      </c>
      <c r="C6111" t="s">
        <v>2555</v>
      </c>
      <c r="D6111" t="s">
        <v>2711</v>
      </c>
      <c r="E6111">
        <v>1000730</v>
      </c>
      <c r="F6111" t="s">
        <v>47</v>
      </c>
      <c r="G6111" t="s">
        <v>245</v>
      </c>
      <c r="H6111" t="s">
        <v>2557</v>
      </c>
      <c r="I6111">
        <v>38220076</v>
      </c>
      <c r="J6111" t="s">
        <v>2558</v>
      </c>
      <c r="K6111">
        <v>0</v>
      </c>
      <c r="L6111" t="s">
        <v>1228</v>
      </c>
      <c r="M6111">
        <v>0</v>
      </c>
      <c r="N6111" t="s">
        <v>1228</v>
      </c>
    </row>
    <row r="6112" spans="1:14" hidden="1">
      <c r="A6112">
        <v>10</v>
      </c>
      <c r="B6112">
        <v>41</v>
      </c>
      <c r="C6112" t="s">
        <v>2555</v>
      </c>
      <c r="D6112" t="s">
        <v>2711</v>
      </c>
      <c r="E6112">
        <v>1000730</v>
      </c>
      <c r="F6112" t="s">
        <v>47</v>
      </c>
      <c r="G6112" t="s">
        <v>326</v>
      </c>
      <c r="H6112" t="s">
        <v>2557</v>
      </c>
      <c r="I6112">
        <v>38220076</v>
      </c>
      <c r="J6112" t="s">
        <v>2558</v>
      </c>
      <c r="K6112">
        <v>0</v>
      </c>
      <c r="L6112" t="s">
        <v>1228</v>
      </c>
      <c r="M6112">
        <v>0</v>
      </c>
      <c r="N6112" t="s">
        <v>1228</v>
      </c>
    </row>
    <row r="6113" spans="1:14" hidden="1">
      <c r="A6113">
        <v>10</v>
      </c>
      <c r="B6113">
        <v>41</v>
      </c>
      <c r="C6113" t="s">
        <v>2555</v>
      </c>
      <c r="D6113" t="s">
        <v>2711</v>
      </c>
      <c r="E6113">
        <v>1000730</v>
      </c>
      <c r="F6113" t="s">
        <v>47</v>
      </c>
      <c r="G6113" t="s">
        <v>254</v>
      </c>
      <c r="H6113" t="s">
        <v>2557</v>
      </c>
      <c r="I6113">
        <v>38220076</v>
      </c>
      <c r="J6113" t="s">
        <v>2558</v>
      </c>
      <c r="K6113">
        <v>0</v>
      </c>
      <c r="L6113" t="s">
        <v>1228</v>
      </c>
      <c r="M6113">
        <v>0</v>
      </c>
      <c r="N6113" t="s">
        <v>1228</v>
      </c>
    </row>
    <row r="6114" spans="1:14" hidden="1">
      <c r="A6114">
        <v>10</v>
      </c>
      <c r="B6114">
        <v>41</v>
      </c>
      <c r="C6114" t="s">
        <v>2555</v>
      </c>
      <c r="D6114" t="s">
        <v>2711</v>
      </c>
      <c r="E6114">
        <v>1000730</v>
      </c>
      <c r="F6114" t="s">
        <v>47</v>
      </c>
      <c r="G6114" t="s">
        <v>135</v>
      </c>
      <c r="H6114" t="s">
        <v>2557</v>
      </c>
      <c r="I6114">
        <v>38220076</v>
      </c>
      <c r="J6114" t="s">
        <v>2558</v>
      </c>
      <c r="K6114">
        <v>0</v>
      </c>
      <c r="L6114" t="s">
        <v>1228</v>
      </c>
      <c r="M6114">
        <v>0</v>
      </c>
      <c r="N6114" t="s">
        <v>1228</v>
      </c>
    </row>
    <row r="6115" spans="1:14" hidden="1">
      <c r="A6115">
        <v>10</v>
      </c>
      <c r="B6115">
        <v>41</v>
      </c>
      <c r="C6115" t="s">
        <v>2555</v>
      </c>
      <c r="D6115" t="s">
        <v>2711</v>
      </c>
      <c r="E6115">
        <v>1000730</v>
      </c>
      <c r="F6115" t="s">
        <v>47</v>
      </c>
      <c r="G6115" t="s">
        <v>409</v>
      </c>
      <c r="H6115" t="s">
        <v>2557</v>
      </c>
      <c r="I6115">
        <v>38220076</v>
      </c>
      <c r="J6115" t="s">
        <v>2558</v>
      </c>
      <c r="K6115">
        <v>0</v>
      </c>
      <c r="L6115" t="s">
        <v>1228</v>
      </c>
      <c r="M6115">
        <v>0</v>
      </c>
      <c r="N6115" t="s">
        <v>1228</v>
      </c>
    </row>
    <row r="6116" spans="1:14" hidden="1">
      <c r="A6116">
        <v>10</v>
      </c>
      <c r="B6116">
        <v>41</v>
      </c>
      <c r="C6116" t="s">
        <v>2555</v>
      </c>
      <c r="D6116" t="s">
        <v>2711</v>
      </c>
      <c r="E6116">
        <v>1000730</v>
      </c>
      <c r="F6116" t="s">
        <v>47</v>
      </c>
      <c r="G6116" t="s">
        <v>317</v>
      </c>
      <c r="H6116" t="s">
        <v>2557</v>
      </c>
      <c r="I6116">
        <v>38220076</v>
      </c>
      <c r="J6116" t="s">
        <v>2558</v>
      </c>
      <c r="K6116">
        <v>0</v>
      </c>
      <c r="L6116" t="s">
        <v>1228</v>
      </c>
      <c r="M6116">
        <v>0</v>
      </c>
      <c r="N6116" t="s">
        <v>1228</v>
      </c>
    </row>
    <row r="6117" spans="1:14" hidden="1">
      <c r="A6117">
        <v>10</v>
      </c>
      <c r="B6117">
        <v>41</v>
      </c>
      <c r="C6117" t="s">
        <v>2555</v>
      </c>
      <c r="D6117" t="s">
        <v>2711</v>
      </c>
      <c r="E6117">
        <v>1000730</v>
      </c>
      <c r="F6117" t="s">
        <v>47</v>
      </c>
      <c r="G6117" t="s">
        <v>80</v>
      </c>
      <c r="H6117" t="s">
        <v>2557</v>
      </c>
      <c r="I6117">
        <v>38220076</v>
      </c>
      <c r="J6117" t="s">
        <v>2558</v>
      </c>
      <c r="K6117">
        <v>0</v>
      </c>
      <c r="L6117" t="s">
        <v>1228</v>
      </c>
      <c r="M6117">
        <v>0</v>
      </c>
      <c r="N6117" t="s">
        <v>1228</v>
      </c>
    </row>
    <row r="6118" spans="1:14" hidden="1">
      <c r="A6118">
        <v>10</v>
      </c>
      <c r="B6118">
        <v>41</v>
      </c>
      <c r="C6118" t="s">
        <v>2555</v>
      </c>
      <c r="D6118" t="s">
        <v>2711</v>
      </c>
      <c r="E6118">
        <v>1000730</v>
      </c>
      <c r="F6118" t="s">
        <v>47</v>
      </c>
      <c r="G6118" t="s">
        <v>414</v>
      </c>
      <c r="H6118" t="s">
        <v>2557</v>
      </c>
      <c r="I6118">
        <v>38220076</v>
      </c>
      <c r="J6118" t="s">
        <v>2558</v>
      </c>
      <c r="K6118">
        <v>0</v>
      </c>
      <c r="L6118" t="s">
        <v>1228</v>
      </c>
      <c r="M6118">
        <v>0</v>
      </c>
      <c r="N6118" t="s">
        <v>1228</v>
      </c>
    </row>
    <row r="6119" spans="1:14" hidden="1">
      <c r="A6119">
        <v>10</v>
      </c>
      <c r="B6119">
        <v>41</v>
      </c>
      <c r="C6119" t="s">
        <v>2555</v>
      </c>
      <c r="D6119" t="s">
        <v>2711</v>
      </c>
      <c r="E6119">
        <v>1000730</v>
      </c>
      <c r="F6119" t="s">
        <v>47</v>
      </c>
      <c r="G6119" t="s">
        <v>117</v>
      </c>
      <c r="H6119" t="s">
        <v>2557</v>
      </c>
      <c r="I6119">
        <v>38220076</v>
      </c>
      <c r="J6119" t="s">
        <v>2558</v>
      </c>
      <c r="K6119">
        <v>0</v>
      </c>
      <c r="L6119" t="s">
        <v>1228</v>
      </c>
      <c r="M6119">
        <v>0</v>
      </c>
      <c r="N6119" t="s">
        <v>1228</v>
      </c>
    </row>
    <row r="6120" spans="1:14" hidden="1">
      <c r="A6120">
        <v>10</v>
      </c>
      <c r="B6120">
        <v>41</v>
      </c>
      <c r="C6120" t="s">
        <v>2555</v>
      </c>
      <c r="D6120" t="s">
        <v>2711</v>
      </c>
      <c r="E6120">
        <v>1000730</v>
      </c>
      <c r="F6120" t="s">
        <v>47</v>
      </c>
      <c r="G6120" t="s">
        <v>80</v>
      </c>
      <c r="H6120" t="s">
        <v>2557</v>
      </c>
      <c r="I6120">
        <v>38220076</v>
      </c>
      <c r="J6120" t="s">
        <v>2558</v>
      </c>
      <c r="K6120">
        <v>0</v>
      </c>
      <c r="L6120" t="s">
        <v>1228</v>
      </c>
      <c r="M6120">
        <v>0</v>
      </c>
      <c r="N6120" t="s">
        <v>1228</v>
      </c>
    </row>
    <row r="6121" spans="1:14" hidden="1">
      <c r="A6121">
        <v>10</v>
      </c>
      <c r="B6121">
        <v>41</v>
      </c>
      <c r="C6121" t="s">
        <v>2555</v>
      </c>
      <c r="D6121" t="s">
        <v>2711</v>
      </c>
      <c r="E6121">
        <v>1000730</v>
      </c>
      <c r="F6121" t="s">
        <v>47</v>
      </c>
      <c r="G6121" t="s">
        <v>80</v>
      </c>
      <c r="H6121" t="s">
        <v>2557</v>
      </c>
      <c r="I6121">
        <v>38220076</v>
      </c>
      <c r="J6121" t="s">
        <v>2558</v>
      </c>
      <c r="K6121">
        <v>0</v>
      </c>
      <c r="L6121" t="s">
        <v>1228</v>
      </c>
      <c r="M6121">
        <v>0</v>
      </c>
      <c r="N6121" t="s">
        <v>1228</v>
      </c>
    </row>
    <row r="6122" spans="1:14" hidden="1">
      <c r="A6122">
        <v>10</v>
      </c>
      <c r="B6122">
        <v>41</v>
      </c>
      <c r="C6122" t="s">
        <v>2555</v>
      </c>
      <c r="D6122" t="s">
        <v>2711</v>
      </c>
      <c r="E6122">
        <v>1000730</v>
      </c>
      <c r="F6122" t="s">
        <v>47</v>
      </c>
      <c r="G6122" t="s">
        <v>317</v>
      </c>
      <c r="H6122" t="s">
        <v>2557</v>
      </c>
      <c r="I6122">
        <v>38220076</v>
      </c>
      <c r="J6122" t="s">
        <v>2558</v>
      </c>
      <c r="K6122">
        <v>0</v>
      </c>
      <c r="L6122" t="s">
        <v>1228</v>
      </c>
      <c r="M6122">
        <v>0</v>
      </c>
      <c r="N6122" t="s">
        <v>1228</v>
      </c>
    </row>
    <row r="6123" spans="1:14" hidden="1">
      <c r="A6123">
        <v>10</v>
      </c>
      <c r="B6123">
        <v>41</v>
      </c>
      <c r="C6123" t="s">
        <v>2555</v>
      </c>
      <c r="D6123" t="s">
        <v>2711</v>
      </c>
      <c r="E6123">
        <v>1000730</v>
      </c>
      <c r="F6123" t="s">
        <v>47</v>
      </c>
      <c r="G6123" t="s">
        <v>279</v>
      </c>
      <c r="H6123" t="s">
        <v>2557</v>
      </c>
      <c r="I6123">
        <v>38220076</v>
      </c>
      <c r="J6123" t="s">
        <v>2558</v>
      </c>
      <c r="K6123">
        <v>0</v>
      </c>
      <c r="L6123" t="s">
        <v>1228</v>
      </c>
      <c r="M6123">
        <v>0</v>
      </c>
      <c r="N6123" t="s">
        <v>1228</v>
      </c>
    </row>
    <row r="6124" spans="1:14" hidden="1">
      <c r="A6124">
        <v>10</v>
      </c>
      <c r="B6124">
        <v>41</v>
      </c>
      <c r="C6124" t="s">
        <v>2555</v>
      </c>
      <c r="D6124" t="s">
        <v>2711</v>
      </c>
      <c r="E6124">
        <v>1000730</v>
      </c>
      <c r="F6124" t="s">
        <v>47</v>
      </c>
      <c r="G6124" t="s">
        <v>117</v>
      </c>
      <c r="H6124" t="s">
        <v>2557</v>
      </c>
      <c r="I6124">
        <v>38220076</v>
      </c>
      <c r="J6124" t="s">
        <v>2558</v>
      </c>
      <c r="K6124">
        <v>0</v>
      </c>
      <c r="L6124" t="s">
        <v>1228</v>
      </c>
      <c r="M6124">
        <v>0</v>
      </c>
      <c r="N6124" t="s">
        <v>1228</v>
      </c>
    </row>
    <row r="6125" spans="1:14" hidden="1">
      <c r="A6125">
        <v>10</v>
      </c>
      <c r="B6125">
        <v>41</v>
      </c>
      <c r="C6125" t="s">
        <v>2555</v>
      </c>
      <c r="D6125" t="s">
        <v>2711</v>
      </c>
      <c r="E6125">
        <v>1000730</v>
      </c>
      <c r="F6125" t="s">
        <v>47</v>
      </c>
      <c r="G6125" t="s">
        <v>135</v>
      </c>
      <c r="H6125" t="s">
        <v>2557</v>
      </c>
      <c r="I6125">
        <v>38220076</v>
      </c>
      <c r="J6125" t="s">
        <v>2558</v>
      </c>
      <c r="K6125">
        <v>0</v>
      </c>
      <c r="L6125" t="s">
        <v>1228</v>
      </c>
      <c r="M6125">
        <v>0</v>
      </c>
      <c r="N6125" t="s">
        <v>1228</v>
      </c>
    </row>
    <row r="6126" spans="1:14" hidden="1">
      <c r="A6126">
        <v>10</v>
      </c>
      <c r="B6126">
        <v>41</v>
      </c>
      <c r="C6126" t="s">
        <v>2555</v>
      </c>
      <c r="D6126" t="s">
        <v>2711</v>
      </c>
      <c r="E6126">
        <v>1000730</v>
      </c>
      <c r="F6126" t="s">
        <v>47</v>
      </c>
      <c r="G6126" t="s">
        <v>155</v>
      </c>
      <c r="H6126" t="s">
        <v>2557</v>
      </c>
      <c r="I6126">
        <v>38220076</v>
      </c>
      <c r="J6126" t="s">
        <v>2558</v>
      </c>
      <c r="K6126">
        <v>0</v>
      </c>
      <c r="L6126" t="s">
        <v>1228</v>
      </c>
      <c r="M6126">
        <v>0</v>
      </c>
      <c r="N6126" t="s">
        <v>1228</v>
      </c>
    </row>
    <row r="6127" spans="1:14" hidden="1">
      <c r="A6127">
        <v>10</v>
      </c>
      <c r="B6127">
        <v>41</v>
      </c>
      <c r="C6127" t="s">
        <v>2555</v>
      </c>
      <c r="D6127" t="s">
        <v>2711</v>
      </c>
      <c r="E6127">
        <v>1000730</v>
      </c>
      <c r="F6127" t="s">
        <v>47</v>
      </c>
      <c r="G6127" t="s">
        <v>317</v>
      </c>
      <c r="H6127" t="s">
        <v>2557</v>
      </c>
      <c r="I6127">
        <v>38220076</v>
      </c>
      <c r="J6127" t="s">
        <v>2558</v>
      </c>
      <c r="K6127">
        <v>0</v>
      </c>
      <c r="L6127" t="s">
        <v>1228</v>
      </c>
      <c r="M6127">
        <v>0</v>
      </c>
      <c r="N6127" t="s">
        <v>1228</v>
      </c>
    </row>
    <row r="6128" spans="1:14" hidden="1">
      <c r="A6128">
        <v>10</v>
      </c>
      <c r="B6128">
        <v>41</v>
      </c>
      <c r="C6128" t="s">
        <v>2555</v>
      </c>
      <c r="D6128" t="s">
        <v>2711</v>
      </c>
      <c r="E6128">
        <v>1000730</v>
      </c>
      <c r="F6128" t="s">
        <v>47</v>
      </c>
      <c r="G6128" t="s">
        <v>317</v>
      </c>
      <c r="H6128" t="s">
        <v>2557</v>
      </c>
      <c r="I6128">
        <v>38220076</v>
      </c>
      <c r="J6128" t="s">
        <v>2558</v>
      </c>
      <c r="K6128">
        <v>0</v>
      </c>
      <c r="L6128" t="s">
        <v>1228</v>
      </c>
      <c r="M6128">
        <v>0</v>
      </c>
      <c r="N6128" t="s">
        <v>1228</v>
      </c>
    </row>
    <row r="6129" spans="1:14" hidden="1">
      <c r="A6129">
        <v>10</v>
      </c>
      <c r="B6129">
        <v>41</v>
      </c>
      <c r="C6129" t="s">
        <v>2555</v>
      </c>
      <c r="D6129" t="s">
        <v>2711</v>
      </c>
      <c r="E6129">
        <v>1000730</v>
      </c>
      <c r="F6129" t="s">
        <v>47</v>
      </c>
      <c r="G6129" t="s">
        <v>252</v>
      </c>
      <c r="H6129" t="s">
        <v>2557</v>
      </c>
      <c r="I6129">
        <v>38220076</v>
      </c>
      <c r="J6129" t="s">
        <v>2558</v>
      </c>
      <c r="K6129">
        <v>0</v>
      </c>
      <c r="L6129" t="s">
        <v>1228</v>
      </c>
      <c r="M6129">
        <v>0</v>
      </c>
      <c r="N6129" t="s">
        <v>1228</v>
      </c>
    </row>
    <row r="6130" spans="1:14" hidden="1">
      <c r="A6130">
        <v>10</v>
      </c>
      <c r="B6130">
        <v>41</v>
      </c>
      <c r="C6130" t="s">
        <v>2555</v>
      </c>
      <c r="D6130" t="s">
        <v>2711</v>
      </c>
      <c r="E6130">
        <v>1000730</v>
      </c>
      <c r="F6130" t="s">
        <v>47</v>
      </c>
      <c r="G6130" t="s">
        <v>475</v>
      </c>
      <c r="H6130" t="s">
        <v>2557</v>
      </c>
      <c r="I6130">
        <v>38220076</v>
      </c>
      <c r="J6130" t="s">
        <v>2558</v>
      </c>
      <c r="K6130">
        <v>0</v>
      </c>
      <c r="L6130" t="s">
        <v>1228</v>
      </c>
      <c r="M6130">
        <v>0</v>
      </c>
      <c r="N6130" t="s">
        <v>1228</v>
      </c>
    </row>
    <row r="6131" spans="1:14" hidden="1">
      <c r="A6131">
        <v>10</v>
      </c>
      <c r="B6131">
        <v>41</v>
      </c>
      <c r="C6131" t="s">
        <v>2555</v>
      </c>
      <c r="D6131" t="s">
        <v>2711</v>
      </c>
      <c r="E6131">
        <v>1000730</v>
      </c>
      <c r="F6131" t="s">
        <v>47</v>
      </c>
      <c r="G6131" t="s">
        <v>117</v>
      </c>
      <c r="H6131" t="s">
        <v>2557</v>
      </c>
      <c r="I6131">
        <v>38220076</v>
      </c>
      <c r="J6131" t="s">
        <v>2558</v>
      </c>
      <c r="K6131">
        <v>0</v>
      </c>
      <c r="L6131" t="s">
        <v>1228</v>
      </c>
      <c r="M6131">
        <v>0</v>
      </c>
      <c r="N6131" t="s">
        <v>1228</v>
      </c>
    </row>
    <row r="6132" spans="1:14" hidden="1">
      <c r="A6132">
        <v>10</v>
      </c>
      <c r="B6132">
        <v>41</v>
      </c>
      <c r="C6132" t="s">
        <v>2555</v>
      </c>
      <c r="D6132" t="s">
        <v>2711</v>
      </c>
      <c r="E6132">
        <v>1000730</v>
      </c>
      <c r="F6132" t="s">
        <v>47</v>
      </c>
      <c r="G6132" t="s">
        <v>481</v>
      </c>
      <c r="H6132" t="s">
        <v>2557</v>
      </c>
      <c r="I6132">
        <v>38220076</v>
      </c>
      <c r="J6132" t="s">
        <v>2558</v>
      </c>
      <c r="K6132">
        <v>0</v>
      </c>
      <c r="L6132" t="s">
        <v>1228</v>
      </c>
      <c r="M6132">
        <v>0</v>
      </c>
      <c r="N6132" t="s">
        <v>1228</v>
      </c>
    </row>
    <row r="6133" spans="1:14" hidden="1">
      <c r="A6133">
        <v>10</v>
      </c>
      <c r="B6133">
        <v>41</v>
      </c>
      <c r="C6133" t="s">
        <v>2555</v>
      </c>
      <c r="D6133" t="s">
        <v>2711</v>
      </c>
      <c r="E6133">
        <v>1000730</v>
      </c>
      <c r="F6133" t="s">
        <v>47</v>
      </c>
      <c r="G6133" t="s">
        <v>80</v>
      </c>
      <c r="H6133" t="s">
        <v>2557</v>
      </c>
      <c r="I6133">
        <v>38220076</v>
      </c>
      <c r="J6133" t="s">
        <v>2558</v>
      </c>
      <c r="K6133">
        <v>0</v>
      </c>
      <c r="L6133" t="s">
        <v>1228</v>
      </c>
      <c r="M6133">
        <v>0</v>
      </c>
      <c r="N6133" t="s">
        <v>1228</v>
      </c>
    </row>
    <row r="6134" spans="1:14" hidden="1">
      <c r="A6134">
        <v>10</v>
      </c>
      <c r="B6134">
        <v>41</v>
      </c>
      <c r="C6134" t="s">
        <v>2555</v>
      </c>
      <c r="D6134" t="s">
        <v>2711</v>
      </c>
      <c r="E6134">
        <v>1000730</v>
      </c>
      <c r="F6134" t="s">
        <v>47</v>
      </c>
      <c r="G6134" t="s">
        <v>117</v>
      </c>
      <c r="H6134" t="s">
        <v>2557</v>
      </c>
      <c r="I6134">
        <v>38220076</v>
      </c>
      <c r="J6134" t="s">
        <v>2558</v>
      </c>
      <c r="K6134">
        <v>0</v>
      </c>
      <c r="L6134" t="s">
        <v>1228</v>
      </c>
      <c r="M6134">
        <v>0</v>
      </c>
      <c r="N6134" t="s">
        <v>1228</v>
      </c>
    </row>
    <row r="6135" spans="1:14" hidden="1">
      <c r="A6135">
        <v>10</v>
      </c>
      <c r="B6135">
        <v>41</v>
      </c>
      <c r="C6135" t="s">
        <v>2555</v>
      </c>
      <c r="D6135" t="s">
        <v>2711</v>
      </c>
      <c r="E6135">
        <v>1000730</v>
      </c>
      <c r="F6135" t="s">
        <v>47</v>
      </c>
      <c r="G6135" t="s">
        <v>155</v>
      </c>
      <c r="H6135" t="s">
        <v>2557</v>
      </c>
      <c r="I6135">
        <v>38220076</v>
      </c>
      <c r="J6135" t="s">
        <v>2558</v>
      </c>
      <c r="K6135">
        <v>0</v>
      </c>
      <c r="L6135" t="s">
        <v>1228</v>
      </c>
      <c r="M6135">
        <v>0</v>
      </c>
      <c r="N6135" t="s">
        <v>1228</v>
      </c>
    </row>
    <row r="6136" spans="1:14" hidden="1">
      <c r="A6136">
        <v>10</v>
      </c>
      <c r="B6136">
        <v>41</v>
      </c>
      <c r="C6136" t="s">
        <v>2555</v>
      </c>
      <c r="D6136" t="s">
        <v>2711</v>
      </c>
      <c r="E6136">
        <v>1000730</v>
      </c>
      <c r="F6136" t="s">
        <v>47</v>
      </c>
      <c r="G6136" t="s">
        <v>117</v>
      </c>
      <c r="H6136" t="s">
        <v>2557</v>
      </c>
      <c r="I6136">
        <v>38220076</v>
      </c>
      <c r="J6136" t="s">
        <v>2558</v>
      </c>
      <c r="K6136">
        <v>0</v>
      </c>
      <c r="L6136" t="s">
        <v>1228</v>
      </c>
      <c r="M6136">
        <v>0</v>
      </c>
      <c r="N6136" t="s">
        <v>1228</v>
      </c>
    </row>
    <row r="6137" spans="1:14" hidden="1">
      <c r="A6137">
        <v>10</v>
      </c>
      <c r="B6137">
        <v>41</v>
      </c>
      <c r="C6137" t="s">
        <v>2555</v>
      </c>
      <c r="D6137" t="s">
        <v>2711</v>
      </c>
      <c r="E6137">
        <v>1000730</v>
      </c>
      <c r="F6137" t="s">
        <v>47</v>
      </c>
      <c r="G6137" t="s">
        <v>80</v>
      </c>
      <c r="H6137" t="s">
        <v>2557</v>
      </c>
      <c r="I6137">
        <v>38220076</v>
      </c>
      <c r="J6137" t="s">
        <v>2558</v>
      </c>
      <c r="K6137">
        <v>0</v>
      </c>
      <c r="L6137" t="s">
        <v>1228</v>
      </c>
      <c r="M6137">
        <v>0</v>
      </c>
      <c r="N6137" t="s">
        <v>1228</v>
      </c>
    </row>
    <row r="6138" spans="1:14" hidden="1">
      <c r="A6138">
        <v>10</v>
      </c>
      <c r="B6138">
        <v>41</v>
      </c>
      <c r="C6138" t="s">
        <v>2555</v>
      </c>
      <c r="D6138" t="s">
        <v>2711</v>
      </c>
      <c r="E6138">
        <v>1000730</v>
      </c>
      <c r="F6138" t="s">
        <v>47</v>
      </c>
      <c r="G6138" t="s">
        <v>250</v>
      </c>
      <c r="H6138" t="s">
        <v>2557</v>
      </c>
      <c r="I6138">
        <v>38220076</v>
      </c>
      <c r="J6138" t="s">
        <v>2558</v>
      </c>
      <c r="K6138">
        <v>0</v>
      </c>
      <c r="L6138" t="s">
        <v>1228</v>
      </c>
      <c r="M6138">
        <v>0</v>
      </c>
      <c r="N6138" t="s">
        <v>1228</v>
      </c>
    </row>
    <row r="6139" spans="1:14" hidden="1">
      <c r="A6139">
        <v>10</v>
      </c>
      <c r="B6139">
        <v>41</v>
      </c>
      <c r="C6139" t="s">
        <v>2555</v>
      </c>
      <c r="D6139" t="s">
        <v>2711</v>
      </c>
      <c r="E6139">
        <v>1000730</v>
      </c>
      <c r="F6139" t="s">
        <v>47</v>
      </c>
      <c r="G6139" t="s">
        <v>252</v>
      </c>
      <c r="H6139" t="s">
        <v>2557</v>
      </c>
      <c r="I6139">
        <v>38220076</v>
      </c>
      <c r="J6139" t="s">
        <v>2558</v>
      </c>
      <c r="K6139">
        <v>0</v>
      </c>
      <c r="L6139" t="s">
        <v>1228</v>
      </c>
      <c r="M6139">
        <v>0</v>
      </c>
      <c r="N6139" t="s">
        <v>1228</v>
      </c>
    </row>
    <row r="6140" spans="1:14" hidden="1">
      <c r="A6140">
        <v>10</v>
      </c>
      <c r="B6140">
        <v>41</v>
      </c>
      <c r="C6140" t="s">
        <v>2555</v>
      </c>
      <c r="D6140" t="s">
        <v>2711</v>
      </c>
      <c r="E6140">
        <v>1000730</v>
      </c>
      <c r="F6140" t="s">
        <v>47</v>
      </c>
      <c r="G6140" t="s">
        <v>414</v>
      </c>
      <c r="H6140" t="s">
        <v>2557</v>
      </c>
      <c r="I6140">
        <v>38220076</v>
      </c>
      <c r="J6140" t="s">
        <v>2558</v>
      </c>
      <c r="K6140">
        <v>0</v>
      </c>
      <c r="L6140" t="s">
        <v>1228</v>
      </c>
      <c r="M6140">
        <v>0</v>
      </c>
      <c r="N6140" t="s">
        <v>1228</v>
      </c>
    </row>
    <row r="6141" spans="1:14" hidden="1">
      <c r="A6141">
        <v>10</v>
      </c>
      <c r="B6141">
        <v>41</v>
      </c>
      <c r="C6141" t="s">
        <v>2555</v>
      </c>
      <c r="D6141" t="s">
        <v>2711</v>
      </c>
      <c r="E6141">
        <v>1000730</v>
      </c>
      <c r="F6141" t="s">
        <v>47</v>
      </c>
      <c r="G6141" t="s">
        <v>530</v>
      </c>
      <c r="H6141" t="s">
        <v>2557</v>
      </c>
      <c r="I6141">
        <v>38220076</v>
      </c>
      <c r="J6141" t="s">
        <v>2558</v>
      </c>
      <c r="K6141">
        <v>0</v>
      </c>
      <c r="L6141" t="s">
        <v>1228</v>
      </c>
      <c r="M6141">
        <v>0</v>
      </c>
      <c r="N6141" t="s">
        <v>1228</v>
      </c>
    </row>
    <row r="6142" spans="1:14" hidden="1">
      <c r="A6142">
        <v>10</v>
      </c>
      <c r="B6142">
        <v>41</v>
      </c>
      <c r="C6142" t="s">
        <v>2555</v>
      </c>
      <c r="D6142" t="s">
        <v>2711</v>
      </c>
      <c r="E6142">
        <v>1000730</v>
      </c>
      <c r="F6142" t="s">
        <v>47</v>
      </c>
      <c r="G6142" t="s">
        <v>155</v>
      </c>
      <c r="H6142" t="s">
        <v>2557</v>
      </c>
      <c r="I6142">
        <v>38220076</v>
      </c>
      <c r="J6142" t="s">
        <v>2558</v>
      </c>
      <c r="K6142">
        <v>0</v>
      </c>
      <c r="L6142" t="s">
        <v>1228</v>
      </c>
      <c r="M6142">
        <v>0</v>
      </c>
      <c r="N6142" t="s">
        <v>1228</v>
      </c>
    </row>
    <row r="6143" spans="1:14" hidden="1">
      <c r="A6143">
        <v>10</v>
      </c>
      <c r="B6143">
        <v>41</v>
      </c>
      <c r="C6143" t="s">
        <v>2555</v>
      </c>
      <c r="D6143" t="s">
        <v>2711</v>
      </c>
      <c r="E6143">
        <v>1000730</v>
      </c>
      <c r="F6143" t="s">
        <v>47</v>
      </c>
      <c r="G6143" t="s">
        <v>117</v>
      </c>
      <c r="H6143" t="s">
        <v>2557</v>
      </c>
      <c r="I6143">
        <v>38220076</v>
      </c>
      <c r="J6143" t="s">
        <v>2558</v>
      </c>
      <c r="K6143">
        <v>0</v>
      </c>
      <c r="L6143" t="s">
        <v>1228</v>
      </c>
      <c r="M6143">
        <v>0</v>
      </c>
      <c r="N6143" t="s">
        <v>1228</v>
      </c>
    </row>
    <row r="6144" spans="1:14" hidden="1">
      <c r="A6144">
        <v>10</v>
      </c>
      <c r="B6144">
        <v>41</v>
      </c>
      <c r="C6144" t="s">
        <v>2555</v>
      </c>
      <c r="D6144" t="s">
        <v>2711</v>
      </c>
      <c r="E6144">
        <v>1000730</v>
      </c>
      <c r="F6144" t="s">
        <v>47</v>
      </c>
      <c r="G6144" t="s">
        <v>150</v>
      </c>
      <c r="H6144" t="s">
        <v>2557</v>
      </c>
      <c r="I6144">
        <v>38220076</v>
      </c>
      <c r="J6144" t="s">
        <v>2558</v>
      </c>
      <c r="K6144">
        <v>0</v>
      </c>
      <c r="L6144" t="s">
        <v>1228</v>
      </c>
      <c r="M6144">
        <v>0</v>
      </c>
      <c r="N6144" t="s">
        <v>1228</v>
      </c>
    </row>
    <row r="6145" spans="1:14" hidden="1">
      <c r="A6145">
        <v>10</v>
      </c>
      <c r="B6145">
        <v>41</v>
      </c>
      <c r="C6145" t="s">
        <v>2555</v>
      </c>
      <c r="D6145" t="s">
        <v>2711</v>
      </c>
      <c r="E6145">
        <v>1000730</v>
      </c>
      <c r="F6145" t="s">
        <v>47</v>
      </c>
      <c r="G6145" t="s">
        <v>135</v>
      </c>
      <c r="H6145" t="s">
        <v>2557</v>
      </c>
      <c r="I6145">
        <v>38220076</v>
      </c>
      <c r="J6145" t="s">
        <v>2558</v>
      </c>
      <c r="K6145">
        <v>0</v>
      </c>
      <c r="L6145" t="s">
        <v>1228</v>
      </c>
      <c r="M6145">
        <v>0</v>
      </c>
      <c r="N6145" t="s">
        <v>1228</v>
      </c>
    </row>
    <row r="6146" spans="1:14" hidden="1">
      <c r="A6146">
        <v>10</v>
      </c>
      <c r="B6146">
        <v>41</v>
      </c>
      <c r="C6146" t="s">
        <v>2555</v>
      </c>
      <c r="D6146" t="s">
        <v>2711</v>
      </c>
      <c r="E6146">
        <v>1000730</v>
      </c>
      <c r="F6146" t="s">
        <v>47</v>
      </c>
      <c r="G6146" t="s">
        <v>182</v>
      </c>
      <c r="H6146" t="s">
        <v>2557</v>
      </c>
      <c r="I6146">
        <v>38220076</v>
      </c>
      <c r="J6146" t="s">
        <v>2558</v>
      </c>
      <c r="K6146">
        <v>0</v>
      </c>
      <c r="L6146" t="s">
        <v>1228</v>
      </c>
      <c r="M6146">
        <v>0</v>
      </c>
      <c r="N6146" t="s">
        <v>1228</v>
      </c>
    </row>
    <row r="6147" spans="1:14" hidden="1">
      <c r="A6147">
        <v>10</v>
      </c>
      <c r="B6147">
        <v>41</v>
      </c>
      <c r="C6147" t="s">
        <v>2555</v>
      </c>
      <c r="D6147" t="s">
        <v>2711</v>
      </c>
      <c r="E6147">
        <v>1000730</v>
      </c>
      <c r="F6147" t="s">
        <v>47</v>
      </c>
      <c r="G6147" t="s">
        <v>80</v>
      </c>
      <c r="H6147" t="s">
        <v>2557</v>
      </c>
      <c r="I6147">
        <v>38220076</v>
      </c>
      <c r="J6147" t="s">
        <v>2558</v>
      </c>
      <c r="K6147">
        <v>0</v>
      </c>
      <c r="L6147" t="s">
        <v>1228</v>
      </c>
      <c r="M6147">
        <v>0</v>
      </c>
      <c r="N6147" t="s">
        <v>1228</v>
      </c>
    </row>
    <row r="6148" spans="1:14" hidden="1">
      <c r="A6148">
        <v>10</v>
      </c>
      <c r="B6148">
        <v>41</v>
      </c>
      <c r="C6148" t="s">
        <v>2555</v>
      </c>
      <c r="D6148" t="s">
        <v>2711</v>
      </c>
      <c r="E6148">
        <v>1000730</v>
      </c>
      <c r="F6148" t="s">
        <v>47</v>
      </c>
      <c r="G6148" t="s">
        <v>137</v>
      </c>
      <c r="H6148" t="s">
        <v>2557</v>
      </c>
      <c r="I6148">
        <v>38220076</v>
      </c>
      <c r="J6148" t="s">
        <v>2558</v>
      </c>
      <c r="K6148">
        <v>0</v>
      </c>
      <c r="L6148" t="s">
        <v>1228</v>
      </c>
      <c r="M6148">
        <v>0</v>
      </c>
      <c r="N6148" t="s">
        <v>1228</v>
      </c>
    </row>
    <row r="6149" spans="1:14" hidden="1">
      <c r="A6149">
        <v>10</v>
      </c>
      <c r="B6149">
        <v>41</v>
      </c>
      <c r="C6149" t="s">
        <v>2555</v>
      </c>
      <c r="D6149" t="s">
        <v>2711</v>
      </c>
      <c r="E6149">
        <v>1000730</v>
      </c>
      <c r="F6149" t="s">
        <v>47</v>
      </c>
      <c r="G6149" t="s">
        <v>117</v>
      </c>
      <c r="H6149" t="s">
        <v>2557</v>
      </c>
      <c r="I6149">
        <v>38220076</v>
      </c>
      <c r="J6149" t="s">
        <v>2558</v>
      </c>
      <c r="K6149">
        <v>0</v>
      </c>
      <c r="L6149" t="s">
        <v>1228</v>
      </c>
      <c r="M6149">
        <v>0</v>
      </c>
      <c r="N6149" t="s">
        <v>1228</v>
      </c>
    </row>
    <row r="6150" spans="1:14" hidden="1">
      <c r="A6150">
        <v>10</v>
      </c>
      <c r="B6150">
        <v>41</v>
      </c>
      <c r="C6150" t="s">
        <v>2555</v>
      </c>
      <c r="D6150" t="s">
        <v>2711</v>
      </c>
      <c r="E6150">
        <v>1000730</v>
      </c>
      <c r="F6150" t="s">
        <v>47</v>
      </c>
      <c r="G6150" t="s">
        <v>194</v>
      </c>
      <c r="H6150" t="s">
        <v>2557</v>
      </c>
      <c r="I6150">
        <v>38220076</v>
      </c>
      <c r="J6150" t="s">
        <v>2558</v>
      </c>
      <c r="K6150">
        <v>0</v>
      </c>
      <c r="L6150" t="s">
        <v>1228</v>
      </c>
      <c r="M6150">
        <v>0</v>
      </c>
      <c r="N6150" t="s">
        <v>1228</v>
      </c>
    </row>
    <row r="6151" spans="1:14" hidden="1">
      <c r="A6151">
        <v>10</v>
      </c>
      <c r="B6151">
        <v>41</v>
      </c>
      <c r="C6151" t="s">
        <v>2555</v>
      </c>
      <c r="D6151" t="s">
        <v>2711</v>
      </c>
      <c r="E6151">
        <v>1000730</v>
      </c>
      <c r="F6151" t="s">
        <v>47</v>
      </c>
      <c r="G6151" t="s">
        <v>155</v>
      </c>
      <c r="H6151" t="s">
        <v>2557</v>
      </c>
      <c r="I6151">
        <v>38220076</v>
      </c>
      <c r="J6151" t="s">
        <v>2558</v>
      </c>
      <c r="K6151">
        <v>0</v>
      </c>
      <c r="L6151" t="s">
        <v>1228</v>
      </c>
      <c r="M6151">
        <v>0</v>
      </c>
      <c r="N6151" t="s">
        <v>1228</v>
      </c>
    </row>
    <row r="6152" spans="1:14" hidden="1">
      <c r="A6152">
        <v>10</v>
      </c>
      <c r="B6152">
        <v>41</v>
      </c>
      <c r="C6152" t="s">
        <v>2555</v>
      </c>
      <c r="D6152" t="s">
        <v>2711</v>
      </c>
      <c r="E6152">
        <v>1000730</v>
      </c>
      <c r="F6152" t="s">
        <v>47</v>
      </c>
      <c r="G6152" t="s">
        <v>137</v>
      </c>
      <c r="H6152" t="s">
        <v>2557</v>
      </c>
      <c r="I6152">
        <v>38220076</v>
      </c>
      <c r="J6152" t="s">
        <v>2558</v>
      </c>
      <c r="K6152">
        <v>0</v>
      </c>
      <c r="L6152" t="s">
        <v>1228</v>
      </c>
      <c r="M6152">
        <v>0</v>
      </c>
      <c r="N6152" t="s">
        <v>1228</v>
      </c>
    </row>
    <row r="6153" spans="1:14" hidden="1">
      <c r="A6153">
        <v>10</v>
      </c>
      <c r="B6153">
        <v>41</v>
      </c>
      <c r="C6153" t="s">
        <v>2555</v>
      </c>
      <c r="D6153" t="s">
        <v>2711</v>
      </c>
      <c r="E6153">
        <v>1000730</v>
      </c>
      <c r="F6153" t="s">
        <v>47</v>
      </c>
      <c r="G6153" t="s">
        <v>117</v>
      </c>
      <c r="H6153" t="s">
        <v>2557</v>
      </c>
      <c r="I6153">
        <v>38220076</v>
      </c>
      <c r="J6153" t="s">
        <v>2558</v>
      </c>
      <c r="K6153">
        <v>0</v>
      </c>
      <c r="L6153" t="s">
        <v>1228</v>
      </c>
      <c r="M6153">
        <v>0</v>
      </c>
      <c r="N6153" t="s">
        <v>1228</v>
      </c>
    </row>
    <row r="6154" spans="1:14" hidden="1">
      <c r="A6154">
        <v>10</v>
      </c>
      <c r="B6154">
        <v>41</v>
      </c>
      <c r="C6154" t="s">
        <v>2555</v>
      </c>
      <c r="D6154" t="s">
        <v>2711</v>
      </c>
      <c r="E6154">
        <v>1000730</v>
      </c>
      <c r="F6154" t="s">
        <v>47</v>
      </c>
      <c r="G6154" t="s">
        <v>117</v>
      </c>
      <c r="H6154" t="s">
        <v>2557</v>
      </c>
      <c r="I6154">
        <v>38220076</v>
      </c>
      <c r="J6154" t="s">
        <v>2558</v>
      </c>
      <c r="K6154">
        <v>0</v>
      </c>
      <c r="L6154" t="s">
        <v>1228</v>
      </c>
      <c r="M6154">
        <v>0</v>
      </c>
      <c r="N6154" t="s">
        <v>1228</v>
      </c>
    </row>
    <row r="6155" spans="1:14" hidden="1">
      <c r="A6155">
        <v>10</v>
      </c>
      <c r="B6155">
        <v>41</v>
      </c>
      <c r="C6155" t="s">
        <v>2555</v>
      </c>
      <c r="D6155" t="s">
        <v>2711</v>
      </c>
      <c r="E6155">
        <v>1000730</v>
      </c>
      <c r="F6155" t="s">
        <v>47</v>
      </c>
      <c r="G6155" t="s">
        <v>182</v>
      </c>
      <c r="H6155" t="s">
        <v>2557</v>
      </c>
      <c r="I6155">
        <v>38220076</v>
      </c>
      <c r="J6155" t="s">
        <v>2558</v>
      </c>
      <c r="K6155">
        <v>0</v>
      </c>
      <c r="L6155" t="s">
        <v>1228</v>
      </c>
      <c r="M6155">
        <v>0</v>
      </c>
      <c r="N6155" t="s">
        <v>1228</v>
      </c>
    </row>
    <row r="6156" spans="1:14" hidden="1">
      <c r="A6156">
        <v>10</v>
      </c>
      <c r="B6156">
        <v>41</v>
      </c>
      <c r="C6156" t="s">
        <v>2555</v>
      </c>
      <c r="D6156" t="s">
        <v>2711</v>
      </c>
      <c r="E6156">
        <v>1000730</v>
      </c>
      <c r="F6156" t="s">
        <v>47</v>
      </c>
      <c r="G6156" t="s">
        <v>150</v>
      </c>
      <c r="H6156" t="s">
        <v>2557</v>
      </c>
      <c r="I6156">
        <v>38220076</v>
      </c>
      <c r="J6156" t="s">
        <v>2558</v>
      </c>
      <c r="K6156">
        <v>0</v>
      </c>
      <c r="L6156" t="s">
        <v>1228</v>
      </c>
      <c r="M6156">
        <v>0</v>
      </c>
      <c r="N6156" t="s">
        <v>1228</v>
      </c>
    </row>
    <row r="6157" spans="1:14" hidden="1">
      <c r="A6157">
        <v>10</v>
      </c>
      <c r="B6157">
        <v>41</v>
      </c>
      <c r="C6157" t="s">
        <v>2555</v>
      </c>
      <c r="D6157" t="s">
        <v>2711</v>
      </c>
      <c r="E6157">
        <v>1000730</v>
      </c>
      <c r="F6157" t="s">
        <v>47</v>
      </c>
      <c r="G6157" t="s">
        <v>135</v>
      </c>
      <c r="H6157" t="s">
        <v>2557</v>
      </c>
      <c r="I6157">
        <v>38220076</v>
      </c>
      <c r="J6157" t="s">
        <v>2558</v>
      </c>
      <c r="K6157">
        <v>0</v>
      </c>
      <c r="L6157" t="s">
        <v>1228</v>
      </c>
      <c r="M6157">
        <v>0</v>
      </c>
      <c r="N6157" t="s">
        <v>1228</v>
      </c>
    </row>
    <row r="6158" spans="1:14" hidden="1">
      <c r="A6158">
        <v>10</v>
      </c>
      <c r="B6158">
        <v>41</v>
      </c>
      <c r="C6158" t="s">
        <v>2555</v>
      </c>
      <c r="D6158" t="s">
        <v>2711</v>
      </c>
      <c r="E6158">
        <v>1000730</v>
      </c>
      <c r="F6158" t="s">
        <v>47</v>
      </c>
      <c r="G6158" t="s">
        <v>137</v>
      </c>
      <c r="H6158" t="s">
        <v>2557</v>
      </c>
      <c r="I6158">
        <v>38220076</v>
      </c>
      <c r="J6158" t="s">
        <v>2558</v>
      </c>
      <c r="K6158">
        <v>0</v>
      </c>
      <c r="L6158" t="s">
        <v>1228</v>
      </c>
      <c r="M6158">
        <v>0</v>
      </c>
      <c r="N6158" t="s">
        <v>1228</v>
      </c>
    </row>
    <row r="6159" spans="1:14" hidden="1">
      <c r="A6159">
        <v>10</v>
      </c>
      <c r="B6159">
        <v>41</v>
      </c>
      <c r="C6159" t="s">
        <v>2555</v>
      </c>
      <c r="D6159" t="s">
        <v>2711</v>
      </c>
      <c r="E6159">
        <v>1000730</v>
      </c>
      <c r="F6159" t="s">
        <v>47</v>
      </c>
      <c r="G6159" t="s">
        <v>150</v>
      </c>
      <c r="H6159" t="s">
        <v>2557</v>
      </c>
      <c r="I6159">
        <v>38220076</v>
      </c>
      <c r="J6159" t="s">
        <v>2558</v>
      </c>
      <c r="K6159">
        <v>0</v>
      </c>
      <c r="L6159" t="s">
        <v>1228</v>
      </c>
      <c r="M6159">
        <v>0</v>
      </c>
      <c r="N6159" t="s">
        <v>1228</v>
      </c>
    </row>
    <row r="6160" spans="1:14" hidden="1">
      <c r="A6160">
        <v>10</v>
      </c>
      <c r="B6160">
        <v>41</v>
      </c>
      <c r="C6160" t="s">
        <v>2555</v>
      </c>
      <c r="D6160" t="s">
        <v>2711</v>
      </c>
      <c r="E6160">
        <v>1000730</v>
      </c>
      <c r="F6160" t="s">
        <v>47</v>
      </c>
      <c r="G6160" t="s">
        <v>135</v>
      </c>
      <c r="H6160" t="s">
        <v>2557</v>
      </c>
      <c r="I6160">
        <v>38220076</v>
      </c>
      <c r="J6160" t="s">
        <v>2558</v>
      </c>
      <c r="K6160">
        <v>0</v>
      </c>
      <c r="L6160" t="s">
        <v>1228</v>
      </c>
      <c r="M6160">
        <v>0</v>
      </c>
      <c r="N6160" t="s">
        <v>1228</v>
      </c>
    </row>
    <row r="6161" spans="1:14" hidden="1">
      <c r="A6161">
        <v>10</v>
      </c>
      <c r="B6161">
        <v>41</v>
      </c>
      <c r="C6161" t="s">
        <v>2555</v>
      </c>
      <c r="D6161" t="s">
        <v>2711</v>
      </c>
      <c r="E6161">
        <v>1000730</v>
      </c>
      <c r="F6161" t="s">
        <v>47</v>
      </c>
      <c r="G6161" t="s">
        <v>279</v>
      </c>
      <c r="H6161" t="s">
        <v>2557</v>
      </c>
      <c r="I6161">
        <v>38220076</v>
      </c>
      <c r="J6161" t="s">
        <v>2558</v>
      </c>
      <c r="K6161">
        <v>0</v>
      </c>
      <c r="L6161" t="s">
        <v>1228</v>
      </c>
      <c r="M6161">
        <v>0</v>
      </c>
      <c r="N6161" t="s">
        <v>1228</v>
      </c>
    </row>
    <row r="6162" spans="1:14" hidden="1">
      <c r="A6162">
        <v>10</v>
      </c>
      <c r="B6162">
        <v>41</v>
      </c>
      <c r="C6162" t="s">
        <v>2555</v>
      </c>
      <c r="D6162" t="s">
        <v>2711</v>
      </c>
      <c r="E6162">
        <v>1000730</v>
      </c>
      <c r="F6162" t="s">
        <v>47</v>
      </c>
      <c r="G6162" t="s">
        <v>150</v>
      </c>
      <c r="H6162" t="s">
        <v>2557</v>
      </c>
      <c r="I6162">
        <v>38220076</v>
      </c>
      <c r="J6162" t="s">
        <v>2558</v>
      </c>
      <c r="K6162">
        <v>0</v>
      </c>
      <c r="L6162" t="s">
        <v>1228</v>
      </c>
      <c r="M6162">
        <v>0</v>
      </c>
      <c r="N6162" t="s">
        <v>1228</v>
      </c>
    </row>
    <row r="6163" spans="1:14" hidden="1">
      <c r="A6163">
        <v>10</v>
      </c>
      <c r="B6163">
        <v>41</v>
      </c>
      <c r="C6163" t="s">
        <v>2555</v>
      </c>
      <c r="D6163" t="s">
        <v>2711</v>
      </c>
      <c r="E6163">
        <v>1000730</v>
      </c>
      <c r="F6163" t="s">
        <v>47</v>
      </c>
      <c r="G6163" t="s">
        <v>252</v>
      </c>
      <c r="H6163" t="s">
        <v>2557</v>
      </c>
      <c r="I6163">
        <v>38220076</v>
      </c>
      <c r="J6163" t="s">
        <v>2558</v>
      </c>
      <c r="K6163">
        <v>0</v>
      </c>
      <c r="L6163" t="s">
        <v>1228</v>
      </c>
      <c r="M6163">
        <v>0</v>
      </c>
      <c r="N6163" t="s">
        <v>1228</v>
      </c>
    </row>
    <row r="6164" spans="1:14" hidden="1">
      <c r="A6164">
        <v>10</v>
      </c>
      <c r="B6164">
        <v>41</v>
      </c>
      <c r="C6164" t="s">
        <v>2555</v>
      </c>
      <c r="D6164" t="s">
        <v>2711</v>
      </c>
      <c r="E6164">
        <v>1000730</v>
      </c>
      <c r="F6164" t="s">
        <v>47</v>
      </c>
      <c r="G6164" t="s">
        <v>245</v>
      </c>
      <c r="H6164" t="s">
        <v>2557</v>
      </c>
      <c r="I6164">
        <v>38220076</v>
      </c>
      <c r="J6164" t="s">
        <v>2558</v>
      </c>
      <c r="K6164">
        <v>0</v>
      </c>
      <c r="L6164" t="s">
        <v>1228</v>
      </c>
      <c r="M6164">
        <v>0</v>
      </c>
      <c r="N6164" t="s">
        <v>1228</v>
      </c>
    </row>
    <row r="6165" spans="1:14" hidden="1">
      <c r="A6165">
        <v>10</v>
      </c>
      <c r="B6165">
        <v>41</v>
      </c>
      <c r="C6165" t="s">
        <v>2555</v>
      </c>
      <c r="D6165" t="s">
        <v>2711</v>
      </c>
      <c r="E6165">
        <v>1000730</v>
      </c>
      <c r="F6165" t="s">
        <v>47</v>
      </c>
      <c r="G6165" t="s">
        <v>117</v>
      </c>
      <c r="H6165" t="s">
        <v>2557</v>
      </c>
      <c r="I6165">
        <v>38220076</v>
      </c>
      <c r="J6165" t="s">
        <v>2558</v>
      </c>
      <c r="K6165">
        <v>0</v>
      </c>
      <c r="L6165" t="s">
        <v>1228</v>
      </c>
      <c r="M6165">
        <v>0</v>
      </c>
      <c r="N6165" t="s">
        <v>1228</v>
      </c>
    </row>
    <row r="6166" spans="1:14" hidden="1">
      <c r="A6166">
        <v>10</v>
      </c>
      <c r="B6166">
        <v>41</v>
      </c>
      <c r="C6166" t="s">
        <v>2555</v>
      </c>
      <c r="D6166" t="s">
        <v>2711</v>
      </c>
      <c r="E6166">
        <v>1000730</v>
      </c>
      <c r="F6166" t="s">
        <v>47</v>
      </c>
      <c r="G6166" t="s">
        <v>254</v>
      </c>
      <c r="H6166" t="s">
        <v>2557</v>
      </c>
      <c r="I6166">
        <v>38220076</v>
      </c>
      <c r="J6166" t="s">
        <v>2558</v>
      </c>
      <c r="K6166">
        <v>0</v>
      </c>
      <c r="L6166" t="s">
        <v>1228</v>
      </c>
      <c r="M6166">
        <v>0</v>
      </c>
      <c r="N6166" t="s">
        <v>1228</v>
      </c>
    </row>
    <row r="6167" spans="1:14" hidden="1">
      <c r="A6167">
        <v>10</v>
      </c>
      <c r="B6167">
        <v>41</v>
      </c>
      <c r="C6167" t="s">
        <v>2555</v>
      </c>
      <c r="D6167" t="s">
        <v>2711</v>
      </c>
      <c r="E6167">
        <v>1000730</v>
      </c>
      <c r="F6167" t="s">
        <v>47</v>
      </c>
      <c r="G6167" t="s">
        <v>177</v>
      </c>
      <c r="H6167" t="s">
        <v>2557</v>
      </c>
      <c r="I6167">
        <v>38220076</v>
      </c>
      <c r="J6167" t="s">
        <v>2558</v>
      </c>
      <c r="K6167">
        <v>0</v>
      </c>
      <c r="L6167" t="s">
        <v>1228</v>
      </c>
      <c r="M6167">
        <v>0</v>
      </c>
      <c r="N6167" t="s">
        <v>1228</v>
      </c>
    </row>
    <row r="6168" spans="1:14" hidden="1">
      <c r="A6168">
        <v>10</v>
      </c>
      <c r="B6168">
        <v>41</v>
      </c>
      <c r="C6168" t="s">
        <v>2555</v>
      </c>
      <c r="D6168" t="s">
        <v>2711</v>
      </c>
      <c r="E6168">
        <v>1000730</v>
      </c>
      <c r="F6168" t="s">
        <v>47</v>
      </c>
      <c r="G6168" t="s">
        <v>135</v>
      </c>
      <c r="H6168" t="s">
        <v>2557</v>
      </c>
      <c r="I6168">
        <v>38220076</v>
      </c>
      <c r="J6168" t="s">
        <v>2558</v>
      </c>
      <c r="K6168">
        <v>0</v>
      </c>
      <c r="L6168" t="s">
        <v>1228</v>
      </c>
      <c r="M6168">
        <v>0</v>
      </c>
      <c r="N6168" t="s">
        <v>1228</v>
      </c>
    </row>
    <row r="6169" spans="1:14" hidden="1">
      <c r="A6169">
        <v>10</v>
      </c>
      <c r="B6169">
        <v>41</v>
      </c>
      <c r="C6169" t="s">
        <v>2555</v>
      </c>
      <c r="D6169" t="s">
        <v>2711</v>
      </c>
      <c r="E6169">
        <v>1000730</v>
      </c>
      <c r="F6169" t="s">
        <v>47</v>
      </c>
      <c r="G6169" t="s">
        <v>250</v>
      </c>
      <c r="H6169" t="s">
        <v>2557</v>
      </c>
      <c r="I6169">
        <v>38220076</v>
      </c>
      <c r="J6169" t="s">
        <v>2558</v>
      </c>
      <c r="K6169">
        <v>0</v>
      </c>
      <c r="L6169" t="s">
        <v>1228</v>
      </c>
      <c r="M6169">
        <v>0</v>
      </c>
      <c r="N6169" t="s">
        <v>1228</v>
      </c>
    </row>
    <row r="6170" spans="1:14" hidden="1">
      <c r="A6170">
        <v>10</v>
      </c>
      <c r="B6170">
        <v>41</v>
      </c>
      <c r="C6170" t="s">
        <v>2555</v>
      </c>
      <c r="D6170" t="s">
        <v>2711</v>
      </c>
      <c r="E6170">
        <v>1000730</v>
      </c>
      <c r="F6170" t="s">
        <v>47</v>
      </c>
      <c r="G6170" t="s">
        <v>254</v>
      </c>
      <c r="H6170" t="s">
        <v>2557</v>
      </c>
      <c r="I6170">
        <v>38220076</v>
      </c>
      <c r="J6170" t="s">
        <v>2558</v>
      </c>
      <c r="K6170">
        <v>0</v>
      </c>
      <c r="L6170" t="s">
        <v>1228</v>
      </c>
      <c r="M6170">
        <v>0</v>
      </c>
      <c r="N6170" t="s">
        <v>1228</v>
      </c>
    </row>
    <row r="6171" spans="1:14" hidden="1">
      <c r="A6171">
        <v>10</v>
      </c>
      <c r="B6171">
        <v>41</v>
      </c>
      <c r="C6171" t="s">
        <v>2555</v>
      </c>
      <c r="D6171" t="s">
        <v>2711</v>
      </c>
      <c r="E6171">
        <v>1000730</v>
      </c>
      <c r="F6171" t="s">
        <v>47</v>
      </c>
      <c r="G6171" t="s">
        <v>317</v>
      </c>
      <c r="H6171" t="s">
        <v>2557</v>
      </c>
      <c r="I6171">
        <v>38220076</v>
      </c>
      <c r="J6171" t="s">
        <v>2558</v>
      </c>
      <c r="K6171">
        <v>0</v>
      </c>
      <c r="L6171" t="s">
        <v>1228</v>
      </c>
      <c r="M6171">
        <v>0</v>
      </c>
      <c r="N6171" t="s">
        <v>1228</v>
      </c>
    </row>
    <row r="6172" spans="1:14" hidden="1">
      <c r="A6172">
        <v>10</v>
      </c>
      <c r="B6172">
        <v>41</v>
      </c>
      <c r="C6172" t="s">
        <v>2555</v>
      </c>
      <c r="D6172" t="s">
        <v>2711</v>
      </c>
      <c r="E6172">
        <v>1000730</v>
      </c>
      <c r="F6172" t="s">
        <v>47</v>
      </c>
      <c r="G6172" t="s">
        <v>80</v>
      </c>
      <c r="H6172" t="s">
        <v>2557</v>
      </c>
      <c r="I6172">
        <v>38220076</v>
      </c>
      <c r="J6172" t="s">
        <v>2558</v>
      </c>
      <c r="K6172">
        <v>0</v>
      </c>
      <c r="L6172" t="s">
        <v>1228</v>
      </c>
      <c r="M6172">
        <v>0</v>
      </c>
      <c r="N6172" t="s">
        <v>1228</v>
      </c>
    </row>
    <row r="6173" spans="1:14" hidden="1">
      <c r="A6173">
        <v>10</v>
      </c>
      <c r="B6173">
        <v>41</v>
      </c>
      <c r="C6173" t="s">
        <v>2555</v>
      </c>
      <c r="D6173" t="s">
        <v>2711</v>
      </c>
      <c r="E6173">
        <v>1000730</v>
      </c>
      <c r="F6173" t="s">
        <v>47</v>
      </c>
      <c r="G6173" t="s">
        <v>117</v>
      </c>
      <c r="H6173" t="s">
        <v>2557</v>
      </c>
      <c r="I6173">
        <v>38220076</v>
      </c>
      <c r="J6173" t="s">
        <v>2558</v>
      </c>
      <c r="K6173">
        <v>0</v>
      </c>
      <c r="L6173" t="s">
        <v>1228</v>
      </c>
      <c r="M6173">
        <v>0</v>
      </c>
      <c r="N6173" t="s">
        <v>1228</v>
      </c>
    </row>
    <row r="6174" spans="1:14" hidden="1">
      <c r="A6174">
        <v>10</v>
      </c>
      <c r="B6174">
        <v>41</v>
      </c>
      <c r="C6174" t="s">
        <v>2555</v>
      </c>
      <c r="D6174" t="s">
        <v>2711</v>
      </c>
      <c r="E6174">
        <v>1000730</v>
      </c>
      <c r="F6174" t="s">
        <v>47</v>
      </c>
      <c r="G6174" t="s">
        <v>150</v>
      </c>
      <c r="H6174" t="s">
        <v>2557</v>
      </c>
      <c r="I6174">
        <v>38220076</v>
      </c>
      <c r="J6174" t="s">
        <v>2558</v>
      </c>
      <c r="K6174">
        <v>0</v>
      </c>
      <c r="L6174" t="s">
        <v>1228</v>
      </c>
      <c r="M6174">
        <v>0</v>
      </c>
      <c r="N6174" t="s">
        <v>1228</v>
      </c>
    </row>
    <row r="6175" spans="1:14" hidden="1">
      <c r="A6175">
        <v>10</v>
      </c>
      <c r="B6175">
        <v>41</v>
      </c>
      <c r="C6175" t="s">
        <v>2555</v>
      </c>
      <c r="D6175" t="s">
        <v>2711</v>
      </c>
      <c r="E6175">
        <v>1000730</v>
      </c>
      <c r="F6175" t="s">
        <v>47</v>
      </c>
      <c r="G6175" t="s">
        <v>135</v>
      </c>
      <c r="H6175" t="s">
        <v>2557</v>
      </c>
      <c r="I6175">
        <v>38220076</v>
      </c>
      <c r="J6175" t="s">
        <v>2558</v>
      </c>
      <c r="K6175">
        <v>0</v>
      </c>
      <c r="L6175" t="s">
        <v>1228</v>
      </c>
      <c r="M6175">
        <v>0</v>
      </c>
      <c r="N6175" t="s">
        <v>1228</v>
      </c>
    </row>
    <row r="6176" spans="1:14" hidden="1">
      <c r="A6176">
        <v>10</v>
      </c>
      <c r="B6176">
        <v>41</v>
      </c>
      <c r="C6176" t="s">
        <v>2555</v>
      </c>
      <c r="D6176" t="s">
        <v>2711</v>
      </c>
      <c r="E6176">
        <v>1000730</v>
      </c>
      <c r="F6176" t="s">
        <v>47</v>
      </c>
      <c r="G6176" t="s">
        <v>317</v>
      </c>
      <c r="H6176" t="s">
        <v>2557</v>
      </c>
      <c r="I6176">
        <v>38220076</v>
      </c>
      <c r="J6176" t="s">
        <v>2558</v>
      </c>
      <c r="K6176">
        <v>0</v>
      </c>
      <c r="L6176" t="s">
        <v>1228</v>
      </c>
      <c r="M6176">
        <v>0</v>
      </c>
      <c r="N6176" t="s">
        <v>1228</v>
      </c>
    </row>
    <row r="6177" spans="1:14" hidden="1">
      <c r="A6177">
        <v>10</v>
      </c>
      <c r="B6177">
        <v>41</v>
      </c>
      <c r="C6177" t="s">
        <v>2555</v>
      </c>
      <c r="D6177" t="s">
        <v>2711</v>
      </c>
      <c r="E6177">
        <v>1000730</v>
      </c>
      <c r="F6177" t="s">
        <v>47</v>
      </c>
      <c r="G6177" t="s">
        <v>317</v>
      </c>
      <c r="H6177" t="s">
        <v>2557</v>
      </c>
      <c r="I6177">
        <v>38220076</v>
      </c>
      <c r="J6177" t="s">
        <v>2558</v>
      </c>
      <c r="K6177">
        <v>0</v>
      </c>
      <c r="L6177" t="s">
        <v>1228</v>
      </c>
      <c r="M6177">
        <v>0</v>
      </c>
      <c r="N6177" t="s">
        <v>1228</v>
      </c>
    </row>
    <row r="6178" spans="1:14" hidden="1">
      <c r="A6178">
        <v>10</v>
      </c>
      <c r="B6178">
        <v>41</v>
      </c>
      <c r="C6178" t="s">
        <v>2555</v>
      </c>
      <c r="D6178" t="s">
        <v>2711</v>
      </c>
      <c r="E6178">
        <v>1000730</v>
      </c>
      <c r="F6178" t="s">
        <v>47</v>
      </c>
      <c r="G6178" t="s">
        <v>80</v>
      </c>
      <c r="H6178" t="s">
        <v>2557</v>
      </c>
      <c r="I6178">
        <v>38220076</v>
      </c>
      <c r="J6178" t="s">
        <v>2558</v>
      </c>
      <c r="K6178">
        <v>0</v>
      </c>
      <c r="L6178" t="s">
        <v>1228</v>
      </c>
      <c r="M6178">
        <v>0</v>
      </c>
      <c r="N6178" t="s">
        <v>1228</v>
      </c>
    </row>
    <row r="6179" spans="1:14" hidden="1">
      <c r="A6179">
        <v>10</v>
      </c>
      <c r="B6179">
        <v>41</v>
      </c>
      <c r="C6179" t="s">
        <v>2555</v>
      </c>
      <c r="D6179" t="s">
        <v>2711</v>
      </c>
      <c r="E6179">
        <v>1000730</v>
      </c>
      <c r="F6179" t="s">
        <v>47</v>
      </c>
      <c r="G6179" t="s">
        <v>117</v>
      </c>
      <c r="H6179" t="s">
        <v>2557</v>
      </c>
      <c r="I6179">
        <v>38220076</v>
      </c>
      <c r="J6179" t="s">
        <v>2558</v>
      </c>
      <c r="K6179" s="45">
        <v>5960</v>
      </c>
      <c r="L6179" t="s">
        <v>1228</v>
      </c>
      <c r="M6179" s="45">
        <v>1132</v>
      </c>
      <c r="N6179" t="s">
        <v>1228</v>
      </c>
    </row>
    <row r="6180" spans="1:14" hidden="1">
      <c r="A6180">
        <v>10</v>
      </c>
      <c r="B6180">
        <v>41</v>
      </c>
      <c r="C6180" t="s">
        <v>2555</v>
      </c>
      <c r="D6180" t="s">
        <v>2711</v>
      </c>
      <c r="E6180">
        <v>1000730</v>
      </c>
      <c r="F6180" t="s">
        <v>47</v>
      </c>
      <c r="G6180" t="s">
        <v>481</v>
      </c>
      <c r="H6180" t="s">
        <v>2557</v>
      </c>
      <c r="I6180">
        <v>38220076</v>
      </c>
      <c r="J6180" t="s">
        <v>2558</v>
      </c>
      <c r="K6180">
        <v>0</v>
      </c>
      <c r="L6180" t="s">
        <v>1228</v>
      </c>
      <c r="M6180">
        <v>0</v>
      </c>
      <c r="N6180" t="s">
        <v>1228</v>
      </c>
    </row>
    <row r="6181" spans="1:14" hidden="1">
      <c r="A6181">
        <v>10</v>
      </c>
      <c r="B6181">
        <v>41</v>
      </c>
      <c r="C6181" t="s">
        <v>2555</v>
      </c>
      <c r="D6181" t="s">
        <v>2711</v>
      </c>
      <c r="E6181">
        <v>1000730</v>
      </c>
      <c r="F6181" t="s">
        <v>47</v>
      </c>
      <c r="G6181" t="s">
        <v>80</v>
      </c>
      <c r="H6181" t="s">
        <v>2557</v>
      </c>
      <c r="I6181">
        <v>38220076</v>
      </c>
      <c r="J6181" t="s">
        <v>2558</v>
      </c>
      <c r="K6181">
        <v>0</v>
      </c>
      <c r="L6181" t="s">
        <v>1228</v>
      </c>
      <c r="M6181">
        <v>0</v>
      </c>
      <c r="N6181" t="s">
        <v>1228</v>
      </c>
    </row>
    <row r="6182" spans="1:14" hidden="1">
      <c r="A6182">
        <v>10</v>
      </c>
      <c r="B6182">
        <v>41</v>
      </c>
      <c r="C6182" t="s">
        <v>2555</v>
      </c>
      <c r="D6182" t="s">
        <v>2711</v>
      </c>
      <c r="E6182">
        <v>1000730</v>
      </c>
      <c r="F6182" t="s">
        <v>47</v>
      </c>
      <c r="G6182" t="s">
        <v>117</v>
      </c>
      <c r="H6182" t="s">
        <v>2557</v>
      </c>
      <c r="I6182">
        <v>38220076</v>
      </c>
      <c r="J6182" t="s">
        <v>2558</v>
      </c>
      <c r="K6182">
        <v>0</v>
      </c>
      <c r="L6182" t="s">
        <v>1228</v>
      </c>
      <c r="M6182">
        <v>0</v>
      </c>
      <c r="N6182" t="s">
        <v>1228</v>
      </c>
    </row>
    <row r="6183" spans="1:14" hidden="1">
      <c r="A6183">
        <v>10</v>
      </c>
      <c r="B6183">
        <v>41</v>
      </c>
      <c r="C6183" t="s">
        <v>2555</v>
      </c>
      <c r="D6183" t="s">
        <v>2711</v>
      </c>
      <c r="E6183">
        <v>1000730</v>
      </c>
      <c r="F6183" t="s">
        <v>47</v>
      </c>
      <c r="G6183" t="s">
        <v>155</v>
      </c>
      <c r="H6183" t="s">
        <v>2557</v>
      </c>
      <c r="I6183">
        <v>38220076</v>
      </c>
      <c r="J6183" t="s">
        <v>2558</v>
      </c>
      <c r="K6183">
        <v>0</v>
      </c>
      <c r="L6183" t="s">
        <v>1228</v>
      </c>
      <c r="M6183">
        <v>0</v>
      </c>
      <c r="N6183" t="s">
        <v>1228</v>
      </c>
    </row>
    <row r="6184" spans="1:14" hidden="1">
      <c r="A6184">
        <v>10</v>
      </c>
      <c r="B6184">
        <v>41</v>
      </c>
      <c r="C6184" t="s">
        <v>2555</v>
      </c>
      <c r="D6184" t="s">
        <v>2711</v>
      </c>
      <c r="E6184">
        <v>1000730</v>
      </c>
      <c r="F6184" t="s">
        <v>47</v>
      </c>
      <c r="G6184" t="s">
        <v>317</v>
      </c>
      <c r="H6184" t="s">
        <v>2557</v>
      </c>
      <c r="I6184">
        <v>38220103</v>
      </c>
      <c r="J6184" t="s">
        <v>2558</v>
      </c>
      <c r="K6184" s="45">
        <v>1826</v>
      </c>
      <c r="L6184" t="s">
        <v>1228</v>
      </c>
      <c r="M6184">
        <v>347</v>
      </c>
      <c r="N6184" t="s">
        <v>1228</v>
      </c>
    </row>
    <row r="6185" spans="1:14" hidden="1">
      <c r="A6185">
        <v>10</v>
      </c>
      <c r="B6185">
        <v>41</v>
      </c>
      <c r="C6185" t="s">
        <v>2555</v>
      </c>
      <c r="D6185" t="s">
        <v>2711</v>
      </c>
      <c r="E6185">
        <v>1000730</v>
      </c>
      <c r="F6185" t="s">
        <v>47</v>
      </c>
      <c r="G6185" t="s">
        <v>1125</v>
      </c>
      <c r="H6185" t="s">
        <v>2557</v>
      </c>
      <c r="I6185">
        <v>38220103</v>
      </c>
      <c r="J6185" t="s">
        <v>2558</v>
      </c>
      <c r="K6185">
        <v>330</v>
      </c>
      <c r="L6185" t="s">
        <v>1228</v>
      </c>
      <c r="M6185">
        <v>63</v>
      </c>
      <c r="N6185" t="s">
        <v>1228</v>
      </c>
    </row>
    <row r="6186" spans="1:14" hidden="1">
      <c r="A6186">
        <v>10</v>
      </c>
      <c r="B6186">
        <v>41</v>
      </c>
      <c r="C6186" t="s">
        <v>2555</v>
      </c>
      <c r="D6186" t="s">
        <v>2711</v>
      </c>
      <c r="E6186">
        <v>1000730</v>
      </c>
      <c r="F6186" t="s">
        <v>47</v>
      </c>
      <c r="G6186" t="s">
        <v>414</v>
      </c>
      <c r="H6186" t="s">
        <v>2557</v>
      </c>
      <c r="I6186">
        <v>38220103</v>
      </c>
      <c r="J6186" t="s">
        <v>2558</v>
      </c>
      <c r="K6186" s="45">
        <v>2108</v>
      </c>
      <c r="L6186" t="s">
        <v>1228</v>
      </c>
      <c r="M6186">
        <v>401</v>
      </c>
      <c r="N6186" t="s">
        <v>1228</v>
      </c>
    </row>
    <row r="6187" spans="1:14" hidden="1">
      <c r="A6187">
        <v>10</v>
      </c>
      <c r="B6187">
        <v>41</v>
      </c>
      <c r="C6187" t="s">
        <v>2555</v>
      </c>
      <c r="D6187" t="s">
        <v>2711</v>
      </c>
      <c r="E6187">
        <v>1000730</v>
      </c>
      <c r="F6187" t="s">
        <v>47</v>
      </c>
      <c r="G6187" t="s">
        <v>117</v>
      </c>
      <c r="H6187" t="s">
        <v>2557</v>
      </c>
      <c r="I6187">
        <v>38220103</v>
      </c>
      <c r="J6187" t="s">
        <v>2558</v>
      </c>
      <c r="K6187" s="45">
        <v>33945</v>
      </c>
      <c r="L6187" t="s">
        <v>1228</v>
      </c>
      <c r="M6187" s="45">
        <v>6449</v>
      </c>
      <c r="N6187" t="s">
        <v>1228</v>
      </c>
    </row>
    <row r="6188" spans="1:14" hidden="1">
      <c r="A6188">
        <v>10</v>
      </c>
      <c r="B6188">
        <v>41</v>
      </c>
      <c r="C6188" t="s">
        <v>2555</v>
      </c>
      <c r="D6188" t="s">
        <v>2711</v>
      </c>
      <c r="E6188">
        <v>1000730</v>
      </c>
      <c r="F6188" t="s">
        <v>47</v>
      </c>
      <c r="G6188" t="s">
        <v>481</v>
      </c>
      <c r="H6188" t="s">
        <v>2557</v>
      </c>
      <c r="I6188">
        <v>38220103</v>
      </c>
      <c r="J6188" t="s">
        <v>2558</v>
      </c>
      <c r="K6188" s="45">
        <v>2865</v>
      </c>
      <c r="L6188" t="s">
        <v>1228</v>
      </c>
      <c r="M6188">
        <v>544</v>
      </c>
      <c r="N6188" t="s">
        <v>1228</v>
      </c>
    </row>
    <row r="6189" spans="1:14" hidden="1">
      <c r="A6189">
        <v>10</v>
      </c>
      <c r="B6189">
        <v>41</v>
      </c>
      <c r="C6189" t="s">
        <v>2555</v>
      </c>
      <c r="D6189" t="s">
        <v>2711</v>
      </c>
      <c r="E6189">
        <v>1000730</v>
      </c>
      <c r="F6189" t="s">
        <v>47</v>
      </c>
      <c r="G6189" t="s">
        <v>150</v>
      </c>
      <c r="H6189" t="s">
        <v>2557</v>
      </c>
      <c r="I6189">
        <v>38220103</v>
      </c>
      <c r="J6189" t="s">
        <v>2558</v>
      </c>
      <c r="K6189">
        <v>0</v>
      </c>
      <c r="L6189" t="s">
        <v>1228</v>
      </c>
      <c r="M6189">
        <v>0</v>
      </c>
      <c r="N6189" t="s">
        <v>1228</v>
      </c>
    </row>
    <row r="6190" spans="1:14" hidden="1">
      <c r="A6190">
        <v>10</v>
      </c>
      <c r="B6190">
        <v>41</v>
      </c>
      <c r="C6190" t="s">
        <v>2555</v>
      </c>
      <c r="D6190" t="s">
        <v>2711</v>
      </c>
      <c r="E6190">
        <v>1000730</v>
      </c>
      <c r="F6190" t="s">
        <v>47</v>
      </c>
      <c r="G6190" t="s">
        <v>80</v>
      </c>
      <c r="H6190" t="s">
        <v>2557</v>
      </c>
      <c r="I6190">
        <v>38220103</v>
      </c>
      <c r="J6190" t="s">
        <v>2558</v>
      </c>
      <c r="K6190">
        <v>0</v>
      </c>
      <c r="L6190" t="s">
        <v>1228</v>
      </c>
      <c r="M6190">
        <v>0</v>
      </c>
      <c r="N6190" t="s">
        <v>1228</v>
      </c>
    </row>
    <row r="6191" spans="1:14" hidden="1">
      <c r="A6191">
        <v>10</v>
      </c>
      <c r="B6191">
        <v>41</v>
      </c>
      <c r="C6191" t="s">
        <v>2555</v>
      </c>
      <c r="D6191" t="s">
        <v>2711</v>
      </c>
      <c r="E6191">
        <v>1000730</v>
      </c>
      <c r="F6191" t="s">
        <v>47</v>
      </c>
      <c r="G6191" t="s">
        <v>252</v>
      </c>
      <c r="H6191" t="s">
        <v>2557</v>
      </c>
      <c r="I6191">
        <v>38220103</v>
      </c>
      <c r="J6191" t="s">
        <v>2558</v>
      </c>
      <c r="K6191">
        <v>0</v>
      </c>
      <c r="L6191" t="s">
        <v>1228</v>
      </c>
      <c r="M6191">
        <v>0</v>
      </c>
      <c r="N6191" t="s">
        <v>1228</v>
      </c>
    </row>
    <row r="6192" spans="1:14" hidden="1">
      <c r="A6192">
        <v>10</v>
      </c>
      <c r="B6192">
        <v>41</v>
      </c>
      <c r="C6192" t="s">
        <v>2555</v>
      </c>
      <c r="D6192" t="s">
        <v>2711</v>
      </c>
      <c r="E6192">
        <v>1000730</v>
      </c>
      <c r="F6192" t="s">
        <v>47</v>
      </c>
      <c r="G6192" t="s">
        <v>117</v>
      </c>
      <c r="H6192" t="s">
        <v>2557</v>
      </c>
      <c r="I6192">
        <v>38220103</v>
      </c>
      <c r="J6192" t="s">
        <v>2558</v>
      </c>
      <c r="K6192">
        <v>0</v>
      </c>
      <c r="L6192" t="s">
        <v>1228</v>
      </c>
      <c r="M6192">
        <v>0</v>
      </c>
      <c r="N6192" t="s">
        <v>1228</v>
      </c>
    </row>
    <row r="6193" spans="1:14" hidden="1">
      <c r="A6193">
        <v>10</v>
      </c>
      <c r="B6193">
        <v>41</v>
      </c>
      <c r="C6193" t="s">
        <v>2555</v>
      </c>
      <c r="D6193" t="s">
        <v>2711</v>
      </c>
      <c r="E6193">
        <v>1000730</v>
      </c>
      <c r="F6193" t="s">
        <v>47</v>
      </c>
      <c r="G6193" t="s">
        <v>135</v>
      </c>
      <c r="H6193" t="s">
        <v>2557</v>
      </c>
      <c r="I6193">
        <v>38220103</v>
      </c>
      <c r="J6193" t="s">
        <v>2558</v>
      </c>
      <c r="K6193">
        <v>0</v>
      </c>
      <c r="L6193" t="s">
        <v>1228</v>
      </c>
      <c r="M6193">
        <v>0</v>
      </c>
      <c r="N6193" t="s">
        <v>1228</v>
      </c>
    </row>
    <row r="6194" spans="1:14" hidden="1">
      <c r="A6194">
        <v>10</v>
      </c>
      <c r="B6194">
        <v>41</v>
      </c>
      <c r="C6194" t="s">
        <v>2555</v>
      </c>
      <c r="D6194" t="s">
        <v>2711</v>
      </c>
      <c r="E6194">
        <v>1000730</v>
      </c>
      <c r="F6194" t="s">
        <v>47</v>
      </c>
      <c r="G6194" t="s">
        <v>137</v>
      </c>
      <c r="H6194" t="s">
        <v>2557</v>
      </c>
      <c r="I6194">
        <v>38220103</v>
      </c>
      <c r="J6194" t="s">
        <v>2558</v>
      </c>
      <c r="K6194">
        <v>0</v>
      </c>
      <c r="L6194" t="s">
        <v>1228</v>
      </c>
      <c r="M6194">
        <v>0</v>
      </c>
      <c r="N6194" t="s">
        <v>1228</v>
      </c>
    </row>
    <row r="6195" spans="1:14" hidden="1">
      <c r="A6195">
        <v>10</v>
      </c>
      <c r="B6195">
        <v>41</v>
      </c>
      <c r="C6195" t="s">
        <v>2555</v>
      </c>
      <c r="D6195" t="s">
        <v>2711</v>
      </c>
      <c r="E6195">
        <v>1000730</v>
      </c>
      <c r="F6195" t="s">
        <v>47</v>
      </c>
      <c r="G6195" t="s">
        <v>245</v>
      </c>
      <c r="H6195" t="s">
        <v>2557</v>
      </c>
      <c r="I6195">
        <v>38220103</v>
      </c>
      <c r="J6195" t="s">
        <v>2558</v>
      </c>
      <c r="K6195">
        <v>0</v>
      </c>
      <c r="L6195" t="s">
        <v>1228</v>
      </c>
      <c r="M6195">
        <v>0</v>
      </c>
      <c r="N6195" t="s">
        <v>1228</v>
      </c>
    </row>
    <row r="6196" spans="1:14" hidden="1">
      <c r="A6196">
        <v>10</v>
      </c>
      <c r="B6196">
        <v>41</v>
      </c>
      <c r="C6196" t="s">
        <v>2555</v>
      </c>
      <c r="D6196" t="s">
        <v>2711</v>
      </c>
      <c r="E6196">
        <v>1000730</v>
      </c>
      <c r="F6196" t="s">
        <v>47</v>
      </c>
      <c r="G6196" t="s">
        <v>481</v>
      </c>
      <c r="H6196" t="s">
        <v>2557</v>
      </c>
      <c r="I6196">
        <v>38220103</v>
      </c>
      <c r="J6196" t="s">
        <v>2558</v>
      </c>
      <c r="K6196">
        <v>0</v>
      </c>
      <c r="L6196" t="s">
        <v>1228</v>
      </c>
      <c r="M6196">
        <v>0</v>
      </c>
      <c r="N6196" t="s">
        <v>1228</v>
      </c>
    </row>
    <row r="6197" spans="1:14" hidden="1">
      <c r="A6197">
        <v>10</v>
      </c>
      <c r="B6197">
        <v>41</v>
      </c>
      <c r="C6197" t="s">
        <v>2555</v>
      </c>
      <c r="D6197" t="s">
        <v>2711</v>
      </c>
      <c r="E6197">
        <v>1000730</v>
      </c>
      <c r="F6197" t="s">
        <v>47</v>
      </c>
      <c r="G6197" t="s">
        <v>317</v>
      </c>
      <c r="H6197" t="s">
        <v>2557</v>
      </c>
      <c r="I6197">
        <v>38220103</v>
      </c>
      <c r="J6197" t="s">
        <v>2558</v>
      </c>
      <c r="K6197">
        <v>0</v>
      </c>
      <c r="L6197" t="s">
        <v>1228</v>
      </c>
      <c r="M6197">
        <v>0</v>
      </c>
      <c r="N6197" t="s">
        <v>1228</v>
      </c>
    </row>
    <row r="6198" spans="1:14" hidden="1">
      <c r="A6198">
        <v>10</v>
      </c>
      <c r="B6198">
        <v>41</v>
      </c>
      <c r="C6198" t="s">
        <v>2555</v>
      </c>
      <c r="D6198" t="s">
        <v>2711</v>
      </c>
      <c r="E6198">
        <v>1000730</v>
      </c>
      <c r="F6198" t="s">
        <v>47</v>
      </c>
      <c r="G6198" t="s">
        <v>245</v>
      </c>
      <c r="H6198" t="s">
        <v>2557</v>
      </c>
      <c r="I6198">
        <v>38220103</v>
      </c>
      <c r="J6198" t="s">
        <v>2558</v>
      </c>
      <c r="K6198">
        <v>0</v>
      </c>
      <c r="L6198" t="s">
        <v>1228</v>
      </c>
      <c r="M6198">
        <v>0</v>
      </c>
      <c r="N6198" t="s">
        <v>1228</v>
      </c>
    </row>
    <row r="6199" spans="1:14" hidden="1">
      <c r="A6199">
        <v>10</v>
      </c>
      <c r="B6199">
        <v>41</v>
      </c>
      <c r="C6199" t="s">
        <v>2555</v>
      </c>
      <c r="D6199" t="s">
        <v>2711</v>
      </c>
      <c r="E6199">
        <v>1000730</v>
      </c>
      <c r="F6199" t="s">
        <v>47</v>
      </c>
      <c r="G6199" t="s">
        <v>245</v>
      </c>
      <c r="H6199" t="s">
        <v>2557</v>
      </c>
      <c r="I6199">
        <v>38220103</v>
      </c>
      <c r="J6199" t="s">
        <v>2558</v>
      </c>
      <c r="K6199">
        <v>0</v>
      </c>
      <c r="L6199" t="s">
        <v>1228</v>
      </c>
      <c r="M6199">
        <v>0</v>
      </c>
      <c r="N6199" t="s">
        <v>1228</v>
      </c>
    </row>
    <row r="6200" spans="1:14" hidden="1">
      <c r="A6200">
        <v>10</v>
      </c>
      <c r="B6200">
        <v>41</v>
      </c>
      <c r="C6200" t="s">
        <v>2555</v>
      </c>
      <c r="D6200" t="s">
        <v>2711</v>
      </c>
      <c r="E6200">
        <v>1000730</v>
      </c>
      <c r="F6200" t="s">
        <v>47</v>
      </c>
      <c r="G6200" t="s">
        <v>117</v>
      </c>
      <c r="H6200" t="s">
        <v>2557</v>
      </c>
      <c r="I6200">
        <v>38220103</v>
      </c>
      <c r="J6200" t="s">
        <v>2558</v>
      </c>
      <c r="K6200">
        <v>0</v>
      </c>
      <c r="L6200" t="s">
        <v>1228</v>
      </c>
      <c r="M6200">
        <v>0</v>
      </c>
      <c r="N6200" t="s">
        <v>1228</v>
      </c>
    </row>
    <row r="6201" spans="1:14" hidden="1">
      <c r="A6201">
        <v>10</v>
      </c>
      <c r="B6201">
        <v>41</v>
      </c>
      <c r="C6201" t="s">
        <v>2555</v>
      </c>
      <c r="D6201" t="s">
        <v>2711</v>
      </c>
      <c r="E6201">
        <v>1000730</v>
      </c>
      <c r="F6201" t="s">
        <v>47</v>
      </c>
      <c r="G6201" t="s">
        <v>117</v>
      </c>
      <c r="H6201" t="s">
        <v>2557</v>
      </c>
      <c r="I6201">
        <v>38220103</v>
      </c>
      <c r="J6201" t="s">
        <v>2558</v>
      </c>
      <c r="K6201">
        <v>0</v>
      </c>
      <c r="L6201" t="s">
        <v>1228</v>
      </c>
      <c r="M6201">
        <v>0</v>
      </c>
      <c r="N6201" t="s">
        <v>1228</v>
      </c>
    </row>
    <row r="6202" spans="1:14" hidden="1">
      <c r="A6202">
        <v>10</v>
      </c>
      <c r="B6202">
        <v>41</v>
      </c>
      <c r="C6202" t="s">
        <v>2555</v>
      </c>
      <c r="D6202" t="s">
        <v>2711</v>
      </c>
      <c r="E6202">
        <v>1000730</v>
      </c>
      <c r="F6202" t="s">
        <v>47</v>
      </c>
      <c r="G6202" t="s">
        <v>481</v>
      </c>
      <c r="H6202" t="s">
        <v>2557</v>
      </c>
      <c r="I6202">
        <v>38220103</v>
      </c>
      <c r="J6202" t="s">
        <v>2558</v>
      </c>
      <c r="K6202">
        <v>0</v>
      </c>
      <c r="L6202" t="s">
        <v>1228</v>
      </c>
      <c r="M6202">
        <v>0</v>
      </c>
      <c r="N6202" t="s">
        <v>1228</v>
      </c>
    </row>
    <row r="6203" spans="1:14" hidden="1">
      <c r="A6203">
        <v>10</v>
      </c>
      <c r="B6203">
        <v>41</v>
      </c>
      <c r="C6203" t="s">
        <v>2555</v>
      </c>
      <c r="D6203" t="s">
        <v>2711</v>
      </c>
      <c r="E6203">
        <v>1000730</v>
      </c>
      <c r="F6203" t="s">
        <v>47</v>
      </c>
      <c r="G6203" t="s">
        <v>135</v>
      </c>
      <c r="H6203" t="s">
        <v>2557</v>
      </c>
      <c r="I6203">
        <v>38220103</v>
      </c>
      <c r="J6203" t="s">
        <v>2558</v>
      </c>
      <c r="K6203">
        <v>0</v>
      </c>
      <c r="L6203" t="s">
        <v>1228</v>
      </c>
      <c r="M6203">
        <v>0</v>
      </c>
      <c r="N6203" t="s">
        <v>1228</v>
      </c>
    </row>
    <row r="6204" spans="1:14" hidden="1">
      <c r="A6204">
        <v>10</v>
      </c>
      <c r="B6204">
        <v>41</v>
      </c>
      <c r="C6204" t="s">
        <v>2555</v>
      </c>
      <c r="D6204" t="s">
        <v>2711</v>
      </c>
      <c r="E6204">
        <v>1000730</v>
      </c>
      <c r="F6204" t="s">
        <v>47</v>
      </c>
      <c r="G6204" t="s">
        <v>137</v>
      </c>
      <c r="H6204" t="s">
        <v>2557</v>
      </c>
      <c r="I6204">
        <v>38220103</v>
      </c>
      <c r="J6204" t="s">
        <v>2558</v>
      </c>
      <c r="K6204">
        <v>0</v>
      </c>
      <c r="L6204" t="s">
        <v>1228</v>
      </c>
      <c r="M6204">
        <v>0</v>
      </c>
      <c r="N6204" t="s">
        <v>1228</v>
      </c>
    </row>
    <row r="6205" spans="1:14" hidden="1">
      <c r="A6205">
        <v>10</v>
      </c>
      <c r="B6205">
        <v>41</v>
      </c>
      <c r="C6205" t="s">
        <v>2555</v>
      </c>
      <c r="D6205" t="s">
        <v>2711</v>
      </c>
      <c r="E6205">
        <v>1000730</v>
      </c>
      <c r="F6205" t="s">
        <v>47</v>
      </c>
      <c r="G6205" t="s">
        <v>117</v>
      </c>
      <c r="H6205" t="s">
        <v>2557</v>
      </c>
      <c r="I6205">
        <v>38220103</v>
      </c>
      <c r="J6205" t="s">
        <v>2558</v>
      </c>
      <c r="K6205">
        <v>0</v>
      </c>
      <c r="L6205" t="s">
        <v>1228</v>
      </c>
      <c r="M6205">
        <v>0</v>
      </c>
      <c r="N6205" t="s">
        <v>1228</v>
      </c>
    </row>
    <row r="6206" spans="1:14" hidden="1">
      <c r="A6206">
        <v>10</v>
      </c>
      <c r="B6206">
        <v>41</v>
      </c>
      <c r="C6206" t="s">
        <v>2555</v>
      </c>
      <c r="D6206" t="s">
        <v>2711</v>
      </c>
      <c r="E6206">
        <v>1000730</v>
      </c>
      <c r="F6206" t="s">
        <v>47</v>
      </c>
      <c r="G6206" t="s">
        <v>117</v>
      </c>
      <c r="H6206" t="s">
        <v>2557</v>
      </c>
      <c r="I6206">
        <v>38220103</v>
      </c>
      <c r="J6206" t="s">
        <v>2558</v>
      </c>
      <c r="K6206">
        <v>0</v>
      </c>
      <c r="L6206" t="s">
        <v>1228</v>
      </c>
      <c r="M6206">
        <v>0</v>
      </c>
      <c r="N6206" t="s">
        <v>1228</v>
      </c>
    </row>
    <row r="6207" spans="1:14" hidden="1">
      <c r="A6207">
        <v>10</v>
      </c>
      <c r="B6207">
        <v>41</v>
      </c>
      <c r="C6207" t="s">
        <v>2555</v>
      </c>
      <c r="D6207" t="s">
        <v>2711</v>
      </c>
      <c r="E6207">
        <v>1000730</v>
      </c>
      <c r="F6207" t="s">
        <v>47</v>
      </c>
      <c r="G6207" t="s">
        <v>177</v>
      </c>
      <c r="H6207" t="s">
        <v>2557</v>
      </c>
      <c r="I6207">
        <v>38220103</v>
      </c>
      <c r="J6207" t="s">
        <v>2558</v>
      </c>
      <c r="K6207">
        <v>0</v>
      </c>
      <c r="L6207" t="s">
        <v>1228</v>
      </c>
      <c r="M6207">
        <v>0</v>
      </c>
      <c r="N6207" t="s">
        <v>1228</v>
      </c>
    </row>
    <row r="6208" spans="1:14" hidden="1">
      <c r="A6208">
        <v>10</v>
      </c>
      <c r="B6208">
        <v>41</v>
      </c>
      <c r="C6208" t="s">
        <v>2555</v>
      </c>
      <c r="D6208" t="s">
        <v>2711</v>
      </c>
      <c r="E6208">
        <v>1000730</v>
      </c>
      <c r="F6208" t="s">
        <v>47</v>
      </c>
      <c r="G6208" t="s">
        <v>481</v>
      </c>
      <c r="H6208" t="s">
        <v>2557</v>
      </c>
      <c r="I6208">
        <v>38220103</v>
      </c>
      <c r="J6208" t="s">
        <v>2558</v>
      </c>
      <c r="K6208">
        <v>0</v>
      </c>
      <c r="L6208" t="s">
        <v>1228</v>
      </c>
      <c r="M6208">
        <v>0</v>
      </c>
      <c r="N6208" t="s">
        <v>1228</v>
      </c>
    </row>
    <row r="6209" spans="1:14" hidden="1">
      <c r="A6209">
        <v>10</v>
      </c>
      <c r="B6209">
        <v>41</v>
      </c>
      <c r="C6209" t="s">
        <v>2555</v>
      </c>
      <c r="D6209" t="s">
        <v>2711</v>
      </c>
      <c r="E6209">
        <v>1000730</v>
      </c>
      <c r="F6209" t="s">
        <v>47</v>
      </c>
      <c r="G6209" t="s">
        <v>150</v>
      </c>
      <c r="H6209" t="s">
        <v>2557</v>
      </c>
      <c r="I6209">
        <v>38220103</v>
      </c>
      <c r="J6209" t="s">
        <v>2558</v>
      </c>
      <c r="K6209">
        <v>0</v>
      </c>
      <c r="L6209" t="s">
        <v>1228</v>
      </c>
      <c r="M6209">
        <v>0</v>
      </c>
      <c r="N6209" t="s">
        <v>1228</v>
      </c>
    </row>
    <row r="6210" spans="1:14" hidden="1">
      <c r="A6210">
        <v>10</v>
      </c>
      <c r="B6210">
        <v>41</v>
      </c>
      <c r="C6210" t="s">
        <v>2555</v>
      </c>
      <c r="D6210" t="s">
        <v>2711</v>
      </c>
      <c r="E6210">
        <v>1000730</v>
      </c>
      <c r="F6210" t="s">
        <v>47</v>
      </c>
      <c r="G6210" t="s">
        <v>135</v>
      </c>
      <c r="H6210" t="s">
        <v>2557</v>
      </c>
      <c r="I6210">
        <v>38220103</v>
      </c>
      <c r="J6210" t="s">
        <v>2558</v>
      </c>
      <c r="K6210">
        <v>0</v>
      </c>
      <c r="L6210" t="s">
        <v>1228</v>
      </c>
      <c r="M6210">
        <v>0</v>
      </c>
      <c r="N6210" t="s">
        <v>1228</v>
      </c>
    </row>
    <row r="6211" spans="1:14" hidden="1">
      <c r="A6211">
        <v>10</v>
      </c>
      <c r="B6211">
        <v>41</v>
      </c>
      <c r="C6211" t="s">
        <v>2555</v>
      </c>
      <c r="D6211" t="s">
        <v>2711</v>
      </c>
      <c r="E6211">
        <v>1000730</v>
      </c>
      <c r="F6211" t="s">
        <v>47</v>
      </c>
      <c r="G6211" t="s">
        <v>1131</v>
      </c>
      <c r="H6211" t="s">
        <v>2557</v>
      </c>
      <c r="I6211">
        <v>38220103</v>
      </c>
      <c r="J6211" t="s">
        <v>2558</v>
      </c>
      <c r="K6211">
        <v>0</v>
      </c>
      <c r="L6211" t="s">
        <v>1228</v>
      </c>
      <c r="M6211">
        <v>0</v>
      </c>
      <c r="N6211" t="s">
        <v>1228</v>
      </c>
    </row>
    <row r="6212" spans="1:14" hidden="1">
      <c r="A6212">
        <v>10</v>
      </c>
      <c r="B6212">
        <v>41</v>
      </c>
      <c r="C6212" t="s">
        <v>2555</v>
      </c>
      <c r="D6212" t="s">
        <v>2711</v>
      </c>
      <c r="E6212">
        <v>1000730</v>
      </c>
      <c r="F6212" t="s">
        <v>47</v>
      </c>
      <c r="G6212" t="s">
        <v>481</v>
      </c>
      <c r="H6212" t="s">
        <v>2557</v>
      </c>
      <c r="I6212">
        <v>38220103</v>
      </c>
      <c r="J6212" t="s">
        <v>2558</v>
      </c>
      <c r="K6212">
        <v>0</v>
      </c>
      <c r="L6212" t="s">
        <v>1228</v>
      </c>
      <c r="M6212">
        <v>0</v>
      </c>
      <c r="N6212" t="s">
        <v>1228</v>
      </c>
    </row>
    <row r="6213" spans="1:14" hidden="1">
      <c r="A6213">
        <v>10</v>
      </c>
      <c r="B6213">
        <v>41</v>
      </c>
      <c r="C6213" t="s">
        <v>2555</v>
      </c>
      <c r="D6213" t="s">
        <v>2711</v>
      </c>
      <c r="E6213">
        <v>1000730</v>
      </c>
      <c r="F6213" t="s">
        <v>47</v>
      </c>
      <c r="G6213" t="s">
        <v>245</v>
      </c>
      <c r="H6213" t="s">
        <v>2557</v>
      </c>
      <c r="I6213">
        <v>38220103</v>
      </c>
      <c r="J6213" t="s">
        <v>2558</v>
      </c>
      <c r="K6213">
        <v>0</v>
      </c>
      <c r="L6213" t="s">
        <v>1228</v>
      </c>
      <c r="M6213">
        <v>0</v>
      </c>
      <c r="N6213" t="s">
        <v>1228</v>
      </c>
    </row>
    <row r="6214" spans="1:14" hidden="1">
      <c r="A6214">
        <v>10</v>
      </c>
      <c r="B6214">
        <v>41</v>
      </c>
      <c r="C6214" t="s">
        <v>2555</v>
      </c>
      <c r="D6214" t="s">
        <v>2711</v>
      </c>
      <c r="E6214">
        <v>1000730</v>
      </c>
      <c r="F6214" t="s">
        <v>47</v>
      </c>
      <c r="G6214" t="s">
        <v>150</v>
      </c>
      <c r="H6214" t="s">
        <v>2557</v>
      </c>
      <c r="I6214">
        <v>38220103</v>
      </c>
      <c r="J6214" t="s">
        <v>2558</v>
      </c>
      <c r="K6214">
        <v>0</v>
      </c>
      <c r="L6214" t="s">
        <v>1228</v>
      </c>
      <c r="M6214">
        <v>0</v>
      </c>
      <c r="N6214" t="s">
        <v>1228</v>
      </c>
    </row>
    <row r="6215" spans="1:14" hidden="1">
      <c r="A6215">
        <v>10</v>
      </c>
      <c r="B6215">
        <v>41</v>
      </c>
      <c r="C6215" t="s">
        <v>2555</v>
      </c>
      <c r="D6215" t="s">
        <v>2711</v>
      </c>
      <c r="E6215">
        <v>1000730</v>
      </c>
      <c r="F6215" t="s">
        <v>47</v>
      </c>
      <c r="G6215" t="s">
        <v>155</v>
      </c>
      <c r="H6215" t="s">
        <v>2557</v>
      </c>
      <c r="I6215">
        <v>38220103</v>
      </c>
      <c r="J6215" t="s">
        <v>2558</v>
      </c>
      <c r="K6215">
        <v>0</v>
      </c>
      <c r="L6215" t="s">
        <v>1228</v>
      </c>
      <c r="M6215">
        <v>0</v>
      </c>
      <c r="N6215" t="s">
        <v>1228</v>
      </c>
    </row>
    <row r="6216" spans="1:14" hidden="1">
      <c r="A6216">
        <v>10</v>
      </c>
      <c r="B6216">
        <v>41</v>
      </c>
      <c r="C6216" t="s">
        <v>2555</v>
      </c>
      <c r="D6216" t="s">
        <v>2711</v>
      </c>
      <c r="E6216">
        <v>1000730</v>
      </c>
      <c r="F6216" t="s">
        <v>47</v>
      </c>
      <c r="G6216" t="s">
        <v>317</v>
      </c>
      <c r="H6216" t="s">
        <v>2557</v>
      </c>
      <c r="I6216">
        <v>38220103</v>
      </c>
      <c r="J6216" t="s">
        <v>2558</v>
      </c>
      <c r="K6216">
        <v>0</v>
      </c>
      <c r="L6216" t="s">
        <v>1228</v>
      </c>
      <c r="M6216">
        <v>0</v>
      </c>
      <c r="N6216" t="s">
        <v>1228</v>
      </c>
    </row>
    <row r="6217" spans="1:14" hidden="1">
      <c r="A6217">
        <v>10</v>
      </c>
      <c r="B6217">
        <v>41</v>
      </c>
      <c r="C6217" t="s">
        <v>2555</v>
      </c>
      <c r="D6217" t="s">
        <v>2711</v>
      </c>
      <c r="E6217">
        <v>1000730</v>
      </c>
      <c r="F6217" t="s">
        <v>47</v>
      </c>
      <c r="G6217" t="s">
        <v>1125</v>
      </c>
      <c r="H6217" t="s">
        <v>2557</v>
      </c>
      <c r="I6217">
        <v>38220103</v>
      </c>
      <c r="J6217" t="s">
        <v>2558</v>
      </c>
      <c r="K6217">
        <v>0</v>
      </c>
      <c r="L6217" t="s">
        <v>1228</v>
      </c>
      <c r="M6217">
        <v>0</v>
      </c>
      <c r="N6217" t="s">
        <v>1228</v>
      </c>
    </row>
    <row r="6218" spans="1:14" hidden="1">
      <c r="A6218">
        <v>10</v>
      </c>
      <c r="B6218">
        <v>41</v>
      </c>
      <c r="C6218" t="s">
        <v>2555</v>
      </c>
      <c r="D6218" t="s">
        <v>2711</v>
      </c>
      <c r="E6218">
        <v>1000730</v>
      </c>
      <c r="F6218" t="s">
        <v>47</v>
      </c>
      <c r="G6218" t="s">
        <v>414</v>
      </c>
      <c r="H6218" t="s">
        <v>2557</v>
      </c>
      <c r="I6218">
        <v>38220103</v>
      </c>
      <c r="J6218" t="s">
        <v>2558</v>
      </c>
      <c r="K6218">
        <v>0</v>
      </c>
      <c r="L6218" t="s">
        <v>1228</v>
      </c>
      <c r="M6218">
        <v>0</v>
      </c>
      <c r="N6218" t="s">
        <v>1228</v>
      </c>
    </row>
    <row r="6219" spans="1:14" hidden="1">
      <c r="A6219">
        <v>10</v>
      </c>
      <c r="B6219">
        <v>41</v>
      </c>
      <c r="C6219" t="s">
        <v>2555</v>
      </c>
      <c r="D6219" t="s">
        <v>2711</v>
      </c>
      <c r="E6219">
        <v>1000730</v>
      </c>
      <c r="F6219" t="s">
        <v>47</v>
      </c>
      <c r="G6219" t="s">
        <v>117</v>
      </c>
      <c r="H6219" t="s">
        <v>2557</v>
      </c>
      <c r="I6219">
        <v>38220103</v>
      </c>
      <c r="J6219" t="s">
        <v>2558</v>
      </c>
      <c r="K6219">
        <v>0</v>
      </c>
      <c r="L6219" t="s">
        <v>1228</v>
      </c>
      <c r="M6219">
        <v>0</v>
      </c>
      <c r="N6219" t="s">
        <v>1228</v>
      </c>
    </row>
    <row r="6220" spans="1:14" hidden="1">
      <c r="A6220">
        <v>10</v>
      </c>
      <c r="B6220">
        <v>41</v>
      </c>
      <c r="C6220" t="s">
        <v>2555</v>
      </c>
      <c r="D6220" t="s">
        <v>2711</v>
      </c>
      <c r="E6220">
        <v>1000730</v>
      </c>
      <c r="F6220" t="s">
        <v>47</v>
      </c>
      <c r="G6220" t="s">
        <v>481</v>
      </c>
      <c r="H6220" t="s">
        <v>2557</v>
      </c>
      <c r="I6220">
        <v>38220103</v>
      </c>
      <c r="J6220" t="s">
        <v>2558</v>
      </c>
      <c r="K6220">
        <v>0</v>
      </c>
      <c r="L6220" t="s">
        <v>1228</v>
      </c>
      <c r="M6220">
        <v>0</v>
      </c>
      <c r="N6220" t="s">
        <v>1228</v>
      </c>
    </row>
    <row r="6221" spans="1:14" hidden="1">
      <c r="A6221">
        <v>10</v>
      </c>
      <c r="B6221">
        <v>41</v>
      </c>
      <c r="C6221" t="s">
        <v>2555</v>
      </c>
      <c r="D6221" t="s">
        <v>2711</v>
      </c>
      <c r="E6221">
        <v>1000730</v>
      </c>
      <c r="F6221" t="s">
        <v>47</v>
      </c>
      <c r="G6221" t="s">
        <v>150</v>
      </c>
      <c r="H6221" t="s">
        <v>2557</v>
      </c>
      <c r="I6221">
        <v>38220103</v>
      </c>
      <c r="J6221" t="s">
        <v>2558</v>
      </c>
      <c r="K6221">
        <v>0</v>
      </c>
      <c r="L6221" t="s">
        <v>1228</v>
      </c>
      <c r="M6221">
        <v>0</v>
      </c>
      <c r="N6221" t="s">
        <v>1228</v>
      </c>
    </row>
    <row r="6222" spans="1:14" hidden="1">
      <c r="A6222">
        <v>10</v>
      </c>
      <c r="B6222">
        <v>41</v>
      </c>
      <c r="C6222" t="s">
        <v>2555</v>
      </c>
      <c r="D6222" t="s">
        <v>2711</v>
      </c>
      <c r="E6222">
        <v>1000730</v>
      </c>
      <c r="F6222" t="s">
        <v>47</v>
      </c>
      <c r="G6222" t="s">
        <v>80</v>
      </c>
      <c r="H6222" t="s">
        <v>2557</v>
      </c>
      <c r="I6222">
        <v>38220103</v>
      </c>
      <c r="J6222" t="s">
        <v>2558</v>
      </c>
      <c r="K6222">
        <v>0</v>
      </c>
      <c r="L6222" t="s">
        <v>1228</v>
      </c>
      <c r="M6222">
        <v>0</v>
      </c>
      <c r="N6222" t="s">
        <v>1228</v>
      </c>
    </row>
    <row r="6223" spans="1:14" hidden="1">
      <c r="A6223">
        <v>10</v>
      </c>
      <c r="B6223">
        <v>41</v>
      </c>
      <c r="C6223" t="s">
        <v>2555</v>
      </c>
      <c r="D6223" t="s">
        <v>2711</v>
      </c>
      <c r="E6223">
        <v>1000730</v>
      </c>
      <c r="F6223" t="s">
        <v>47</v>
      </c>
      <c r="G6223" t="s">
        <v>481</v>
      </c>
      <c r="H6223" t="s">
        <v>2557</v>
      </c>
      <c r="I6223">
        <v>38220103</v>
      </c>
      <c r="J6223" t="s">
        <v>2558</v>
      </c>
      <c r="K6223">
        <v>0</v>
      </c>
      <c r="L6223" t="s">
        <v>1228</v>
      </c>
      <c r="M6223">
        <v>0</v>
      </c>
      <c r="N6223" t="s">
        <v>1228</v>
      </c>
    </row>
    <row r="6224" spans="1:14" hidden="1">
      <c r="A6224">
        <v>10</v>
      </c>
      <c r="B6224">
        <v>41</v>
      </c>
      <c r="C6224" t="s">
        <v>2555</v>
      </c>
      <c r="D6224" t="s">
        <v>2711</v>
      </c>
      <c r="E6224">
        <v>1000730</v>
      </c>
      <c r="F6224" t="s">
        <v>47</v>
      </c>
      <c r="G6224" t="s">
        <v>252</v>
      </c>
      <c r="H6224" t="s">
        <v>2557</v>
      </c>
      <c r="I6224">
        <v>38220103</v>
      </c>
      <c r="J6224" t="s">
        <v>2558</v>
      </c>
      <c r="K6224">
        <v>0</v>
      </c>
      <c r="L6224" t="s">
        <v>1228</v>
      </c>
      <c r="M6224">
        <v>0</v>
      </c>
      <c r="N6224" t="s">
        <v>1228</v>
      </c>
    </row>
    <row r="6225" spans="1:14" hidden="1">
      <c r="A6225">
        <v>10</v>
      </c>
      <c r="B6225">
        <v>41</v>
      </c>
      <c r="C6225" t="s">
        <v>2555</v>
      </c>
      <c r="D6225" t="s">
        <v>2711</v>
      </c>
      <c r="E6225">
        <v>1000730</v>
      </c>
      <c r="F6225" t="s">
        <v>47</v>
      </c>
      <c r="G6225" t="s">
        <v>117</v>
      </c>
      <c r="H6225" t="s">
        <v>2557</v>
      </c>
      <c r="I6225">
        <v>38220103</v>
      </c>
      <c r="J6225" t="s">
        <v>2558</v>
      </c>
      <c r="K6225">
        <v>0</v>
      </c>
      <c r="L6225" t="s">
        <v>1228</v>
      </c>
      <c r="M6225">
        <v>0</v>
      </c>
      <c r="N6225" t="s">
        <v>1228</v>
      </c>
    </row>
    <row r="6226" spans="1:14" hidden="1">
      <c r="A6226">
        <v>10</v>
      </c>
      <c r="B6226">
        <v>41</v>
      </c>
      <c r="C6226" t="s">
        <v>2555</v>
      </c>
      <c r="D6226" t="s">
        <v>2711</v>
      </c>
      <c r="E6226">
        <v>1000730</v>
      </c>
      <c r="F6226" t="s">
        <v>47</v>
      </c>
      <c r="G6226" t="s">
        <v>135</v>
      </c>
      <c r="H6226" t="s">
        <v>2557</v>
      </c>
      <c r="I6226">
        <v>38220103</v>
      </c>
      <c r="J6226" t="s">
        <v>2558</v>
      </c>
      <c r="K6226">
        <v>0</v>
      </c>
      <c r="L6226" t="s">
        <v>1228</v>
      </c>
      <c r="M6226">
        <v>0</v>
      </c>
      <c r="N6226" t="s">
        <v>1228</v>
      </c>
    </row>
    <row r="6227" spans="1:14" hidden="1">
      <c r="A6227">
        <v>10</v>
      </c>
      <c r="B6227">
        <v>41</v>
      </c>
      <c r="C6227" t="s">
        <v>2555</v>
      </c>
      <c r="D6227" t="s">
        <v>2711</v>
      </c>
      <c r="E6227">
        <v>1000730</v>
      </c>
      <c r="F6227" t="s">
        <v>47</v>
      </c>
      <c r="G6227" t="s">
        <v>137</v>
      </c>
      <c r="H6227" t="s">
        <v>2557</v>
      </c>
      <c r="I6227">
        <v>38220103</v>
      </c>
      <c r="J6227" t="s">
        <v>2558</v>
      </c>
      <c r="K6227">
        <v>0</v>
      </c>
      <c r="L6227" t="s">
        <v>1228</v>
      </c>
      <c r="M6227">
        <v>0</v>
      </c>
      <c r="N6227" t="s">
        <v>1228</v>
      </c>
    </row>
    <row r="6228" spans="1:14" hidden="1">
      <c r="A6228">
        <v>10</v>
      </c>
      <c r="B6228">
        <v>41</v>
      </c>
      <c r="C6228" t="s">
        <v>2555</v>
      </c>
      <c r="D6228" t="s">
        <v>2711</v>
      </c>
      <c r="E6228">
        <v>1000730</v>
      </c>
      <c r="F6228" t="s">
        <v>47</v>
      </c>
      <c r="G6228" t="s">
        <v>135</v>
      </c>
      <c r="H6228" t="s">
        <v>2557</v>
      </c>
      <c r="I6228">
        <v>38220103</v>
      </c>
      <c r="J6228" t="s">
        <v>2558</v>
      </c>
      <c r="K6228">
        <v>0</v>
      </c>
      <c r="L6228" t="s">
        <v>1228</v>
      </c>
      <c r="M6228">
        <v>0</v>
      </c>
      <c r="N6228" t="s">
        <v>1228</v>
      </c>
    </row>
    <row r="6229" spans="1:14" hidden="1">
      <c r="A6229">
        <v>10</v>
      </c>
      <c r="B6229">
        <v>41</v>
      </c>
      <c r="C6229" t="s">
        <v>2555</v>
      </c>
      <c r="D6229" t="s">
        <v>2711</v>
      </c>
      <c r="E6229">
        <v>1000730</v>
      </c>
      <c r="F6229" t="s">
        <v>47</v>
      </c>
      <c r="G6229" t="s">
        <v>245</v>
      </c>
      <c r="H6229" t="s">
        <v>2557</v>
      </c>
      <c r="I6229">
        <v>38220103</v>
      </c>
      <c r="J6229" t="s">
        <v>2558</v>
      </c>
      <c r="K6229">
        <v>0</v>
      </c>
      <c r="L6229" t="s">
        <v>1228</v>
      </c>
      <c r="M6229">
        <v>0</v>
      </c>
      <c r="N6229" t="s">
        <v>1228</v>
      </c>
    </row>
    <row r="6230" spans="1:14" hidden="1">
      <c r="A6230">
        <v>10</v>
      </c>
      <c r="B6230">
        <v>41</v>
      </c>
      <c r="C6230" t="s">
        <v>2555</v>
      </c>
      <c r="D6230" t="s">
        <v>2711</v>
      </c>
      <c r="E6230">
        <v>1000730</v>
      </c>
      <c r="F6230" t="s">
        <v>47</v>
      </c>
      <c r="G6230" t="s">
        <v>117</v>
      </c>
      <c r="H6230" t="s">
        <v>2557</v>
      </c>
      <c r="I6230">
        <v>38220103</v>
      </c>
      <c r="J6230" t="s">
        <v>2558</v>
      </c>
      <c r="K6230">
        <v>0</v>
      </c>
      <c r="L6230" t="s">
        <v>1228</v>
      </c>
      <c r="M6230">
        <v>0</v>
      </c>
      <c r="N6230" t="s">
        <v>1228</v>
      </c>
    </row>
    <row r="6231" spans="1:14" hidden="1">
      <c r="A6231">
        <v>10</v>
      </c>
      <c r="B6231">
        <v>41</v>
      </c>
      <c r="C6231" t="s">
        <v>2555</v>
      </c>
      <c r="D6231" t="s">
        <v>2711</v>
      </c>
      <c r="E6231">
        <v>1000730</v>
      </c>
      <c r="F6231" t="s">
        <v>47</v>
      </c>
      <c r="G6231" t="s">
        <v>317</v>
      </c>
      <c r="H6231" t="s">
        <v>2557</v>
      </c>
      <c r="I6231">
        <v>38220103</v>
      </c>
      <c r="J6231" t="s">
        <v>2558</v>
      </c>
      <c r="K6231">
        <v>0</v>
      </c>
      <c r="L6231" t="s">
        <v>1228</v>
      </c>
      <c r="M6231">
        <v>0</v>
      </c>
      <c r="N6231" t="s">
        <v>1228</v>
      </c>
    </row>
    <row r="6232" spans="1:14" hidden="1">
      <c r="A6232">
        <v>10</v>
      </c>
      <c r="B6232">
        <v>41</v>
      </c>
      <c r="C6232" t="s">
        <v>2555</v>
      </c>
      <c r="D6232" t="s">
        <v>2711</v>
      </c>
      <c r="E6232">
        <v>1000730</v>
      </c>
      <c r="F6232" t="s">
        <v>47</v>
      </c>
      <c r="G6232" t="s">
        <v>117</v>
      </c>
      <c r="H6232" t="s">
        <v>2557</v>
      </c>
      <c r="I6232">
        <v>38220103</v>
      </c>
      <c r="J6232" t="s">
        <v>2558</v>
      </c>
      <c r="K6232">
        <v>0</v>
      </c>
      <c r="L6232" t="s">
        <v>1228</v>
      </c>
      <c r="M6232">
        <v>0</v>
      </c>
      <c r="N6232" t="s">
        <v>1228</v>
      </c>
    </row>
    <row r="6233" spans="1:14" hidden="1">
      <c r="A6233">
        <v>10</v>
      </c>
      <c r="B6233">
        <v>41</v>
      </c>
      <c r="C6233" t="s">
        <v>2555</v>
      </c>
      <c r="D6233" t="s">
        <v>2711</v>
      </c>
      <c r="E6233">
        <v>1000730</v>
      </c>
      <c r="F6233" t="s">
        <v>47</v>
      </c>
      <c r="G6233" t="s">
        <v>481</v>
      </c>
      <c r="H6233" t="s">
        <v>2557</v>
      </c>
      <c r="I6233">
        <v>38220103</v>
      </c>
      <c r="J6233" t="s">
        <v>2558</v>
      </c>
      <c r="K6233">
        <v>0</v>
      </c>
      <c r="L6233" t="s">
        <v>1228</v>
      </c>
      <c r="M6233">
        <v>0</v>
      </c>
      <c r="N6233" t="s">
        <v>1228</v>
      </c>
    </row>
    <row r="6234" spans="1:14" hidden="1">
      <c r="A6234">
        <v>10</v>
      </c>
      <c r="B6234">
        <v>41</v>
      </c>
      <c r="C6234" t="s">
        <v>2555</v>
      </c>
      <c r="D6234" t="s">
        <v>2711</v>
      </c>
      <c r="E6234">
        <v>1000730</v>
      </c>
      <c r="F6234" t="s">
        <v>47</v>
      </c>
      <c r="G6234" t="s">
        <v>137</v>
      </c>
      <c r="H6234" t="s">
        <v>2557</v>
      </c>
      <c r="I6234">
        <v>38220103</v>
      </c>
      <c r="J6234" t="s">
        <v>2558</v>
      </c>
      <c r="K6234">
        <v>0</v>
      </c>
      <c r="L6234" t="s">
        <v>1228</v>
      </c>
      <c r="M6234">
        <v>0</v>
      </c>
      <c r="N6234" t="s">
        <v>1228</v>
      </c>
    </row>
    <row r="6235" spans="1:14" hidden="1">
      <c r="A6235">
        <v>10</v>
      </c>
      <c r="B6235">
        <v>41</v>
      </c>
      <c r="C6235" t="s">
        <v>2555</v>
      </c>
      <c r="D6235" t="s">
        <v>2711</v>
      </c>
      <c r="E6235">
        <v>1000730</v>
      </c>
      <c r="F6235" t="s">
        <v>47</v>
      </c>
      <c r="G6235" t="s">
        <v>245</v>
      </c>
      <c r="H6235" t="s">
        <v>2557</v>
      </c>
      <c r="I6235">
        <v>38220103</v>
      </c>
      <c r="J6235" t="s">
        <v>2558</v>
      </c>
      <c r="K6235">
        <v>0</v>
      </c>
      <c r="L6235" t="s">
        <v>1228</v>
      </c>
      <c r="M6235">
        <v>0</v>
      </c>
      <c r="N6235" t="s">
        <v>1228</v>
      </c>
    </row>
    <row r="6236" spans="1:14" hidden="1">
      <c r="A6236">
        <v>10</v>
      </c>
      <c r="B6236">
        <v>41</v>
      </c>
      <c r="C6236" t="s">
        <v>2555</v>
      </c>
      <c r="D6236" t="s">
        <v>2711</v>
      </c>
      <c r="E6236">
        <v>1000730</v>
      </c>
      <c r="F6236" t="s">
        <v>47</v>
      </c>
      <c r="G6236" t="s">
        <v>117</v>
      </c>
      <c r="H6236" t="s">
        <v>2557</v>
      </c>
      <c r="I6236">
        <v>38220103</v>
      </c>
      <c r="J6236" t="s">
        <v>2558</v>
      </c>
      <c r="K6236">
        <v>0</v>
      </c>
      <c r="L6236" t="s">
        <v>1228</v>
      </c>
      <c r="M6236">
        <v>0</v>
      </c>
      <c r="N6236" t="s">
        <v>1228</v>
      </c>
    </row>
    <row r="6237" spans="1:14" hidden="1">
      <c r="A6237">
        <v>10</v>
      </c>
      <c r="B6237">
        <v>41</v>
      </c>
      <c r="C6237" t="s">
        <v>2555</v>
      </c>
      <c r="D6237" t="s">
        <v>2711</v>
      </c>
      <c r="E6237">
        <v>1000730</v>
      </c>
      <c r="F6237" t="s">
        <v>47</v>
      </c>
      <c r="G6237" t="s">
        <v>1131</v>
      </c>
      <c r="H6237" t="s">
        <v>2557</v>
      </c>
      <c r="I6237">
        <v>38220103</v>
      </c>
      <c r="J6237" t="s">
        <v>2558</v>
      </c>
      <c r="K6237">
        <v>0</v>
      </c>
      <c r="L6237" t="s">
        <v>1228</v>
      </c>
      <c r="M6237">
        <v>0</v>
      </c>
      <c r="N6237" t="s">
        <v>1228</v>
      </c>
    </row>
    <row r="6238" spans="1:14" hidden="1">
      <c r="A6238">
        <v>10</v>
      </c>
      <c r="B6238">
        <v>41</v>
      </c>
      <c r="C6238" t="s">
        <v>2555</v>
      </c>
      <c r="D6238" t="s">
        <v>2711</v>
      </c>
      <c r="E6238">
        <v>1000730</v>
      </c>
      <c r="F6238" t="s">
        <v>47</v>
      </c>
      <c r="G6238" t="s">
        <v>177</v>
      </c>
      <c r="H6238" t="s">
        <v>2557</v>
      </c>
      <c r="I6238">
        <v>38220103</v>
      </c>
      <c r="J6238" t="s">
        <v>2558</v>
      </c>
      <c r="K6238">
        <v>0</v>
      </c>
      <c r="L6238" t="s">
        <v>1228</v>
      </c>
      <c r="M6238">
        <v>0</v>
      </c>
      <c r="N6238" t="s">
        <v>1228</v>
      </c>
    </row>
    <row r="6239" spans="1:14" hidden="1">
      <c r="A6239">
        <v>10</v>
      </c>
      <c r="B6239">
        <v>41</v>
      </c>
      <c r="C6239" t="s">
        <v>2555</v>
      </c>
      <c r="D6239" t="s">
        <v>2711</v>
      </c>
      <c r="E6239">
        <v>1000730</v>
      </c>
      <c r="F6239" t="s">
        <v>47</v>
      </c>
      <c r="G6239" t="s">
        <v>481</v>
      </c>
      <c r="H6239" t="s">
        <v>2557</v>
      </c>
      <c r="I6239">
        <v>38220103</v>
      </c>
      <c r="J6239" t="s">
        <v>2558</v>
      </c>
      <c r="K6239">
        <v>0</v>
      </c>
      <c r="L6239" t="s">
        <v>1228</v>
      </c>
      <c r="M6239">
        <v>0</v>
      </c>
      <c r="N6239" t="s">
        <v>1228</v>
      </c>
    </row>
    <row r="6240" spans="1:14" hidden="1">
      <c r="A6240">
        <v>10</v>
      </c>
      <c r="B6240">
        <v>41</v>
      </c>
      <c r="C6240" t="s">
        <v>2555</v>
      </c>
      <c r="D6240" t="s">
        <v>2711</v>
      </c>
      <c r="E6240">
        <v>1000730</v>
      </c>
      <c r="F6240" t="s">
        <v>47</v>
      </c>
      <c r="G6240" t="s">
        <v>150</v>
      </c>
      <c r="H6240" t="s">
        <v>2557</v>
      </c>
      <c r="I6240">
        <v>38220103</v>
      </c>
      <c r="J6240" t="s">
        <v>2558</v>
      </c>
      <c r="K6240">
        <v>0</v>
      </c>
      <c r="L6240" t="s">
        <v>1228</v>
      </c>
      <c r="M6240">
        <v>0</v>
      </c>
      <c r="N6240" t="s">
        <v>1228</v>
      </c>
    </row>
    <row r="6241" spans="1:14" hidden="1">
      <c r="A6241">
        <v>10</v>
      </c>
      <c r="B6241">
        <v>41</v>
      </c>
      <c r="C6241" t="s">
        <v>2555</v>
      </c>
      <c r="D6241" t="s">
        <v>2711</v>
      </c>
      <c r="E6241">
        <v>1000730</v>
      </c>
      <c r="F6241" t="s">
        <v>47</v>
      </c>
      <c r="G6241" t="s">
        <v>135</v>
      </c>
      <c r="H6241" t="s">
        <v>2557</v>
      </c>
      <c r="I6241">
        <v>38220103</v>
      </c>
      <c r="J6241" t="s">
        <v>2558</v>
      </c>
      <c r="K6241">
        <v>0</v>
      </c>
      <c r="L6241" t="s">
        <v>1228</v>
      </c>
      <c r="M6241">
        <v>0</v>
      </c>
      <c r="N6241" t="s">
        <v>1228</v>
      </c>
    </row>
    <row r="6242" spans="1:14" hidden="1">
      <c r="A6242">
        <v>10</v>
      </c>
      <c r="B6242">
        <v>41</v>
      </c>
      <c r="C6242" t="s">
        <v>2555</v>
      </c>
      <c r="D6242" t="s">
        <v>2711</v>
      </c>
      <c r="E6242">
        <v>1000730</v>
      </c>
      <c r="F6242" t="s">
        <v>47</v>
      </c>
      <c r="G6242" t="s">
        <v>117</v>
      </c>
      <c r="H6242" t="s">
        <v>2557</v>
      </c>
      <c r="I6242">
        <v>38220103</v>
      </c>
      <c r="J6242" t="s">
        <v>2558</v>
      </c>
      <c r="K6242">
        <v>0</v>
      </c>
      <c r="L6242" t="s">
        <v>1228</v>
      </c>
      <c r="M6242">
        <v>0</v>
      </c>
      <c r="N6242" t="s">
        <v>1228</v>
      </c>
    </row>
    <row r="6243" spans="1:14" hidden="1">
      <c r="A6243">
        <v>10</v>
      </c>
      <c r="B6243">
        <v>41</v>
      </c>
      <c r="C6243" t="s">
        <v>2555</v>
      </c>
      <c r="D6243" t="s">
        <v>2711</v>
      </c>
      <c r="E6243">
        <v>1000730</v>
      </c>
      <c r="F6243" t="s">
        <v>47</v>
      </c>
      <c r="G6243" t="s">
        <v>481</v>
      </c>
      <c r="H6243" t="s">
        <v>2557</v>
      </c>
      <c r="I6243">
        <v>38220103</v>
      </c>
      <c r="J6243" t="s">
        <v>2558</v>
      </c>
      <c r="K6243">
        <v>0</v>
      </c>
      <c r="L6243" t="s">
        <v>1228</v>
      </c>
      <c r="M6243">
        <v>0</v>
      </c>
      <c r="N6243" t="s">
        <v>1228</v>
      </c>
    </row>
    <row r="6244" spans="1:14" hidden="1">
      <c r="A6244">
        <v>10</v>
      </c>
      <c r="B6244">
        <v>41</v>
      </c>
      <c r="C6244" t="s">
        <v>2555</v>
      </c>
      <c r="D6244" t="s">
        <v>2711</v>
      </c>
      <c r="E6244">
        <v>1000730</v>
      </c>
      <c r="F6244" t="s">
        <v>47</v>
      </c>
      <c r="G6244" t="s">
        <v>150</v>
      </c>
      <c r="H6244" t="s">
        <v>2557</v>
      </c>
      <c r="I6244">
        <v>38220103</v>
      </c>
      <c r="J6244" t="s">
        <v>2558</v>
      </c>
      <c r="K6244" s="45">
        <v>1276</v>
      </c>
      <c r="L6244" t="s">
        <v>1228</v>
      </c>
      <c r="M6244">
        <v>242</v>
      </c>
      <c r="N6244" t="s">
        <v>1228</v>
      </c>
    </row>
    <row r="6245" spans="1:14" hidden="1">
      <c r="A6245">
        <v>10</v>
      </c>
      <c r="B6245">
        <v>41</v>
      </c>
      <c r="C6245" t="s">
        <v>2555</v>
      </c>
      <c r="D6245" t="s">
        <v>2711</v>
      </c>
      <c r="E6245">
        <v>1000730</v>
      </c>
      <c r="F6245" t="s">
        <v>47</v>
      </c>
      <c r="G6245" t="s">
        <v>155</v>
      </c>
      <c r="H6245" t="s">
        <v>2557</v>
      </c>
      <c r="I6245">
        <v>38220103</v>
      </c>
      <c r="J6245" t="s">
        <v>2558</v>
      </c>
      <c r="K6245">
        <v>130</v>
      </c>
      <c r="L6245" t="s">
        <v>1228</v>
      </c>
      <c r="M6245">
        <v>25</v>
      </c>
      <c r="N6245" t="s">
        <v>1228</v>
      </c>
    </row>
    <row r="6246" spans="1:14" hidden="1">
      <c r="A6246">
        <v>19</v>
      </c>
      <c r="B6246">
        <v>41</v>
      </c>
      <c r="C6246" t="s">
        <v>2555</v>
      </c>
      <c r="D6246" t="s">
        <v>2711</v>
      </c>
      <c r="E6246">
        <v>1000730</v>
      </c>
      <c r="F6246" t="s">
        <v>47</v>
      </c>
      <c r="G6246" t="s">
        <v>54</v>
      </c>
      <c r="H6246" t="s">
        <v>2557</v>
      </c>
      <c r="I6246">
        <v>38220106</v>
      </c>
      <c r="J6246" t="s">
        <v>2558</v>
      </c>
      <c r="K6246" s="45">
        <v>47718</v>
      </c>
      <c r="L6246" t="s">
        <v>1228</v>
      </c>
      <c r="M6246" s="45">
        <v>9066</v>
      </c>
      <c r="N6246" t="s">
        <v>1228</v>
      </c>
    </row>
    <row r="6247" spans="1:14" hidden="1">
      <c r="A6247">
        <v>19</v>
      </c>
      <c r="B6247">
        <v>41</v>
      </c>
      <c r="C6247" t="s">
        <v>2555</v>
      </c>
      <c r="D6247" t="s">
        <v>2711</v>
      </c>
      <c r="E6247">
        <v>1000730</v>
      </c>
      <c r="F6247" t="s">
        <v>47</v>
      </c>
      <c r="G6247" t="s">
        <v>54</v>
      </c>
      <c r="H6247" t="s">
        <v>2557</v>
      </c>
      <c r="I6247">
        <v>38220106</v>
      </c>
      <c r="J6247" t="s">
        <v>2558</v>
      </c>
      <c r="K6247">
        <v>0</v>
      </c>
      <c r="L6247" t="s">
        <v>1228</v>
      </c>
      <c r="M6247">
        <v>0</v>
      </c>
      <c r="N6247" t="s">
        <v>1228</v>
      </c>
    </row>
    <row r="6248" spans="1:14" hidden="1">
      <c r="A6248">
        <v>19</v>
      </c>
      <c r="B6248">
        <v>41</v>
      </c>
      <c r="C6248" t="s">
        <v>2555</v>
      </c>
      <c r="D6248" t="s">
        <v>2711</v>
      </c>
      <c r="E6248">
        <v>1000730</v>
      </c>
      <c r="F6248" t="s">
        <v>47</v>
      </c>
      <c r="G6248" t="s">
        <v>54</v>
      </c>
      <c r="H6248" t="s">
        <v>2557</v>
      </c>
      <c r="I6248">
        <v>38220106</v>
      </c>
      <c r="J6248" t="s">
        <v>2558</v>
      </c>
      <c r="K6248">
        <v>0</v>
      </c>
      <c r="L6248" t="s">
        <v>1228</v>
      </c>
      <c r="M6248">
        <v>0</v>
      </c>
      <c r="N6248" t="s">
        <v>1228</v>
      </c>
    </row>
    <row r="6249" spans="1:14" hidden="1">
      <c r="A6249">
        <v>19</v>
      </c>
      <c r="B6249">
        <v>41</v>
      </c>
      <c r="C6249" t="s">
        <v>2555</v>
      </c>
      <c r="D6249" t="s">
        <v>2711</v>
      </c>
      <c r="E6249">
        <v>1000730</v>
      </c>
      <c r="F6249" t="s">
        <v>47</v>
      </c>
      <c r="G6249" t="s">
        <v>54</v>
      </c>
      <c r="H6249" t="s">
        <v>2557</v>
      </c>
      <c r="I6249">
        <v>38220106</v>
      </c>
      <c r="J6249" t="s">
        <v>2558</v>
      </c>
      <c r="K6249">
        <v>0</v>
      </c>
      <c r="L6249" t="s">
        <v>1228</v>
      </c>
      <c r="M6249">
        <v>0</v>
      </c>
      <c r="N6249" t="s">
        <v>1228</v>
      </c>
    </row>
    <row r="6250" spans="1:14" hidden="1">
      <c r="A6250">
        <v>19</v>
      </c>
      <c r="B6250">
        <v>41</v>
      </c>
      <c r="C6250" t="s">
        <v>2555</v>
      </c>
      <c r="D6250" t="s">
        <v>2711</v>
      </c>
      <c r="E6250">
        <v>1000730</v>
      </c>
      <c r="F6250" t="s">
        <v>47</v>
      </c>
      <c r="G6250" t="s">
        <v>54</v>
      </c>
      <c r="H6250" t="s">
        <v>2557</v>
      </c>
      <c r="I6250">
        <v>38220106</v>
      </c>
      <c r="J6250" t="s">
        <v>2558</v>
      </c>
      <c r="K6250">
        <v>0</v>
      </c>
      <c r="L6250" t="s">
        <v>1228</v>
      </c>
      <c r="M6250">
        <v>0</v>
      </c>
      <c r="N6250" t="s">
        <v>1228</v>
      </c>
    </row>
    <row r="6251" spans="1:14" hidden="1">
      <c r="A6251">
        <v>19</v>
      </c>
      <c r="B6251">
        <v>41</v>
      </c>
      <c r="C6251" t="s">
        <v>2555</v>
      </c>
      <c r="D6251" t="s">
        <v>2711</v>
      </c>
      <c r="E6251">
        <v>1000730</v>
      </c>
      <c r="F6251" t="s">
        <v>47</v>
      </c>
      <c r="G6251" t="s">
        <v>54</v>
      </c>
      <c r="H6251" t="s">
        <v>2557</v>
      </c>
      <c r="I6251">
        <v>38220106</v>
      </c>
      <c r="J6251" t="s">
        <v>2558</v>
      </c>
      <c r="K6251">
        <v>0</v>
      </c>
      <c r="L6251" t="s">
        <v>1228</v>
      </c>
      <c r="M6251">
        <v>0</v>
      </c>
      <c r="N6251" t="s">
        <v>1228</v>
      </c>
    </row>
    <row r="6252" spans="1:14" hidden="1">
      <c r="A6252">
        <v>19</v>
      </c>
      <c r="B6252">
        <v>41</v>
      </c>
      <c r="C6252" t="s">
        <v>2555</v>
      </c>
      <c r="D6252" t="s">
        <v>2711</v>
      </c>
      <c r="E6252">
        <v>1000730</v>
      </c>
      <c r="F6252" t="s">
        <v>47</v>
      </c>
      <c r="G6252" t="s">
        <v>54</v>
      </c>
      <c r="H6252" t="s">
        <v>2557</v>
      </c>
      <c r="I6252">
        <v>38220106</v>
      </c>
      <c r="J6252" t="s">
        <v>2558</v>
      </c>
      <c r="K6252">
        <v>0</v>
      </c>
      <c r="L6252" t="s">
        <v>1228</v>
      </c>
      <c r="M6252">
        <v>0</v>
      </c>
      <c r="N6252" t="s">
        <v>1228</v>
      </c>
    </row>
    <row r="6253" spans="1:14" hidden="1">
      <c r="A6253">
        <v>19</v>
      </c>
      <c r="B6253">
        <v>41</v>
      </c>
      <c r="C6253" t="s">
        <v>2555</v>
      </c>
      <c r="D6253" t="s">
        <v>2711</v>
      </c>
      <c r="E6253">
        <v>1000730</v>
      </c>
      <c r="F6253" t="s">
        <v>47</v>
      </c>
      <c r="G6253" t="s">
        <v>54</v>
      </c>
      <c r="H6253" t="s">
        <v>2557</v>
      </c>
      <c r="I6253">
        <v>38220106</v>
      </c>
      <c r="J6253" t="s">
        <v>2558</v>
      </c>
      <c r="K6253">
        <v>0</v>
      </c>
      <c r="L6253" t="s">
        <v>1228</v>
      </c>
      <c r="M6253">
        <v>0</v>
      </c>
      <c r="N6253" t="s">
        <v>1228</v>
      </c>
    </row>
    <row r="6254" spans="1:14" hidden="1">
      <c r="A6254">
        <v>19</v>
      </c>
      <c r="B6254">
        <v>41</v>
      </c>
      <c r="C6254" t="s">
        <v>2555</v>
      </c>
      <c r="D6254" t="s">
        <v>2711</v>
      </c>
      <c r="E6254">
        <v>1000730</v>
      </c>
      <c r="F6254" t="s">
        <v>47</v>
      </c>
      <c r="G6254" t="s">
        <v>54</v>
      </c>
      <c r="H6254" t="s">
        <v>2557</v>
      </c>
      <c r="I6254">
        <v>38220106</v>
      </c>
      <c r="J6254" t="s">
        <v>2558</v>
      </c>
      <c r="K6254">
        <v>0</v>
      </c>
      <c r="L6254" t="s">
        <v>1228</v>
      </c>
      <c r="M6254">
        <v>0</v>
      </c>
      <c r="N6254" t="s">
        <v>1228</v>
      </c>
    </row>
    <row r="6255" spans="1:14" hidden="1">
      <c r="A6255">
        <v>19</v>
      </c>
      <c r="B6255">
        <v>41</v>
      </c>
      <c r="C6255" t="s">
        <v>2555</v>
      </c>
      <c r="D6255" t="s">
        <v>2711</v>
      </c>
      <c r="E6255">
        <v>1000730</v>
      </c>
      <c r="F6255" t="s">
        <v>47</v>
      </c>
      <c r="G6255" t="s">
        <v>54</v>
      </c>
      <c r="H6255" t="s">
        <v>2557</v>
      </c>
      <c r="I6255">
        <v>38220106</v>
      </c>
      <c r="J6255" t="s">
        <v>2558</v>
      </c>
      <c r="K6255">
        <v>0</v>
      </c>
      <c r="L6255" t="s">
        <v>1228</v>
      </c>
      <c r="M6255">
        <v>0</v>
      </c>
      <c r="N6255" t="s">
        <v>1228</v>
      </c>
    </row>
    <row r="6256" spans="1:14" hidden="1">
      <c r="A6256">
        <v>19</v>
      </c>
      <c r="B6256">
        <v>41</v>
      </c>
      <c r="C6256" t="s">
        <v>2555</v>
      </c>
      <c r="D6256" t="s">
        <v>2711</v>
      </c>
      <c r="E6256">
        <v>1000730</v>
      </c>
      <c r="F6256" t="s">
        <v>47</v>
      </c>
      <c r="G6256" t="s">
        <v>54</v>
      </c>
      <c r="H6256" t="s">
        <v>2557</v>
      </c>
      <c r="I6256">
        <v>38220106</v>
      </c>
      <c r="J6256" t="s">
        <v>2558</v>
      </c>
      <c r="K6256">
        <v>0</v>
      </c>
      <c r="L6256" t="s">
        <v>1228</v>
      </c>
      <c r="M6256">
        <v>0</v>
      </c>
      <c r="N6256" t="s">
        <v>1228</v>
      </c>
    </row>
    <row r="6257" spans="1:14" hidden="1">
      <c r="A6257">
        <v>19</v>
      </c>
      <c r="B6257">
        <v>41</v>
      </c>
      <c r="C6257" t="s">
        <v>2555</v>
      </c>
      <c r="D6257" t="s">
        <v>2711</v>
      </c>
      <c r="E6257">
        <v>1000730</v>
      </c>
      <c r="F6257" t="s">
        <v>47</v>
      </c>
      <c r="G6257" t="s">
        <v>54</v>
      </c>
      <c r="H6257" t="s">
        <v>2557</v>
      </c>
      <c r="I6257">
        <v>38220106</v>
      </c>
      <c r="J6257" t="s">
        <v>2558</v>
      </c>
      <c r="K6257">
        <v>0</v>
      </c>
      <c r="L6257" t="s">
        <v>1228</v>
      </c>
      <c r="M6257">
        <v>0</v>
      </c>
      <c r="N6257" t="s">
        <v>1228</v>
      </c>
    </row>
    <row r="6258" spans="1:14" hidden="1">
      <c r="A6258">
        <v>19</v>
      </c>
      <c r="B6258">
        <v>41</v>
      </c>
      <c r="C6258" t="s">
        <v>2560</v>
      </c>
      <c r="D6258" t="s">
        <v>2711</v>
      </c>
      <c r="E6258">
        <v>1000730</v>
      </c>
      <c r="F6258" t="s">
        <v>47</v>
      </c>
      <c r="G6258" t="s">
        <v>54</v>
      </c>
      <c r="H6258" t="s">
        <v>2557</v>
      </c>
      <c r="I6258">
        <v>3913736119</v>
      </c>
      <c r="J6258" t="s">
        <v>2558</v>
      </c>
      <c r="K6258">
        <v>0</v>
      </c>
      <c r="L6258" t="s">
        <v>1228</v>
      </c>
      <c r="M6258">
        <v>0</v>
      </c>
      <c r="N6258" t="s">
        <v>1228</v>
      </c>
    </row>
    <row r="6259" spans="1:14" hidden="1">
      <c r="A6259">
        <v>19</v>
      </c>
      <c r="B6259">
        <v>41</v>
      </c>
      <c r="C6259" t="s">
        <v>2560</v>
      </c>
      <c r="D6259" t="s">
        <v>2711</v>
      </c>
      <c r="E6259">
        <v>1000730</v>
      </c>
      <c r="F6259" t="s">
        <v>47</v>
      </c>
      <c r="G6259" t="s">
        <v>54</v>
      </c>
      <c r="H6259" t="s">
        <v>2557</v>
      </c>
      <c r="I6259">
        <v>3913736119</v>
      </c>
      <c r="J6259" t="s">
        <v>2558</v>
      </c>
      <c r="K6259">
        <v>0</v>
      </c>
      <c r="L6259" t="s">
        <v>1228</v>
      </c>
      <c r="M6259">
        <v>0</v>
      </c>
      <c r="N6259" t="s">
        <v>1228</v>
      </c>
    </row>
    <row r="6260" spans="1:14" hidden="1">
      <c r="A6260">
        <v>19</v>
      </c>
      <c r="B6260">
        <v>41</v>
      </c>
      <c r="C6260" t="s">
        <v>2560</v>
      </c>
      <c r="D6260" t="s">
        <v>2711</v>
      </c>
      <c r="E6260">
        <v>1000730</v>
      </c>
      <c r="F6260" t="s">
        <v>47</v>
      </c>
      <c r="G6260" t="s">
        <v>54</v>
      </c>
      <c r="H6260" t="s">
        <v>2557</v>
      </c>
      <c r="I6260">
        <v>3913736119</v>
      </c>
      <c r="J6260" t="s">
        <v>2558</v>
      </c>
      <c r="K6260">
        <v>0</v>
      </c>
      <c r="L6260" t="s">
        <v>1228</v>
      </c>
      <c r="M6260">
        <v>0</v>
      </c>
      <c r="N6260" t="s">
        <v>1228</v>
      </c>
    </row>
    <row r="6261" spans="1:14" hidden="1">
      <c r="A6261">
        <v>19</v>
      </c>
      <c r="B6261">
        <v>41</v>
      </c>
      <c r="C6261" t="s">
        <v>2560</v>
      </c>
      <c r="D6261" t="s">
        <v>2711</v>
      </c>
      <c r="E6261">
        <v>1000730</v>
      </c>
      <c r="F6261" t="s">
        <v>47</v>
      </c>
      <c r="G6261" t="s">
        <v>54</v>
      </c>
      <c r="H6261" t="s">
        <v>2557</v>
      </c>
      <c r="I6261">
        <v>3913736119</v>
      </c>
      <c r="J6261" t="s">
        <v>2558</v>
      </c>
      <c r="K6261">
        <v>1</v>
      </c>
      <c r="L6261" t="s">
        <v>1228</v>
      </c>
      <c r="M6261">
        <v>0</v>
      </c>
      <c r="N6261" t="s">
        <v>1228</v>
      </c>
    </row>
    <row r="6262" spans="1:14" hidden="1">
      <c r="A6262">
        <v>19</v>
      </c>
      <c r="B6262">
        <v>41</v>
      </c>
      <c r="C6262" t="s">
        <v>2560</v>
      </c>
      <c r="D6262" t="s">
        <v>2711</v>
      </c>
      <c r="E6262">
        <v>1000730</v>
      </c>
      <c r="F6262" t="s">
        <v>47</v>
      </c>
      <c r="G6262" t="s">
        <v>54</v>
      </c>
      <c r="H6262" t="s">
        <v>2557</v>
      </c>
      <c r="I6262">
        <v>3913736119</v>
      </c>
      <c r="J6262" t="s">
        <v>2558</v>
      </c>
      <c r="K6262">
        <v>0</v>
      </c>
      <c r="L6262" t="s">
        <v>1228</v>
      </c>
      <c r="M6262">
        <v>0</v>
      </c>
      <c r="N6262" t="s">
        <v>1228</v>
      </c>
    </row>
    <row r="6263" spans="1:14" hidden="1">
      <c r="A6263">
        <v>19</v>
      </c>
      <c r="B6263">
        <v>41</v>
      </c>
      <c r="C6263" t="s">
        <v>2560</v>
      </c>
      <c r="D6263" t="s">
        <v>2711</v>
      </c>
      <c r="E6263">
        <v>1000730</v>
      </c>
      <c r="F6263" t="s">
        <v>47</v>
      </c>
      <c r="G6263" t="s">
        <v>54</v>
      </c>
      <c r="H6263" t="s">
        <v>2557</v>
      </c>
      <c r="I6263">
        <v>3913736119</v>
      </c>
      <c r="J6263" t="s">
        <v>2558</v>
      </c>
      <c r="K6263">
        <v>0</v>
      </c>
      <c r="L6263" t="s">
        <v>1228</v>
      </c>
      <c r="M6263">
        <v>0</v>
      </c>
      <c r="N6263" t="s">
        <v>1228</v>
      </c>
    </row>
    <row r="6264" spans="1:14" hidden="1">
      <c r="A6264">
        <v>19</v>
      </c>
      <c r="B6264">
        <v>41</v>
      </c>
      <c r="C6264" t="s">
        <v>2560</v>
      </c>
      <c r="D6264" t="s">
        <v>2711</v>
      </c>
      <c r="E6264">
        <v>1000730</v>
      </c>
      <c r="F6264" t="s">
        <v>47</v>
      </c>
      <c r="G6264" t="s">
        <v>54</v>
      </c>
      <c r="H6264" t="s">
        <v>2557</v>
      </c>
      <c r="I6264">
        <v>3913736119</v>
      </c>
      <c r="J6264" t="s">
        <v>2558</v>
      </c>
      <c r="K6264">
        <v>0</v>
      </c>
      <c r="L6264" t="s">
        <v>1228</v>
      </c>
      <c r="M6264">
        <v>0</v>
      </c>
      <c r="N6264" t="s">
        <v>1228</v>
      </c>
    </row>
    <row r="6265" spans="1:14" hidden="1">
      <c r="A6265">
        <v>19</v>
      </c>
      <c r="B6265">
        <v>41</v>
      </c>
      <c r="C6265" t="s">
        <v>2560</v>
      </c>
      <c r="D6265" t="s">
        <v>2711</v>
      </c>
      <c r="E6265">
        <v>1000730</v>
      </c>
      <c r="F6265" t="s">
        <v>47</v>
      </c>
      <c r="G6265" t="s">
        <v>54</v>
      </c>
      <c r="H6265" t="s">
        <v>2557</v>
      </c>
      <c r="I6265">
        <v>3913736119</v>
      </c>
      <c r="J6265" t="s">
        <v>2558</v>
      </c>
      <c r="K6265">
        <v>0</v>
      </c>
      <c r="L6265" t="s">
        <v>1228</v>
      </c>
      <c r="M6265">
        <v>0</v>
      </c>
      <c r="N6265" t="s">
        <v>1228</v>
      </c>
    </row>
    <row r="6266" spans="1:14" hidden="1">
      <c r="A6266">
        <v>19</v>
      </c>
      <c r="B6266">
        <v>41</v>
      </c>
      <c r="C6266" t="s">
        <v>2560</v>
      </c>
      <c r="D6266" t="s">
        <v>2711</v>
      </c>
      <c r="E6266">
        <v>1000730</v>
      </c>
      <c r="F6266" t="s">
        <v>47</v>
      </c>
      <c r="G6266" t="s">
        <v>54</v>
      </c>
      <c r="H6266" t="s">
        <v>2557</v>
      </c>
      <c r="I6266">
        <v>3913736119</v>
      </c>
      <c r="J6266" t="s">
        <v>2558</v>
      </c>
      <c r="K6266">
        <v>0</v>
      </c>
      <c r="L6266" t="s">
        <v>1228</v>
      </c>
      <c r="M6266">
        <v>0</v>
      </c>
      <c r="N6266" t="s">
        <v>1228</v>
      </c>
    </row>
    <row r="6267" spans="1:14" hidden="1">
      <c r="A6267">
        <v>19</v>
      </c>
      <c r="B6267">
        <v>41</v>
      </c>
      <c r="C6267" t="s">
        <v>2560</v>
      </c>
      <c r="D6267" t="s">
        <v>2711</v>
      </c>
      <c r="E6267">
        <v>1000730</v>
      </c>
      <c r="F6267" t="s">
        <v>47</v>
      </c>
      <c r="G6267" t="s">
        <v>54</v>
      </c>
      <c r="H6267" t="s">
        <v>2557</v>
      </c>
      <c r="I6267">
        <v>3913736119</v>
      </c>
      <c r="J6267" t="s">
        <v>2558</v>
      </c>
      <c r="K6267">
        <v>0</v>
      </c>
      <c r="L6267" t="s">
        <v>1228</v>
      </c>
      <c r="M6267">
        <v>0</v>
      </c>
      <c r="N6267" t="s">
        <v>1228</v>
      </c>
    </row>
    <row r="6268" spans="1:14" hidden="1">
      <c r="A6268">
        <v>19</v>
      </c>
      <c r="B6268">
        <v>41</v>
      </c>
      <c r="C6268" t="s">
        <v>2560</v>
      </c>
      <c r="D6268" t="s">
        <v>2711</v>
      </c>
      <c r="E6268">
        <v>1000730</v>
      </c>
      <c r="F6268" t="s">
        <v>47</v>
      </c>
      <c r="G6268" t="s">
        <v>54</v>
      </c>
      <c r="H6268" t="s">
        <v>2557</v>
      </c>
      <c r="I6268">
        <v>3913736119</v>
      </c>
      <c r="J6268" t="s">
        <v>2558</v>
      </c>
      <c r="K6268">
        <v>0</v>
      </c>
      <c r="L6268" t="s">
        <v>1228</v>
      </c>
      <c r="M6268">
        <v>0</v>
      </c>
      <c r="N6268" t="s">
        <v>1228</v>
      </c>
    </row>
    <row r="6269" spans="1:14" hidden="1">
      <c r="A6269">
        <v>19</v>
      </c>
      <c r="B6269">
        <v>41</v>
      </c>
      <c r="C6269" t="s">
        <v>2560</v>
      </c>
      <c r="D6269" t="s">
        <v>2711</v>
      </c>
      <c r="E6269">
        <v>1000730</v>
      </c>
      <c r="F6269" t="s">
        <v>47</v>
      </c>
      <c r="G6269" t="s">
        <v>54</v>
      </c>
      <c r="H6269" t="s">
        <v>2557</v>
      </c>
      <c r="I6269">
        <v>3913736119</v>
      </c>
      <c r="J6269" t="s">
        <v>2558</v>
      </c>
      <c r="K6269">
        <v>0</v>
      </c>
      <c r="L6269" t="s">
        <v>1228</v>
      </c>
      <c r="M6269">
        <v>0</v>
      </c>
      <c r="N6269" t="s">
        <v>1228</v>
      </c>
    </row>
    <row r="6270" spans="1:14" hidden="1">
      <c r="A6270">
        <v>19</v>
      </c>
      <c r="B6270">
        <v>41</v>
      </c>
      <c r="C6270" t="s">
        <v>2560</v>
      </c>
      <c r="D6270" t="s">
        <v>2711</v>
      </c>
      <c r="E6270">
        <v>1000730</v>
      </c>
      <c r="F6270" t="s">
        <v>47</v>
      </c>
      <c r="G6270" t="s">
        <v>54</v>
      </c>
      <c r="H6270" t="s">
        <v>2557</v>
      </c>
      <c r="I6270">
        <v>3913736119</v>
      </c>
      <c r="J6270" t="s">
        <v>2558</v>
      </c>
      <c r="K6270">
        <v>0</v>
      </c>
      <c r="L6270" t="s">
        <v>1228</v>
      </c>
      <c r="M6270">
        <v>0</v>
      </c>
      <c r="N6270" t="s">
        <v>1228</v>
      </c>
    </row>
    <row r="6271" spans="1:14" hidden="1">
      <c r="A6271">
        <v>19</v>
      </c>
      <c r="B6271">
        <v>41</v>
      </c>
      <c r="C6271" t="s">
        <v>2560</v>
      </c>
      <c r="D6271" t="s">
        <v>2711</v>
      </c>
      <c r="E6271">
        <v>1000730</v>
      </c>
      <c r="F6271" t="s">
        <v>47</v>
      </c>
      <c r="G6271" t="s">
        <v>54</v>
      </c>
      <c r="H6271" t="s">
        <v>2557</v>
      </c>
      <c r="I6271">
        <v>3913736119</v>
      </c>
      <c r="J6271" t="s">
        <v>2558</v>
      </c>
      <c r="K6271">
        <v>0</v>
      </c>
      <c r="L6271" t="s">
        <v>1228</v>
      </c>
      <c r="M6271">
        <v>0</v>
      </c>
      <c r="N6271" t="s">
        <v>1228</v>
      </c>
    </row>
    <row r="6272" spans="1:14" hidden="1">
      <c r="A6272">
        <v>19</v>
      </c>
      <c r="B6272">
        <v>41</v>
      </c>
      <c r="C6272" t="s">
        <v>2560</v>
      </c>
      <c r="D6272" t="s">
        <v>2711</v>
      </c>
      <c r="E6272">
        <v>1000730</v>
      </c>
      <c r="F6272" t="s">
        <v>47</v>
      </c>
      <c r="G6272" t="s">
        <v>54</v>
      </c>
      <c r="H6272" t="s">
        <v>2557</v>
      </c>
      <c r="I6272">
        <v>3913736119</v>
      </c>
      <c r="J6272" t="s">
        <v>2558</v>
      </c>
      <c r="K6272">
        <v>0</v>
      </c>
      <c r="L6272" t="s">
        <v>1228</v>
      </c>
      <c r="M6272">
        <v>0</v>
      </c>
      <c r="N6272" t="s">
        <v>1228</v>
      </c>
    </row>
    <row r="6273" spans="1:14" hidden="1">
      <c r="A6273">
        <v>19</v>
      </c>
      <c r="B6273">
        <v>41</v>
      </c>
      <c r="C6273" t="s">
        <v>2560</v>
      </c>
      <c r="D6273" t="s">
        <v>2711</v>
      </c>
      <c r="E6273">
        <v>1000730</v>
      </c>
      <c r="F6273" t="s">
        <v>47</v>
      </c>
      <c r="G6273" t="s">
        <v>54</v>
      </c>
      <c r="H6273" t="s">
        <v>2557</v>
      </c>
      <c r="I6273">
        <v>3913736119</v>
      </c>
      <c r="J6273" t="s">
        <v>2558</v>
      </c>
      <c r="K6273">
        <v>0</v>
      </c>
      <c r="L6273" t="s">
        <v>1228</v>
      </c>
      <c r="M6273">
        <v>0</v>
      </c>
      <c r="N6273" t="s">
        <v>1228</v>
      </c>
    </row>
    <row r="6274" spans="1:14" hidden="1">
      <c r="A6274">
        <v>19</v>
      </c>
      <c r="B6274">
        <v>41</v>
      </c>
      <c r="C6274" t="s">
        <v>2560</v>
      </c>
      <c r="D6274" t="s">
        <v>2711</v>
      </c>
      <c r="E6274">
        <v>1000730</v>
      </c>
      <c r="F6274" t="s">
        <v>47</v>
      </c>
      <c r="G6274" t="s">
        <v>54</v>
      </c>
      <c r="H6274" t="s">
        <v>2557</v>
      </c>
      <c r="I6274">
        <v>3913736119</v>
      </c>
      <c r="J6274" t="s">
        <v>2558</v>
      </c>
      <c r="K6274">
        <v>0</v>
      </c>
      <c r="L6274" t="s">
        <v>1228</v>
      </c>
      <c r="M6274">
        <v>0</v>
      </c>
      <c r="N6274" t="s">
        <v>1228</v>
      </c>
    </row>
    <row r="6275" spans="1:14" hidden="1">
      <c r="A6275">
        <v>19</v>
      </c>
      <c r="B6275">
        <v>41</v>
      </c>
      <c r="C6275" t="s">
        <v>2560</v>
      </c>
      <c r="D6275" t="s">
        <v>2711</v>
      </c>
      <c r="E6275">
        <v>1000730</v>
      </c>
      <c r="F6275" t="s">
        <v>47</v>
      </c>
      <c r="G6275" t="s">
        <v>54</v>
      </c>
      <c r="H6275" t="s">
        <v>2557</v>
      </c>
      <c r="I6275">
        <v>3913736119</v>
      </c>
      <c r="J6275" t="s">
        <v>2558</v>
      </c>
      <c r="K6275">
        <v>0</v>
      </c>
      <c r="L6275" t="s">
        <v>1228</v>
      </c>
      <c r="M6275">
        <v>0</v>
      </c>
      <c r="N6275" t="s">
        <v>1228</v>
      </c>
    </row>
    <row r="6276" spans="1:14" hidden="1">
      <c r="A6276">
        <v>19</v>
      </c>
      <c r="B6276">
        <v>41</v>
      </c>
      <c r="C6276" t="s">
        <v>2560</v>
      </c>
      <c r="D6276" t="s">
        <v>2711</v>
      </c>
      <c r="E6276">
        <v>1000730</v>
      </c>
      <c r="F6276" t="s">
        <v>47</v>
      </c>
      <c r="G6276" t="s">
        <v>54</v>
      </c>
      <c r="H6276" t="s">
        <v>2557</v>
      </c>
      <c r="I6276">
        <v>3913736119</v>
      </c>
      <c r="J6276" t="s">
        <v>2558</v>
      </c>
      <c r="K6276">
        <v>0</v>
      </c>
      <c r="L6276" t="s">
        <v>1228</v>
      </c>
      <c r="M6276">
        <v>0</v>
      </c>
      <c r="N6276" t="s">
        <v>1228</v>
      </c>
    </row>
    <row r="6277" spans="1:14" hidden="1">
      <c r="A6277">
        <v>19</v>
      </c>
      <c r="B6277">
        <v>41</v>
      </c>
      <c r="C6277" t="s">
        <v>2560</v>
      </c>
      <c r="D6277" t="s">
        <v>2711</v>
      </c>
      <c r="E6277">
        <v>1000730</v>
      </c>
      <c r="F6277" t="s">
        <v>47</v>
      </c>
      <c r="G6277" t="s">
        <v>54</v>
      </c>
      <c r="H6277" t="s">
        <v>2557</v>
      </c>
      <c r="I6277">
        <v>3913736119</v>
      </c>
      <c r="J6277" t="s">
        <v>2558</v>
      </c>
      <c r="K6277">
        <v>0</v>
      </c>
      <c r="L6277" t="s">
        <v>1228</v>
      </c>
      <c r="M6277">
        <v>0</v>
      </c>
      <c r="N6277" t="s">
        <v>1228</v>
      </c>
    </row>
    <row r="6278" spans="1:14" hidden="1">
      <c r="A6278">
        <v>19</v>
      </c>
      <c r="B6278">
        <v>41</v>
      </c>
      <c r="C6278" t="s">
        <v>2560</v>
      </c>
      <c r="D6278" t="s">
        <v>2711</v>
      </c>
      <c r="E6278">
        <v>1000730</v>
      </c>
      <c r="F6278" t="s">
        <v>47</v>
      </c>
      <c r="G6278" t="s">
        <v>54</v>
      </c>
      <c r="H6278" t="s">
        <v>2557</v>
      </c>
      <c r="I6278">
        <v>3913736119</v>
      </c>
      <c r="J6278" t="s">
        <v>2558</v>
      </c>
      <c r="K6278">
        <v>0</v>
      </c>
      <c r="L6278" t="s">
        <v>1228</v>
      </c>
      <c r="M6278">
        <v>0</v>
      </c>
      <c r="N6278" t="s">
        <v>1228</v>
      </c>
    </row>
    <row r="6279" spans="1:14" hidden="1">
      <c r="A6279">
        <v>19</v>
      </c>
      <c r="B6279">
        <v>41</v>
      </c>
      <c r="C6279" t="s">
        <v>2560</v>
      </c>
      <c r="D6279" t="s">
        <v>2711</v>
      </c>
      <c r="E6279">
        <v>1000730</v>
      </c>
      <c r="F6279" t="s">
        <v>47</v>
      </c>
      <c r="G6279" t="s">
        <v>54</v>
      </c>
      <c r="H6279" t="s">
        <v>2557</v>
      </c>
      <c r="I6279">
        <v>3913736119</v>
      </c>
      <c r="J6279" t="s">
        <v>2558</v>
      </c>
      <c r="K6279">
        <v>0</v>
      </c>
      <c r="L6279" t="s">
        <v>1228</v>
      </c>
      <c r="M6279">
        <v>0</v>
      </c>
      <c r="N6279" t="s">
        <v>1228</v>
      </c>
    </row>
    <row r="6280" spans="1:14" hidden="1">
      <c r="A6280">
        <v>19</v>
      </c>
      <c r="B6280">
        <v>41</v>
      </c>
      <c r="C6280" t="s">
        <v>2560</v>
      </c>
      <c r="D6280" t="s">
        <v>2711</v>
      </c>
      <c r="E6280">
        <v>1000730</v>
      </c>
      <c r="F6280" t="s">
        <v>47</v>
      </c>
      <c r="G6280" t="s">
        <v>54</v>
      </c>
      <c r="H6280" t="s">
        <v>2557</v>
      </c>
      <c r="I6280">
        <v>3913736119</v>
      </c>
      <c r="J6280" t="s">
        <v>2558</v>
      </c>
      <c r="K6280">
        <v>0</v>
      </c>
      <c r="L6280" t="s">
        <v>1228</v>
      </c>
      <c r="M6280">
        <v>0</v>
      </c>
      <c r="N6280" t="s">
        <v>1228</v>
      </c>
    </row>
    <row r="6281" spans="1:14" hidden="1">
      <c r="A6281">
        <v>19</v>
      </c>
      <c r="B6281">
        <v>41</v>
      </c>
      <c r="C6281" t="s">
        <v>2560</v>
      </c>
      <c r="D6281" t="s">
        <v>2711</v>
      </c>
      <c r="E6281">
        <v>1000730</v>
      </c>
      <c r="F6281" t="s">
        <v>47</v>
      </c>
      <c r="G6281" t="s">
        <v>54</v>
      </c>
      <c r="H6281" t="s">
        <v>2557</v>
      </c>
      <c r="I6281">
        <v>3913736119</v>
      </c>
      <c r="J6281" t="s">
        <v>2558</v>
      </c>
      <c r="K6281">
        <v>0</v>
      </c>
      <c r="L6281" t="s">
        <v>1228</v>
      </c>
      <c r="M6281">
        <v>0</v>
      </c>
      <c r="N6281" t="s">
        <v>1228</v>
      </c>
    </row>
    <row r="6282" spans="1:14" hidden="1">
      <c r="A6282">
        <v>19</v>
      </c>
      <c r="B6282">
        <v>57</v>
      </c>
      <c r="C6282" t="s">
        <v>2555</v>
      </c>
      <c r="D6282" t="s">
        <v>2712</v>
      </c>
      <c r="E6282">
        <v>1000730</v>
      </c>
      <c r="F6282" t="s">
        <v>47</v>
      </c>
      <c r="G6282" t="s">
        <v>54</v>
      </c>
      <c r="H6282" t="s">
        <v>2557</v>
      </c>
      <c r="I6282">
        <v>38228774</v>
      </c>
      <c r="J6282" t="s">
        <v>2558</v>
      </c>
      <c r="K6282">
        <v>0</v>
      </c>
      <c r="L6282" t="s">
        <v>1228</v>
      </c>
      <c r="M6282">
        <v>0</v>
      </c>
      <c r="N6282" t="s">
        <v>1228</v>
      </c>
    </row>
    <row r="6283" spans="1:14" hidden="1">
      <c r="A6283">
        <v>19</v>
      </c>
      <c r="B6283">
        <v>57</v>
      </c>
      <c r="C6283" t="s">
        <v>2555</v>
      </c>
      <c r="D6283" t="s">
        <v>2712</v>
      </c>
      <c r="E6283">
        <v>1000730</v>
      </c>
      <c r="F6283" t="s">
        <v>47</v>
      </c>
      <c r="G6283" t="s">
        <v>54</v>
      </c>
      <c r="H6283" t="s">
        <v>2557</v>
      </c>
      <c r="I6283">
        <v>38228774</v>
      </c>
      <c r="J6283" t="s">
        <v>2558</v>
      </c>
      <c r="K6283">
        <v>0</v>
      </c>
      <c r="L6283" t="s">
        <v>1228</v>
      </c>
      <c r="M6283">
        <v>0</v>
      </c>
      <c r="N6283" t="s">
        <v>1228</v>
      </c>
    </row>
    <row r="6284" spans="1:14" hidden="1">
      <c r="A6284">
        <v>19</v>
      </c>
      <c r="B6284">
        <v>57</v>
      </c>
      <c r="C6284" t="s">
        <v>2555</v>
      </c>
      <c r="D6284" t="s">
        <v>2712</v>
      </c>
      <c r="E6284">
        <v>1000730</v>
      </c>
      <c r="F6284" t="s">
        <v>47</v>
      </c>
      <c r="G6284" t="s">
        <v>54</v>
      </c>
      <c r="H6284" t="s">
        <v>2557</v>
      </c>
      <c r="I6284">
        <v>38228774</v>
      </c>
      <c r="J6284" t="s">
        <v>2558</v>
      </c>
      <c r="K6284">
        <v>0</v>
      </c>
      <c r="L6284" t="s">
        <v>1228</v>
      </c>
      <c r="M6284">
        <v>0</v>
      </c>
      <c r="N6284" t="s">
        <v>1228</v>
      </c>
    </row>
    <row r="6285" spans="1:14" hidden="1">
      <c r="A6285">
        <v>19</v>
      </c>
      <c r="B6285">
        <v>57</v>
      </c>
      <c r="C6285" t="s">
        <v>2555</v>
      </c>
      <c r="D6285" t="s">
        <v>2712</v>
      </c>
      <c r="E6285">
        <v>1000730</v>
      </c>
      <c r="F6285" t="s">
        <v>47</v>
      </c>
      <c r="G6285" t="s">
        <v>54</v>
      </c>
      <c r="H6285" t="s">
        <v>2557</v>
      </c>
      <c r="I6285">
        <v>38228774</v>
      </c>
      <c r="J6285" t="s">
        <v>2558</v>
      </c>
      <c r="K6285">
        <v>0</v>
      </c>
      <c r="L6285" t="s">
        <v>1228</v>
      </c>
      <c r="M6285">
        <v>0</v>
      </c>
      <c r="N6285" t="s">
        <v>1228</v>
      </c>
    </row>
    <row r="6286" spans="1:14" hidden="1">
      <c r="A6286">
        <v>19</v>
      </c>
      <c r="B6286">
        <v>57</v>
      </c>
      <c r="C6286" t="s">
        <v>2555</v>
      </c>
      <c r="D6286" t="s">
        <v>2712</v>
      </c>
      <c r="E6286">
        <v>1000730</v>
      </c>
      <c r="F6286" t="s">
        <v>47</v>
      </c>
      <c r="G6286" t="s">
        <v>54</v>
      </c>
      <c r="H6286" t="s">
        <v>2557</v>
      </c>
      <c r="I6286">
        <v>38228774</v>
      </c>
      <c r="J6286" t="s">
        <v>2558</v>
      </c>
      <c r="K6286">
        <v>0</v>
      </c>
      <c r="L6286" t="s">
        <v>1228</v>
      </c>
      <c r="M6286">
        <v>0</v>
      </c>
      <c r="N6286" t="s">
        <v>1228</v>
      </c>
    </row>
    <row r="6287" spans="1:14" hidden="1">
      <c r="A6287">
        <v>19</v>
      </c>
      <c r="B6287">
        <v>57</v>
      </c>
      <c r="C6287" t="s">
        <v>2555</v>
      </c>
      <c r="D6287" t="s">
        <v>2712</v>
      </c>
      <c r="E6287">
        <v>1000730</v>
      </c>
      <c r="F6287" t="s">
        <v>47</v>
      </c>
      <c r="G6287" t="s">
        <v>54</v>
      </c>
      <c r="H6287" t="s">
        <v>2557</v>
      </c>
      <c r="I6287">
        <v>38228774</v>
      </c>
      <c r="J6287" t="s">
        <v>2558</v>
      </c>
      <c r="K6287" s="45">
        <v>1494766</v>
      </c>
      <c r="L6287" t="s">
        <v>1228</v>
      </c>
      <c r="M6287" s="45">
        <v>284006</v>
      </c>
      <c r="N6287" t="s">
        <v>1228</v>
      </c>
    </row>
    <row r="6288" spans="1:14" hidden="1">
      <c r="A6288">
        <v>19</v>
      </c>
      <c r="B6288">
        <v>41</v>
      </c>
      <c r="C6288" t="s">
        <v>2559</v>
      </c>
      <c r="D6288" t="s">
        <v>2713</v>
      </c>
      <c r="E6288">
        <v>1000730</v>
      </c>
      <c r="F6288" t="s">
        <v>47</v>
      </c>
      <c r="G6288" t="s">
        <v>54</v>
      </c>
      <c r="H6288" t="s">
        <v>2557</v>
      </c>
      <c r="I6288">
        <v>3914017406</v>
      </c>
      <c r="J6288" t="s">
        <v>2558</v>
      </c>
      <c r="K6288">
        <v>0</v>
      </c>
      <c r="L6288" t="s">
        <v>1228</v>
      </c>
      <c r="M6288">
        <v>0</v>
      </c>
      <c r="N6288" t="s">
        <v>1228</v>
      </c>
    </row>
    <row r="6289" spans="1:14" hidden="1">
      <c r="A6289">
        <v>19</v>
      </c>
      <c r="B6289">
        <v>41</v>
      </c>
      <c r="C6289" t="s">
        <v>2559</v>
      </c>
      <c r="D6289" t="s">
        <v>2713</v>
      </c>
      <c r="E6289">
        <v>1000730</v>
      </c>
      <c r="F6289" t="s">
        <v>47</v>
      </c>
      <c r="G6289" t="s">
        <v>54</v>
      </c>
      <c r="H6289" t="s">
        <v>2557</v>
      </c>
      <c r="I6289">
        <v>3914017406</v>
      </c>
      <c r="J6289" t="s">
        <v>2558</v>
      </c>
      <c r="K6289">
        <v>0</v>
      </c>
      <c r="L6289" t="s">
        <v>1228</v>
      </c>
      <c r="M6289">
        <v>0</v>
      </c>
      <c r="N6289" t="s">
        <v>1228</v>
      </c>
    </row>
    <row r="6290" spans="1:14" hidden="1">
      <c r="A6290">
        <v>19</v>
      </c>
      <c r="B6290">
        <v>41</v>
      </c>
      <c r="C6290" t="s">
        <v>2559</v>
      </c>
      <c r="D6290" t="s">
        <v>2713</v>
      </c>
      <c r="E6290">
        <v>1000730</v>
      </c>
      <c r="F6290" t="s">
        <v>47</v>
      </c>
      <c r="G6290" t="s">
        <v>54</v>
      </c>
      <c r="H6290" t="s">
        <v>2557</v>
      </c>
      <c r="I6290">
        <v>3914017406</v>
      </c>
      <c r="J6290" t="s">
        <v>2558</v>
      </c>
      <c r="K6290">
        <v>0</v>
      </c>
      <c r="L6290" t="s">
        <v>1228</v>
      </c>
      <c r="M6290">
        <v>0</v>
      </c>
      <c r="N6290" t="s">
        <v>1228</v>
      </c>
    </row>
    <row r="6291" spans="1:14" hidden="1">
      <c r="A6291">
        <v>19</v>
      </c>
      <c r="B6291">
        <v>41</v>
      </c>
      <c r="C6291" t="s">
        <v>2559</v>
      </c>
      <c r="D6291" t="s">
        <v>2713</v>
      </c>
      <c r="E6291">
        <v>1000730</v>
      </c>
      <c r="F6291" t="s">
        <v>47</v>
      </c>
      <c r="G6291" t="s">
        <v>54</v>
      </c>
      <c r="H6291" t="s">
        <v>2557</v>
      </c>
      <c r="I6291">
        <v>3914017406</v>
      </c>
      <c r="J6291" t="s">
        <v>2558</v>
      </c>
      <c r="K6291">
        <v>0</v>
      </c>
      <c r="L6291" t="s">
        <v>1228</v>
      </c>
      <c r="M6291">
        <v>0</v>
      </c>
      <c r="N6291" t="s">
        <v>1228</v>
      </c>
    </row>
    <row r="6292" spans="1:14" hidden="1">
      <c r="A6292">
        <v>19</v>
      </c>
      <c r="B6292">
        <v>41</v>
      </c>
      <c r="C6292" t="s">
        <v>2559</v>
      </c>
      <c r="D6292" t="s">
        <v>2713</v>
      </c>
      <c r="E6292">
        <v>1000730</v>
      </c>
      <c r="F6292" t="s">
        <v>47</v>
      </c>
      <c r="G6292" t="s">
        <v>54</v>
      </c>
      <c r="H6292" t="s">
        <v>2557</v>
      </c>
      <c r="I6292">
        <v>3914017406</v>
      </c>
      <c r="J6292" t="s">
        <v>2558</v>
      </c>
      <c r="K6292">
        <v>0</v>
      </c>
      <c r="L6292" t="s">
        <v>1228</v>
      </c>
      <c r="M6292">
        <v>0</v>
      </c>
      <c r="N6292" t="s">
        <v>1228</v>
      </c>
    </row>
    <row r="6293" spans="1:14" hidden="1">
      <c r="A6293">
        <v>19</v>
      </c>
      <c r="B6293">
        <v>41</v>
      </c>
      <c r="C6293" t="s">
        <v>2559</v>
      </c>
      <c r="D6293" t="s">
        <v>2713</v>
      </c>
      <c r="E6293">
        <v>1000730</v>
      </c>
      <c r="F6293" t="s">
        <v>47</v>
      </c>
      <c r="G6293" t="s">
        <v>54</v>
      </c>
      <c r="H6293" t="s">
        <v>2557</v>
      </c>
      <c r="I6293">
        <v>3914017406</v>
      </c>
      <c r="J6293" t="s">
        <v>2558</v>
      </c>
      <c r="K6293">
        <v>0</v>
      </c>
      <c r="L6293" t="s">
        <v>1228</v>
      </c>
      <c r="M6293">
        <v>0</v>
      </c>
      <c r="N6293" t="s">
        <v>1228</v>
      </c>
    </row>
    <row r="6294" spans="1:14" hidden="1">
      <c r="A6294">
        <v>19</v>
      </c>
      <c r="B6294">
        <v>41</v>
      </c>
      <c r="C6294" t="s">
        <v>2559</v>
      </c>
      <c r="D6294" t="s">
        <v>2713</v>
      </c>
      <c r="E6294">
        <v>1000730</v>
      </c>
      <c r="F6294" t="s">
        <v>47</v>
      </c>
      <c r="G6294" t="s">
        <v>54</v>
      </c>
      <c r="H6294" t="s">
        <v>2557</v>
      </c>
      <c r="I6294">
        <v>3914017406</v>
      </c>
      <c r="J6294" t="s">
        <v>2558</v>
      </c>
      <c r="K6294">
        <v>0</v>
      </c>
      <c r="L6294" t="s">
        <v>1228</v>
      </c>
      <c r="M6294">
        <v>0</v>
      </c>
      <c r="N6294" t="s">
        <v>1228</v>
      </c>
    </row>
    <row r="6295" spans="1:14" hidden="1">
      <c r="A6295">
        <v>19</v>
      </c>
      <c r="B6295">
        <v>41</v>
      </c>
      <c r="C6295" t="s">
        <v>2559</v>
      </c>
      <c r="D6295" t="s">
        <v>2713</v>
      </c>
      <c r="E6295">
        <v>1000730</v>
      </c>
      <c r="F6295" t="s">
        <v>47</v>
      </c>
      <c r="G6295" t="s">
        <v>54</v>
      </c>
      <c r="H6295" t="s">
        <v>2557</v>
      </c>
      <c r="I6295">
        <v>3914017406</v>
      </c>
      <c r="J6295" t="s">
        <v>2558</v>
      </c>
      <c r="K6295">
        <v>0</v>
      </c>
      <c r="L6295" t="s">
        <v>1228</v>
      </c>
      <c r="M6295">
        <v>0</v>
      </c>
      <c r="N6295" t="s">
        <v>1228</v>
      </c>
    </row>
    <row r="6296" spans="1:14" hidden="1">
      <c r="A6296">
        <v>19</v>
      </c>
      <c r="B6296">
        <v>41</v>
      </c>
      <c r="C6296" t="s">
        <v>2559</v>
      </c>
      <c r="D6296" t="s">
        <v>2713</v>
      </c>
      <c r="E6296">
        <v>1000730</v>
      </c>
      <c r="F6296" t="s">
        <v>47</v>
      </c>
      <c r="G6296" t="s">
        <v>54</v>
      </c>
      <c r="H6296" t="s">
        <v>2557</v>
      </c>
      <c r="I6296">
        <v>3914017406</v>
      </c>
      <c r="J6296" t="s">
        <v>2558</v>
      </c>
      <c r="K6296">
        <v>0</v>
      </c>
      <c r="L6296" t="s">
        <v>1228</v>
      </c>
      <c r="M6296">
        <v>0</v>
      </c>
      <c r="N6296" t="s">
        <v>1228</v>
      </c>
    </row>
    <row r="6297" spans="1:14" hidden="1">
      <c r="A6297">
        <v>19</v>
      </c>
      <c r="B6297">
        <v>41</v>
      </c>
      <c r="C6297" t="s">
        <v>2559</v>
      </c>
      <c r="D6297" t="s">
        <v>2713</v>
      </c>
      <c r="E6297">
        <v>1000730</v>
      </c>
      <c r="F6297" t="s">
        <v>47</v>
      </c>
      <c r="G6297" t="s">
        <v>54</v>
      </c>
      <c r="H6297" t="s">
        <v>2557</v>
      </c>
      <c r="I6297">
        <v>3914017406</v>
      </c>
      <c r="J6297" t="s">
        <v>2558</v>
      </c>
      <c r="K6297">
        <v>0</v>
      </c>
      <c r="L6297" t="s">
        <v>1228</v>
      </c>
      <c r="M6297">
        <v>0</v>
      </c>
      <c r="N6297" t="s">
        <v>1228</v>
      </c>
    </row>
    <row r="6298" spans="1:14" hidden="1">
      <c r="A6298">
        <v>19</v>
      </c>
      <c r="B6298">
        <v>41</v>
      </c>
      <c r="C6298" t="s">
        <v>2559</v>
      </c>
      <c r="D6298" t="s">
        <v>2713</v>
      </c>
      <c r="E6298">
        <v>1000730</v>
      </c>
      <c r="F6298" t="s">
        <v>47</v>
      </c>
      <c r="G6298" t="s">
        <v>54</v>
      </c>
      <c r="H6298" t="s">
        <v>2557</v>
      </c>
      <c r="I6298">
        <v>3914017406</v>
      </c>
      <c r="J6298" t="s">
        <v>2558</v>
      </c>
      <c r="K6298">
        <v>0</v>
      </c>
      <c r="L6298" t="s">
        <v>1228</v>
      </c>
      <c r="M6298">
        <v>0</v>
      </c>
      <c r="N6298" t="s">
        <v>1228</v>
      </c>
    </row>
    <row r="6299" spans="1:14" hidden="1">
      <c r="A6299">
        <v>19</v>
      </c>
      <c r="B6299">
        <v>41</v>
      </c>
      <c r="C6299" t="s">
        <v>2559</v>
      </c>
      <c r="D6299" t="s">
        <v>2713</v>
      </c>
      <c r="E6299">
        <v>1000730</v>
      </c>
      <c r="F6299" t="s">
        <v>47</v>
      </c>
      <c r="G6299" t="s">
        <v>54</v>
      </c>
      <c r="H6299" t="s">
        <v>2557</v>
      </c>
      <c r="I6299">
        <v>3914017406</v>
      </c>
      <c r="J6299" t="s">
        <v>2558</v>
      </c>
      <c r="K6299">
        <v>0</v>
      </c>
      <c r="L6299" t="s">
        <v>1228</v>
      </c>
      <c r="M6299">
        <v>0</v>
      </c>
      <c r="N6299" t="s">
        <v>1228</v>
      </c>
    </row>
    <row r="6300" spans="1:14" hidden="1">
      <c r="A6300">
        <v>19</v>
      </c>
      <c r="B6300">
        <v>41</v>
      </c>
      <c r="C6300" t="s">
        <v>2559</v>
      </c>
      <c r="D6300" t="s">
        <v>2713</v>
      </c>
      <c r="E6300">
        <v>1000730</v>
      </c>
      <c r="F6300" t="s">
        <v>47</v>
      </c>
      <c r="G6300" t="s">
        <v>54</v>
      </c>
      <c r="H6300" t="s">
        <v>2557</v>
      </c>
      <c r="I6300">
        <v>3914017406</v>
      </c>
      <c r="J6300" t="s">
        <v>2558</v>
      </c>
      <c r="K6300">
        <v>0</v>
      </c>
      <c r="L6300" t="s">
        <v>1228</v>
      </c>
      <c r="M6300">
        <v>0</v>
      </c>
      <c r="N6300" t="s">
        <v>1228</v>
      </c>
    </row>
    <row r="6301" spans="1:14" hidden="1">
      <c r="A6301">
        <v>19</v>
      </c>
      <c r="B6301">
        <v>41</v>
      </c>
      <c r="C6301" t="s">
        <v>2559</v>
      </c>
      <c r="D6301" t="s">
        <v>2713</v>
      </c>
      <c r="E6301">
        <v>1000730</v>
      </c>
      <c r="F6301" t="s">
        <v>47</v>
      </c>
      <c r="G6301" t="s">
        <v>54</v>
      </c>
      <c r="H6301" t="s">
        <v>2557</v>
      </c>
      <c r="I6301">
        <v>3914017406</v>
      </c>
      <c r="J6301" t="s">
        <v>2558</v>
      </c>
      <c r="K6301">
        <v>0</v>
      </c>
      <c r="L6301" t="s">
        <v>1228</v>
      </c>
      <c r="M6301">
        <v>0</v>
      </c>
      <c r="N6301" t="s">
        <v>1228</v>
      </c>
    </row>
    <row r="6302" spans="1:14" hidden="1">
      <c r="A6302">
        <v>19</v>
      </c>
      <c r="B6302">
        <v>41</v>
      </c>
      <c r="C6302" t="s">
        <v>2559</v>
      </c>
      <c r="D6302" t="s">
        <v>2713</v>
      </c>
      <c r="E6302">
        <v>1000730</v>
      </c>
      <c r="F6302" t="s">
        <v>47</v>
      </c>
      <c r="G6302" t="s">
        <v>54</v>
      </c>
      <c r="H6302" t="s">
        <v>2557</v>
      </c>
      <c r="I6302">
        <v>3914017406</v>
      </c>
      <c r="J6302" t="s">
        <v>2558</v>
      </c>
      <c r="K6302">
        <v>0</v>
      </c>
      <c r="L6302" t="s">
        <v>1228</v>
      </c>
      <c r="M6302">
        <v>0</v>
      </c>
      <c r="N6302" t="s">
        <v>1228</v>
      </c>
    </row>
    <row r="6303" spans="1:14" hidden="1">
      <c r="A6303">
        <v>19</v>
      </c>
      <c r="B6303">
        <v>41</v>
      </c>
      <c r="C6303" t="s">
        <v>2559</v>
      </c>
      <c r="D6303" t="s">
        <v>2713</v>
      </c>
      <c r="E6303">
        <v>1000730</v>
      </c>
      <c r="F6303" t="s">
        <v>47</v>
      </c>
      <c r="G6303" t="s">
        <v>54</v>
      </c>
      <c r="H6303" t="s">
        <v>2557</v>
      </c>
      <c r="I6303">
        <v>3914017406</v>
      </c>
      <c r="J6303" t="s">
        <v>2558</v>
      </c>
      <c r="K6303">
        <v>0</v>
      </c>
      <c r="L6303" t="s">
        <v>1228</v>
      </c>
      <c r="M6303">
        <v>0</v>
      </c>
      <c r="N6303" t="s">
        <v>1228</v>
      </c>
    </row>
    <row r="6304" spans="1:14" hidden="1">
      <c r="A6304">
        <v>19</v>
      </c>
      <c r="B6304">
        <v>41</v>
      </c>
      <c r="C6304" t="s">
        <v>2559</v>
      </c>
      <c r="D6304" t="s">
        <v>2713</v>
      </c>
      <c r="E6304">
        <v>1000730</v>
      </c>
      <c r="F6304" t="s">
        <v>47</v>
      </c>
      <c r="G6304" t="s">
        <v>54</v>
      </c>
      <c r="H6304" t="s">
        <v>2557</v>
      </c>
      <c r="I6304">
        <v>3914017406</v>
      </c>
      <c r="J6304" t="s">
        <v>2558</v>
      </c>
      <c r="K6304">
        <v>0</v>
      </c>
      <c r="L6304" t="s">
        <v>1228</v>
      </c>
      <c r="M6304">
        <v>0</v>
      </c>
      <c r="N6304" t="s">
        <v>1228</v>
      </c>
    </row>
    <row r="6305" spans="1:14" hidden="1">
      <c r="A6305">
        <v>19</v>
      </c>
      <c r="B6305">
        <v>41</v>
      </c>
      <c r="C6305" t="s">
        <v>2559</v>
      </c>
      <c r="D6305" t="s">
        <v>2713</v>
      </c>
      <c r="E6305">
        <v>1000730</v>
      </c>
      <c r="F6305" t="s">
        <v>47</v>
      </c>
      <c r="G6305" t="s">
        <v>54</v>
      </c>
      <c r="H6305" t="s">
        <v>2557</v>
      </c>
      <c r="I6305">
        <v>3914017406</v>
      </c>
      <c r="J6305" t="s">
        <v>2558</v>
      </c>
      <c r="K6305">
        <v>0</v>
      </c>
      <c r="L6305" t="s">
        <v>1228</v>
      </c>
      <c r="M6305">
        <v>0</v>
      </c>
      <c r="N6305" t="s">
        <v>1228</v>
      </c>
    </row>
    <row r="6306" spans="1:14" hidden="1">
      <c r="A6306">
        <v>19</v>
      </c>
      <c r="B6306">
        <v>41</v>
      </c>
      <c r="C6306" t="s">
        <v>2559</v>
      </c>
      <c r="D6306" t="s">
        <v>2713</v>
      </c>
      <c r="E6306">
        <v>1000730</v>
      </c>
      <c r="F6306" t="s">
        <v>47</v>
      </c>
      <c r="G6306" t="s">
        <v>54</v>
      </c>
      <c r="H6306" t="s">
        <v>2557</v>
      </c>
      <c r="I6306">
        <v>3914017406</v>
      </c>
      <c r="J6306" t="s">
        <v>2558</v>
      </c>
      <c r="K6306">
        <v>0</v>
      </c>
      <c r="L6306" t="s">
        <v>1228</v>
      </c>
      <c r="M6306">
        <v>0</v>
      </c>
      <c r="N6306" t="s">
        <v>1228</v>
      </c>
    </row>
    <row r="6307" spans="1:14" hidden="1">
      <c r="A6307">
        <v>19</v>
      </c>
      <c r="B6307">
        <v>41</v>
      </c>
      <c r="C6307" t="s">
        <v>2559</v>
      </c>
      <c r="D6307" t="s">
        <v>2713</v>
      </c>
      <c r="E6307">
        <v>1000730</v>
      </c>
      <c r="F6307" t="s">
        <v>47</v>
      </c>
      <c r="G6307" t="s">
        <v>54</v>
      </c>
      <c r="H6307" t="s">
        <v>2557</v>
      </c>
      <c r="I6307">
        <v>3914017406</v>
      </c>
      <c r="J6307" t="s">
        <v>2558</v>
      </c>
      <c r="K6307">
        <v>0</v>
      </c>
      <c r="L6307" t="s">
        <v>1228</v>
      </c>
      <c r="M6307">
        <v>0</v>
      </c>
      <c r="N6307" t="s">
        <v>1228</v>
      </c>
    </row>
    <row r="6308" spans="1:14" hidden="1">
      <c r="A6308">
        <v>19</v>
      </c>
      <c r="B6308">
        <v>41</v>
      </c>
      <c r="C6308" t="s">
        <v>2559</v>
      </c>
      <c r="D6308" t="s">
        <v>2713</v>
      </c>
      <c r="E6308">
        <v>1000730</v>
      </c>
      <c r="F6308" t="s">
        <v>47</v>
      </c>
      <c r="G6308" t="s">
        <v>54</v>
      </c>
      <c r="H6308" t="s">
        <v>2557</v>
      </c>
      <c r="I6308">
        <v>3914017406</v>
      </c>
      <c r="J6308" t="s">
        <v>2558</v>
      </c>
      <c r="K6308">
        <v>0</v>
      </c>
      <c r="L6308" t="s">
        <v>1228</v>
      </c>
      <c r="M6308">
        <v>0</v>
      </c>
      <c r="N6308" t="s">
        <v>1228</v>
      </c>
    </row>
    <row r="6309" spans="1:14" hidden="1">
      <c r="A6309">
        <v>19</v>
      </c>
      <c r="B6309">
        <v>41</v>
      </c>
      <c r="C6309" t="s">
        <v>2559</v>
      </c>
      <c r="D6309" t="s">
        <v>2713</v>
      </c>
      <c r="E6309">
        <v>1000730</v>
      </c>
      <c r="F6309" t="s">
        <v>47</v>
      </c>
      <c r="G6309" t="s">
        <v>54</v>
      </c>
      <c r="H6309" t="s">
        <v>2557</v>
      </c>
      <c r="I6309">
        <v>3914017406</v>
      </c>
      <c r="J6309" t="s">
        <v>2558</v>
      </c>
      <c r="K6309">
        <v>0</v>
      </c>
      <c r="L6309" t="s">
        <v>1228</v>
      </c>
      <c r="M6309">
        <v>0</v>
      </c>
      <c r="N6309" t="s">
        <v>1228</v>
      </c>
    </row>
    <row r="6310" spans="1:14" hidden="1">
      <c r="A6310">
        <v>19</v>
      </c>
      <c r="B6310">
        <v>41</v>
      </c>
      <c r="C6310" t="s">
        <v>2559</v>
      </c>
      <c r="D6310" t="s">
        <v>2713</v>
      </c>
      <c r="E6310">
        <v>1000730</v>
      </c>
      <c r="F6310" t="s">
        <v>47</v>
      </c>
      <c r="G6310" t="s">
        <v>54</v>
      </c>
      <c r="H6310" t="s">
        <v>2557</v>
      </c>
      <c r="I6310">
        <v>3914017406</v>
      </c>
      <c r="J6310" t="s">
        <v>2558</v>
      </c>
      <c r="K6310">
        <v>0</v>
      </c>
      <c r="L6310" t="s">
        <v>1228</v>
      </c>
      <c r="M6310">
        <v>0</v>
      </c>
      <c r="N6310" t="s">
        <v>1228</v>
      </c>
    </row>
    <row r="6311" spans="1:14" hidden="1">
      <c r="A6311">
        <v>19</v>
      </c>
      <c r="B6311">
        <v>41</v>
      </c>
      <c r="C6311" t="s">
        <v>2559</v>
      </c>
      <c r="D6311" t="s">
        <v>2713</v>
      </c>
      <c r="E6311">
        <v>1000730</v>
      </c>
      <c r="F6311" t="s">
        <v>47</v>
      </c>
      <c r="G6311" t="s">
        <v>54</v>
      </c>
      <c r="H6311" t="s">
        <v>2557</v>
      </c>
      <c r="I6311">
        <v>3914017406</v>
      </c>
      <c r="J6311" t="s">
        <v>2558</v>
      </c>
      <c r="K6311">
        <v>0</v>
      </c>
      <c r="L6311" t="s">
        <v>1228</v>
      </c>
      <c r="M6311">
        <v>0</v>
      </c>
      <c r="N6311" t="s">
        <v>1228</v>
      </c>
    </row>
    <row r="6312" spans="1:14" hidden="1">
      <c r="A6312">
        <v>10</v>
      </c>
      <c r="B6312">
        <v>41</v>
      </c>
      <c r="C6312" t="s">
        <v>2555</v>
      </c>
      <c r="D6312" t="s">
        <v>2713</v>
      </c>
      <c r="E6312">
        <v>1000730</v>
      </c>
      <c r="F6312" t="s">
        <v>47</v>
      </c>
      <c r="G6312" t="s">
        <v>245</v>
      </c>
      <c r="H6312" t="s">
        <v>2557</v>
      </c>
      <c r="I6312">
        <v>38804243</v>
      </c>
      <c r="J6312" t="s">
        <v>2558</v>
      </c>
      <c r="K6312">
        <v>0</v>
      </c>
      <c r="L6312" t="s">
        <v>1228</v>
      </c>
      <c r="M6312">
        <v>0</v>
      </c>
      <c r="N6312" t="s">
        <v>1228</v>
      </c>
    </row>
    <row r="6313" spans="1:14" hidden="1">
      <c r="A6313">
        <v>10</v>
      </c>
      <c r="B6313">
        <v>41</v>
      </c>
      <c r="C6313" t="s">
        <v>2555</v>
      </c>
      <c r="D6313" t="s">
        <v>2713</v>
      </c>
      <c r="E6313">
        <v>1000730</v>
      </c>
      <c r="F6313" t="s">
        <v>47</v>
      </c>
      <c r="G6313" t="s">
        <v>155</v>
      </c>
      <c r="H6313" t="s">
        <v>2557</v>
      </c>
      <c r="I6313">
        <v>38804243</v>
      </c>
      <c r="J6313" t="s">
        <v>2558</v>
      </c>
      <c r="K6313">
        <v>0</v>
      </c>
      <c r="L6313" t="s">
        <v>1228</v>
      </c>
      <c r="M6313">
        <v>0</v>
      </c>
      <c r="N6313" t="s">
        <v>1228</v>
      </c>
    </row>
    <row r="6314" spans="1:14" hidden="1">
      <c r="A6314">
        <v>10</v>
      </c>
      <c r="B6314">
        <v>41</v>
      </c>
      <c r="C6314" t="s">
        <v>2555</v>
      </c>
      <c r="D6314" t="s">
        <v>2713</v>
      </c>
      <c r="E6314">
        <v>1000730</v>
      </c>
      <c r="F6314" t="s">
        <v>47</v>
      </c>
      <c r="G6314" t="s">
        <v>80</v>
      </c>
      <c r="H6314" t="s">
        <v>2557</v>
      </c>
      <c r="I6314">
        <v>38804243</v>
      </c>
      <c r="J6314" t="s">
        <v>2558</v>
      </c>
      <c r="K6314">
        <v>0</v>
      </c>
      <c r="L6314" t="s">
        <v>1228</v>
      </c>
      <c r="M6314">
        <v>0</v>
      </c>
      <c r="N6314" t="s">
        <v>1228</v>
      </c>
    </row>
    <row r="6315" spans="1:14" hidden="1">
      <c r="A6315">
        <v>10</v>
      </c>
      <c r="B6315">
        <v>41</v>
      </c>
      <c r="C6315" t="s">
        <v>2555</v>
      </c>
      <c r="D6315" t="s">
        <v>2713</v>
      </c>
      <c r="E6315">
        <v>1000730</v>
      </c>
      <c r="F6315" t="s">
        <v>47</v>
      </c>
      <c r="G6315" t="s">
        <v>137</v>
      </c>
      <c r="H6315" t="s">
        <v>2557</v>
      </c>
      <c r="I6315">
        <v>38804243</v>
      </c>
      <c r="J6315" t="s">
        <v>2558</v>
      </c>
      <c r="K6315">
        <v>0</v>
      </c>
      <c r="L6315" t="s">
        <v>1228</v>
      </c>
      <c r="M6315">
        <v>0</v>
      </c>
      <c r="N6315" t="s">
        <v>1228</v>
      </c>
    </row>
    <row r="6316" spans="1:14" hidden="1">
      <c r="A6316">
        <v>10</v>
      </c>
      <c r="B6316">
        <v>41</v>
      </c>
      <c r="C6316" t="s">
        <v>2555</v>
      </c>
      <c r="D6316" t="s">
        <v>2713</v>
      </c>
      <c r="E6316">
        <v>1000730</v>
      </c>
      <c r="F6316" t="s">
        <v>47</v>
      </c>
      <c r="G6316" t="s">
        <v>117</v>
      </c>
      <c r="H6316" t="s">
        <v>2557</v>
      </c>
      <c r="I6316">
        <v>38804243</v>
      </c>
      <c r="J6316" t="s">
        <v>2558</v>
      </c>
      <c r="K6316">
        <v>0</v>
      </c>
      <c r="L6316" t="s">
        <v>1228</v>
      </c>
      <c r="M6316">
        <v>0</v>
      </c>
      <c r="N6316" t="s">
        <v>1228</v>
      </c>
    </row>
    <row r="6317" spans="1:14" hidden="1">
      <c r="A6317">
        <v>10</v>
      </c>
      <c r="B6317">
        <v>41</v>
      </c>
      <c r="C6317" t="s">
        <v>2555</v>
      </c>
      <c r="D6317" t="s">
        <v>2713</v>
      </c>
      <c r="E6317">
        <v>1000730</v>
      </c>
      <c r="F6317" t="s">
        <v>47</v>
      </c>
      <c r="G6317" t="s">
        <v>150</v>
      </c>
      <c r="H6317" t="s">
        <v>2557</v>
      </c>
      <c r="I6317">
        <v>38804243</v>
      </c>
      <c r="J6317" t="s">
        <v>2558</v>
      </c>
      <c r="K6317">
        <v>0</v>
      </c>
      <c r="L6317" t="s">
        <v>1228</v>
      </c>
      <c r="M6317">
        <v>0</v>
      </c>
      <c r="N6317" t="s">
        <v>1228</v>
      </c>
    </row>
    <row r="6318" spans="1:14" hidden="1">
      <c r="A6318">
        <v>10</v>
      </c>
      <c r="B6318">
        <v>41</v>
      </c>
      <c r="C6318" t="s">
        <v>2555</v>
      </c>
      <c r="D6318" t="s">
        <v>2713</v>
      </c>
      <c r="E6318">
        <v>1000730</v>
      </c>
      <c r="F6318" t="s">
        <v>47</v>
      </c>
      <c r="G6318" t="s">
        <v>135</v>
      </c>
      <c r="H6318" t="s">
        <v>2557</v>
      </c>
      <c r="I6318">
        <v>38804243</v>
      </c>
      <c r="J6318" t="s">
        <v>2558</v>
      </c>
      <c r="K6318">
        <v>0</v>
      </c>
      <c r="L6318" t="s">
        <v>1228</v>
      </c>
      <c r="M6318">
        <v>0</v>
      </c>
      <c r="N6318" t="s">
        <v>1228</v>
      </c>
    </row>
    <row r="6319" spans="1:14" hidden="1">
      <c r="A6319">
        <v>10</v>
      </c>
      <c r="B6319">
        <v>41</v>
      </c>
      <c r="C6319" t="s">
        <v>2555</v>
      </c>
      <c r="D6319" t="s">
        <v>2713</v>
      </c>
      <c r="E6319">
        <v>1000730</v>
      </c>
      <c r="F6319" t="s">
        <v>47</v>
      </c>
      <c r="G6319" t="s">
        <v>117</v>
      </c>
      <c r="H6319" t="s">
        <v>2557</v>
      </c>
      <c r="I6319">
        <v>38804243</v>
      </c>
      <c r="J6319" t="s">
        <v>2558</v>
      </c>
      <c r="K6319">
        <v>0</v>
      </c>
      <c r="L6319" t="s">
        <v>1228</v>
      </c>
      <c r="M6319">
        <v>0</v>
      </c>
      <c r="N6319" t="s">
        <v>1228</v>
      </c>
    </row>
    <row r="6320" spans="1:14" hidden="1">
      <c r="A6320">
        <v>10</v>
      </c>
      <c r="B6320">
        <v>41</v>
      </c>
      <c r="C6320" t="s">
        <v>2555</v>
      </c>
      <c r="D6320" t="s">
        <v>2713</v>
      </c>
      <c r="E6320">
        <v>1000730</v>
      </c>
      <c r="F6320" t="s">
        <v>47</v>
      </c>
      <c r="G6320" t="s">
        <v>254</v>
      </c>
      <c r="H6320" t="s">
        <v>2557</v>
      </c>
      <c r="I6320">
        <v>38804243</v>
      </c>
      <c r="J6320" t="s">
        <v>2558</v>
      </c>
      <c r="K6320">
        <v>0</v>
      </c>
      <c r="L6320" t="s">
        <v>1228</v>
      </c>
      <c r="M6320">
        <v>0</v>
      </c>
      <c r="N6320" t="s">
        <v>1228</v>
      </c>
    </row>
    <row r="6321" spans="1:14" hidden="1">
      <c r="A6321">
        <v>10</v>
      </c>
      <c r="B6321">
        <v>41</v>
      </c>
      <c r="C6321" t="s">
        <v>2555</v>
      </c>
      <c r="D6321" t="s">
        <v>2713</v>
      </c>
      <c r="E6321">
        <v>1000730</v>
      </c>
      <c r="F6321" t="s">
        <v>47</v>
      </c>
      <c r="G6321" t="s">
        <v>177</v>
      </c>
      <c r="H6321" t="s">
        <v>2557</v>
      </c>
      <c r="I6321">
        <v>38804243</v>
      </c>
      <c r="J6321" t="s">
        <v>2558</v>
      </c>
      <c r="K6321">
        <v>0</v>
      </c>
      <c r="L6321" t="s">
        <v>1228</v>
      </c>
      <c r="M6321">
        <v>0</v>
      </c>
      <c r="N6321" t="s">
        <v>1228</v>
      </c>
    </row>
    <row r="6322" spans="1:14" hidden="1">
      <c r="A6322">
        <v>10</v>
      </c>
      <c r="B6322">
        <v>41</v>
      </c>
      <c r="C6322" t="s">
        <v>2555</v>
      </c>
      <c r="D6322" t="s">
        <v>2713</v>
      </c>
      <c r="E6322">
        <v>1000730</v>
      </c>
      <c r="F6322" t="s">
        <v>47</v>
      </c>
      <c r="G6322" t="s">
        <v>150</v>
      </c>
      <c r="H6322" t="s">
        <v>2557</v>
      </c>
      <c r="I6322">
        <v>38804243</v>
      </c>
      <c r="J6322" t="s">
        <v>2558</v>
      </c>
      <c r="K6322">
        <v>0</v>
      </c>
      <c r="L6322" t="s">
        <v>1228</v>
      </c>
      <c r="M6322">
        <v>0</v>
      </c>
      <c r="N6322" t="s">
        <v>1228</v>
      </c>
    </row>
    <row r="6323" spans="1:14" hidden="1">
      <c r="A6323">
        <v>10</v>
      </c>
      <c r="B6323">
        <v>41</v>
      </c>
      <c r="C6323" t="s">
        <v>2555</v>
      </c>
      <c r="D6323" t="s">
        <v>2713</v>
      </c>
      <c r="E6323">
        <v>1000730</v>
      </c>
      <c r="F6323" t="s">
        <v>47</v>
      </c>
      <c r="G6323" t="s">
        <v>135</v>
      </c>
      <c r="H6323" t="s">
        <v>2557</v>
      </c>
      <c r="I6323">
        <v>38804243</v>
      </c>
      <c r="J6323" t="s">
        <v>2558</v>
      </c>
      <c r="K6323">
        <v>0</v>
      </c>
      <c r="L6323" t="s">
        <v>1228</v>
      </c>
      <c r="M6323">
        <v>0</v>
      </c>
      <c r="N6323" t="s">
        <v>1228</v>
      </c>
    </row>
    <row r="6324" spans="1:14" hidden="1">
      <c r="A6324">
        <v>10</v>
      </c>
      <c r="B6324">
        <v>41</v>
      </c>
      <c r="C6324" t="s">
        <v>2555</v>
      </c>
      <c r="D6324" t="s">
        <v>2713</v>
      </c>
      <c r="E6324">
        <v>1000730</v>
      </c>
      <c r="F6324" t="s">
        <v>47</v>
      </c>
      <c r="G6324" t="s">
        <v>252</v>
      </c>
      <c r="H6324" t="s">
        <v>2557</v>
      </c>
      <c r="I6324">
        <v>38804243</v>
      </c>
      <c r="J6324" t="s">
        <v>2558</v>
      </c>
      <c r="K6324">
        <v>0</v>
      </c>
      <c r="L6324" t="s">
        <v>1228</v>
      </c>
      <c r="M6324">
        <v>0</v>
      </c>
      <c r="N6324" t="s">
        <v>1228</v>
      </c>
    </row>
    <row r="6325" spans="1:14" hidden="1">
      <c r="A6325">
        <v>10</v>
      </c>
      <c r="B6325">
        <v>41</v>
      </c>
      <c r="C6325" t="s">
        <v>2555</v>
      </c>
      <c r="D6325" t="s">
        <v>2713</v>
      </c>
      <c r="E6325">
        <v>1000730</v>
      </c>
      <c r="F6325" t="s">
        <v>47</v>
      </c>
      <c r="G6325" t="s">
        <v>317</v>
      </c>
      <c r="H6325" t="s">
        <v>2557</v>
      </c>
      <c r="I6325">
        <v>38804243</v>
      </c>
      <c r="J6325" t="s">
        <v>2558</v>
      </c>
      <c r="K6325">
        <v>0</v>
      </c>
      <c r="L6325" t="s">
        <v>1228</v>
      </c>
      <c r="M6325">
        <v>0</v>
      </c>
      <c r="N6325" t="s">
        <v>1228</v>
      </c>
    </row>
    <row r="6326" spans="1:14" hidden="1">
      <c r="A6326">
        <v>10</v>
      </c>
      <c r="B6326">
        <v>41</v>
      </c>
      <c r="C6326" t="s">
        <v>2555</v>
      </c>
      <c r="D6326" t="s">
        <v>2713</v>
      </c>
      <c r="E6326">
        <v>1000730</v>
      </c>
      <c r="F6326" t="s">
        <v>47</v>
      </c>
      <c r="G6326" t="s">
        <v>80</v>
      </c>
      <c r="H6326" t="s">
        <v>2557</v>
      </c>
      <c r="I6326">
        <v>38804243</v>
      </c>
      <c r="J6326" t="s">
        <v>2558</v>
      </c>
      <c r="K6326">
        <v>0</v>
      </c>
      <c r="L6326" t="s">
        <v>1228</v>
      </c>
      <c r="M6326">
        <v>0</v>
      </c>
      <c r="N6326" t="s">
        <v>1228</v>
      </c>
    </row>
    <row r="6327" spans="1:14" hidden="1">
      <c r="A6327">
        <v>10</v>
      </c>
      <c r="B6327">
        <v>41</v>
      </c>
      <c r="C6327" t="s">
        <v>2555</v>
      </c>
      <c r="D6327" t="s">
        <v>2713</v>
      </c>
      <c r="E6327">
        <v>1000730</v>
      </c>
      <c r="F6327" t="s">
        <v>47</v>
      </c>
      <c r="G6327" t="s">
        <v>80</v>
      </c>
      <c r="H6327" t="s">
        <v>2557</v>
      </c>
      <c r="I6327">
        <v>38804243</v>
      </c>
      <c r="J6327" t="s">
        <v>2558</v>
      </c>
      <c r="K6327">
        <v>0</v>
      </c>
      <c r="L6327" t="s">
        <v>1228</v>
      </c>
      <c r="M6327">
        <v>0</v>
      </c>
      <c r="N6327" t="s">
        <v>1228</v>
      </c>
    </row>
    <row r="6328" spans="1:14" hidden="1">
      <c r="A6328">
        <v>10</v>
      </c>
      <c r="B6328">
        <v>41</v>
      </c>
      <c r="C6328" t="s">
        <v>2555</v>
      </c>
      <c r="D6328" t="s">
        <v>2713</v>
      </c>
      <c r="E6328">
        <v>1000730</v>
      </c>
      <c r="F6328" t="s">
        <v>47</v>
      </c>
      <c r="G6328" t="s">
        <v>475</v>
      </c>
      <c r="H6328" t="s">
        <v>2557</v>
      </c>
      <c r="I6328">
        <v>38804243</v>
      </c>
      <c r="J6328" t="s">
        <v>2558</v>
      </c>
      <c r="K6328">
        <v>0</v>
      </c>
      <c r="L6328" t="s">
        <v>1228</v>
      </c>
      <c r="M6328">
        <v>0</v>
      </c>
      <c r="N6328" t="s">
        <v>1228</v>
      </c>
    </row>
    <row r="6329" spans="1:14" hidden="1">
      <c r="A6329">
        <v>10</v>
      </c>
      <c r="B6329">
        <v>41</v>
      </c>
      <c r="C6329" t="s">
        <v>2555</v>
      </c>
      <c r="D6329" t="s">
        <v>2713</v>
      </c>
      <c r="E6329">
        <v>1000730</v>
      </c>
      <c r="F6329" t="s">
        <v>47</v>
      </c>
      <c r="G6329" t="s">
        <v>117</v>
      </c>
      <c r="H6329" t="s">
        <v>2557</v>
      </c>
      <c r="I6329">
        <v>38804243</v>
      </c>
      <c r="J6329" t="s">
        <v>2558</v>
      </c>
      <c r="K6329">
        <v>804</v>
      </c>
      <c r="L6329" t="s">
        <v>1228</v>
      </c>
      <c r="M6329">
        <v>153</v>
      </c>
      <c r="N6329" t="s">
        <v>1228</v>
      </c>
    </row>
    <row r="6330" spans="1:14" hidden="1">
      <c r="A6330">
        <v>10</v>
      </c>
      <c r="B6330">
        <v>41</v>
      </c>
      <c r="C6330" t="s">
        <v>2555</v>
      </c>
      <c r="D6330" t="s">
        <v>2713</v>
      </c>
      <c r="E6330">
        <v>1000730</v>
      </c>
      <c r="F6330" t="s">
        <v>47</v>
      </c>
      <c r="G6330" t="s">
        <v>481</v>
      </c>
      <c r="H6330" t="s">
        <v>2557</v>
      </c>
      <c r="I6330">
        <v>38804243</v>
      </c>
      <c r="J6330" t="s">
        <v>2558</v>
      </c>
      <c r="K6330">
        <v>0</v>
      </c>
      <c r="L6330" t="s">
        <v>1228</v>
      </c>
      <c r="M6330">
        <v>0</v>
      </c>
      <c r="N6330" t="s">
        <v>1228</v>
      </c>
    </row>
    <row r="6331" spans="1:14" hidden="1">
      <c r="A6331">
        <v>10</v>
      </c>
      <c r="B6331">
        <v>41</v>
      </c>
      <c r="C6331" t="s">
        <v>2555</v>
      </c>
      <c r="D6331" t="s">
        <v>2713</v>
      </c>
      <c r="E6331">
        <v>1000730</v>
      </c>
      <c r="F6331" t="s">
        <v>47</v>
      </c>
      <c r="G6331" t="s">
        <v>135</v>
      </c>
      <c r="H6331" t="s">
        <v>2557</v>
      </c>
      <c r="I6331">
        <v>38804243</v>
      </c>
      <c r="J6331" t="s">
        <v>2558</v>
      </c>
      <c r="K6331">
        <v>0</v>
      </c>
      <c r="L6331" t="s">
        <v>1228</v>
      </c>
      <c r="M6331">
        <v>0</v>
      </c>
      <c r="N6331" t="s">
        <v>1228</v>
      </c>
    </row>
    <row r="6332" spans="1:14" hidden="1">
      <c r="A6332">
        <v>10</v>
      </c>
      <c r="B6332">
        <v>41</v>
      </c>
      <c r="C6332" t="s">
        <v>2555</v>
      </c>
      <c r="D6332" t="s">
        <v>2713</v>
      </c>
      <c r="E6332">
        <v>1000730</v>
      </c>
      <c r="F6332" t="s">
        <v>47</v>
      </c>
      <c r="G6332" t="s">
        <v>117</v>
      </c>
      <c r="H6332" t="s">
        <v>2557</v>
      </c>
      <c r="I6332">
        <v>38804243</v>
      </c>
      <c r="J6332" t="s">
        <v>2558</v>
      </c>
      <c r="K6332">
        <v>0</v>
      </c>
      <c r="L6332" t="s">
        <v>1228</v>
      </c>
      <c r="M6332">
        <v>0</v>
      </c>
      <c r="N6332" t="s">
        <v>1228</v>
      </c>
    </row>
    <row r="6333" spans="1:14" hidden="1">
      <c r="A6333">
        <v>10</v>
      </c>
      <c r="B6333">
        <v>41</v>
      </c>
      <c r="C6333" t="s">
        <v>2555</v>
      </c>
      <c r="D6333" t="s">
        <v>2713</v>
      </c>
      <c r="E6333">
        <v>1000730</v>
      </c>
      <c r="F6333" t="s">
        <v>47</v>
      </c>
      <c r="G6333" t="s">
        <v>155</v>
      </c>
      <c r="H6333" t="s">
        <v>2557</v>
      </c>
      <c r="I6333">
        <v>38804243</v>
      </c>
      <c r="J6333" t="s">
        <v>2558</v>
      </c>
      <c r="K6333">
        <v>0</v>
      </c>
      <c r="L6333" t="s">
        <v>1228</v>
      </c>
      <c r="M6333">
        <v>0</v>
      </c>
      <c r="N6333" t="s">
        <v>1228</v>
      </c>
    </row>
    <row r="6334" spans="1:14" hidden="1">
      <c r="A6334">
        <v>10</v>
      </c>
      <c r="B6334">
        <v>41</v>
      </c>
      <c r="C6334" t="s">
        <v>2555</v>
      </c>
      <c r="D6334" t="s">
        <v>2713</v>
      </c>
      <c r="E6334">
        <v>1000730</v>
      </c>
      <c r="F6334" t="s">
        <v>47</v>
      </c>
      <c r="G6334" t="s">
        <v>317</v>
      </c>
      <c r="H6334" t="s">
        <v>2557</v>
      </c>
      <c r="I6334">
        <v>38804243</v>
      </c>
      <c r="J6334" t="s">
        <v>2558</v>
      </c>
      <c r="K6334">
        <v>0</v>
      </c>
      <c r="L6334" t="s">
        <v>1228</v>
      </c>
      <c r="M6334">
        <v>0</v>
      </c>
      <c r="N6334" t="s">
        <v>1228</v>
      </c>
    </row>
    <row r="6335" spans="1:14" hidden="1">
      <c r="A6335">
        <v>10</v>
      </c>
      <c r="B6335">
        <v>41</v>
      </c>
      <c r="C6335" t="s">
        <v>2555</v>
      </c>
      <c r="D6335" t="s">
        <v>2713</v>
      </c>
      <c r="E6335">
        <v>1000730</v>
      </c>
      <c r="F6335" t="s">
        <v>47</v>
      </c>
      <c r="G6335" t="s">
        <v>245</v>
      </c>
      <c r="H6335" t="s">
        <v>2557</v>
      </c>
      <c r="I6335">
        <v>38804243</v>
      </c>
      <c r="J6335" t="s">
        <v>2558</v>
      </c>
      <c r="K6335">
        <v>0</v>
      </c>
      <c r="L6335" t="s">
        <v>1228</v>
      </c>
      <c r="M6335">
        <v>0</v>
      </c>
      <c r="N6335" t="s">
        <v>1228</v>
      </c>
    </row>
    <row r="6336" spans="1:14" hidden="1">
      <c r="A6336">
        <v>10</v>
      </c>
      <c r="B6336">
        <v>41</v>
      </c>
      <c r="C6336" t="s">
        <v>2555</v>
      </c>
      <c r="D6336" t="s">
        <v>2713</v>
      </c>
      <c r="E6336">
        <v>1000730</v>
      </c>
      <c r="F6336" t="s">
        <v>47</v>
      </c>
      <c r="G6336" t="s">
        <v>254</v>
      </c>
      <c r="H6336" t="s">
        <v>2557</v>
      </c>
      <c r="I6336">
        <v>38804243</v>
      </c>
      <c r="J6336" t="s">
        <v>2558</v>
      </c>
      <c r="K6336">
        <v>0</v>
      </c>
      <c r="L6336" t="s">
        <v>1228</v>
      </c>
      <c r="M6336">
        <v>0</v>
      </c>
      <c r="N6336" t="s">
        <v>1228</v>
      </c>
    </row>
    <row r="6337" spans="1:14" hidden="1">
      <c r="A6337">
        <v>10</v>
      </c>
      <c r="B6337">
        <v>41</v>
      </c>
      <c r="C6337" t="s">
        <v>2555</v>
      </c>
      <c r="D6337" t="s">
        <v>2713</v>
      </c>
      <c r="E6337">
        <v>1000730</v>
      </c>
      <c r="F6337" t="s">
        <v>47</v>
      </c>
      <c r="G6337" t="s">
        <v>177</v>
      </c>
      <c r="H6337" t="s">
        <v>2557</v>
      </c>
      <c r="I6337">
        <v>38804243</v>
      </c>
      <c r="J6337" t="s">
        <v>2558</v>
      </c>
      <c r="K6337">
        <v>0</v>
      </c>
      <c r="L6337" t="s">
        <v>1228</v>
      </c>
      <c r="M6337">
        <v>0</v>
      </c>
      <c r="N6337" t="s">
        <v>1228</v>
      </c>
    </row>
    <row r="6338" spans="1:14" hidden="1">
      <c r="A6338">
        <v>10</v>
      </c>
      <c r="B6338">
        <v>41</v>
      </c>
      <c r="C6338" t="s">
        <v>2555</v>
      </c>
      <c r="D6338" t="s">
        <v>2713</v>
      </c>
      <c r="E6338">
        <v>1000730</v>
      </c>
      <c r="F6338" t="s">
        <v>47</v>
      </c>
      <c r="G6338" t="s">
        <v>150</v>
      </c>
      <c r="H6338" t="s">
        <v>2557</v>
      </c>
      <c r="I6338">
        <v>38804243</v>
      </c>
      <c r="J6338" t="s">
        <v>2558</v>
      </c>
      <c r="K6338">
        <v>0</v>
      </c>
      <c r="L6338" t="s">
        <v>1228</v>
      </c>
      <c r="M6338">
        <v>0</v>
      </c>
      <c r="N6338" t="s">
        <v>1228</v>
      </c>
    </row>
    <row r="6339" spans="1:14" hidden="1">
      <c r="A6339">
        <v>10</v>
      </c>
      <c r="B6339">
        <v>41</v>
      </c>
      <c r="C6339" t="s">
        <v>2555</v>
      </c>
      <c r="D6339" t="s">
        <v>2713</v>
      </c>
      <c r="E6339">
        <v>1000730</v>
      </c>
      <c r="F6339" t="s">
        <v>47</v>
      </c>
      <c r="G6339" t="s">
        <v>135</v>
      </c>
      <c r="H6339" t="s">
        <v>2557</v>
      </c>
      <c r="I6339">
        <v>38804243</v>
      </c>
      <c r="J6339" t="s">
        <v>2558</v>
      </c>
      <c r="K6339">
        <v>0</v>
      </c>
      <c r="L6339" t="s">
        <v>1228</v>
      </c>
      <c r="M6339">
        <v>0</v>
      </c>
      <c r="N6339" t="s">
        <v>1228</v>
      </c>
    </row>
    <row r="6340" spans="1:14" hidden="1">
      <c r="A6340">
        <v>10</v>
      </c>
      <c r="B6340">
        <v>41</v>
      </c>
      <c r="C6340" t="s">
        <v>2555</v>
      </c>
      <c r="D6340" t="s">
        <v>2713</v>
      </c>
      <c r="E6340">
        <v>1000730</v>
      </c>
      <c r="F6340" t="s">
        <v>47</v>
      </c>
      <c r="G6340" t="s">
        <v>250</v>
      </c>
      <c r="H6340" t="s">
        <v>2557</v>
      </c>
      <c r="I6340">
        <v>38804243</v>
      </c>
      <c r="J6340" t="s">
        <v>2558</v>
      </c>
      <c r="K6340">
        <v>0</v>
      </c>
      <c r="L6340" t="s">
        <v>1228</v>
      </c>
      <c r="M6340">
        <v>0</v>
      </c>
      <c r="N6340" t="s">
        <v>1228</v>
      </c>
    </row>
    <row r="6341" spans="1:14" hidden="1">
      <c r="A6341">
        <v>10</v>
      </c>
      <c r="B6341">
        <v>41</v>
      </c>
      <c r="C6341" t="s">
        <v>2555</v>
      </c>
      <c r="D6341" t="s">
        <v>2713</v>
      </c>
      <c r="E6341">
        <v>1000730</v>
      </c>
      <c r="F6341" t="s">
        <v>47</v>
      </c>
      <c r="G6341" t="s">
        <v>317</v>
      </c>
      <c r="H6341" t="s">
        <v>2557</v>
      </c>
      <c r="I6341">
        <v>38804243</v>
      </c>
      <c r="J6341" t="s">
        <v>2558</v>
      </c>
      <c r="K6341">
        <v>0</v>
      </c>
      <c r="L6341" t="s">
        <v>1228</v>
      </c>
      <c r="M6341">
        <v>0</v>
      </c>
      <c r="N6341" t="s">
        <v>1228</v>
      </c>
    </row>
    <row r="6342" spans="1:14" hidden="1">
      <c r="A6342">
        <v>10</v>
      </c>
      <c r="B6342">
        <v>41</v>
      </c>
      <c r="C6342" t="s">
        <v>2555</v>
      </c>
      <c r="D6342" t="s">
        <v>2713</v>
      </c>
      <c r="E6342">
        <v>1000730</v>
      </c>
      <c r="F6342" t="s">
        <v>47</v>
      </c>
      <c r="G6342" t="s">
        <v>80</v>
      </c>
      <c r="H6342" t="s">
        <v>2557</v>
      </c>
      <c r="I6342">
        <v>38804243</v>
      </c>
      <c r="J6342" t="s">
        <v>2558</v>
      </c>
      <c r="K6342">
        <v>0</v>
      </c>
      <c r="L6342" t="s">
        <v>1228</v>
      </c>
      <c r="M6342">
        <v>0</v>
      </c>
      <c r="N6342" t="s">
        <v>1228</v>
      </c>
    </row>
    <row r="6343" spans="1:14" hidden="1">
      <c r="A6343">
        <v>10</v>
      </c>
      <c r="B6343">
        <v>41</v>
      </c>
      <c r="C6343" t="s">
        <v>2555</v>
      </c>
      <c r="D6343" t="s">
        <v>2713</v>
      </c>
      <c r="E6343">
        <v>1000730</v>
      </c>
      <c r="F6343" t="s">
        <v>47</v>
      </c>
      <c r="G6343" t="s">
        <v>80</v>
      </c>
      <c r="H6343" t="s">
        <v>2557</v>
      </c>
      <c r="I6343">
        <v>38804243</v>
      </c>
      <c r="J6343" t="s">
        <v>2558</v>
      </c>
      <c r="K6343">
        <v>0</v>
      </c>
      <c r="L6343" t="s">
        <v>1228</v>
      </c>
      <c r="M6343">
        <v>0</v>
      </c>
      <c r="N6343" t="s">
        <v>1228</v>
      </c>
    </row>
    <row r="6344" spans="1:14" hidden="1">
      <c r="A6344">
        <v>10</v>
      </c>
      <c r="B6344">
        <v>41</v>
      </c>
      <c r="C6344" t="s">
        <v>2555</v>
      </c>
      <c r="D6344" t="s">
        <v>2713</v>
      </c>
      <c r="E6344">
        <v>1000730</v>
      </c>
      <c r="F6344" t="s">
        <v>47</v>
      </c>
      <c r="G6344" t="s">
        <v>252</v>
      </c>
      <c r="H6344" t="s">
        <v>2557</v>
      </c>
      <c r="I6344">
        <v>38804243</v>
      </c>
      <c r="J6344" t="s">
        <v>2558</v>
      </c>
      <c r="K6344">
        <v>0</v>
      </c>
      <c r="L6344" t="s">
        <v>1228</v>
      </c>
      <c r="M6344">
        <v>0</v>
      </c>
      <c r="N6344" t="s">
        <v>1228</v>
      </c>
    </row>
    <row r="6345" spans="1:14" hidden="1">
      <c r="A6345">
        <v>10</v>
      </c>
      <c r="B6345">
        <v>41</v>
      </c>
      <c r="C6345" t="s">
        <v>2555</v>
      </c>
      <c r="D6345" t="s">
        <v>2713</v>
      </c>
      <c r="E6345">
        <v>1000730</v>
      </c>
      <c r="F6345" t="s">
        <v>47</v>
      </c>
      <c r="G6345" t="s">
        <v>414</v>
      </c>
      <c r="H6345" t="s">
        <v>2557</v>
      </c>
      <c r="I6345">
        <v>38804243</v>
      </c>
      <c r="J6345" t="s">
        <v>2558</v>
      </c>
      <c r="K6345">
        <v>0</v>
      </c>
      <c r="L6345" t="s">
        <v>1228</v>
      </c>
      <c r="M6345">
        <v>0</v>
      </c>
      <c r="N6345" t="s">
        <v>1228</v>
      </c>
    </row>
    <row r="6346" spans="1:14" hidden="1">
      <c r="A6346">
        <v>10</v>
      </c>
      <c r="B6346">
        <v>41</v>
      </c>
      <c r="C6346" t="s">
        <v>2555</v>
      </c>
      <c r="D6346" t="s">
        <v>2713</v>
      </c>
      <c r="E6346">
        <v>1000730</v>
      </c>
      <c r="F6346" t="s">
        <v>47</v>
      </c>
      <c r="G6346" t="s">
        <v>317</v>
      </c>
      <c r="H6346" t="s">
        <v>2557</v>
      </c>
      <c r="I6346">
        <v>38804243</v>
      </c>
      <c r="J6346" t="s">
        <v>2558</v>
      </c>
      <c r="K6346">
        <v>0</v>
      </c>
      <c r="L6346" t="s">
        <v>1228</v>
      </c>
      <c r="M6346">
        <v>0</v>
      </c>
      <c r="N6346" t="s">
        <v>1228</v>
      </c>
    </row>
    <row r="6347" spans="1:14" hidden="1">
      <c r="A6347">
        <v>10</v>
      </c>
      <c r="B6347">
        <v>41</v>
      </c>
      <c r="C6347" t="s">
        <v>2555</v>
      </c>
      <c r="D6347" t="s">
        <v>2713</v>
      </c>
      <c r="E6347">
        <v>1000730</v>
      </c>
      <c r="F6347" t="s">
        <v>47</v>
      </c>
      <c r="G6347" t="s">
        <v>80</v>
      </c>
      <c r="H6347" t="s">
        <v>2557</v>
      </c>
      <c r="I6347">
        <v>38804243</v>
      </c>
      <c r="J6347" t="s">
        <v>2558</v>
      </c>
      <c r="K6347">
        <v>0</v>
      </c>
      <c r="L6347" t="s">
        <v>1228</v>
      </c>
      <c r="M6347">
        <v>0</v>
      </c>
      <c r="N6347" t="s">
        <v>1228</v>
      </c>
    </row>
    <row r="6348" spans="1:14" hidden="1">
      <c r="A6348">
        <v>10</v>
      </c>
      <c r="B6348">
        <v>41</v>
      </c>
      <c r="C6348" t="s">
        <v>2555</v>
      </c>
      <c r="D6348" t="s">
        <v>2713</v>
      </c>
      <c r="E6348">
        <v>1000730</v>
      </c>
      <c r="F6348" t="s">
        <v>47</v>
      </c>
      <c r="G6348" t="s">
        <v>182</v>
      </c>
      <c r="H6348" t="s">
        <v>2557</v>
      </c>
      <c r="I6348">
        <v>38804243</v>
      </c>
      <c r="J6348" t="s">
        <v>2558</v>
      </c>
      <c r="K6348">
        <v>0</v>
      </c>
      <c r="L6348" t="s">
        <v>1228</v>
      </c>
      <c r="M6348">
        <v>0</v>
      </c>
      <c r="N6348" t="s">
        <v>1228</v>
      </c>
    </row>
    <row r="6349" spans="1:14" hidden="1">
      <c r="A6349">
        <v>10</v>
      </c>
      <c r="B6349">
        <v>41</v>
      </c>
      <c r="C6349" t="s">
        <v>2555</v>
      </c>
      <c r="D6349" t="s">
        <v>2713</v>
      </c>
      <c r="E6349">
        <v>1000730</v>
      </c>
      <c r="F6349" t="s">
        <v>47</v>
      </c>
      <c r="G6349" t="s">
        <v>117</v>
      </c>
      <c r="H6349" t="s">
        <v>2557</v>
      </c>
      <c r="I6349">
        <v>38804243</v>
      </c>
      <c r="J6349" t="s">
        <v>2558</v>
      </c>
      <c r="K6349">
        <v>0</v>
      </c>
      <c r="L6349" t="s">
        <v>1228</v>
      </c>
      <c r="M6349">
        <v>0</v>
      </c>
      <c r="N6349" t="s">
        <v>1228</v>
      </c>
    </row>
    <row r="6350" spans="1:14" hidden="1">
      <c r="A6350">
        <v>10</v>
      </c>
      <c r="B6350">
        <v>41</v>
      </c>
      <c r="C6350" t="s">
        <v>2555</v>
      </c>
      <c r="D6350" t="s">
        <v>2713</v>
      </c>
      <c r="E6350">
        <v>1000730</v>
      </c>
      <c r="F6350" t="s">
        <v>47</v>
      </c>
      <c r="G6350" t="s">
        <v>155</v>
      </c>
      <c r="H6350" t="s">
        <v>2557</v>
      </c>
      <c r="I6350">
        <v>38804243</v>
      </c>
      <c r="J6350" t="s">
        <v>2558</v>
      </c>
      <c r="K6350">
        <v>0</v>
      </c>
      <c r="L6350" t="s">
        <v>1228</v>
      </c>
      <c r="M6350">
        <v>0</v>
      </c>
      <c r="N6350" t="s">
        <v>1228</v>
      </c>
    </row>
    <row r="6351" spans="1:14" hidden="1">
      <c r="A6351">
        <v>10</v>
      </c>
      <c r="B6351">
        <v>41</v>
      </c>
      <c r="C6351" t="s">
        <v>2555</v>
      </c>
      <c r="D6351" t="s">
        <v>2713</v>
      </c>
      <c r="E6351">
        <v>1000730</v>
      </c>
      <c r="F6351" t="s">
        <v>47</v>
      </c>
      <c r="G6351" t="s">
        <v>182</v>
      </c>
      <c r="H6351" t="s">
        <v>2557</v>
      </c>
      <c r="I6351">
        <v>38804243</v>
      </c>
      <c r="J6351" t="s">
        <v>2558</v>
      </c>
      <c r="K6351">
        <v>0</v>
      </c>
      <c r="L6351" t="s">
        <v>1228</v>
      </c>
      <c r="M6351">
        <v>0</v>
      </c>
      <c r="N6351" t="s">
        <v>1228</v>
      </c>
    </row>
    <row r="6352" spans="1:14" hidden="1">
      <c r="A6352">
        <v>10</v>
      </c>
      <c r="B6352">
        <v>41</v>
      </c>
      <c r="C6352" t="s">
        <v>2555</v>
      </c>
      <c r="D6352" t="s">
        <v>2713</v>
      </c>
      <c r="E6352">
        <v>1000730</v>
      </c>
      <c r="F6352" t="s">
        <v>47</v>
      </c>
      <c r="G6352" t="s">
        <v>150</v>
      </c>
      <c r="H6352" t="s">
        <v>2557</v>
      </c>
      <c r="I6352">
        <v>38804243</v>
      </c>
      <c r="J6352" t="s">
        <v>2558</v>
      </c>
      <c r="K6352">
        <v>0</v>
      </c>
      <c r="L6352" t="s">
        <v>1228</v>
      </c>
      <c r="M6352">
        <v>0</v>
      </c>
      <c r="N6352" t="s">
        <v>1228</v>
      </c>
    </row>
    <row r="6353" spans="1:14" hidden="1">
      <c r="A6353">
        <v>10</v>
      </c>
      <c r="B6353">
        <v>41</v>
      </c>
      <c r="C6353" t="s">
        <v>2555</v>
      </c>
      <c r="D6353" t="s">
        <v>2713</v>
      </c>
      <c r="E6353">
        <v>1000730</v>
      </c>
      <c r="F6353" t="s">
        <v>47</v>
      </c>
      <c r="G6353" t="s">
        <v>117</v>
      </c>
      <c r="H6353" t="s">
        <v>2557</v>
      </c>
      <c r="I6353">
        <v>38804243</v>
      </c>
      <c r="J6353" t="s">
        <v>2558</v>
      </c>
      <c r="K6353">
        <v>0</v>
      </c>
      <c r="L6353" t="s">
        <v>1228</v>
      </c>
      <c r="M6353">
        <v>0</v>
      </c>
      <c r="N6353" t="s">
        <v>1228</v>
      </c>
    </row>
    <row r="6354" spans="1:14" hidden="1">
      <c r="A6354">
        <v>10</v>
      </c>
      <c r="B6354">
        <v>41</v>
      </c>
      <c r="C6354" t="s">
        <v>2555</v>
      </c>
      <c r="D6354" t="s">
        <v>2713</v>
      </c>
      <c r="E6354">
        <v>1000730</v>
      </c>
      <c r="F6354" t="s">
        <v>47</v>
      </c>
      <c r="G6354" t="s">
        <v>117</v>
      </c>
      <c r="H6354" t="s">
        <v>2557</v>
      </c>
      <c r="I6354">
        <v>38804243</v>
      </c>
      <c r="J6354" t="s">
        <v>2558</v>
      </c>
      <c r="K6354">
        <v>0</v>
      </c>
      <c r="L6354" t="s">
        <v>1228</v>
      </c>
      <c r="M6354">
        <v>0</v>
      </c>
      <c r="N6354" t="s">
        <v>1228</v>
      </c>
    </row>
    <row r="6355" spans="1:14" hidden="1">
      <c r="A6355">
        <v>10</v>
      </c>
      <c r="B6355">
        <v>41</v>
      </c>
      <c r="C6355" t="s">
        <v>2555</v>
      </c>
      <c r="D6355" t="s">
        <v>2713</v>
      </c>
      <c r="E6355">
        <v>1000730</v>
      </c>
      <c r="F6355" t="s">
        <v>47</v>
      </c>
      <c r="G6355" t="s">
        <v>194</v>
      </c>
      <c r="H6355" t="s">
        <v>2557</v>
      </c>
      <c r="I6355">
        <v>38804243</v>
      </c>
      <c r="J6355" t="s">
        <v>2558</v>
      </c>
      <c r="K6355">
        <v>0</v>
      </c>
      <c r="L6355" t="s">
        <v>1228</v>
      </c>
      <c r="M6355">
        <v>0</v>
      </c>
      <c r="N6355" t="s">
        <v>1228</v>
      </c>
    </row>
    <row r="6356" spans="1:14" hidden="1">
      <c r="A6356">
        <v>10</v>
      </c>
      <c r="B6356">
        <v>41</v>
      </c>
      <c r="C6356" t="s">
        <v>2555</v>
      </c>
      <c r="D6356" t="s">
        <v>2713</v>
      </c>
      <c r="E6356">
        <v>1000730</v>
      </c>
      <c r="F6356" t="s">
        <v>47</v>
      </c>
      <c r="G6356" t="s">
        <v>155</v>
      </c>
      <c r="H6356" t="s">
        <v>2557</v>
      </c>
      <c r="I6356">
        <v>38804243</v>
      </c>
      <c r="J6356" t="s">
        <v>2558</v>
      </c>
      <c r="K6356">
        <v>0</v>
      </c>
      <c r="L6356" t="s">
        <v>1228</v>
      </c>
      <c r="M6356">
        <v>0</v>
      </c>
      <c r="N6356" t="s">
        <v>1228</v>
      </c>
    </row>
    <row r="6357" spans="1:14" hidden="1">
      <c r="A6357">
        <v>10</v>
      </c>
      <c r="B6357">
        <v>41</v>
      </c>
      <c r="C6357" t="s">
        <v>2555</v>
      </c>
      <c r="D6357" t="s">
        <v>2713</v>
      </c>
      <c r="E6357">
        <v>1000730</v>
      </c>
      <c r="F6357" t="s">
        <v>47</v>
      </c>
      <c r="G6357" t="s">
        <v>137</v>
      </c>
      <c r="H6357" t="s">
        <v>2557</v>
      </c>
      <c r="I6357">
        <v>38804243</v>
      </c>
      <c r="J6357" t="s">
        <v>2558</v>
      </c>
      <c r="K6357">
        <v>0</v>
      </c>
      <c r="L6357" t="s">
        <v>1228</v>
      </c>
      <c r="M6357">
        <v>0</v>
      </c>
      <c r="N6357" t="s">
        <v>1228</v>
      </c>
    </row>
    <row r="6358" spans="1:14" hidden="1">
      <c r="A6358">
        <v>10</v>
      </c>
      <c r="B6358">
        <v>41</v>
      </c>
      <c r="C6358" t="s">
        <v>2555</v>
      </c>
      <c r="D6358" t="s">
        <v>2713</v>
      </c>
      <c r="E6358">
        <v>1000730</v>
      </c>
      <c r="F6358" t="s">
        <v>47</v>
      </c>
      <c r="G6358" t="s">
        <v>117</v>
      </c>
      <c r="H6358" t="s">
        <v>2557</v>
      </c>
      <c r="I6358">
        <v>38804243</v>
      </c>
      <c r="J6358" t="s">
        <v>2558</v>
      </c>
      <c r="K6358">
        <v>0</v>
      </c>
      <c r="L6358" t="s">
        <v>1228</v>
      </c>
      <c r="M6358">
        <v>0</v>
      </c>
      <c r="N6358" t="s">
        <v>1228</v>
      </c>
    </row>
    <row r="6359" spans="1:14" hidden="1">
      <c r="A6359">
        <v>10</v>
      </c>
      <c r="B6359">
        <v>41</v>
      </c>
      <c r="C6359" t="s">
        <v>2555</v>
      </c>
      <c r="D6359" t="s">
        <v>2713</v>
      </c>
      <c r="E6359">
        <v>1000730</v>
      </c>
      <c r="F6359" t="s">
        <v>47</v>
      </c>
      <c r="G6359" t="s">
        <v>254</v>
      </c>
      <c r="H6359" t="s">
        <v>2557</v>
      </c>
      <c r="I6359">
        <v>38804243</v>
      </c>
      <c r="J6359" t="s">
        <v>2558</v>
      </c>
      <c r="K6359">
        <v>0</v>
      </c>
      <c r="L6359" t="s">
        <v>1228</v>
      </c>
      <c r="M6359">
        <v>0</v>
      </c>
      <c r="N6359" t="s">
        <v>1228</v>
      </c>
    </row>
    <row r="6360" spans="1:14" hidden="1">
      <c r="A6360">
        <v>10</v>
      </c>
      <c r="B6360">
        <v>41</v>
      </c>
      <c r="C6360" t="s">
        <v>2555</v>
      </c>
      <c r="D6360" t="s">
        <v>2713</v>
      </c>
      <c r="E6360">
        <v>1000730</v>
      </c>
      <c r="F6360" t="s">
        <v>47</v>
      </c>
      <c r="G6360" t="s">
        <v>150</v>
      </c>
      <c r="H6360" t="s">
        <v>2557</v>
      </c>
      <c r="I6360">
        <v>38804243</v>
      </c>
      <c r="J6360" t="s">
        <v>2558</v>
      </c>
      <c r="K6360">
        <v>0</v>
      </c>
      <c r="L6360" t="s">
        <v>1228</v>
      </c>
      <c r="M6360">
        <v>0</v>
      </c>
      <c r="N6360" t="s">
        <v>1228</v>
      </c>
    </row>
    <row r="6361" spans="1:14" hidden="1">
      <c r="A6361">
        <v>10</v>
      </c>
      <c r="B6361">
        <v>41</v>
      </c>
      <c r="C6361" t="s">
        <v>2555</v>
      </c>
      <c r="D6361" t="s">
        <v>2713</v>
      </c>
      <c r="E6361">
        <v>1000730</v>
      </c>
      <c r="F6361" t="s">
        <v>47</v>
      </c>
      <c r="G6361" t="s">
        <v>135</v>
      </c>
      <c r="H6361" t="s">
        <v>2557</v>
      </c>
      <c r="I6361">
        <v>38804243</v>
      </c>
      <c r="J6361" t="s">
        <v>2558</v>
      </c>
      <c r="K6361">
        <v>0</v>
      </c>
      <c r="L6361" t="s">
        <v>1228</v>
      </c>
      <c r="M6361">
        <v>0</v>
      </c>
      <c r="N6361" t="s">
        <v>1228</v>
      </c>
    </row>
    <row r="6362" spans="1:14" hidden="1">
      <c r="A6362">
        <v>10</v>
      </c>
      <c r="B6362">
        <v>41</v>
      </c>
      <c r="C6362" t="s">
        <v>2555</v>
      </c>
      <c r="D6362" t="s">
        <v>2713</v>
      </c>
      <c r="E6362">
        <v>1000730</v>
      </c>
      <c r="F6362" t="s">
        <v>47</v>
      </c>
      <c r="G6362" t="s">
        <v>245</v>
      </c>
      <c r="H6362" t="s">
        <v>2557</v>
      </c>
      <c r="I6362">
        <v>38804243</v>
      </c>
      <c r="J6362" t="s">
        <v>2558</v>
      </c>
      <c r="K6362">
        <v>0</v>
      </c>
      <c r="L6362" t="s">
        <v>1228</v>
      </c>
      <c r="M6362">
        <v>0</v>
      </c>
      <c r="N6362" t="s">
        <v>1228</v>
      </c>
    </row>
    <row r="6363" spans="1:14" hidden="1">
      <c r="A6363">
        <v>10</v>
      </c>
      <c r="B6363">
        <v>41</v>
      </c>
      <c r="C6363" t="s">
        <v>2555</v>
      </c>
      <c r="D6363" t="s">
        <v>2713</v>
      </c>
      <c r="E6363">
        <v>1000730</v>
      </c>
      <c r="F6363" t="s">
        <v>47</v>
      </c>
      <c r="G6363" t="s">
        <v>317</v>
      </c>
      <c r="H6363" t="s">
        <v>2557</v>
      </c>
      <c r="I6363">
        <v>38804243</v>
      </c>
      <c r="J6363" t="s">
        <v>2558</v>
      </c>
      <c r="K6363">
        <v>0</v>
      </c>
      <c r="L6363" t="s">
        <v>1228</v>
      </c>
      <c r="M6363">
        <v>0</v>
      </c>
      <c r="N6363" t="s">
        <v>1228</v>
      </c>
    </row>
    <row r="6364" spans="1:14" hidden="1">
      <c r="A6364">
        <v>10</v>
      </c>
      <c r="B6364">
        <v>41</v>
      </c>
      <c r="C6364" t="s">
        <v>2555</v>
      </c>
      <c r="D6364" t="s">
        <v>2713</v>
      </c>
      <c r="E6364">
        <v>1000730</v>
      </c>
      <c r="F6364" t="s">
        <v>47</v>
      </c>
      <c r="G6364" t="s">
        <v>80</v>
      </c>
      <c r="H6364" t="s">
        <v>2557</v>
      </c>
      <c r="I6364">
        <v>38804243</v>
      </c>
      <c r="J6364" t="s">
        <v>2558</v>
      </c>
      <c r="K6364">
        <v>0</v>
      </c>
      <c r="L6364" t="s">
        <v>1228</v>
      </c>
      <c r="M6364">
        <v>0</v>
      </c>
      <c r="N6364" t="s">
        <v>1228</v>
      </c>
    </row>
    <row r="6365" spans="1:14" hidden="1">
      <c r="A6365">
        <v>10</v>
      </c>
      <c r="B6365">
        <v>41</v>
      </c>
      <c r="C6365" t="s">
        <v>2555</v>
      </c>
      <c r="D6365" t="s">
        <v>2713</v>
      </c>
      <c r="E6365">
        <v>1000730</v>
      </c>
      <c r="F6365" t="s">
        <v>47</v>
      </c>
      <c r="G6365" t="s">
        <v>250</v>
      </c>
      <c r="H6365" t="s">
        <v>2557</v>
      </c>
      <c r="I6365">
        <v>38804243</v>
      </c>
      <c r="J6365" t="s">
        <v>2558</v>
      </c>
      <c r="K6365">
        <v>0</v>
      </c>
      <c r="L6365" t="s">
        <v>1228</v>
      </c>
      <c r="M6365">
        <v>0</v>
      </c>
      <c r="N6365" t="s">
        <v>1228</v>
      </c>
    </row>
    <row r="6366" spans="1:14" hidden="1">
      <c r="A6366">
        <v>10</v>
      </c>
      <c r="B6366">
        <v>41</v>
      </c>
      <c r="C6366" t="s">
        <v>2555</v>
      </c>
      <c r="D6366" t="s">
        <v>2713</v>
      </c>
      <c r="E6366">
        <v>1000730</v>
      </c>
      <c r="F6366" t="s">
        <v>47</v>
      </c>
      <c r="G6366" t="s">
        <v>80</v>
      </c>
      <c r="H6366" t="s">
        <v>2557</v>
      </c>
      <c r="I6366">
        <v>38804243</v>
      </c>
      <c r="J6366" t="s">
        <v>2558</v>
      </c>
      <c r="K6366">
        <v>0</v>
      </c>
      <c r="L6366" t="s">
        <v>1228</v>
      </c>
      <c r="M6366">
        <v>0</v>
      </c>
      <c r="N6366" t="s">
        <v>1228</v>
      </c>
    </row>
    <row r="6367" spans="1:14" hidden="1">
      <c r="A6367">
        <v>10</v>
      </c>
      <c r="B6367">
        <v>41</v>
      </c>
      <c r="C6367" t="s">
        <v>2555</v>
      </c>
      <c r="D6367" t="s">
        <v>2713</v>
      </c>
      <c r="E6367">
        <v>1000730</v>
      </c>
      <c r="F6367" t="s">
        <v>47</v>
      </c>
      <c r="G6367" t="s">
        <v>250</v>
      </c>
      <c r="H6367" t="s">
        <v>2557</v>
      </c>
      <c r="I6367">
        <v>38804243</v>
      </c>
      <c r="J6367" t="s">
        <v>2558</v>
      </c>
      <c r="K6367">
        <v>0</v>
      </c>
      <c r="L6367" t="s">
        <v>1228</v>
      </c>
      <c r="M6367">
        <v>0</v>
      </c>
      <c r="N6367" t="s">
        <v>1228</v>
      </c>
    </row>
    <row r="6368" spans="1:14" hidden="1">
      <c r="A6368">
        <v>10</v>
      </c>
      <c r="B6368">
        <v>41</v>
      </c>
      <c r="C6368" t="s">
        <v>2555</v>
      </c>
      <c r="D6368" t="s">
        <v>2713</v>
      </c>
      <c r="E6368">
        <v>1000730</v>
      </c>
      <c r="F6368" t="s">
        <v>47</v>
      </c>
      <c r="G6368" t="s">
        <v>252</v>
      </c>
      <c r="H6368" t="s">
        <v>2557</v>
      </c>
      <c r="I6368">
        <v>38804243</v>
      </c>
      <c r="J6368" t="s">
        <v>2558</v>
      </c>
      <c r="K6368">
        <v>0</v>
      </c>
      <c r="L6368" t="s">
        <v>1228</v>
      </c>
      <c r="M6368">
        <v>0</v>
      </c>
      <c r="N6368" t="s">
        <v>1228</v>
      </c>
    </row>
    <row r="6369" spans="1:14" hidden="1">
      <c r="A6369">
        <v>10</v>
      </c>
      <c r="B6369">
        <v>41</v>
      </c>
      <c r="C6369" t="s">
        <v>2555</v>
      </c>
      <c r="D6369" t="s">
        <v>2713</v>
      </c>
      <c r="E6369">
        <v>1000730</v>
      </c>
      <c r="F6369" t="s">
        <v>47</v>
      </c>
      <c r="G6369" t="s">
        <v>414</v>
      </c>
      <c r="H6369" t="s">
        <v>2557</v>
      </c>
      <c r="I6369">
        <v>38804243</v>
      </c>
      <c r="J6369" t="s">
        <v>2558</v>
      </c>
      <c r="K6369">
        <v>0</v>
      </c>
      <c r="L6369" t="s">
        <v>1228</v>
      </c>
      <c r="M6369">
        <v>0</v>
      </c>
      <c r="N6369" t="s">
        <v>1228</v>
      </c>
    </row>
    <row r="6370" spans="1:14" hidden="1">
      <c r="A6370">
        <v>10</v>
      </c>
      <c r="B6370">
        <v>41</v>
      </c>
      <c r="C6370" t="s">
        <v>2555</v>
      </c>
      <c r="D6370" t="s">
        <v>2713</v>
      </c>
      <c r="E6370">
        <v>1000730</v>
      </c>
      <c r="F6370" t="s">
        <v>47</v>
      </c>
      <c r="G6370" t="s">
        <v>155</v>
      </c>
      <c r="H6370" t="s">
        <v>2557</v>
      </c>
      <c r="I6370">
        <v>38804243</v>
      </c>
      <c r="J6370" t="s">
        <v>2558</v>
      </c>
      <c r="K6370">
        <v>0</v>
      </c>
      <c r="L6370" t="s">
        <v>1228</v>
      </c>
      <c r="M6370">
        <v>0</v>
      </c>
      <c r="N6370" t="s">
        <v>1228</v>
      </c>
    </row>
    <row r="6371" spans="1:14" hidden="1">
      <c r="A6371">
        <v>10</v>
      </c>
      <c r="B6371">
        <v>41</v>
      </c>
      <c r="C6371" t="s">
        <v>2555</v>
      </c>
      <c r="D6371" t="s">
        <v>2713</v>
      </c>
      <c r="E6371">
        <v>1000730</v>
      </c>
      <c r="F6371" t="s">
        <v>47</v>
      </c>
      <c r="G6371" t="s">
        <v>317</v>
      </c>
      <c r="H6371" t="s">
        <v>2557</v>
      </c>
      <c r="I6371">
        <v>38804243</v>
      </c>
      <c r="J6371" t="s">
        <v>2558</v>
      </c>
      <c r="K6371">
        <v>0</v>
      </c>
      <c r="L6371" t="s">
        <v>1228</v>
      </c>
      <c r="M6371">
        <v>0</v>
      </c>
      <c r="N6371" t="s">
        <v>1228</v>
      </c>
    </row>
    <row r="6372" spans="1:14" hidden="1">
      <c r="A6372">
        <v>10</v>
      </c>
      <c r="B6372">
        <v>41</v>
      </c>
      <c r="C6372" t="s">
        <v>2555</v>
      </c>
      <c r="D6372" t="s">
        <v>2713</v>
      </c>
      <c r="E6372">
        <v>1000730</v>
      </c>
      <c r="F6372" t="s">
        <v>47</v>
      </c>
      <c r="G6372" t="s">
        <v>80</v>
      </c>
      <c r="H6372" t="s">
        <v>2557</v>
      </c>
      <c r="I6372">
        <v>38804243</v>
      </c>
      <c r="J6372" t="s">
        <v>2558</v>
      </c>
      <c r="K6372">
        <v>0</v>
      </c>
      <c r="L6372" t="s">
        <v>1228</v>
      </c>
      <c r="M6372">
        <v>0</v>
      </c>
      <c r="N6372" t="s">
        <v>1228</v>
      </c>
    </row>
    <row r="6373" spans="1:14" hidden="1">
      <c r="A6373">
        <v>10</v>
      </c>
      <c r="B6373">
        <v>41</v>
      </c>
      <c r="C6373" t="s">
        <v>2555</v>
      </c>
      <c r="D6373" t="s">
        <v>2713</v>
      </c>
      <c r="E6373">
        <v>1000730</v>
      </c>
      <c r="F6373" t="s">
        <v>47</v>
      </c>
      <c r="G6373" t="s">
        <v>117</v>
      </c>
      <c r="H6373" t="s">
        <v>2557</v>
      </c>
      <c r="I6373">
        <v>38804243</v>
      </c>
      <c r="J6373" t="s">
        <v>2558</v>
      </c>
      <c r="K6373">
        <v>0</v>
      </c>
      <c r="L6373" t="s">
        <v>1228</v>
      </c>
      <c r="M6373">
        <v>0</v>
      </c>
      <c r="N6373" t="s">
        <v>1228</v>
      </c>
    </row>
    <row r="6374" spans="1:14" hidden="1">
      <c r="A6374">
        <v>10</v>
      </c>
      <c r="B6374">
        <v>41</v>
      </c>
      <c r="C6374" t="s">
        <v>2555</v>
      </c>
      <c r="D6374" t="s">
        <v>2713</v>
      </c>
      <c r="E6374">
        <v>1000730</v>
      </c>
      <c r="F6374" t="s">
        <v>47</v>
      </c>
      <c r="G6374" t="s">
        <v>117</v>
      </c>
      <c r="H6374" t="s">
        <v>2557</v>
      </c>
      <c r="I6374">
        <v>38804243</v>
      </c>
      <c r="J6374" t="s">
        <v>2558</v>
      </c>
      <c r="K6374">
        <v>0</v>
      </c>
      <c r="L6374" t="s">
        <v>1228</v>
      </c>
      <c r="M6374">
        <v>0</v>
      </c>
      <c r="N6374" t="s">
        <v>1228</v>
      </c>
    </row>
    <row r="6375" spans="1:14" hidden="1">
      <c r="A6375">
        <v>10</v>
      </c>
      <c r="B6375">
        <v>41</v>
      </c>
      <c r="C6375" t="s">
        <v>2555</v>
      </c>
      <c r="D6375" t="s">
        <v>2713</v>
      </c>
      <c r="E6375">
        <v>1000730</v>
      </c>
      <c r="F6375" t="s">
        <v>47</v>
      </c>
      <c r="G6375" t="s">
        <v>254</v>
      </c>
      <c r="H6375" t="s">
        <v>2557</v>
      </c>
      <c r="I6375">
        <v>38804243</v>
      </c>
      <c r="J6375" t="s">
        <v>2558</v>
      </c>
      <c r="K6375">
        <v>0</v>
      </c>
      <c r="L6375" t="s">
        <v>1228</v>
      </c>
      <c r="M6375">
        <v>0</v>
      </c>
      <c r="N6375" t="s">
        <v>1228</v>
      </c>
    </row>
    <row r="6376" spans="1:14" hidden="1">
      <c r="A6376">
        <v>10</v>
      </c>
      <c r="B6376">
        <v>41</v>
      </c>
      <c r="C6376" t="s">
        <v>2555</v>
      </c>
      <c r="D6376" t="s">
        <v>2713</v>
      </c>
      <c r="E6376">
        <v>1000730</v>
      </c>
      <c r="F6376" t="s">
        <v>47</v>
      </c>
      <c r="G6376" t="s">
        <v>150</v>
      </c>
      <c r="H6376" t="s">
        <v>2557</v>
      </c>
      <c r="I6376">
        <v>38804243</v>
      </c>
      <c r="J6376" t="s">
        <v>2558</v>
      </c>
      <c r="K6376">
        <v>0</v>
      </c>
      <c r="L6376" t="s">
        <v>1228</v>
      </c>
      <c r="M6376">
        <v>0</v>
      </c>
      <c r="N6376" t="s">
        <v>1228</v>
      </c>
    </row>
    <row r="6377" spans="1:14" hidden="1">
      <c r="A6377">
        <v>10</v>
      </c>
      <c r="B6377">
        <v>41</v>
      </c>
      <c r="C6377" t="s">
        <v>2555</v>
      </c>
      <c r="D6377" t="s">
        <v>2713</v>
      </c>
      <c r="E6377">
        <v>1000730</v>
      </c>
      <c r="F6377" t="s">
        <v>47</v>
      </c>
      <c r="G6377" t="s">
        <v>135</v>
      </c>
      <c r="H6377" t="s">
        <v>2557</v>
      </c>
      <c r="I6377">
        <v>38804243</v>
      </c>
      <c r="J6377" t="s">
        <v>2558</v>
      </c>
      <c r="K6377">
        <v>0</v>
      </c>
      <c r="L6377" t="s">
        <v>1228</v>
      </c>
      <c r="M6377">
        <v>0</v>
      </c>
      <c r="N6377" t="s">
        <v>1228</v>
      </c>
    </row>
    <row r="6378" spans="1:14" hidden="1">
      <c r="A6378">
        <v>10</v>
      </c>
      <c r="B6378">
        <v>41</v>
      </c>
      <c r="C6378" t="s">
        <v>2555</v>
      </c>
      <c r="D6378" t="s">
        <v>2713</v>
      </c>
      <c r="E6378">
        <v>1000730</v>
      </c>
      <c r="F6378" t="s">
        <v>47</v>
      </c>
      <c r="G6378" t="s">
        <v>245</v>
      </c>
      <c r="H6378" t="s">
        <v>2557</v>
      </c>
      <c r="I6378">
        <v>38804243</v>
      </c>
      <c r="J6378" t="s">
        <v>2558</v>
      </c>
      <c r="K6378">
        <v>0</v>
      </c>
      <c r="L6378" t="s">
        <v>1228</v>
      </c>
      <c r="M6378">
        <v>0</v>
      </c>
      <c r="N6378" t="s">
        <v>1228</v>
      </c>
    </row>
    <row r="6379" spans="1:14" hidden="1">
      <c r="A6379">
        <v>10</v>
      </c>
      <c r="B6379">
        <v>41</v>
      </c>
      <c r="C6379" t="s">
        <v>2555</v>
      </c>
      <c r="D6379" t="s">
        <v>2713</v>
      </c>
      <c r="E6379">
        <v>1000730</v>
      </c>
      <c r="F6379" t="s">
        <v>47</v>
      </c>
      <c r="G6379" t="s">
        <v>317</v>
      </c>
      <c r="H6379" t="s">
        <v>2557</v>
      </c>
      <c r="I6379">
        <v>38804243</v>
      </c>
      <c r="J6379" t="s">
        <v>2558</v>
      </c>
      <c r="K6379">
        <v>0</v>
      </c>
      <c r="L6379" t="s">
        <v>1228</v>
      </c>
      <c r="M6379">
        <v>0</v>
      </c>
      <c r="N6379" t="s">
        <v>1228</v>
      </c>
    </row>
    <row r="6380" spans="1:14" hidden="1">
      <c r="A6380">
        <v>10</v>
      </c>
      <c r="B6380">
        <v>41</v>
      </c>
      <c r="C6380" t="s">
        <v>2555</v>
      </c>
      <c r="D6380" t="s">
        <v>2713</v>
      </c>
      <c r="E6380">
        <v>1000730</v>
      </c>
      <c r="F6380" t="s">
        <v>47</v>
      </c>
      <c r="G6380" t="s">
        <v>80</v>
      </c>
      <c r="H6380" t="s">
        <v>2557</v>
      </c>
      <c r="I6380">
        <v>38804243</v>
      </c>
      <c r="J6380" t="s">
        <v>2558</v>
      </c>
      <c r="K6380">
        <v>0</v>
      </c>
      <c r="L6380" t="s">
        <v>1228</v>
      </c>
      <c r="M6380">
        <v>0</v>
      </c>
      <c r="N6380" t="s">
        <v>1228</v>
      </c>
    </row>
    <row r="6381" spans="1:14" hidden="1">
      <c r="A6381">
        <v>10</v>
      </c>
      <c r="B6381">
        <v>41</v>
      </c>
      <c r="C6381" t="s">
        <v>2555</v>
      </c>
      <c r="D6381" t="s">
        <v>2713</v>
      </c>
      <c r="E6381">
        <v>1000730</v>
      </c>
      <c r="F6381" t="s">
        <v>47</v>
      </c>
      <c r="G6381" t="s">
        <v>250</v>
      </c>
      <c r="H6381" t="s">
        <v>2557</v>
      </c>
      <c r="I6381">
        <v>38804243</v>
      </c>
      <c r="J6381" t="s">
        <v>2558</v>
      </c>
      <c r="K6381">
        <v>0</v>
      </c>
      <c r="L6381" t="s">
        <v>1228</v>
      </c>
      <c r="M6381">
        <v>0</v>
      </c>
      <c r="N6381" t="s">
        <v>1228</v>
      </c>
    </row>
    <row r="6382" spans="1:14" hidden="1">
      <c r="A6382">
        <v>10</v>
      </c>
      <c r="B6382">
        <v>41</v>
      </c>
      <c r="C6382" t="s">
        <v>2555</v>
      </c>
      <c r="D6382" t="s">
        <v>2713</v>
      </c>
      <c r="E6382">
        <v>1000730</v>
      </c>
      <c r="F6382" t="s">
        <v>47</v>
      </c>
      <c r="G6382" t="s">
        <v>530</v>
      </c>
      <c r="H6382" t="s">
        <v>2557</v>
      </c>
      <c r="I6382">
        <v>38804243</v>
      </c>
      <c r="J6382" t="s">
        <v>2558</v>
      </c>
      <c r="K6382">
        <v>0</v>
      </c>
      <c r="L6382" t="s">
        <v>1228</v>
      </c>
      <c r="M6382">
        <v>0</v>
      </c>
      <c r="N6382" t="s">
        <v>1228</v>
      </c>
    </row>
    <row r="6383" spans="1:14" hidden="1">
      <c r="A6383">
        <v>10</v>
      </c>
      <c r="B6383">
        <v>41</v>
      </c>
      <c r="C6383" t="s">
        <v>2555</v>
      </c>
      <c r="D6383" t="s">
        <v>2713</v>
      </c>
      <c r="E6383">
        <v>1000730</v>
      </c>
      <c r="F6383" t="s">
        <v>47</v>
      </c>
      <c r="G6383" t="s">
        <v>117</v>
      </c>
      <c r="H6383" t="s">
        <v>2557</v>
      </c>
      <c r="I6383">
        <v>38804243</v>
      </c>
      <c r="J6383" t="s">
        <v>2558</v>
      </c>
      <c r="K6383">
        <v>0</v>
      </c>
      <c r="L6383" t="s">
        <v>1228</v>
      </c>
      <c r="M6383">
        <v>0</v>
      </c>
      <c r="N6383" t="s">
        <v>1228</v>
      </c>
    </row>
    <row r="6384" spans="1:14" hidden="1">
      <c r="A6384">
        <v>10</v>
      </c>
      <c r="B6384">
        <v>41</v>
      </c>
      <c r="C6384" t="s">
        <v>2555</v>
      </c>
      <c r="D6384" t="s">
        <v>2713</v>
      </c>
      <c r="E6384">
        <v>1000730</v>
      </c>
      <c r="F6384" t="s">
        <v>47</v>
      </c>
      <c r="G6384" t="s">
        <v>117</v>
      </c>
      <c r="H6384" t="s">
        <v>2557</v>
      </c>
      <c r="I6384">
        <v>38804243</v>
      </c>
      <c r="J6384" t="s">
        <v>2558</v>
      </c>
      <c r="K6384">
        <v>0</v>
      </c>
      <c r="L6384" t="s">
        <v>1228</v>
      </c>
      <c r="M6384">
        <v>0</v>
      </c>
      <c r="N6384" t="s">
        <v>1228</v>
      </c>
    </row>
    <row r="6385" spans="1:14" hidden="1">
      <c r="A6385">
        <v>10</v>
      </c>
      <c r="B6385">
        <v>41</v>
      </c>
      <c r="C6385" t="s">
        <v>2555</v>
      </c>
      <c r="D6385" t="s">
        <v>2713</v>
      </c>
      <c r="E6385">
        <v>1000730</v>
      </c>
      <c r="F6385" t="s">
        <v>47</v>
      </c>
      <c r="G6385" t="s">
        <v>252</v>
      </c>
      <c r="H6385" t="s">
        <v>2557</v>
      </c>
      <c r="I6385">
        <v>38804243</v>
      </c>
      <c r="J6385" t="s">
        <v>2558</v>
      </c>
      <c r="K6385">
        <v>0</v>
      </c>
      <c r="L6385" t="s">
        <v>1228</v>
      </c>
      <c r="M6385">
        <v>0</v>
      </c>
      <c r="N6385" t="s">
        <v>1228</v>
      </c>
    </row>
    <row r="6386" spans="1:14" hidden="1">
      <c r="A6386">
        <v>10</v>
      </c>
      <c r="B6386">
        <v>41</v>
      </c>
      <c r="C6386" t="s">
        <v>2555</v>
      </c>
      <c r="D6386" t="s">
        <v>2713</v>
      </c>
      <c r="E6386">
        <v>1000730</v>
      </c>
      <c r="F6386" t="s">
        <v>47</v>
      </c>
      <c r="G6386" t="s">
        <v>135</v>
      </c>
      <c r="H6386" t="s">
        <v>2557</v>
      </c>
      <c r="I6386">
        <v>38804243</v>
      </c>
      <c r="J6386" t="s">
        <v>2558</v>
      </c>
      <c r="K6386">
        <v>0</v>
      </c>
      <c r="L6386" t="s">
        <v>1228</v>
      </c>
      <c r="M6386">
        <v>0</v>
      </c>
      <c r="N6386" t="s">
        <v>1228</v>
      </c>
    </row>
    <row r="6387" spans="1:14" hidden="1">
      <c r="A6387">
        <v>10</v>
      </c>
      <c r="B6387">
        <v>41</v>
      </c>
      <c r="C6387" t="s">
        <v>2555</v>
      </c>
      <c r="D6387" t="s">
        <v>2713</v>
      </c>
      <c r="E6387">
        <v>1000730</v>
      </c>
      <c r="F6387" t="s">
        <v>47</v>
      </c>
      <c r="G6387" t="s">
        <v>137</v>
      </c>
      <c r="H6387" t="s">
        <v>2557</v>
      </c>
      <c r="I6387">
        <v>38804243</v>
      </c>
      <c r="J6387" t="s">
        <v>2558</v>
      </c>
      <c r="K6387">
        <v>0</v>
      </c>
      <c r="L6387" t="s">
        <v>1228</v>
      </c>
      <c r="M6387">
        <v>0</v>
      </c>
      <c r="N6387" t="s">
        <v>1228</v>
      </c>
    </row>
    <row r="6388" spans="1:14" hidden="1">
      <c r="A6388">
        <v>10</v>
      </c>
      <c r="B6388">
        <v>41</v>
      </c>
      <c r="C6388" t="s">
        <v>2555</v>
      </c>
      <c r="D6388" t="s">
        <v>2713</v>
      </c>
      <c r="E6388">
        <v>1000730</v>
      </c>
      <c r="F6388" t="s">
        <v>47</v>
      </c>
      <c r="G6388" t="s">
        <v>150</v>
      </c>
      <c r="H6388" t="s">
        <v>2557</v>
      </c>
      <c r="I6388">
        <v>38804243</v>
      </c>
      <c r="J6388" t="s">
        <v>2558</v>
      </c>
      <c r="K6388">
        <v>0</v>
      </c>
      <c r="L6388" t="s">
        <v>1228</v>
      </c>
      <c r="M6388">
        <v>0</v>
      </c>
      <c r="N6388" t="s">
        <v>1228</v>
      </c>
    </row>
    <row r="6389" spans="1:14" hidden="1">
      <c r="A6389">
        <v>10</v>
      </c>
      <c r="B6389">
        <v>41</v>
      </c>
      <c r="C6389" t="s">
        <v>2555</v>
      </c>
      <c r="D6389" t="s">
        <v>2713</v>
      </c>
      <c r="E6389">
        <v>1000730</v>
      </c>
      <c r="F6389" t="s">
        <v>47</v>
      </c>
      <c r="G6389" t="s">
        <v>135</v>
      </c>
      <c r="H6389" t="s">
        <v>2557</v>
      </c>
      <c r="I6389">
        <v>38804243</v>
      </c>
      <c r="J6389" t="s">
        <v>2558</v>
      </c>
      <c r="K6389">
        <v>0</v>
      </c>
      <c r="L6389" t="s">
        <v>1228</v>
      </c>
      <c r="M6389">
        <v>0</v>
      </c>
      <c r="N6389" t="s">
        <v>1228</v>
      </c>
    </row>
    <row r="6390" spans="1:14" hidden="1">
      <c r="A6390">
        <v>10</v>
      </c>
      <c r="B6390">
        <v>41</v>
      </c>
      <c r="C6390" t="s">
        <v>2555</v>
      </c>
      <c r="D6390" t="s">
        <v>2713</v>
      </c>
      <c r="E6390">
        <v>1000730</v>
      </c>
      <c r="F6390" t="s">
        <v>47</v>
      </c>
      <c r="G6390" t="s">
        <v>320</v>
      </c>
      <c r="H6390" t="s">
        <v>2557</v>
      </c>
      <c r="I6390">
        <v>38804243</v>
      </c>
      <c r="J6390" t="s">
        <v>2558</v>
      </c>
      <c r="K6390">
        <v>0</v>
      </c>
      <c r="L6390" t="s">
        <v>1228</v>
      </c>
      <c r="M6390">
        <v>0</v>
      </c>
      <c r="N6390" t="s">
        <v>1228</v>
      </c>
    </row>
    <row r="6391" spans="1:14" hidden="1">
      <c r="A6391">
        <v>10</v>
      </c>
      <c r="B6391">
        <v>41</v>
      </c>
      <c r="C6391" t="s">
        <v>2555</v>
      </c>
      <c r="D6391" t="s">
        <v>2713</v>
      </c>
      <c r="E6391">
        <v>1000730</v>
      </c>
      <c r="F6391" t="s">
        <v>47</v>
      </c>
      <c r="G6391" t="s">
        <v>279</v>
      </c>
      <c r="H6391" t="s">
        <v>2557</v>
      </c>
      <c r="I6391">
        <v>38804243</v>
      </c>
      <c r="J6391" t="s">
        <v>2558</v>
      </c>
      <c r="K6391">
        <v>0</v>
      </c>
      <c r="L6391" t="s">
        <v>1228</v>
      </c>
      <c r="M6391">
        <v>0</v>
      </c>
      <c r="N6391" t="s">
        <v>1228</v>
      </c>
    </row>
    <row r="6392" spans="1:14" hidden="1">
      <c r="A6392">
        <v>10</v>
      </c>
      <c r="B6392">
        <v>41</v>
      </c>
      <c r="C6392" t="s">
        <v>2555</v>
      </c>
      <c r="D6392" t="s">
        <v>2713</v>
      </c>
      <c r="E6392">
        <v>1000730</v>
      </c>
      <c r="F6392" t="s">
        <v>47</v>
      </c>
      <c r="G6392" t="s">
        <v>250</v>
      </c>
      <c r="H6392" t="s">
        <v>2557</v>
      </c>
      <c r="I6392">
        <v>38804243</v>
      </c>
      <c r="J6392" t="s">
        <v>2558</v>
      </c>
      <c r="K6392">
        <v>0</v>
      </c>
      <c r="L6392" t="s">
        <v>1228</v>
      </c>
      <c r="M6392">
        <v>0</v>
      </c>
      <c r="N6392" t="s">
        <v>1228</v>
      </c>
    </row>
    <row r="6393" spans="1:14" hidden="1">
      <c r="A6393">
        <v>10</v>
      </c>
      <c r="B6393">
        <v>41</v>
      </c>
      <c r="C6393" t="s">
        <v>2555</v>
      </c>
      <c r="D6393" t="s">
        <v>2713</v>
      </c>
      <c r="E6393">
        <v>1000730</v>
      </c>
      <c r="F6393" t="s">
        <v>47</v>
      </c>
      <c r="G6393" t="s">
        <v>117</v>
      </c>
      <c r="H6393" t="s">
        <v>2557</v>
      </c>
      <c r="I6393">
        <v>38804243</v>
      </c>
      <c r="J6393" t="s">
        <v>2558</v>
      </c>
      <c r="K6393">
        <v>0</v>
      </c>
      <c r="L6393" t="s">
        <v>1228</v>
      </c>
      <c r="M6393">
        <v>0</v>
      </c>
      <c r="N6393" t="s">
        <v>1228</v>
      </c>
    </row>
    <row r="6394" spans="1:14" hidden="1">
      <c r="A6394">
        <v>10</v>
      </c>
      <c r="B6394">
        <v>41</v>
      </c>
      <c r="C6394" t="s">
        <v>2555</v>
      </c>
      <c r="D6394" t="s">
        <v>2713</v>
      </c>
      <c r="E6394">
        <v>1000730</v>
      </c>
      <c r="F6394" t="s">
        <v>47</v>
      </c>
      <c r="G6394" t="s">
        <v>135</v>
      </c>
      <c r="H6394" t="s">
        <v>2557</v>
      </c>
      <c r="I6394">
        <v>38804243</v>
      </c>
      <c r="J6394" t="s">
        <v>2558</v>
      </c>
      <c r="K6394">
        <v>0</v>
      </c>
      <c r="L6394" t="s">
        <v>1228</v>
      </c>
      <c r="M6394">
        <v>0</v>
      </c>
      <c r="N6394" t="s">
        <v>1228</v>
      </c>
    </row>
    <row r="6395" spans="1:14" hidden="1">
      <c r="A6395">
        <v>10</v>
      </c>
      <c r="B6395">
        <v>41</v>
      </c>
      <c r="C6395" t="s">
        <v>2555</v>
      </c>
      <c r="D6395" t="s">
        <v>2713</v>
      </c>
      <c r="E6395">
        <v>1000730</v>
      </c>
      <c r="F6395" t="s">
        <v>47</v>
      </c>
      <c r="G6395" t="s">
        <v>409</v>
      </c>
      <c r="H6395" t="s">
        <v>2557</v>
      </c>
      <c r="I6395">
        <v>38804243</v>
      </c>
      <c r="J6395" t="s">
        <v>2558</v>
      </c>
      <c r="K6395">
        <v>0</v>
      </c>
      <c r="L6395" t="s">
        <v>1228</v>
      </c>
      <c r="M6395">
        <v>0</v>
      </c>
      <c r="N6395" t="s">
        <v>1228</v>
      </c>
    </row>
    <row r="6396" spans="1:14" hidden="1">
      <c r="A6396">
        <v>10</v>
      </c>
      <c r="B6396">
        <v>41</v>
      </c>
      <c r="C6396" t="s">
        <v>2555</v>
      </c>
      <c r="D6396" t="s">
        <v>2713</v>
      </c>
      <c r="E6396">
        <v>1000730</v>
      </c>
      <c r="F6396" t="s">
        <v>47</v>
      </c>
      <c r="G6396" t="s">
        <v>317</v>
      </c>
      <c r="H6396" t="s">
        <v>2557</v>
      </c>
      <c r="I6396">
        <v>38804243</v>
      </c>
      <c r="J6396" t="s">
        <v>2558</v>
      </c>
      <c r="K6396">
        <v>0</v>
      </c>
      <c r="L6396" t="s">
        <v>1228</v>
      </c>
      <c r="M6396">
        <v>0</v>
      </c>
      <c r="N6396" t="s">
        <v>1228</v>
      </c>
    </row>
    <row r="6397" spans="1:14" hidden="1">
      <c r="A6397">
        <v>10</v>
      </c>
      <c r="B6397">
        <v>41</v>
      </c>
      <c r="C6397" t="s">
        <v>2555</v>
      </c>
      <c r="D6397" t="s">
        <v>2713</v>
      </c>
      <c r="E6397">
        <v>1000730</v>
      </c>
      <c r="F6397" t="s">
        <v>47</v>
      </c>
      <c r="G6397" t="s">
        <v>80</v>
      </c>
      <c r="H6397" t="s">
        <v>2557</v>
      </c>
      <c r="I6397">
        <v>38804243</v>
      </c>
      <c r="J6397" t="s">
        <v>2558</v>
      </c>
      <c r="K6397">
        <v>0</v>
      </c>
      <c r="L6397" t="s">
        <v>1228</v>
      </c>
      <c r="M6397">
        <v>0</v>
      </c>
      <c r="N6397" t="s">
        <v>1228</v>
      </c>
    </row>
    <row r="6398" spans="1:14" hidden="1">
      <c r="A6398">
        <v>10</v>
      </c>
      <c r="B6398">
        <v>41</v>
      </c>
      <c r="C6398" t="s">
        <v>2555</v>
      </c>
      <c r="D6398" t="s">
        <v>2713</v>
      </c>
      <c r="E6398">
        <v>1000730</v>
      </c>
      <c r="F6398" t="s">
        <v>47</v>
      </c>
      <c r="G6398" t="s">
        <v>117</v>
      </c>
      <c r="H6398" t="s">
        <v>2557</v>
      </c>
      <c r="I6398">
        <v>38804243</v>
      </c>
      <c r="J6398" t="s">
        <v>2558</v>
      </c>
      <c r="K6398">
        <v>179</v>
      </c>
      <c r="L6398" t="s">
        <v>1228</v>
      </c>
      <c r="M6398">
        <v>34</v>
      </c>
      <c r="N6398" t="s">
        <v>1228</v>
      </c>
    </row>
    <row r="6399" spans="1:14" hidden="1">
      <c r="A6399">
        <v>10</v>
      </c>
      <c r="B6399">
        <v>41</v>
      </c>
      <c r="C6399" t="s">
        <v>2555</v>
      </c>
      <c r="D6399" t="s">
        <v>2713</v>
      </c>
      <c r="E6399">
        <v>1000730</v>
      </c>
      <c r="F6399" t="s">
        <v>47</v>
      </c>
      <c r="G6399" t="s">
        <v>245</v>
      </c>
      <c r="H6399" t="s">
        <v>2557</v>
      </c>
      <c r="I6399">
        <v>38804243</v>
      </c>
      <c r="J6399" t="s">
        <v>2558</v>
      </c>
      <c r="K6399">
        <v>0</v>
      </c>
      <c r="L6399" t="s">
        <v>1228</v>
      </c>
      <c r="M6399">
        <v>0</v>
      </c>
      <c r="N6399" t="s">
        <v>1228</v>
      </c>
    </row>
    <row r="6400" spans="1:14" hidden="1">
      <c r="A6400">
        <v>10</v>
      </c>
      <c r="B6400">
        <v>41</v>
      </c>
      <c r="C6400" t="s">
        <v>2555</v>
      </c>
      <c r="D6400" t="s">
        <v>2713</v>
      </c>
      <c r="E6400">
        <v>1000730</v>
      </c>
      <c r="F6400" t="s">
        <v>47</v>
      </c>
      <c r="G6400" t="s">
        <v>326</v>
      </c>
      <c r="H6400" t="s">
        <v>2557</v>
      </c>
      <c r="I6400">
        <v>38804243</v>
      </c>
      <c r="J6400" t="s">
        <v>2558</v>
      </c>
      <c r="K6400">
        <v>0</v>
      </c>
      <c r="L6400" t="s">
        <v>1228</v>
      </c>
      <c r="M6400">
        <v>0</v>
      </c>
      <c r="N6400" t="s">
        <v>1228</v>
      </c>
    </row>
    <row r="6401" spans="1:14" hidden="1">
      <c r="A6401">
        <v>10</v>
      </c>
      <c r="B6401">
        <v>41</v>
      </c>
      <c r="C6401" t="s">
        <v>2555</v>
      </c>
      <c r="D6401" t="s">
        <v>2713</v>
      </c>
      <c r="E6401">
        <v>1000730</v>
      </c>
      <c r="F6401" t="s">
        <v>47</v>
      </c>
      <c r="G6401" t="s">
        <v>530</v>
      </c>
      <c r="H6401" t="s">
        <v>2557</v>
      </c>
      <c r="I6401">
        <v>38804243</v>
      </c>
      <c r="J6401" t="s">
        <v>2558</v>
      </c>
      <c r="K6401">
        <v>0</v>
      </c>
      <c r="L6401" t="s">
        <v>1228</v>
      </c>
      <c r="M6401">
        <v>0</v>
      </c>
      <c r="N6401" t="s">
        <v>1228</v>
      </c>
    </row>
    <row r="6402" spans="1:14" hidden="1">
      <c r="A6402">
        <v>10</v>
      </c>
      <c r="B6402">
        <v>41</v>
      </c>
      <c r="C6402" t="s">
        <v>2555</v>
      </c>
      <c r="D6402" t="s">
        <v>2713</v>
      </c>
      <c r="E6402">
        <v>1000730</v>
      </c>
      <c r="F6402" t="s">
        <v>47</v>
      </c>
      <c r="G6402" t="s">
        <v>117</v>
      </c>
      <c r="H6402" t="s">
        <v>2557</v>
      </c>
      <c r="I6402">
        <v>38804243</v>
      </c>
      <c r="J6402" t="s">
        <v>2558</v>
      </c>
      <c r="K6402">
        <v>0</v>
      </c>
      <c r="L6402" t="s">
        <v>1228</v>
      </c>
      <c r="M6402">
        <v>0</v>
      </c>
      <c r="N6402" t="s">
        <v>1228</v>
      </c>
    </row>
    <row r="6403" spans="1:14" hidden="1">
      <c r="A6403">
        <v>10</v>
      </c>
      <c r="B6403">
        <v>41</v>
      </c>
      <c r="C6403" t="s">
        <v>2555</v>
      </c>
      <c r="D6403" t="s">
        <v>2713</v>
      </c>
      <c r="E6403">
        <v>1000730</v>
      </c>
      <c r="F6403" t="s">
        <v>47</v>
      </c>
      <c r="G6403" t="s">
        <v>150</v>
      </c>
      <c r="H6403" t="s">
        <v>2557</v>
      </c>
      <c r="I6403">
        <v>38804243</v>
      </c>
      <c r="J6403" t="s">
        <v>2558</v>
      </c>
      <c r="K6403">
        <v>0</v>
      </c>
      <c r="L6403" t="s">
        <v>1228</v>
      </c>
      <c r="M6403">
        <v>0</v>
      </c>
      <c r="N6403" t="s">
        <v>1228</v>
      </c>
    </row>
    <row r="6404" spans="1:14" hidden="1">
      <c r="A6404">
        <v>10</v>
      </c>
      <c r="B6404">
        <v>41</v>
      </c>
      <c r="C6404" t="s">
        <v>2555</v>
      </c>
      <c r="D6404" t="s">
        <v>2713</v>
      </c>
      <c r="E6404">
        <v>1000730</v>
      </c>
      <c r="F6404" t="s">
        <v>47</v>
      </c>
      <c r="G6404" t="s">
        <v>135</v>
      </c>
      <c r="H6404" t="s">
        <v>2557</v>
      </c>
      <c r="I6404">
        <v>38804243</v>
      </c>
      <c r="J6404" t="s">
        <v>2558</v>
      </c>
      <c r="K6404">
        <v>0</v>
      </c>
      <c r="L6404" t="s">
        <v>1228</v>
      </c>
      <c r="M6404">
        <v>0</v>
      </c>
      <c r="N6404" t="s">
        <v>1228</v>
      </c>
    </row>
    <row r="6405" spans="1:14" hidden="1">
      <c r="A6405">
        <v>10</v>
      </c>
      <c r="B6405">
        <v>41</v>
      </c>
      <c r="C6405" t="s">
        <v>2555</v>
      </c>
      <c r="D6405" t="s">
        <v>2713</v>
      </c>
      <c r="E6405">
        <v>1000730</v>
      </c>
      <c r="F6405" t="s">
        <v>47</v>
      </c>
      <c r="G6405" t="s">
        <v>155</v>
      </c>
      <c r="H6405" t="s">
        <v>2557</v>
      </c>
      <c r="I6405">
        <v>38804243</v>
      </c>
      <c r="J6405" t="s">
        <v>2558</v>
      </c>
      <c r="K6405">
        <v>0</v>
      </c>
      <c r="L6405" t="s">
        <v>1228</v>
      </c>
      <c r="M6405">
        <v>0</v>
      </c>
      <c r="N6405" t="s">
        <v>1228</v>
      </c>
    </row>
    <row r="6406" spans="1:14" hidden="1">
      <c r="A6406">
        <v>10</v>
      </c>
      <c r="B6406">
        <v>41</v>
      </c>
      <c r="C6406" t="s">
        <v>2555</v>
      </c>
      <c r="D6406" t="s">
        <v>2713</v>
      </c>
      <c r="E6406">
        <v>1000730</v>
      </c>
      <c r="F6406" t="s">
        <v>47</v>
      </c>
      <c r="G6406" t="s">
        <v>320</v>
      </c>
      <c r="H6406" t="s">
        <v>2557</v>
      </c>
      <c r="I6406">
        <v>38804243</v>
      </c>
      <c r="J6406" t="s">
        <v>2558</v>
      </c>
      <c r="K6406">
        <v>0</v>
      </c>
      <c r="L6406" t="s">
        <v>1228</v>
      </c>
      <c r="M6406">
        <v>0</v>
      </c>
      <c r="N6406" t="s">
        <v>1228</v>
      </c>
    </row>
    <row r="6407" spans="1:14" hidden="1">
      <c r="A6407">
        <v>10</v>
      </c>
      <c r="B6407">
        <v>41</v>
      </c>
      <c r="C6407" t="s">
        <v>2555</v>
      </c>
      <c r="D6407" t="s">
        <v>2713</v>
      </c>
      <c r="E6407">
        <v>1000730</v>
      </c>
      <c r="F6407" t="s">
        <v>47</v>
      </c>
      <c r="G6407" t="s">
        <v>80</v>
      </c>
      <c r="H6407" t="s">
        <v>2557</v>
      </c>
      <c r="I6407">
        <v>38804243</v>
      </c>
      <c r="J6407" t="s">
        <v>2558</v>
      </c>
      <c r="K6407">
        <v>0</v>
      </c>
      <c r="L6407" t="s">
        <v>1228</v>
      </c>
      <c r="M6407">
        <v>0</v>
      </c>
      <c r="N6407" t="s">
        <v>1228</v>
      </c>
    </row>
    <row r="6408" spans="1:14" hidden="1">
      <c r="A6408">
        <v>10</v>
      </c>
      <c r="B6408">
        <v>41</v>
      </c>
      <c r="C6408" t="s">
        <v>2555</v>
      </c>
      <c r="D6408" t="s">
        <v>2713</v>
      </c>
      <c r="E6408">
        <v>1000730</v>
      </c>
      <c r="F6408" t="s">
        <v>47</v>
      </c>
      <c r="G6408" t="s">
        <v>137</v>
      </c>
      <c r="H6408" t="s">
        <v>2557</v>
      </c>
      <c r="I6408">
        <v>38804243</v>
      </c>
      <c r="J6408" t="s">
        <v>2558</v>
      </c>
      <c r="K6408">
        <v>0</v>
      </c>
      <c r="L6408" t="s">
        <v>1228</v>
      </c>
      <c r="M6408">
        <v>0</v>
      </c>
      <c r="N6408" t="s">
        <v>1228</v>
      </c>
    </row>
    <row r="6409" spans="1:14" hidden="1">
      <c r="A6409">
        <v>10</v>
      </c>
      <c r="B6409">
        <v>41</v>
      </c>
      <c r="C6409" t="s">
        <v>2555</v>
      </c>
      <c r="D6409" t="s">
        <v>2713</v>
      </c>
      <c r="E6409">
        <v>1000730</v>
      </c>
      <c r="F6409" t="s">
        <v>47</v>
      </c>
      <c r="G6409" t="s">
        <v>117</v>
      </c>
      <c r="H6409" t="s">
        <v>2557</v>
      </c>
      <c r="I6409">
        <v>38804243</v>
      </c>
      <c r="J6409" t="s">
        <v>2558</v>
      </c>
      <c r="K6409">
        <v>0</v>
      </c>
      <c r="L6409" t="s">
        <v>1228</v>
      </c>
      <c r="M6409">
        <v>0</v>
      </c>
      <c r="N6409" t="s">
        <v>1228</v>
      </c>
    </row>
    <row r="6410" spans="1:14" hidden="1">
      <c r="A6410">
        <v>10</v>
      </c>
      <c r="B6410">
        <v>41</v>
      </c>
      <c r="C6410" t="s">
        <v>2555</v>
      </c>
      <c r="D6410" t="s">
        <v>2713</v>
      </c>
      <c r="E6410">
        <v>1000730</v>
      </c>
      <c r="F6410" t="s">
        <v>47</v>
      </c>
      <c r="G6410" t="s">
        <v>135</v>
      </c>
      <c r="H6410" t="s">
        <v>2557</v>
      </c>
      <c r="I6410">
        <v>38804243</v>
      </c>
      <c r="J6410" t="s">
        <v>2558</v>
      </c>
      <c r="K6410">
        <v>0</v>
      </c>
      <c r="L6410" t="s">
        <v>1228</v>
      </c>
      <c r="M6410">
        <v>0</v>
      </c>
      <c r="N6410" t="s">
        <v>1228</v>
      </c>
    </row>
    <row r="6411" spans="1:14" hidden="1">
      <c r="A6411">
        <v>10</v>
      </c>
      <c r="B6411">
        <v>41</v>
      </c>
      <c r="C6411" t="s">
        <v>2555</v>
      </c>
      <c r="D6411" t="s">
        <v>2713</v>
      </c>
      <c r="E6411">
        <v>1000730</v>
      </c>
      <c r="F6411" t="s">
        <v>47</v>
      </c>
      <c r="G6411" t="s">
        <v>409</v>
      </c>
      <c r="H6411" t="s">
        <v>2557</v>
      </c>
      <c r="I6411">
        <v>38804243</v>
      </c>
      <c r="J6411" t="s">
        <v>2558</v>
      </c>
      <c r="K6411">
        <v>0</v>
      </c>
      <c r="L6411" t="s">
        <v>1228</v>
      </c>
      <c r="M6411">
        <v>0</v>
      </c>
      <c r="N6411" t="s">
        <v>1228</v>
      </c>
    </row>
    <row r="6412" spans="1:14" hidden="1">
      <c r="A6412">
        <v>10</v>
      </c>
      <c r="B6412">
        <v>41</v>
      </c>
      <c r="C6412" t="s">
        <v>2555</v>
      </c>
      <c r="D6412" t="s">
        <v>2713</v>
      </c>
      <c r="E6412">
        <v>1000730</v>
      </c>
      <c r="F6412" t="s">
        <v>47</v>
      </c>
      <c r="G6412" t="s">
        <v>317</v>
      </c>
      <c r="H6412" t="s">
        <v>2557</v>
      </c>
      <c r="I6412">
        <v>38804243</v>
      </c>
      <c r="J6412" t="s">
        <v>2558</v>
      </c>
      <c r="K6412">
        <v>0</v>
      </c>
      <c r="L6412" t="s">
        <v>1228</v>
      </c>
      <c r="M6412">
        <v>0</v>
      </c>
      <c r="N6412" t="s">
        <v>1228</v>
      </c>
    </row>
    <row r="6413" spans="1:14" hidden="1">
      <c r="A6413">
        <v>10</v>
      </c>
      <c r="B6413">
        <v>41</v>
      </c>
      <c r="C6413" t="s">
        <v>2555</v>
      </c>
      <c r="D6413" t="s">
        <v>2713</v>
      </c>
      <c r="E6413">
        <v>1000730</v>
      </c>
      <c r="F6413" t="s">
        <v>47</v>
      </c>
      <c r="G6413" t="s">
        <v>80</v>
      </c>
      <c r="H6413" t="s">
        <v>2557</v>
      </c>
      <c r="I6413">
        <v>38804243</v>
      </c>
      <c r="J6413" t="s">
        <v>2558</v>
      </c>
      <c r="K6413">
        <v>0</v>
      </c>
      <c r="L6413" t="s">
        <v>1228</v>
      </c>
      <c r="M6413">
        <v>0</v>
      </c>
      <c r="N6413" t="s">
        <v>1228</v>
      </c>
    </row>
    <row r="6414" spans="1:14" hidden="1">
      <c r="A6414">
        <v>10</v>
      </c>
      <c r="B6414">
        <v>41</v>
      </c>
      <c r="C6414" t="s">
        <v>2555</v>
      </c>
      <c r="D6414" t="s">
        <v>2713</v>
      </c>
      <c r="E6414">
        <v>1000730</v>
      </c>
      <c r="F6414" t="s">
        <v>47</v>
      </c>
      <c r="G6414" t="s">
        <v>117</v>
      </c>
      <c r="H6414" t="s">
        <v>2557</v>
      </c>
      <c r="I6414">
        <v>38804243</v>
      </c>
      <c r="J6414" t="s">
        <v>2558</v>
      </c>
      <c r="K6414">
        <v>0</v>
      </c>
      <c r="L6414" t="s">
        <v>1228</v>
      </c>
      <c r="M6414">
        <v>0</v>
      </c>
      <c r="N6414" t="s">
        <v>1228</v>
      </c>
    </row>
    <row r="6415" spans="1:14" hidden="1">
      <c r="A6415">
        <v>10</v>
      </c>
      <c r="B6415">
        <v>41</v>
      </c>
      <c r="C6415" t="s">
        <v>2555</v>
      </c>
      <c r="D6415" t="s">
        <v>2713</v>
      </c>
      <c r="E6415">
        <v>1000730</v>
      </c>
      <c r="F6415" t="s">
        <v>47</v>
      </c>
      <c r="G6415" t="s">
        <v>245</v>
      </c>
      <c r="H6415" t="s">
        <v>2557</v>
      </c>
      <c r="I6415">
        <v>38804243</v>
      </c>
      <c r="J6415" t="s">
        <v>2558</v>
      </c>
      <c r="K6415">
        <v>0</v>
      </c>
      <c r="L6415" t="s">
        <v>1228</v>
      </c>
      <c r="M6415">
        <v>0</v>
      </c>
      <c r="N6415" t="s">
        <v>1228</v>
      </c>
    </row>
    <row r="6416" spans="1:14" hidden="1">
      <c r="A6416">
        <v>10</v>
      </c>
      <c r="B6416">
        <v>41</v>
      </c>
      <c r="C6416" t="s">
        <v>2555</v>
      </c>
      <c r="D6416" t="s">
        <v>2713</v>
      </c>
      <c r="E6416">
        <v>1000730</v>
      </c>
      <c r="F6416" t="s">
        <v>47</v>
      </c>
      <c r="G6416" t="s">
        <v>326</v>
      </c>
      <c r="H6416" t="s">
        <v>2557</v>
      </c>
      <c r="I6416">
        <v>38804243</v>
      </c>
      <c r="J6416" t="s">
        <v>2558</v>
      </c>
      <c r="K6416">
        <v>0</v>
      </c>
      <c r="L6416" t="s">
        <v>1228</v>
      </c>
      <c r="M6416">
        <v>0</v>
      </c>
      <c r="N6416" t="s">
        <v>1228</v>
      </c>
    </row>
    <row r="6417" spans="1:14" hidden="1">
      <c r="A6417">
        <v>10</v>
      </c>
      <c r="B6417">
        <v>41</v>
      </c>
      <c r="C6417" t="s">
        <v>2555</v>
      </c>
      <c r="D6417" t="s">
        <v>2713</v>
      </c>
      <c r="E6417">
        <v>1000730</v>
      </c>
      <c r="F6417" t="s">
        <v>47</v>
      </c>
      <c r="G6417" t="s">
        <v>254</v>
      </c>
      <c r="H6417" t="s">
        <v>2557</v>
      </c>
      <c r="I6417">
        <v>38804243</v>
      </c>
      <c r="J6417" t="s">
        <v>2558</v>
      </c>
      <c r="K6417">
        <v>0</v>
      </c>
      <c r="L6417" t="s">
        <v>1228</v>
      </c>
      <c r="M6417">
        <v>0</v>
      </c>
      <c r="N6417" t="s">
        <v>1228</v>
      </c>
    </row>
    <row r="6418" spans="1:14" hidden="1">
      <c r="A6418">
        <v>10</v>
      </c>
      <c r="B6418">
        <v>41</v>
      </c>
      <c r="C6418" t="s">
        <v>2555</v>
      </c>
      <c r="D6418" t="s">
        <v>2713</v>
      </c>
      <c r="E6418">
        <v>1000730</v>
      </c>
      <c r="F6418" t="s">
        <v>47</v>
      </c>
      <c r="G6418" t="s">
        <v>135</v>
      </c>
      <c r="H6418" t="s">
        <v>2557</v>
      </c>
      <c r="I6418">
        <v>38804243</v>
      </c>
      <c r="J6418" t="s">
        <v>2558</v>
      </c>
      <c r="K6418">
        <v>0</v>
      </c>
      <c r="L6418" t="s">
        <v>1228</v>
      </c>
      <c r="M6418">
        <v>0</v>
      </c>
      <c r="N6418" t="s">
        <v>1228</v>
      </c>
    </row>
    <row r="6419" spans="1:14" hidden="1">
      <c r="A6419">
        <v>10</v>
      </c>
      <c r="B6419">
        <v>41</v>
      </c>
      <c r="C6419" t="s">
        <v>2555</v>
      </c>
      <c r="D6419" t="s">
        <v>2713</v>
      </c>
      <c r="E6419">
        <v>1000730</v>
      </c>
      <c r="F6419" t="s">
        <v>47</v>
      </c>
      <c r="G6419" t="s">
        <v>317</v>
      </c>
      <c r="H6419" t="s">
        <v>2557</v>
      </c>
      <c r="I6419">
        <v>38804243</v>
      </c>
      <c r="J6419" t="s">
        <v>2558</v>
      </c>
      <c r="K6419">
        <v>0</v>
      </c>
      <c r="L6419" t="s">
        <v>1228</v>
      </c>
      <c r="M6419">
        <v>0</v>
      </c>
      <c r="N6419" t="s">
        <v>1228</v>
      </c>
    </row>
    <row r="6420" spans="1:14" hidden="1">
      <c r="A6420">
        <v>10</v>
      </c>
      <c r="B6420">
        <v>41</v>
      </c>
      <c r="C6420" t="s">
        <v>2555</v>
      </c>
      <c r="D6420" t="s">
        <v>2713</v>
      </c>
      <c r="E6420">
        <v>1000730</v>
      </c>
      <c r="F6420" t="s">
        <v>47</v>
      </c>
      <c r="G6420" t="s">
        <v>279</v>
      </c>
      <c r="H6420" t="s">
        <v>2557</v>
      </c>
      <c r="I6420">
        <v>38804243</v>
      </c>
      <c r="J6420" t="s">
        <v>2558</v>
      </c>
      <c r="K6420">
        <v>0</v>
      </c>
      <c r="L6420" t="s">
        <v>1228</v>
      </c>
      <c r="M6420">
        <v>0</v>
      </c>
      <c r="N6420" t="s">
        <v>1228</v>
      </c>
    </row>
    <row r="6421" spans="1:14" hidden="1">
      <c r="A6421">
        <v>10</v>
      </c>
      <c r="B6421">
        <v>41</v>
      </c>
      <c r="C6421" t="s">
        <v>2555</v>
      </c>
      <c r="D6421" t="s">
        <v>2713</v>
      </c>
      <c r="E6421">
        <v>1000730</v>
      </c>
      <c r="F6421" t="s">
        <v>47</v>
      </c>
      <c r="G6421" t="s">
        <v>80</v>
      </c>
      <c r="H6421" t="s">
        <v>2557</v>
      </c>
      <c r="I6421">
        <v>38804243</v>
      </c>
      <c r="J6421" t="s">
        <v>2558</v>
      </c>
      <c r="K6421">
        <v>0</v>
      </c>
      <c r="L6421" t="s">
        <v>1228</v>
      </c>
      <c r="M6421">
        <v>0</v>
      </c>
      <c r="N6421" t="s">
        <v>1228</v>
      </c>
    </row>
    <row r="6422" spans="1:14" hidden="1">
      <c r="A6422">
        <v>10</v>
      </c>
      <c r="B6422">
        <v>41</v>
      </c>
      <c r="C6422" t="s">
        <v>2555</v>
      </c>
      <c r="D6422" t="s">
        <v>2713</v>
      </c>
      <c r="E6422">
        <v>1000730</v>
      </c>
      <c r="F6422" t="s">
        <v>47</v>
      </c>
      <c r="G6422" t="s">
        <v>414</v>
      </c>
      <c r="H6422" t="s">
        <v>2557</v>
      </c>
      <c r="I6422">
        <v>38804243</v>
      </c>
      <c r="J6422" t="s">
        <v>2558</v>
      </c>
      <c r="K6422">
        <v>0</v>
      </c>
      <c r="L6422" t="s">
        <v>1228</v>
      </c>
      <c r="M6422">
        <v>0</v>
      </c>
      <c r="N6422" t="s">
        <v>1228</v>
      </c>
    </row>
    <row r="6423" spans="1:14" hidden="1">
      <c r="A6423">
        <v>10</v>
      </c>
      <c r="B6423">
        <v>41</v>
      </c>
      <c r="C6423" t="s">
        <v>2555</v>
      </c>
      <c r="D6423" t="s">
        <v>2713</v>
      </c>
      <c r="E6423">
        <v>1000730</v>
      </c>
      <c r="F6423" t="s">
        <v>47</v>
      </c>
      <c r="G6423" t="s">
        <v>117</v>
      </c>
      <c r="H6423" t="s">
        <v>2557</v>
      </c>
      <c r="I6423">
        <v>38804243</v>
      </c>
      <c r="J6423" t="s">
        <v>2558</v>
      </c>
      <c r="K6423">
        <v>0</v>
      </c>
      <c r="L6423" t="s">
        <v>1228</v>
      </c>
      <c r="M6423">
        <v>0</v>
      </c>
      <c r="N6423" t="s">
        <v>1228</v>
      </c>
    </row>
    <row r="6424" spans="1:14" hidden="1">
      <c r="A6424">
        <v>10</v>
      </c>
      <c r="B6424">
        <v>41</v>
      </c>
      <c r="C6424" t="s">
        <v>2555</v>
      </c>
      <c r="D6424" t="s">
        <v>2713</v>
      </c>
      <c r="E6424">
        <v>1000730</v>
      </c>
      <c r="F6424" t="s">
        <v>47</v>
      </c>
      <c r="G6424" t="s">
        <v>182</v>
      </c>
      <c r="H6424" t="s">
        <v>2557</v>
      </c>
      <c r="I6424">
        <v>38804243</v>
      </c>
      <c r="J6424" t="s">
        <v>2558</v>
      </c>
      <c r="K6424">
        <v>0</v>
      </c>
      <c r="L6424" t="s">
        <v>1228</v>
      </c>
      <c r="M6424">
        <v>0</v>
      </c>
      <c r="N6424" t="s">
        <v>1228</v>
      </c>
    </row>
    <row r="6425" spans="1:14" hidden="1">
      <c r="A6425">
        <v>10</v>
      </c>
      <c r="B6425">
        <v>41</v>
      </c>
      <c r="C6425" t="s">
        <v>2555</v>
      </c>
      <c r="D6425" t="s">
        <v>2713</v>
      </c>
      <c r="E6425">
        <v>1000730</v>
      </c>
      <c r="F6425" t="s">
        <v>47</v>
      </c>
      <c r="G6425" t="s">
        <v>150</v>
      </c>
      <c r="H6425" t="s">
        <v>2557</v>
      </c>
      <c r="I6425">
        <v>38804243</v>
      </c>
      <c r="J6425" t="s">
        <v>2558</v>
      </c>
      <c r="K6425">
        <v>0</v>
      </c>
      <c r="L6425" t="s">
        <v>1228</v>
      </c>
      <c r="M6425">
        <v>0</v>
      </c>
      <c r="N6425" t="s">
        <v>1228</v>
      </c>
    </row>
    <row r="6426" spans="1:14" hidden="1">
      <c r="A6426">
        <v>10</v>
      </c>
      <c r="B6426">
        <v>41</v>
      </c>
      <c r="C6426" t="s">
        <v>2555</v>
      </c>
      <c r="D6426" t="s">
        <v>2713</v>
      </c>
      <c r="E6426">
        <v>1000730</v>
      </c>
      <c r="F6426" t="s">
        <v>47</v>
      </c>
      <c r="G6426" t="s">
        <v>117</v>
      </c>
      <c r="H6426" t="s">
        <v>2557</v>
      </c>
      <c r="I6426">
        <v>38804243</v>
      </c>
      <c r="J6426" t="s">
        <v>2558</v>
      </c>
      <c r="K6426">
        <v>0</v>
      </c>
      <c r="L6426" t="s">
        <v>1228</v>
      </c>
      <c r="M6426">
        <v>0</v>
      </c>
      <c r="N6426" t="s">
        <v>1228</v>
      </c>
    </row>
    <row r="6427" spans="1:14" hidden="1">
      <c r="A6427">
        <v>10</v>
      </c>
      <c r="B6427">
        <v>41</v>
      </c>
      <c r="C6427" t="s">
        <v>2555</v>
      </c>
      <c r="D6427" t="s">
        <v>2713</v>
      </c>
      <c r="E6427">
        <v>1000730</v>
      </c>
      <c r="F6427" t="s">
        <v>47</v>
      </c>
      <c r="G6427" t="s">
        <v>137</v>
      </c>
      <c r="H6427" t="s">
        <v>2557</v>
      </c>
      <c r="I6427">
        <v>38804243</v>
      </c>
      <c r="J6427" t="s">
        <v>2558</v>
      </c>
      <c r="K6427">
        <v>0</v>
      </c>
      <c r="L6427" t="s">
        <v>1228</v>
      </c>
      <c r="M6427">
        <v>0</v>
      </c>
      <c r="N6427" t="s">
        <v>1228</v>
      </c>
    </row>
    <row r="6428" spans="1:14" hidden="1">
      <c r="A6428">
        <v>10</v>
      </c>
      <c r="B6428">
        <v>41</v>
      </c>
      <c r="C6428" t="s">
        <v>2555</v>
      </c>
      <c r="D6428" t="s">
        <v>2713</v>
      </c>
      <c r="E6428">
        <v>1000730</v>
      </c>
      <c r="F6428" t="s">
        <v>47</v>
      </c>
      <c r="G6428" t="s">
        <v>182</v>
      </c>
      <c r="H6428" t="s">
        <v>2557</v>
      </c>
      <c r="I6428">
        <v>38804243</v>
      </c>
      <c r="J6428" t="s">
        <v>2558</v>
      </c>
      <c r="K6428">
        <v>0</v>
      </c>
      <c r="L6428" t="s">
        <v>1228</v>
      </c>
      <c r="M6428">
        <v>0</v>
      </c>
      <c r="N6428" t="s">
        <v>1228</v>
      </c>
    </row>
    <row r="6429" spans="1:14" hidden="1">
      <c r="A6429">
        <v>10</v>
      </c>
      <c r="B6429">
        <v>41</v>
      </c>
      <c r="C6429" t="s">
        <v>2555</v>
      </c>
      <c r="D6429" t="s">
        <v>2713</v>
      </c>
      <c r="E6429">
        <v>1000730</v>
      </c>
      <c r="F6429" t="s">
        <v>47</v>
      </c>
      <c r="G6429" t="s">
        <v>194</v>
      </c>
      <c r="H6429" t="s">
        <v>2557</v>
      </c>
      <c r="I6429">
        <v>38804243</v>
      </c>
      <c r="J6429" t="s">
        <v>2558</v>
      </c>
      <c r="K6429">
        <v>0</v>
      </c>
      <c r="L6429" t="s">
        <v>1228</v>
      </c>
      <c r="M6429">
        <v>0</v>
      </c>
      <c r="N6429" t="s">
        <v>1228</v>
      </c>
    </row>
    <row r="6430" spans="1:14" hidden="1">
      <c r="A6430">
        <v>10</v>
      </c>
      <c r="B6430">
        <v>41</v>
      </c>
      <c r="C6430" t="s">
        <v>2555</v>
      </c>
      <c r="D6430" t="s">
        <v>2713</v>
      </c>
      <c r="E6430">
        <v>1000730</v>
      </c>
      <c r="F6430" t="s">
        <v>47</v>
      </c>
      <c r="G6430" t="s">
        <v>155</v>
      </c>
      <c r="H6430" t="s">
        <v>2557</v>
      </c>
      <c r="I6430">
        <v>38804243</v>
      </c>
      <c r="J6430" t="s">
        <v>2558</v>
      </c>
      <c r="K6430">
        <v>0</v>
      </c>
      <c r="L6430" t="s">
        <v>1228</v>
      </c>
      <c r="M6430">
        <v>0</v>
      </c>
      <c r="N6430" t="s">
        <v>1228</v>
      </c>
    </row>
    <row r="6431" spans="1:14" hidden="1">
      <c r="A6431">
        <v>10</v>
      </c>
      <c r="B6431">
        <v>41</v>
      </c>
      <c r="C6431" t="s">
        <v>2555</v>
      </c>
      <c r="D6431" t="s">
        <v>2713</v>
      </c>
      <c r="E6431">
        <v>1000730</v>
      </c>
      <c r="F6431" t="s">
        <v>47</v>
      </c>
      <c r="G6431" t="s">
        <v>117</v>
      </c>
      <c r="H6431" t="s">
        <v>2557</v>
      </c>
      <c r="I6431">
        <v>38804243</v>
      </c>
      <c r="J6431" t="s">
        <v>2558</v>
      </c>
      <c r="K6431">
        <v>0</v>
      </c>
      <c r="L6431" t="s">
        <v>1228</v>
      </c>
      <c r="M6431">
        <v>0</v>
      </c>
      <c r="N6431" t="s">
        <v>1228</v>
      </c>
    </row>
    <row r="6432" spans="1:14" hidden="1">
      <c r="A6432">
        <v>10</v>
      </c>
      <c r="B6432">
        <v>41</v>
      </c>
      <c r="C6432" t="s">
        <v>2555</v>
      </c>
      <c r="D6432" t="s">
        <v>2713</v>
      </c>
      <c r="E6432">
        <v>1000730</v>
      </c>
      <c r="F6432" t="s">
        <v>47</v>
      </c>
      <c r="G6432" t="s">
        <v>117</v>
      </c>
      <c r="H6432" t="s">
        <v>2557</v>
      </c>
      <c r="I6432">
        <v>38804243</v>
      </c>
      <c r="J6432" t="s">
        <v>2558</v>
      </c>
      <c r="K6432">
        <v>0</v>
      </c>
      <c r="L6432" t="s">
        <v>1228</v>
      </c>
      <c r="M6432">
        <v>0</v>
      </c>
      <c r="N6432" t="s">
        <v>1228</v>
      </c>
    </row>
    <row r="6433" spans="1:14" hidden="1">
      <c r="A6433">
        <v>10</v>
      </c>
      <c r="B6433">
        <v>41</v>
      </c>
      <c r="C6433" t="s">
        <v>2555</v>
      </c>
      <c r="D6433" t="s">
        <v>2713</v>
      </c>
      <c r="E6433">
        <v>1000730</v>
      </c>
      <c r="F6433" t="s">
        <v>47</v>
      </c>
      <c r="G6433" t="s">
        <v>252</v>
      </c>
      <c r="H6433" t="s">
        <v>2557</v>
      </c>
      <c r="I6433">
        <v>38804243</v>
      </c>
      <c r="J6433" t="s">
        <v>2558</v>
      </c>
      <c r="K6433">
        <v>0</v>
      </c>
      <c r="L6433" t="s">
        <v>1228</v>
      </c>
      <c r="M6433">
        <v>0</v>
      </c>
      <c r="N6433" t="s">
        <v>1228</v>
      </c>
    </row>
    <row r="6434" spans="1:14" hidden="1">
      <c r="A6434">
        <v>10</v>
      </c>
      <c r="B6434">
        <v>41</v>
      </c>
      <c r="C6434" t="s">
        <v>2555</v>
      </c>
      <c r="D6434" t="s">
        <v>2713</v>
      </c>
      <c r="E6434">
        <v>1000730</v>
      </c>
      <c r="F6434" t="s">
        <v>47</v>
      </c>
      <c r="G6434" t="s">
        <v>135</v>
      </c>
      <c r="H6434" t="s">
        <v>2557</v>
      </c>
      <c r="I6434">
        <v>38804243</v>
      </c>
      <c r="J6434" t="s">
        <v>2558</v>
      </c>
      <c r="K6434">
        <v>0</v>
      </c>
      <c r="L6434" t="s">
        <v>1228</v>
      </c>
      <c r="M6434">
        <v>0</v>
      </c>
      <c r="N6434" t="s">
        <v>1228</v>
      </c>
    </row>
    <row r="6435" spans="1:14" hidden="1">
      <c r="A6435">
        <v>10</v>
      </c>
      <c r="B6435">
        <v>41</v>
      </c>
      <c r="C6435" t="s">
        <v>2555</v>
      </c>
      <c r="D6435" t="s">
        <v>2713</v>
      </c>
      <c r="E6435">
        <v>1000730</v>
      </c>
      <c r="F6435" t="s">
        <v>47</v>
      </c>
      <c r="G6435" t="s">
        <v>137</v>
      </c>
      <c r="H6435" t="s">
        <v>2557</v>
      </c>
      <c r="I6435">
        <v>38804243</v>
      </c>
      <c r="J6435" t="s">
        <v>2558</v>
      </c>
      <c r="K6435">
        <v>0</v>
      </c>
      <c r="L6435" t="s">
        <v>1228</v>
      </c>
      <c r="M6435">
        <v>0</v>
      </c>
      <c r="N6435" t="s">
        <v>1228</v>
      </c>
    </row>
    <row r="6436" spans="1:14" hidden="1">
      <c r="A6436">
        <v>10</v>
      </c>
      <c r="B6436">
        <v>41</v>
      </c>
      <c r="C6436" t="s">
        <v>2555</v>
      </c>
      <c r="D6436" t="s">
        <v>2713</v>
      </c>
      <c r="E6436">
        <v>1000730</v>
      </c>
      <c r="F6436" t="s">
        <v>47</v>
      </c>
      <c r="G6436" t="s">
        <v>150</v>
      </c>
      <c r="H6436" t="s">
        <v>2557</v>
      </c>
      <c r="I6436">
        <v>38804243</v>
      </c>
      <c r="J6436" t="s">
        <v>2558</v>
      </c>
      <c r="K6436">
        <v>0</v>
      </c>
      <c r="L6436" t="s">
        <v>1228</v>
      </c>
      <c r="M6436">
        <v>0</v>
      </c>
      <c r="N6436" t="s">
        <v>1228</v>
      </c>
    </row>
    <row r="6437" spans="1:14" hidden="1">
      <c r="A6437">
        <v>10</v>
      </c>
      <c r="B6437">
        <v>41</v>
      </c>
      <c r="C6437" t="s">
        <v>2555</v>
      </c>
      <c r="D6437" t="s">
        <v>2713</v>
      </c>
      <c r="E6437">
        <v>1000730</v>
      </c>
      <c r="F6437" t="s">
        <v>47</v>
      </c>
      <c r="G6437" t="s">
        <v>135</v>
      </c>
      <c r="H6437" t="s">
        <v>2557</v>
      </c>
      <c r="I6437">
        <v>38804243</v>
      </c>
      <c r="J6437" t="s">
        <v>2558</v>
      </c>
      <c r="K6437">
        <v>0</v>
      </c>
      <c r="L6437" t="s">
        <v>1228</v>
      </c>
      <c r="M6437">
        <v>0</v>
      </c>
      <c r="N6437" t="s">
        <v>1228</v>
      </c>
    </row>
    <row r="6438" spans="1:14" hidden="1">
      <c r="A6438">
        <v>10</v>
      </c>
      <c r="B6438">
        <v>41</v>
      </c>
      <c r="C6438" t="s">
        <v>2555</v>
      </c>
      <c r="D6438" t="s">
        <v>2713</v>
      </c>
      <c r="E6438">
        <v>1000730</v>
      </c>
      <c r="F6438" t="s">
        <v>47</v>
      </c>
      <c r="G6438" t="s">
        <v>279</v>
      </c>
      <c r="H6438" t="s">
        <v>2557</v>
      </c>
      <c r="I6438">
        <v>38804243</v>
      </c>
      <c r="J6438" t="s">
        <v>2558</v>
      </c>
      <c r="K6438">
        <v>0</v>
      </c>
      <c r="L6438" t="s">
        <v>1228</v>
      </c>
      <c r="M6438">
        <v>0</v>
      </c>
      <c r="N6438" t="s">
        <v>1228</v>
      </c>
    </row>
    <row r="6439" spans="1:14" hidden="1">
      <c r="A6439">
        <v>10</v>
      </c>
      <c r="B6439">
        <v>41</v>
      </c>
      <c r="C6439" t="s">
        <v>2555</v>
      </c>
      <c r="D6439" t="s">
        <v>2713</v>
      </c>
      <c r="E6439">
        <v>1000730</v>
      </c>
      <c r="F6439" t="s">
        <v>47</v>
      </c>
      <c r="G6439" t="s">
        <v>250</v>
      </c>
      <c r="H6439" t="s">
        <v>2557</v>
      </c>
      <c r="I6439">
        <v>38804243</v>
      </c>
      <c r="J6439" t="s">
        <v>2558</v>
      </c>
      <c r="K6439">
        <v>0</v>
      </c>
      <c r="L6439" t="s">
        <v>1228</v>
      </c>
      <c r="M6439">
        <v>0</v>
      </c>
      <c r="N6439" t="s">
        <v>1228</v>
      </c>
    </row>
    <row r="6440" spans="1:14" hidden="1">
      <c r="A6440">
        <v>10</v>
      </c>
      <c r="B6440">
        <v>41</v>
      </c>
      <c r="C6440" t="s">
        <v>2555</v>
      </c>
      <c r="D6440" t="s">
        <v>2713</v>
      </c>
      <c r="E6440">
        <v>1000730</v>
      </c>
      <c r="F6440" t="s">
        <v>47</v>
      </c>
      <c r="G6440" t="s">
        <v>254</v>
      </c>
      <c r="H6440" t="s">
        <v>2557</v>
      </c>
      <c r="I6440">
        <v>38804243</v>
      </c>
      <c r="J6440" t="s">
        <v>2558</v>
      </c>
      <c r="K6440">
        <v>0</v>
      </c>
      <c r="L6440" t="s">
        <v>1228</v>
      </c>
      <c r="M6440">
        <v>0</v>
      </c>
      <c r="N6440" t="s">
        <v>1228</v>
      </c>
    </row>
    <row r="6441" spans="1:14" hidden="1">
      <c r="A6441">
        <v>10</v>
      </c>
      <c r="B6441">
        <v>41</v>
      </c>
      <c r="C6441" t="s">
        <v>2555</v>
      </c>
      <c r="D6441" t="s">
        <v>2713</v>
      </c>
      <c r="E6441">
        <v>1000730</v>
      </c>
      <c r="F6441" t="s">
        <v>47</v>
      </c>
      <c r="G6441" t="s">
        <v>135</v>
      </c>
      <c r="H6441" t="s">
        <v>2557</v>
      </c>
      <c r="I6441">
        <v>38804243</v>
      </c>
      <c r="J6441" t="s">
        <v>2558</v>
      </c>
      <c r="K6441">
        <v>0</v>
      </c>
      <c r="L6441" t="s">
        <v>1228</v>
      </c>
      <c r="M6441">
        <v>0</v>
      </c>
      <c r="N6441" t="s">
        <v>1228</v>
      </c>
    </row>
    <row r="6442" spans="1:14" hidden="1">
      <c r="A6442">
        <v>10</v>
      </c>
      <c r="B6442">
        <v>41</v>
      </c>
      <c r="C6442" t="s">
        <v>2555</v>
      </c>
      <c r="D6442" t="s">
        <v>2713</v>
      </c>
      <c r="E6442">
        <v>1000730</v>
      </c>
      <c r="F6442" t="s">
        <v>47</v>
      </c>
      <c r="G6442" t="s">
        <v>317</v>
      </c>
      <c r="H6442" t="s">
        <v>2557</v>
      </c>
      <c r="I6442">
        <v>38804243</v>
      </c>
      <c r="J6442" t="s">
        <v>2558</v>
      </c>
      <c r="K6442">
        <v>0</v>
      </c>
      <c r="L6442" t="s">
        <v>1228</v>
      </c>
      <c r="M6442">
        <v>0</v>
      </c>
      <c r="N6442" t="s">
        <v>1228</v>
      </c>
    </row>
    <row r="6443" spans="1:14" hidden="1">
      <c r="A6443">
        <v>10</v>
      </c>
      <c r="B6443">
        <v>41</v>
      </c>
      <c r="C6443" t="s">
        <v>2555</v>
      </c>
      <c r="D6443" t="s">
        <v>2713</v>
      </c>
      <c r="E6443">
        <v>1000730</v>
      </c>
      <c r="F6443" t="s">
        <v>47</v>
      </c>
      <c r="G6443" t="s">
        <v>279</v>
      </c>
      <c r="H6443" t="s">
        <v>2557</v>
      </c>
      <c r="I6443">
        <v>38804243</v>
      </c>
      <c r="J6443" t="s">
        <v>2558</v>
      </c>
      <c r="K6443">
        <v>0</v>
      </c>
      <c r="L6443" t="s">
        <v>1228</v>
      </c>
      <c r="M6443">
        <v>0</v>
      </c>
      <c r="N6443" t="s">
        <v>1228</v>
      </c>
    </row>
    <row r="6444" spans="1:14" hidden="1">
      <c r="A6444">
        <v>10</v>
      </c>
      <c r="B6444">
        <v>41</v>
      </c>
      <c r="C6444" t="s">
        <v>2555</v>
      </c>
      <c r="D6444" t="s">
        <v>2713</v>
      </c>
      <c r="E6444">
        <v>1000730</v>
      </c>
      <c r="F6444" t="s">
        <v>47</v>
      </c>
      <c r="G6444" t="s">
        <v>80</v>
      </c>
      <c r="H6444" t="s">
        <v>2557</v>
      </c>
      <c r="I6444">
        <v>38804243</v>
      </c>
      <c r="J6444" t="s">
        <v>2558</v>
      </c>
      <c r="K6444">
        <v>0</v>
      </c>
      <c r="L6444" t="s">
        <v>1228</v>
      </c>
      <c r="M6444">
        <v>0</v>
      </c>
      <c r="N6444" t="s">
        <v>1228</v>
      </c>
    </row>
    <row r="6445" spans="1:14" hidden="1">
      <c r="A6445">
        <v>10</v>
      </c>
      <c r="B6445">
        <v>41</v>
      </c>
      <c r="C6445" t="s">
        <v>2555</v>
      </c>
      <c r="D6445" t="s">
        <v>2713</v>
      </c>
      <c r="E6445">
        <v>1000730</v>
      </c>
      <c r="F6445" t="s">
        <v>47</v>
      </c>
      <c r="G6445" t="s">
        <v>117</v>
      </c>
      <c r="H6445" t="s">
        <v>2557</v>
      </c>
      <c r="I6445">
        <v>38804243</v>
      </c>
      <c r="J6445" t="s">
        <v>2558</v>
      </c>
      <c r="K6445">
        <v>0</v>
      </c>
      <c r="L6445" t="s">
        <v>1228</v>
      </c>
      <c r="M6445">
        <v>0</v>
      </c>
      <c r="N6445" t="s">
        <v>1228</v>
      </c>
    </row>
    <row r="6446" spans="1:14" hidden="1">
      <c r="A6446">
        <v>10</v>
      </c>
      <c r="B6446">
        <v>41</v>
      </c>
      <c r="C6446" t="s">
        <v>2555</v>
      </c>
      <c r="D6446" t="s">
        <v>2713</v>
      </c>
      <c r="E6446">
        <v>1000730</v>
      </c>
      <c r="F6446" t="s">
        <v>47</v>
      </c>
      <c r="G6446" t="s">
        <v>414</v>
      </c>
      <c r="H6446" t="s">
        <v>2557</v>
      </c>
      <c r="I6446">
        <v>38804243</v>
      </c>
      <c r="J6446" t="s">
        <v>2558</v>
      </c>
      <c r="K6446">
        <v>0</v>
      </c>
      <c r="L6446" t="s">
        <v>1228</v>
      </c>
      <c r="M6446">
        <v>0</v>
      </c>
      <c r="N6446" t="s">
        <v>1228</v>
      </c>
    </row>
    <row r="6447" spans="1:14" hidden="1">
      <c r="A6447">
        <v>10</v>
      </c>
      <c r="B6447">
        <v>41</v>
      </c>
      <c r="C6447" t="s">
        <v>2555</v>
      </c>
      <c r="D6447" t="s">
        <v>2713</v>
      </c>
      <c r="E6447">
        <v>1000730</v>
      </c>
      <c r="F6447" t="s">
        <v>47</v>
      </c>
      <c r="G6447" t="s">
        <v>117</v>
      </c>
      <c r="H6447" t="s">
        <v>2557</v>
      </c>
      <c r="I6447">
        <v>38804243</v>
      </c>
      <c r="J6447" t="s">
        <v>2558</v>
      </c>
      <c r="K6447">
        <v>0</v>
      </c>
      <c r="L6447" t="s">
        <v>1228</v>
      </c>
      <c r="M6447">
        <v>0</v>
      </c>
      <c r="N6447" t="s">
        <v>1228</v>
      </c>
    </row>
    <row r="6448" spans="1:14" hidden="1">
      <c r="A6448">
        <v>10</v>
      </c>
      <c r="B6448">
        <v>41</v>
      </c>
      <c r="C6448" t="s">
        <v>2555</v>
      </c>
      <c r="D6448" t="s">
        <v>2713</v>
      </c>
      <c r="E6448">
        <v>1000730</v>
      </c>
      <c r="F6448" t="s">
        <v>47</v>
      </c>
      <c r="G6448" t="s">
        <v>117</v>
      </c>
      <c r="H6448" t="s">
        <v>2557</v>
      </c>
      <c r="I6448">
        <v>38804243</v>
      </c>
      <c r="J6448" t="s">
        <v>2558</v>
      </c>
      <c r="K6448">
        <v>0</v>
      </c>
      <c r="L6448" t="s">
        <v>1228</v>
      </c>
      <c r="M6448">
        <v>0</v>
      </c>
      <c r="N6448" t="s">
        <v>1228</v>
      </c>
    </row>
    <row r="6449" spans="1:14" hidden="1">
      <c r="A6449">
        <v>10</v>
      </c>
      <c r="B6449">
        <v>41</v>
      </c>
      <c r="C6449" t="s">
        <v>2555</v>
      </c>
      <c r="D6449" t="s">
        <v>2713</v>
      </c>
      <c r="E6449">
        <v>1000730</v>
      </c>
      <c r="F6449" t="s">
        <v>47</v>
      </c>
      <c r="G6449" t="s">
        <v>80</v>
      </c>
      <c r="H6449" t="s">
        <v>2557</v>
      </c>
      <c r="I6449">
        <v>38804243</v>
      </c>
      <c r="J6449" t="s">
        <v>2558</v>
      </c>
      <c r="K6449">
        <v>0</v>
      </c>
      <c r="L6449" t="s">
        <v>1228</v>
      </c>
      <c r="M6449">
        <v>0</v>
      </c>
      <c r="N6449" t="s">
        <v>1228</v>
      </c>
    </row>
    <row r="6450" spans="1:14" hidden="1">
      <c r="A6450">
        <v>10</v>
      </c>
      <c r="B6450">
        <v>41</v>
      </c>
      <c r="C6450" t="s">
        <v>2555</v>
      </c>
      <c r="D6450" t="s">
        <v>2713</v>
      </c>
      <c r="E6450">
        <v>1000730</v>
      </c>
      <c r="F6450" t="s">
        <v>47</v>
      </c>
      <c r="G6450" t="s">
        <v>252</v>
      </c>
      <c r="H6450" t="s">
        <v>2557</v>
      </c>
      <c r="I6450">
        <v>38804243</v>
      </c>
      <c r="J6450" t="s">
        <v>2558</v>
      </c>
      <c r="K6450">
        <v>0</v>
      </c>
      <c r="L6450" t="s">
        <v>1228</v>
      </c>
      <c r="M6450">
        <v>0</v>
      </c>
      <c r="N6450" t="s">
        <v>1228</v>
      </c>
    </row>
    <row r="6451" spans="1:14" hidden="1">
      <c r="A6451">
        <v>10</v>
      </c>
      <c r="B6451">
        <v>41</v>
      </c>
      <c r="C6451" t="s">
        <v>2555</v>
      </c>
      <c r="D6451" t="s">
        <v>2713</v>
      </c>
      <c r="E6451">
        <v>1000730</v>
      </c>
      <c r="F6451" t="s">
        <v>47</v>
      </c>
      <c r="G6451" t="s">
        <v>475</v>
      </c>
      <c r="H6451" t="s">
        <v>2557</v>
      </c>
      <c r="I6451">
        <v>38804243</v>
      </c>
      <c r="J6451" t="s">
        <v>2558</v>
      </c>
      <c r="K6451">
        <v>0</v>
      </c>
      <c r="L6451" t="s">
        <v>1228</v>
      </c>
      <c r="M6451">
        <v>0</v>
      </c>
      <c r="N6451" t="s">
        <v>1228</v>
      </c>
    </row>
    <row r="6452" spans="1:14" hidden="1">
      <c r="A6452">
        <v>10</v>
      </c>
      <c r="B6452">
        <v>41</v>
      </c>
      <c r="C6452" t="s">
        <v>2555</v>
      </c>
      <c r="D6452" t="s">
        <v>2713</v>
      </c>
      <c r="E6452">
        <v>1000730</v>
      </c>
      <c r="F6452" t="s">
        <v>47</v>
      </c>
      <c r="G6452" t="s">
        <v>481</v>
      </c>
      <c r="H6452" t="s">
        <v>2557</v>
      </c>
      <c r="I6452">
        <v>38804243</v>
      </c>
      <c r="J6452" t="s">
        <v>2558</v>
      </c>
      <c r="K6452">
        <v>0</v>
      </c>
      <c r="L6452" t="s">
        <v>1228</v>
      </c>
      <c r="M6452">
        <v>0</v>
      </c>
      <c r="N6452" t="s">
        <v>1228</v>
      </c>
    </row>
    <row r="6453" spans="1:14" hidden="1">
      <c r="A6453">
        <v>10</v>
      </c>
      <c r="B6453">
        <v>41</v>
      </c>
      <c r="C6453" t="s">
        <v>2555</v>
      </c>
      <c r="D6453" t="s">
        <v>2713</v>
      </c>
      <c r="E6453">
        <v>1000730</v>
      </c>
      <c r="F6453" t="s">
        <v>47</v>
      </c>
      <c r="G6453" t="s">
        <v>135</v>
      </c>
      <c r="H6453" t="s">
        <v>2557</v>
      </c>
      <c r="I6453">
        <v>38804243</v>
      </c>
      <c r="J6453" t="s">
        <v>2558</v>
      </c>
      <c r="K6453">
        <v>0</v>
      </c>
      <c r="L6453" t="s">
        <v>1228</v>
      </c>
      <c r="M6453">
        <v>0</v>
      </c>
      <c r="N6453" t="s">
        <v>1228</v>
      </c>
    </row>
    <row r="6454" spans="1:14" hidden="1">
      <c r="A6454">
        <v>10</v>
      </c>
      <c r="B6454">
        <v>41</v>
      </c>
      <c r="C6454" t="s">
        <v>2555</v>
      </c>
      <c r="D6454" t="s">
        <v>2713</v>
      </c>
      <c r="E6454">
        <v>1000730</v>
      </c>
      <c r="F6454" t="s">
        <v>47</v>
      </c>
      <c r="G6454" t="s">
        <v>155</v>
      </c>
      <c r="H6454" t="s">
        <v>2557</v>
      </c>
      <c r="I6454">
        <v>38804243</v>
      </c>
      <c r="J6454" t="s">
        <v>2558</v>
      </c>
      <c r="K6454">
        <v>0</v>
      </c>
      <c r="L6454" t="s">
        <v>1228</v>
      </c>
      <c r="M6454">
        <v>0</v>
      </c>
      <c r="N6454" t="s">
        <v>1228</v>
      </c>
    </row>
    <row r="6455" spans="1:14" hidden="1">
      <c r="A6455">
        <v>10</v>
      </c>
      <c r="B6455">
        <v>41</v>
      </c>
      <c r="C6455" t="s">
        <v>2555</v>
      </c>
      <c r="D6455" t="s">
        <v>2713</v>
      </c>
      <c r="E6455">
        <v>1000730</v>
      </c>
      <c r="F6455" t="s">
        <v>47</v>
      </c>
      <c r="G6455" t="s">
        <v>317</v>
      </c>
      <c r="H6455" t="s">
        <v>2557</v>
      </c>
      <c r="I6455">
        <v>38804243</v>
      </c>
      <c r="J6455" t="s">
        <v>2558</v>
      </c>
      <c r="K6455">
        <v>0</v>
      </c>
      <c r="L6455" t="s">
        <v>1228</v>
      </c>
      <c r="M6455">
        <v>0</v>
      </c>
      <c r="N6455" t="s">
        <v>1228</v>
      </c>
    </row>
    <row r="6456" spans="1:14" hidden="1">
      <c r="A6456">
        <v>10</v>
      </c>
      <c r="B6456">
        <v>41</v>
      </c>
      <c r="C6456" t="s">
        <v>2555</v>
      </c>
      <c r="D6456" t="s">
        <v>2713</v>
      </c>
      <c r="E6456">
        <v>1000730</v>
      </c>
      <c r="F6456" t="s">
        <v>47</v>
      </c>
      <c r="G6456" t="s">
        <v>155</v>
      </c>
      <c r="H6456" t="s">
        <v>2557</v>
      </c>
      <c r="I6456">
        <v>38804274</v>
      </c>
      <c r="J6456" t="s">
        <v>2558</v>
      </c>
      <c r="K6456">
        <v>0</v>
      </c>
      <c r="L6456" t="s">
        <v>1228</v>
      </c>
      <c r="M6456">
        <v>0</v>
      </c>
      <c r="N6456" t="s">
        <v>1228</v>
      </c>
    </row>
    <row r="6457" spans="1:14" hidden="1">
      <c r="A6457">
        <v>10</v>
      </c>
      <c r="B6457">
        <v>41</v>
      </c>
      <c r="C6457" t="s">
        <v>2555</v>
      </c>
      <c r="D6457" t="s">
        <v>2713</v>
      </c>
      <c r="E6457">
        <v>1000730</v>
      </c>
      <c r="F6457" t="s">
        <v>47</v>
      </c>
      <c r="G6457" t="s">
        <v>1131</v>
      </c>
      <c r="H6457" t="s">
        <v>2557</v>
      </c>
      <c r="I6457">
        <v>38804274</v>
      </c>
      <c r="J6457" t="s">
        <v>2558</v>
      </c>
      <c r="K6457">
        <v>0</v>
      </c>
      <c r="L6457" t="s">
        <v>1228</v>
      </c>
      <c r="M6457">
        <v>0</v>
      </c>
      <c r="N6457" t="s">
        <v>1228</v>
      </c>
    </row>
    <row r="6458" spans="1:14" hidden="1">
      <c r="A6458">
        <v>10</v>
      </c>
      <c r="B6458">
        <v>41</v>
      </c>
      <c r="C6458" t="s">
        <v>2555</v>
      </c>
      <c r="D6458" t="s">
        <v>2713</v>
      </c>
      <c r="E6458">
        <v>1000730</v>
      </c>
      <c r="F6458" t="s">
        <v>47</v>
      </c>
      <c r="G6458" t="s">
        <v>481</v>
      </c>
      <c r="H6458" t="s">
        <v>2557</v>
      </c>
      <c r="I6458">
        <v>38804274</v>
      </c>
      <c r="J6458" t="s">
        <v>2558</v>
      </c>
      <c r="K6458">
        <v>0</v>
      </c>
      <c r="L6458" t="s">
        <v>1228</v>
      </c>
      <c r="M6458">
        <v>0</v>
      </c>
      <c r="N6458" t="s">
        <v>1228</v>
      </c>
    </row>
    <row r="6459" spans="1:14" hidden="1">
      <c r="A6459">
        <v>10</v>
      </c>
      <c r="B6459">
        <v>41</v>
      </c>
      <c r="C6459" t="s">
        <v>2555</v>
      </c>
      <c r="D6459" t="s">
        <v>2713</v>
      </c>
      <c r="E6459">
        <v>1000730</v>
      </c>
      <c r="F6459" t="s">
        <v>47</v>
      </c>
      <c r="G6459" t="s">
        <v>150</v>
      </c>
      <c r="H6459" t="s">
        <v>2557</v>
      </c>
      <c r="I6459">
        <v>38804274</v>
      </c>
      <c r="J6459" t="s">
        <v>2558</v>
      </c>
      <c r="K6459">
        <v>0</v>
      </c>
      <c r="L6459" t="s">
        <v>1228</v>
      </c>
      <c r="M6459">
        <v>0</v>
      </c>
      <c r="N6459" t="s">
        <v>1228</v>
      </c>
    </row>
    <row r="6460" spans="1:14" hidden="1">
      <c r="A6460">
        <v>10</v>
      </c>
      <c r="B6460">
        <v>41</v>
      </c>
      <c r="C6460" t="s">
        <v>2555</v>
      </c>
      <c r="D6460" t="s">
        <v>2713</v>
      </c>
      <c r="E6460">
        <v>1000730</v>
      </c>
      <c r="F6460" t="s">
        <v>47</v>
      </c>
      <c r="G6460" t="s">
        <v>317</v>
      </c>
      <c r="H6460" t="s">
        <v>2557</v>
      </c>
      <c r="I6460">
        <v>38804274</v>
      </c>
      <c r="J6460" t="s">
        <v>2558</v>
      </c>
      <c r="K6460">
        <v>0</v>
      </c>
      <c r="L6460" t="s">
        <v>1228</v>
      </c>
      <c r="M6460">
        <v>0</v>
      </c>
      <c r="N6460" t="s">
        <v>1228</v>
      </c>
    </row>
    <row r="6461" spans="1:14" hidden="1">
      <c r="A6461">
        <v>10</v>
      </c>
      <c r="B6461">
        <v>41</v>
      </c>
      <c r="C6461" t="s">
        <v>2555</v>
      </c>
      <c r="D6461" t="s">
        <v>2713</v>
      </c>
      <c r="E6461">
        <v>1000730</v>
      </c>
      <c r="F6461" t="s">
        <v>47</v>
      </c>
      <c r="G6461" t="s">
        <v>1125</v>
      </c>
      <c r="H6461" t="s">
        <v>2557</v>
      </c>
      <c r="I6461">
        <v>38804274</v>
      </c>
      <c r="J6461" t="s">
        <v>2558</v>
      </c>
      <c r="K6461">
        <v>0</v>
      </c>
      <c r="L6461" t="s">
        <v>1228</v>
      </c>
      <c r="M6461">
        <v>0</v>
      </c>
      <c r="N6461" t="s">
        <v>1228</v>
      </c>
    </row>
    <row r="6462" spans="1:14" hidden="1">
      <c r="A6462">
        <v>10</v>
      </c>
      <c r="B6462">
        <v>41</v>
      </c>
      <c r="C6462" t="s">
        <v>2555</v>
      </c>
      <c r="D6462" t="s">
        <v>2713</v>
      </c>
      <c r="E6462">
        <v>1000730</v>
      </c>
      <c r="F6462" t="s">
        <v>47</v>
      </c>
      <c r="G6462" t="s">
        <v>414</v>
      </c>
      <c r="H6462" t="s">
        <v>2557</v>
      </c>
      <c r="I6462">
        <v>38804274</v>
      </c>
      <c r="J6462" t="s">
        <v>2558</v>
      </c>
      <c r="K6462">
        <v>0</v>
      </c>
      <c r="L6462" t="s">
        <v>1228</v>
      </c>
      <c r="M6462">
        <v>0</v>
      </c>
      <c r="N6462" t="s">
        <v>1228</v>
      </c>
    </row>
    <row r="6463" spans="1:14" hidden="1">
      <c r="A6463">
        <v>10</v>
      </c>
      <c r="B6463">
        <v>41</v>
      </c>
      <c r="C6463" t="s">
        <v>2555</v>
      </c>
      <c r="D6463" t="s">
        <v>2713</v>
      </c>
      <c r="E6463">
        <v>1000730</v>
      </c>
      <c r="F6463" t="s">
        <v>47</v>
      </c>
      <c r="G6463" t="s">
        <v>177</v>
      </c>
      <c r="H6463" t="s">
        <v>2557</v>
      </c>
      <c r="I6463">
        <v>38804274</v>
      </c>
      <c r="J6463" t="s">
        <v>2558</v>
      </c>
      <c r="K6463">
        <v>0</v>
      </c>
      <c r="L6463" t="s">
        <v>1228</v>
      </c>
      <c r="M6463">
        <v>0</v>
      </c>
      <c r="N6463" t="s">
        <v>1228</v>
      </c>
    </row>
    <row r="6464" spans="1:14" hidden="1">
      <c r="A6464">
        <v>10</v>
      </c>
      <c r="B6464">
        <v>41</v>
      </c>
      <c r="C6464" t="s">
        <v>2555</v>
      </c>
      <c r="D6464" t="s">
        <v>2713</v>
      </c>
      <c r="E6464">
        <v>1000730</v>
      </c>
      <c r="F6464" t="s">
        <v>47</v>
      </c>
      <c r="G6464" t="s">
        <v>117</v>
      </c>
      <c r="H6464" t="s">
        <v>2557</v>
      </c>
      <c r="I6464">
        <v>38804274</v>
      </c>
      <c r="J6464" t="s">
        <v>2558</v>
      </c>
      <c r="K6464">
        <v>0</v>
      </c>
      <c r="L6464" t="s">
        <v>1228</v>
      </c>
      <c r="M6464">
        <v>0</v>
      </c>
      <c r="N6464" t="s">
        <v>1228</v>
      </c>
    </row>
    <row r="6465" spans="1:14" hidden="1">
      <c r="A6465">
        <v>10</v>
      </c>
      <c r="B6465">
        <v>41</v>
      </c>
      <c r="C6465" t="s">
        <v>2555</v>
      </c>
      <c r="D6465" t="s">
        <v>2713</v>
      </c>
      <c r="E6465">
        <v>1000730</v>
      </c>
      <c r="F6465" t="s">
        <v>47</v>
      </c>
      <c r="G6465" t="s">
        <v>481</v>
      </c>
      <c r="H6465" t="s">
        <v>2557</v>
      </c>
      <c r="I6465">
        <v>38804274</v>
      </c>
      <c r="J6465" t="s">
        <v>2558</v>
      </c>
      <c r="K6465">
        <v>0</v>
      </c>
      <c r="L6465" t="s">
        <v>1228</v>
      </c>
      <c r="M6465">
        <v>0</v>
      </c>
      <c r="N6465" t="s">
        <v>1228</v>
      </c>
    </row>
    <row r="6466" spans="1:14" hidden="1">
      <c r="A6466">
        <v>10</v>
      </c>
      <c r="B6466">
        <v>41</v>
      </c>
      <c r="C6466" t="s">
        <v>2555</v>
      </c>
      <c r="D6466" t="s">
        <v>2713</v>
      </c>
      <c r="E6466">
        <v>1000730</v>
      </c>
      <c r="F6466" t="s">
        <v>47</v>
      </c>
      <c r="G6466" t="s">
        <v>155</v>
      </c>
      <c r="H6466" t="s">
        <v>2557</v>
      </c>
      <c r="I6466">
        <v>38804274</v>
      </c>
      <c r="J6466" t="s">
        <v>2558</v>
      </c>
      <c r="K6466">
        <v>0</v>
      </c>
      <c r="L6466" t="s">
        <v>1228</v>
      </c>
      <c r="M6466">
        <v>0</v>
      </c>
      <c r="N6466" t="s">
        <v>1228</v>
      </c>
    </row>
    <row r="6467" spans="1:14" hidden="1">
      <c r="A6467">
        <v>10</v>
      </c>
      <c r="B6467">
        <v>41</v>
      </c>
      <c r="C6467" t="s">
        <v>2555</v>
      </c>
      <c r="D6467" t="s">
        <v>2713</v>
      </c>
      <c r="E6467">
        <v>1000730</v>
      </c>
      <c r="F6467" t="s">
        <v>47</v>
      </c>
      <c r="G6467" t="s">
        <v>317</v>
      </c>
      <c r="H6467" t="s">
        <v>2557</v>
      </c>
      <c r="I6467">
        <v>38804274</v>
      </c>
      <c r="J6467" t="s">
        <v>2558</v>
      </c>
      <c r="K6467">
        <v>0</v>
      </c>
      <c r="L6467" t="s">
        <v>1228</v>
      </c>
      <c r="M6467">
        <v>0</v>
      </c>
      <c r="N6467" t="s">
        <v>1228</v>
      </c>
    </row>
    <row r="6468" spans="1:14" hidden="1">
      <c r="A6468">
        <v>10</v>
      </c>
      <c r="B6468">
        <v>41</v>
      </c>
      <c r="C6468" t="s">
        <v>2555</v>
      </c>
      <c r="D6468" t="s">
        <v>2713</v>
      </c>
      <c r="E6468">
        <v>1000730</v>
      </c>
      <c r="F6468" t="s">
        <v>47</v>
      </c>
      <c r="G6468" t="s">
        <v>137</v>
      </c>
      <c r="H6468" t="s">
        <v>2557</v>
      </c>
      <c r="I6468">
        <v>38804274</v>
      </c>
      <c r="J6468" t="s">
        <v>2558</v>
      </c>
      <c r="K6468">
        <v>0</v>
      </c>
      <c r="L6468" t="s">
        <v>1228</v>
      </c>
      <c r="M6468">
        <v>0</v>
      </c>
      <c r="N6468" t="s">
        <v>1228</v>
      </c>
    </row>
    <row r="6469" spans="1:14" hidden="1">
      <c r="A6469">
        <v>10</v>
      </c>
      <c r="B6469">
        <v>41</v>
      </c>
      <c r="C6469" t="s">
        <v>2555</v>
      </c>
      <c r="D6469" t="s">
        <v>2713</v>
      </c>
      <c r="E6469">
        <v>1000730</v>
      </c>
      <c r="F6469" t="s">
        <v>47</v>
      </c>
      <c r="G6469" t="s">
        <v>1128</v>
      </c>
      <c r="H6469" t="s">
        <v>2557</v>
      </c>
      <c r="I6469">
        <v>38804274</v>
      </c>
      <c r="J6469" t="s">
        <v>2558</v>
      </c>
      <c r="K6469">
        <v>0</v>
      </c>
      <c r="L6469" t="s">
        <v>1228</v>
      </c>
      <c r="M6469">
        <v>0</v>
      </c>
      <c r="N6469" t="s">
        <v>1228</v>
      </c>
    </row>
    <row r="6470" spans="1:14" hidden="1">
      <c r="A6470">
        <v>10</v>
      </c>
      <c r="B6470">
        <v>41</v>
      </c>
      <c r="C6470" t="s">
        <v>2555</v>
      </c>
      <c r="D6470" t="s">
        <v>2713</v>
      </c>
      <c r="E6470">
        <v>1000730</v>
      </c>
      <c r="F6470" t="s">
        <v>47</v>
      </c>
      <c r="G6470" t="s">
        <v>117</v>
      </c>
      <c r="H6470" t="s">
        <v>2557</v>
      </c>
      <c r="I6470">
        <v>38804274</v>
      </c>
      <c r="J6470" t="s">
        <v>2558</v>
      </c>
      <c r="K6470">
        <v>0</v>
      </c>
      <c r="L6470" t="s">
        <v>1228</v>
      </c>
      <c r="M6470">
        <v>0</v>
      </c>
      <c r="N6470" t="s">
        <v>1228</v>
      </c>
    </row>
    <row r="6471" spans="1:14" hidden="1">
      <c r="A6471">
        <v>10</v>
      </c>
      <c r="B6471">
        <v>41</v>
      </c>
      <c r="C6471" t="s">
        <v>2555</v>
      </c>
      <c r="D6471" t="s">
        <v>2713</v>
      </c>
      <c r="E6471">
        <v>1000730</v>
      </c>
      <c r="F6471" t="s">
        <v>47</v>
      </c>
      <c r="G6471" t="s">
        <v>245</v>
      </c>
      <c r="H6471" t="s">
        <v>2557</v>
      </c>
      <c r="I6471">
        <v>38804274</v>
      </c>
      <c r="J6471" t="s">
        <v>2558</v>
      </c>
      <c r="K6471">
        <v>0</v>
      </c>
      <c r="L6471" t="s">
        <v>1228</v>
      </c>
      <c r="M6471">
        <v>0</v>
      </c>
      <c r="N6471" t="s">
        <v>1228</v>
      </c>
    </row>
    <row r="6472" spans="1:14" hidden="1">
      <c r="A6472">
        <v>10</v>
      </c>
      <c r="B6472">
        <v>41</v>
      </c>
      <c r="C6472" t="s">
        <v>2555</v>
      </c>
      <c r="D6472" t="s">
        <v>2713</v>
      </c>
      <c r="E6472">
        <v>1000730</v>
      </c>
      <c r="F6472" t="s">
        <v>47</v>
      </c>
      <c r="G6472" t="s">
        <v>150</v>
      </c>
      <c r="H6472" t="s">
        <v>2557</v>
      </c>
      <c r="I6472">
        <v>38804274</v>
      </c>
      <c r="J6472" t="s">
        <v>2558</v>
      </c>
      <c r="K6472">
        <v>0</v>
      </c>
      <c r="L6472" t="s">
        <v>1228</v>
      </c>
      <c r="M6472">
        <v>0</v>
      </c>
      <c r="N6472" t="s">
        <v>1228</v>
      </c>
    </row>
    <row r="6473" spans="1:14" hidden="1">
      <c r="A6473">
        <v>10</v>
      </c>
      <c r="B6473">
        <v>41</v>
      </c>
      <c r="C6473" t="s">
        <v>2555</v>
      </c>
      <c r="D6473" t="s">
        <v>2713</v>
      </c>
      <c r="E6473">
        <v>1000730</v>
      </c>
      <c r="F6473" t="s">
        <v>47</v>
      </c>
      <c r="G6473" t="s">
        <v>80</v>
      </c>
      <c r="H6473" t="s">
        <v>2557</v>
      </c>
      <c r="I6473">
        <v>38804274</v>
      </c>
      <c r="J6473" t="s">
        <v>2558</v>
      </c>
      <c r="K6473">
        <v>0</v>
      </c>
      <c r="L6473" t="s">
        <v>1228</v>
      </c>
      <c r="M6473">
        <v>0</v>
      </c>
      <c r="N6473" t="s">
        <v>1228</v>
      </c>
    </row>
    <row r="6474" spans="1:14" hidden="1">
      <c r="A6474">
        <v>10</v>
      </c>
      <c r="B6474">
        <v>41</v>
      </c>
      <c r="C6474" t="s">
        <v>2555</v>
      </c>
      <c r="D6474" t="s">
        <v>2713</v>
      </c>
      <c r="E6474">
        <v>1000730</v>
      </c>
      <c r="F6474" t="s">
        <v>47</v>
      </c>
      <c r="G6474" t="s">
        <v>252</v>
      </c>
      <c r="H6474" t="s">
        <v>2557</v>
      </c>
      <c r="I6474">
        <v>38804274</v>
      </c>
      <c r="J6474" t="s">
        <v>2558</v>
      </c>
      <c r="K6474">
        <v>0</v>
      </c>
      <c r="L6474" t="s">
        <v>1228</v>
      </c>
      <c r="M6474">
        <v>0</v>
      </c>
      <c r="N6474" t="s">
        <v>1228</v>
      </c>
    </row>
    <row r="6475" spans="1:14" hidden="1">
      <c r="A6475">
        <v>10</v>
      </c>
      <c r="B6475">
        <v>41</v>
      </c>
      <c r="C6475" t="s">
        <v>2555</v>
      </c>
      <c r="D6475" t="s">
        <v>2713</v>
      </c>
      <c r="E6475">
        <v>1000730</v>
      </c>
      <c r="F6475" t="s">
        <v>47</v>
      </c>
      <c r="G6475" t="s">
        <v>117</v>
      </c>
      <c r="H6475" t="s">
        <v>2557</v>
      </c>
      <c r="I6475">
        <v>38804274</v>
      </c>
      <c r="J6475" t="s">
        <v>2558</v>
      </c>
      <c r="K6475">
        <v>0</v>
      </c>
      <c r="L6475" t="s">
        <v>1228</v>
      </c>
      <c r="M6475">
        <v>0</v>
      </c>
      <c r="N6475" t="s">
        <v>1228</v>
      </c>
    </row>
    <row r="6476" spans="1:14" hidden="1">
      <c r="A6476">
        <v>10</v>
      </c>
      <c r="B6476">
        <v>41</v>
      </c>
      <c r="C6476" t="s">
        <v>2555</v>
      </c>
      <c r="D6476" t="s">
        <v>2713</v>
      </c>
      <c r="E6476">
        <v>1000730</v>
      </c>
      <c r="F6476" t="s">
        <v>47</v>
      </c>
      <c r="G6476" t="s">
        <v>317</v>
      </c>
      <c r="H6476" t="s">
        <v>2557</v>
      </c>
      <c r="I6476">
        <v>38804274</v>
      </c>
      <c r="J6476" t="s">
        <v>2558</v>
      </c>
      <c r="K6476">
        <v>0</v>
      </c>
      <c r="L6476" t="s">
        <v>1228</v>
      </c>
      <c r="M6476">
        <v>0</v>
      </c>
      <c r="N6476" t="s">
        <v>1228</v>
      </c>
    </row>
    <row r="6477" spans="1:14" hidden="1">
      <c r="A6477">
        <v>10</v>
      </c>
      <c r="B6477">
        <v>41</v>
      </c>
      <c r="C6477" t="s">
        <v>2555</v>
      </c>
      <c r="D6477" t="s">
        <v>2713</v>
      </c>
      <c r="E6477">
        <v>1000730</v>
      </c>
      <c r="F6477" t="s">
        <v>47</v>
      </c>
      <c r="G6477" t="s">
        <v>135</v>
      </c>
      <c r="H6477" t="s">
        <v>2557</v>
      </c>
      <c r="I6477">
        <v>38804274</v>
      </c>
      <c r="J6477" t="s">
        <v>2558</v>
      </c>
      <c r="K6477">
        <v>0</v>
      </c>
      <c r="L6477" t="s">
        <v>1228</v>
      </c>
      <c r="M6477">
        <v>0</v>
      </c>
      <c r="N6477" t="s">
        <v>1228</v>
      </c>
    </row>
    <row r="6478" spans="1:14" hidden="1">
      <c r="A6478">
        <v>10</v>
      </c>
      <c r="B6478">
        <v>41</v>
      </c>
      <c r="C6478" t="s">
        <v>2555</v>
      </c>
      <c r="D6478" t="s">
        <v>2713</v>
      </c>
      <c r="E6478">
        <v>1000730</v>
      </c>
      <c r="F6478" t="s">
        <v>47</v>
      </c>
      <c r="G6478" t="s">
        <v>137</v>
      </c>
      <c r="H6478" t="s">
        <v>2557</v>
      </c>
      <c r="I6478">
        <v>38804274</v>
      </c>
      <c r="J6478" t="s">
        <v>2558</v>
      </c>
      <c r="K6478">
        <v>0</v>
      </c>
      <c r="L6478" t="s">
        <v>1228</v>
      </c>
      <c r="M6478">
        <v>0</v>
      </c>
      <c r="N6478" t="s">
        <v>1228</v>
      </c>
    </row>
    <row r="6479" spans="1:14" hidden="1">
      <c r="A6479">
        <v>10</v>
      </c>
      <c r="B6479">
        <v>41</v>
      </c>
      <c r="C6479" t="s">
        <v>2555</v>
      </c>
      <c r="D6479" t="s">
        <v>2713</v>
      </c>
      <c r="E6479">
        <v>1000730</v>
      </c>
      <c r="F6479" t="s">
        <v>47</v>
      </c>
      <c r="G6479" t="s">
        <v>245</v>
      </c>
      <c r="H6479" t="s">
        <v>2557</v>
      </c>
      <c r="I6479">
        <v>38804274</v>
      </c>
      <c r="J6479" t="s">
        <v>2558</v>
      </c>
      <c r="K6479">
        <v>0</v>
      </c>
      <c r="L6479" t="s">
        <v>1228</v>
      </c>
      <c r="M6479">
        <v>0</v>
      </c>
      <c r="N6479" t="s">
        <v>1228</v>
      </c>
    </row>
    <row r="6480" spans="1:14" hidden="1">
      <c r="A6480">
        <v>10</v>
      </c>
      <c r="B6480">
        <v>41</v>
      </c>
      <c r="C6480" t="s">
        <v>2555</v>
      </c>
      <c r="D6480" t="s">
        <v>2713</v>
      </c>
      <c r="E6480">
        <v>1000730</v>
      </c>
      <c r="F6480" t="s">
        <v>47</v>
      </c>
      <c r="G6480" t="s">
        <v>117</v>
      </c>
      <c r="H6480" t="s">
        <v>2557</v>
      </c>
      <c r="I6480">
        <v>38804274</v>
      </c>
      <c r="J6480" t="s">
        <v>2558</v>
      </c>
      <c r="K6480">
        <v>0</v>
      </c>
      <c r="L6480" t="s">
        <v>1228</v>
      </c>
      <c r="M6480">
        <v>0</v>
      </c>
      <c r="N6480" t="s">
        <v>1228</v>
      </c>
    </row>
    <row r="6481" spans="1:14" hidden="1">
      <c r="A6481">
        <v>10</v>
      </c>
      <c r="B6481">
        <v>41</v>
      </c>
      <c r="C6481" t="s">
        <v>2555</v>
      </c>
      <c r="D6481" t="s">
        <v>2713</v>
      </c>
      <c r="E6481">
        <v>1000730</v>
      </c>
      <c r="F6481" t="s">
        <v>47</v>
      </c>
      <c r="G6481" t="s">
        <v>481</v>
      </c>
      <c r="H6481" t="s">
        <v>2557</v>
      </c>
      <c r="I6481">
        <v>38804274</v>
      </c>
      <c r="J6481" t="s">
        <v>2558</v>
      </c>
      <c r="K6481">
        <v>0</v>
      </c>
      <c r="L6481" t="s">
        <v>1228</v>
      </c>
      <c r="M6481">
        <v>0</v>
      </c>
      <c r="N6481" t="s">
        <v>1228</v>
      </c>
    </row>
    <row r="6482" spans="1:14" hidden="1">
      <c r="A6482">
        <v>10</v>
      </c>
      <c r="B6482">
        <v>41</v>
      </c>
      <c r="C6482" t="s">
        <v>2555</v>
      </c>
      <c r="D6482" t="s">
        <v>2713</v>
      </c>
      <c r="E6482">
        <v>1000730</v>
      </c>
      <c r="F6482" t="s">
        <v>47</v>
      </c>
      <c r="G6482" t="s">
        <v>117</v>
      </c>
      <c r="H6482" t="s">
        <v>2557</v>
      </c>
      <c r="I6482">
        <v>38804274</v>
      </c>
      <c r="J6482" t="s">
        <v>2558</v>
      </c>
      <c r="K6482">
        <v>0</v>
      </c>
      <c r="L6482" t="s">
        <v>1228</v>
      </c>
      <c r="M6482">
        <v>0</v>
      </c>
      <c r="N6482" t="s">
        <v>1228</v>
      </c>
    </row>
    <row r="6483" spans="1:14" hidden="1">
      <c r="A6483">
        <v>10</v>
      </c>
      <c r="B6483">
        <v>41</v>
      </c>
      <c r="C6483" t="s">
        <v>2555</v>
      </c>
      <c r="D6483" t="s">
        <v>2713</v>
      </c>
      <c r="E6483">
        <v>1000730</v>
      </c>
      <c r="F6483" t="s">
        <v>47</v>
      </c>
      <c r="G6483" t="s">
        <v>481</v>
      </c>
      <c r="H6483" t="s">
        <v>2557</v>
      </c>
      <c r="I6483">
        <v>38804274</v>
      </c>
      <c r="J6483" t="s">
        <v>2558</v>
      </c>
      <c r="K6483">
        <v>0</v>
      </c>
      <c r="L6483" t="s">
        <v>1228</v>
      </c>
      <c r="M6483">
        <v>0</v>
      </c>
      <c r="N6483" t="s">
        <v>1228</v>
      </c>
    </row>
    <row r="6484" spans="1:14" hidden="1">
      <c r="A6484">
        <v>10</v>
      </c>
      <c r="B6484">
        <v>41</v>
      </c>
      <c r="C6484" t="s">
        <v>2555</v>
      </c>
      <c r="D6484" t="s">
        <v>2713</v>
      </c>
      <c r="E6484">
        <v>1000730</v>
      </c>
      <c r="F6484" t="s">
        <v>47</v>
      </c>
      <c r="G6484" t="s">
        <v>135</v>
      </c>
      <c r="H6484" t="s">
        <v>2557</v>
      </c>
      <c r="I6484">
        <v>38804274</v>
      </c>
      <c r="J6484" t="s">
        <v>2558</v>
      </c>
      <c r="K6484">
        <v>0</v>
      </c>
      <c r="L6484" t="s">
        <v>1228</v>
      </c>
      <c r="M6484">
        <v>0</v>
      </c>
      <c r="N6484" t="s">
        <v>1228</v>
      </c>
    </row>
    <row r="6485" spans="1:14" hidden="1">
      <c r="A6485">
        <v>10</v>
      </c>
      <c r="B6485">
        <v>41</v>
      </c>
      <c r="C6485" t="s">
        <v>2555</v>
      </c>
      <c r="D6485" t="s">
        <v>2713</v>
      </c>
      <c r="E6485">
        <v>1000730</v>
      </c>
      <c r="F6485" t="s">
        <v>47</v>
      </c>
      <c r="G6485" t="s">
        <v>177</v>
      </c>
      <c r="H6485" t="s">
        <v>2557</v>
      </c>
      <c r="I6485">
        <v>38804274</v>
      </c>
      <c r="J6485" t="s">
        <v>2558</v>
      </c>
      <c r="K6485">
        <v>0</v>
      </c>
      <c r="L6485" t="s">
        <v>1228</v>
      </c>
      <c r="M6485">
        <v>0</v>
      </c>
      <c r="N6485" t="s">
        <v>1228</v>
      </c>
    </row>
    <row r="6486" spans="1:14" hidden="1">
      <c r="A6486">
        <v>10</v>
      </c>
      <c r="B6486">
        <v>41</v>
      </c>
      <c r="C6486" t="s">
        <v>2555</v>
      </c>
      <c r="D6486" t="s">
        <v>2713</v>
      </c>
      <c r="E6486">
        <v>1000730</v>
      </c>
      <c r="F6486" t="s">
        <v>47</v>
      </c>
      <c r="G6486" t="s">
        <v>137</v>
      </c>
      <c r="H6486" t="s">
        <v>2557</v>
      </c>
      <c r="I6486">
        <v>38804274</v>
      </c>
      <c r="J6486" t="s">
        <v>2558</v>
      </c>
      <c r="K6486">
        <v>0</v>
      </c>
      <c r="L6486" t="s">
        <v>1228</v>
      </c>
      <c r="M6486">
        <v>0</v>
      </c>
      <c r="N6486" t="s">
        <v>1228</v>
      </c>
    </row>
    <row r="6487" spans="1:14" hidden="1">
      <c r="A6487">
        <v>10</v>
      </c>
      <c r="B6487">
        <v>41</v>
      </c>
      <c r="C6487" t="s">
        <v>2555</v>
      </c>
      <c r="D6487" t="s">
        <v>2713</v>
      </c>
      <c r="E6487">
        <v>1000730</v>
      </c>
      <c r="F6487" t="s">
        <v>47</v>
      </c>
      <c r="G6487" t="s">
        <v>245</v>
      </c>
      <c r="H6487" t="s">
        <v>2557</v>
      </c>
      <c r="I6487">
        <v>38804274</v>
      </c>
      <c r="J6487" t="s">
        <v>2558</v>
      </c>
      <c r="K6487">
        <v>0</v>
      </c>
      <c r="L6487" t="s">
        <v>1228</v>
      </c>
      <c r="M6487">
        <v>0</v>
      </c>
      <c r="N6487" t="s">
        <v>1228</v>
      </c>
    </row>
    <row r="6488" spans="1:14" hidden="1">
      <c r="A6488">
        <v>10</v>
      </c>
      <c r="B6488">
        <v>41</v>
      </c>
      <c r="C6488" t="s">
        <v>2555</v>
      </c>
      <c r="D6488" t="s">
        <v>2713</v>
      </c>
      <c r="E6488">
        <v>1000730</v>
      </c>
      <c r="F6488" t="s">
        <v>47</v>
      </c>
      <c r="G6488" t="s">
        <v>117</v>
      </c>
      <c r="H6488" t="s">
        <v>2557</v>
      </c>
      <c r="I6488">
        <v>38804274</v>
      </c>
      <c r="J6488" t="s">
        <v>2558</v>
      </c>
      <c r="K6488">
        <v>0</v>
      </c>
      <c r="L6488" t="s">
        <v>1228</v>
      </c>
      <c r="M6488">
        <v>0</v>
      </c>
      <c r="N6488" t="s">
        <v>1228</v>
      </c>
    </row>
    <row r="6489" spans="1:14" hidden="1">
      <c r="A6489">
        <v>10</v>
      </c>
      <c r="B6489">
        <v>41</v>
      </c>
      <c r="C6489" t="s">
        <v>2555</v>
      </c>
      <c r="D6489" t="s">
        <v>2713</v>
      </c>
      <c r="E6489">
        <v>1000730</v>
      </c>
      <c r="F6489" t="s">
        <v>47</v>
      </c>
      <c r="G6489" t="s">
        <v>481</v>
      </c>
      <c r="H6489" t="s">
        <v>2557</v>
      </c>
      <c r="I6489">
        <v>38804274</v>
      </c>
      <c r="J6489" t="s">
        <v>2558</v>
      </c>
      <c r="K6489">
        <v>0</v>
      </c>
      <c r="L6489" t="s">
        <v>1228</v>
      </c>
      <c r="M6489">
        <v>0</v>
      </c>
      <c r="N6489" t="s">
        <v>1228</v>
      </c>
    </row>
    <row r="6490" spans="1:14" hidden="1">
      <c r="A6490">
        <v>10</v>
      </c>
      <c r="B6490">
        <v>41</v>
      </c>
      <c r="C6490" t="s">
        <v>2555</v>
      </c>
      <c r="D6490" t="s">
        <v>2713</v>
      </c>
      <c r="E6490">
        <v>1000730</v>
      </c>
      <c r="F6490" t="s">
        <v>47</v>
      </c>
      <c r="G6490" t="s">
        <v>150</v>
      </c>
      <c r="H6490" t="s">
        <v>2557</v>
      </c>
      <c r="I6490">
        <v>38804274</v>
      </c>
      <c r="J6490" t="s">
        <v>2558</v>
      </c>
      <c r="K6490">
        <v>0</v>
      </c>
      <c r="L6490" t="s">
        <v>1228</v>
      </c>
      <c r="M6490">
        <v>0</v>
      </c>
      <c r="N6490" t="s">
        <v>1228</v>
      </c>
    </row>
    <row r="6491" spans="1:14" hidden="1">
      <c r="A6491">
        <v>10</v>
      </c>
      <c r="B6491">
        <v>41</v>
      </c>
      <c r="C6491" t="s">
        <v>2555</v>
      </c>
      <c r="D6491" t="s">
        <v>2713</v>
      </c>
      <c r="E6491">
        <v>1000730</v>
      </c>
      <c r="F6491" t="s">
        <v>47</v>
      </c>
      <c r="G6491" t="s">
        <v>135</v>
      </c>
      <c r="H6491" t="s">
        <v>2557</v>
      </c>
      <c r="I6491">
        <v>38804274</v>
      </c>
      <c r="J6491" t="s">
        <v>2558</v>
      </c>
      <c r="K6491">
        <v>0</v>
      </c>
      <c r="L6491" t="s">
        <v>1228</v>
      </c>
      <c r="M6491">
        <v>0</v>
      </c>
      <c r="N6491" t="s">
        <v>1228</v>
      </c>
    </row>
    <row r="6492" spans="1:14" hidden="1">
      <c r="A6492">
        <v>10</v>
      </c>
      <c r="B6492">
        <v>41</v>
      </c>
      <c r="C6492" t="s">
        <v>2555</v>
      </c>
      <c r="D6492" t="s">
        <v>2713</v>
      </c>
      <c r="E6492">
        <v>1000730</v>
      </c>
      <c r="F6492" t="s">
        <v>47</v>
      </c>
      <c r="G6492" t="s">
        <v>117</v>
      </c>
      <c r="H6492" t="s">
        <v>2557</v>
      </c>
      <c r="I6492">
        <v>38804274</v>
      </c>
      <c r="J6492" t="s">
        <v>2558</v>
      </c>
      <c r="K6492">
        <v>0</v>
      </c>
      <c r="L6492" t="s">
        <v>1228</v>
      </c>
      <c r="M6492">
        <v>0</v>
      </c>
      <c r="N6492" t="s">
        <v>1228</v>
      </c>
    </row>
    <row r="6493" spans="1:14" hidden="1">
      <c r="A6493">
        <v>10</v>
      </c>
      <c r="B6493">
        <v>41</v>
      </c>
      <c r="C6493" t="s">
        <v>2555</v>
      </c>
      <c r="D6493" t="s">
        <v>2713</v>
      </c>
      <c r="E6493">
        <v>1000730</v>
      </c>
      <c r="F6493" t="s">
        <v>47</v>
      </c>
      <c r="G6493" t="s">
        <v>1125</v>
      </c>
      <c r="H6493" t="s">
        <v>2557</v>
      </c>
      <c r="I6493">
        <v>38804274</v>
      </c>
      <c r="J6493" t="s">
        <v>2558</v>
      </c>
      <c r="K6493">
        <v>0</v>
      </c>
      <c r="L6493" t="s">
        <v>1228</v>
      </c>
      <c r="M6493">
        <v>0</v>
      </c>
      <c r="N6493" t="s">
        <v>1228</v>
      </c>
    </row>
    <row r="6494" spans="1:14" hidden="1">
      <c r="A6494">
        <v>10</v>
      </c>
      <c r="B6494">
        <v>41</v>
      </c>
      <c r="C6494" t="s">
        <v>2555</v>
      </c>
      <c r="D6494" t="s">
        <v>2713</v>
      </c>
      <c r="E6494">
        <v>1000730</v>
      </c>
      <c r="F6494" t="s">
        <v>47</v>
      </c>
      <c r="G6494" t="s">
        <v>1131</v>
      </c>
      <c r="H6494" t="s">
        <v>2557</v>
      </c>
      <c r="I6494">
        <v>38804274</v>
      </c>
      <c r="J6494" t="s">
        <v>2558</v>
      </c>
      <c r="K6494">
        <v>0</v>
      </c>
      <c r="L6494" t="s">
        <v>1228</v>
      </c>
      <c r="M6494">
        <v>0</v>
      </c>
      <c r="N6494" t="s">
        <v>1228</v>
      </c>
    </row>
    <row r="6495" spans="1:14" hidden="1">
      <c r="A6495">
        <v>10</v>
      </c>
      <c r="B6495">
        <v>41</v>
      </c>
      <c r="C6495" t="s">
        <v>2555</v>
      </c>
      <c r="D6495" t="s">
        <v>2713</v>
      </c>
      <c r="E6495">
        <v>1000730</v>
      </c>
      <c r="F6495" t="s">
        <v>47</v>
      </c>
      <c r="G6495" t="s">
        <v>481</v>
      </c>
      <c r="H6495" t="s">
        <v>2557</v>
      </c>
      <c r="I6495">
        <v>38804274</v>
      </c>
      <c r="J6495" t="s">
        <v>2558</v>
      </c>
      <c r="K6495">
        <v>0</v>
      </c>
      <c r="L6495" t="s">
        <v>1228</v>
      </c>
      <c r="M6495">
        <v>0</v>
      </c>
      <c r="N6495" t="s">
        <v>1228</v>
      </c>
    </row>
    <row r="6496" spans="1:14" hidden="1">
      <c r="A6496">
        <v>10</v>
      </c>
      <c r="B6496">
        <v>41</v>
      </c>
      <c r="C6496" t="s">
        <v>2555</v>
      </c>
      <c r="D6496" t="s">
        <v>2713</v>
      </c>
      <c r="E6496">
        <v>1000730</v>
      </c>
      <c r="F6496" t="s">
        <v>47</v>
      </c>
      <c r="G6496" t="s">
        <v>150</v>
      </c>
      <c r="H6496" t="s">
        <v>2557</v>
      </c>
      <c r="I6496">
        <v>38804274</v>
      </c>
      <c r="J6496" t="s">
        <v>2558</v>
      </c>
      <c r="K6496">
        <v>0</v>
      </c>
      <c r="L6496" t="s">
        <v>1228</v>
      </c>
      <c r="M6496">
        <v>0</v>
      </c>
      <c r="N6496" t="s">
        <v>1228</v>
      </c>
    </row>
    <row r="6497" spans="1:14" hidden="1">
      <c r="A6497">
        <v>10</v>
      </c>
      <c r="B6497">
        <v>41</v>
      </c>
      <c r="C6497" t="s">
        <v>2555</v>
      </c>
      <c r="D6497" t="s">
        <v>2713</v>
      </c>
      <c r="E6497">
        <v>1000730</v>
      </c>
      <c r="F6497" t="s">
        <v>47</v>
      </c>
      <c r="G6497" t="s">
        <v>155</v>
      </c>
      <c r="H6497" t="s">
        <v>2557</v>
      </c>
      <c r="I6497">
        <v>38804274</v>
      </c>
      <c r="J6497" t="s">
        <v>2558</v>
      </c>
      <c r="K6497">
        <v>0</v>
      </c>
      <c r="L6497" t="s">
        <v>1228</v>
      </c>
      <c r="M6497">
        <v>0</v>
      </c>
      <c r="N6497" t="s">
        <v>1228</v>
      </c>
    </row>
    <row r="6498" spans="1:14" hidden="1">
      <c r="A6498">
        <v>10</v>
      </c>
      <c r="B6498">
        <v>41</v>
      </c>
      <c r="C6498" t="s">
        <v>2555</v>
      </c>
      <c r="D6498" t="s">
        <v>2713</v>
      </c>
      <c r="E6498">
        <v>1000730</v>
      </c>
      <c r="F6498" t="s">
        <v>47</v>
      </c>
      <c r="G6498" t="s">
        <v>317</v>
      </c>
      <c r="H6498" t="s">
        <v>2557</v>
      </c>
      <c r="I6498">
        <v>38804274</v>
      </c>
      <c r="J6498" t="s">
        <v>2558</v>
      </c>
      <c r="K6498">
        <v>0</v>
      </c>
      <c r="L6498" t="s">
        <v>1228</v>
      </c>
      <c r="M6498">
        <v>0</v>
      </c>
      <c r="N6498" t="s">
        <v>1228</v>
      </c>
    </row>
    <row r="6499" spans="1:14" hidden="1">
      <c r="A6499">
        <v>10</v>
      </c>
      <c r="B6499">
        <v>41</v>
      </c>
      <c r="C6499" t="s">
        <v>2555</v>
      </c>
      <c r="D6499" t="s">
        <v>2713</v>
      </c>
      <c r="E6499">
        <v>1000730</v>
      </c>
      <c r="F6499" t="s">
        <v>47</v>
      </c>
      <c r="G6499" t="s">
        <v>414</v>
      </c>
      <c r="H6499" t="s">
        <v>2557</v>
      </c>
      <c r="I6499">
        <v>38804274</v>
      </c>
      <c r="J6499" t="s">
        <v>2558</v>
      </c>
      <c r="K6499">
        <v>0</v>
      </c>
      <c r="L6499" t="s">
        <v>1228</v>
      </c>
      <c r="M6499">
        <v>0</v>
      </c>
      <c r="N6499" t="s">
        <v>1228</v>
      </c>
    </row>
    <row r="6500" spans="1:14" hidden="1">
      <c r="A6500">
        <v>10</v>
      </c>
      <c r="B6500">
        <v>41</v>
      </c>
      <c r="C6500" t="s">
        <v>2555</v>
      </c>
      <c r="D6500" t="s">
        <v>2713</v>
      </c>
      <c r="E6500">
        <v>1000730</v>
      </c>
      <c r="F6500" t="s">
        <v>47</v>
      </c>
      <c r="G6500" t="s">
        <v>117</v>
      </c>
      <c r="H6500" t="s">
        <v>2557</v>
      </c>
      <c r="I6500">
        <v>38804274</v>
      </c>
      <c r="J6500" t="s">
        <v>2558</v>
      </c>
      <c r="K6500" s="45">
        <v>1183</v>
      </c>
      <c r="L6500" t="s">
        <v>1228</v>
      </c>
      <c r="M6500">
        <v>225</v>
      </c>
      <c r="N6500" t="s">
        <v>1228</v>
      </c>
    </row>
    <row r="6501" spans="1:14" hidden="1">
      <c r="A6501">
        <v>10</v>
      </c>
      <c r="B6501">
        <v>41</v>
      </c>
      <c r="C6501" t="s">
        <v>2555</v>
      </c>
      <c r="D6501" t="s">
        <v>2713</v>
      </c>
      <c r="E6501">
        <v>1000730</v>
      </c>
      <c r="F6501" t="s">
        <v>47</v>
      </c>
      <c r="G6501" t="s">
        <v>137</v>
      </c>
      <c r="H6501" t="s">
        <v>2557</v>
      </c>
      <c r="I6501">
        <v>38804274</v>
      </c>
      <c r="J6501" t="s">
        <v>2558</v>
      </c>
      <c r="K6501">
        <v>717</v>
      </c>
      <c r="L6501" t="s">
        <v>1228</v>
      </c>
      <c r="M6501">
        <v>136</v>
      </c>
      <c r="N6501" t="s">
        <v>1228</v>
      </c>
    </row>
    <row r="6502" spans="1:14" hidden="1">
      <c r="A6502">
        <v>10</v>
      </c>
      <c r="B6502">
        <v>41</v>
      </c>
      <c r="C6502" t="s">
        <v>2555</v>
      </c>
      <c r="D6502" t="s">
        <v>2713</v>
      </c>
      <c r="E6502">
        <v>1000730</v>
      </c>
      <c r="F6502" t="s">
        <v>47</v>
      </c>
      <c r="G6502" t="s">
        <v>481</v>
      </c>
      <c r="H6502" t="s">
        <v>2557</v>
      </c>
      <c r="I6502">
        <v>38804274</v>
      </c>
      <c r="J6502" t="s">
        <v>2558</v>
      </c>
      <c r="K6502" s="45">
        <v>2597</v>
      </c>
      <c r="L6502" t="s">
        <v>1228</v>
      </c>
      <c r="M6502">
        <v>493</v>
      </c>
      <c r="N6502" t="s">
        <v>1228</v>
      </c>
    </row>
    <row r="6503" spans="1:14" hidden="1">
      <c r="A6503">
        <v>10</v>
      </c>
      <c r="B6503">
        <v>41</v>
      </c>
      <c r="C6503" t="s">
        <v>2555</v>
      </c>
      <c r="D6503" t="s">
        <v>2713</v>
      </c>
      <c r="E6503">
        <v>1000730</v>
      </c>
      <c r="F6503" t="s">
        <v>47</v>
      </c>
      <c r="G6503" t="s">
        <v>155</v>
      </c>
      <c r="H6503" t="s">
        <v>2557</v>
      </c>
      <c r="I6503">
        <v>38804274</v>
      </c>
      <c r="J6503" t="s">
        <v>2558</v>
      </c>
      <c r="K6503">
        <v>130</v>
      </c>
      <c r="L6503" t="s">
        <v>1228</v>
      </c>
      <c r="M6503">
        <v>25</v>
      </c>
      <c r="N6503" t="s">
        <v>1228</v>
      </c>
    </row>
    <row r="6504" spans="1:14" hidden="1">
      <c r="A6504">
        <v>10</v>
      </c>
      <c r="B6504">
        <v>41</v>
      </c>
      <c r="C6504" t="s">
        <v>2555</v>
      </c>
      <c r="D6504" t="s">
        <v>2713</v>
      </c>
      <c r="E6504">
        <v>1000730</v>
      </c>
      <c r="F6504" t="s">
        <v>47</v>
      </c>
      <c r="G6504" t="s">
        <v>317</v>
      </c>
      <c r="H6504" t="s">
        <v>2557</v>
      </c>
      <c r="I6504">
        <v>38804274</v>
      </c>
      <c r="J6504" t="s">
        <v>2558</v>
      </c>
      <c r="K6504" s="45">
        <v>3833</v>
      </c>
      <c r="L6504" t="s">
        <v>1228</v>
      </c>
      <c r="M6504">
        <v>728</v>
      </c>
      <c r="N6504" t="s">
        <v>1228</v>
      </c>
    </row>
    <row r="6505" spans="1:14" hidden="1">
      <c r="A6505">
        <v>10</v>
      </c>
      <c r="B6505">
        <v>41</v>
      </c>
      <c r="C6505" t="s">
        <v>2555</v>
      </c>
      <c r="D6505" t="s">
        <v>2713</v>
      </c>
      <c r="E6505">
        <v>1000730</v>
      </c>
      <c r="F6505" t="s">
        <v>47</v>
      </c>
      <c r="G6505" t="s">
        <v>150</v>
      </c>
      <c r="H6505" t="s">
        <v>2557</v>
      </c>
      <c r="I6505">
        <v>38804274</v>
      </c>
      <c r="J6505" t="s">
        <v>2558</v>
      </c>
      <c r="K6505">
        <v>0</v>
      </c>
      <c r="L6505" t="s">
        <v>1228</v>
      </c>
      <c r="M6505">
        <v>0</v>
      </c>
      <c r="N6505" t="s">
        <v>1228</v>
      </c>
    </row>
    <row r="6506" spans="1:14" hidden="1">
      <c r="A6506">
        <v>10</v>
      </c>
      <c r="B6506">
        <v>41</v>
      </c>
      <c r="C6506" t="s">
        <v>2555</v>
      </c>
      <c r="D6506" t="s">
        <v>2713</v>
      </c>
      <c r="E6506">
        <v>1000730</v>
      </c>
      <c r="F6506" t="s">
        <v>47</v>
      </c>
      <c r="G6506" t="s">
        <v>1128</v>
      </c>
      <c r="H6506" t="s">
        <v>2557</v>
      </c>
      <c r="I6506">
        <v>38804274</v>
      </c>
      <c r="J6506" t="s">
        <v>2558</v>
      </c>
      <c r="K6506">
        <v>460</v>
      </c>
      <c r="L6506" t="s">
        <v>1228</v>
      </c>
      <c r="M6506">
        <v>87</v>
      </c>
      <c r="N6506" t="s">
        <v>1228</v>
      </c>
    </row>
    <row r="6507" spans="1:14" hidden="1">
      <c r="A6507">
        <v>10</v>
      </c>
      <c r="B6507">
        <v>41</v>
      </c>
      <c r="C6507" t="s">
        <v>2555</v>
      </c>
      <c r="D6507" t="s">
        <v>2713</v>
      </c>
      <c r="E6507">
        <v>1000730</v>
      </c>
      <c r="F6507" t="s">
        <v>47</v>
      </c>
      <c r="G6507" t="s">
        <v>117</v>
      </c>
      <c r="H6507" t="s">
        <v>2557</v>
      </c>
      <c r="I6507">
        <v>38804274</v>
      </c>
      <c r="J6507" t="s">
        <v>2558</v>
      </c>
      <c r="K6507" s="45">
        <v>40160</v>
      </c>
      <c r="L6507" t="s">
        <v>1228</v>
      </c>
      <c r="M6507" s="45">
        <v>7631</v>
      </c>
      <c r="N6507" t="s">
        <v>1228</v>
      </c>
    </row>
    <row r="6508" spans="1:14" hidden="1">
      <c r="A6508">
        <v>10</v>
      </c>
      <c r="B6508">
        <v>41</v>
      </c>
      <c r="C6508" t="s">
        <v>2555</v>
      </c>
      <c r="D6508" t="s">
        <v>2713</v>
      </c>
      <c r="E6508">
        <v>1000730</v>
      </c>
      <c r="F6508" t="s">
        <v>47</v>
      </c>
      <c r="G6508" t="s">
        <v>177</v>
      </c>
      <c r="H6508" t="s">
        <v>2557</v>
      </c>
      <c r="I6508">
        <v>38804274</v>
      </c>
      <c r="J6508" t="s">
        <v>2558</v>
      </c>
      <c r="K6508">
        <v>303</v>
      </c>
      <c r="L6508" t="s">
        <v>1228</v>
      </c>
      <c r="M6508">
        <v>58</v>
      </c>
      <c r="N6508" t="s">
        <v>1228</v>
      </c>
    </row>
    <row r="6509" spans="1:14" hidden="1">
      <c r="A6509">
        <v>10</v>
      </c>
      <c r="B6509">
        <v>41</v>
      </c>
      <c r="C6509" t="s">
        <v>2555</v>
      </c>
      <c r="D6509" t="s">
        <v>2713</v>
      </c>
      <c r="E6509">
        <v>1000730</v>
      </c>
      <c r="F6509" t="s">
        <v>47</v>
      </c>
      <c r="G6509" t="s">
        <v>117</v>
      </c>
      <c r="H6509" t="s">
        <v>2557</v>
      </c>
      <c r="I6509">
        <v>38804274</v>
      </c>
      <c r="J6509" t="s">
        <v>2558</v>
      </c>
      <c r="K6509">
        <v>0</v>
      </c>
      <c r="L6509" t="s">
        <v>1228</v>
      </c>
      <c r="M6509">
        <v>0</v>
      </c>
      <c r="N6509" t="s">
        <v>1228</v>
      </c>
    </row>
    <row r="6510" spans="1:14" hidden="1">
      <c r="A6510">
        <v>10</v>
      </c>
      <c r="B6510">
        <v>41</v>
      </c>
      <c r="C6510" t="s">
        <v>2555</v>
      </c>
      <c r="D6510" t="s">
        <v>2713</v>
      </c>
      <c r="E6510">
        <v>1000730</v>
      </c>
      <c r="F6510" t="s">
        <v>47</v>
      </c>
      <c r="G6510" t="s">
        <v>80</v>
      </c>
      <c r="H6510" t="s">
        <v>2557</v>
      </c>
      <c r="I6510">
        <v>38804274</v>
      </c>
      <c r="J6510" t="s">
        <v>2558</v>
      </c>
      <c r="K6510">
        <v>0</v>
      </c>
      <c r="L6510" t="s">
        <v>1228</v>
      </c>
      <c r="M6510">
        <v>0</v>
      </c>
      <c r="N6510" t="s">
        <v>1228</v>
      </c>
    </row>
    <row r="6511" spans="1:14" hidden="1">
      <c r="A6511">
        <v>10</v>
      </c>
      <c r="B6511">
        <v>41</v>
      </c>
      <c r="C6511" t="s">
        <v>2555</v>
      </c>
      <c r="D6511" t="s">
        <v>2713</v>
      </c>
      <c r="E6511">
        <v>1000730</v>
      </c>
      <c r="F6511" t="s">
        <v>47</v>
      </c>
      <c r="G6511" t="s">
        <v>252</v>
      </c>
      <c r="H6511" t="s">
        <v>2557</v>
      </c>
      <c r="I6511">
        <v>38804274</v>
      </c>
      <c r="J6511" t="s">
        <v>2558</v>
      </c>
      <c r="K6511">
        <v>0</v>
      </c>
      <c r="L6511" t="s">
        <v>1228</v>
      </c>
      <c r="M6511">
        <v>0</v>
      </c>
      <c r="N6511" t="s">
        <v>1228</v>
      </c>
    </row>
    <row r="6512" spans="1:14" hidden="1">
      <c r="A6512">
        <v>10</v>
      </c>
      <c r="B6512">
        <v>41</v>
      </c>
      <c r="C6512" t="s">
        <v>2555</v>
      </c>
      <c r="D6512" t="s">
        <v>2713</v>
      </c>
      <c r="E6512">
        <v>1000730</v>
      </c>
      <c r="F6512" t="s">
        <v>47</v>
      </c>
      <c r="G6512" t="s">
        <v>245</v>
      </c>
      <c r="H6512" t="s">
        <v>2557</v>
      </c>
      <c r="I6512">
        <v>38804274</v>
      </c>
      <c r="J6512" t="s">
        <v>2558</v>
      </c>
      <c r="K6512">
        <v>0</v>
      </c>
      <c r="L6512" t="s">
        <v>1228</v>
      </c>
      <c r="M6512">
        <v>0</v>
      </c>
      <c r="N6512" t="s">
        <v>1228</v>
      </c>
    </row>
    <row r="6513" spans="1:14" hidden="1">
      <c r="A6513">
        <v>10</v>
      </c>
      <c r="B6513">
        <v>41</v>
      </c>
      <c r="C6513" t="s">
        <v>2555</v>
      </c>
      <c r="D6513" t="s">
        <v>2713</v>
      </c>
      <c r="E6513">
        <v>1000730</v>
      </c>
      <c r="F6513" t="s">
        <v>47</v>
      </c>
      <c r="G6513" t="s">
        <v>135</v>
      </c>
      <c r="H6513" t="s">
        <v>2557</v>
      </c>
      <c r="I6513">
        <v>38804274</v>
      </c>
      <c r="J6513" t="s">
        <v>2558</v>
      </c>
      <c r="K6513">
        <v>0</v>
      </c>
      <c r="L6513" t="s">
        <v>1228</v>
      </c>
      <c r="M6513">
        <v>0</v>
      </c>
      <c r="N6513" t="s">
        <v>1228</v>
      </c>
    </row>
    <row r="6514" spans="1:14" hidden="1">
      <c r="A6514">
        <v>10</v>
      </c>
      <c r="B6514">
        <v>41</v>
      </c>
      <c r="C6514" t="s">
        <v>2555</v>
      </c>
      <c r="D6514" t="s">
        <v>2713</v>
      </c>
      <c r="E6514">
        <v>1000730</v>
      </c>
      <c r="F6514" t="s">
        <v>47</v>
      </c>
      <c r="G6514" t="s">
        <v>137</v>
      </c>
      <c r="H6514" t="s">
        <v>2557</v>
      </c>
      <c r="I6514">
        <v>38804274</v>
      </c>
      <c r="J6514" t="s">
        <v>2558</v>
      </c>
      <c r="K6514">
        <v>0</v>
      </c>
      <c r="L6514" t="s">
        <v>1228</v>
      </c>
      <c r="M6514">
        <v>0</v>
      </c>
      <c r="N6514" t="s">
        <v>1228</v>
      </c>
    </row>
    <row r="6515" spans="1:14" hidden="1">
      <c r="A6515">
        <v>10</v>
      </c>
      <c r="B6515">
        <v>41</v>
      </c>
      <c r="C6515" t="s">
        <v>2555</v>
      </c>
      <c r="D6515" t="s">
        <v>2713</v>
      </c>
      <c r="E6515">
        <v>1000730</v>
      </c>
      <c r="F6515" t="s">
        <v>47</v>
      </c>
      <c r="G6515" t="s">
        <v>481</v>
      </c>
      <c r="H6515" t="s">
        <v>2557</v>
      </c>
      <c r="I6515">
        <v>38804274</v>
      </c>
      <c r="J6515" t="s">
        <v>2558</v>
      </c>
      <c r="K6515">
        <v>0</v>
      </c>
      <c r="L6515" t="s">
        <v>1228</v>
      </c>
      <c r="M6515">
        <v>0</v>
      </c>
      <c r="N6515" t="s">
        <v>1228</v>
      </c>
    </row>
    <row r="6516" spans="1:14" hidden="1">
      <c r="A6516">
        <v>10</v>
      </c>
      <c r="B6516">
        <v>41</v>
      </c>
      <c r="C6516" t="s">
        <v>2555</v>
      </c>
      <c r="D6516" t="s">
        <v>2713</v>
      </c>
      <c r="E6516">
        <v>1000730</v>
      </c>
      <c r="F6516" t="s">
        <v>47</v>
      </c>
      <c r="G6516" t="s">
        <v>245</v>
      </c>
      <c r="H6516" t="s">
        <v>2557</v>
      </c>
      <c r="I6516">
        <v>38804274</v>
      </c>
      <c r="J6516" t="s">
        <v>2558</v>
      </c>
      <c r="K6516">
        <v>0</v>
      </c>
      <c r="L6516" t="s">
        <v>1228</v>
      </c>
      <c r="M6516">
        <v>0</v>
      </c>
      <c r="N6516" t="s">
        <v>1228</v>
      </c>
    </row>
    <row r="6517" spans="1:14" hidden="1">
      <c r="A6517">
        <v>10</v>
      </c>
      <c r="B6517">
        <v>41</v>
      </c>
      <c r="C6517" t="s">
        <v>2555</v>
      </c>
      <c r="D6517" t="s">
        <v>2713</v>
      </c>
      <c r="E6517">
        <v>1000730</v>
      </c>
      <c r="F6517" t="s">
        <v>47</v>
      </c>
      <c r="G6517" t="s">
        <v>117</v>
      </c>
      <c r="H6517" t="s">
        <v>2557</v>
      </c>
      <c r="I6517">
        <v>38804274</v>
      </c>
      <c r="J6517" t="s">
        <v>2558</v>
      </c>
      <c r="K6517">
        <v>0</v>
      </c>
      <c r="L6517" t="s">
        <v>1228</v>
      </c>
      <c r="M6517">
        <v>0</v>
      </c>
      <c r="N6517" t="s">
        <v>1228</v>
      </c>
    </row>
    <row r="6518" spans="1:14" hidden="1">
      <c r="A6518">
        <v>10</v>
      </c>
      <c r="B6518">
        <v>41</v>
      </c>
      <c r="C6518" t="s">
        <v>2555</v>
      </c>
      <c r="D6518" t="s">
        <v>2713</v>
      </c>
      <c r="E6518">
        <v>1000730</v>
      </c>
      <c r="F6518" t="s">
        <v>47</v>
      </c>
      <c r="G6518" t="s">
        <v>481</v>
      </c>
      <c r="H6518" t="s">
        <v>2557</v>
      </c>
      <c r="I6518">
        <v>38804274</v>
      </c>
      <c r="J6518" t="s">
        <v>2558</v>
      </c>
      <c r="K6518">
        <v>0</v>
      </c>
      <c r="L6518" t="s">
        <v>1228</v>
      </c>
      <c r="M6518">
        <v>0</v>
      </c>
      <c r="N6518" t="s">
        <v>1228</v>
      </c>
    </row>
    <row r="6519" spans="1:14" hidden="1">
      <c r="A6519">
        <v>10</v>
      </c>
      <c r="B6519">
        <v>41</v>
      </c>
      <c r="C6519" t="s">
        <v>2555</v>
      </c>
      <c r="D6519" t="s">
        <v>2713</v>
      </c>
      <c r="E6519">
        <v>1000730</v>
      </c>
      <c r="F6519" t="s">
        <v>47</v>
      </c>
      <c r="G6519" t="s">
        <v>317</v>
      </c>
      <c r="H6519" t="s">
        <v>2557</v>
      </c>
      <c r="I6519">
        <v>38804274</v>
      </c>
      <c r="J6519" t="s">
        <v>2558</v>
      </c>
      <c r="K6519">
        <v>0</v>
      </c>
      <c r="L6519" t="s">
        <v>1228</v>
      </c>
      <c r="M6519">
        <v>0</v>
      </c>
      <c r="N6519" t="s">
        <v>1228</v>
      </c>
    </row>
    <row r="6520" spans="1:14" hidden="1">
      <c r="A6520">
        <v>10</v>
      </c>
      <c r="B6520">
        <v>41</v>
      </c>
      <c r="C6520" t="s">
        <v>2555</v>
      </c>
      <c r="D6520" t="s">
        <v>2713</v>
      </c>
      <c r="E6520">
        <v>1000730</v>
      </c>
      <c r="F6520" t="s">
        <v>47</v>
      </c>
      <c r="G6520" t="s">
        <v>117</v>
      </c>
      <c r="H6520" t="s">
        <v>2557</v>
      </c>
      <c r="I6520">
        <v>38804274</v>
      </c>
      <c r="J6520" t="s">
        <v>2558</v>
      </c>
      <c r="K6520">
        <v>0</v>
      </c>
      <c r="L6520" t="s">
        <v>1228</v>
      </c>
      <c r="M6520">
        <v>0</v>
      </c>
      <c r="N6520" t="s">
        <v>1228</v>
      </c>
    </row>
    <row r="6521" spans="1:14" hidden="1">
      <c r="A6521">
        <v>10</v>
      </c>
      <c r="B6521">
        <v>41</v>
      </c>
      <c r="C6521" t="s">
        <v>2555</v>
      </c>
      <c r="D6521" t="s">
        <v>2713</v>
      </c>
      <c r="E6521">
        <v>1000730</v>
      </c>
      <c r="F6521" t="s">
        <v>47</v>
      </c>
      <c r="G6521" t="s">
        <v>135</v>
      </c>
      <c r="H6521" t="s">
        <v>2557</v>
      </c>
      <c r="I6521">
        <v>38804274</v>
      </c>
      <c r="J6521" t="s">
        <v>2558</v>
      </c>
      <c r="K6521">
        <v>0</v>
      </c>
      <c r="L6521" t="s">
        <v>1228</v>
      </c>
      <c r="M6521">
        <v>0</v>
      </c>
      <c r="N6521" t="s">
        <v>1228</v>
      </c>
    </row>
    <row r="6522" spans="1:14" hidden="1">
      <c r="A6522">
        <v>10</v>
      </c>
      <c r="B6522">
        <v>41</v>
      </c>
      <c r="C6522" t="s">
        <v>2555</v>
      </c>
      <c r="D6522" t="s">
        <v>2713</v>
      </c>
      <c r="E6522">
        <v>1000730</v>
      </c>
      <c r="F6522" t="s">
        <v>47</v>
      </c>
      <c r="G6522" t="s">
        <v>137</v>
      </c>
      <c r="H6522" t="s">
        <v>2557</v>
      </c>
      <c r="I6522">
        <v>38804274</v>
      </c>
      <c r="J6522" t="s">
        <v>2558</v>
      </c>
      <c r="K6522">
        <v>0</v>
      </c>
      <c r="L6522" t="s">
        <v>1228</v>
      </c>
      <c r="M6522">
        <v>0</v>
      </c>
      <c r="N6522" t="s">
        <v>1228</v>
      </c>
    </row>
    <row r="6523" spans="1:14" hidden="1">
      <c r="A6523">
        <v>10</v>
      </c>
      <c r="B6523">
        <v>41</v>
      </c>
      <c r="C6523" t="s">
        <v>2555</v>
      </c>
      <c r="D6523" t="s">
        <v>2713</v>
      </c>
      <c r="E6523">
        <v>1000730</v>
      </c>
      <c r="F6523" t="s">
        <v>47</v>
      </c>
      <c r="G6523" t="s">
        <v>245</v>
      </c>
      <c r="H6523" t="s">
        <v>2557</v>
      </c>
      <c r="I6523">
        <v>38804274</v>
      </c>
      <c r="J6523" t="s">
        <v>2558</v>
      </c>
      <c r="K6523">
        <v>0</v>
      </c>
      <c r="L6523" t="s">
        <v>1228</v>
      </c>
      <c r="M6523">
        <v>0</v>
      </c>
      <c r="N6523" t="s">
        <v>1228</v>
      </c>
    </row>
    <row r="6524" spans="1:14" hidden="1">
      <c r="A6524">
        <v>10</v>
      </c>
      <c r="B6524">
        <v>41</v>
      </c>
      <c r="C6524" t="s">
        <v>2555</v>
      </c>
      <c r="D6524" t="s">
        <v>2713</v>
      </c>
      <c r="E6524">
        <v>1000730</v>
      </c>
      <c r="F6524" t="s">
        <v>47</v>
      </c>
      <c r="G6524" t="s">
        <v>117</v>
      </c>
      <c r="H6524" t="s">
        <v>2557</v>
      </c>
      <c r="I6524">
        <v>38804274</v>
      </c>
      <c r="J6524" t="s">
        <v>2558</v>
      </c>
      <c r="K6524">
        <v>0</v>
      </c>
      <c r="L6524" t="s">
        <v>1228</v>
      </c>
      <c r="M6524">
        <v>0</v>
      </c>
      <c r="N6524" t="s">
        <v>1228</v>
      </c>
    </row>
    <row r="6525" spans="1:14" hidden="1">
      <c r="A6525">
        <v>10</v>
      </c>
      <c r="B6525">
        <v>41</v>
      </c>
      <c r="C6525" t="s">
        <v>2555</v>
      </c>
      <c r="D6525" t="s">
        <v>2713</v>
      </c>
      <c r="E6525">
        <v>1000730</v>
      </c>
      <c r="F6525" t="s">
        <v>47</v>
      </c>
      <c r="G6525" t="s">
        <v>117</v>
      </c>
      <c r="H6525" t="s">
        <v>2557</v>
      </c>
      <c r="I6525">
        <v>38804274</v>
      </c>
      <c r="J6525" t="s">
        <v>2558</v>
      </c>
      <c r="K6525">
        <v>0</v>
      </c>
      <c r="L6525" t="s">
        <v>1228</v>
      </c>
      <c r="M6525">
        <v>0</v>
      </c>
      <c r="N6525" t="s">
        <v>1228</v>
      </c>
    </row>
    <row r="6526" spans="1:14" hidden="1">
      <c r="A6526">
        <v>10</v>
      </c>
      <c r="B6526">
        <v>41</v>
      </c>
      <c r="C6526" t="s">
        <v>2555</v>
      </c>
      <c r="D6526" t="s">
        <v>2713</v>
      </c>
      <c r="E6526">
        <v>1000730</v>
      </c>
      <c r="F6526" t="s">
        <v>47</v>
      </c>
      <c r="G6526" t="s">
        <v>177</v>
      </c>
      <c r="H6526" t="s">
        <v>2557</v>
      </c>
      <c r="I6526">
        <v>38804274</v>
      </c>
      <c r="J6526" t="s">
        <v>2558</v>
      </c>
      <c r="K6526">
        <v>0</v>
      </c>
      <c r="L6526" t="s">
        <v>1228</v>
      </c>
      <c r="M6526">
        <v>0</v>
      </c>
      <c r="N6526" t="s">
        <v>1228</v>
      </c>
    </row>
    <row r="6527" spans="1:14" hidden="1">
      <c r="A6527">
        <v>10</v>
      </c>
      <c r="B6527">
        <v>41</v>
      </c>
      <c r="C6527" t="s">
        <v>2555</v>
      </c>
      <c r="D6527" t="s">
        <v>2713</v>
      </c>
      <c r="E6527">
        <v>1000730</v>
      </c>
      <c r="F6527" t="s">
        <v>47</v>
      </c>
      <c r="G6527" t="s">
        <v>481</v>
      </c>
      <c r="H6527" t="s">
        <v>2557</v>
      </c>
      <c r="I6527">
        <v>38804274</v>
      </c>
      <c r="J6527" t="s">
        <v>2558</v>
      </c>
      <c r="K6527">
        <v>0</v>
      </c>
      <c r="L6527" t="s">
        <v>1228</v>
      </c>
      <c r="M6527">
        <v>0</v>
      </c>
      <c r="N6527" t="s">
        <v>1228</v>
      </c>
    </row>
    <row r="6528" spans="1:14" hidden="1">
      <c r="A6528">
        <v>10</v>
      </c>
      <c r="B6528">
        <v>41</v>
      </c>
      <c r="C6528" t="s">
        <v>2555</v>
      </c>
      <c r="D6528" t="s">
        <v>2713</v>
      </c>
      <c r="E6528">
        <v>1000730</v>
      </c>
      <c r="F6528" t="s">
        <v>47</v>
      </c>
      <c r="G6528" t="s">
        <v>150</v>
      </c>
      <c r="H6528" t="s">
        <v>2557</v>
      </c>
      <c r="I6528">
        <v>38804274</v>
      </c>
      <c r="J6528" t="s">
        <v>2558</v>
      </c>
      <c r="K6528">
        <v>0</v>
      </c>
      <c r="L6528" t="s">
        <v>1228</v>
      </c>
      <c r="M6528">
        <v>0</v>
      </c>
      <c r="N6528" t="s">
        <v>1228</v>
      </c>
    </row>
    <row r="6529" spans="1:14" hidden="1">
      <c r="A6529">
        <v>10</v>
      </c>
      <c r="B6529">
        <v>41</v>
      </c>
      <c r="C6529" t="s">
        <v>2555</v>
      </c>
      <c r="D6529" t="s">
        <v>2713</v>
      </c>
      <c r="E6529">
        <v>1000730</v>
      </c>
      <c r="F6529" t="s">
        <v>47</v>
      </c>
      <c r="G6529" t="s">
        <v>135</v>
      </c>
      <c r="H6529" t="s">
        <v>2557</v>
      </c>
      <c r="I6529">
        <v>38804274</v>
      </c>
      <c r="J6529" t="s">
        <v>2558</v>
      </c>
      <c r="K6529">
        <v>0</v>
      </c>
      <c r="L6529" t="s">
        <v>1228</v>
      </c>
      <c r="M6529">
        <v>0</v>
      </c>
      <c r="N6529" t="s">
        <v>1228</v>
      </c>
    </row>
    <row r="6530" spans="1:14" hidden="1">
      <c r="A6530">
        <v>19</v>
      </c>
      <c r="B6530">
        <v>41</v>
      </c>
      <c r="C6530" t="s">
        <v>2555</v>
      </c>
      <c r="D6530" t="s">
        <v>2713</v>
      </c>
      <c r="E6530">
        <v>1000730</v>
      </c>
      <c r="F6530" t="s">
        <v>47</v>
      </c>
      <c r="G6530" t="s">
        <v>54</v>
      </c>
      <c r="H6530" t="s">
        <v>2557</v>
      </c>
      <c r="I6530">
        <v>38804275</v>
      </c>
      <c r="J6530" t="s">
        <v>2558</v>
      </c>
      <c r="K6530">
        <v>0</v>
      </c>
      <c r="L6530" t="s">
        <v>1228</v>
      </c>
      <c r="M6530">
        <v>0</v>
      </c>
      <c r="N6530" t="s">
        <v>1228</v>
      </c>
    </row>
    <row r="6531" spans="1:14" hidden="1">
      <c r="A6531">
        <v>19</v>
      </c>
      <c r="B6531">
        <v>41</v>
      </c>
      <c r="C6531" t="s">
        <v>2555</v>
      </c>
      <c r="D6531" t="s">
        <v>2713</v>
      </c>
      <c r="E6531">
        <v>1000730</v>
      </c>
      <c r="F6531" t="s">
        <v>47</v>
      </c>
      <c r="G6531" t="s">
        <v>54</v>
      </c>
      <c r="H6531" t="s">
        <v>2557</v>
      </c>
      <c r="I6531">
        <v>38804275</v>
      </c>
      <c r="J6531" t="s">
        <v>2558</v>
      </c>
      <c r="K6531">
        <v>0</v>
      </c>
      <c r="L6531" t="s">
        <v>1228</v>
      </c>
      <c r="M6531">
        <v>0</v>
      </c>
      <c r="N6531" t="s">
        <v>1228</v>
      </c>
    </row>
    <row r="6532" spans="1:14" hidden="1">
      <c r="A6532">
        <v>19</v>
      </c>
      <c r="B6532">
        <v>41</v>
      </c>
      <c r="C6532" t="s">
        <v>2555</v>
      </c>
      <c r="D6532" t="s">
        <v>2713</v>
      </c>
      <c r="E6532">
        <v>1000730</v>
      </c>
      <c r="F6532" t="s">
        <v>47</v>
      </c>
      <c r="G6532" t="s">
        <v>54</v>
      </c>
      <c r="H6532" t="s">
        <v>2557</v>
      </c>
      <c r="I6532">
        <v>38804275</v>
      </c>
      <c r="J6532" t="s">
        <v>2558</v>
      </c>
      <c r="K6532">
        <v>0</v>
      </c>
      <c r="L6532" t="s">
        <v>1228</v>
      </c>
      <c r="M6532">
        <v>0</v>
      </c>
      <c r="N6532" t="s">
        <v>1228</v>
      </c>
    </row>
    <row r="6533" spans="1:14" hidden="1">
      <c r="A6533">
        <v>19</v>
      </c>
      <c r="B6533">
        <v>41</v>
      </c>
      <c r="C6533" t="s">
        <v>2555</v>
      </c>
      <c r="D6533" t="s">
        <v>2713</v>
      </c>
      <c r="E6533">
        <v>1000730</v>
      </c>
      <c r="F6533" t="s">
        <v>47</v>
      </c>
      <c r="G6533" t="s">
        <v>54</v>
      </c>
      <c r="H6533" t="s">
        <v>2557</v>
      </c>
      <c r="I6533">
        <v>38804275</v>
      </c>
      <c r="J6533" t="s">
        <v>2558</v>
      </c>
      <c r="K6533">
        <v>0</v>
      </c>
      <c r="L6533" t="s">
        <v>1228</v>
      </c>
      <c r="M6533">
        <v>0</v>
      </c>
      <c r="N6533" t="s">
        <v>1228</v>
      </c>
    </row>
    <row r="6534" spans="1:14" hidden="1">
      <c r="A6534">
        <v>19</v>
      </c>
      <c r="B6534">
        <v>41</v>
      </c>
      <c r="C6534" t="s">
        <v>2555</v>
      </c>
      <c r="D6534" t="s">
        <v>2713</v>
      </c>
      <c r="E6534">
        <v>1000730</v>
      </c>
      <c r="F6534" t="s">
        <v>47</v>
      </c>
      <c r="G6534" t="s">
        <v>54</v>
      </c>
      <c r="H6534" t="s">
        <v>2557</v>
      </c>
      <c r="I6534">
        <v>38804275</v>
      </c>
      <c r="J6534" t="s">
        <v>2558</v>
      </c>
      <c r="K6534">
        <v>0</v>
      </c>
      <c r="L6534" t="s">
        <v>1228</v>
      </c>
      <c r="M6534">
        <v>0</v>
      </c>
      <c r="N6534" t="s">
        <v>1228</v>
      </c>
    </row>
    <row r="6535" spans="1:14" hidden="1">
      <c r="A6535">
        <v>19</v>
      </c>
      <c r="B6535">
        <v>41</v>
      </c>
      <c r="C6535" t="s">
        <v>2555</v>
      </c>
      <c r="D6535" t="s">
        <v>2713</v>
      </c>
      <c r="E6535">
        <v>1000730</v>
      </c>
      <c r="F6535" t="s">
        <v>47</v>
      </c>
      <c r="G6535" t="s">
        <v>54</v>
      </c>
      <c r="H6535" t="s">
        <v>2557</v>
      </c>
      <c r="I6535">
        <v>38804275</v>
      </c>
      <c r="J6535" t="s">
        <v>2558</v>
      </c>
      <c r="K6535">
        <v>0</v>
      </c>
      <c r="L6535" t="s">
        <v>1228</v>
      </c>
      <c r="M6535">
        <v>0</v>
      </c>
      <c r="N6535" t="s">
        <v>1228</v>
      </c>
    </row>
    <row r="6536" spans="1:14" hidden="1">
      <c r="A6536">
        <v>19</v>
      </c>
      <c r="B6536">
        <v>41</v>
      </c>
      <c r="C6536" t="s">
        <v>2555</v>
      </c>
      <c r="D6536" t="s">
        <v>2713</v>
      </c>
      <c r="E6536">
        <v>1000730</v>
      </c>
      <c r="F6536" t="s">
        <v>47</v>
      </c>
      <c r="G6536" t="s">
        <v>54</v>
      </c>
      <c r="H6536" t="s">
        <v>2557</v>
      </c>
      <c r="I6536">
        <v>38804275</v>
      </c>
      <c r="J6536" t="s">
        <v>2558</v>
      </c>
      <c r="K6536" s="45">
        <v>8336</v>
      </c>
      <c r="L6536" t="s">
        <v>1228</v>
      </c>
      <c r="M6536" s="45">
        <v>1584</v>
      </c>
      <c r="N6536" t="s">
        <v>1228</v>
      </c>
    </row>
    <row r="6537" spans="1:14" hidden="1">
      <c r="A6537">
        <v>19</v>
      </c>
      <c r="B6537">
        <v>41</v>
      </c>
      <c r="C6537" t="s">
        <v>2555</v>
      </c>
      <c r="D6537" t="s">
        <v>2713</v>
      </c>
      <c r="E6537">
        <v>1000730</v>
      </c>
      <c r="F6537" t="s">
        <v>47</v>
      </c>
      <c r="G6537" t="s">
        <v>54</v>
      </c>
      <c r="H6537" t="s">
        <v>2557</v>
      </c>
      <c r="I6537">
        <v>38804275</v>
      </c>
      <c r="J6537" t="s">
        <v>2558</v>
      </c>
      <c r="K6537" s="45">
        <v>41362</v>
      </c>
      <c r="L6537" t="s">
        <v>1228</v>
      </c>
      <c r="M6537" s="45">
        <v>7859</v>
      </c>
      <c r="N6537" t="s">
        <v>1228</v>
      </c>
    </row>
    <row r="6538" spans="1:14" hidden="1">
      <c r="A6538">
        <v>19</v>
      </c>
      <c r="B6538">
        <v>41</v>
      </c>
      <c r="C6538" t="s">
        <v>2555</v>
      </c>
      <c r="D6538" t="s">
        <v>2713</v>
      </c>
      <c r="E6538">
        <v>1000730</v>
      </c>
      <c r="F6538" t="s">
        <v>47</v>
      </c>
      <c r="G6538" t="s">
        <v>54</v>
      </c>
      <c r="H6538" t="s">
        <v>2557</v>
      </c>
      <c r="I6538">
        <v>38804275</v>
      </c>
      <c r="J6538" t="s">
        <v>2558</v>
      </c>
      <c r="K6538">
        <v>0</v>
      </c>
      <c r="L6538" t="s">
        <v>1228</v>
      </c>
      <c r="M6538">
        <v>0</v>
      </c>
      <c r="N6538" t="s">
        <v>1228</v>
      </c>
    </row>
    <row r="6539" spans="1:14" hidden="1">
      <c r="A6539">
        <v>19</v>
      </c>
      <c r="B6539">
        <v>41</v>
      </c>
      <c r="C6539" t="s">
        <v>2555</v>
      </c>
      <c r="D6539" t="s">
        <v>2713</v>
      </c>
      <c r="E6539">
        <v>1000730</v>
      </c>
      <c r="F6539" t="s">
        <v>47</v>
      </c>
      <c r="G6539" t="s">
        <v>54</v>
      </c>
      <c r="H6539" t="s">
        <v>2557</v>
      </c>
      <c r="I6539">
        <v>38804275</v>
      </c>
      <c r="J6539" t="s">
        <v>2558</v>
      </c>
      <c r="K6539">
        <v>0</v>
      </c>
      <c r="L6539" t="s">
        <v>1228</v>
      </c>
      <c r="M6539">
        <v>0</v>
      </c>
      <c r="N6539" t="s">
        <v>1228</v>
      </c>
    </row>
    <row r="6540" spans="1:14" hidden="1">
      <c r="A6540">
        <v>19</v>
      </c>
      <c r="B6540">
        <v>41</v>
      </c>
      <c r="C6540" t="s">
        <v>2555</v>
      </c>
      <c r="D6540" t="s">
        <v>2713</v>
      </c>
      <c r="E6540">
        <v>1000730</v>
      </c>
      <c r="F6540" t="s">
        <v>47</v>
      </c>
      <c r="G6540" t="s">
        <v>54</v>
      </c>
      <c r="H6540" t="s">
        <v>2557</v>
      </c>
      <c r="I6540">
        <v>38804275</v>
      </c>
      <c r="J6540" t="s">
        <v>2558</v>
      </c>
      <c r="K6540">
        <v>0</v>
      </c>
      <c r="L6540" t="s">
        <v>1228</v>
      </c>
      <c r="M6540">
        <v>0</v>
      </c>
      <c r="N6540" t="s">
        <v>1228</v>
      </c>
    </row>
    <row r="6541" spans="1:14" hidden="1">
      <c r="A6541">
        <v>19</v>
      </c>
      <c r="B6541">
        <v>41</v>
      </c>
      <c r="C6541" t="s">
        <v>2555</v>
      </c>
      <c r="D6541" t="s">
        <v>2713</v>
      </c>
      <c r="E6541">
        <v>1000730</v>
      </c>
      <c r="F6541" t="s">
        <v>47</v>
      </c>
      <c r="G6541" t="s">
        <v>54</v>
      </c>
      <c r="H6541" t="s">
        <v>2557</v>
      </c>
      <c r="I6541">
        <v>38804275</v>
      </c>
      <c r="J6541" t="s">
        <v>2558</v>
      </c>
      <c r="K6541">
        <v>0</v>
      </c>
      <c r="L6541" t="s">
        <v>1228</v>
      </c>
      <c r="M6541">
        <v>0</v>
      </c>
      <c r="N6541" t="s">
        <v>1228</v>
      </c>
    </row>
    <row r="6542" spans="1:14" hidden="1">
      <c r="A6542">
        <v>19</v>
      </c>
      <c r="B6542">
        <v>41</v>
      </c>
      <c r="C6542" t="s">
        <v>2555</v>
      </c>
      <c r="D6542" t="s">
        <v>2713</v>
      </c>
      <c r="E6542">
        <v>1000730</v>
      </c>
      <c r="F6542" t="s">
        <v>47</v>
      </c>
      <c r="G6542" t="s">
        <v>54</v>
      </c>
      <c r="H6542" t="s">
        <v>2557</v>
      </c>
      <c r="I6542">
        <v>38804275</v>
      </c>
      <c r="J6542" t="s">
        <v>2558</v>
      </c>
      <c r="K6542">
        <v>0</v>
      </c>
      <c r="L6542" t="s">
        <v>1228</v>
      </c>
      <c r="M6542">
        <v>0</v>
      </c>
      <c r="N6542" t="s">
        <v>1228</v>
      </c>
    </row>
    <row r="6543" spans="1:14" hidden="1">
      <c r="A6543">
        <v>19</v>
      </c>
      <c r="B6543">
        <v>41</v>
      </c>
      <c r="C6543" t="s">
        <v>2555</v>
      </c>
      <c r="D6543" t="s">
        <v>2713</v>
      </c>
      <c r="E6543">
        <v>1000730</v>
      </c>
      <c r="F6543" t="s">
        <v>47</v>
      </c>
      <c r="G6543" t="s">
        <v>54</v>
      </c>
      <c r="H6543" t="s">
        <v>2557</v>
      </c>
      <c r="I6543">
        <v>38804275</v>
      </c>
      <c r="J6543" t="s">
        <v>2558</v>
      </c>
      <c r="K6543">
        <v>0</v>
      </c>
      <c r="L6543" t="s">
        <v>1228</v>
      </c>
      <c r="M6543">
        <v>0</v>
      </c>
      <c r="N6543" t="s">
        <v>1228</v>
      </c>
    </row>
    <row r="6544" spans="1:14" hidden="1">
      <c r="A6544">
        <v>19</v>
      </c>
      <c r="B6544">
        <v>41</v>
      </c>
      <c r="C6544" t="s">
        <v>2560</v>
      </c>
      <c r="D6544" t="s">
        <v>2713</v>
      </c>
      <c r="E6544">
        <v>1000730</v>
      </c>
      <c r="F6544" t="s">
        <v>47</v>
      </c>
      <c r="G6544" t="s">
        <v>54</v>
      </c>
      <c r="H6544" t="s">
        <v>2557</v>
      </c>
      <c r="I6544">
        <v>3914017406</v>
      </c>
      <c r="J6544" t="s">
        <v>2558</v>
      </c>
      <c r="K6544">
        <v>0</v>
      </c>
      <c r="L6544" t="s">
        <v>1228</v>
      </c>
      <c r="M6544">
        <v>0</v>
      </c>
      <c r="N6544" t="s">
        <v>1228</v>
      </c>
    </row>
    <row r="6545" spans="1:14" hidden="1">
      <c r="A6545">
        <v>19</v>
      </c>
      <c r="B6545">
        <v>41</v>
      </c>
      <c r="C6545" t="s">
        <v>2560</v>
      </c>
      <c r="D6545" t="s">
        <v>2713</v>
      </c>
      <c r="E6545">
        <v>1000730</v>
      </c>
      <c r="F6545" t="s">
        <v>47</v>
      </c>
      <c r="G6545" t="s">
        <v>54</v>
      </c>
      <c r="H6545" t="s">
        <v>2557</v>
      </c>
      <c r="I6545">
        <v>3914017406</v>
      </c>
      <c r="J6545" t="s">
        <v>2558</v>
      </c>
      <c r="K6545">
        <v>0</v>
      </c>
      <c r="L6545" t="s">
        <v>1228</v>
      </c>
      <c r="M6545">
        <v>0</v>
      </c>
      <c r="N6545" t="s">
        <v>1228</v>
      </c>
    </row>
    <row r="6546" spans="1:14" hidden="1">
      <c r="A6546">
        <v>19</v>
      </c>
      <c r="B6546">
        <v>41</v>
      </c>
      <c r="C6546" t="s">
        <v>2560</v>
      </c>
      <c r="D6546" t="s">
        <v>2713</v>
      </c>
      <c r="E6546">
        <v>1000730</v>
      </c>
      <c r="F6546" t="s">
        <v>47</v>
      </c>
      <c r="G6546" t="s">
        <v>54</v>
      </c>
      <c r="H6546" t="s">
        <v>2557</v>
      </c>
      <c r="I6546">
        <v>3914017406</v>
      </c>
      <c r="J6546" t="s">
        <v>2558</v>
      </c>
      <c r="K6546">
        <v>0</v>
      </c>
      <c r="L6546" t="s">
        <v>1228</v>
      </c>
      <c r="M6546">
        <v>0</v>
      </c>
      <c r="N6546" t="s">
        <v>1228</v>
      </c>
    </row>
    <row r="6547" spans="1:14" hidden="1">
      <c r="A6547">
        <v>19</v>
      </c>
      <c r="B6547">
        <v>41</v>
      </c>
      <c r="C6547" t="s">
        <v>2560</v>
      </c>
      <c r="D6547" t="s">
        <v>2713</v>
      </c>
      <c r="E6547">
        <v>1000730</v>
      </c>
      <c r="F6547" t="s">
        <v>47</v>
      </c>
      <c r="G6547" t="s">
        <v>54</v>
      </c>
      <c r="H6547" t="s">
        <v>2557</v>
      </c>
      <c r="I6547">
        <v>3914017406</v>
      </c>
      <c r="J6547" t="s">
        <v>2558</v>
      </c>
      <c r="K6547">
        <v>0</v>
      </c>
      <c r="L6547" t="s">
        <v>1228</v>
      </c>
      <c r="M6547">
        <v>0</v>
      </c>
      <c r="N6547" t="s">
        <v>1228</v>
      </c>
    </row>
    <row r="6548" spans="1:14" hidden="1">
      <c r="A6548">
        <v>19</v>
      </c>
      <c r="B6548">
        <v>41</v>
      </c>
      <c r="C6548" t="s">
        <v>2560</v>
      </c>
      <c r="D6548" t="s">
        <v>2713</v>
      </c>
      <c r="E6548">
        <v>1000730</v>
      </c>
      <c r="F6548" t="s">
        <v>47</v>
      </c>
      <c r="G6548" t="s">
        <v>54</v>
      </c>
      <c r="H6548" t="s">
        <v>2557</v>
      </c>
      <c r="I6548">
        <v>3914017406</v>
      </c>
      <c r="J6548" t="s">
        <v>2558</v>
      </c>
      <c r="K6548">
        <v>0</v>
      </c>
      <c r="L6548" t="s">
        <v>1228</v>
      </c>
      <c r="M6548">
        <v>0</v>
      </c>
      <c r="N6548" t="s">
        <v>1228</v>
      </c>
    </row>
    <row r="6549" spans="1:14" hidden="1">
      <c r="A6549">
        <v>19</v>
      </c>
      <c r="B6549">
        <v>41</v>
      </c>
      <c r="C6549" t="s">
        <v>2560</v>
      </c>
      <c r="D6549" t="s">
        <v>2713</v>
      </c>
      <c r="E6549">
        <v>1000730</v>
      </c>
      <c r="F6549" t="s">
        <v>47</v>
      </c>
      <c r="G6549" t="s">
        <v>54</v>
      </c>
      <c r="H6549" t="s">
        <v>2557</v>
      </c>
      <c r="I6549">
        <v>3914017406</v>
      </c>
      <c r="J6549" t="s">
        <v>2558</v>
      </c>
      <c r="K6549">
        <v>0</v>
      </c>
      <c r="L6549" t="s">
        <v>1228</v>
      </c>
      <c r="M6549">
        <v>0</v>
      </c>
      <c r="N6549" t="s">
        <v>1228</v>
      </c>
    </row>
    <row r="6550" spans="1:14" hidden="1">
      <c r="A6550">
        <v>19</v>
      </c>
      <c r="B6550">
        <v>41</v>
      </c>
      <c r="C6550" t="s">
        <v>2560</v>
      </c>
      <c r="D6550" t="s">
        <v>2713</v>
      </c>
      <c r="E6550">
        <v>1000730</v>
      </c>
      <c r="F6550" t="s">
        <v>47</v>
      </c>
      <c r="G6550" t="s">
        <v>54</v>
      </c>
      <c r="H6550" t="s">
        <v>2557</v>
      </c>
      <c r="I6550">
        <v>3914017406</v>
      </c>
      <c r="J6550" t="s">
        <v>2558</v>
      </c>
      <c r="K6550">
        <v>0</v>
      </c>
      <c r="L6550" t="s">
        <v>1228</v>
      </c>
      <c r="M6550">
        <v>0</v>
      </c>
      <c r="N6550" t="s">
        <v>1228</v>
      </c>
    </row>
    <row r="6551" spans="1:14" hidden="1">
      <c r="A6551">
        <v>19</v>
      </c>
      <c r="B6551">
        <v>41</v>
      </c>
      <c r="C6551" t="s">
        <v>2560</v>
      </c>
      <c r="D6551" t="s">
        <v>2713</v>
      </c>
      <c r="E6551">
        <v>1000730</v>
      </c>
      <c r="F6551" t="s">
        <v>47</v>
      </c>
      <c r="G6551" t="s">
        <v>54</v>
      </c>
      <c r="H6551" t="s">
        <v>2557</v>
      </c>
      <c r="I6551">
        <v>3914017406</v>
      </c>
      <c r="J6551" t="s">
        <v>2558</v>
      </c>
      <c r="K6551">
        <v>0</v>
      </c>
      <c r="L6551" t="s">
        <v>1228</v>
      </c>
      <c r="M6551">
        <v>0</v>
      </c>
      <c r="N6551" t="s">
        <v>1228</v>
      </c>
    </row>
    <row r="6552" spans="1:14" hidden="1">
      <c r="A6552">
        <v>19</v>
      </c>
      <c r="B6552">
        <v>41</v>
      </c>
      <c r="C6552" t="s">
        <v>2560</v>
      </c>
      <c r="D6552" t="s">
        <v>2713</v>
      </c>
      <c r="E6552">
        <v>1000730</v>
      </c>
      <c r="F6552" t="s">
        <v>47</v>
      </c>
      <c r="G6552" t="s">
        <v>54</v>
      </c>
      <c r="H6552" t="s">
        <v>2557</v>
      </c>
      <c r="I6552">
        <v>3914017406</v>
      </c>
      <c r="J6552" t="s">
        <v>2558</v>
      </c>
      <c r="K6552">
        <v>0</v>
      </c>
      <c r="L6552" t="s">
        <v>1228</v>
      </c>
      <c r="M6552">
        <v>0</v>
      </c>
      <c r="N6552" t="s">
        <v>1228</v>
      </c>
    </row>
    <row r="6553" spans="1:14" hidden="1">
      <c r="A6553">
        <v>19</v>
      </c>
      <c r="B6553">
        <v>41</v>
      </c>
      <c r="C6553" t="s">
        <v>2560</v>
      </c>
      <c r="D6553" t="s">
        <v>2713</v>
      </c>
      <c r="E6553">
        <v>1000730</v>
      </c>
      <c r="F6553" t="s">
        <v>47</v>
      </c>
      <c r="G6553" t="s">
        <v>54</v>
      </c>
      <c r="H6553" t="s">
        <v>2557</v>
      </c>
      <c r="I6553">
        <v>3914017406</v>
      </c>
      <c r="J6553" t="s">
        <v>2558</v>
      </c>
      <c r="K6553">
        <v>0</v>
      </c>
      <c r="L6553" t="s">
        <v>1228</v>
      </c>
      <c r="M6553">
        <v>0</v>
      </c>
      <c r="N6553" t="s">
        <v>1228</v>
      </c>
    </row>
    <row r="6554" spans="1:14" hidden="1">
      <c r="A6554">
        <v>19</v>
      </c>
      <c r="B6554">
        <v>41</v>
      </c>
      <c r="C6554" t="s">
        <v>2560</v>
      </c>
      <c r="D6554" t="s">
        <v>2713</v>
      </c>
      <c r="E6554">
        <v>1000730</v>
      </c>
      <c r="F6554" t="s">
        <v>47</v>
      </c>
      <c r="G6554" t="s">
        <v>54</v>
      </c>
      <c r="H6554" t="s">
        <v>2557</v>
      </c>
      <c r="I6554">
        <v>3914017406</v>
      </c>
      <c r="J6554" t="s">
        <v>2558</v>
      </c>
      <c r="K6554">
        <v>0</v>
      </c>
      <c r="L6554" t="s">
        <v>1228</v>
      </c>
      <c r="M6554">
        <v>0</v>
      </c>
      <c r="N6554" t="s">
        <v>1228</v>
      </c>
    </row>
    <row r="6555" spans="1:14" hidden="1">
      <c r="A6555">
        <v>19</v>
      </c>
      <c r="B6555">
        <v>41</v>
      </c>
      <c r="C6555" t="s">
        <v>2560</v>
      </c>
      <c r="D6555" t="s">
        <v>2713</v>
      </c>
      <c r="E6555">
        <v>1000730</v>
      </c>
      <c r="F6555" t="s">
        <v>47</v>
      </c>
      <c r="G6555" t="s">
        <v>54</v>
      </c>
      <c r="H6555" t="s">
        <v>2557</v>
      </c>
      <c r="I6555">
        <v>3914017406</v>
      </c>
      <c r="J6555" t="s">
        <v>2558</v>
      </c>
      <c r="K6555">
        <v>0</v>
      </c>
      <c r="L6555" t="s">
        <v>1228</v>
      </c>
      <c r="M6555">
        <v>0</v>
      </c>
      <c r="N6555" t="s">
        <v>1228</v>
      </c>
    </row>
    <row r="6556" spans="1:14" hidden="1">
      <c r="A6556">
        <v>19</v>
      </c>
      <c r="B6556">
        <v>41</v>
      </c>
      <c r="C6556" t="s">
        <v>2560</v>
      </c>
      <c r="D6556" t="s">
        <v>2713</v>
      </c>
      <c r="E6556">
        <v>1000730</v>
      </c>
      <c r="F6556" t="s">
        <v>47</v>
      </c>
      <c r="G6556" t="s">
        <v>54</v>
      </c>
      <c r="H6556" t="s">
        <v>2557</v>
      </c>
      <c r="I6556">
        <v>3914017406</v>
      </c>
      <c r="J6556" t="s">
        <v>2558</v>
      </c>
      <c r="K6556">
        <v>0</v>
      </c>
      <c r="L6556" t="s">
        <v>1228</v>
      </c>
      <c r="M6556">
        <v>0</v>
      </c>
      <c r="N6556" t="s">
        <v>1228</v>
      </c>
    </row>
    <row r="6557" spans="1:14" hidden="1">
      <c r="A6557">
        <v>19</v>
      </c>
      <c r="B6557">
        <v>41</v>
      </c>
      <c r="C6557" t="s">
        <v>2560</v>
      </c>
      <c r="D6557" t="s">
        <v>2713</v>
      </c>
      <c r="E6557">
        <v>1000730</v>
      </c>
      <c r="F6557" t="s">
        <v>47</v>
      </c>
      <c r="G6557" t="s">
        <v>54</v>
      </c>
      <c r="H6557" t="s">
        <v>2557</v>
      </c>
      <c r="I6557">
        <v>3914017406</v>
      </c>
      <c r="J6557" t="s">
        <v>2558</v>
      </c>
      <c r="K6557">
        <v>0</v>
      </c>
      <c r="L6557" t="s">
        <v>1228</v>
      </c>
      <c r="M6557">
        <v>0</v>
      </c>
      <c r="N6557" t="s">
        <v>1228</v>
      </c>
    </row>
    <row r="6558" spans="1:14" hidden="1">
      <c r="A6558">
        <v>19</v>
      </c>
      <c r="B6558">
        <v>41</v>
      </c>
      <c r="C6558" t="s">
        <v>2560</v>
      </c>
      <c r="D6558" t="s">
        <v>2713</v>
      </c>
      <c r="E6558">
        <v>1000730</v>
      </c>
      <c r="F6558" t="s">
        <v>47</v>
      </c>
      <c r="G6558" t="s">
        <v>54</v>
      </c>
      <c r="H6558" t="s">
        <v>2557</v>
      </c>
      <c r="I6558">
        <v>3914017406</v>
      </c>
      <c r="J6558" t="s">
        <v>2558</v>
      </c>
      <c r="K6558">
        <v>0</v>
      </c>
      <c r="L6558" t="s">
        <v>1228</v>
      </c>
      <c r="M6558">
        <v>0</v>
      </c>
      <c r="N6558" t="s">
        <v>1228</v>
      </c>
    </row>
    <row r="6559" spans="1:14" hidden="1">
      <c r="A6559">
        <v>19</v>
      </c>
      <c r="B6559">
        <v>41</v>
      </c>
      <c r="C6559" t="s">
        <v>2560</v>
      </c>
      <c r="D6559" t="s">
        <v>2713</v>
      </c>
      <c r="E6559">
        <v>1000730</v>
      </c>
      <c r="F6559" t="s">
        <v>47</v>
      </c>
      <c r="G6559" t="s">
        <v>54</v>
      </c>
      <c r="H6559" t="s">
        <v>2557</v>
      </c>
      <c r="I6559">
        <v>3914017406</v>
      </c>
      <c r="J6559" t="s">
        <v>2558</v>
      </c>
      <c r="K6559">
        <v>0</v>
      </c>
      <c r="L6559" t="s">
        <v>1228</v>
      </c>
      <c r="M6559">
        <v>0</v>
      </c>
      <c r="N6559" t="s">
        <v>1228</v>
      </c>
    </row>
    <row r="6560" spans="1:14" hidden="1">
      <c r="A6560">
        <v>19</v>
      </c>
      <c r="B6560">
        <v>41</v>
      </c>
      <c r="C6560" t="s">
        <v>2560</v>
      </c>
      <c r="D6560" t="s">
        <v>2713</v>
      </c>
      <c r="E6560">
        <v>1000730</v>
      </c>
      <c r="F6560" t="s">
        <v>47</v>
      </c>
      <c r="G6560" t="s">
        <v>54</v>
      </c>
      <c r="H6560" t="s">
        <v>2557</v>
      </c>
      <c r="I6560">
        <v>3914017406</v>
      </c>
      <c r="J6560" t="s">
        <v>2558</v>
      </c>
      <c r="K6560">
        <v>0</v>
      </c>
      <c r="L6560" t="s">
        <v>1228</v>
      </c>
      <c r="M6560">
        <v>0</v>
      </c>
      <c r="N6560" t="s">
        <v>1228</v>
      </c>
    </row>
    <row r="6561" spans="1:14" hidden="1">
      <c r="A6561">
        <v>19</v>
      </c>
      <c r="B6561">
        <v>41</v>
      </c>
      <c r="C6561" t="s">
        <v>2560</v>
      </c>
      <c r="D6561" t="s">
        <v>2713</v>
      </c>
      <c r="E6561">
        <v>1000730</v>
      </c>
      <c r="F6561" t="s">
        <v>47</v>
      </c>
      <c r="G6561" t="s">
        <v>54</v>
      </c>
      <c r="H6561" t="s">
        <v>2557</v>
      </c>
      <c r="I6561">
        <v>3914017406</v>
      </c>
      <c r="J6561" t="s">
        <v>2558</v>
      </c>
      <c r="K6561">
        <v>0</v>
      </c>
      <c r="L6561" t="s">
        <v>1228</v>
      </c>
      <c r="M6561">
        <v>0</v>
      </c>
      <c r="N6561" t="s">
        <v>1228</v>
      </c>
    </row>
    <row r="6562" spans="1:14" hidden="1">
      <c r="A6562">
        <v>19</v>
      </c>
      <c r="B6562">
        <v>41</v>
      </c>
      <c r="C6562" t="s">
        <v>2560</v>
      </c>
      <c r="D6562" t="s">
        <v>2713</v>
      </c>
      <c r="E6562">
        <v>1000730</v>
      </c>
      <c r="F6562" t="s">
        <v>47</v>
      </c>
      <c r="G6562" t="s">
        <v>54</v>
      </c>
      <c r="H6562" t="s">
        <v>2557</v>
      </c>
      <c r="I6562">
        <v>3914017406</v>
      </c>
      <c r="J6562" t="s">
        <v>2558</v>
      </c>
      <c r="K6562">
        <v>0</v>
      </c>
      <c r="L6562" t="s">
        <v>1228</v>
      </c>
      <c r="M6562">
        <v>0</v>
      </c>
      <c r="N6562" t="s">
        <v>1228</v>
      </c>
    </row>
    <row r="6563" spans="1:14" hidden="1">
      <c r="A6563">
        <v>19</v>
      </c>
      <c r="B6563">
        <v>41</v>
      </c>
      <c r="C6563" t="s">
        <v>2560</v>
      </c>
      <c r="D6563" t="s">
        <v>2713</v>
      </c>
      <c r="E6563">
        <v>1000730</v>
      </c>
      <c r="F6563" t="s">
        <v>47</v>
      </c>
      <c r="G6563" t="s">
        <v>54</v>
      </c>
      <c r="H6563" t="s">
        <v>2557</v>
      </c>
      <c r="I6563">
        <v>3914017406</v>
      </c>
      <c r="J6563" t="s">
        <v>2558</v>
      </c>
      <c r="K6563">
        <v>0</v>
      </c>
      <c r="L6563" t="s">
        <v>1228</v>
      </c>
      <c r="M6563">
        <v>0</v>
      </c>
      <c r="N6563" t="s">
        <v>1228</v>
      </c>
    </row>
    <row r="6564" spans="1:14" hidden="1">
      <c r="A6564">
        <v>19</v>
      </c>
      <c r="B6564">
        <v>41</v>
      </c>
      <c r="C6564" t="s">
        <v>2560</v>
      </c>
      <c r="D6564" t="s">
        <v>2713</v>
      </c>
      <c r="E6564">
        <v>1000730</v>
      </c>
      <c r="F6564" t="s">
        <v>47</v>
      </c>
      <c r="G6564" t="s">
        <v>54</v>
      </c>
      <c r="H6564" t="s">
        <v>2557</v>
      </c>
      <c r="I6564">
        <v>3914017406</v>
      </c>
      <c r="J6564" t="s">
        <v>2558</v>
      </c>
      <c r="K6564">
        <v>0</v>
      </c>
      <c r="L6564" t="s">
        <v>1228</v>
      </c>
      <c r="M6564">
        <v>0</v>
      </c>
      <c r="N6564" t="s">
        <v>1228</v>
      </c>
    </row>
    <row r="6565" spans="1:14" hidden="1">
      <c r="A6565">
        <v>19</v>
      </c>
      <c r="B6565">
        <v>41</v>
      </c>
      <c r="C6565" t="s">
        <v>2560</v>
      </c>
      <c r="D6565" t="s">
        <v>2713</v>
      </c>
      <c r="E6565">
        <v>1000730</v>
      </c>
      <c r="F6565" t="s">
        <v>47</v>
      </c>
      <c r="G6565" t="s">
        <v>54</v>
      </c>
      <c r="H6565" t="s">
        <v>2557</v>
      </c>
      <c r="I6565">
        <v>3914017406</v>
      </c>
      <c r="J6565" t="s">
        <v>2558</v>
      </c>
      <c r="K6565">
        <v>0</v>
      </c>
      <c r="L6565" t="s">
        <v>1228</v>
      </c>
      <c r="M6565">
        <v>0</v>
      </c>
      <c r="N6565" t="s">
        <v>1228</v>
      </c>
    </row>
    <row r="6566" spans="1:14" hidden="1">
      <c r="A6566">
        <v>19</v>
      </c>
      <c r="B6566">
        <v>41</v>
      </c>
      <c r="C6566" t="s">
        <v>2560</v>
      </c>
      <c r="D6566" t="s">
        <v>2713</v>
      </c>
      <c r="E6566">
        <v>1000730</v>
      </c>
      <c r="F6566" t="s">
        <v>47</v>
      </c>
      <c r="G6566" t="s">
        <v>54</v>
      </c>
      <c r="H6566" t="s">
        <v>2557</v>
      </c>
      <c r="I6566">
        <v>3914017406</v>
      </c>
      <c r="J6566" t="s">
        <v>2558</v>
      </c>
      <c r="K6566">
        <v>0</v>
      </c>
      <c r="L6566" t="s">
        <v>1228</v>
      </c>
      <c r="M6566">
        <v>0</v>
      </c>
      <c r="N6566" t="s">
        <v>1228</v>
      </c>
    </row>
    <row r="6567" spans="1:14" hidden="1">
      <c r="A6567">
        <v>19</v>
      </c>
      <c r="B6567">
        <v>41</v>
      </c>
      <c r="C6567" t="s">
        <v>2560</v>
      </c>
      <c r="D6567" t="s">
        <v>2713</v>
      </c>
      <c r="E6567">
        <v>1000730</v>
      </c>
      <c r="F6567" t="s">
        <v>47</v>
      </c>
      <c r="G6567" t="s">
        <v>54</v>
      </c>
      <c r="H6567" t="s">
        <v>2557</v>
      </c>
      <c r="I6567">
        <v>3914017406</v>
      </c>
      <c r="J6567" t="s">
        <v>2558</v>
      </c>
      <c r="K6567">
        <v>0</v>
      </c>
      <c r="L6567" t="s">
        <v>1228</v>
      </c>
      <c r="M6567">
        <v>0</v>
      </c>
      <c r="N6567" t="s">
        <v>1228</v>
      </c>
    </row>
    <row r="6569" spans="1:14">
      <c r="A6569" t="s">
        <v>2714</v>
      </c>
      <c r="B6569" t="s">
        <v>2546</v>
      </c>
      <c r="C6569" t="s">
        <v>2546</v>
      </c>
      <c r="D6569" t="s">
        <v>2715</v>
      </c>
      <c r="E6569" t="s">
        <v>2716</v>
      </c>
      <c r="F6569" t="s">
        <v>2715</v>
      </c>
      <c r="G6569" t="s">
        <v>1714</v>
      </c>
      <c r="H6569" t="s">
        <v>2547</v>
      </c>
      <c r="I6569" t="s">
        <v>1709</v>
      </c>
      <c r="J6569" t="s">
        <v>2717</v>
      </c>
      <c r="K6569" s="45">
        <v>86612373</v>
      </c>
      <c r="L6569" t="s">
        <v>1228</v>
      </c>
      <c r="M6569" s="45">
        <v>16456352</v>
      </c>
      <c r="N6569" t="s">
        <v>1228</v>
      </c>
    </row>
  </sheetData>
  <autoFilter ref="A1:N6567" xr:uid="{A203197D-1E6C-4AD0-8324-901862A29456}">
    <filterColumn colId="9">
      <filters>
        <filter val="Cobro escala 2025 NMC"/>
      </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E660F-2066-45E8-9F2C-5664AD293452}">
  <dimension ref="A1:AC726"/>
  <sheetViews>
    <sheetView topLeftCell="G1" workbookViewId="0">
      <selection activeCell="Z1" sqref="Z1"/>
    </sheetView>
  </sheetViews>
  <sheetFormatPr baseColWidth="10" defaultRowHeight="14.4"/>
  <sheetData>
    <row r="1" spans="1:29">
      <c r="A1" t="s">
        <v>1686</v>
      </c>
      <c r="B1" t="s">
        <v>1687</v>
      </c>
      <c r="C1" t="s">
        <v>612</v>
      </c>
      <c r="D1" t="s">
        <v>1688</v>
      </c>
      <c r="E1" t="s">
        <v>1689</v>
      </c>
      <c r="F1" t="s">
        <v>1604</v>
      </c>
      <c r="G1" t="s">
        <v>1691</v>
      </c>
      <c r="H1" t="s">
        <v>618</v>
      </c>
      <c r="I1" t="s">
        <v>1204</v>
      </c>
      <c r="J1" t="s">
        <v>1605</v>
      </c>
      <c r="K1" t="s">
        <v>622</v>
      </c>
      <c r="L1" t="s">
        <v>1692</v>
      </c>
      <c r="M1" t="s">
        <v>1693</v>
      </c>
      <c r="N1" t="s">
        <v>1694</v>
      </c>
      <c r="O1" t="s">
        <v>1695</v>
      </c>
      <c r="P1" t="s">
        <v>627</v>
      </c>
      <c r="Q1" t="s">
        <v>628</v>
      </c>
      <c r="R1" t="s">
        <v>629</v>
      </c>
      <c r="S1" t="s">
        <v>1696</v>
      </c>
      <c r="T1" t="s">
        <v>1697</v>
      </c>
      <c r="U1" t="s">
        <v>1698</v>
      </c>
      <c r="V1" t="s">
        <v>1699</v>
      </c>
      <c r="W1" t="s">
        <v>1690</v>
      </c>
      <c r="X1" t="s">
        <v>1700</v>
      </c>
      <c r="Y1" t="s">
        <v>1701</v>
      </c>
      <c r="Z1" t="s">
        <v>1702</v>
      </c>
      <c r="AA1" t="s">
        <v>1703</v>
      </c>
      <c r="AB1" t="s">
        <v>1704</v>
      </c>
      <c r="AC1" t="s">
        <v>1705</v>
      </c>
    </row>
    <row r="2" spans="1:29">
      <c r="A2" t="s">
        <v>1706</v>
      </c>
      <c r="B2">
        <v>4000003879</v>
      </c>
      <c r="C2" t="s">
        <v>1707</v>
      </c>
      <c r="D2" t="s">
        <v>1708</v>
      </c>
      <c r="E2">
        <v>2122000</v>
      </c>
      <c r="F2">
        <v>255000100</v>
      </c>
      <c r="G2" t="s">
        <v>1710</v>
      </c>
      <c r="H2" t="s">
        <v>1711</v>
      </c>
      <c r="I2" t="s">
        <v>1598</v>
      </c>
      <c r="J2" t="s">
        <v>1598</v>
      </c>
      <c r="K2" t="s">
        <v>1712</v>
      </c>
      <c r="L2">
        <v>255000100</v>
      </c>
      <c r="M2" t="s">
        <v>1233</v>
      </c>
      <c r="N2" t="s">
        <v>1598</v>
      </c>
      <c r="O2">
        <v>255000100</v>
      </c>
      <c r="P2" t="s">
        <v>1713</v>
      </c>
      <c r="Q2" t="s">
        <v>1231</v>
      </c>
      <c r="R2" t="s">
        <v>1714</v>
      </c>
      <c r="S2">
        <v>0</v>
      </c>
      <c r="T2">
        <v>0</v>
      </c>
      <c r="U2" t="s">
        <v>1253</v>
      </c>
      <c r="V2" s="45">
        <v>43048406</v>
      </c>
      <c r="W2" t="s">
        <v>1709</v>
      </c>
      <c r="X2" t="s">
        <v>1715</v>
      </c>
      <c r="Y2" t="s">
        <v>1233</v>
      </c>
      <c r="Z2" t="s">
        <v>1716</v>
      </c>
      <c r="AA2" t="s">
        <v>1717</v>
      </c>
      <c r="AB2" t="s">
        <v>1718</v>
      </c>
      <c r="AC2" t="s">
        <v>1719</v>
      </c>
    </row>
    <row r="3" spans="1:29">
      <c r="A3" t="s">
        <v>1706</v>
      </c>
      <c r="B3">
        <v>4000003879</v>
      </c>
      <c r="C3" t="s">
        <v>1707</v>
      </c>
      <c r="D3" t="s">
        <v>1708</v>
      </c>
      <c r="E3">
        <v>2122000</v>
      </c>
      <c r="F3">
        <v>255000140</v>
      </c>
      <c r="G3" t="s">
        <v>1710</v>
      </c>
      <c r="H3" t="s">
        <v>1711</v>
      </c>
      <c r="I3" t="s">
        <v>1720</v>
      </c>
      <c r="J3" t="s">
        <v>1720</v>
      </c>
      <c r="K3" t="s">
        <v>1721</v>
      </c>
      <c r="L3">
        <v>255000140</v>
      </c>
      <c r="M3" t="s">
        <v>1233</v>
      </c>
      <c r="N3" t="s">
        <v>1720</v>
      </c>
      <c r="O3">
        <v>255000140</v>
      </c>
      <c r="P3" t="s">
        <v>1713</v>
      </c>
      <c r="Q3" t="s">
        <v>1231</v>
      </c>
      <c r="R3" t="s">
        <v>1714</v>
      </c>
      <c r="S3">
        <v>0</v>
      </c>
      <c r="T3">
        <v>0</v>
      </c>
      <c r="U3" t="s">
        <v>1253</v>
      </c>
      <c r="V3" s="45">
        <v>27483888</v>
      </c>
      <c r="W3" t="s">
        <v>1709</v>
      </c>
      <c r="X3" t="s">
        <v>1722</v>
      </c>
      <c r="Y3" t="s">
        <v>1233</v>
      </c>
      <c r="Z3" t="s">
        <v>1723</v>
      </c>
      <c r="AA3" t="s">
        <v>1717</v>
      </c>
      <c r="AB3" t="s">
        <v>1718</v>
      </c>
      <c r="AC3" t="s">
        <v>1719</v>
      </c>
    </row>
    <row r="4" spans="1:29">
      <c r="A4" t="s">
        <v>1706</v>
      </c>
      <c r="B4">
        <v>4000003879</v>
      </c>
      <c r="C4" t="s">
        <v>1707</v>
      </c>
      <c r="D4" t="s">
        <v>1708</v>
      </c>
      <c r="E4">
        <v>2122000</v>
      </c>
      <c r="F4">
        <v>255000612</v>
      </c>
      <c r="G4" t="s">
        <v>1710</v>
      </c>
      <c r="H4" t="s">
        <v>1711</v>
      </c>
      <c r="I4" t="s">
        <v>1724</v>
      </c>
      <c r="J4" t="s">
        <v>1724</v>
      </c>
      <c r="K4" t="s">
        <v>1725</v>
      </c>
      <c r="L4">
        <v>255000612</v>
      </c>
      <c r="M4" t="s">
        <v>1233</v>
      </c>
      <c r="N4" t="s">
        <v>1724</v>
      </c>
      <c r="O4">
        <v>255000612</v>
      </c>
      <c r="P4" t="s">
        <v>1713</v>
      </c>
      <c r="Q4" t="s">
        <v>1231</v>
      </c>
      <c r="R4" t="s">
        <v>1714</v>
      </c>
      <c r="S4">
        <v>0</v>
      </c>
      <c r="T4">
        <v>0</v>
      </c>
      <c r="U4" t="s">
        <v>1253</v>
      </c>
      <c r="V4" s="45">
        <v>13699261</v>
      </c>
      <c r="W4" t="s">
        <v>1709</v>
      </c>
      <c r="X4" t="s">
        <v>1726</v>
      </c>
      <c r="Y4" t="s">
        <v>1233</v>
      </c>
      <c r="Z4" t="s">
        <v>1727</v>
      </c>
      <c r="AA4" t="s">
        <v>1717</v>
      </c>
      <c r="AB4" t="s">
        <v>1718</v>
      </c>
      <c r="AC4" t="s">
        <v>1719</v>
      </c>
    </row>
    <row r="5" spans="1:29">
      <c r="A5" t="s">
        <v>1706</v>
      </c>
      <c r="B5">
        <v>4000003879</v>
      </c>
      <c r="C5" t="s">
        <v>1707</v>
      </c>
      <c r="D5" t="s">
        <v>1708</v>
      </c>
      <c r="E5">
        <v>2122000</v>
      </c>
      <c r="F5">
        <v>255000789</v>
      </c>
      <c r="G5" t="s">
        <v>1710</v>
      </c>
      <c r="H5" t="s">
        <v>1711</v>
      </c>
      <c r="I5" t="s">
        <v>1728</v>
      </c>
      <c r="J5" t="s">
        <v>1728</v>
      </c>
      <c r="K5" t="s">
        <v>1729</v>
      </c>
      <c r="L5">
        <v>255000789</v>
      </c>
      <c r="M5" t="s">
        <v>1233</v>
      </c>
      <c r="N5" t="s">
        <v>1728</v>
      </c>
      <c r="O5">
        <v>255000789</v>
      </c>
      <c r="P5" t="s">
        <v>1713</v>
      </c>
      <c r="Q5" t="s">
        <v>1231</v>
      </c>
      <c r="R5" t="s">
        <v>1714</v>
      </c>
      <c r="S5">
        <v>0</v>
      </c>
      <c r="T5">
        <v>0</v>
      </c>
      <c r="U5" t="s">
        <v>1253</v>
      </c>
      <c r="V5" s="45">
        <v>22437549</v>
      </c>
      <c r="W5" t="s">
        <v>1709</v>
      </c>
      <c r="X5" t="s">
        <v>1730</v>
      </c>
      <c r="Y5" t="s">
        <v>1233</v>
      </c>
      <c r="Z5" t="s">
        <v>1731</v>
      </c>
      <c r="AA5" t="s">
        <v>1717</v>
      </c>
      <c r="AB5" t="s">
        <v>1718</v>
      </c>
      <c r="AC5" t="s">
        <v>1719</v>
      </c>
    </row>
    <row r="6" spans="1:29">
      <c r="A6" t="s">
        <v>1706</v>
      </c>
      <c r="B6">
        <v>4000003879</v>
      </c>
      <c r="C6" t="s">
        <v>1707</v>
      </c>
      <c r="D6" t="s">
        <v>1708</v>
      </c>
      <c r="E6">
        <v>2122000</v>
      </c>
      <c r="F6">
        <v>255001123</v>
      </c>
      <c r="G6" t="s">
        <v>1710</v>
      </c>
      <c r="H6" t="s">
        <v>1711</v>
      </c>
      <c r="I6" t="s">
        <v>1520</v>
      </c>
      <c r="J6" t="s">
        <v>1520</v>
      </c>
      <c r="K6" t="s">
        <v>1732</v>
      </c>
      <c r="L6">
        <v>255001123</v>
      </c>
      <c r="M6" t="s">
        <v>1233</v>
      </c>
      <c r="N6" t="s">
        <v>1520</v>
      </c>
      <c r="O6">
        <v>255001123</v>
      </c>
      <c r="P6" t="s">
        <v>1713</v>
      </c>
      <c r="Q6" t="s">
        <v>1231</v>
      </c>
      <c r="R6" t="s">
        <v>1714</v>
      </c>
      <c r="S6">
        <v>0</v>
      </c>
      <c r="T6">
        <v>0</v>
      </c>
      <c r="U6" t="s">
        <v>1253</v>
      </c>
      <c r="V6" s="45">
        <v>18669038</v>
      </c>
      <c r="W6" t="s">
        <v>1709</v>
      </c>
      <c r="X6" t="s">
        <v>1733</v>
      </c>
      <c r="Y6" t="s">
        <v>1233</v>
      </c>
      <c r="Z6" t="s">
        <v>1734</v>
      </c>
      <c r="AA6" t="s">
        <v>1717</v>
      </c>
      <c r="AB6" t="s">
        <v>1718</v>
      </c>
      <c r="AC6" t="s">
        <v>1719</v>
      </c>
    </row>
    <row r="7" spans="1:29">
      <c r="A7" t="s">
        <v>1706</v>
      </c>
      <c r="B7">
        <v>4000003879</v>
      </c>
      <c r="C7" t="s">
        <v>1707</v>
      </c>
      <c r="D7" t="s">
        <v>1708</v>
      </c>
      <c r="E7">
        <v>2122000</v>
      </c>
      <c r="F7">
        <v>255001335</v>
      </c>
      <c r="G7" t="s">
        <v>1710</v>
      </c>
      <c r="H7" t="s">
        <v>1711</v>
      </c>
      <c r="I7" t="s">
        <v>1423</v>
      </c>
      <c r="J7" t="s">
        <v>1423</v>
      </c>
      <c r="K7" t="s">
        <v>1616</v>
      </c>
      <c r="L7">
        <v>255001335</v>
      </c>
      <c r="M7" t="s">
        <v>1233</v>
      </c>
      <c r="N7" t="s">
        <v>1423</v>
      </c>
      <c r="O7">
        <v>255001335</v>
      </c>
      <c r="P7" t="s">
        <v>1713</v>
      </c>
      <c r="Q7" t="s">
        <v>1231</v>
      </c>
      <c r="R7" t="s">
        <v>1714</v>
      </c>
      <c r="S7">
        <v>0</v>
      </c>
      <c r="T7">
        <v>0</v>
      </c>
      <c r="U7" t="s">
        <v>1253</v>
      </c>
      <c r="V7" s="45">
        <v>29681825</v>
      </c>
      <c r="W7" t="s">
        <v>1709</v>
      </c>
      <c r="X7" t="s">
        <v>1735</v>
      </c>
      <c r="Y7" t="s">
        <v>1233</v>
      </c>
      <c r="Z7" t="s">
        <v>1736</v>
      </c>
      <c r="AA7" t="s">
        <v>1717</v>
      </c>
      <c r="AB7" t="s">
        <v>1718</v>
      </c>
      <c r="AC7" t="s">
        <v>1719</v>
      </c>
    </row>
    <row r="8" spans="1:29">
      <c r="A8" t="s">
        <v>1706</v>
      </c>
      <c r="B8">
        <v>4000003879</v>
      </c>
      <c r="C8" t="s">
        <v>1707</v>
      </c>
      <c r="D8" t="s">
        <v>1708</v>
      </c>
      <c r="E8">
        <v>2122000</v>
      </c>
      <c r="F8">
        <v>255001754</v>
      </c>
      <c r="G8" t="s">
        <v>1710</v>
      </c>
      <c r="H8" t="s">
        <v>1711</v>
      </c>
      <c r="I8" t="s">
        <v>1737</v>
      </c>
      <c r="J8" t="s">
        <v>1737</v>
      </c>
      <c r="K8" t="s">
        <v>1738</v>
      </c>
      <c r="L8">
        <v>255001754</v>
      </c>
      <c r="M8" t="s">
        <v>1233</v>
      </c>
      <c r="N8" t="s">
        <v>1737</v>
      </c>
      <c r="O8">
        <v>255001754</v>
      </c>
      <c r="P8" t="s">
        <v>1713</v>
      </c>
      <c r="Q8" t="s">
        <v>1231</v>
      </c>
      <c r="R8" t="s">
        <v>1714</v>
      </c>
      <c r="S8">
        <v>0</v>
      </c>
      <c r="T8">
        <v>0</v>
      </c>
      <c r="U8" t="s">
        <v>1253</v>
      </c>
      <c r="V8" s="45">
        <v>26948375</v>
      </c>
      <c r="W8" t="s">
        <v>1709</v>
      </c>
      <c r="X8" t="s">
        <v>1739</v>
      </c>
      <c r="Y8" t="s">
        <v>1233</v>
      </c>
      <c r="Z8" t="s">
        <v>1740</v>
      </c>
      <c r="AA8" t="s">
        <v>1717</v>
      </c>
      <c r="AB8" t="s">
        <v>1718</v>
      </c>
      <c r="AC8" t="s">
        <v>1719</v>
      </c>
    </row>
    <row r="9" spans="1:29">
      <c r="A9" t="s">
        <v>1706</v>
      </c>
      <c r="B9">
        <v>4000003879</v>
      </c>
      <c r="C9" t="s">
        <v>1707</v>
      </c>
      <c r="D9" t="s">
        <v>1708</v>
      </c>
      <c r="E9">
        <v>2122000</v>
      </c>
      <c r="F9">
        <v>255002024</v>
      </c>
      <c r="G9" t="s">
        <v>1710</v>
      </c>
      <c r="H9" t="s">
        <v>1711</v>
      </c>
      <c r="I9" t="s">
        <v>1254</v>
      </c>
      <c r="J9" t="s">
        <v>1254</v>
      </c>
      <c r="K9" t="s">
        <v>1741</v>
      </c>
      <c r="L9">
        <v>255002024</v>
      </c>
      <c r="M9" t="s">
        <v>1233</v>
      </c>
      <c r="N9" t="s">
        <v>1254</v>
      </c>
      <c r="O9">
        <v>255002024</v>
      </c>
      <c r="P9" t="s">
        <v>1713</v>
      </c>
      <c r="Q9" t="s">
        <v>1231</v>
      </c>
      <c r="R9" t="s">
        <v>1714</v>
      </c>
      <c r="S9">
        <v>0</v>
      </c>
      <c r="T9">
        <v>0</v>
      </c>
      <c r="U9" t="s">
        <v>1253</v>
      </c>
      <c r="V9" s="45">
        <v>8122475</v>
      </c>
      <c r="W9" t="s">
        <v>1709</v>
      </c>
      <c r="X9" t="s">
        <v>1742</v>
      </c>
      <c r="Y9" t="s">
        <v>1233</v>
      </c>
      <c r="Z9" t="s">
        <v>1743</v>
      </c>
      <c r="AA9" t="s">
        <v>1717</v>
      </c>
      <c r="AB9" t="s">
        <v>1718</v>
      </c>
      <c r="AC9" t="s">
        <v>1719</v>
      </c>
    </row>
    <row r="10" spans="1:29">
      <c r="A10" t="s">
        <v>1706</v>
      </c>
      <c r="B10">
        <v>4000003879</v>
      </c>
      <c r="C10" t="s">
        <v>1707</v>
      </c>
      <c r="D10" t="s">
        <v>1708</v>
      </c>
      <c r="E10">
        <v>2122000</v>
      </c>
      <c r="F10">
        <v>255002281</v>
      </c>
      <c r="G10" t="s">
        <v>1710</v>
      </c>
      <c r="H10" t="s">
        <v>1711</v>
      </c>
      <c r="I10" t="s">
        <v>1514</v>
      </c>
      <c r="J10" t="s">
        <v>1514</v>
      </c>
      <c r="K10" t="s">
        <v>1744</v>
      </c>
      <c r="L10">
        <v>255002281</v>
      </c>
      <c r="M10" t="s">
        <v>1233</v>
      </c>
      <c r="N10" t="s">
        <v>1514</v>
      </c>
      <c r="O10">
        <v>255002281</v>
      </c>
      <c r="P10" t="s">
        <v>1713</v>
      </c>
      <c r="Q10" t="s">
        <v>1231</v>
      </c>
      <c r="R10" t="s">
        <v>1714</v>
      </c>
      <c r="S10">
        <v>0</v>
      </c>
      <c r="T10">
        <v>0</v>
      </c>
      <c r="U10" t="s">
        <v>1253</v>
      </c>
      <c r="V10" s="45">
        <v>21253701</v>
      </c>
      <c r="W10" t="s">
        <v>1709</v>
      </c>
      <c r="X10" t="s">
        <v>1745</v>
      </c>
      <c r="Y10" t="s">
        <v>1233</v>
      </c>
      <c r="Z10" t="s">
        <v>1746</v>
      </c>
      <c r="AA10" t="s">
        <v>1717</v>
      </c>
      <c r="AB10" t="s">
        <v>1718</v>
      </c>
      <c r="AC10" t="s">
        <v>1719</v>
      </c>
    </row>
    <row r="11" spans="1:29">
      <c r="A11" t="s">
        <v>1706</v>
      </c>
      <c r="B11">
        <v>4000003879</v>
      </c>
      <c r="C11" t="s">
        <v>1707</v>
      </c>
      <c r="D11" t="s">
        <v>1708</v>
      </c>
      <c r="E11">
        <v>2122000</v>
      </c>
      <c r="F11">
        <v>255002604</v>
      </c>
      <c r="G11" t="s">
        <v>1710</v>
      </c>
      <c r="H11" t="s">
        <v>1711</v>
      </c>
      <c r="I11" t="s">
        <v>1258</v>
      </c>
      <c r="J11" t="s">
        <v>1258</v>
      </c>
      <c r="K11" t="s">
        <v>1747</v>
      </c>
      <c r="L11">
        <v>255002604</v>
      </c>
      <c r="M11" t="s">
        <v>1233</v>
      </c>
      <c r="N11" t="s">
        <v>1258</v>
      </c>
      <c r="O11">
        <v>255002604</v>
      </c>
      <c r="P11" t="s">
        <v>1713</v>
      </c>
      <c r="Q11" t="s">
        <v>1231</v>
      </c>
      <c r="R11" t="s">
        <v>1714</v>
      </c>
      <c r="S11">
        <v>0</v>
      </c>
      <c r="T11">
        <v>0</v>
      </c>
      <c r="U11" t="s">
        <v>1253</v>
      </c>
      <c r="V11" s="45">
        <v>11109941</v>
      </c>
      <c r="W11" t="s">
        <v>1709</v>
      </c>
      <c r="X11" t="s">
        <v>1748</v>
      </c>
      <c r="Y11" t="s">
        <v>1233</v>
      </c>
      <c r="Z11" t="s">
        <v>1749</v>
      </c>
      <c r="AA11" t="s">
        <v>1717</v>
      </c>
      <c r="AB11" t="s">
        <v>1718</v>
      </c>
      <c r="AC11" t="s">
        <v>1719</v>
      </c>
    </row>
    <row r="12" spans="1:29">
      <c r="A12" t="s">
        <v>1706</v>
      </c>
      <c r="B12">
        <v>4000003879</v>
      </c>
      <c r="C12" t="s">
        <v>1707</v>
      </c>
      <c r="D12" t="s">
        <v>1708</v>
      </c>
      <c r="E12">
        <v>2122000</v>
      </c>
      <c r="F12">
        <v>255002743</v>
      </c>
      <c r="G12" t="s">
        <v>1710</v>
      </c>
      <c r="H12" t="s">
        <v>1711</v>
      </c>
      <c r="I12" t="s">
        <v>1750</v>
      </c>
      <c r="J12" t="s">
        <v>1750</v>
      </c>
      <c r="K12" t="s">
        <v>1751</v>
      </c>
      <c r="L12">
        <v>255002743</v>
      </c>
      <c r="M12" t="s">
        <v>1233</v>
      </c>
      <c r="N12" t="s">
        <v>1750</v>
      </c>
      <c r="O12">
        <v>255002743</v>
      </c>
      <c r="P12" t="s">
        <v>1713</v>
      </c>
      <c r="Q12" t="s">
        <v>1231</v>
      </c>
      <c r="R12" t="s">
        <v>1714</v>
      </c>
      <c r="S12">
        <v>0</v>
      </c>
      <c r="T12">
        <v>0</v>
      </c>
      <c r="U12" t="s">
        <v>1253</v>
      </c>
      <c r="V12" s="45">
        <v>44563356</v>
      </c>
      <c r="W12" t="s">
        <v>1709</v>
      </c>
      <c r="X12" t="s">
        <v>1752</v>
      </c>
      <c r="Y12" t="s">
        <v>1233</v>
      </c>
      <c r="Z12" t="s">
        <v>1753</v>
      </c>
      <c r="AA12" t="s">
        <v>1717</v>
      </c>
      <c r="AB12" t="s">
        <v>1718</v>
      </c>
      <c r="AC12" t="s">
        <v>1719</v>
      </c>
    </row>
    <row r="13" spans="1:29">
      <c r="A13" t="s">
        <v>1706</v>
      </c>
      <c r="B13">
        <v>4000003879</v>
      </c>
      <c r="C13" t="s">
        <v>1707</v>
      </c>
      <c r="D13" t="s">
        <v>1708</v>
      </c>
      <c r="E13">
        <v>2122000</v>
      </c>
      <c r="F13">
        <v>255003088</v>
      </c>
      <c r="G13" t="s">
        <v>1710</v>
      </c>
      <c r="H13" t="s">
        <v>1711</v>
      </c>
      <c r="I13" t="s">
        <v>1754</v>
      </c>
      <c r="J13" t="s">
        <v>1754</v>
      </c>
      <c r="K13" t="s">
        <v>1755</v>
      </c>
      <c r="L13">
        <v>255003088</v>
      </c>
      <c r="M13" t="s">
        <v>1233</v>
      </c>
      <c r="N13" t="s">
        <v>1754</v>
      </c>
      <c r="O13">
        <v>255003088</v>
      </c>
      <c r="P13" t="s">
        <v>1713</v>
      </c>
      <c r="Q13" t="s">
        <v>1231</v>
      </c>
      <c r="R13" t="s">
        <v>1714</v>
      </c>
      <c r="S13">
        <v>0</v>
      </c>
      <c r="T13">
        <v>0</v>
      </c>
      <c r="U13" t="s">
        <v>1253</v>
      </c>
      <c r="V13" s="45">
        <v>10527335</v>
      </c>
      <c r="W13" t="s">
        <v>1709</v>
      </c>
      <c r="X13" t="s">
        <v>1756</v>
      </c>
      <c r="Y13" t="s">
        <v>1233</v>
      </c>
      <c r="Z13" t="s">
        <v>1757</v>
      </c>
      <c r="AA13" t="s">
        <v>1717</v>
      </c>
      <c r="AB13" t="s">
        <v>1718</v>
      </c>
      <c r="AC13" t="s">
        <v>1719</v>
      </c>
    </row>
    <row r="14" spans="1:29">
      <c r="A14" t="s">
        <v>1706</v>
      </c>
      <c r="B14">
        <v>4000003879</v>
      </c>
      <c r="C14" t="s">
        <v>1707</v>
      </c>
      <c r="D14" t="s">
        <v>1708</v>
      </c>
      <c r="E14">
        <v>2122000</v>
      </c>
      <c r="F14">
        <v>255003198</v>
      </c>
      <c r="G14" t="s">
        <v>1710</v>
      </c>
      <c r="H14" t="s">
        <v>1711</v>
      </c>
      <c r="I14" t="s">
        <v>1758</v>
      </c>
      <c r="J14" t="s">
        <v>1758</v>
      </c>
      <c r="K14" t="s">
        <v>1759</v>
      </c>
      <c r="L14">
        <v>255003198</v>
      </c>
      <c r="M14" t="s">
        <v>1233</v>
      </c>
      <c r="N14" t="s">
        <v>1758</v>
      </c>
      <c r="O14">
        <v>255003198</v>
      </c>
      <c r="P14" t="s">
        <v>1713</v>
      </c>
      <c r="Q14" t="s">
        <v>1231</v>
      </c>
      <c r="R14" t="s">
        <v>1714</v>
      </c>
      <c r="S14">
        <v>0</v>
      </c>
      <c r="T14">
        <v>0</v>
      </c>
      <c r="U14" t="s">
        <v>1253</v>
      </c>
      <c r="V14" s="45">
        <v>29232710</v>
      </c>
      <c r="W14" t="s">
        <v>1709</v>
      </c>
      <c r="X14" t="s">
        <v>1760</v>
      </c>
      <c r="Y14" t="s">
        <v>1233</v>
      </c>
      <c r="Z14" t="s">
        <v>1761</v>
      </c>
      <c r="AA14" t="s">
        <v>1717</v>
      </c>
      <c r="AB14" t="s">
        <v>1718</v>
      </c>
      <c r="AC14" t="s">
        <v>1719</v>
      </c>
    </row>
    <row r="15" spans="1:29">
      <c r="A15" t="s">
        <v>1706</v>
      </c>
      <c r="B15">
        <v>4000003879</v>
      </c>
      <c r="C15" t="s">
        <v>1707</v>
      </c>
      <c r="D15" t="s">
        <v>1708</v>
      </c>
      <c r="E15">
        <v>2122000</v>
      </c>
      <c r="F15">
        <v>255003656</v>
      </c>
      <c r="G15" t="s">
        <v>1710</v>
      </c>
      <c r="H15" t="s">
        <v>1711</v>
      </c>
      <c r="I15" t="s">
        <v>1441</v>
      </c>
      <c r="J15" t="s">
        <v>1441</v>
      </c>
      <c r="K15" t="s">
        <v>1762</v>
      </c>
      <c r="L15">
        <v>255003656</v>
      </c>
      <c r="M15" t="s">
        <v>1233</v>
      </c>
      <c r="N15" t="s">
        <v>1441</v>
      </c>
      <c r="O15">
        <v>255003656</v>
      </c>
      <c r="P15" t="s">
        <v>1713</v>
      </c>
      <c r="Q15" t="s">
        <v>1231</v>
      </c>
      <c r="R15" t="s">
        <v>1714</v>
      </c>
      <c r="S15">
        <v>0</v>
      </c>
      <c r="T15">
        <v>0</v>
      </c>
      <c r="U15" t="s">
        <v>1253</v>
      </c>
      <c r="V15" s="45">
        <v>297961</v>
      </c>
      <c r="W15" t="s">
        <v>1709</v>
      </c>
      <c r="X15" t="s">
        <v>1763</v>
      </c>
      <c r="Y15" t="s">
        <v>1233</v>
      </c>
      <c r="Z15" t="s">
        <v>1764</v>
      </c>
      <c r="AA15" t="s">
        <v>1717</v>
      </c>
      <c r="AB15" t="s">
        <v>1718</v>
      </c>
      <c r="AC15" t="s">
        <v>1719</v>
      </c>
    </row>
    <row r="16" spans="1:29">
      <c r="A16" t="s">
        <v>1706</v>
      </c>
      <c r="B16">
        <v>4000003879</v>
      </c>
      <c r="C16" t="s">
        <v>1707</v>
      </c>
      <c r="D16" t="s">
        <v>1708</v>
      </c>
      <c r="E16">
        <v>2122000</v>
      </c>
      <c r="F16">
        <v>255003783</v>
      </c>
      <c r="G16" t="s">
        <v>1710</v>
      </c>
      <c r="H16" t="s">
        <v>1711</v>
      </c>
      <c r="I16" t="s">
        <v>1765</v>
      </c>
      <c r="J16" t="s">
        <v>1765</v>
      </c>
      <c r="K16" t="s">
        <v>1766</v>
      </c>
      <c r="L16">
        <v>255003783</v>
      </c>
      <c r="M16" t="s">
        <v>1233</v>
      </c>
      <c r="N16" t="s">
        <v>1765</v>
      </c>
      <c r="O16">
        <v>255003783</v>
      </c>
      <c r="P16" t="s">
        <v>1713</v>
      </c>
      <c r="Q16" t="s">
        <v>1231</v>
      </c>
      <c r="R16" t="s">
        <v>1714</v>
      </c>
      <c r="S16">
        <v>0</v>
      </c>
      <c r="T16">
        <v>0</v>
      </c>
      <c r="U16" t="s">
        <v>1253</v>
      </c>
      <c r="V16" s="45">
        <v>26541515</v>
      </c>
      <c r="W16" t="s">
        <v>1709</v>
      </c>
      <c r="X16" t="s">
        <v>1767</v>
      </c>
      <c r="Y16" t="s">
        <v>1233</v>
      </c>
      <c r="Z16" t="s">
        <v>1768</v>
      </c>
      <c r="AA16" t="s">
        <v>1717</v>
      </c>
      <c r="AB16" t="s">
        <v>1718</v>
      </c>
      <c r="AC16" t="s">
        <v>1719</v>
      </c>
    </row>
    <row r="17" spans="1:29">
      <c r="A17" t="s">
        <v>1706</v>
      </c>
      <c r="B17">
        <v>4000003879</v>
      </c>
      <c r="C17" t="s">
        <v>1707</v>
      </c>
      <c r="D17" t="s">
        <v>1708</v>
      </c>
      <c r="E17">
        <v>2122000</v>
      </c>
      <c r="F17">
        <v>255004244</v>
      </c>
      <c r="G17" t="s">
        <v>1710</v>
      </c>
      <c r="H17" t="s">
        <v>1711</v>
      </c>
      <c r="I17" t="s">
        <v>1428</v>
      </c>
      <c r="J17" t="s">
        <v>1428</v>
      </c>
      <c r="K17" t="s">
        <v>1769</v>
      </c>
      <c r="L17">
        <v>255004244</v>
      </c>
      <c r="M17" t="s">
        <v>1233</v>
      </c>
      <c r="N17" t="s">
        <v>1428</v>
      </c>
      <c r="O17">
        <v>255004244</v>
      </c>
      <c r="P17" t="s">
        <v>1713</v>
      </c>
      <c r="Q17" t="s">
        <v>1231</v>
      </c>
      <c r="R17" t="s">
        <v>1714</v>
      </c>
      <c r="S17">
        <v>0</v>
      </c>
      <c r="T17">
        <v>0</v>
      </c>
      <c r="U17" t="s">
        <v>1253</v>
      </c>
      <c r="V17" s="45">
        <v>28595817</v>
      </c>
      <c r="W17" t="s">
        <v>1709</v>
      </c>
      <c r="X17" t="s">
        <v>1770</v>
      </c>
      <c r="Y17" t="s">
        <v>1233</v>
      </c>
      <c r="Z17" t="s">
        <v>1771</v>
      </c>
      <c r="AA17" t="s">
        <v>1717</v>
      </c>
      <c r="AB17" t="s">
        <v>1718</v>
      </c>
      <c r="AC17" t="s">
        <v>1719</v>
      </c>
    </row>
    <row r="18" spans="1:29">
      <c r="A18" t="s">
        <v>1706</v>
      </c>
      <c r="B18">
        <v>4000003879</v>
      </c>
      <c r="C18" t="s">
        <v>1707</v>
      </c>
      <c r="D18" t="s">
        <v>1708</v>
      </c>
      <c r="E18">
        <v>2122000</v>
      </c>
      <c r="F18">
        <v>255004371</v>
      </c>
      <c r="G18" t="s">
        <v>1710</v>
      </c>
      <c r="H18" t="s">
        <v>1711</v>
      </c>
      <c r="I18" t="s">
        <v>1552</v>
      </c>
      <c r="J18" t="s">
        <v>1552</v>
      </c>
      <c r="K18" t="s">
        <v>1772</v>
      </c>
      <c r="L18">
        <v>255004371</v>
      </c>
      <c r="M18" t="s">
        <v>1233</v>
      </c>
      <c r="N18" t="s">
        <v>1552</v>
      </c>
      <c r="O18">
        <v>255004371</v>
      </c>
      <c r="P18" t="s">
        <v>1713</v>
      </c>
      <c r="Q18" t="s">
        <v>1231</v>
      </c>
      <c r="R18" t="s">
        <v>1714</v>
      </c>
      <c r="S18">
        <v>0</v>
      </c>
      <c r="T18">
        <v>0</v>
      </c>
      <c r="U18" t="s">
        <v>1253</v>
      </c>
      <c r="V18" s="45">
        <v>31183934</v>
      </c>
      <c r="W18" t="s">
        <v>1709</v>
      </c>
      <c r="X18" t="s">
        <v>1773</v>
      </c>
      <c r="Y18" t="s">
        <v>1233</v>
      </c>
      <c r="Z18" t="s">
        <v>1774</v>
      </c>
      <c r="AA18" t="s">
        <v>1717</v>
      </c>
      <c r="AB18" t="s">
        <v>1718</v>
      </c>
      <c r="AC18" t="s">
        <v>1719</v>
      </c>
    </row>
    <row r="19" spans="1:29">
      <c r="A19" t="s">
        <v>1706</v>
      </c>
      <c r="B19">
        <v>4000003879</v>
      </c>
      <c r="C19" t="s">
        <v>1707</v>
      </c>
      <c r="D19" t="s">
        <v>1708</v>
      </c>
      <c r="E19">
        <v>2122000</v>
      </c>
      <c r="F19">
        <v>255004861</v>
      </c>
      <c r="G19" t="s">
        <v>1710</v>
      </c>
      <c r="H19" t="s">
        <v>1711</v>
      </c>
      <c r="I19" t="s">
        <v>1438</v>
      </c>
      <c r="J19" t="s">
        <v>1438</v>
      </c>
      <c r="K19" t="s">
        <v>1775</v>
      </c>
      <c r="L19">
        <v>255004861</v>
      </c>
      <c r="M19" t="s">
        <v>1438</v>
      </c>
      <c r="N19" t="s">
        <v>1438</v>
      </c>
      <c r="O19">
        <v>259001009</v>
      </c>
      <c r="P19" t="s">
        <v>1713</v>
      </c>
      <c r="Q19" t="s">
        <v>1231</v>
      </c>
      <c r="R19" t="s">
        <v>1714</v>
      </c>
      <c r="S19">
        <v>0</v>
      </c>
      <c r="T19" t="s">
        <v>1713</v>
      </c>
      <c r="U19" t="s">
        <v>1253</v>
      </c>
      <c r="V19" s="45">
        <v>3248604</v>
      </c>
      <c r="W19" t="s">
        <v>1709</v>
      </c>
      <c r="X19" t="s">
        <v>1776</v>
      </c>
      <c r="Y19" t="s">
        <v>1233</v>
      </c>
      <c r="Z19" t="s">
        <v>1777</v>
      </c>
      <c r="AA19" t="s">
        <v>1717</v>
      </c>
      <c r="AB19" t="s">
        <v>1718</v>
      </c>
      <c r="AC19" t="s">
        <v>1719</v>
      </c>
    </row>
    <row r="20" spans="1:29">
      <c r="A20" t="s">
        <v>1706</v>
      </c>
      <c r="B20">
        <v>4000003879</v>
      </c>
      <c r="C20" t="s">
        <v>1707</v>
      </c>
      <c r="D20" t="s">
        <v>1708</v>
      </c>
      <c r="E20">
        <v>2122000</v>
      </c>
      <c r="F20">
        <v>255004980</v>
      </c>
      <c r="G20" t="s">
        <v>1710</v>
      </c>
      <c r="H20" t="s">
        <v>1711</v>
      </c>
      <c r="I20" t="s">
        <v>1778</v>
      </c>
      <c r="J20" t="s">
        <v>1778</v>
      </c>
      <c r="K20" t="s">
        <v>1779</v>
      </c>
      <c r="L20">
        <v>255004980</v>
      </c>
      <c r="M20" t="s">
        <v>1233</v>
      </c>
      <c r="N20" t="s">
        <v>1778</v>
      </c>
      <c r="O20">
        <v>255004980</v>
      </c>
      <c r="P20" t="s">
        <v>1713</v>
      </c>
      <c r="Q20" t="s">
        <v>1231</v>
      </c>
      <c r="R20" t="s">
        <v>1714</v>
      </c>
      <c r="S20">
        <v>0</v>
      </c>
      <c r="T20">
        <v>0</v>
      </c>
      <c r="U20" t="s">
        <v>1253</v>
      </c>
      <c r="V20" s="45">
        <v>25569292</v>
      </c>
      <c r="W20" t="s">
        <v>1709</v>
      </c>
      <c r="X20" t="s">
        <v>1780</v>
      </c>
      <c r="Y20" t="s">
        <v>1233</v>
      </c>
      <c r="Z20" t="s">
        <v>1781</v>
      </c>
      <c r="AA20" t="s">
        <v>1717</v>
      </c>
      <c r="AB20" t="s">
        <v>1718</v>
      </c>
      <c r="AC20" t="s">
        <v>1719</v>
      </c>
    </row>
    <row r="21" spans="1:29">
      <c r="A21" t="s">
        <v>1706</v>
      </c>
      <c r="B21">
        <v>4000003879</v>
      </c>
      <c r="C21" t="s">
        <v>1707</v>
      </c>
      <c r="D21" t="s">
        <v>1708</v>
      </c>
      <c r="E21">
        <v>2122000</v>
      </c>
      <c r="F21">
        <v>255005381</v>
      </c>
      <c r="G21" t="s">
        <v>1710</v>
      </c>
      <c r="H21" t="s">
        <v>1711</v>
      </c>
      <c r="I21" t="s">
        <v>1438</v>
      </c>
      <c r="J21" t="s">
        <v>1438</v>
      </c>
      <c r="K21" t="s">
        <v>1275</v>
      </c>
      <c r="L21">
        <v>255005381</v>
      </c>
      <c r="M21" t="s">
        <v>1233</v>
      </c>
      <c r="N21" t="s">
        <v>1438</v>
      </c>
      <c r="O21">
        <v>255005381</v>
      </c>
      <c r="P21" t="s">
        <v>1713</v>
      </c>
      <c r="Q21" t="s">
        <v>1231</v>
      </c>
      <c r="R21" t="s">
        <v>1714</v>
      </c>
      <c r="S21">
        <v>0</v>
      </c>
      <c r="T21">
        <v>0</v>
      </c>
      <c r="U21" t="s">
        <v>1253</v>
      </c>
      <c r="V21" s="45">
        <v>9057589</v>
      </c>
      <c r="W21" t="s">
        <v>1709</v>
      </c>
      <c r="X21" t="s">
        <v>1782</v>
      </c>
      <c r="Y21" t="s">
        <v>1233</v>
      </c>
      <c r="Z21" t="s">
        <v>1783</v>
      </c>
      <c r="AA21" t="s">
        <v>1717</v>
      </c>
      <c r="AB21" t="s">
        <v>1718</v>
      </c>
      <c r="AC21" t="s">
        <v>1719</v>
      </c>
    </row>
    <row r="22" spans="1:29">
      <c r="A22" t="s">
        <v>1706</v>
      </c>
      <c r="B22">
        <v>4000003879</v>
      </c>
      <c r="C22" t="s">
        <v>1707</v>
      </c>
      <c r="D22" t="s">
        <v>1708</v>
      </c>
      <c r="E22">
        <v>2122000</v>
      </c>
      <c r="F22">
        <v>255005512</v>
      </c>
      <c r="G22" t="s">
        <v>1710</v>
      </c>
      <c r="H22" t="s">
        <v>1711</v>
      </c>
      <c r="I22" t="s">
        <v>1556</v>
      </c>
      <c r="J22" t="s">
        <v>1556</v>
      </c>
      <c r="K22" t="s">
        <v>1784</v>
      </c>
      <c r="L22">
        <v>255005512</v>
      </c>
      <c r="M22" t="s">
        <v>1233</v>
      </c>
      <c r="N22" t="s">
        <v>1556</v>
      </c>
      <c r="O22">
        <v>255005512</v>
      </c>
      <c r="P22" t="s">
        <v>1713</v>
      </c>
      <c r="Q22" t="s">
        <v>1231</v>
      </c>
      <c r="R22" t="s">
        <v>1714</v>
      </c>
      <c r="S22">
        <v>0</v>
      </c>
      <c r="T22">
        <v>0</v>
      </c>
      <c r="U22" t="s">
        <v>1253</v>
      </c>
      <c r="V22" s="45">
        <v>20336655</v>
      </c>
      <c r="W22" t="s">
        <v>1709</v>
      </c>
      <c r="X22" t="s">
        <v>1785</v>
      </c>
      <c r="Y22" t="s">
        <v>1233</v>
      </c>
      <c r="Z22" t="s">
        <v>1786</v>
      </c>
      <c r="AA22" t="s">
        <v>1717</v>
      </c>
      <c r="AB22" t="s">
        <v>1718</v>
      </c>
      <c r="AC22" t="s">
        <v>1719</v>
      </c>
    </row>
    <row r="23" spans="1:29">
      <c r="A23" t="s">
        <v>1706</v>
      </c>
      <c r="B23">
        <v>4000003879</v>
      </c>
      <c r="C23" t="s">
        <v>1707</v>
      </c>
      <c r="D23" t="s">
        <v>1708</v>
      </c>
      <c r="E23">
        <v>2122000</v>
      </c>
      <c r="F23">
        <v>255005669</v>
      </c>
      <c r="G23" t="s">
        <v>1710</v>
      </c>
      <c r="H23" t="s">
        <v>1711</v>
      </c>
      <c r="I23" t="s">
        <v>1787</v>
      </c>
      <c r="J23" t="s">
        <v>1787</v>
      </c>
      <c r="K23" t="s">
        <v>1788</v>
      </c>
      <c r="L23">
        <v>255005669</v>
      </c>
      <c r="M23" t="s">
        <v>1233</v>
      </c>
      <c r="N23" t="s">
        <v>1787</v>
      </c>
      <c r="O23">
        <v>255005669</v>
      </c>
      <c r="P23" t="s">
        <v>1713</v>
      </c>
      <c r="Q23" t="s">
        <v>1231</v>
      </c>
      <c r="R23" t="s">
        <v>1714</v>
      </c>
      <c r="S23">
        <v>0</v>
      </c>
      <c r="T23">
        <v>0</v>
      </c>
      <c r="U23" t="s">
        <v>1253</v>
      </c>
      <c r="V23" s="45">
        <v>28104038</v>
      </c>
      <c r="W23" t="s">
        <v>1709</v>
      </c>
      <c r="X23" t="s">
        <v>1789</v>
      </c>
      <c r="Y23" t="s">
        <v>1233</v>
      </c>
      <c r="Z23" t="s">
        <v>1790</v>
      </c>
      <c r="AA23" t="s">
        <v>1717</v>
      </c>
      <c r="AB23" t="s">
        <v>1718</v>
      </c>
      <c r="AC23" t="s">
        <v>1719</v>
      </c>
    </row>
    <row r="24" spans="1:29">
      <c r="A24" t="s">
        <v>1706</v>
      </c>
      <c r="B24">
        <v>4000003879</v>
      </c>
      <c r="C24" t="s">
        <v>1707</v>
      </c>
      <c r="D24" t="s">
        <v>1708</v>
      </c>
      <c r="E24">
        <v>2122000</v>
      </c>
      <c r="F24">
        <v>255006052</v>
      </c>
      <c r="G24" t="s">
        <v>1710</v>
      </c>
      <c r="H24" t="s">
        <v>1711</v>
      </c>
      <c r="I24" t="s">
        <v>1791</v>
      </c>
      <c r="J24" t="s">
        <v>1791</v>
      </c>
      <c r="K24" t="s">
        <v>1792</v>
      </c>
      <c r="L24">
        <v>255006052</v>
      </c>
      <c r="M24" t="s">
        <v>1233</v>
      </c>
      <c r="N24" t="s">
        <v>1791</v>
      </c>
      <c r="O24">
        <v>255006052</v>
      </c>
      <c r="P24" t="s">
        <v>1713</v>
      </c>
      <c r="Q24" t="s">
        <v>1231</v>
      </c>
      <c r="R24" t="s">
        <v>1714</v>
      </c>
      <c r="S24">
        <v>0</v>
      </c>
      <c r="T24">
        <v>0</v>
      </c>
      <c r="U24" t="s">
        <v>1253</v>
      </c>
      <c r="V24" s="45">
        <v>20409822</v>
      </c>
      <c r="W24" t="s">
        <v>1709</v>
      </c>
      <c r="X24" t="s">
        <v>1793</v>
      </c>
      <c r="Y24" t="s">
        <v>1233</v>
      </c>
      <c r="Z24" t="s">
        <v>1794</v>
      </c>
      <c r="AA24" t="s">
        <v>1717</v>
      </c>
      <c r="AB24" t="s">
        <v>1718</v>
      </c>
      <c r="AC24" t="s">
        <v>1719</v>
      </c>
    </row>
    <row r="25" spans="1:29">
      <c r="A25" t="s">
        <v>1706</v>
      </c>
      <c r="B25">
        <v>4000003879</v>
      </c>
      <c r="C25" t="s">
        <v>1707</v>
      </c>
      <c r="D25" t="s">
        <v>1708</v>
      </c>
      <c r="E25">
        <v>2122000</v>
      </c>
      <c r="F25">
        <v>255006244</v>
      </c>
      <c r="G25" t="s">
        <v>1710</v>
      </c>
      <c r="H25" t="s">
        <v>1711</v>
      </c>
      <c r="I25" t="s">
        <v>1281</v>
      </c>
      <c r="J25" t="s">
        <v>1281</v>
      </c>
      <c r="K25" t="s">
        <v>1795</v>
      </c>
      <c r="L25">
        <v>255006244</v>
      </c>
      <c r="M25" t="s">
        <v>1233</v>
      </c>
      <c r="N25" t="s">
        <v>1281</v>
      </c>
      <c r="O25">
        <v>255006244</v>
      </c>
      <c r="P25" t="s">
        <v>1713</v>
      </c>
      <c r="Q25" t="s">
        <v>1231</v>
      </c>
      <c r="R25" t="s">
        <v>1714</v>
      </c>
      <c r="S25">
        <v>0</v>
      </c>
      <c r="T25">
        <v>0</v>
      </c>
      <c r="U25" t="s">
        <v>1253</v>
      </c>
      <c r="V25" s="45">
        <v>13023852</v>
      </c>
      <c r="W25" t="s">
        <v>1709</v>
      </c>
      <c r="X25" t="s">
        <v>1796</v>
      </c>
      <c r="Y25" t="s">
        <v>1233</v>
      </c>
      <c r="Z25" t="s">
        <v>1797</v>
      </c>
      <c r="AA25" t="s">
        <v>1717</v>
      </c>
      <c r="AB25" t="s">
        <v>1718</v>
      </c>
      <c r="AC25" t="s">
        <v>1719</v>
      </c>
    </row>
    <row r="26" spans="1:29">
      <c r="A26" t="s">
        <v>1706</v>
      </c>
      <c r="B26">
        <v>4000003879</v>
      </c>
      <c r="C26" t="s">
        <v>1707</v>
      </c>
      <c r="D26" t="s">
        <v>1708</v>
      </c>
      <c r="E26">
        <v>2122000</v>
      </c>
      <c r="F26">
        <v>255006464</v>
      </c>
      <c r="G26">
        <v>61786</v>
      </c>
      <c r="H26" t="s">
        <v>250</v>
      </c>
      <c r="I26" t="s">
        <v>1798</v>
      </c>
      <c r="J26" t="s">
        <v>1569</v>
      </c>
      <c r="K26" t="s">
        <v>1569</v>
      </c>
      <c r="L26">
        <v>255006464</v>
      </c>
      <c r="M26" t="s">
        <v>1798</v>
      </c>
      <c r="N26" t="s">
        <v>1799</v>
      </c>
      <c r="O26">
        <v>400766970</v>
      </c>
      <c r="P26" t="s">
        <v>1800</v>
      </c>
      <c r="Q26" t="s">
        <v>1231</v>
      </c>
      <c r="R26" t="s">
        <v>1714</v>
      </c>
      <c r="S26">
        <v>0</v>
      </c>
      <c r="T26" t="s">
        <v>1713</v>
      </c>
      <c r="U26" t="s">
        <v>1801</v>
      </c>
      <c r="V26" s="45">
        <v>72595</v>
      </c>
      <c r="W26">
        <v>61786</v>
      </c>
      <c r="X26" t="s">
        <v>1802</v>
      </c>
      <c r="Y26" t="s">
        <v>1233</v>
      </c>
      <c r="Z26" t="s">
        <v>1803</v>
      </c>
      <c r="AA26" t="s">
        <v>1804</v>
      </c>
      <c r="AB26" t="s">
        <v>1718</v>
      </c>
      <c r="AC26" t="s">
        <v>1719</v>
      </c>
    </row>
    <row r="27" spans="1:29">
      <c r="A27" t="s">
        <v>1706</v>
      </c>
      <c r="B27">
        <v>4000003879</v>
      </c>
      <c r="C27" t="s">
        <v>1707</v>
      </c>
      <c r="D27" t="s">
        <v>1708</v>
      </c>
      <c r="E27">
        <v>2122000</v>
      </c>
      <c r="F27">
        <v>255006626</v>
      </c>
      <c r="G27" t="s">
        <v>1710</v>
      </c>
      <c r="H27" t="s">
        <v>1711</v>
      </c>
      <c r="I27" t="s">
        <v>1805</v>
      </c>
      <c r="J27" t="s">
        <v>1805</v>
      </c>
      <c r="K27" t="s">
        <v>1806</v>
      </c>
      <c r="L27">
        <v>255006626</v>
      </c>
      <c r="M27" t="s">
        <v>1233</v>
      </c>
      <c r="N27" t="s">
        <v>1805</v>
      </c>
      <c r="O27">
        <v>255006626</v>
      </c>
      <c r="P27" t="s">
        <v>1713</v>
      </c>
      <c r="Q27" t="s">
        <v>1231</v>
      </c>
      <c r="R27" t="s">
        <v>1714</v>
      </c>
      <c r="S27">
        <v>0</v>
      </c>
      <c r="T27">
        <v>0</v>
      </c>
      <c r="U27" t="s">
        <v>1253</v>
      </c>
      <c r="V27" s="45">
        <v>31816891</v>
      </c>
      <c r="W27" t="s">
        <v>1709</v>
      </c>
      <c r="X27" t="s">
        <v>1807</v>
      </c>
      <c r="Y27" t="s">
        <v>1233</v>
      </c>
      <c r="Z27" t="s">
        <v>1808</v>
      </c>
      <c r="AA27" t="s">
        <v>1717</v>
      </c>
      <c r="AB27" t="s">
        <v>1718</v>
      </c>
      <c r="AC27" t="s">
        <v>1719</v>
      </c>
    </row>
    <row r="28" spans="1:29">
      <c r="A28" t="s">
        <v>1706</v>
      </c>
      <c r="B28">
        <v>4000003879</v>
      </c>
      <c r="C28" t="s">
        <v>1707</v>
      </c>
      <c r="D28" t="s">
        <v>1708</v>
      </c>
      <c r="E28">
        <v>2122000</v>
      </c>
      <c r="F28">
        <v>255006843</v>
      </c>
      <c r="G28" t="s">
        <v>1710</v>
      </c>
      <c r="H28" t="s">
        <v>1711</v>
      </c>
      <c r="I28" t="s">
        <v>1809</v>
      </c>
      <c r="J28" t="s">
        <v>1809</v>
      </c>
      <c r="K28" t="s">
        <v>1810</v>
      </c>
      <c r="L28">
        <v>255006843</v>
      </c>
      <c r="M28" t="s">
        <v>1809</v>
      </c>
      <c r="N28" t="s">
        <v>1809</v>
      </c>
      <c r="O28">
        <v>259001901</v>
      </c>
      <c r="P28" t="s">
        <v>1713</v>
      </c>
      <c r="Q28" t="s">
        <v>1231</v>
      </c>
      <c r="R28" t="s">
        <v>1714</v>
      </c>
      <c r="S28">
        <v>0</v>
      </c>
      <c r="T28" t="s">
        <v>1713</v>
      </c>
      <c r="U28" t="s">
        <v>1253</v>
      </c>
      <c r="V28" s="45">
        <v>20178061</v>
      </c>
      <c r="W28" t="s">
        <v>1709</v>
      </c>
      <c r="X28" t="s">
        <v>1811</v>
      </c>
      <c r="Y28" t="s">
        <v>1233</v>
      </c>
      <c r="Z28" t="s">
        <v>1812</v>
      </c>
      <c r="AA28" t="s">
        <v>1717</v>
      </c>
      <c r="AB28" t="s">
        <v>1718</v>
      </c>
      <c r="AC28" t="s">
        <v>1719</v>
      </c>
    </row>
    <row r="29" spans="1:29">
      <c r="A29" t="s">
        <v>1706</v>
      </c>
      <c r="B29">
        <v>4000003879</v>
      </c>
      <c r="C29" t="s">
        <v>1707</v>
      </c>
      <c r="D29" t="s">
        <v>1708</v>
      </c>
      <c r="E29">
        <v>2122000</v>
      </c>
      <c r="F29">
        <v>255007391</v>
      </c>
      <c r="G29" t="s">
        <v>1710</v>
      </c>
      <c r="H29" t="s">
        <v>1711</v>
      </c>
      <c r="I29" t="s">
        <v>1809</v>
      </c>
      <c r="J29" t="s">
        <v>1809</v>
      </c>
      <c r="K29" t="s">
        <v>1280</v>
      </c>
      <c r="L29">
        <v>255007391</v>
      </c>
      <c r="M29" t="s">
        <v>1233</v>
      </c>
      <c r="N29" t="s">
        <v>1809</v>
      </c>
      <c r="O29">
        <v>255007391</v>
      </c>
      <c r="P29" t="s">
        <v>1713</v>
      </c>
      <c r="Q29" t="s">
        <v>1231</v>
      </c>
      <c r="R29" t="s">
        <v>1714</v>
      </c>
      <c r="S29">
        <v>0</v>
      </c>
      <c r="T29">
        <v>0</v>
      </c>
      <c r="U29" t="s">
        <v>1253</v>
      </c>
      <c r="V29" s="45">
        <v>20178061</v>
      </c>
      <c r="W29" t="s">
        <v>1709</v>
      </c>
      <c r="X29" t="s">
        <v>1813</v>
      </c>
      <c r="Y29" t="s">
        <v>1233</v>
      </c>
      <c r="Z29" t="s">
        <v>1814</v>
      </c>
      <c r="AA29" t="s">
        <v>1717</v>
      </c>
      <c r="AB29" t="s">
        <v>1718</v>
      </c>
      <c r="AC29" t="s">
        <v>1719</v>
      </c>
    </row>
    <row r="30" spans="1:29">
      <c r="A30" t="s">
        <v>1706</v>
      </c>
      <c r="B30">
        <v>4000003879</v>
      </c>
      <c r="C30" t="s">
        <v>1707</v>
      </c>
      <c r="D30" t="s">
        <v>1708</v>
      </c>
      <c r="E30">
        <v>2122000</v>
      </c>
      <c r="F30">
        <v>255007671</v>
      </c>
      <c r="G30" t="s">
        <v>1710</v>
      </c>
      <c r="H30" t="s">
        <v>1711</v>
      </c>
      <c r="I30" t="s">
        <v>1461</v>
      </c>
      <c r="J30" t="s">
        <v>1461</v>
      </c>
      <c r="K30" t="s">
        <v>1815</v>
      </c>
      <c r="L30">
        <v>255007671</v>
      </c>
      <c r="M30" t="s">
        <v>1461</v>
      </c>
      <c r="N30" t="s">
        <v>1461</v>
      </c>
      <c r="O30">
        <v>259002105</v>
      </c>
      <c r="P30" t="s">
        <v>1713</v>
      </c>
      <c r="Q30" t="s">
        <v>1231</v>
      </c>
      <c r="R30" t="s">
        <v>1714</v>
      </c>
      <c r="S30">
        <v>0</v>
      </c>
      <c r="T30" t="s">
        <v>1713</v>
      </c>
      <c r="U30" t="s">
        <v>1253</v>
      </c>
      <c r="V30" s="45">
        <v>18134126</v>
      </c>
      <c r="W30" t="s">
        <v>1709</v>
      </c>
      <c r="X30" t="s">
        <v>1816</v>
      </c>
      <c r="Y30" t="s">
        <v>1233</v>
      </c>
      <c r="Z30" t="s">
        <v>1817</v>
      </c>
      <c r="AA30" t="s">
        <v>1717</v>
      </c>
      <c r="AB30" t="s">
        <v>1718</v>
      </c>
      <c r="AC30" t="s">
        <v>1719</v>
      </c>
    </row>
    <row r="31" spans="1:29">
      <c r="A31" t="s">
        <v>1706</v>
      </c>
      <c r="B31">
        <v>4000003879</v>
      </c>
      <c r="C31" t="s">
        <v>1707</v>
      </c>
      <c r="D31" t="s">
        <v>1708</v>
      </c>
      <c r="E31">
        <v>2122000</v>
      </c>
      <c r="F31">
        <v>255008209</v>
      </c>
      <c r="G31" t="s">
        <v>1710</v>
      </c>
      <c r="H31" t="s">
        <v>1711</v>
      </c>
      <c r="I31" t="s">
        <v>1462</v>
      </c>
      <c r="J31" t="s">
        <v>1462</v>
      </c>
      <c r="K31" t="s">
        <v>1631</v>
      </c>
      <c r="L31">
        <v>255008209</v>
      </c>
      <c r="M31" t="s">
        <v>1462</v>
      </c>
      <c r="N31" t="s">
        <v>1462</v>
      </c>
      <c r="O31">
        <v>259002316</v>
      </c>
      <c r="P31" t="s">
        <v>1713</v>
      </c>
      <c r="Q31" t="s">
        <v>1231</v>
      </c>
      <c r="R31" t="s">
        <v>1714</v>
      </c>
      <c r="S31">
        <v>0</v>
      </c>
      <c r="T31" t="s">
        <v>1713</v>
      </c>
      <c r="U31" t="s">
        <v>1253</v>
      </c>
      <c r="V31" s="45">
        <v>21695843</v>
      </c>
      <c r="W31" t="s">
        <v>1709</v>
      </c>
      <c r="X31" t="s">
        <v>1818</v>
      </c>
      <c r="Y31" t="s">
        <v>1233</v>
      </c>
      <c r="Z31" t="s">
        <v>1819</v>
      </c>
      <c r="AA31" t="s">
        <v>1717</v>
      </c>
      <c r="AB31" t="s">
        <v>1718</v>
      </c>
      <c r="AC31" t="s">
        <v>1719</v>
      </c>
    </row>
    <row r="32" spans="1:29">
      <c r="A32" t="s">
        <v>1706</v>
      </c>
      <c r="B32">
        <v>4000003879</v>
      </c>
      <c r="C32" t="s">
        <v>1707</v>
      </c>
      <c r="D32" t="s">
        <v>1708</v>
      </c>
      <c r="E32">
        <v>2122000</v>
      </c>
      <c r="F32">
        <v>255008405</v>
      </c>
      <c r="G32" t="s">
        <v>1710</v>
      </c>
      <c r="H32" t="s">
        <v>1711</v>
      </c>
      <c r="I32" t="s">
        <v>1461</v>
      </c>
      <c r="J32" t="s">
        <v>1461</v>
      </c>
      <c r="K32" t="s">
        <v>1631</v>
      </c>
      <c r="L32">
        <v>255008405</v>
      </c>
      <c r="M32" t="s">
        <v>1233</v>
      </c>
      <c r="N32" t="s">
        <v>1461</v>
      </c>
      <c r="O32">
        <v>255008405</v>
      </c>
      <c r="P32" t="s">
        <v>1713</v>
      </c>
      <c r="Q32" t="s">
        <v>1231</v>
      </c>
      <c r="R32" t="s">
        <v>1714</v>
      </c>
      <c r="S32">
        <v>0</v>
      </c>
      <c r="T32">
        <v>0</v>
      </c>
      <c r="U32" t="s">
        <v>1253</v>
      </c>
      <c r="V32" s="45">
        <v>20539163</v>
      </c>
      <c r="W32" t="s">
        <v>1709</v>
      </c>
      <c r="X32" t="s">
        <v>1820</v>
      </c>
      <c r="Y32" t="s">
        <v>1233</v>
      </c>
      <c r="Z32" t="s">
        <v>1821</v>
      </c>
      <c r="AA32" t="s">
        <v>1717</v>
      </c>
      <c r="AB32" t="s">
        <v>1718</v>
      </c>
      <c r="AC32" t="s">
        <v>1719</v>
      </c>
    </row>
    <row r="33" spans="1:29">
      <c r="A33" t="s">
        <v>1706</v>
      </c>
      <c r="B33">
        <v>4000003879</v>
      </c>
      <c r="C33" t="s">
        <v>1707</v>
      </c>
      <c r="D33" t="s">
        <v>1708</v>
      </c>
      <c r="E33">
        <v>2122000</v>
      </c>
      <c r="F33">
        <v>255008691</v>
      </c>
      <c r="G33" t="s">
        <v>1710</v>
      </c>
      <c r="H33" t="s">
        <v>1711</v>
      </c>
      <c r="I33" t="s">
        <v>1417</v>
      </c>
      <c r="J33" t="s">
        <v>1417</v>
      </c>
      <c r="K33" t="s">
        <v>1822</v>
      </c>
      <c r="L33">
        <v>255008691</v>
      </c>
      <c r="M33" t="s">
        <v>1233</v>
      </c>
      <c r="N33" t="s">
        <v>1417</v>
      </c>
      <c r="O33">
        <v>255008691</v>
      </c>
      <c r="P33" t="s">
        <v>1713</v>
      </c>
      <c r="Q33" t="s">
        <v>1231</v>
      </c>
      <c r="R33" t="s">
        <v>1714</v>
      </c>
      <c r="S33">
        <v>0</v>
      </c>
      <c r="T33">
        <v>0</v>
      </c>
      <c r="U33" t="s">
        <v>1253</v>
      </c>
      <c r="V33" s="45">
        <v>29025962</v>
      </c>
      <c r="W33" t="s">
        <v>1709</v>
      </c>
      <c r="X33" t="s">
        <v>1823</v>
      </c>
      <c r="Y33" t="s">
        <v>1233</v>
      </c>
      <c r="Z33" t="s">
        <v>1824</v>
      </c>
      <c r="AA33" t="s">
        <v>1717</v>
      </c>
      <c r="AB33" t="s">
        <v>1718</v>
      </c>
      <c r="AC33" t="s">
        <v>1719</v>
      </c>
    </row>
    <row r="34" spans="1:29">
      <c r="A34" t="s">
        <v>1706</v>
      </c>
      <c r="B34">
        <v>4000003879</v>
      </c>
      <c r="C34" t="s">
        <v>1707</v>
      </c>
      <c r="D34" t="s">
        <v>1708</v>
      </c>
      <c r="E34">
        <v>2122000</v>
      </c>
      <c r="F34">
        <v>255009352</v>
      </c>
      <c r="G34" t="s">
        <v>1710</v>
      </c>
      <c r="H34" t="s">
        <v>1711</v>
      </c>
      <c r="I34" t="s">
        <v>1466</v>
      </c>
      <c r="J34" t="s">
        <v>1466</v>
      </c>
      <c r="K34" t="s">
        <v>1825</v>
      </c>
      <c r="L34">
        <v>255009352</v>
      </c>
      <c r="M34" t="s">
        <v>1233</v>
      </c>
      <c r="N34" t="s">
        <v>1466</v>
      </c>
      <c r="O34">
        <v>255009352</v>
      </c>
      <c r="P34" t="s">
        <v>1713</v>
      </c>
      <c r="Q34" t="s">
        <v>1231</v>
      </c>
      <c r="R34" t="s">
        <v>1714</v>
      </c>
      <c r="S34">
        <v>0</v>
      </c>
      <c r="T34">
        <v>0</v>
      </c>
      <c r="U34" t="s">
        <v>1253</v>
      </c>
      <c r="V34" s="45">
        <v>17963209</v>
      </c>
      <c r="W34" t="s">
        <v>1709</v>
      </c>
      <c r="X34" t="s">
        <v>1826</v>
      </c>
      <c r="Y34" t="s">
        <v>1233</v>
      </c>
      <c r="Z34" t="s">
        <v>1827</v>
      </c>
      <c r="AA34" t="s">
        <v>1717</v>
      </c>
      <c r="AB34" t="s">
        <v>1718</v>
      </c>
      <c r="AC34" t="s">
        <v>1719</v>
      </c>
    </row>
    <row r="35" spans="1:29">
      <c r="A35" t="s">
        <v>1706</v>
      </c>
      <c r="B35">
        <v>4000003879</v>
      </c>
      <c r="C35" t="s">
        <v>1707</v>
      </c>
      <c r="D35" t="s">
        <v>1708</v>
      </c>
      <c r="E35">
        <v>2122000</v>
      </c>
      <c r="F35">
        <v>255010081</v>
      </c>
      <c r="G35" t="s">
        <v>1710</v>
      </c>
      <c r="H35" t="s">
        <v>1711</v>
      </c>
      <c r="I35" t="s">
        <v>1828</v>
      </c>
      <c r="J35" t="s">
        <v>1828</v>
      </c>
      <c r="K35" t="s">
        <v>1829</v>
      </c>
      <c r="L35">
        <v>255010081</v>
      </c>
      <c r="M35" t="s">
        <v>1233</v>
      </c>
      <c r="N35" t="s">
        <v>1828</v>
      </c>
      <c r="O35">
        <v>255010081</v>
      </c>
      <c r="P35" t="s">
        <v>1713</v>
      </c>
      <c r="Q35" t="s">
        <v>1231</v>
      </c>
      <c r="R35" t="s">
        <v>1714</v>
      </c>
      <c r="S35">
        <v>0</v>
      </c>
      <c r="T35">
        <v>0</v>
      </c>
      <c r="U35" t="s">
        <v>1253</v>
      </c>
      <c r="V35" s="45">
        <v>7401278</v>
      </c>
      <c r="W35" t="s">
        <v>1709</v>
      </c>
      <c r="X35" t="s">
        <v>1830</v>
      </c>
      <c r="Y35" t="s">
        <v>1233</v>
      </c>
      <c r="Z35" t="s">
        <v>1831</v>
      </c>
      <c r="AA35" t="s">
        <v>1717</v>
      </c>
      <c r="AB35" t="s">
        <v>1718</v>
      </c>
      <c r="AC35" t="s">
        <v>1719</v>
      </c>
    </row>
    <row r="36" spans="1:29">
      <c r="A36" t="s">
        <v>1706</v>
      </c>
      <c r="B36">
        <v>4000003879</v>
      </c>
      <c r="C36" t="s">
        <v>1707</v>
      </c>
      <c r="D36" t="s">
        <v>1708</v>
      </c>
      <c r="E36">
        <v>2122000</v>
      </c>
      <c r="F36">
        <v>255010609</v>
      </c>
      <c r="G36" t="s">
        <v>1710</v>
      </c>
      <c r="H36" t="s">
        <v>1711</v>
      </c>
      <c r="I36" t="s">
        <v>1473</v>
      </c>
      <c r="J36" t="s">
        <v>1473</v>
      </c>
      <c r="K36" t="s">
        <v>1832</v>
      </c>
      <c r="L36">
        <v>255010609</v>
      </c>
      <c r="M36" t="s">
        <v>1233</v>
      </c>
      <c r="N36" t="s">
        <v>1473</v>
      </c>
      <c r="O36">
        <v>255010609</v>
      </c>
      <c r="P36" t="s">
        <v>1713</v>
      </c>
      <c r="Q36" t="s">
        <v>1231</v>
      </c>
      <c r="R36" t="s">
        <v>1714</v>
      </c>
      <c r="S36">
        <v>0</v>
      </c>
      <c r="T36">
        <v>0</v>
      </c>
      <c r="U36" t="s">
        <v>1253</v>
      </c>
      <c r="V36" s="45">
        <v>5482625</v>
      </c>
      <c r="W36" t="s">
        <v>1709</v>
      </c>
      <c r="X36" t="s">
        <v>1833</v>
      </c>
      <c r="Y36" t="s">
        <v>1233</v>
      </c>
      <c r="Z36" t="s">
        <v>1834</v>
      </c>
      <c r="AA36" t="s">
        <v>1717</v>
      </c>
      <c r="AB36" t="s">
        <v>1718</v>
      </c>
      <c r="AC36" t="s">
        <v>1719</v>
      </c>
    </row>
    <row r="37" spans="1:29">
      <c r="A37" t="s">
        <v>1706</v>
      </c>
      <c r="B37">
        <v>4000003879</v>
      </c>
      <c r="C37" t="s">
        <v>1707</v>
      </c>
      <c r="D37" t="s">
        <v>1708</v>
      </c>
      <c r="E37">
        <v>2122000</v>
      </c>
      <c r="F37">
        <v>255011277</v>
      </c>
      <c r="G37" t="s">
        <v>1710</v>
      </c>
      <c r="H37" t="s">
        <v>1711</v>
      </c>
      <c r="I37" t="s">
        <v>1442</v>
      </c>
      <c r="J37" t="s">
        <v>1442</v>
      </c>
      <c r="K37" t="s">
        <v>1835</v>
      </c>
      <c r="L37">
        <v>255011277</v>
      </c>
      <c r="M37" t="s">
        <v>1442</v>
      </c>
      <c r="N37" t="s">
        <v>1442</v>
      </c>
      <c r="O37">
        <v>259003230</v>
      </c>
      <c r="P37" t="s">
        <v>1713</v>
      </c>
      <c r="Q37" t="s">
        <v>1231</v>
      </c>
      <c r="R37" t="s">
        <v>1714</v>
      </c>
      <c r="S37">
        <v>0</v>
      </c>
      <c r="T37" t="s">
        <v>1713</v>
      </c>
      <c r="U37" t="s">
        <v>1253</v>
      </c>
      <c r="V37" s="45">
        <v>13134623</v>
      </c>
      <c r="W37" t="s">
        <v>1709</v>
      </c>
      <c r="X37" t="s">
        <v>1836</v>
      </c>
      <c r="Y37" t="s">
        <v>1233</v>
      </c>
      <c r="Z37" t="s">
        <v>1837</v>
      </c>
      <c r="AA37" t="s">
        <v>1717</v>
      </c>
      <c r="AB37" t="s">
        <v>1718</v>
      </c>
      <c r="AC37" t="s">
        <v>1719</v>
      </c>
    </row>
    <row r="38" spans="1:29">
      <c r="A38" t="s">
        <v>1706</v>
      </c>
      <c r="B38">
        <v>4000003879</v>
      </c>
      <c r="C38" t="s">
        <v>1707</v>
      </c>
      <c r="D38" t="s">
        <v>1708</v>
      </c>
      <c r="E38">
        <v>2122000</v>
      </c>
      <c r="F38">
        <v>255011804</v>
      </c>
      <c r="G38" t="s">
        <v>1710</v>
      </c>
      <c r="H38" t="s">
        <v>1711</v>
      </c>
      <c r="I38" t="s">
        <v>1442</v>
      </c>
      <c r="J38" t="s">
        <v>1442</v>
      </c>
      <c r="K38" t="s">
        <v>1442</v>
      </c>
      <c r="L38">
        <v>255011804</v>
      </c>
      <c r="M38" t="s">
        <v>1233</v>
      </c>
      <c r="N38" t="s">
        <v>1442</v>
      </c>
      <c r="O38">
        <v>255011804</v>
      </c>
      <c r="P38" t="s">
        <v>1713</v>
      </c>
      <c r="Q38" t="s">
        <v>1231</v>
      </c>
      <c r="R38" t="s">
        <v>1714</v>
      </c>
      <c r="S38">
        <v>0</v>
      </c>
      <c r="T38">
        <v>0</v>
      </c>
      <c r="U38" t="s">
        <v>1253</v>
      </c>
      <c r="V38" s="45">
        <v>18943608</v>
      </c>
      <c r="W38" t="s">
        <v>1709</v>
      </c>
      <c r="X38" t="s">
        <v>1838</v>
      </c>
      <c r="Y38" t="s">
        <v>1233</v>
      </c>
      <c r="Z38" t="s">
        <v>1839</v>
      </c>
      <c r="AA38" t="s">
        <v>1717</v>
      </c>
      <c r="AB38" t="s">
        <v>1718</v>
      </c>
      <c r="AC38" t="s">
        <v>1719</v>
      </c>
    </row>
    <row r="39" spans="1:29">
      <c r="A39" t="s">
        <v>1706</v>
      </c>
      <c r="B39">
        <v>4000003879</v>
      </c>
      <c r="C39" t="s">
        <v>1707</v>
      </c>
      <c r="D39" t="s">
        <v>1708</v>
      </c>
      <c r="E39">
        <v>2122000</v>
      </c>
      <c r="F39">
        <v>255012071</v>
      </c>
      <c r="G39" t="s">
        <v>1710</v>
      </c>
      <c r="H39" t="s">
        <v>1711</v>
      </c>
      <c r="I39" t="s">
        <v>1840</v>
      </c>
      <c r="J39" t="s">
        <v>1840</v>
      </c>
      <c r="K39" t="s">
        <v>1841</v>
      </c>
      <c r="L39">
        <v>255012071</v>
      </c>
      <c r="M39" t="s">
        <v>1233</v>
      </c>
      <c r="N39" t="s">
        <v>1840</v>
      </c>
      <c r="O39">
        <v>255012071</v>
      </c>
      <c r="P39" t="s">
        <v>1713</v>
      </c>
      <c r="Q39" t="s">
        <v>1231</v>
      </c>
      <c r="R39" t="s">
        <v>1714</v>
      </c>
      <c r="S39">
        <v>0</v>
      </c>
      <c r="T39">
        <v>0</v>
      </c>
      <c r="U39" t="s">
        <v>1253</v>
      </c>
      <c r="V39" s="45">
        <v>19640863</v>
      </c>
      <c r="W39" t="s">
        <v>1709</v>
      </c>
      <c r="X39" t="s">
        <v>1842</v>
      </c>
      <c r="Y39" t="s">
        <v>1233</v>
      </c>
      <c r="Z39" t="s">
        <v>1843</v>
      </c>
      <c r="AA39" t="s">
        <v>1717</v>
      </c>
      <c r="AB39" t="s">
        <v>1718</v>
      </c>
      <c r="AC39" t="s">
        <v>1719</v>
      </c>
    </row>
    <row r="40" spans="1:29">
      <c r="A40" t="s">
        <v>1706</v>
      </c>
      <c r="B40">
        <v>4000003879</v>
      </c>
      <c r="C40" t="s">
        <v>1707</v>
      </c>
      <c r="D40" t="s">
        <v>1708</v>
      </c>
      <c r="E40">
        <v>2122000</v>
      </c>
      <c r="F40">
        <v>255012670</v>
      </c>
      <c r="G40" t="s">
        <v>1710</v>
      </c>
      <c r="H40" t="s">
        <v>1711</v>
      </c>
      <c r="I40" t="s">
        <v>1483</v>
      </c>
      <c r="J40" t="s">
        <v>1483</v>
      </c>
      <c r="K40" t="s">
        <v>1844</v>
      </c>
      <c r="L40">
        <v>255012670</v>
      </c>
      <c r="M40" t="s">
        <v>1233</v>
      </c>
      <c r="N40" t="s">
        <v>1483</v>
      </c>
      <c r="O40">
        <v>255012670</v>
      </c>
      <c r="P40" t="s">
        <v>1713</v>
      </c>
      <c r="Q40" t="s">
        <v>1231</v>
      </c>
      <c r="R40" t="s">
        <v>1714</v>
      </c>
      <c r="S40">
        <v>0</v>
      </c>
      <c r="T40">
        <v>0</v>
      </c>
      <c r="U40" t="s">
        <v>1253</v>
      </c>
      <c r="V40" s="45">
        <v>19429479</v>
      </c>
      <c r="W40" t="s">
        <v>1709</v>
      </c>
      <c r="X40" t="s">
        <v>1845</v>
      </c>
      <c r="Y40" t="s">
        <v>1233</v>
      </c>
      <c r="Z40" t="s">
        <v>1846</v>
      </c>
      <c r="AA40" t="s">
        <v>1717</v>
      </c>
      <c r="AB40" t="s">
        <v>1718</v>
      </c>
      <c r="AC40" t="s">
        <v>1719</v>
      </c>
    </row>
    <row r="41" spans="1:29">
      <c r="A41" t="s">
        <v>1706</v>
      </c>
      <c r="B41">
        <v>4000003879</v>
      </c>
      <c r="C41" t="s">
        <v>1707</v>
      </c>
      <c r="D41" t="s">
        <v>1708</v>
      </c>
      <c r="E41">
        <v>2122000</v>
      </c>
      <c r="F41">
        <v>255013323</v>
      </c>
      <c r="G41" t="s">
        <v>1710</v>
      </c>
      <c r="H41" t="s">
        <v>1711</v>
      </c>
      <c r="I41" t="s">
        <v>1310</v>
      </c>
      <c r="J41" t="s">
        <v>1310</v>
      </c>
      <c r="K41" t="s">
        <v>1847</v>
      </c>
      <c r="L41">
        <v>255013323</v>
      </c>
      <c r="M41" t="s">
        <v>1233</v>
      </c>
      <c r="N41" t="s">
        <v>1310</v>
      </c>
      <c r="O41">
        <v>255013323</v>
      </c>
      <c r="P41" t="s">
        <v>1713</v>
      </c>
      <c r="Q41" t="s">
        <v>1231</v>
      </c>
      <c r="R41" t="s">
        <v>1714</v>
      </c>
      <c r="S41">
        <v>0</v>
      </c>
      <c r="T41">
        <v>0</v>
      </c>
      <c r="U41" t="s">
        <v>1253</v>
      </c>
      <c r="V41" s="45">
        <v>27585091</v>
      </c>
      <c r="W41" t="s">
        <v>1709</v>
      </c>
      <c r="X41" t="s">
        <v>1848</v>
      </c>
      <c r="Y41" t="s">
        <v>1233</v>
      </c>
      <c r="Z41" t="s">
        <v>1849</v>
      </c>
      <c r="AA41" t="s">
        <v>1717</v>
      </c>
      <c r="AB41" t="s">
        <v>1718</v>
      </c>
      <c r="AC41" t="s">
        <v>1719</v>
      </c>
    </row>
    <row r="42" spans="1:29">
      <c r="A42" t="s">
        <v>1706</v>
      </c>
      <c r="B42">
        <v>4000003879</v>
      </c>
      <c r="C42" t="s">
        <v>1707</v>
      </c>
      <c r="D42" t="s">
        <v>1708</v>
      </c>
      <c r="E42">
        <v>2122000</v>
      </c>
      <c r="F42">
        <v>255013913</v>
      </c>
      <c r="G42" t="s">
        <v>1710</v>
      </c>
      <c r="H42" t="s">
        <v>1711</v>
      </c>
      <c r="I42" t="s">
        <v>1449</v>
      </c>
      <c r="J42" t="s">
        <v>1449</v>
      </c>
      <c r="K42" t="s">
        <v>1850</v>
      </c>
      <c r="L42">
        <v>255013913</v>
      </c>
      <c r="M42" t="s">
        <v>1449</v>
      </c>
      <c r="N42" t="s">
        <v>1449</v>
      </c>
      <c r="O42">
        <v>259005084</v>
      </c>
      <c r="P42" t="s">
        <v>1713</v>
      </c>
      <c r="Q42" t="s">
        <v>1231</v>
      </c>
      <c r="R42" t="s">
        <v>1714</v>
      </c>
      <c r="S42">
        <v>0</v>
      </c>
      <c r="T42" t="s">
        <v>1713</v>
      </c>
      <c r="U42" t="s">
        <v>1253</v>
      </c>
      <c r="V42" s="45">
        <v>43603325</v>
      </c>
      <c r="W42" t="s">
        <v>1709</v>
      </c>
      <c r="X42" t="s">
        <v>1851</v>
      </c>
      <c r="Y42" t="s">
        <v>1233</v>
      </c>
      <c r="Z42" t="s">
        <v>1852</v>
      </c>
      <c r="AA42" t="s">
        <v>1717</v>
      </c>
      <c r="AB42" t="s">
        <v>1718</v>
      </c>
      <c r="AC42" t="s">
        <v>1719</v>
      </c>
    </row>
    <row r="43" spans="1:29">
      <c r="A43" t="s">
        <v>1706</v>
      </c>
      <c r="B43">
        <v>4000003879</v>
      </c>
      <c r="C43" t="s">
        <v>1707</v>
      </c>
      <c r="D43" t="s">
        <v>1708</v>
      </c>
      <c r="E43">
        <v>2122000</v>
      </c>
      <c r="F43">
        <v>255014435</v>
      </c>
      <c r="G43" t="s">
        <v>1710</v>
      </c>
      <c r="H43" t="s">
        <v>1711</v>
      </c>
      <c r="I43" t="s">
        <v>1449</v>
      </c>
      <c r="J43" t="s">
        <v>1449</v>
      </c>
      <c r="K43" t="s">
        <v>1468</v>
      </c>
      <c r="L43">
        <v>255014435</v>
      </c>
      <c r="M43" t="s">
        <v>1233</v>
      </c>
      <c r="N43" t="s">
        <v>1449</v>
      </c>
      <c r="O43">
        <v>255014435</v>
      </c>
      <c r="P43" t="s">
        <v>1713</v>
      </c>
      <c r="Q43" t="s">
        <v>1231</v>
      </c>
      <c r="R43" t="s">
        <v>1714</v>
      </c>
      <c r="S43">
        <v>0</v>
      </c>
      <c r="T43">
        <v>0</v>
      </c>
      <c r="U43" t="s">
        <v>1253</v>
      </c>
      <c r="V43" s="45">
        <v>43603325</v>
      </c>
      <c r="W43" t="s">
        <v>1709</v>
      </c>
      <c r="X43" t="s">
        <v>1853</v>
      </c>
      <c r="Y43" t="s">
        <v>1233</v>
      </c>
      <c r="Z43" t="s">
        <v>1854</v>
      </c>
      <c r="AA43" t="s">
        <v>1717</v>
      </c>
      <c r="AB43" t="s">
        <v>1718</v>
      </c>
      <c r="AC43" t="s">
        <v>1719</v>
      </c>
    </row>
    <row r="44" spans="1:29">
      <c r="A44" t="s">
        <v>1706</v>
      </c>
      <c r="B44">
        <v>4000003879</v>
      </c>
      <c r="C44" t="s">
        <v>1707</v>
      </c>
      <c r="D44" t="s">
        <v>1708</v>
      </c>
      <c r="E44">
        <v>2122000</v>
      </c>
      <c r="F44">
        <v>255014745</v>
      </c>
      <c r="G44" t="s">
        <v>1710</v>
      </c>
      <c r="H44" t="s">
        <v>1711</v>
      </c>
      <c r="I44" t="s">
        <v>1497</v>
      </c>
      <c r="J44" t="s">
        <v>1497</v>
      </c>
      <c r="K44" t="s">
        <v>1855</v>
      </c>
      <c r="L44">
        <v>255014745</v>
      </c>
      <c r="M44" t="s">
        <v>1233</v>
      </c>
      <c r="N44" t="s">
        <v>1497</v>
      </c>
      <c r="O44">
        <v>255014745</v>
      </c>
      <c r="P44" t="s">
        <v>1713</v>
      </c>
      <c r="Q44" t="s">
        <v>1231</v>
      </c>
      <c r="R44" t="s">
        <v>1714</v>
      </c>
      <c r="S44">
        <v>0</v>
      </c>
      <c r="T44">
        <v>0</v>
      </c>
      <c r="U44" t="s">
        <v>1253</v>
      </c>
      <c r="V44" s="45">
        <v>17175858</v>
      </c>
      <c r="W44" t="s">
        <v>1709</v>
      </c>
      <c r="X44" t="s">
        <v>1856</v>
      </c>
      <c r="Y44" t="s">
        <v>1233</v>
      </c>
      <c r="Z44" t="s">
        <v>1857</v>
      </c>
      <c r="AA44" t="s">
        <v>1717</v>
      </c>
      <c r="AB44" t="s">
        <v>1718</v>
      </c>
      <c r="AC44" t="s">
        <v>1719</v>
      </c>
    </row>
    <row r="45" spans="1:29">
      <c r="A45" t="s">
        <v>1706</v>
      </c>
      <c r="B45">
        <v>4000003879</v>
      </c>
      <c r="C45" t="s">
        <v>1707</v>
      </c>
      <c r="D45" t="s">
        <v>1708</v>
      </c>
      <c r="E45">
        <v>2122000</v>
      </c>
      <c r="F45">
        <v>255015363</v>
      </c>
      <c r="G45" t="s">
        <v>1710</v>
      </c>
      <c r="H45" t="s">
        <v>1711</v>
      </c>
      <c r="I45" t="s">
        <v>1324</v>
      </c>
      <c r="J45" t="s">
        <v>1324</v>
      </c>
      <c r="K45" t="s">
        <v>1858</v>
      </c>
      <c r="L45">
        <v>255015363</v>
      </c>
      <c r="M45" t="s">
        <v>1233</v>
      </c>
      <c r="N45" t="s">
        <v>1324</v>
      </c>
      <c r="O45">
        <v>255015363</v>
      </c>
      <c r="P45" t="s">
        <v>1713</v>
      </c>
      <c r="Q45" t="s">
        <v>1231</v>
      </c>
      <c r="R45" t="s">
        <v>1714</v>
      </c>
      <c r="S45">
        <v>0</v>
      </c>
      <c r="T45">
        <v>0</v>
      </c>
      <c r="U45" t="s">
        <v>1253</v>
      </c>
      <c r="V45" s="45">
        <v>47977983</v>
      </c>
      <c r="W45" t="s">
        <v>1709</v>
      </c>
      <c r="X45" t="s">
        <v>1859</v>
      </c>
      <c r="Y45" t="s">
        <v>1233</v>
      </c>
      <c r="Z45" t="s">
        <v>1860</v>
      </c>
      <c r="AA45" t="s">
        <v>1717</v>
      </c>
      <c r="AB45" t="s">
        <v>1718</v>
      </c>
      <c r="AC45" t="s">
        <v>1719</v>
      </c>
    </row>
    <row r="46" spans="1:29">
      <c r="A46" t="s">
        <v>1706</v>
      </c>
      <c r="B46">
        <v>4000003879</v>
      </c>
      <c r="C46" t="s">
        <v>1707</v>
      </c>
      <c r="D46" t="s">
        <v>1708</v>
      </c>
      <c r="E46">
        <v>2122000</v>
      </c>
      <c r="F46">
        <v>255016079</v>
      </c>
      <c r="G46" t="s">
        <v>1710</v>
      </c>
      <c r="H46" t="s">
        <v>1711</v>
      </c>
      <c r="I46" t="s">
        <v>1861</v>
      </c>
      <c r="J46" t="s">
        <v>1861</v>
      </c>
      <c r="K46" t="s">
        <v>1862</v>
      </c>
      <c r="L46">
        <v>255016079</v>
      </c>
      <c r="M46" t="s">
        <v>1233</v>
      </c>
      <c r="N46" t="s">
        <v>1861</v>
      </c>
      <c r="O46">
        <v>255016079</v>
      </c>
      <c r="P46" t="s">
        <v>1713</v>
      </c>
      <c r="Q46" t="s">
        <v>1231</v>
      </c>
      <c r="R46" t="s">
        <v>1714</v>
      </c>
      <c r="S46">
        <v>0</v>
      </c>
      <c r="T46">
        <v>0</v>
      </c>
      <c r="U46" t="s">
        <v>1253</v>
      </c>
      <c r="V46" s="45">
        <v>29592520</v>
      </c>
      <c r="W46" t="s">
        <v>1709</v>
      </c>
      <c r="X46" t="s">
        <v>1863</v>
      </c>
      <c r="Y46" t="s">
        <v>1233</v>
      </c>
      <c r="Z46" t="s">
        <v>1864</v>
      </c>
      <c r="AA46" t="s">
        <v>1717</v>
      </c>
      <c r="AB46" t="s">
        <v>1718</v>
      </c>
      <c r="AC46" t="s">
        <v>1719</v>
      </c>
    </row>
    <row r="47" spans="1:29">
      <c r="A47" t="s">
        <v>1706</v>
      </c>
      <c r="B47">
        <v>4000003879</v>
      </c>
      <c r="C47" t="s">
        <v>1707</v>
      </c>
      <c r="D47" t="s">
        <v>1708</v>
      </c>
      <c r="E47">
        <v>2122000</v>
      </c>
      <c r="F47">
        <v>255016561</v>
      </c>
      <c r="G47" t="s">
        <v>1710</v>
      </c>
      <c r="H47" t="s">
        <v>1711</v>
      </c>
      <c r="I47" t="s">
        <v>1502</v>
      </c>
      <c r="J47" t="s">
        <v>1502</v>
      </c>
      <c r="K47" t="s">
        <v>1865</v>
      </c>
      <c r="L47">
        <v>255016561</v>
      </c>
      <c r="M47" t="s">
        <v>1502</v>
      </c>
      <c r="N47" t="s">
        <v>1502</v>
      </c>
      <c r="O47">
        <v>259005911</v>
      </c>
      <c r="P47" t="s">
        <v>1713</v>
      </c>
      <c r="Q47" t="s">
        <v>1231</v>
      </c>
      <c r="R47" t="s">
        <v>1714</v>
      </c>
      <c r="S47">
        <v>0</v>
      </c>
      <c r="T47" t="s">
        <v>1713</v>
      </c>
      <c r="U47" t="s">
        <v>1253</v>
      </c>
      <c r="V47" s="45">
        <v>26747354</v>
      </c>
      <c r="W47" t="s">
        <v>1709</v>
      </c>
      <c r="X47" t="s">
        <v>1866</v>
      </c>
      <c r="Y47" t="s">
        <v>1233</v>
      </c>
      <c r="Z47" t="s">
        <v>1867</v>
      </c>
      <c r="AA47" t="s">
        <v>1717</v>
      </c>
      <c r="AB47" t="s">
        <v>1718</v>
      </c>
      <c r="AC47" t="s">
        <v>1719</v>
      </c>
    </row>
    <row r="48" spans="1:29">
      <c r="A48" t="s">
        <v>1706</v>
      </c>
      <c r="B48">
        <v>4000003879</v>
      </c>
      <c r="C48" t="s">
        <v>1707</v>
      </c>
      <c r="D48" t="s">
        <v>1708</v>
      </c>
      <c r="E48">
        <v>2122000</v>
      </c>
      <c r="F48">
        <v>255017122</v>
      </c>
      <c r="G48" t="s">
        <v>1710</v>
      </c>
      <c r="H48" t="s">
        <v>1711</v>
      </c>
      <c r="I48" t="s">
        <v>1502</v>
      </c>
      <c r="J48" t="s">
        <v>1502</v>
      </c>
      <c r="K48" t="s">
        <v>1459</v>
      </c>
      <c r="L48">
        <v>255017122</v>
      </c>
      <c r="M48" t="s">
        <v>1233</v>
      </c>
      <c r="N48" t="s">
        <v>1502</v>
      </c>
      <c r="O48">
        <v>255017122</v>
      </c>
      <c r="P48" t="s">
        <v>1713</v>
      </c>
      <c r="Q48" t="s">
        <v>1231</v>
      </c>
      <c r="R48" t="s">
        <v>1714</v>
      </c>
      <c r="S48">
        <v>0</v>
      </c>
      <c r="T48">
        <v>0</v>
      </c>
      <c r="U48" t="s">
        <v>1253</v>
      </c>
      <c r="V48" s="45">
        <v>26747354</v>
      </c>
      <c r="W48" t="s">
        <v>1709</v>
      </c>
      <c r="X48" t="s">
        <v>1868</v>
      </c>
      <c r="Y48" t="s">
        <v>1233</v>
      </c>
      <c r="Z48" t="s">
        <v>1869</v>
      </c>
      <c r="AA48" t="s">
        <v>1717</v>
      </c>
      <c r="AB48" t="s">
        <v>1718</v>
      </c>
      <c r="AC48" t="s">
        <v>1719</v>
      </c>
    </row>
    <row r="49" spans="1:29">
      <c r="A49" t="s">
        <v>1706</v>
      </c>
      <c r="B49">
        <v>4000003879</v>
      </c>
      <c r="C49" t="s">
        <v>1707</v>
      </c>
      <c r="D49" t="s">
        <v>1708</v>
      </c>
      <c r="E49">
        <v>2122000</v>
      </c>
      <c r="F49">
        <v>255017567</v>
      </c>
      <c r="G49" t="s">
        <v>1710</v>
      </c>
      <c r="H49" t="s">
        <v>1711</v>
      </c>
      <c r="I49" t="s">
        <v>1333</v>
      </c>
      <c r="J49" t="s">
        <v>1333</v>
      </c>
      <c r="K49" t="s">
        <v>1870</v>
      </c>
      <c r="L49">
        <v>255017567</v>
      </c>
      <c r="M49" t="s">
        <v>1233</v>
      </c>
      <c r="N49" t="s">
        <v>1333</v>
      </c>
      <c r="O49">
        <v>255017567</v>
      </c>
      <c r="P49" t="s">
        <v>1713</v>
      </c>
      <c r="Q49" t="s">
        <v>1231</v>
      </c>
      <c r="R49" t="s">
        <v>1714</v>
      </c>
      <c r="S49">
        <v>0</v>
      </c>
      <c r="T49">
        <v>0</v>
      </c>
      <c r="U49" t="s">
        <v>1253</v>
      </c>
      <c r="V49" s="45">
        <v>8324512</v>
      </c>
      <c r="W49" t="s">
        <v>1709</v>
      </c>
      <c r="X49" t="s">
        <v>1871</v>
      </c>
      <c r="Y49" t="s">
        <v>1233</v>
      </c>
      <c r="Z49" t="s">
        <v>1872</v>
      </c>
      <c r="AA49" t="s">
        <v>1717</v>
      </c>
      <c r="AB49" t="s">
        <v>1718</v>
      </c>
      <c r="AC49" t="s">
        <v>1719</v>
      </c>
    </row>
    <row r="50" spans="1:29">
      <c r="A50" t="s">
        <v>1706</v>
      </c>
      <c r="B50">
        <v>4000003879</v>
      </c>
      <c r="C50" t="s">
        <v>1707</v>
      </c>
      <c r="D50" t="s">
        <v>1708</v>
      </c>
      <c r="E50">
        <v>2122000</v>
      </c>
      <c r="F50">
        <v>255018198</v>
      </c>
      <c r="G50" t="s">
        <v>1710</v>
      </c>
      <c r="H50" t="s">
        <v>1711</v>
      </c>
      <c r="I50" t="s">
        <v>1503</v>
      </c>
      <c r="J50" t="s">
        <v>1503</v>
      </c>
      <c r="K50" t="s">
        <v>1873</v>
      </c>
      <c r="L50">
        <v>255018198</v>
      </c>
      <c r="M50" t="s">
        <v>1233</v>
      </c>
      <c r="N50" t="s">
        <v>1503</v>
      </c>
      <c r="O50">
        <v>255018198</v>
      </c>
      <c r="P50" t="s">
        <v>1713</v>
      </c>
      <c r="Q50" t="s">
        <v>1231</v>
      </c>
      <c r="R50" t="s">
        <v>1714</v>
      </c>
      <c r="S50">
        <v>0</v>
      </c>
      <c r="T50">
        <v>0</v>
      </c>
      <c r="U50" t="s">
        <v>1253</v>
      </c>
      <c r="V50" s="45">
        <v>19375881</v>
      </c>
      <c r="W50" t="s">
        <v>1709</v>
      </c>
      <c r="X50" t="s">
        <v>1874</v>
      </c>
      <c r="Y50" t="s">
        <v>1233</v>
      </c>
      <c r="Z50" t="s">
        <v>1875</v>
      </c>
      <c r="AA50" t="s">
        <v>1717</v>
      </c>
      <c r="AB50" t="s">
        <v>1718</v>
      </c>
      <c r="AC50" t="s">
        <v>1719</v>
      </c>
    </row>
    <row r="51" spans="1:29">
      <c r="A51" t="s">
        <v>1706</v>
      </c>
      <c r="B51">
        <v>4000003879</v>
      </c>
      <c r="C51" t="s">
        <v>1707</v>
      </c>
      <c r="D51" t="s">
        <v>1708</v>
      </c>
      <c r="E51">
        <v>2122000</v>
      </c>
      <c r="F51">
        <v>255018830</v>
      </c>
      <c r="G51" t="s">
        <v>1710</v>
      </c>
      <c r="H51" t="s">
        <v>1711</v>
      </c>
      <c r="I51" t="s">
        <v>1504</v>
      </c>
      <c r="J51" t="s">
        <v>1504</v>
      </c>
      <c r="K51" t="s">
        <v>1876</v>
      </c>
      <c r="L51">
        <v>255018830</v>
      </c>
      <c r="M51" t="s">
        <v>1233</v>
      </c>
      <c r="N51" t="s">
        <v>1504</v>
      </c>
      <c r="O51">
        <v>255018830</v>
      </c>
      <c r="P51" t="s">
        <v>1713</v>
      </c>
      <c r="Q51" t="s">
        <v>1231</v>
      </c>
      <c r="R51" t="s">
        <v>1714</v>
      </c>
      <c r="S51">
        <v>0</v>
      </c>
      <c r="T51">
        <v>0</v>
      </c>
      <c r="U51" t="s">
        <v>1253</v>
      </c>
      <c r="V51" s="45">
        <v>21443826</v>
      </c>
      <c r="W51" t="s">
        <v>1709</v>
      </c>
      <c r="X51" t="s">
        <v>1877</v>
      </c>
      <c r="Y51" t="s">
        <v>1233</v>
      </c>
      <c r="Z51" t="s">
        <v>1878</v>
      </c>
      <c r="AA51" t="s">
        <v>1717</v>
      </c>
      <c r="AB51" t="s">
        <v>1718</v>
      </c>
      <c r="AC51" t="s">
        <v>1719</v>
      </c>
    </row>
    <row r="52" spans="1:29">
      <c r="A52" t="s">
        <v>1706</v>
      </c>
      <c r="B52">
        <v>4000003879</v>
      </c>
      <c r="C52" t="s">
        <v>1707</v>
      </c>
      <c r="D52" t="s">
        <v>1708</v>
      </c>
      <c r="E52">
        <v>2122000</v>
      </c>
      <c r="F52">
        <v>255019446</v>
      </c>
      <c r="G52" t="s">
        <v>1710</v>
      </c>
      <c r="H52" t="s">
        <v>1711</v>
      </c>
      <c r="I52" t="s">
        <v>1512</v>
      </c>
      <c r="J52" t="s">
        <v>1512</v>
      </c>
      <c r="K52" t="s">
        <v>1879</v>
      </c>
      <c r="L52">
        <v>255019446</v>
      </c>
      <c r="M52" t="s">
        <v>1233</v>
      </c>
      <c r="N52" t="s">
        <v>1512</v>
      </c>
      <c r="O52">
        <v>255019446</v>
      </c>
      <c r="P52" t="s">
        <v>1713</v>
      </c>
      <c r="Q52" t="s">
        <v>1231</v>
      </c>
      <c r="R52" t="s">
        <v>1714</v>
      </c>
      <c r="S52">
        <v>0</v>
      </c>
      <c r="T52">
        <v>0</v>
      </c>
      <c r="U52" t="s">
        <v>1253</v>
      </c>
      <c r="V52" s="45">
        <v>24691003</v>
      </c>
      <c r="W52" t="s">
        <v>1709</v>
      </c>
      <c r="X52" t="s">
        <v>1880</v>
      </c>
      <c r="Y52" t="s">
        <v>1233</v>
      </c>
      <c r="Z52" t="s">
        <v>1881</v>
      </c>
      <c r="AA52" t="s">
        <v>1717</v>
      </c>
      <c r="AB52" t="s">
        <v>1718</v>
      </c>
      <c r="AC52" t="s">
        <v>1719</v>
      </c>
    </row>
    <row r="53" spans="1:29">
      <c r="A53" t="s">
        <v>1706</v>
      </c>
      <c r="B53">
        <v>4000003879</v>
      </c>
      <c r="C53" t="s">
        <v>1707</v>
      </c>
      <c r="D53" t="s">
        <v>1708</v>
      </c>
      <c r="E53">
        <v>2122000</v>
      </c>
      <c r="F53">
        <v>255020070</v>
      </c>
      <c r="G53" t="s">
        <v>1710</v>
      </c>
      <c r="H53" t="s">
        <v>1711</v>
      </c>
      <c r="I53" t="s">
        <v>1467</v>
      </c>
      <c r="J53" t="s">
        <v>1467</v>
      </c>
      <c r="K53" t="s">
        <v>1882</v>
      </c>
      <c r="L53">
        <v>255020070</v>
      </c>
      <c r="M53" t="s">
        <v>1233</v>
      </c>
      <c r="N53" t="s">
        <v>1467</v>
      </c>
      <c r="O53">
        <v>255020070</v>
      </c>
      <c r="P53" t="s">
        <v>1713</v>
      </c>
      <c r="Q53" t="s">
        <v>1231</v>
      </c>
      <c r="R53" t="s">
        <v>1714</v>
      </c>
      <c r="S53">
        <v>0</v>
      </c>
      <c r="T53">
        <v>0</v>
      </c>
      <c r="U53" t="s">
        <v>1253</v>
      </c>
      <c r="V53" s="45">
        <v>7074868</v>
      </c>
      <c r="W53" t="s">
        <v>1709</v>
      </c>
      <c r="X53" t="s">
        <v>1883</v>
      </c>
      <c r="Y53" t="s">
        <v>1233</v>
      </c>
      <c r="Z53" t="s">
        <v>1884</v>
      </c>
      <c r="AA53" t="s">
        <v>1717</v>
      </c>
      <c r="AB53" t="s">
        <v>1718</v>
      </c>
      <c r="AC53" t="s">
        <v>1719</v>
      </c>
    </row>
    <row r="54" spans="1:29">
      <c r="A54" t="s">
        <v>1706</v>
      </c>
      <c r="B54">
        <v>4000003879</v>
      </c>
      <c r="C54" t="s">
        <v>1707</v>
      </c>
      <c r="D54" t="s">
        <v>1708</v>
      </c>
      <c r="E54">
        <v>2122000</v>
      </c>
      <c r="F54">
        <v>255020722</v>
      </c>
      <c r="G54" t="s">
        <v>1710</v>
      </c>
      <c r="H54" t="s">
        <v>1711</v>
      </c>
      <c r="I54" t="s">
        <v>1885</v>
      </c>
      <c r="J54" t="s">
        <v>1885</v>
      </c>
      <c r="K54" t="s">
        <v>1886</v>
      </c>
      <c r="L54">
        <v>255020722</v>
      </c>
      <c r="M54" t="s">
        <v>1233</v>
      </c>
      <c r="N54" t="s">
        <v>1885</v>
      </c>
      <c r="O54">
        <v>255020722</v>
      </c>
      <c r="P54" t="s">
        <v>1713</v>
      </c>
      <c r="Q54" t="s">
        <v>1231</v>
      </c>
      <c r="R54" t="s">
        <v>1714</v>
      </c>
      <c r="S54">
        <v>0</v>
      </c>
      <c r="T54">
        <v>0</v>
      </c>
      <c r="U54" t="s">
        <v>1253</v>
      </c>
      <c r="V54" s="45">
        <v>23976175</v>
      </c>
      <c r="W54" t="s">
        <v>1709</v>
      </c>
      <c r="X54" t="s">
        <v>1887</v>
      </c>
      <c r="Y54" t="s">
        <v>1233</v>
      </c>
      <c r="Z54" t="s">
        <v>1888</v>
      </c>
      <c r="AA54" t="s">
        <v>1717</v>
      </c>
      <c r="AB54" t="s">
        <v>1718</v>
      </c>
      <c r="AC54" t="s">
        <v>1719</v>
      </c>
    </row>
    <row r="55" spans="1:29">
      <c r="A55" t="s">
        <v>1706</v>
      </c>
      <c r="B55">
        <v>4000003879</v>
      </c>
      <c r="C55" t="s">
        <v>1707</v>
      </c>
      <c r="D55" t="s">
        <v>1708</v>
      </c>
      <c r="E55">
        <v>2122000</v>
      </c>
      <c r="F55">
        <v>255021286</v>
      </c>
      <c r="G55" t="s">
        <v>1710</v>
      </c>
      <c r="H55" t="s">
        <v>1711</v>
      </c>
      <c r="I55" t="s">
        <v>1889</v>
      </c>
      <c r="J55" t="s">
        <v>1889</v>
      </c>
      <c r="K55" t="s">
        <v>1890</v>
      </c>
      <c r="L55">
        <v>255021286</v>
      </c>
      <c r="M55" t="s">
        <v>1233</v>
      </c>
      <c r="N55" t="s">
        <v>1889</v>
      </c>
      <c r="O55">
        <v>255021286</v>
      </c>
      <c r="P55" t="s">
        <v>1713</v>
      </c>
      <c r="Q55" t="s">
        <v>1231</v>
      </c>
      <c r="R55" t="s">
        <v>1714</v>
      </c>
      <c r="S55">
        <v>0</v>
      </c>
      <c r="T55">
        <v>0</v>
      </c>
      <c r="U55" t="s">
        <v>1253</v>
      </c>
      <c r="V55" s="45">
        <v>28410641</v>
      </c>
      <c r="W55" t="s">
        <v>1709</v>
      </c>
      <c r="X55" t="s">
        <v>1891</v>
      </c>
      <c r="Y55" t="s">
        <v>1233</v>
      </c>
      <c r="Z55" t="s">
        <v>1892</v>
      </c>
      <c r="AA55" t="s">
        <v>1717</v>
      </c>
      <c r="AB55" t="s">
        <v>1718</v>
      </c>
      <c r="AC55" t="s">
        <v>1719</v>
      </c>
    </row>
    <row r="56" spans="1:29">
      <c r="A56" t="s">
        <v>1706</v>
      </c>
      <c r="B56">
        <v>4000003879</v>
      </c>
      <c r="C56" t="s">
        <v>1707</v>
      </c>
      <c r="D56" t="s">
        <v>1708</v>
      </c>
      <c r="E56">
        <v>2122000</v>
      </c>
      <c r="F56">
        <v>255021907</v>
      </c>
      <c r="G56" t="s">
        <v>1710</v>
      </c>
      <c r="H56" t="s">
        <v>1711</v>
      </c>
      <c r="I56" t="s">
        <v>1513</v>
      </c>
      <c r="J56" t="s">
        <v>1513</v>
      </c>
      <c r="K56" t="s">
        <v>1893</v>
      </c>
      <c r="L56">
        <v>255021907</v>
      </c>
      <c r="M56" t="s">
        <v>1233</v>
      </c>
      <c r="N56" t="s">
        <v>1513</v>
      </c>
      <c r="O56">
        <v>255021907</v>
      </c>
      <c r="P56" t="s">
        <v>1713</v>
      </c>
      <c r="Q56" t="s">
        <v>1231</v>
      </c>
      <c r="R56" t="s">
        <v>1714</v>
      </c>
      <c r="S56">
        <v>0</v>
      </c>
      <c r="T56">
        <v>0</v>
      </c>
      <c r="U56" t="s">
        <v>1253</v>
      </c>
      <c r="V56" s="45">
        <v>11561418</v>
      </c>
      <c r="W56" t="s">
        <v>1709</v>
      </c>
      <c r="X56" t="s">
        <v>1894</v>
      </c>
      <c r="Y56" t="s">
        <v>1233</v>
      </c>
      <c r="Z56" t="s">
        <v>1895</v>
      </c>
      <c r="AA56" t="s">
        <v>1717</v>
      </c>
      <c r="AB56" t="s">
        <v>1718</v>
      </c>
      <c r="AC56" t="s">
        <v>1719</v>
      </c>
    </row>
    <row r="57" spans="1:29">
      <c r="A57" t="s">
        <v>1706</v>
      </c>
      <c r="B57">
        <v>4000003879</v>
      </c>
      <c r="C57" t="s">
        <v>1707</v>
      </c>
      <c r="D57" t="s">
        <v>1708</v>
      </c>
      <c r="E57">
        <v>2122000</v>
      </c>
      <c r="F57">
        <v>255022560</v>
      </c>
      <c r="G57" t="s">
        <v>1710</v>
      </c>
      <c r="H57" t="s">
        <v>1711</v>
      </c>
      <c r="I57" t="s">
        <v>1524</v>
      </c>
      <c r="J57" t="s">
        <v>1524</v>
      </c>
      <c r="K57" t="s">
        <v>1896</v>
      </c>
      <c r="L57">
        <v>255022560</v>
      </c>
      <c r="M57" t="s">
        <v>1524</v>
      </c>
      <c r="N57" t="s">
        <v>1524</v>
      </c>
      <c r="O57">
        <v>259007012</v>
      </c>
      <c r="P57" t="s">
        <v>1713</v>
      </c>
      <c r="Q57" t="s">
        <v>1231</v>
      </c>
      <c r="R57" t="s">
        <v>1714</v>
      </c>
      <c r="S57">
        <v>0</v>
      </c>
      <c r="T57" t="s">
        <v>1713</v>
      </c>
      <c r="U57" t="s">
        <v>1253</v>
      </c>
      <c r="V57" s="45">
        <v>16620152</v>
      </c>
      <c r="W57" t="s">
        <v>1709</v>
      </c>
      <c r="X57" t="s">
        <v>1897</v>
      </c>
      <c r="Y57" t="s">
        <v>1233</v>
      </c>
      <c r="Z57" t="s">
        <v>1898</v>
      </c>
      <c r="AA57" t="s">
        <v>1717</v>
      </c>
      <c r="AB57" t="s">
        <v>1718</v>
      </c>
      <c r="AC57" t="s">
        <v>1719</v>
      </c>
    </row>
    <row r="58" spans="1:29">
      <c r="A58" t="s">
        <v>1706</v>
      </c>
      <c r="B58">
        <v>4000003879</v>
      </c>
      <c r="C58" t="s">
        <v>1707</v>
      </c>
      <c r="D58" t="s">
        <v>1708</v>
      </c>
      <c r="E58">
        <v>2122000</v>
      </c>
      <c r="F58">
        <v>255023150</v>
      </c>
      <c r="G58" t="s">
        <v>1710</v>
      </c>
      <c r="H58" t="s">
        <v>1711</v>
      </c>
      <c r="I58" t="s">
        <v>1524</v>
      </c>
      <c r="J58" t="s">
        <v>1524</v>
      </c>
      <c r="K58" t="s">
        <v>1526</v>
      </c>
      <c r="L58">
        <v>255023150</v>
      </c>
      <c r="M58" t="s">
        <v>1233</v>
      </c>
      <c r="N58" t="s">
        <v>1524</v>
      </c>
      <c r="O58">
        <v>255023150</v>
      </c>
      <c r="P58" t="s">
        <v>1713</v>
      </c>
      <c r="Q58" t="s">
        <v>1231</v>
      </c>
      <c r="R58" t="s">
        <v>1714</v>
      </c>
      <c r="S58">
        <v>0</v>
      </c>
      <c r="T58">
        <v>0</v>
      </c>
      <c r="U58" t="s">
        <v>1253</v>
      </c>
      <c r="V58" s="45">
        <v>16620152</v>
      </c>
      <c r="W58" t="s">
        <v>1709</v>
      </c>
      <c r="X58" t="s">
        <v>1899</v>
      </c>
      <c r="Y58" t="s">
        <v>1233</v>
      </c>
      <c r="Z58" t="s">
        <v>1900</v>
      </c>
      <c r="AA58" t="s">
        <v>1717</v>
      </c>
      <c r="AB58" t="s">
        <v>1718</v>
      </c>
      <c r="AC58" t="s">
        <v>1719</v>
      </c>
    </row>
    <row r="59" spans="1:29">
      <c r="A59" t="s">
        <v>1706</v>
      </c>
      <c r="B59">
        <v>4000003879</v>
      </c>
      <c r="C59" t="s">
        <v>1707</v>
      </c>
      <c r="D59" t="s">
        <v>1708</v>
      </c>
      <c r="E59">
        <v>2122000</v>
      </c>
      <c r="F59">
        <v>255023446</v>
      </c>
      <c r="G59" t="s">
        <v>1710</v>
      </c>
      <c r="H59" t="s">
        <v>1711</v>
      </c>
      <c r="I59" t="s">
        <v>1901</v>
      </c>
      <c r="J59" t="s">
        <v>1901</v>
      </c>
      <c r="K59" t="s">
        <v>1656</v>
      </c>
      <c r="L59">
        <v>255023446</v>
      </c>
      <c r="M59" t="s">
        <v>1233</v>
      </c>
      <c r="N59" t="s">
        <v>1901</v>
      </c>
      <c r="O59">
        <v>255023446</v>
      </c>
      <c r="P59" t="s">
        <v>1713</v>
      </c>
      <c r="Q59" t="s">
        <v>1231</v>
      </c>
      <c r="R59" t="s">
        <v>1714</v>
      </c>
      <c r="S59">
        <v>0</v>
      </c>
      <c r="T59">
        <v>0</v>
      </c>
      <c r="U59" t="s">
        <v>1253</v>
      </c>
      <c r="V59" s="45">
        <v>24123700</v>
      </c>
      <c r="W59" t="s">
        <v>1709</v>
      </c>
      <c r="X59" t="s">
        <v>1902</v>
      </c>
      <c r="Y59" t="s">
        <v>1233</v>
      </c>
      <c r="Z59" t="s">
        <v>1903</v>
      </c>
      <c r="AA59" t="s">
        <v>1717</v>
      </c>
      <c r="AB59" t="s">
        <v>1718</v>
      </c>
      <c r="AC59" t="s">
        <v>1719</v>
      </c>
    </row>
    <row r="60" spans="1:29">
      <c r="A60" t="s">
        <v>1706</v>
      </c>
      <c r="B60">
        <v>4000003879</v>
      </c>
      <c r="C60" t="s">
        <v>1707</v>
      </c>
      <c r="D60" t="s">
        <v>1708</v>
      </c>
      <c r="E60">
        <v>2122000</v>
      </c>
      <c r="F60">
        <v>255024074</v>
      </c>
      <c r="G60" t="s">
        <v>1710</v>
      </c>
      <c r="H60" t="s">
        <v>1711</v>
      </c>
      <c r="I60" t="s">
        <v>1533</v>
      </c>
      <c r="J60" t="s">
        <v>1533</v>
      </c>
      <c r="K60" t="s">
        <v>1904</v>
      </c>
      <c r="L60">
        <v>255024074</v>
      </c>
      <c r="M60" t="s">
        <v>1233</v>
      </c>
      <c r="N60" t="s">
        <v>1533</v>
      </c>
      <c r="O60">
        <v>255024074</v>
      </c>
      <c r="P60" t="s">
        <v>1713</v>
      </c>
      <c r="Q60" t="s">
        <v>1231</v>
      </c>
      <c r="R60" t="s">
        <v>1714</v>
      </c>
      <c r="S60">
        <v>0</v>
      </c>
      <c r="T60">
        <v>0</v>
      </c>
      <c r="U60" t="s">
        <v>1253</v>
      </c>
      <c r="V60" s="45">
        <v>5984276</v>
      </c>
      <c r="W60" t="s">
        <v>1709</v>
      </c>
      <c r="X60" t="s">
        <v>1905</v>
      </c>
      <c r="Y60" t="s">
        <v>1233</v>
      </c>
      <c r="Z60" t="s">
        <v>1906</v>
      </c>
      <c r="AA60" t="s">
        <v>1717</v>
      </c>
      <c r="AB60" t="s">
        <v>1718</v>
      </c>
      <c r="AC60" t="s">
        <v>1719</v>
      </c>
    </row>
    <row r="61" spans="1:29">
      <c r="A61" t="s">
        <v>1706</v>
      </c>
      <c r="B61">
        <v>4000003879</v>
      </c>
      <c r="C61" t="s">
        <v>1707</v>
      </c>
      <c r="D61" t="s">
        <v>1708</v>
      </c>
      <c r="E61">
        <v>2122000</v>
      </c>
      <c r="F61">
        <v>255024687</v>
      </c>
      <c r="G61" t="s">
        <v>1710</v>
      </c>
      <c r="H61" t="s">
        <v>1711</v>
      </c>
      <c r="I61" t="s">
        <v>1907</v>
      </c>
      <c r="J61" t="s">
        <v>1907</v>
      </c>
      <c r="K61" t="s">
        <v>1908</v>
      </c>
      <c r="L61">
        <v>255024687</v>
      </c>
      <c r="M61" t="s">
        <v>1233</v>
      </c>
      <c r="N61" t="s">
        <v>1907</v>
      </c>
      <c r="O61">
        <v>255024687</v>
      </c>
      <c r="P61" t="s">
        <v>1713</v>
      </c>
      <c r="Q61" t="s">
        <v>1231</v>
      </c>
      <c r="R61" t="s">
        <v>1714</v>
      </c>
      <c r="S61">
        <v>0</v>
      </c>
      <c r="T61">
        <v>0</v>
      </c>
      <c r="U61" t="s">
        <v>1253</v>
      </c>
      <c r="V61" s="45">
        <v>7583561</v>
      </c>
      <c r="W61" t="s">
        <v>1709</v>
      </c>
      <c r="X61" t="s">
        <v>1909</v>
      </c>
      <c r="Y61" t="s">
        <v>1233</v>
      </c>
      <c r="Z61" t="s">
        <v>1910</v>
      </c>
      <c r="AA61" t="s">
        <v>1717</v>
      </c>
      <c r="AB61" t="s">
        <v>1718</v>
      </c>
      <c r="AC61" t="s">
        <v>1719</v>
      </c>
    </row>
    <row r="62" spans="1:29">
      <c r="A62" t="s">
        <v>1706</v>
      </c>
      <c r="B62">
        <v>4000003879</v>
      </c>
      <c r="C62" t="s">
        <v>1707</v>
      </c>
      <c r="D62" t="s">
        <v>1708</v>
      </c>
      <c r="E62">
        <v>2122000</v>
      </c>
      <c r="F62">
        <v>255025257</v>
      </c>
      <c r="G62" t="s">
        <v>1710</v>
      </c>
      <c r="H62" t="s">
        <v>1711</v>
      </c>
      <c r="I62" t="s">
        <v>1547</v>
      </c>
      <c r="J62" t="s">
        <v>1547</v>
      </c>
      <c r="K62" t="s">
        <v>1911</v>
      </c>
      <c r="L62">
        <v>255025257</v>
      </c>
      <c r="M62" t="s">
        <v>1233</v>
      </c>
      <c r="N62" t="s">
        <v>1547</v>
      </c>
      <c r="O62">
        <v>255025257</v>
      </c>
      <c r="P62" t="s">
        <v>1713</v>
      </c>
      <c r="Q62" t="s">
        <v>1231</v>
      </c>
      <c r="R62" t="s">
        <v>1714</v>
      </c>
      <c r="S62">
        <v>0</v>
      </c>
      <c r="T62">
        <v>0</v>
      </c>
      <c r="U62" t="s">
        <v>1253</v>
      </c>
      <c r="V62" s="45">
        <v>12054013</v>
      </c>
      <c r="W62" t="s">
        <v>1709</v>
      </c>
      <c r="X62" t="s">
        <v>1912</v>
      </c>
      <c r="Y62" t="s">
        <v>1233</v>
      </c>
      <c r="Z62" t="s">
        <v>1913</v>
      </c>
      <c r="AA62" t="s">
        <v>1717</v>
      </c>
      <c r="AB62" t="s">
        <v>1718</v>
      </c>
      <c r="AC62" t="s">
        <v>1719</v>
      </c>
    </row>
    <row r="63" spans="1:29">
      <c r="A63" t="s">
        <v>1706</v>
      </c>
      <c r="B63">
        <v>4000003879</v>
      </c>
      <c r="C63" t="s">
        <v>1707</v>
      </c>
      <c r="D63" t="s">
        <v>1708</v>
      </c>
      <c r="E63">
        <v>2122000</v>
      </c>
      <c r="F63">
        <v>255025895</v>
      </c>
      <c r="G63" t="s">
        <v>1710</v>
      </c>
      <c r="H63" t="s">
        <v>1711</v>
      </c>
      <c r="I63" t="s">
        <v>1474</v>
      </c>
      <c r="J63" t="s">
        <v>1474</v>
      </c>
      <c r="K63" t="s">
        <v>1914</v>
      </c>
      <c r="L63">
        <v>255025895</v>
      </c>
      <c r="M63" t="s">
        <v>1233</v>
      </c>
      <c r="N63" t="s">
        <v>1474</v>
      </c>
      <c r="O63">
        <v>255025895</v>
      </c>
      <c r="P63" t="s">
        <v>1713</v>
      </c>
      <c r="Q63" t="s">
        <v>1231</v>
      </c>
      <c r="R63" t="s">
        <v>1714</v>
      </c>
      <c r="S63">
        <v>0</v>
      </c>
      <c r="T63">
        <v>0</v>
      </c>
      <c r="U63" t="s">
        <v>1253</v>
      </c>
      <c r="V63" s="45">
        <v>8957236</v>
      </c>
      <c r="W63" t="s">
        <v>1709</v>
      </c>
      <c r="X63" t="s">
        <v>1915</v>
      </c>
      <c r="Y63" t="s">
        <v>1233</v>
      </c>
      <c r="Z63" t="s">
        <v>1916</v>
      </c>
      <c r="AA63" t="s">
        <v>1717</v>
      </c>
      <c r="AB63" t="s">
        <v>1718</v>
      </c>
      <c r="AC63" t="s">
        <v>1719</v>
      </c>
    </row>
    <row r="64" spans="1:29">
      <c r="A64" t="s">
        <v>1706</v>
      </c>
      <c r="B64">
        <v>4000003879</v>
      </c>
      <c r="C64" t="s">
        <v>1707</v>
      </c>
      <c r="D64" t="s">
        <v>1708</v>
      </c>
      <c r="E64">
        <v>2122000</v>
      </c>
      <c r="F64">
        <v>255026530</v>
      </c>
      <c r="G64" t="s">
        <v>1710</v>
      </c>
      <c r="H64" t="s">
        <v>1711</v>
      </c>
      <c r="I64" t="s">
        <v>1559</v>
      </c>
      <c r="J64" t="s">
        <v>1559</v>
      </c>
      <c r="K64" t="s">
        <v>1917</v>
      </c>
      <c r="L64">
        <v>255026530</v>
      </c>
      <c r="M64" t="s">
        <v>1233</v>
      </c>
      <c r="N64" t="s">
        <v>1559</v>
      </c>
      <c r="O64">
        <v>255026530</v>
      </c>
      <c r="P64" t="s">
        <v>1713</v>
      </c>
      <c r="Q64" t="s">
        <v>1231</v>
      </c>
      <c r="R64" t="s">
        <v>1714</v>
      </c>
      <c r="S64">
        <v>0</v>
      </c>
      <c r="T64">
        <v>0</v>
      </c>
      <c r="U64" t="s">
        <v>1253</v>
      </c>
      <c r="V64" s="45">
        <v>14349026</v>
      </c>
      <c r="W64" t="s">
        <v>1709</v>
      </c>
      <c r="X64" t="s">
        <v>1918</v>
      </c>
      <c r="Y64" t="s">
        <v>1233</v>
      </c>
      <c r="Z64" t="s">
        <v>1919</v>
      </c>
      <c r="AA64" t="s">
        <v>1717</v>
      </c>
      <c r="AB64" t="s">
        <v>1718</v>
      </c>
      <c r="AC64" t="s">
        <v>1719</v>
      </c>
    </row>
    <row r="65" spans="1:29">
      <c r="A65" t="s">
        <v>1706</v>
      </c>
      <c r="B65">
        <v>4000003879</v>
      </c>
      <c r="C65" t="s">
        <v>1707</v>
      </c>
      <c r="D65" t="s">
        <v>1708</v>
      </c>
      <c r="E65">
        <v>2122000</v>
      </c>
      <c r="F65">
        <v>255027258</v>
      </c>
      <c r="G65" t="s">
        <v>1710</v>
      </c>
      <c r="H65" t="s">
        <v>1711</v>
      </c>
      <c r="I65" t="s">
        <v>1477</v>
      </c>
      <c r="J65" t="s">
        <v>1477</v>
      </c>
      <c r="K65" t="s">
        <v>1920</v>
      </c>
      <c r="L65">
        <v>255027258</v>
      </c>
      <c r="M65" t="s">
        <v>1233</v>
      </c>
      <c r="N65" t="s">
        <v>1477</v>
      </c>
      <c r="O65">
        <v>255027258</v>
      </c>
      <c r="P65" t="s">
        <v>1713</v>
      </c>
      <c r="Q65" t="s">
        <v>1231</v>
      </c>
      <c r="R65" t="s">
        <v>1714</v>
      </c>
      <c r="S65">
        <v>0</v>
      </c>
      <c r="T65">
        <v>0</v>
      </c>
      <c r="U65" t="s">
        <v>1253</v>
      </c>
      <c r="V65" s="45">
        <v>10336092</v>
      </c>
      <c r="W65" t="s">
        <v>1709</v>
      </c>
      <c r="X65" t="s">
        <v>1921</v>
      </c>
      <c r="Y65" t="s">
        <v>1233</v>
      </c>
      <c r="Z65" t="s">
        <v>1922</v>
      </c>
      <c r="AA65" t="s">
        <v>1717</v>
      </c>
      <c r="AB65" t="s">
        <v>1718</v>
      </c>
      <c r="AC65" t="s">
        <v>1719</v>
      </c>
    </row>
    <row r="66" spans="1:29">
      <c r="A66" t="s">
        <v>1706</v>
      </c>
      <c r="B66">
        <v>4000003879</v>
      </c>
      <c r="C66" t="s">
        <v>1707</v>
      </c>
      <c r="D66" t="s">
        <v>1708</v>
      </c>
      <c r="E66">
        <v>2122000</v>
      </c>
      <c r="F66">
        <v>255027847</v>
      </c>
      <c r="G66" t="s">
        <v>1710</v>
      </c>
      <c r="H66" t="s">
        <v>1711</v>
      </c>
      <c r="I66" t="s">
        <v>1570</v>
      </c>
      <c r="J66" t="s">
        <v>1570</v>
      </c>
      <c r="K66" t="s">
        <v>1923</v>
      </c>
      <c r="L66">
        <v>255027847</v>
      </c>
      <c r="M66" t="s">
        <v>1233</v>
      </c>
      <c r="N66" t="s">
        <v>1570</v>
      </c>
      <c r="O66">
        <v>255027847</v>
      </c>
      <c r="P66" t="s">
        <v>1713</v>
      </c>
      <c r="Q66" t="s">
        <v>1231</v>
      </c>
      <c r="R66" t="s">
        <v>1714</v>
      </c>
      <c r="S66">
        <v>0</v>
      </c>
      <c r="T66">
        <v>0</v>
      </c>
      <c r="U66" t="s">
        <v>1253</v>
      </c>
      <c r="V66" s="45">
        <v>21207988</v>
      </c>
      <c r="W66" t="s">
        <v>1709</v>
      </c>
      <c r="X66" t="s">
        <v>1924</v>
      </c>
      <c r="Y66" t="s">
        <v>1233</v>
      </c>
      <c r="Z66" t="s">
        <v>1925</v>
      </c>
      <c r="AA66" t="s">
        <v>1717</v>
      </c>
      <c r="AB66" t="s">
        <v>1718</v>
      </c>
      <c r="AC66" t="s">
        <v>1719</v>
      </c>
    </row>
    <row r="67" spans="1:29">
      <c r="A67" t="s">
        <v>1706</v>
      </c>
      <c r="B67">
        <v>4000003879</v>
      </c>
      <c r="C67" t="s">
        <v>1707</v>
      </c>
      <c r="D67" t="s">
        <v>1708</v>
      </c>
      <c r="E67">
        <v>2122000</v>
      </c>
      <c r="F67">
        <v>255028451</v>
      </c>
      <c r="G67" t="s">
        <v>1710</v>
      </c>
      <c r="H67" t="s">
        <v>1711</v>
      </c>
      <c r="I67" t="s">
        <v>1664</v>
      </c>
      <c r="J67" t="s">
        <v>1664</v>
      </c>
      <c r="K67" t="s">
        <v>1926</v>
      </c>
      <c r="L67">
        <v>255028451</v>
      </c>
      <c r="M67" t="s">
        <v>1664</v>
      </c>
      <c r="N67" t="s">
        <v>1664</v>
      </c>
      <c r="O67">
        <v>259008282</v>
      </c>
      <c r="P67" t="s">
        <v>1713</v>
      </c>
      <c r="Q67" t="s">
        <v>1231</v>
      </c>
      <c r="R67" t="s">
        <v>1714</v>
      </c>
      <c r="S67">
        <v>0</v>
      </c>
      <c r="T67" t="s">
        <v>1713</v>
      </c>
      <c r="U67" t="s">
        <v>1253</v>
      </c>
      <c r="V67" s="45">
        <v>21047955</v>
      </c>
      <c r="W67" t="s">
        <v>1709</v>
      </c>
      <c r="X67" t="s">
        <v>1927</v>
      </c>
      <c r="Y67" t="s">
        <v>1233</v>
      </c>
      <c r="Z67" t="s">
        <v>1928</v>
      </c>
      <c r="AA67" t="s">
        <v>1717</v>
      </c>
      <c r="AB67" t="s">
        <v>1718</v>
      </c>
      <c r="AC67" t="s">
        <v>1719</v>
      </c>
    </row>
    <row r="68" spans="1:29">
      <c r="A68" t="s">
        <v>1706</v>
      </c>
      <c r="B68">
        <v>4000003879</v>
      </c>
      <c r="C68" t="s">
        <v>1707</v>
      </c>
      <c r="D68" t="s">
        <v>1708</v>
      </c>
      <c r="E68">
        <v>2122000</v>
      </c>
      <c r="F68">
        <v>255028986</v>
      </c>
      <c r="G68" t="s">
        <v>1710</v>
      </c>
      <c r="H68" t="s">
        <v>1711</v>
      </c>
      <c r="I68" t="s">
        <v>1664</v>
      </c>
      <c r="J68" t="s">
        <v>1664</v>
      </c>
      <c r="K68" t="s">
        <v>1384</v>
      </c>
      <c r="L68">
        <v>255028986</v>
      </c>
      <c r="M68" t="s">
        <v>1233</v>
      </c>
      <c r="N68" t="s">
        <v>1664</v>
      </c>
      <c r="O68">
        <v>255028986</v>
      </c>
      <c r="P68" t="s">
        <v>1713</v>
      </c>
      <c r="Q68" t="s">
        <v>1231</v>
      </c>
      <c r="R68" t="s">
        <v>1714</v>
      </c>
      <c r="S68">
        <v>0</v>
      </c>
      <c r="T68">
        <v>0</v>
      </c>
      <c r="U68" t="s">
        <v>1253</v>
      </c>
      <c r="V68" s="45">
        <v>21047955</v>
      </c>
      <c r="W68" t="s">
        <v>1709</v>
      </c>
      <c r="X68" t="s">
        <v>1929</v>
      </c>
      <c r="Y68" t="s">
        <v>1233</v>
      </c>
      <c r="Z68" t="s">
        <v>1930</v>
      </c>
      <c r="AA68" t="s">
        <v>1717</v>
      </c>
      <c r="AB68" t="s">
        <v>1718</v>
      </c>
      <c r="AC68" t="s">
        <v>1719</v>
      </c>
    </row>
    <row r="69" spans="1:29">
      <c r="A69" t="s">
        <v>1706</v>
      </c>
      <c r="B69">
        <v>4000003879</v>
      </c>
      <c r="C69" t="s">
        <v>1707</v>
      </c>
      <c r="D69" t="s">
        <v>1708</v>
      </c>
      <c r="E69">
        <v>2122000</v>
      </c>
      <c r="F69">
        <v>255029467</v>
      </c>
      <c r="G69" t="s">
        <v>1710</v>
      </c>
      <c r="H69" t="s">
        <v>1711</v>
      </c>
      <c r="I69" t="s">
        <v>1571</v>
      </c>
      <c r="J69" t="s">
        <v>1571</v>
      </c>
      <c r="K69" t="s">
        <v>1931</v>
      </c>
      <c r="L69">
        <v>255029467</v>
      </c>
      <c r="M69" t="s">
        <v>1233</v>
      </c>
      <c r="N69" t="s">
        <v>1571</v>
      </c>
      <c r="O69">
        <v>255029467</v>
      </c>
      <c r="P69" t="s">
        <v>1713</v>
      </c>
      <c r="Q69" t="s">
        <v>1231</v>
      </c>
      <c r="R69" t="s">
        <v>1714</v>
      </c>
      <c r="S69">
        <v>0</v>
      </c>
      <c r="T69">
        <v>0</v>
      </c>
      <c r="U69" t="s">
        <v>1253</v>
      </c>
      <c r="V69" s="45">
        <v>40406943</v>
      </c>
      <c r="W69" t="s">
        <v>1709</v>
      </c>
      <c r="X69" t="s">
        <v>1932</v>
      </c>
      <c r="Y69" t="s">
        <v>1233</v>
      </c>
      <c r="Z69" t="s">
        <v>1933</v>
      </c>
      <c r="AA69" t="s">
        <v>1717</v>
      </c>
      <c r="AB69" t="s">
        <v>1718</v>
      </c>
      <c r="AC69" t="s">
        <v>1719</v>
      </c>
    </row>
    <row r="70" spans="1:29">
      <c r="A70" t="s">
        <v>1706</v>
      </c>
      <c r="B70">
        <v>4000003879</v>
      </c>
      <c r="C70" t="s">
        <v>1707</v>
      </c>
      <c r="D70" t="s">
        <v>1708</v>
      </c>
      <c r="E70">
        <v>2122000</v>
      </c>
      <c r="F70">
        <v>255030119</v>
      </c>
      <c r="G70" t="s">
        <v>1710</v>
      </c>
      <c r="H70" t="s">
        <v>1711</v>
      </c>
      <c r="I70" t="s">
        <v>1934</v>
      </c>
      <c r="J70" t="s">
        <v>1934</v>
      </c>
      <c r="K70" t="s">
        <v>1935</v>
      </c>
      <c r="L70">
        <v>255030119</v>
      </c>
      <c r="M70" t="s">
        <v>1233</v>
      </c>
      <c r="N70" t="s">
        <v>1934</v>
      </c>
      <c r="O70">
        <v>255030119</v>
      </c>
      <c r="P70" t="s">
        <v>1713</v>
      </c>
      <c r="Q70" t="s">
        <v>1231</v>
      </c>
      <c r="R70" t="s">
        <v>1714</v>
      </c>
      <c r="S70">
        <v>0</v>
      </c>
      <c r="T70">
        <v>0</v>
      </c>
      <c r="U70" t="s">
        <v>1253</v>
      </c>
      <c r="V70" s="45">
        <v>34278087</v>
      </c>
      <c r="W70" t="s">
        <v>1709</v>
      </c>
      <c r="X70" t="s">
        <v>1936</v>
      </c>
      <c r="Y70" t="s">
        <v>1233</v>
      </c>
      <c r="Z70" t="s">
        <v>1937</v>
      </c>
      <c r="AA70" t="s">
        <v>1717</v>
      </c>
      <c r="AB70" t="s">
        <v>1718</v>
      </c>
      <c r="AC70" t="s">
        <v>1719</v>
      </c>
    </row>
    <row r="71" spans="1:29">
      <c r="A71" t="s">
        <v>1706</v>
      </c>
      <c r="B71">
        <v>4000003879</v>
      </c>
      <c r="C71" t="s">
        <v>1707</v>
      </c>
      <c r="D71" t="s">
        <v>1708</v>
      </c>
      <c r="E71">
        <v>2122000</v>
      </c>
      <c r="F71">
        <v>255030778</v>
      </c>
      <c r="G71" t="s">
        <v>1710</v>
      </c>
      <c r="H71" t="s">
        <v>1711</v>
      </c>
      <c r="I71" t="s">
        <v>1938</v>
      </c>
      <c r="J71" t="s">
        <v>1938</v>
      </c>
      <c r="K71" t="s">
        <v>1939</v>
      </c>
      <c r="L71">
        <v>255030778</v>
      </c>
      <c r="M71" t="s">
        <v>1233</v>
      </c>
      <c r="N71" t="s">
        <v>1938</v>
      </c>
      <c r="O71">
        <v>255030778</v>
      </c>
      <c r="P71" t="s">
        <v>1713</v>
      </c>
      <c r="Q71" t="s">
        <v>1231</v>
      </c>
      <c r="R71" t="s">
        <v>1714</v>
      </c>
      <c r="S71">
        <v>0</v>
      </c>
      <c r="T71">
        <v>0</v>
      </c>
      <c r="U71" t="s">
        <v>1253</v>
      </c>
      <c r="V71" s="45">
        <v>12618029</v>
      </c>
      <c r="W71" t="s">
        <v>1709</v>
      </c>
      <c r="X71" t="s">
        <v>1940</v>
      </c>
      <c r="Y71" t="s">
        <v>1233</v>
      </c>
      <c r="Z71" t="s">
        <v>1941</v>
      </c>
      <c r="AA71" t="s">
        <v>1717</v>
      </c>
      <c r="AB71" t="s">
        <v>1718</v>
      </c>
      <c r="AC71" t="s">
        <v>1719</v>
      </c>
    </row>
    <row r="72" spans="1:29">
      <c r="A72" t="s">
        <v>1706</v>
      </c>
      <c r="B72">
        <v>4000003879</v>
      </c>
      <c r="C72" t="s">
        <v>1707</v>
      </c>
      <c r="D72" t="s">
        <v>1708</v>
      </c>
      <c r="E72">
        <v>2122000</v>
      </c>
      <c r="F72">
        <v>255031399</v>
      </c>
      <c r="G72" t="s">
        <v>1710</v>
      </c>
      <c r="H72" t="s">
        <v>1711</v>
      </c>
      <c r="I72" t="s">
        <v>1480</v>
      </c>
      <c r="J72" t="s">
        <v>1480</v>
      </c>
      <c r="K72" t="s">
        <v>1942</v>
      </c>
      <c r="L72">
        <v>255031399</v>
      </c>
      <c r="M72" t="s">
        <v>1233</v>
      </c>
      <c r="N72" t="s">
        <v>1480</v>
      </c>
      <c r="O72">
        <v>255031399</v>
      </c>
      <c r="P72" t="s">
        <v>1713</v>
      </c>
      <c r="Q72" t="s">
        <v>1231</v>
      </c>
      <c r="R72" t="s">
        <v>1714</v>
      </c>
      <c r="S72">
        <v>0</v>
      </c>
      <c r="T72">
        <v>0</v>
      </c>
      <c r="U72" t="s">
        <v>1253</v>
      </c>
      <c r="V72" s="45">
        <v>21376476</v>
      </c>
      <c r="W72" t="s">
        <v>1709</v>
      </c>
      <c r="X72" t="s">
        <v>1943</v>
      </c>
      <c r="Y72" t="s">
        <v>1233</v>
      </c>
      <c r="Z72" t="s">
        <v>1944</v>
      </c>
      <c r="AA72" t="s">
        <v>1717</v>
      </c>
      <c r="AB72" t="s">
        <v>1718</v>
      </c>
      <c r="AC72" t="s">
        <v>1719</v>
      </c>
    </row>
    <row r="73" spans="1:29">
      <c r="A73" t="s">
        <v>1706</v>
      </c>
      <c r="B73">
        <v>4000003879</v>
      </c>
      <c r="C73" t="s">
        <v>1707</v>
      </c>
      <c r="D73" t="s">
        <v>1708</v>
      </c>
      <c r="E73">
        <v>2122000</v>
      </c>
      <c r="F73">
        <v>255032018</v>
      </c>
      <c r="G73" t="s">
        <v>1710</v>
      </c>
      <c r="H73" t="s">
        <v>1711</v>
      </c>
      <c r="I73" t="s">
        <v>1572</v>
      </c>
      <c r="J73" t="s">
        <v>1572</v>
      </c>
      <c r="K73" t="s">
        <v>1667</v>
      </c>
      <c r="L73">
        <v>255032018</v>
      </c>
      <c r="M73" t="s">
        <v>1233</v>
      </c>
      <c r="N73" t="s">
        <v>1572</v>
      </c>
      <c r="O73">
        <v>255032018</v>
      </c>
      <c r="P73" t="s">
        <v>1713</v>
      </c>
      <c r="Q73" t="s">
        <v>1231</v>
      </c>
      <c r="R73" t="s">
        <v>1714</v>
      </c>
      <c r="S73">
        <v>0</v>
      </c>
      <c r="T73">
        <v>0</v>
      </c>
      <c r="U73" t="s">
        <v>1253</v>
      </c>
      <c r="V73" s="45">
        <v>13827328</v>
      </c>
      <c r="W73" t="s">
        <v>1709</v>
      </c>
      <c r="X73" t="s">
        <v>1945</v>
      </c>
      <c r="Y73" t="s">
        <v>1233</v>
      </c>
      <c r="Z73" t="s">
        <v>1946</v>
      </c>
      <c r="AA73" t="s">
        <v>1717</v>
      </c>
      <c r="AB73" t="s">
        <v>1718</v>
      </c>
      <c r="AC73" t="s">
        <v>1719</v>
      </c>
    </row>
    <row r="74" spans="1:29">
      <c r="A74" t="s">
        <v>1706</v>
      </c>
      <c r="B74">
        <v>4000003879</v>
      </c>
      <c r="C74" t="s">
        <v>1707</v>
      </c>
      <c r="D74" t="s">
        <v>1708</v>
      </c>
      <c r="E74">
        <v>2122000</v>
      </c>
      <c r="F74">
        <v>255032559</v>
      </c>
      <c r="G74" t="s">
        <v>1710</v>
      </c>
      <c r="H74" t="s">
        <v>1711</v>
      </c>
      <c r="I74" t="s">
        <v>1947</v>
      </c>
      <c r="J74" t="s">
        <v>1947</v>
      </c>
      <c r="K74" t="s">
        <v>1948</v>
      </c>
      <c r="L74">
        <v>255032559</v>
      </c>
      <c r="M74" t="s">
        <v>1233</v>
      </c>
      <c r="N74" t="s">
        <v>1947</v>
      </c>
      <c r="O74">
        <v>255032559</v>
      </c>
      <c r="P74" t="s">
        <v>1713</v>
      </c>
      <c r="Q74" t="s">
        <v>1231</v>
      </c>
      <c r="R74" t="s">
        <v>1714</v>
      </c>
      <c r="S74">
        <v>0</v>
      </c>
      <c r="T74">
        <v>0</v>
      </c>
      <c r="U74" t="s">
        <v>1253</v>
      </c>
      <c r="V74" s="45">
        <v>23245099</v>
      </c>
      <c r="W74" t="s">
        <v>1709</v>
      </c>
      <c r="X74" t="s">
        <v>1949</v>
      </c>
      <c r="Y74" t="s">
        <v>1233</v>
      </c>
      <c r="Z74" t="s">
        <v>1950</v>
      </c>
      <c r="AA74" t="s">
        <v>1717</v>
      </c>
      <c r="AB74" t="s">
        <v>1718</v>
      </c>
      <c r="AC74" t="s">
        <v>1719</v>
      </c>
    </row>
    <row r="75" spans="1:29">
      <c r="A75" t="s">
        <v>1706</v>
      </c>
      <c r="B75">
        <v>4000003879</v>
      </c>
      <c r="C75" t="s">
        <v>1707</v>
      </c>
      <c r="D75" t="s">
        <v>1708</v>
      </c>
      <c r="E75">
        <v>2122000</v>
      </c>
      <c r="F75">
        <v>255033190</v>
      </c>
      <c r="G75" t="s">
        <v>1710</v>
      </c>
      <c r="H75" t="s">
        <v>1711</v>
      </c>
      <c r="I75" t="s">
        <v>1407</v>
      </c>
      <c r="J75" t="s">
        <v>1407</v>
      </c>
      <c r="K75" t="s">
        <v>1951</v>
      </c>
      <c r="L75">
        <v>255033190</v>
      </c>
      <c r="M75" t="s">
        <v>1233</v>
      </c>
      <c r="N75" t="s">
        <v>1407</v>
      </c>
      <c r="O75">
        <v>255033190</v>
      </c>
      <c r="P75" t="s">
        <v>1713</v>
      </c>
      <c r="Q75" t="s">
        <v>1231</v>
      </c>
      <c r="R75" t="s">
        <v>1714</v>
      </c>
      <c r="S75">
        <v>0</v>
      </c>
      <c r="T75">
        <v>0</v>
      </c>
      <c r="U75" t="s">
        <v>1253</v>
      </c>
      <c r="V75" s="45">
        <v>7475388</v>
      </c>
      <c r="W75" t="s">
        <v>1709</v>
      </c>
      <c r="X75" t="s">
        <v>1952</v>
      </c>
      <c r="Y75" t="s">
        <v>1233</v>
      </c>
      <c r="Z75" t="s">
        <v>1953</v>
      </c>
      <c r="AA75" t="s">
        <v>1717</v>
      </c>
      <c r="AB75" t="s">
        <v>1718</v>
      </c>
      <c r="AC75" t="s">
        <v>1719</v>
      </c>
    </row>
    <row r="76" spans="1:29">
      <c r="A76" t="s">
        <v>1706</v>
      </c>
      <c r="B76">
        <v>4000003879</v>
      </c>
      <c r="C76" t="s">
        <v>1707</v>
      </c>
      <c r="D76" t="s">
        <v>1708</v>
      </c>
      <c r="E76">
        <v>2122000</v>
      </c>
      <c r="F76">
        <v>255033787</v>
      </c>
      <c r="G76" t="s">
        <v>1710</v>
      </c>
      <c r="H76" t="s">
        <v>1711</v>
      </c>
      <c r="I76" t="s">
        <v>1592</v>
      </c>
      <c r="J76" t="s">
        <v>1592</v>
      </c>
      <c r="K76" t="s">
        <v>1954</v>
      </c>
      <c r="L76">
        <v>255033787</v>
      </c>
      <c r="M76" t="s">
        <v>1233</v>
      </c>
      <c r="N76" t="s">
        <v>1592</v>
      </c>
      <c r="O76">
        <v>255033787</v>
      </c>
      <c r="P76" t="s">
        <v>1713</v>
      </c>
      <c r="Q76" t="s">
        <v>1231</v>
      </c>
      <c r="R76" t="s">
        <v>1714</v>
      </c>
      <c r="S76">
        <v>0</v>
      </c>
      <c r="T76">
        <v>0</v>
      </c>
      <c r="U76" t="s">
        <v>1253</v>
      </c>
      <c r="V76" s="45">
        <v>26901155</v>
      </c>
      <c r="W76" t="s">
        <v>1709</v>
      </c>
      <c r="X76" t="s">
        <v>1955</v>
      </c>
      <c r="Y76" t="s">
        <v>1233</v>
      </c>
      <c r="Z76" t="s">
        <v>1956</v>
      </c>
      <c r="AA76" t="s">
        <v>1717</v>
      </c>
      <c r="AB76" t="s">
        <v>1718</v>
      </c>
      <c r="AC76" t="s">
        <v>1719</v>
      </c>
    </row>
    <row r="77" spans="1:29">
      <c r="A77" t="s">
        <v>1706</v>
      </c>
      <c r="B77">
        <v>4000003879</v>
      </c>
      <c r="C77" t="s">
        <v>1707</v>
      </c>
      <c r="D77" t="s">
        <v>1708</v>
      </c>
      <c r="E77">
        <v>2122000</v>
      </c>
      <c r="F77">
        <v>259001009</v>
      </c>
      <c r="G77" t="s">
        <v>1710</v>
      </c>
      <c r="H77" t="s">
        <v>1711</v>
      </c>
      <c r="I77" t="s">
        <v>1438</v>
      </c>
      <c r="J77" t="s">
        <v>1438</v>
      </c>
      <c r="K77" t="s">
        <v>1957</v>
      </c>
      <c r="L77">
        <v>259001009</v>
      </c>
      <c r="M77" t="s">
        <v>1233</v>
      </c>
      <c r="N77" t="s">
        <v>1438</v>
      </c>
      <c r="O77">
        <v>259001009</v>
      </c>
      <c r="P77" t="s">
        <v>1713</v>
      </c>
      <c r="Q77" t="s">
        <v>1231</v>
      </c>
      <c r="R77" t="s">
        <v>1714</v>
      </c>
      <c r="S77">
        <v>0</v>
      </c>
      <c r="T77" t="s">
        <v>1713</v>
      </c>
      <c r="U77" t="s">
        <v>1253</v>
      </c>
      <c r="V77" t="s">
        <v>1958</v>
      </c>
      <c r="W77" t="s">
        <v>1709</v>
      </c>
      <c r="X77" t="s">
        <v>1776</v>
      </c>
      <c r="Y77" t="s">
        <v>1233</v>
      </c>
      <c r="Z77" t="s">
        <v>1777</v>
      </c>
      <c r="AA77" t="s">
        <v>1959</v>
      </c>
      <c r="AB77" t="s">
        <v>1718</v>
      </c>
      <c r="AC77" t="s">
        <v>1719</v>
      </c>
    </row>
    <row r="78" spans="1:29">
      <c r="A78" t="s">
        <v>1706</v>
      </c>
      <c r="B78">
        <v>4000003879</v>
      </c>
      <c r="C78" t="s">
        <v>1707</v>
      </c>
      <c r="D78" t="s">
        <v>1708</v>
      </c>
      <c r="E78">
        <v>2122000</v>
      </c>
      <c r="F78">
        <v>259001901</v>
      </c>
      <c r="G78" t="s">
        <v>1710</v>
      </c>
      <c r="H78" t="s">
        <v>1711</v>
      </c>
      <c r="I78" t="s">
        <v>1809</v>
      </c>
      <c r="J78" t="s">
        <v>1809</v>
      </c>
      <c r="K78" t="s">
        <v>1280</v>
      </c>
      <c r="L78">
        <v>259001901</v>
      </c>
      <c r="M78" t="s">
        <v>1233</v>
      </c>
      <c r="N78" t="s">
        <v>1809</v>
      </c>
      <c r="O78">
        <v>259001901</v>
      </c>
      <c r="P78" t="s">
        <v>1713</v>
      </c>
      <c r="Q78" t="s">
        <v>1231</v>
      </c>
      <c r="R78" t="s">
        <v>1714</v>
      </c>
      <c r="S78">
        <v>0</v>
      </c>
      <c r="T78" t="s">
        <v>1713</v>
      </c>
      <c r="U78" t="s">
        <v>1253</v>
      </c>
      <c r="V78" t="s">
        <v>1960</v>
      </c>
      <c r="W78" t="s">
        <v>1709</v>
      </c>
      <c r="X78" t="s">
        <v>1811</v>
      </c>
      <c r="Y78" t="s">
        <v>1233</v>
      </c>
      <c r="Z78" t="s">
        <v>1812</v>
      </c>
      <c r="AA78" t="s">
        <v>1959</v>
      </c>
      <c r="AB78" t="s">
        <v>1718</v>
      </c>
      <c r="AC78" t="s">
        <v>1719</v>
      </c>
    </row>
    <row r="79" spans="1:29">
      <c r="A79" t="s">
        <v>1706</v>
      </c>
      <c r="B79">
        <v>4000003879</v>
      </c>
      <c r="C79" t="s">
        <v>1707</v>
      </c>
      <c r="D79" t="s">
        <v>1708</v>
      </c>
      <c r="E79">
        <v>2122000</v>
      </c>
      <c r="F79">
        <v>259002105</v>
      </c>
      <c r="G79" t="s">
        <v>1710</v>
      </c>
      <c r="H79" t="s">
        <v>1711</v>
      </c>
      <c r="I79" t="s">
        <v>1461</v>
      </c>
      <c r="J79" t="s">
        <v>1461</v>
      </c>
      <c r="K79" t="s">
        <v>1631</v>
      </c>
      <c r="L79">
        <v>259002105</v>
      </c>
      <c r="M79" t="s">
        <v>1233</v>
      </c>
      <c r="N79" t="s">
        <v>1461</v>
      </c>
      <c r="O79">
        <v>259002105</v>
      </c>
      <c r="P79" t="s">
        <v>1713</v>
      </c>
      <c r="Q79" t="s">
        <v>1231</v>
      </c>
      <c r="R79" t="s">
        <v>1714</v>
      </c>
      <c r="S79">
        <v>0</v>
      </c>
      <c r="T79" t="s">
        <v>1713</v>
      </c>
      <c r="U79" t="s">
        <v>1253</v>
      </c>
      <c r="V79" t="s">
        <v>1961</v>
      </c>
      <c r="W79" t="s">
        <v>1709</v>
      </c>
      <c r="X79" t="s">
        <v>1816</v>
      </c>
      <c r="Y79" t="s">
        <v>1233</v>
      </c>
      <c r="Z79" t="s">
        <v>1817</v>
      </c>
      <c r="AA79" t="s">
        <v>1959</v>
      </c>
      <c r="AB79" t="s">
        <v>1718</v>
      </c>
      <c r="AC79" t="s">
        <v>1719</v>
      </c>
    </row>
    <row r="80" spans="1:29">
      <c r="A80" t="s">
        <v>1706</v>
      </c>
      <c r="B80">
        <v>4000003879</v>
      </c>
      <c r="C80" t="s">
        <v>1707</v>
      </c>
      <c r="D80" t="s">
        <v>1708</v>
      </c>
      <c r="E80">
        <v>2122000</v>
      </c>
      <c r="F80">
        <v>259002316</v>
      </c>
      <c r="G80" t="s">
        <v>1710</v>
      </c>
      <c r="H80" t="s">
        <v>1711</v>
      </c>
      <c r="I80" t="s">
        <v>1462</v>
      </c>
      <c r="J80" t="s">
        <v>1462</v>
      </c>
      <c r="K80" t="s">
        <v>1631</v>
      </c>
      <c r="L80">
        <v>259002316</v>
      </c>
      <c r="M80" t="s">
        <v>1233</v>
      </c>
      <c r="N80" t="s">
        <v>1462</v>
      </c>
      <c r="O80">
        <v>259002316</v>
      </c>
      <c r="P80" t="s">
        <v>1713</v>
      </c>
      <c r="Q80" t="s">
        <v>1231</v>
      </c>
      <c r="R80" t="s">
        <v>1714</v>
      </c>
      <c r="S80">
        <v>0</v>
      </c>
      <c r="T80" t="s">
        <v>1713</v>
      </c>
      <c r="U80" t="s">
        <v>1253</v>
      </c>
      <c r="V80" t="s">
        <v>1962</v>
      </c>
      <c r="W80" t="s">
        <v>1709</v>
      </c>
      <c r="X80" t="s">
        <v>1818</v>
      </c>
      <c r="Y80" t="s">
        <v>1233</v>
      </c>
      <c r="Z80" t="s">
        <v>1819</v>
      </c>
      <c r="AA80" t="s">
        <v>1959</v>
      </c>
      <c r="AB80" t="s">
        <v>1718</v>
      </c>
      <c r="AC80" t="s">
        <v>1719</v>
      </c>
    </row>
    <row r="81" spans="1:29">
      <c r="A81" t="s">
        <v>1706</v>
      </c>
      <c r="B81">
        <v>4000003879</v>
      </c>
      <c r="C81" t="s">
        <v>1707</v>
      </c>
      <c r="D81" t="s">
        <v>1708</v>
      </c>
      <c r="E81">
        <v>2122000</v>
      </c>
      <c r="F81">
        <v>259003230</v>
      </c>
      <c r="G81" t="s">
        <v>1710</v>
      </c>
      <c r="H81" t="s">
        <v>1711</v>
      </c>
      <c r="I81" t="s">
        <v>1442</v>
      </c>
      <c r="J81" t="s">
        <v>1442</v>
      </c>
      <c r="K81" t="s">
        <v>1297</v>
      </c>
      <c r="L81">
        <v>259003230</v>
      </c>
      <c r="M81" t="s">
        <v>1233</v>
      </c>
      <c r="N81" t="s">
        <v>1442</v>
      </c>
      <c r="O81">
        <v>259003230</v>
      </c>
      <c r="P81" t="s">
        <v>1713</v>
      </c>
      <c r="Q81" t="s">
        <v>1231</v>
      </c>
      <c r="R81" t="s">
        <v>1714</v>
      </c>
      <c r="S81">
        <v>0</v>
      </c>
      <c r="T81" t="s">
        <v>1713</v>
      </c>
      <c r="U81" t="s">
        <v>1253</v>
      </c>
      <c r="V81" t="s">
        <v>1963</v>
      </c>
      <c r="W81" t="s">
        <v>1709</v>
      </c>
      <c r="X81" t="s">
        <v>1836</v>
      </c>
      <c r="Y81" t="s">
        <v>1233</v>
      </c>
      <c r="Z81" t="s">
        <v>1837</v>
      </c>
      <c r="AA81" t="s">
        <v>1959</v>
      </c>
      <c r="AB81" t="s">
        <v>1718</v>
      </c>
      <c r="AC81" t="s">
        <v>1719</v>
      </c>
    </row>
    <row r="82" spans="1:29">
      <c r="A82" t="s">
        <v>1706</v>
      </c>
      <c r="B82">
        <v>4000003879</v>
      </c>
      <c r="C82" t="s">
        <v>1707</v>
      </c>
      <c r="D82" t="s">
        <v>1708</v>
      </c>
      <c r="E82">
        <v>2122000</v>
      </c>
      <c r="F82">
        <v>259005084</v>
      </c>
      <c r="G82" t="s">
        <v>1710</v>
      </c>
      <c r="H82" t="s">
        <v>1711</v>
      </c>
      <c r="I82" t="s">
        <v>1449</v>
      </c>
      <c r="J82" t="s">
        <v>1449</v>
      </c>
      <c r="K82" t="s">
        <v>1308</v>
      </c>
      <c r="L82">
        <v>259005084</v>
      </c>
      <c r="M82" t="s">
        <v>1233</v>
      </c>
      <c r="N82" t="s">
        <v>1449</v>
      </c>
      <c r="O82">
        <v>259005084</v>
      </c>
      <c r="P82" t="s">
        <v>1713</v>
      </c>
      <c r="Q82" t="s">
        <v>1231</v>
      </c>
      <c r="R82" t="s">
        <v>1714</v>
      </c>
      <c r="S82">
        <v>0</v>
      </c>
      <c r="T82" t="s">
        <v>1713</v>
      </c>
      <c r="U82" t="s">
        <v>1253</v>
      </c>
      <c r="V82" t="s">
        <v>1964</v>
      </c>
      <c r="W82" t="s">
        <v>1709</v>
      </c>
      <c r="X82" t="s">
        <v>1851</v>
      </c>
      <c r="Y82" t="s">
        <v>1233</v>
      </c>
      <c r="Z82" t="s">
        <v>1852</v>
      </c>
      <c r="AA82" t="s">
        <v>1959</v>
      </c>
      <c r="AB82" t="s">
        <v>1718</v>
      </c>
      <c r="AC82" t="s">
        <v>1719</v>
      </c>
    </row>
    <row r="83" spans="1:29">
      <c r="A83" t="s">
        <v>1706</v>
      </c>
      <c r="B83">
        <v>4000003879</v>
      </c>
      <c r="C83" t="s">
        <v>1707</v>
      </c>
      <c r="D83" t="s">
        <v>1708</v>
      </c>
      <c r="E83">
        <v>2122000</v>
      </c>
      <c r="F83">
        <v>259005911</v>
      </c>
      <c r="G83" t="s">
        <v>1710</v>
      </c>
      <c r="H83" t="s">
        <v>1711</v>
      </c>
      <c r="I83" t="s">
        <v>1502</v>
      </c>
      <c r="J83" t="s">
        <v>1502</v>
      </c>
      <c r="K83" t="s">
        <v>1459</v>
      </c>
      <c r="L83">
        <v>259005911</v>
      </c>
      <c r="M83" t="s">
        <v>1233</v>
      </c>
      <c r="N83" t="s">
        <v>1502</v>
      </c>
      <c r="O83">
        <v>259005911</v>
      </c>
      <c r="P83" t="s">
        <v>1713</v>
      </c>
      <c r="Q83" t="s">
        <v>1231</v>
      </c>
      <c r="R83" t="s">
        <v>1714</v>
      </c>
      <c r="S83">
        <v>0</v>
      </c>
      <c r="T83" t="s">
        <v>1713</v>
      </c>
      <c r="U83" t="s">
        <v>1253</v>
      </c>
      <c r="V83" t="s">
        <v>1965</v>
      </c>
      <c r="W83" t="s">
        <v>1709</v>
      </c>
      <c r="X83" t="s">
        <v>1866</v>
      </c>
      <c r="Y83" t="s">
        <v>1233</v>
      </c>
      <c r="Z83" t="s">
        <v>1867</v>
      </c>
      <c r="AA83" t="s">
        <v>1959</v>
      </c>
      <c r="AB83" t="s">
        <v>1718</v>
      </c>
      <c r="AC83" t="s">
        <v>1719</v>
      </c>
    </row>
    <row r="84" spans="1:29">
      <c r="A84" t="s">
        <v>1706</v>
      </c>
      <c r="B84">
        <v>4000003879</v>
      </c>
      <c r="C84" t="s">
        <v>1707</v>
      </c>
      <c r="D84" t="s">
        <v>1708</v>
      </c>
      <c r="E84">
        <v>2122000</v>
      </c>
      <c r="F84">
        <v>259007012</v>
      </c>
      <c r="G84" t="s">
        <v>1710</v>
      </c>
      <c r="H84" t="s">
        <v>1711</v>
      </c>
      <c r="I84" t="s">
        <v>1524</v>
      </c>
      <c r="J84" t="s">
        <v>1524</v>
      </c>
      <c r="K84" t="s">
        <v>1355</v>
      </c>
      <c r="L84">
        <v>259007012</v>
      </c>
      <c r="M84" t="s">
        <v>1233</v>
      </c>
      <c r="N84" t="s">
        <v>1524</v>
      </c>
      <c r="O84">
        <v>259007012</v>
      </c>
      <c r="P84" t="s">
        <v>1713</v>
      </c>
      <c r="Q84" t="s">
        <v>1231</v>
      </c>
      <c r="R84" t="s">
        <v>1714</v>
      </c>
      <c r="S84">
        <v>0</v>
      </c>
      <c r="T84" t="s">
        <v>1713</v>
      </c>
      <c r="U84" t="s">
        <v>1253</v>
      </c>
      <c r="V84" t="s">
        <v>1966</v>
      </c>
      <c r="W84" t="s">
        <v>1709</v>
      </c>
      <c r="X84" t="s">
        <v>1897</v>
      </c>
      <c r="Y84" t="s">
        <v>1233</v>
      </c>
      <c r="Z84" t="s">
        <v>1898</v>
      </c>
      <c r="AA84" t="s">
        <v>1959</v>
      </c>
      <c r="AB84" t="s">
        <v>1718</v>
      </c>
      <c r="AC84" t="s">
        <v>1719</v>
      </c>
    </row>
    <row r="85" spans="1:29">
      <c r="A85" t="s">
        <v>1706</v>
      </c>
      <c r="B85">
        <v>4000003879</v>
      </c>
      <c r="C85" t="s">
        <v>1707</v>
      </c>
      <c r="D85" t="s">
        <v>1708</v>
      </c>
      <c r="E85">
        <v>2122000</v>
      </c>
      <c r="F85">
        <v>259008282</v>
      </c>
      <c r="G85" t="s">
        <v>1710</v>
      </c>
      <c r="H85" t="s">
        <v>1711</v>
      </c>
      <c r="I85" t="s">
        <v>1664</v>
      </c>
      <c r="J85" t="s">
        <v>1664</v>
      </c>
      <c r="K85" t="s">
        <v>1384</v>
      </c>
      <c r="L85">
        <v>259008282</v>
      </c>
      <c r="M85" t="s">
        <v>1233</v>
      </c>
      <c r="N85" t="s">
        <v>1664</v>
      </c>
      <c r="O85">
        <v>259008282</v>
      </c>
      <c r="P85" t="s">
        <v>1713</v>
      </c>
      <c r="Q85" t="s">
        <v>1231</v>
      </c>
      <c r="R85" t="s">
        <v>1714</v>
      </c>
      <c r="S85">
        <v>0</v>
      </c>
      <c r="T85" t="s">
        <v>1713</v>
      </c>
      <c r="U85" t="s">
        <v>1253</v>
      </c>
      <c r="V85" t="s">
        <v>1967</v>
      </c>
      <c r="W85" t="s">
        <v>1709</v>
      </c>
      <c r="X85" t="s">
        <v>1927</v>
      </c>
      <c r="Y85" t="s">
        <v>1233</v>
      </c>
      <c r="Z85" t="s">
        <v>1928</v>
      </c>
      <c r="AA85" t="s">
        <v>1959</v>
      </c>
      <c r="AB85" t="s">
        <v>1718</v>
      </c>
      <c r="AC85" t="s">
        <v>1719</v>
      </c>
    </row>
    <row r="86" spans="1:29">
      <c r="A86" t="s">
        <v>1706</v>
      </c>
      <c r="B86">
        <v>4000003879</v>
      </c>
      <c r="C86" t="s">
        <v>1707</v>
      </c>
      <c r="D86" t="s">
        <v>1708</v>
      </c>
      <c r="E86">
        <v>2122000</v>
      </c>
      <c r="F86">
        <v>285000061</v>
      </c>
      <c r="G86">
        <v>61786</v>
      </c>
      <c r="H86" t="s">
        <v>250</v>
      </c>
      <c r="I86" t="s">
        <v>1798</v>
      </c>
      <c r="J86" t="s">
        <v>1569</v>
      </c>
      <c r="K86" t="s">
        <v>1569</v>
      </c>
      <c r="L86">
        <v>285000061</v>
      </c>
      <c r="M86" t="s">
        <v>1798</v>
      </c>
      <c r="N86" t="s">
        <v>1805</v>
      </c>
      <c r="O86">
        <v>255006626</v>
      </c>
      <c r="P86" t="s">
        <v>1800</v>
      </c>
      <c r="Q86" t="s">
        <v>1231</v>
      </c>
      <c r="R86">
        <v>1</v>
      </c>
      <c r="S86">
        <v>0</v>
      </c>
      <c r="T86" t="s">
        <v>1713</v>
      </c>
      <c r="U86" t="s">
        <v>1253</v>
      </c>
      <c r="V86" s="45">
        <v>454675</v>
      </c>
      <c r="W86">
        <v>61786</v>
      </c>
      <c r="X86" t="s">
        <v>1968</v>
      </c>
      <c r="Y86" t="s">
        <v>1233</v>
      </c>
      <c r="Z86" t="s">
        <v>1803</v>
      </c>
      <c r="AA86" t="s">
        <v>1969</v>
      </c>
      <c r="AB86" t="s">
        <v>1718</v>
      </c>
      <c r="AC86" t="s">
        <v>1719</v>
      </c>
    </row>
    <row r="87" spans="1:29">
      <c r="A87" t="s">
        <v>1706</v>
      </c>
      <c r="B87">
        <v>4000003879</v>
      </c>
      <c r="C87" t="s">
        <v>1707</v>
      </c>
      <c r="D87" t="s">
        <v>1708</v>
      </c>
      <c r="E87">
        <v>2122000</v>
      </c>
      <c r="F87">
        <v>285000061</v>
      </c>
      <c r="G87">
        <v>61786</v>
      </c>
      <c r="H87" t="s">
        <v>250</v>
      </c>
      <c r="I87" t="s">
        <v>1798</v>
      </c>
      <c r="J87" t="s">
        <v>1569</v>
      </c>
      <c r="K87" t="s">
        <v>1569</v>
      </c>
      <c r="L87">
        <v>285000061</v>
      </c>
      <c r="M87" t="s">
        <v>1970</v>
      </c>
      <c r="N87" t="s">
        <v>1799</v>
      </c>
      <c r="O87">
        <v>400766970</v>
      </c>
      <c r="P87" t="s">
        <v>1800</v>
      </c>
      <c r="Q87" t="s">
        <v>1231</v>
      </c>
      <c r="R87">
        <v>15</v>
      </c>
      <c r="S87">
        <v>15</v>
      </c>
      <c r="T87" t="s">
        <v>1713</v>
      </c>
      <c r="U87" t="s">
        <v>1801</v>
      </c>
      <c r="V87" t="s">
        <v>1971</v>
      </c>
      <c r="W87">
        <v>61786</v>
      </c>
      <c r="X87" t="s">
        <v>1802</v>
      </c>
      <c r="Y87" t="s">
        <v>1233</v>
      </c>
      <c r="Z87" t="s">
        <v>1803</v>
      </c>
      <c r="AA87" t="s">
        <v>1969</v>
      </c>
      <c r="AB87" t="s">
        <v>1718</v>
      </c>
      <c r="AC87" t="s">
        <v>1719</v>
      </c>
    </row>
    <row r="88" spans="1:29">
      <c r="A88" t="s">
        <v>1706</v>
      </c>
      <c r="B88">
        <v>4000003879</v>
      </c>
      <c r="C88" t="s">
        <v>1707</v>
      </c>
      <c r="D88" t="s">
        <v>1708</v>
      </c>
      <c r="E88">
        <v>2122000</v>
      </c>
      <c r="F88">
        <v>2460000171</v>
      </c>
      <c r="G88">
        <v>187394</v>
      </c>
      <c r="H88" t="s">
        <v>117</v>
      </c>
      <c r="I88" t="s">
        <v>1972</v>
      </c>
      <c r="J88" t="s">
        <v>1729</v>
      </c>
      <c r="K88" t="s">
        <v>1729</v>
      </c>
      <c r="L88">
        <v>2510004036</v>
      </c>
      <c r="M88" t="s">
        <v>1973</v>
      </c>
      <c r="N88" t="s">
        <v>1423</v>
      </c>
      <c r="O88">
        <v>255001335</v>
      </c>
      <c r="P88" t="s">
        <v>1974</v>
      </c>
      <c r="Q88" t="s">
        <v>1231</v>
      </c>
      <c r="R88">
        <v>15</v>
      </c>
      <c r="S88">
        <v>15</v>
      </c>
      <c r="T88" t="s">
        <v>1713</v>
      </c>
      <c r="U88" t="s">
        <v>1253</v>
      </c>
      <c r="V88" s="45">
        <v>1652767</v>
      </c>
      <c r="W88">
        <v>187394</v>
      </c>
      <c r="X88" t="s">
        <v>1975</v>
      </c>
      <c r="Y88" t="s">
        <v>1233</v>
      </c>
      <c r="Z88" t="s">
        <v>1803</v>
      </c>
      <c r="AA88" t="s">
        <v>1976</v>
      </c>
      <c r="AB88" t="s">
        <v>1718</v>
      </c>
      <c r="AC88" t="s">
        <v>1719</v>
      </c>
    </row>
    <row r="89" spans="1:29">
      <c r="A89" t="s">
        <v>1706</v>
      </c>
      <c r="B89">
        <v>4000003879</v>
      </c>
      <c r="C89" t="s">
        <v>1707</v>
      </c>
      <c r="D89" t="s">
        <v>1708</v>
      </c>
      <c r="E89">
        <v>2122000</v>
      </c>
      <c r="F89">
        <v>2460001799</v>
      </c>
      <c r="G89">
        <v>188340</v>
      </c>
      <c r="H89" t="s">
        <v>54</v>
      </c>
      <c r="I89" t="s">
        <v>1266</v>
      </c>
      <c r="J89" t="s">
        <v>1977</v>
      </c>
      <c r="K89" t="s">
        <v>1977</v>
      </c>
      <c r="L89">
        <v>2510054359</v>
      </c>
      <c r="M89" t="s">
        <v>1957</v>
      </c>
      <c r="N89" t="s">
        <v>1438</v>
      </c>
      <c r="O89">
        <v>255005381</v>
      </c>
      <c r="P89" t="s">
        <v>1974</v>
      </c>
      <c r="Q89" t="s">
        <v>1231</v>
      </c>
      <c r="R89">
        <v>15</v>
      </c>
      <c r="S89">
        <v>15</v>
      </c>
      <c r="T89" t="s">
        <v>1713</v>
      </c>
      <c r="U89" t="s">
        <v>1253</v>
      </c>
      <c r="V89" s="45">
        <v>385560</v>
      </c>
      <c r="W89">
        <v>188340</v>
      </c>
      <c r="X89" t="s">
        <v>1975</v>
      </c>
      <c r="Y89" t="s">
        <v>1233</v>
      </c>
      <c r="Z89">
        <v>0</v>
      </c>
      <c r="AA89" t="s">
        <v>1976</v>
      </c>
      <c r="AB89" t="s">
        <v>1718</v>
      </c>
      <c r="AC89" t="s">
        <v>1719</v>
      </c>
    </row>
    <row r="90" spans="1:29">
      <c r="A90" t="s">
        <v>1706</v>
      </c>
      <c r="B90">
        <v>4000003879</v>
      </c>
      <c r="C90" t="s">
        <v>1707</v>
      </c>
      <c r="D90" t="s">
        <v>1708</v>
      </c>
      <c r="E90">
        <v>2122000</v>
      </c>
      <c r="F90">
        <v>2460002323</v>
      </c>
      <c r="G90">
        <v>188674</v>
      </c>
      <c r="H90" t="s">
        <v>54</v>
      </c>
      <c r="I90" t="s">
        <v>1957</v>
      </c>
      <c r="J90" t="s">
        <v>1788</v>
      </c>
      <c r="K90" t="s">
        <v>1788</v>
      </c>
      <c r="L90">
        <v>2510071277</v>
      </c>
      <c r="M90" t="s">
        <v>1456</v>
      </c>
      <c r="N90" t="s">
        <v>1281</v>
      </c>
      <c r="O90">
        <v>255006244</v>
      </c>
      <c r="P90" t="s">
        <v>1974</v>
      </c>
      <c r="Q90" t="s">
        <v>1231</v>
      </c>
      <c r="R90">
        <v>15</v>
      </c>
      <c r="S90">
        <v>15</v>
      </c>
      <c r="T90" t="s">
        <v>1713</v>
      </c>
      <c r="U90" t="s">
        <v>1253</v>
      </c>
      <c r="V90" s="45">
        <v>1021398</v>
      </c>
      <c r="W90">
        <v>188674</v>
      </c>
      <c r="X90" t="s">
        <v>1975</v>
      </c>
      <c r="Y90" t="s">
        <v>1233</v>
      </c>
      <c r="Z90">
        <v>0</v>
      </c>
      <c r="AA90" t="s">
        <v>1976</v>
      </c>
      <c r="AB90" t="s">
        <v>1718</v>
      </c>
      <c r="AC90" t="s">
        <v>1719</v>
      </c>
    </row>
    <row r="91" spans="1:29">
      <c r="A91" t="s">
        <v>1706</v>
      </c>
      <c r="B91">
        <v>4000003879</v>
      </c>
      <c r="C91" t="s">
        <v>1707</v>
      </c>
      <c r="D91" t="s">
        <v>1708</v>
      </c>
      <c r="E91">
        <v>2122000</v>
      </c>
      <c r="F91">
        <v>2460012764</v>
      </c>
      <c r="G91">
        <v>193224</v>
      </c>
      <c r="H91" t="s">
        <v>54</v>
      </c>
      <c r="I91" t="s">
        <v>1400</v>
      </c>
      <c r="J91" t="s">
        <v>1978</v>
      </c>
      <c r="K91" t="s">
        <v>1978</v>
      </c>
      <c r="L91">
        <v>2510456071</v>
      </c>
      <c r="M91" t="s">
        <v>1738</v>
      </c>
      <c r="N91" t="s">
        <v>1737</v>
      </c>
      <c r="O91">
        <v>255001754</v>
      </c>
      <c r="P91" t="s">
        <v>1974</v>
      </c>
      <c r="Q91" t="s">
        <v>1231</v>
      </c>
      <c r="R91">
        <v>45</v>
      </c>
      <c r="S91">
        <v>45</v>
      </c>
      <c r="T91" t="s">
        <v>1713</v>
      </c>
      <c r="U91" t="s">
        <v>1253</v>
      </c>
      <c r="V91" s="45">
        <v>385560</v>
      </c>
      <c r="W91">
        <v>193224</v>
      </c>
      <c r="X91" t="s">
        <v>1975</v>
      </c>
      <c r="Y91" t="s">
        <v>1233</v>
      </c>
      <c r="Z91">
        <v>0</v>
      </c>
      <c r="AA91" t="s">
        <v>1976</v>
      </c>
      <c r="AB91" t="s">
        <v>1718</v>
      </c>
      <c r="AC91" t="s">
        <v>1719</v>
      </c>
    </row>
    <row r="92" spans="1:29">
      <c r="A92" t="s">
        <v>1706</v>
      </c>
      <c r="B92">
        <v>4000003879</v>
      </c>
      <c r="C92" t="s">
        <v>1707</v>
      </c>
      <c r="D92" t="s">
        <v>1708</v>
      </c>
      <c r="E92">
        <v>2122000</v>
      </c>
      <c r="F92">
        <v>2510000302</v>
      </c>
      <c r="G92">
        <v>187564</v>
      </c>
      <c r="H92" t="s">
        <v>54</v>
      </c>
      <c r="I92" t="s">
        <v>1979</v>
      </c>
      <c r="J92" t="s">
        <v>1980</v>
      </c>
      <c r="K92" t="s">
        <v>1980</v>
      </c>
      <c r="L92">
        <v>2510000302</v>
      </c>
      <c r="M92" t="s">
        <v>1414</v>
      </c>
      <c r="N92" t="s">
        <v>1423</v>
      </c>
      <c r="O92">
        <v>255001335</v>
      </c>
      <c r="P92" t="s">
        <v>1981</v>
      </c>
      <c r="Q92" t="s">
        <v>1231</v>
      </c>
      <c r="R92">
        <v>15</v>
      </c>
      <c r="S92">
        <v>15</v>
      </c>
      <c r="T92" t="s">
        <v>1713</v>
      </c>
      <c r="U92" t="s">
        <v>1253</v>
      </c>
      <c r="V92" t="s">
        <v>1982</v>
      </c>
      <c r="W92">
        <v>187564</v>
      </c>
      <c r="X92">
        <v>0</v>
      </c>
      <c r="Y92" t="s">
        <v>1233</v>
      </c>
      <c r="Z92">
        <v>0</v>
      </c>
      <c r="AA92" t="s">
        <v>1983</v>
      </c>
      <c r="AB92" t="s">
        <v>1718</v>
      </c>
      <c r="AC92" t="s">
        <v>1719</v>
      </c>
    </row>
    <row r="93" spans="1:29">
      <c r="A93" t="s">
        <v>1706</v>
      </c>
      <c r="B93">
        <v>4000003879</v>
      </c>
      <c r="C93" t="s">
        <v>1707</v>
      </c>
      <c r="D93" t="s">
        <v>1708</v>
      </c>
      <c r="E93">
        <v>2122000</v>
      </c>
      <c r="F93">
        <v>2510000304</v>
      </c>
      <c r="G93">
        <v>187560</v>
      </c>
      <c r="H93" t="s">
        <v>54</v>
      </c>
      <c r="I93" t="s">
        <v>1979</v>
      </c>
      <c r="J93" t="s">
        <v>1980</v>
      </c>
      <c r="K93" t="s">
        <v>1980</v>
      </c>
      <c r="L93">
        <v>2510000304</v>
      </c>
      <c r="M93" t="s">
        <v>1414</v>
      </c>
      <c r="N93" t="s">
        <v>1423</v>
      </c>
      <c r="O93">
        <v>255001335</v>
      </c>
      <c r="P93" t="s">
        <v>1981</v>
      </c>
      <c r="Q93" t="s">
        <v>1231</v>
      </c>
      <c r="R93">
        <v>15</v>
      </c>
      <c r="S93">
        <v>15</v>
      </c>
      <c r="T93" t="s">
        <v>1713</v>
      </c>
      <c r="U93" t="s">
        <v>1253</v>
      </c>
      <c r="V93" t="s">
        <v>1984</v>
      </c>
      <c r="W93">
        <v>187560</v>
      </c>
      <c r="X93">
        <v>0</v>
      </c>
      <c r="Y93" t="s">
        <v>1233</v>
      </c>
      <c r="Z93">
        <v>0</v>
      </c>
      <c r="AA93" t="s">
        <v>1983</v>
      </c>
      <c r="AB93" t="s">
        <v>1718</v>
      </c>
      <c r="AC93" t="s">
        <v>1719</v>
      </c>
    </row>
    <row r="94" spans="1:29">
      <c r="A94" t="s">
        <v>1706</v>
      </c>
      <c r="B94">
        <v>4000003879</v>
      </c>
      <c r="C94" t="s">
        <v>1707</v>
      </c>
      <c r="D94" t="s">
        <v>1708</v>
      </c>
      <c r="E94">
        <v>2122000</v>
      </c>
      <c r="F94">
        <v>2510000560</v>
      </c>
      <c r="G94">
        <v>193510</v>
      </c>
      <c r="H94" t="s">
        <v>117</v>
      </c>
      <c r="I94" t="s">
        <v>1409</v>
      </c>
      <c r="J94" t="s">
        <v>1985</v>
      </c>
      <c r="K94" t="s">
        <v>1985</v>
      </c>
      <c r="L94">
        <v>2510000560</v>
      </c>
      <c r="M94" t="s">
        <v>1986</v>
      </c>
      <c r="N94" t="s">
        <v>1520</v>
      </c>
      <c r="O94">
        <v>255001123</v>
      </c>
      <c r="P94" t="s">
        <v>1981</v>
      </c>
      <c r="Q94" t="s">
        <v>1231</v>
      </c>
      <c r="R94">
        <v>15</v>
      </c>
      <c r="S94">
        <v>15</v>
      </c>
      <c r="T94" t="s">
        <v>1713</v>
      </c>
      <c r="U94" t="s">
        <v>1253</v>
      </c>
      <c r="V94" t="s">
        <v>1987</v>
      </c>
      <c r="W94">
        <v>193510</v>
      </c>
      <c r="X94">
        <v>0</v>
      </c>
      <c r="Y94" t="s">
        <v>1233</v>
      </c>
      <c r="Z94">
        <v>0</v>
      </c>
      <c r="AA94" t="s">
        <v>1983</v>
      </c>
      <c r="AB94" t="s">
        <v>1718</v>
      </c>
      <c r="AC94" t="s">
        <v>1719</v>
      </c>
    </row>
    <row r="95" spans="1:29">
      <c r="A95" t="s">
        <v>1706</v>
      </c>
      <c r="B95">
        <v>4000003879</v>
      </c>
      <c r="C95" t="s">
        <v>1707</v>
      </c>
      <c r="D95" t="s">
        <v>1708</v>
      </c>
      <c r="E95">
        <v>2122000</v>
      </c>
      <c r="F95">
        <v>2510000725</v>
      </c>
      <c r="G95">
        <v>187296</v>
      </c>
      <c r="H95" t="s">
        <v>182</v>
      </c>
      <c r="I95" t="s">
        <v>1988</v>
      </c>
      <c r="J95" t="s">
        <v>1980</v>
      </c>
      <c r="K95" t="s">
        <v>1980</v>
      </c>
      <c r="L95">
        <v>2510000725</v>
      </c>
      <c r="M95" t="s">
        <v>1980</v>
      </c>
      <c r="N95" t="s">
        <v>1728</v>
      </c>
      <c r="O95">
        <v>255000789</v>
      </c>
      <c r="P95" t="s">
        <v>1981</v>
      </c>
      <c r="Q95" t="s">
        <v>1231</v>
      </c>
      <c r="R95">
        <v>15</v>
      </c>
      <c r="S95">
        <v>15</v>
      </c>
      <c r="T95" t="s">
        <v>1713</v>
      </c>
      <c r="U95" t="s">
        <v>1253</v>
      </c>
      <c r="V95" t="s">
        <v>1989</v>
      </c>
      <c r="W95">
        <v>187296</v>
      </c>
      <c r="X95" t="s">
        <v>1622</v>
      </c>
      <c r="Y95" t="s">
        <v>1233</v>
      </c>
      <c r="Z95" t="s">
        <v>1803</v>
      </c>
      <c r="AA95" t="s">
        <v>1983</v>
      </c>
      <c r="AB95" t="s">
        <v>1718</v>
      </c>
      <c r="AC95" t="s">
        <v>1719</v>
      </c>
    </row>
    <row r="96" spans="1:29">
      <c r="A96" t="s">
        <v>1706</v>
      </c>
      <c r="B96">
        <v>4000003879</v>
      </c>
      <c r="C96" t="s">
        <v>1707</v>
      </c>
      <c r="D96" t="s">
        <v>1708</v>
      </c>
      <c r="E96">
        <v>2122000</v>
      </c>
      <c r="F96">
        <v>2510000977</v>
      </c>
      <c r="G96">
        <v>193519</v>
      </c>
      <c r="H96" t="s">
        <v>54</v>
      </c>
      <c r="I96" t="s">
        <v>1410</v>
      </c>
      <c r="J96" t="s">
        <v>1985</v>
      </c>
      <c r="K96" t="s">
        <v>1985</v>
      </c>
      <c r="L96">
        <v>2510000977</v>
      </c>
      <c r="M96" t="s">
        <v>1990</v>
      </c>
      <c r="N96" t="s">
        <v>1765</v>
      </c>
      <c r="O96">
        <v>255003783</v>
      </c>
      <c r="P96" t="s">
        <v>1981</v>
      </c>
      <c r="Q96" t="s">
        <v>1231</v>
      </c>
      <c r="R96">
        <v>45</v>
      </c>
      <c r="S96">
        <v>45</v>
      </c>
      <c r="T96" t="s">
        <v>1713</v>
      </c>
      <c r="U96" t="s">
        <v>1253</v>
      </c>
      <c r="V96" t="s">
        <v>1991</v>
      </c>
      <c r="W96">
        <v>193519</v>
      </c>
      <c r="X96">
        <v>0</v>
      </c>
      <c r="Y96" t="s">
        <v>1233</v>
      </c>
      <c r="Z96">
        <v>0</v>
      </c>
      <c r="AA96" t="s">
        <v>1983</v>
      </c>
      <c r="AB96" t="s">
        <v>1718</v>
      </c>
      <c r="AC96" t="s">
        <v>1719</v>
      </c>
    </row>
    <row r="97" spans="1:29">
      <c r="A97" t="s">
        <v>1706</v>
      </c>
      <c r="B97">
        <v>4000003879</v>
      </c>
      <c r="C97" t="s">
        <v>1707</v>
      </c>
      <c r="D97" t="s">
        <v>1708</v>
      </c>
      <c r="E97">
        <v>2122000</v>
      </c>
      <c r="F97">
        <v>2510001789</v>
      </c>
      <c r="G97">
        <v>187626</v>
      </c>
      <c r="H97" t="s">
        <v>54</v>
      </c>
      <c r="I97" t="s">
        <v>1992</v>
      </c>
      <c r="J97" t="s">
        <v>1720</v>
      </c>
      <c r="K97" t="s">
        <v>1720</v>
      </c>
      <c r="L97">
        <v>2510001789</v>
      </c>
      <c r="M97" t="s">
        <v>1423</v>
      </c>
      <c r="N97" t="s">
        <v>1423</v>
      </c>
      <c r="O97">
        <v>255001335</v>
      </c>
      <c r="P97" t="s">
        <v>1981</v>
      </c>
      <c r="Q97" t="s">
        <v>1231</v>
      </c>
      <c r="R97">
        <v>15</v>
      </c>
      <c r="S97">
        <v>15</v>
      </c>
      <c r="T97" t="s">
        <v>1713</v>
      </c>
      <c r="U97" t="s">
        <v>1253</v>
      </c>
      <c r="V97" t="s">
        <v>1993</v>
      </c>
      <c r="W97">
        <v>187626</v>
      </c>
      <c r="X97">
        <v>0</v>
      </c>
      <c r="Y97" t="s">
        <v>1233</v>
      </c>
      <c r="Z97">
        <v>0</v>
      </c>
      <c r="AA97" t="s">
        <v>1983</v>
      </c>
      <c r="AB97" t="s">
        <v>1718</v>
      </c>
      <c r="AC97" t="s">
        <v>1719</v>
      </c>
    </row>
    <row r="98" spans="1:29">
      <c r="A98" t="s">
        <v>1706</v>
      </c>
      <c r="B98">
        <v>4000003879</v>
      </c>
      <c r="C98" t="s">
        <v>1707</v>
      </c>
      <c r="D98" t="s">
        <v>1708</v>
      </c>
      <c r="E98">
        <v>2122000</v>
      </c>
      <c r="F98">
        <v>2510001790</v>
      </c>
      <c r="G98">
        <v>187627</v>
      </c>
      <c r="H98" t="s">
        <v>530</v>
      </c>
      <c r="I98" t="s">
        <v>1992</v>
      </c>
      <c r="J98" t="s">
        <v>1720</v>
      </c>
      <c r="K98" t="s">
        <v>1720</v>
      </c>
      <c r="L98">
        <v>2510001790</v>
      </c>
      <c r="M98" t="s">
        <v>1423</v>
      </c>
      <c r="N98" t="s">
        <v>1423</v>
      </c>
      <c r="O98">
        <v>255001335</v>
      </c>
      <c r="P98" t="s">
        <v>1981</v>
      </c>
      <c r="Q98" t="s">
        <v>1231</v>
      </c>
      <c r="R98">
        <v>15</v>
      </c>
      <c r="S98">
        <v>15</v>
      </c>
      <c r="T98" t="s">
        <v>1713</v>
      </c>
      <c r="U98" t="s">
        <v>1253</v>
      </c>
      <c r="V98" t="s">
        <v>1994</v>
      </c>
      <c r="W98">
        <v>187627</v>
      </c>
      <c r="X98">
        <v>0</v>
      </c>
      <c r="Y98" t="s">
        <v>1233</v>
      </c>
      <c r="Z98">
        <v>0</v>
      </c>
      <c r="AA98" t="s">
        <v>1983</v>
      </c>
      <c r="AB98" t="s">
        <v>1718</v>
      </c>
      <c r="AC98" t="s">
        <v>1719</v>
      </c>
    </row>
    <row r="99" spans="1:29">
      <c r="A99" t="s">
        <v>1706</v>
      </c>
      <c r="B99">
        <v>4000003879</v>
      </c>
      <c r="C99" t="s">
        <v>1707</v>
      </c>
      <c r="D99" t="s">
        <v>1708</v>
      </c>
      <c r="E99">
        <v>2122000</v>
      </c>
      <c r="F99">
        <v>2510002071</v>
      </c>
      <c r="G99">
        <v>187625</v>
      </c>
      <c r="H99" t="s">
        <v>117</v>
      </c>
      <c r="I99" t="s">
        <v>1992</v>
      </c>
      <c r="J99" t="s">
        <v>1720</v>
      </c>
      <c r="K99" t="s">
        <v>1720</v>
      </c>
      <c r="L99">
        <v>2510002071</v>
      </c>
      <c r="M99" t="s">
        <v>1423</v>
      </c>
      <c r="N99" t="s">
        <v>1423</v>
      </c>
      <c r="O99">
        <v>255001335</v>
      </c>
      <c r="P99" t="s">
        <v>1981</v>
      </c>
      <c r="Q99" t="s">
        <v>1231</v>
      </c>
      <c r="R99">
        <v>15</v>
      </c>
      <c r="S99">
        <v>15</v>
      </c>
      <c r="T99" t="s">
        <v>1713</v>
      </c>
      <c r="U99" t="s">
        <v>1253</v>
      </c>
      <c r="V99" t="s">
        <v>1995</v>
      </c>
      <c r="W99">
        <v>187625</v>
      </c>
      <c r="X99" t="s">
        <v>1622</v>
      </c>
      <c r="Y99" t="s">
        <v>1233</v>
      </c>
      <c r="Z99" t="s">
        <v>1803</v>
      </c>
      <c r="AA99" t="s">
        <v>1983</v>
      </c>
      <c r="AB99" t="s">
        <v>1718</v>
      </c>
      <c r="AC99" t="s">
        <v>1719</v>
      </c>
    </row>
    <row r="100" spans="1:29">
      <c r="A100" t="s">
        <v>1706</v>
      </c>
      <c r="B100">
        <v>4000003879</v>
      </c>
      <c r="C100" t="s">
        <v>1707</v>
      </c>
      <c r="D100" t="s">
        <v>1708</v>
      </c>
      <c r="E100">
        <v>2122000</v>
      </c>
      <c r="F100">
        <v>2510002675</v>
      </c>
      <c r="G100">
        <v>193520</v>
      </c>
      <c r="H100" t="s">
        <v>80</v>
      </c>
      <c r="I100" t="s">
        <v>1410</v>
      </c>
      <c r="J100" t="s">
        <v>1589</v>
      </c>
      <c r="K100" t="s">
        <v>1589</v>
      </c>
      <c r="L100">
        <v>2510002675</v>
      </c>
      <c r="M100" t="s">
        <v>1996</v>
      </c>
      <c r="N100" t="s">
        <v>1520</v>
      </c>
      <c r="O100">
        <v>255001123</v>
      </c>
      <c r="P100" t="s">
        <v>1981</v>
      </c>
      <c r="Q100" t="s">
        <v>1231</v>
      </c>
      <c r="R100">
        <v>15</v>
      </c>
      <c r="S100">
        <v>15</v>
      </c>
      <c r="T100" t="s">
        <v>1713</v>
      </c>
      <c r="U100" t="s">
        <v>1253</v>
      </c>
      <c r="V100" t="s">
        <v>1997</v>
      </c>
      <c r="W100">
        <v>193520</v>
      </c>
      <c r="X100">
        <v>0</v>
      </c>
      <c r="Y100" t="s">
        <v>1233</v>
      </c>
      <c r="Z100">
        <v>0</v>
      </c>
      <c r="AA100" t="s">
        <v>1983</v>
      </c>
      <c r="AB100" t="s">
        <v>1718</v>
      </c>
      <c r="AC100" t="s">
        <v>1719</v>
      </c>
    </row>
    <row r="101" spans="1:29">
      <c r="A101" t="s">
        <v>1706</v>
      </c>
      <c r="B101">
        <v>4000003879</v>
      </c>
      <c r="C101" t="s">
        <v>1707</v>
      </c>
      <c r="D101" t="s">
        <v>1708</v>
      </c>
      <c r="E101">
        <v>2122000</v>
      </c>
      <c r="F101">
        <v>2510003707</v>
      </c>
      <c r="G101">
        <v>193513</v>
      </c>
      <c r="H101" t="s">
        <v>117</v>
      </c>
      <c r="I101" t="s">
        <v>1410</v>
      </c>
      <c r="J101" t="s">
        <v>1411</v>
      </c>
      <c r="K101" t="s">
        <v>1411</v>
      </c>
      <c r="L101">
        <v>2510003707</v>
      </c>
      <c r="M101" t="s">
        <v>1996</v>
      </c>
      <c r="N101" t="s">
        <v>1520</v>
      </c>
      <c r="O101">
        <v>255001123</v>
      </c>
      <c r="P101" t="s">
        <v>1981</v>
      </c>
      <c r="Q101" t="s">
        <v>1231</v>
      </c>
      <c r="R101">
        <v>15</v>
      </c>
      <c r="S101">
        <v>15</v>
      </c>
      <c r="T101" t="s">
        <v>1713</v>
      </c>
      <c r="U101" t="s">
        <v>1253</v>
      </c>
      <c r="V101" t="s">
        <v>1998</v>
      </c>
      <c r="W101">
        <v>193513</v>
      </c>
      <c r="X101">
        <v>0</v>
      </c>
      <c r="Y101" t="s">
        <v>1233</v>
      </c>
      <c r="Z101">
        <v>0</v>
      </c>
      <c r="AA101" t="s">
        <v>1983</v>
      </c>
      <c r="AB101" t="s">
        <v>1718</v>
      </c>
      <c r="AC101" t="s">
        <v>1719</v>
      </c>
    </row>
    <row r="102" spans="1:29">
      <c r="A102" t="s">
        <v>1706</v>
      </c>
      <c r="B102">
        <v>4000003879</v>
      </c>
      <c r="C102" t="s">
        <v>1707</v>
      </c>
      <c r="D102" t="s">
        <v>1708</v>
      </c>
      <c r="E102">
        <v>2122000</v>
      </c>
      <c r="F102">
        <v>2510004036</v>
      </c>
      <c r="G102">
        <v>187394</v>
      </c>
      <c r="H102" t="s">
        <v>117</v>
      </c>
      <c r="I102" t="s">
        <v>1972</v>
      </c>
      <c r="J102" t="s">
        <v>1729</v>
      </c>
      <c r="K102" t="s">
        <v>1729</v>
      </c>
      <c r="L102">
        <v>2510004036</v>
      </c>
      <c r="M102" t="s">
        <v>1973</v>
      </c>
      <c r="N102" t="s">
        <v>1423</v>
      </c>
      <c r="O102">
        <v>255001335</v>
      </c>
      <c r="P102" t="s">
        <v>1981</v>
      </c>
      <c r="Q102" t="s">
        <v>1231</v>
      </c>
      <c r="R102">
        <v>15</v>
      </c>
      <c r="S102">
        <v>15</v>
      </c>
      <c r="T102" t="s">
        <v>1713</v>
      </c>
      <c r="U102" t="s">
        <v>1253</v>
      </c>
      <c r="V102" t="s">
        <v>1999</v>
      </c>
      <c r="W102">
        <v>187394</v>
      </c>
      <c r="X102" t="s">
        <v>1622</v>
      </c>
      <c r="Y102" t="s">
        <v>1233</v>
      </c>
      <c r="Z102" t="s">
        <v>1803</v>
      </c>
      <c r="AA102" t="s">
        <v>1983</v>
      </c>
      <c r="AB102" t="s">
        <v>1718</v>
      </c>
      <c r="AC102" t="s">
        <v>1719</v>
      </c>
    </row>
    <row r="103" spans="1:29">
      <c r="A103" t="s">
        <v>1706</v>
      </c>
      <c r="B103">
        <v>4000003879</v>
      </c>
      <c r="C103" t="s">
        <v>1707</v>
      </c>
      <c r="D103" t="s">
        <v>1708</v>
      </c>
      <c r="E103">
        <v>2122000</v>
      </c>
      <c r="F103">
        <v>2510005003</v>
      </c>
      <c r="G103">
        <v>193490</v>
      </c>
      <c r="H103" t="s">
        <v>117</v>
      </c>
      <c r="I103" t="s">
        <v>1594</v>
      </c>
      <c r="J103" t="s">
        <v>1510</v>
      </c>
      <c r="K103" t="s">
        <v>1510</v>
      </c>
      <c r="L103">
        <v>2510005003</v>
      </c>
      <c r="M103" t="s">
        <v>1596</v>
      </c>
      <c r="N103" t="s">
        <v>1520</v>
      </c>
      <c r="O103">
        <v>255001123</v>
      </c>
      <c r="P103" t="s">
        <v>1981</v>
      </c>
      <c r="Q103" t="s">
        <v>1231</v>
      </c>
      <c r="R103">
        <v>15</v>
      </c>
      <c r="S103">
        <v>15</v>
      </c>
      <c r="T103" t="s">
        <v>1713</v>
      </c>
      <c r="U103" t="s">
        <v>1253</v>
      </c>
      <c r="V103" t="s">
        <v>2000</v>
      </c>
      <c r="W103">
        <v>193490</v>
      </c>
      <c r="X103">
        <v>0</v>
      </c>
      <c r="Y103" t="s">
        <v>1233</v>
      </c>
      <c r="Z103">
        <v>0</v>
      </c>
      <c r="AA103" t="s">
        <v>1983</v>
      </c>
      <c r="AB103" t="s">
        <v>1718</v>
      </c>
      <c r="AC103" t="s">
        <v>1719</v>
      </c>
    </row>
    <row r="104" spans="1:29">
      <c r="A104" t="s">
        <v>1706</v>
      </c>
      <c r="B104">
        <v>4000003879</v>
      </c>
      <c r="C104" t="s">
        <v>1707</v>
      </c>
      <c r="D104" t="s">
        <v>1708</v>
      </c>
      <c r="E104">
        <v>2122000</v>
      </c>
      <c r="F104">
        <v>2510005164</v>
      </c>
      <c r="G104">
        <v>193568</v>
      </c>
      <c r="H104" t="s">
        <v>54</v>
      </c>
      <c r="I104" t="s">
        <v>1411</v>
      </c>
      <c r="J104" t="s">
        <v>1510</v>
      </c>
      <c r="K104" t="s">
        <v>1510</v>
      </c>
      <c r="L104">
        <v>2510005164</v>
      </c>
      <c r="M104" t="s">
        <v>2001</v>
      </c>
      <c r="N104" t="s">
        <v>1737</v>
      </c>
      <c r="O104">
        <v>255001754</v>
      </c>
      <c r="P104" t="s">
        <v>1981</v>
      </c>
      <c r="Q104" t="s">
        <v>1231</v>
      </c>
      <c r="R104">
        <v>15</v>
      </c>
      <c r="S104">
        <v>15</v>
      </c>
      <c r="T104" t="s">
        <v>1713</v>
      </c>
      <c r="U104" t="s">
        <v>1253</v>
      </c>
      <c r="V104" t="s">
        <v>2002</v>
      </c>
      <c r="W104">
        <v>193568</v>
      </c>
      <c r="X104">
        <v>0</v>
      </c>
      <c r="Y104" t="s">
        <v>1233</v>
      </c>
      <c r="Z104">
        <v>0</v>
      </c>
      <c r="AA104" t="s">
        <v>1983</v>
      </c>
      <c r="AB104" t="s">
        <v>1718</v>
      </c>
      <c r="AC104" t="s">
        <v>1719</v>
      </c>
    </row>
    <row r="105" spans="1:29">
      <c r="A105" t="s">
        <v>1706</v>
      </c>
      <c r="B105">
        <v>4000003879</v>
      </c>
      <c r="C105" t="s">
        <v>1707</v>
      </c>
      <c r="D105" t="s">
        <v>1708</v>
      </c>
      <c r="E105">
        <v>2122000</v>
      </c>
      <c r="F105">
        <v>2510005167</v>
      </c>
      <c r="G105">
        <v>193567</v>
      </c>
      <c r="H105" t="s">
        <v>54</v>
      </c>
      <c r="I105" t="s">
        <v>1411</v>
      </c>
      <c r="J105" t="s">
        <v>1510</v>
      </c>
      <c r="K105" t="s">
        <v>1510</v>
      </c>
      <c r="L105">
        <v>2510005167</v>
      </c>
      <c r="M105" t="s">
        <v>2001</v>
      </c>
      <c r="N105" t="s">
        <v>1737</v>
      </c>
      <c r="O105">
        <v>255001754</v>
      </c>
      <c r="P105" t="s">
        <v>1981</v>
      </c>
      <c r="Q105" t="s">
        <v>1231</v>
      </c>
      <c r="R105">
        <v>15</v>
      </c>
      <c r="S105">
        <v>15</v>
      </c>
      <c r="T105" t="s">
        <v>1713</v>
      </c>
      <c r="U105" t="s">
        <v>1253</v>
      </c>
      <c r="V105" t="s">
        <v>2003</v>
      </c>
      <c r="W105">
        <v>193567</v>
      </c>
      <c r="X105">
        <v>0</v>
      </c>
      <c r="Y105" t="s">
        <v>1233</v>
      </c>
      <c r="Z105">
        <v>0</v>
      </c>
      <c r="AA105" t="s">
        <v>1983</v>
      </c>
      <c r="AB105" t="s">
        <v>1718</v>
      </c>
      <c r="AC105" t="s">
        <v>1719</v>
      </c>
    </row>
    <row r="106" spans="1:29">
      <c r="A106" t="s">
        <v>1706</v>
      </c>
      <c r="B106">
        <v>4000003879</v>
      </c>
      <c r="C106" t="s">
        <v>1707</v>
      </c>
      <c r="D106" t="s">
        <v>1708</v>
      </c>
      <c r="E106">
        <v>2122000</v>
      </c>
      <c r="F106">
        <v>2510006411</v>
      </c>
      <c r="G106">
        <v>193521</v>
      </c>
      <c r="H106" t="s">
        <v>135</v>
      </c>
      <c r="I106" t="s">
        <v>1410</v>
      </c>
      <c r="J106" t="s">
        <v>1724</v>
      </c>
      <c r="K106" t="s">
        <v>1724</v>
      </c>
      <c r="L106">
        <v>2510006411</v>
      </c>
      <c r="M106" t="s">
        <v>1996</v>
      </c>
      <c r="N106" t="s">
        <v>1520</v>
      </c>
      <c r="O106">
        <v>255001123</v>
      </c>
      <c r="P106" t="s">
        <v>1981</v>
      </c>
      <c r="Q106" t="s">
        <v>1231</v>
      </c>
      <c r="R106">
        <v>15</v>
      </c>
      <c r="S106">
        <v>15</v>
      </c>
      <c r="T106" t="s">
        <v>1713</v>
      </c>
      <c r="U106" t="s">
        <v>1253</v>
      </c>
      <c r="V106" t="s">
        <v>2004</v>
      </c>
      <c r="W106">
        <v>193521</v>
      </c>
      <c r="X106">
        <v>0</v>
      </c>
      <c r="Y106" t="s">
        <v>1233</v>
      </c>
      <c r="Z106">
        <v>0</v>
      </c>
      <c r="AA106" t="s">
        <v>1983</v>
      </c>
      <c r="AB106" t="s">
        <v>1718</v>
      </c>
      <c r="AC106" t="s">
        <v>1719</v>
      </c>
    </row>
    <row r="107" spans="1:29">
      <c r="A107" t="s">
        <v>1706</v>
      </c>
      <c r="B107">
        <v>4000003879</v>
      </c>
      <c r="C107" t="s">
        <v>1707</v>
      </c>
      <c r="D107" t="s">
        <v>1708</v>
      </c>
      <c r="E107">
        <v>2122000</v>
      </c>
      <c r="F107">
        <v>2510007113</v>
      </c>
      <c r="G107">
        <v>193523</v>
      </c>
      <c r="H107" t="s">
        <v>117</v>
      </c>
      <c r="I107" t="s">
        <v>1598</v>
      </c>
      <c r="J107" t="s">
        <v>1724</v>
      </c>
      <c r="K107" t="s">
        <v>1724</v>
      </c>
      <c r="L107">
        <v>2510007113</v>
      </c>
      <c r="M107" t="s">
        <v>2005</v>
      </c>
      <c r="N107" t="s">
        <v>1737</v>
      </c>
      <c r="O107">
        <v>255001754</v>
      </c>
      <c r="P107" t="s">
        <v>1981</v>
      </c>
      <c r="Q107" t="s">
        <v>1231</v>
      </c>
      <c r="R107">
        <v>15</v>
      </c>
      <c r="S107">
        <v>15</v>
      </c>
      <c r="T107" t="s">
        <v>1713</v>
      </c>
      <c r="U107" t="s">
        <v>1253</v>
      </c>
      <c r="V107" t="s">
        <v>2006</v>
      </c>
      <c r="W107">
        <v>193523</v>
      </c>
      <c r="X107">
        <v>0</v>
      </c>
      <c r="Y107" t="s">
        <v>1233</v>
      </c>
      <c r="Z107">
        <v>0</v>
      </c>
      <c r="AA107" t="s">
        <v>1983</v>
      </c>
      <c r="AB107" t="s">
        <v>1718</v>
      </c>
      <c r="AC107" t="s">
        <v>1719</v>
      </c>
    </row>
    <row r="108" spans="1:29">
      <c r="A108" t="s">
        <v>1706</v>
      </c>
      <c r="B108">
        <v>4000003879</v>
      </c>
      <c r="C108" t="s">
        <v>1707</v>
      </c>
      <c r="D108" t="s">
        <v>1708</v>
      </c>
      <c r="E108">
        <v>2122000</v>
      </c>
      <c r="F108">
        <v>2510007426</v>
      </c>
      <c r="G108">
        <v>193476</v>
      </c>
      <c r="H108" t="s">
        <v>117</v>
      </c>
      <c r="I108" t="s">
        <v>1588</v>
      </c>
      <c r="J108" t="s">
        <v>1724</v>
      </c>
      <c r="K108" t="s">
        <v>1724</v>
      </c>
      <c r="L108">
        <v>2510007426</v>
      </c>
      <c r="M108" t="s">
        <v>1510</v>
      </c>
      <c r="N108" t="s">
        <v>1520</v>
      </c>
      <c r="O108">
        <v>255001123</v>
      </c>
      <c r="P108" t="s">
        <v>1981</v>
      </c>
      <c r="Q108" t="s">
        <v>1231</v>
      </c>
      <c r="R108">
        <v>15</v>
      </c>
      <c r="S108">
        <v>15</v>
      </c>
      <c r="T108" t="s">
        <v>1713</v>
      </c>
      <c r="U108" t="s">
        <v>1253</v>
      </c>
      <c r="V108" t="s">
        <v>2007</v>
      </c>
      <c r="W108">
        <v>193476</v>
      </c>
      <c r="X108">
        <v>0</v>
      </c>
      <c r="Y108" t="s">
        <v>1233</v>
      </c>
      <c r="Z108">
        <v>0</v>
      </c>
      <c r="AA108" t="s">
        <v>1983</v>
      </c>
      <c r="AB108" t="s">
        <v>1718</v>
      </c>
      <c r="AC108" t="s">
        <v>1719</v>
      </c>
    </row>
    <row r="109" spans="1:29">
      <c r="A109" t="s">
        <v>1706</v>
      </c>
      <c r="B109">
        <v>4000003879</v>
      </c>
      <c r="C109" t="s">
        <v>1707</v>
      </c>
      <c r="D109" t="s">
        <v>1708</v>
      </c>
      <c r="E109">
        <v>2122000</v>
      </c>
      <c r="F109">
        <v>2510007543</v>
      </c>
      <c r="G109">
        <v>187696</v>
      </c>
      <c r="H109" t="s">
        <v>54</v>
      </c>
      <c r="I109" t="s">
        <v>2008</v>
      </c>
      <c r="J109" t="s">
        <v>2009</v>
      </c>
      <c r="K109" t="s">
        <v>2009</v>
      </c>
      <c r="L109">
        <v>2510007543</v>
      </c>
      <c r="M109" t="s">
        <v>1252</v>
      </c>
      <c r="N109" t="s">
        <v>1254</v>
      </c>
      <c r="O109">
        <v>255002024</v>
      </c>
      <c r="P109" t="s">
        <v>1981</v>
      </c>
      <c r="Q109" t="s">
        <v>1231</v>
      </c>
      <c r="R109">
        <v>15</v>
      </c>
      <c r="S109">
        <v>15</v>
      </c>
      <c r="T109" t="s">
        <v>1713</v>
      </c>
      <c r="U109" t="s">
        <v>1253</v>
      </c>
      <c r="V109" t="s">
        <v>2010</v>
      </c>
      <c r="W109">
        <v>187696</v>
      </c>
      <c r="X109">
        <v>0</v>
      </c>
      <c r="Y109" t="s">
        <v>1233</v>
      </c>
      <c r="Z109">
        <v>0</v>
      </c>
      <c r="AA109" t="s">
        <v>1983</v>
      </c>
      <c r="AB109" t="s">
        <v>1718</v>
      </c>
      <c r="AC109" t="s">
        <v>1719</v>
      </c>
    </row>
    <row r="110" spans="1:29">
      <c r="A110" t="s">
        <v>1706</v>
      </c>
      <c r="B110">
        <v>4000003879</v>
      </c>
      <c r="C110" t="s">
        <v>1707</v>
      </c>
      <c r="D110" t="s">
        <v>1708</v>
      </c>
      <c r="E110">
        <v>2122000</v>
      </c>
      <c r="F110">
        <v>2510007567</v>
      </c>
      <c r="G110">
        <v>187697</v>
      </c>
      <c r="H110" t="s">
        <v>54</v>
      </c>
      <c r="I110" t="s">
        <v>2008</v>
      </c>
      <c r="J110" t="s">
        <v>2009</v>
      </c>
      <c r="K110" t="s">
        <v>2009</v>
      </c>
      <c r="L110">
        <v>2510007567</v>
      </c>
      <c r="M110" t="s">
        <v>1252</v>
      </c>
      <c r="N110" t="s">
        <v>1254</v>
      </c>
      <c r="O110">
        <v>255002024</v>
      </c>
      <c r="P110" t="s">
        <v>1981</v>
      </c>
      <c r="Q110" t="s">
        <v>1231</v>
      </c>
      <c r="R110">
        <v>15</v>
      </c>
      <c r="S110">
        <v>15</v>
      </c>
      <c r="T110" t="s">
        <v>1713</v>
      </c>
      <c r="U110" t="s">
        <v>1253</v>
      </c>
      <c r="V110" t="s">
        <v>2011</v>
      </c>
      <c r="W110">
        <v>187697</v>
      </c>
      <c r="X110">
        <v>0</v>
      </c>
      <c r="Y110" t="s">
        <v>1233</v>
      </c>
      <c r="Z110">
        <v>0</v>
      </c>
      <c r="AA110" t="s">
        <v>1983</v>
      </c>
      <c r="AB110" t="s">
        <v>1718</v>
      </c>
      <c r="AC110" t="s">
        <v>1719</v>
      </c>
    </row>
    <row r="111" spans="1:29">
      <c r="A111" t="s">
        <v>1706</v>
      </c>
      <c r="B111">
        <v>4000003879</v>
      </c>
      <c r="C111" t="s">
        <v>1707</v>
      </c>
      <c r="D111" t="s">
        <v>1708</v>
      </c>
      <c r="E111">
        <v>2122000</v>
      </c>
      <c r="F111">
        <v>2510008290</v>
      </c>
      <c r="G111">
        <v>187519</v>
      </c>
      <c r="H111" t="s">
        <v>117</v>
      </c>
      <c r="I111" t="s">
        <v>2012</v>
      </c>
      <c r="J111" t="s">
        <v>2009</v>
      </c>
      <c r="K111" t="s">
        <v>2009</v>
      </c>
      <c r="L111">
        <v>2510008290</v>
      </c>
      <c r="M111" t="s">
        <v>1230</v>
      </c>
      <c r="N111" t="s">
        <v>1423</v>
      </c>
      <c r="O111">
        <v>255001335</v>
      </c>
      <c r="P111" t="s">
        <v>1981</v>
      </c>
      <c r="Q111" t="s">
        <v>1231</v>
      </c>
      <c r="R111">
        <v>15</v>
      </c>
      <c r="S111">
        <v>15</v>
      </c>
      <c r="T111" t="s">
        <v>1713</v>
      </c>
      <c r="U111" t="s">
        <v>1253</v>
      </c>
      <c r="V111" t="s">
        <v>2013</v>
      </c>
      <c r="W111">
        <v>187519</v>
      </c>
      <c r="X111" t="s">
        <v>1622</v>
      </c>
      <c r="Y111" t="s">
        <v>1233</v>
      </c>
      <c r="Z111" t="s">
        <v>1803</v>
      </c>
      <c r="AA111" t="s">
        <v>1983</v>
      </c>
      <c r="AB111" t="s">
        <v>1718</v>
      </c>
      <c r="AC111" t="s">
        <v>1719</v>
      </c>
    </row>
    <row r="112" spans="1:29">
      <c r="A112" t="s">
        <v>1706</v>
      </c>
      <c r="B112">
        <v>4000003879</v>
      </c>
      <c r="C112" t="s">
        <v>1707</v>
      </c>
      <c r="D112" t="s">
        <v>1708</v>
      </c>
      <c r="E112">
        <v>2122000</v>
      </c>
      <c r="F112">
        <v>2510009040</v>
      </c>
      <c r="G112">
        <v>193217</v>
      </c>
      <c r="H112" t="s">
        <v>117</v>
      </c>
      <c r="I112" t="s">
        <v>1581</v>
      </c>
      <c r="J112" t="s">
        <v>2014</v>
      </c>
      <c r="K112" t="s">
        <v>2014</v>
      </c>
      <c r="L112">
        <v>2510009040</v>
      </c>
      <c r="M112" t="s">
        <v>1585</v>
      </c>
      <c r="N112" t="s">
        <v>1520</v>
      </c>
      <c r="O112">
        <v>255001123</v>
      </c>
      <c r="P112" t="s">
        <v>1981</v>
      </c>
      <c r="Q112" t="s">
        <v>1231</v>
      </c>
      <c r="R112">
        <v>15</v>
      </c>
      <c r="S112">
        <v>15</v>
      </c>
      <c r="T112" t="s">
        <v>1713</v>
      </c>
      <c r="U112" t="s">
        <v>1253</v>
      </c>
      <c r="V112" t="s">
        <v>2015</v>
      </c>
      <c r="W112">
        <v>193217</v>
      </c>
      <c r="X112">
        <v>0</v>
      </c>
      <c r="Y112" t="s">
        <v>1233</v>
      </c>
      <c r="Z112">
        <v>0</v>
      </c>
      <c r="AA112" t="s">
        <v>1983</v>
      </c>
      <c r="AB112" t="s">
        <v>1718</v>
      </c>
      <c r="AC112" t="s">
        <v>1719</v>
      </c>
    </row>
    <row r="113" spans="1:29">
      <c r="A113" t="s">
        <v>1706</v>
      </c>
      <c r="B113">
        <v>4000003879</v>
      </c>
      <c r="C113" t="s">
        <v>1707</v>
      </c>
      <c r="D113" t="s">
        <v>1708</v>
      </c>
      <c r="E113">
        <v>2122000</v>
      </c>
      <c r="F113">
        <v>2510009258</v>
      </c>
      <c r="G113">
        <v>187561</v>
      </c>
      <c r="H113" t="s">
        <v>135</v>
      </c>
      <c r="I113" t="s">
        <v>1979</v>
      </c>
      <c r="J113" t="s">
        <v>1728</v>
      </c>
      <c r="K113" t="s">
        <v>1728</v>
      </c>
      <c r="L113">
        <v>2510009258</v>
      </c>
      <c r="M113" t="s">
        <v>1414</v>
      </c>
      <c r="N113" t="s">
        <v>1423</v>
      </c>
      <c r="O113">
        <v>255001335</v>
      </c>
      <c r="P113" t="s">
        <v>1981</v>
      </c>
      <c r="Q113" t="s">
        <v>1231</v>
      </c>
      <c r="R113">
        <v>15</v>
      </c>
      <c r="S113">
        <v>15</v>
      </c>
      <c r="T113" t="s">
        <v>1713</v>
      </c>
      <c r="U113" t="s">
        <v>1253</v>
      </c>
      <c r="V113" t="s">
        <v>2016</v>
      </c>
      <c r="W113">
        <v>187561</v>
      </c>
      <c r="X113">
        <v>0</v>
      </c>
      <c r="Y113" t="s">
        <v>1233</v>
      </c>
      <c r="Z113">
        <v>0</v>
      </c>
      <c r="AA113" t="s">
        <v>1983</v>
      </c>
      <c r="AB113" t="s">
        <v>1718</v>
      </c>
      <c r="AC113" t="s">
        <v>1719</v>
      </c>
    </row>
    <row r="114" spans="1:29">
      <c r="A114" t="s">
        <v>1706</v>
      </c>
      <c r="B114">
        <v>4000003879</v>
      </c>
      <c r="C114" t="s">
        <v>1707</v>
      </c>
      <c r="D114" t="s">
        <v>1708</v>
      </c>
      <c r="E114">
        <v>2122000</v>
      </c>
      <c r="F114">
        <v>2510009847</v>
      </c>
      <c r="G114">
        <v>193570</v>
      </c>
      <c r="H114" t="s">
        <v>117</v>
      </c>
      <c r="I114" t="s">
        <v>1411</v>
      </c>
      <c r="J114" t="s">
        <v>1596</v>
      </c>
      <c r="K114" t="s">
        <v>1596</v>
      </c>
      <c r="L114">
        <v>2510009847</v>
      </c>
      <c r="M114" t="s">
        <v>2001</v>
      </c>
      <c r="N114" t="s">
        <v>1737</v>
      </c>
      <c r="O114">
        <v>255001754</v>
      </c>
      <c r="P114" t="s">
        <v>1981</v>
      </c>
      <c r="Q114" t="s">
        <v>1231</v>
      </c>
      <c r="R114">
        <v>15</v>
      </c>
      <c r="S114">
        <v>15</v>
      </c>
      <c r="T114" t="s">
        <v>1713</v>
      </c>
      <c r="U114" t="s">
        <v>1253</v>
      </c>
      <c r="V114" t="s">
        <v>2017</v>
      </c>
      <c r="W114">
        <v>193570</v>
      </c>
      <c r="X114">
        <v>0</v>
      </c>
      <c r="Y114" t="s">
        <v>1233</v>
      </c>
      <c r="Z114">
        <v>0</v>
      </c>
      <c r="AA114" t="s">
        <v>1983</v>
      </c>
      <c r="AB114" t="s">
        <v>1718</v>
      </c>
      <c r="AC114" t="s">
        <v>1719</v>
      </c>
    </row>
    <row r="115" spans="1:29">
      <c r="A115" t="s">
        <v>1706</v>
      </c>
      <c r="B115">
        <v>4000003879</v>
      </c>
      <c r="C115" t="s">
        <v>1707</v>
      </c>
      <c r="D115" t="s">
        <v>1708</v>
      </c>
      <c r="E115">
        <v>2122000</v>
      </c>
      <c r="F115">
        <v>2510010066</v>
      </c>
      <c r="G115">
        <v>193511</v>
      </c>
      <c r="H115" t="s">
        <v>117</v>
      </c>
      <c r="I115" t="s">
        <v>1410</v>
      </c>
      <c r="J115" t="s">
        <v>1596</v>
      </c>
      <c r="K115" t="s">
        <v>1596</v>
      </c>
      <c r="L115">
        <v>2510010066</v>
      </c>
      <c r="M115" t="s">
        <v>1996</v>
      </c>
      <c r="N115" t="s">
        <v>1737</v>
      </c>
      <c r="O115">
        <v>255001754</v>
      </c>
      <c r="P115" t="s">
        <v>1981</v>
      </c>
      <c r="Q115" t="s">
        <v>1231</v>
      </c>
      <c r="R115">
        <v>15</v>
      </c>
      <c r="S115">
        <v>15</v>
      </c>
      <c r="T115" t="s">
        <v>1713</v>
      </c>
      <c r="U115" t="s">
        <v>1253</v>
      </c>
      <c r="V115" t="s">
        <v>2018</v>
      </c>
      <c r="W115">
        <v>193511</v>
      </c>
      <c r="X115">
        <v>0</v>
      </c>
      <c r="Y115" t="s">
        <v>1233</v>
      </c>
      <c r="Z115">
        <v>0</v>
      </c>
      <c r="AA115" t="s">
        <v>1983</v>
      </c>
      <c r="AB115" t="s">
        <v>1718</v>
      </c>
      <c r="AC115" t="s">
        <v>1719</v>
      </c>
    </row>
    <row r="116" spans="1:29">
      <c r="A116" t="s">
        <v>1706</v>
      </c>
      <c r="B116">
        <v>4000003879</v>
      </c>
      <c r="C116" t="s">
        <v>1707</v>
      </c>
      <c r="D116" t="s">
        <v>1708</v>
      </c>
      <c r="E116">
        <v>2122000</v>
      </c>
      <c r="F116">
        <v>2510011017</v>
      </c>
      <c r="G116">
        <v>193563</v>
      </c>
      <c r="H116" t="s">
        <v>117</v>
      </c>
      <c r="I116" t="s">
        <v>1589</v>
      </c>
      <c r="J116" t="s">
        <v>1986</v>
      </c>
      <c r="K116" t="s">
        <v>1986</v>
      </c>
      <c r="L116">
        <v>2510011017</v>
      </c>
      <c r="M116" t="s">
        <v>2019</v>
      </c>
      <c r="N116" t="s">
        <v>1737</v>
      </c>
      <c r="O116">
        <v>255001754</v>
      </c>
      <c r="P116" t="s">
        <v>1981</v>
      </c>
      <c r="Q116" t="s">
        <v>1231</v>
      </c>
      <c r="R116">
        <v>15</v>
      </c>
      <c r="S116">
        <v>15</v>
      </c>
      <c r="T116" t="s">
        <v>1713</v>
      </c>
      <c r="U116" t="s">
        <v>1253</v>
      </c>
      <c r="V116" t="s">
        <v>2020</v>
      </c>
      <c r="W116">
        <v>193563</v>
      </c>
      <c r="X116">
        <v>0</v>
      </c>
      <c r="Y116" t="s">
        <v>1233</v>
      </c>
      <c r="Z116">
        <v>0</v>
      </c>
      <c r="AA116" t="s">
        <v>1983</v>
      </c>
      <c r="AB116" t="s">
        <v>1718</v>
      </c>
      <c r="AC116" t="s">
        <v>1719</v>
      </c>
    </row>
    <row r="117" spans="1:29">
      <c r="A117" t="s">
        <v>1706</v>
      </c>
      <c r="B117">
        <v>4000003879</v>
      </c>
      <c r="C117" t="s">
        <v>1707</v>
      </c>
      <c r="D117" t="s">
        <v>1708</v>
      </c>
      <c r="E117">
        <v>2122000</v>
      </c>
      <c r="F117">
        <v>2510013362</v>
      </c>
      <c r="G117">
        <v>187773</v>
      </c>
      <c r="H117" t="s">
        <v>54</v>
      </c>
      <c r="I117" t="s">
        <v>1229</v>
      </c>
      <c r="J117" t="s">
        <v>1230</v>
      </c>
      <c r="K117" t="s">
        <v>1230</v>
      </c>
      <c r="L117">
        <v>2510013362</v>
      </c>
      <c r="M117" t="s">
        <v>1418</v>
      </c>
      <c r="N117" t="s">
        <v>1258</v>
      </c>
      <c r="O117">
        <v>255002604</v>
      </c>
      <c r="P117" t="s">
        <v>1981</v>
      </c>
      <c r="Q117" t="s">
        <v>1231</v>
      </c>
      <c r="R117">
        <v>15</v>
      </c>
      <c r="S117">
        <v>15</v>
      </c>
      <c r="T117" t="s">
        <v>1713</v>
      </c>
      <c r="U117" t="s">
        <v>1253</v>
      </c>
      <c r="V117" t="s">
        <v>2021</v>
      </c>
      <c r="W117">
        <v>187773</v>
      </c>
      <c r="X117">
        <v>0</v>
      </c>
      <c r="Y117" t="s">
        <v>1233</v>
      </c>
      <c r="Z117">
        <v>0</v>
      </c>
      <c r="AA117" t="s">
        <v>1983</v>
      </c>
      <c r="AB117" t="s">
        <v>1718</v>
      </c>
      <c r="AC117" t="s">
        <v>1719</v>
      </c>
    </row>
    <row r="118" spans="1:29">
      <c r="A118" t="s">
        <v>1706</v>
      </c>
      <c r="B118">
        <v>4000003879</v>
      </c>
      <c r="C118" t="s">
        <v>1707</v>
      </c>
      <c r="D118" t="s">
        <v>1708</v>
      </c>
      <c r="E118">
        <v>2122000</v>
      </c>
      <c r="F118">
        <v>2510014878</v>
      </c>
      <c r="G118">
        <v>187798</v>
      </c>
      <c r="H118" t="s">
        <v>54</v>
      </c>
      <c r="I118" t="s">
        <v>1230</v>
      </c>
      <c r="J118" t="s">
        <v>1414</v>
      </c>
      <c r="K118" t="s">
        <v>1414</v>
      </c>
      <c r="L118">
        <v>2510014878</v>
      </c>
      <c r="M118" t="s">
        <v>1430</v>
      </c>
      <c r="N118" t="s">
        <v>1258</v>
      </c>
      <c r="O118">
        <v>255002604</v>
      </c>
      <c r="P118" t="s">
        <v>1981</v>
      </c>
      <c r="Q118" t="s">
        <v>1231</v>
      </c>
      <c r="R118">
        <v>15</v>
      </c>
      <c r="S118">
        <v>15</v>
      </c>
      <c r="T118" t="s">
        <v>1713</v>
      </c>
      <c r="U118" t="s">
        <v>1253</v>
      </c>
      <c r="V118" t="s">
        <v>2022</v>
      </c>
      <c r="W118">
        <v>187798</v>
      </c>
      <c r="X118">
        <v>0</v>
      </c>
      <c r="Y118" t="s">
        <v>1233</v>
      </c>
      <c r="Z118">
        <v>0</v>
      </c>
      <c r="AA118" t="s">
        <v>1983</v>
      </c>
      <c r="AB118" t="s">
        <v>1718</v>
      </c>
      <c r="AC118" t="s">
        <v>1719</v>
      </c>
    </row>
    <row r="119" spans="1:29">
      <c r="A119" t="s">
        <v>1706</v>
      </c>
      <c r="B119">
        <v>4000003879</v>
      </c>
      <c r="C119" t="s">
        <v>1707</v>
      </c>
      <c r="D119" t="s">
        <v>1708</v>
      </c>
      <c r="E119">
        <v>2122000</v>
      </c>
      <c r="F119">
        <v>2510015539</v>
      </c>
      <c r="G119">
        <v>193689</v>
      </c>
      <c r="H119" t="s">
        <v>54</v>
      </c>
      <c r="I119" t="s">
        <v>1996</v>
      </c>
      <c r="J119" t="s">
        <v>1520</v>
      </c>
      <c r="K119" t="s">
        <v>1520</v>
      </c>
      <c r="L119">
        <v>2510015539</v>
      </c>
      <c r="M119" t="s">
        <v>1514</v>
      </c>
      <c r="N119" t="s">
        <v>1514</v>
      </c>
      <c r="O119">
        <v>255002281</v>
      </c>
      <c r="P119" t="s">
        <v>1981</v>
      </c>
      <c r="Q119" t="s">
        <v>1231</v>
      </c>
      <c r="R119">
        <v>15</v>
      </c>
      <c r="S119">
        <v>15</v>
      </c>
      <c r="T119" t="s">
        <v>1713</v>
      </c>
      <c r="U119" t="s">
        <v>1253</v>
      </c>
      <c r="V119" t="s">
        <v>2023</v>
      </c>
      <c r="W119">
        <v>193689</v>
      </c>
      <c r="X119">
        <v>0</v>
      </c>
      <c r="Y119" t="s">
        <v>1233</v>
      </c>
      <c r="Z119">
        <v>0</v>
      </c>
      <c r="AA119" t="s">
        <v>1983</v>
      </c>
      <c r="AB119" t="s">
        <v>1718</v>
      </c>
      <c r="AC119" t="s">
        <v>1719</v>
      </c>
    </row>
    <row r="120" spans="1:29">
      <c r="A120" t="s">
        <v>1706</v>
      </c>
      <c r="B120">
        <v>4000003879</v>
      </c>
      <c r="C120" t="s">
        <v>1707</v>
      </c>
      <c r="D120" t="s">
        <v>1708</v>
      </c>
      <c r="E120">
        <v>2122000</v>
      </c>
      <c r="F120">
        <v>2510015934</v>
      </c>
      <c r="G120">
        <v>193670</v>
      </c>
      <c r="H120" t="s">
        <v>117</v>
      </c>
      <c r="I120" t="s">
        <v>1986</v>
      </c>
      <c r="J120" t="s">
        <v>2005</v>
      </c>
      <c r="K120" t="s">
        <v>2005</v>
      </c>
      <c r="L120">
        <v>2510015934</v>
      </c>
      <c r="M120" t="s">
        <v>2024</v>
      </c>
      <c r="N120" t="s">
        <v>1514</v>
      </c>
      <c r="O120">
        <v>255002281</v>
      </c>
      <c r="P120" t="s">
        <v>1981</v>
      </c>
      <c r="Q120" t="s">
        <v>1231</v>
      </c>
      <c r="R120">
        <v>15</v>
      </c>
      <c r="S120">
        <v>15</v>
      </c>
      <c r="T120" t="s">
        <v>1713</v>
      </c>
      <c r="U120" t="s">
        <v>1253</v>
      </c>
      <c r="V120" t="s">
        <v>2025</v>
      </c>
      <c r="W120">
        <v>193670</v>
      </c>
      <c r="X120" t="s">
        <v>1622</v>
      </c>
      <c r="Y120" t="s">
        <v>1233</v>
      </c>
      <c r="Z120" t="s">
        <v>1803</v>
      </c>
      <c r="AA120" t="s">
        <v>1983</v>
      </c>
      <c r="AB120" t="s">
        <v>1718</v>
      </c>
      <c r="AC120" t="s">
        <v>1719</v>
      </c>
    </row>
    <row r="121" spans="1:29">
      <c r="A121" t="s">
        <v>1706</v>
      </c>
      <c r="B121">
        <v>4000003879</v>
      </c>
      <c r="C121" t="s">
        <v>1707</v>
      </c>
      <c r="D121" t="s">
        <v>1708</v>
      </c>
      <c r="E121">
        <v>2122000</v>
      </c>
      <c r="F121">
        <v>2510015935</v>
      </c>
      <c r="G121">
        <v>193650</v>
      </c>
      <c r="H121" t="s">
        <v>117</v>
      </c>
      <c r="I121" t="s">
        <v>1986</v>
      </c>
      <c r="J121" t="s">
        <v>2005</v>
      </c>
      <c r="K121" t="s">
        <v>2005</v>
      </c>
      <c r="L121">
        <v>2510015935</v>
      </c>
      <c r="M121" t="s">
        <v>2024</v>
      </c>
      <c r="N121" t="s">
        <v>1514</v>
      </c>
      <c r="O121">
        <v>255002281</v>
      </c>
      <c r="P121" t="s">
        <v>1981</v>
      </c>
      <c r="Q121" t="s">
        <v>1231</v>
      </c>
      <c r="R121">
        <v>15</v>
      </c>
      <c r="S121">
        <v>15</v>
      </c>
      <c r="T121" t="s">
        <v>1713</v>
      </c>
      <c r="U121" t="s">
        <v>1253</v>
      </c>
      <c r="V121" t="s">
        <v>2026</v>
      </c>
      <c r="W121">
        <v>193650</v>
      </c>
      <c r="X121" t="s">
        <v>1622</v>
      </c>
      <c r="Y121" t="s">
        <v>1233</v>
      </c>
      <c r="Z121" t="s">
        <v>1803</v>
      </c>
      <c r="AA121" t="s">
        <v>1983</v>
      </c>
      <c r="AB121" t="s">
        <v>1718</v>
      </c>
      <c r="AC121" t="s">
        <v>1719</v>
      </c>
    </row>
    <row r="122" spans="1:29">
      <c r="A122" t="s">
        <v>1706</v>
      </c>
      <c r="B122">
        <v>4000003879</v>
      </c>
      <c r="C122" t="s">
        <v>1707</v>
      </c>
      <c r="D122" t="s">
        <v>1708</v>
      </c>
      <c r="E122">
        <v>2122000</v>
      </c>
      <c r="F122">
        <v>2510015936</v>
      </c>
      <c r="G122">
        <v>193620</v>
      </c>
      <c r="H122" t="s">
        <v>117</v>
      </c>
      <c r="I122" t="s">
        <v>1597</v>
      </c>
      <c r="J122" t="s">
        <v>2005</v>
      </c>
      <c r="K122" t="s">
        <v>2005</v>
      </c>
      <c r="L122">
        <v>2510015936</v>
      </c>
      <c r="M122" t="s">
        <v>2027</v>
      </c>
      <c r="N122" t="s">
        <v>1514</v>
      </c>
      <c r="O122">
        <v>255002281</v>
      </c>
      <c r="P122" t="s">
        <v>1981</v>
      </c>
      <c r="Q122" t="s">
        <v>1231</v>
      </c>
      <c r="R122">
        <v>15</v>
      </c>
      <c r="S122">
        <v>15</v>
      </c>
      <c r="T122" t="s">
        <v>1713</v>
      </c>
      <c r="U122" t="s">
        <v>1253</v>
      </c>
      <c r="V122" t="s">
        <v>2028</v>
      </c>
      <c r="W122">
        <v>193620</v>
      </c>
      <c r="X122" t="s">
        <v>1622</v>
      </c>
      <c r="Y122" t="s">
        <v>1233</v>
      </c>
      <c r="Z122" t="s">
        <v>1803</v>
      </c>
      <c r="AA122" t="s">
        <v>1983</v>
      </c>
      <c r="AB122" t="s">
        <v>1718</v>
      </c>
      <c r="AC122" t="s">
        <v>1719</v>
      </c>
    </row>
    <row r="123" spans="1:29">
      <c r="A123" t="s">
        <v>1706</v>
      </c>
      <c r="B123">
        <v>4000003879</v>
      </c>
      <c r="C123" t="s">
        <v>1707</v>
      </c>
      <c r="D123" t="s">
        <v>1708</v>
      </c>
      <c r="E123">
        <v>2122000</v>
      </c>
      <c r="F123">
        <v>2510017920</v>
      </c>
      <c r="G123">
        <v>187830</v>
      </c>
      <c r="H123" t="s">
        <v>117</v>
      </c>
      <c r="I123" t="s">
        <v>1414</v>
      </c>
      <c r="J123" t="s">
        <v>1423</v>
      </c>
      <c r="K123" t="s">
        <v>1423</v>
      </c>
      <c r="L123">
        <v>2510017920</v>
      </c>
      <c r="M123" t="s">
        <v>1263</v>
      </c>
      <c r="N123" t="s">
        <v>1258</v>
      </c>
      <c r="O123">
        <v>255002604</v>
      </c>
      <c r="P123" t="s">
        <v>1981</v>
      </c>
      <c r="Q123" t="s">
        <v>1231</v>
      </c>
      <c r="R123">
        <v>15</v>
      </c>
      <c r="S123">
        <v>15</v>
      </c>
      <c r="T123" t="s">
        <v>1713</v>
      </c>
      <c r="U123" t="s">
        <v>1253</v>
      </c>
      <c r="V123" t="s">
        <v>2029</v>
      </c>
      <c r="W123">
        <v>187830</v>
      </c>
      <c r="X123">
        <v>0</v>
      </c>
      <c r="Y123" t="s">
        <v>1233</v>
      </c>
      <c r="Z123">
        <v>0</v>
      </c>
      <c r="AA123" t="s">
        <v>1983</v>
      </c>
      <c r="AB123" t="s">
        <v>1718</v>
      </c>
      <c r="AC123" t="s">
        <v>1719</v>
      </c>
    </row>
    <row r="124" spans="1:29">
      <c r="A124" t="s">
        <v>1706</v>
      </c>
      <c r="B124">
        <v>4000003879</v>
      </c>
      <c r="C124" t="s">
        <v>1707</v>
      </c>
      <c r="D124" t="s">
        <v>1708</v>
      </c>
      <c r="E124">
        <v>2122000</v>
      </c>
      <c r="F124">
        <v>2510018105</v>
      </c>
      <c r="G124">
        <v>193678</v>
      </c>
      <c r="H124" t="s">
        <v>117</v>
      </c>
      <c r="I124" t="s">
        <v>1996</v>
      </c>
      <c r="J124" t="s">
        <v>2030</v>
      </c>
      <c r="K124" t="s">
        <v>2030</v>
      </c>
      <c r="L124">
        <v>2510018105</v>
      </c>
      <c r="M124" t="s">
        <v>1514</v>
      </c>
      <c r="N124" t="s">
        <v>1514</v>
      </c>
      <c r="O124">
        <v>255002281</v>
      </c>
      <c r="P124" t="s">
        <v>1981</v>
      </c>
      <c r="Q124" t="s">
        <v>1231</v>
      </c>
      <c r="R124">
        <v>15</v>
      </c>
      <c r="S124">
        <v>15</v>
      </c>
      <c r="T124" t="s">
        <v>1713</v>
      </c>
      <c r="U124" t="s">
        <v>1253</v>
      </c>
      <c r="V124" t="s">
        <v>2031</v>
      </c>
      <c r="W124">
        <v>193678</v>
      </c>
      <c r="X124">
        <v>0</v>
      </c>
      <c r="Y124" t="s">
        <v>1233</v>
      </c>
      <c r="Z124">
        <v>0</v>
      </c>
      <c r="AA124" t="s">
        <v>1983</v>
      </c>
      <c r="AB124" t="s">
        <v>1718</v>
      </c>
      <c r="AC124" t="s">
        <v>1719</v>
      </c>
    </row>
    <row r="125" spans="1:29">
      <c r="A125" t="s">
        <v>1706</v>
      </c>
      <c r="B125">
        <v>4000003879</v>
      </c>
      <c r="C125" t="s">
        <v>1707</v>
      </c>
      <c r="D125" t="s">
        <v>1708</v>
      </c>
      <c r="E125">
        <v>2122000</v>
      </c>
      <c r="F125">
        <v>2510018828</v>
      </c>
      <c r="G125">
        <v>187799</v>
      </c>
      <c r="H125" t="s">
        <v>317</v>
      </c>
      <c r="I125" t="s">
        <v>1230</v>
      </c>
      <c r="J125" t="s">
        <v>1423</v>
      </c>
      <c r="K125" t="s">
        <v>1423</v>
      </c>
      <c r="L125">
        <v>2510018828</v>
      </c>
      <c r="M125" t="s">
        <v>1430</v>
      </c>
      <c r="N125" t="s">
        <v>1258</v>
      </c>
      <c r="O125">
        <v>255002604</v>
      </c>
      <c r="P125" t="s">
        <v>1981</v>
      </c>
      <c r="Q125" t="s">
        <v>1231</v>
      </c>
      <c r="R125">
        <v>15</v>
      </c>
      <c r="S125">
        <v>15</v>
      </c>
      <c r="T125" t="s">
        <v>1713</v>
      </c>
      <c r="U125" t="s">
        <v>1253</v>
      </c>
      <c r="V125" t="s">
        <v>2032</v>
      </c>
      <c r="W125">
        <v>187799</v>
      </c>
      <c r="X125" t="s">
        <v>1622</v>
      </c>
      <c r="Y125" t="s">
        <v>1233</v>
      </c>
      <c r="Z125" t="s">
        <v>1803</v>
      </c>
      <c r="AA125" t="s">
        <v>1983</v>
      </c>
      <c r="AB125" t="s">
        <v>1718</v>
      </c>
      <c r="AC125" t="s">
        <v>1719</v>
      </c>
    </row>
    <row r="126" spans="1:29">
      <c r="A126" t="s">
        <v>1706</v>
      </c>
      <c r="B126">
        <v>4000003879</v>
      </c>
      <c r="C126" t="s">
        <v>1707</v>
      </c>
      <c r="D126" t="s">
        <v>1708</v>
      </c>
      <c r="E126">
        <v>2122000</v>
      </c>
      <c r="F126">
        <v>2510019029</v>
      </c>
      <c r="G126">
        <v>193703</v>
      </c>
      <c r="H126" t="s">
        <v>54</v>
      </c>
      <c r="I126" t="s">
        <v>1578</v>
      </c>
      <c r="J126" t="s">
        <v>2030</v>
      </c>
      <c r="K126" t="s">
        <v>2030</v>
      </c>
      <c r="L126">
        <v>2510019029</v>
      </c>
      <c r="M126" t="s">
        <v>2033</v>
      </c>
      <c r="N126" t="s">
        <v>1750</v>
      </c>
      <c r="O126">
        <v>255002743</v>
      </c>
      <c r="P126" t="s">
        <v>1981</v>
      </c>
      <c r="Q126" t="s">
        <v>1231</v>
      </c>
      <c r="R126">
        <v>15</v>
      </c>
      <c r="S126">
        <v>15</v>
      </c>
      <c r="T126" t="s">
        <v>1713</v>
      </c>
      <c r="U126" t="s">
        <v>1253</v>
      </c>
      <c r="V126" t="s">
        <v>2034</v>
      </c>
      <c r="W126">
        <v>193703</v>
      </c>
      <c r="X126">
        <v>0</v>
      </c>
      <c r="Y126" t="s">
        <v>1233</v>
      </c>
      <c r="Z126">
        <v>0</v>
      </c>
      <c r="AA126" t="s">
        <v>1983</v>
      </c>
      <c r="AB126" t="s">
        <v>1718</v>
      </c>
      <c r="AC126" t="s">
        <v>1719</v>
      </c>
    </row>
    <row r="127" spans="1:29">
      <c r="A127" t="s">
        <v>1706</v>
      </c>
      <c r="B127">
        <v>4000003879</v>
      </c>
      <c r="C127" t="s">
        <v>1707</v>
      </c>
      <c r="D127" t="s">
        <v>1708</v>
      </c>
      <c r="E127">
        <v>2122000</v>
      </c>
      <c r="F127">
        <v>2510019749</v>
      </c>
      <c r="G127">
        <v>187800</v>
      </c>
      <c r="H127" t="s">
        <v>317</v>
      </c>
      <c r="I127" t="s">
        <v>1230</v>
      </c>
      <c r="J127" t="s">
        <v>2035</v>
      </c>
      <c r="K127" t="s">
        <v>2035</v>
      </c>
      <c r="L127">
        <v>2510019749</v>
      </c>
      <c r="M127" t="s">
        <v>1430</v>
      </c>
      <c r="N127" t="s">
        <v>1258</v>
      </c>
      <c r="O127">
        <v>255002604</v>
      </c>
      <c r="P127" t="s">
        <v>1981</v>
      </c>
      <c r="Q127" t="s">
        <v>1231</v>
      </c>
      <c r="R127">
        <v>15</v>
      </c>
      <c r="S127">
        <v>15</v>
      </c>
      <c r="T127" t="s">
        <v>1713</v>
      </c>
      <c r="U127" t="s">
        <v>1253</v>
      </c>
      <c r="V127" t="s">
        <v>2036</v>
      </c>
      <c r="W127">
        <v>187800</v>
      </c>
      <c r="X127">
        <v>0</v>
      </c>
      <c r="Y127" t="s">
        <v>1233</v>
      </c>
      <c r="Z127">
        <v>0</v>
      </c>
      <c r="AA127" t="s">
        <v>1983</v>
      </c>
      <c r="AB127" t="s">
        <v>1718</v>
      </c>
      <c r="AC127" t="s">
        <v>1719</v>
      </c>
    </row>
    <row r="128" spans="1:29">
      <c r="A128" t="s">
        <v>1706</v>
      </c>
      <c r="B128">
        <v>4000003879</v>
      </c>
      <c r="C128" t="s">
        <v>1707</v>
      </c>
      <c r="D128" t="s">
        <v>1708</v>
      </c>
      <c r="E128">
        <v>2122000</v>
      </c>
      <c r="F128">
        <v>2510020215</v>
      </c>
      <c r="G128">
        <v>193719</v>
      </c>
      <c r="H128" t="s">
        <v>117</v>
      </c>
      <c r="I128" t="s">
        <v>2030</v>
      </c>
      <c r="J128" t="s">
        <v>2019</v>
      </c>
      <c r="K128" t="s">
        <v>2019</v>
      </c>
      <c r="L128">
        <v>2510020215</v>
      </c>
      <c r="M128" t="s">
        <v>1557</v>
      </c>
      <c r="N128" t="s">
        <v>1750</v>
      </c>
      <c r="O128">
        <v>255002743</v>
      </c>
      <c r="P128" t="s">
        <v>1981</v>
      </c>
      <c r="Q128" t="s">
        <v>1231</v>
      </c>
      <c r="R128">
        <v>15</v>
      </c>
      <c r="S128">
        <v>15</v>
      </c>
      <c r="T128" t="s">
        <v>1713</v>
      </c>
      <c r="U128" t="s">
        <v>1253</v>
      </c>
      <c r="V128" t="s">
        <v>2037</v>
      </c>
      <c r="W128">
        <v>193719</v>
      </c>
      <c r="X128" t="s">
        <v>1622</v>
      </c>
      <c r="Y128" t="s">
        <v>1233</v>
      </c>
      <c r="Z128" t="s">
        <v>1803</v>
      </c>
      <c r="AA128" t="s">
        <v>1983</v>
      </c>
      <c r="AB128" t="s">
        <v>1718</v>
      </c>
      <c r="AC128" t="s">
        <v>1719</v>
      </c>
    </row>
    <row r="129" spans="1:29">
      <c r="A129" t="s">
        <v>1706</v>
      </c>
      <c r="B129">
        <v>4000003879</v>
      </c>
      <c r="C129" t="s">
        <v>1707</v>
      </c>
      <c r="D129" t="s">
        <v>1708</v>
      </c>
      <c r="E129">
        <v>2122000</v>
      </c>
      <c r="F129">
        <v>2510020956</v>
      </c>
      <c r="G129">
        <v>193470</v>
      </c>
      <c r="H129" t="s">
        <v>117</v>
      </c>
      <c r="I129" t="s">
        <v>1588</v>
      </c>
      <c r="J129" t="s">
        <v>2019</v>
      </c>
      <c r="K129" t="s">
        <v>2019</v>
      </c>
      <c r="L129">
        <v>2510020956</v>
      </c>
      <c r="M129" t="s">
        <v>1510</v>
      </c>
      <c r="N129" t="s">
        <v>1514</v>
      </c>
      <c r="O129">
        <v>255002281</v>
      </c>
      <c r="P129" t="s">
        <v>1981</v>
      </c>
      <c r="Q129" t="s">
        <v>1231</v>
      </c>
      <c r="R129">
        <v>15</v>
      </c>
      <c r="S129">
        <v>15</v>
      </c>
      <c r="T129" t="s">
        <v>1713</v>
      </c>
      <c r="U129" t="s">
        <v>1253</v>
      </c>
      <c r="V129" t="s">
        <v>2038</v>
      </c>
      <c r="W129">
        <v>193470</v>
      </c>
      <c r="X129">
        <v>0</v>
      </c>
      <c r="Y129" t="s">
        <v>1233</v>
      </c>
      <c r="Z129">
        <v>0</v>
      </c>
      <c r="AA129" t="s">
        <v>1983</v>
      </c>
      <c r="AB129" t="s">
        <v>1718</v>
      </c>
      <c r="AC129" t="s">
        <v>1719</v>
      </c>
    </row>
    <row r="130" spans="1:29">
      <c r="A130" t="s">
        <v>1706</v>
      </c>
      <c r="B130">
        <v>4000003879</v>
      </c>
      <c r="C130" t="s">
        <v>1707</v>
      </c>
      <c r="D130" t="s">
        <v>1708</v>
      </c>
      <c r="E130">
        <v>2122000</v>
      </c>
      <c r="F130">
        <v>2510021558</v>
      </c>
      <c r="G130">
        <v>187698</v>
      </c>
      <c r="H130" t="s">
        <v>117</v>
      </c>
      <c r="I130" t="s">
        <v>2008</v>
      </c>
      <c r="J130" t="s">
        <v>1250</v>
      </c>
      <c r="K130" t="s">
        <v>1250</v>
      </c>
      <c r="L130">
        <v>2510021558</v>
      </c>
      <c r="M130" t="s">
        <v>1252</v>
      </c>
      <c r="N130" t="s">
        <v>1258</v>
      </c>
      <c r="O130">
        <v>255002604</v>
      </c>
      <c r="P130" t="s">
        <v>1981</v>
      </c>
      <c r="Q130" t="s">
        <v>1231</v>
      </c>
      <c r="R130">
        <v>15</v>
      </c>
      <c r="S130">
        <v>15</v>
      </c>
      <c r="T130" t="s">
        <v>1713</v>
      </c>
      <c r="U130" t="s">
        <v>1253</v>
      </c>
      <c r="V130" t="s">
        <v>2039</v>
      </c>
      <c r="W130">
        <v>187698</v>
      </c>
      <c r="X130">
        <v>0</v>
      </c>
      <c r="Y130" t="s">
        <v>1233</v>
      </c>
      <c r="Z130">
        <v>0</v>
      </c>
      <c r="AA130" t="s">
        <v>1983</v>
      </c>
      <c r="AB130" t="s">
        <v>1718</v>
      </c>
      <c r="AC130" t="s">
        <v>1719</v>
      </c>
    </row>
    <row r="131" spans="1:29">
      <c r="A131" t="s">
        <v>1706</v>
      </c>
      <c r="B131">
        <v>4000003879</v>
      </c>
      <c r="C131" t="s">
        <v>1707</v>
      </c>
      <c r="D131" t="s">
        <v>1708</v>
      </c>
      <c r="E131">
        <v>2122000</v>
      </c>
      <c r="F131">
        <v>2510022762</v>
      </c>
      <c r="G131">
        <v>193748</v>
      </c>
      <c r="H131" t="s">
        <v>54</v>
      </c>
      <c r="I131" t="s">
        <v>2019</v>
      </c>
      <c r="J131" t="s">
        <v>2001</v>
      </c>
      <c r="K131" t="s">
        <v>2001</v>
      </c>
      <c r="L131">
        <v>2510022762</v>
      </c>
      <c r="M131" t="s">
        <v>2040</v>
      </c>
      <c r="N131" t="s">
        <v>1750</v>
      </c>
      <c r="O131">
        <v>255002743</v>
      </c>
      <c r="P131" t="s">
        <v>1981</v>
      </c>
      <c r="Q131" t="s">
        <v>1231</v>
      </c>
      <c r="R131">
        <v>15</v>
      </c>
      <c r="S131">
        <v>15</v>
      </c>
      <c r="T131" t="s">
        <v>1713</v>
      </c>
      <c r="U131" t="s">
        <v>1253</v>
      </c>
      <c r="V131" t="s">
        <v>2041</v>
      </c>
      <c r="W131">
        <v>193748</v>
      </c>
      <c r="X131">
        <v>0</v>
      </c>
      <c r="Y131" t="s">
        <v>1233</v>
      </c>
      <c r="Z131">
        <v>0</v>
      </c>
      <c r="AA131" t="s">
        <v>1983</v>
      </c>
      <c r="AB131" t="s">
        <v>1718</v>
      </c>
      <c r="AC131" t="s">
        <v>1719</v>
      </c>
    </row>
    <row r="132" spans="1:29">
      <c r="A132" t="s">
        <v>1706</v>
      </c>
      <c r="B132">
        <v>4000003879</v>
      </c>
      <c r="C132" t="s">
        <v>1707</v>
      </c>
      <c r="D132" t="s">
        <v>1708</v>
      </c>
      <c r="E132">
        <v>2122000</v>
      </c>
      <c r="F132">
        <v>2510023197</v>
      </c>
      <c r="G132">
        <v>193761</v>
      </c>
      <c r="H132" t="s">
        <v>54</v>
      </c>
      <c r="I132" t="s">
        <v>2001</v>
      </c>
      <c r="J132" t="s">
        <v>1737</v>
      </c>
      <c r="K132" t="s">
        <v>1737</v>
      </c>
      <c r="L132">
        <v>2510023197</v>
      </c>
      <c r="M132" t="s">
        <v>1750</v>
      </c>
      <c r="N132" t="s">
        <v>1750</v>
      </c>
      <c r="O132">
        <v>255002743</v>
      </c>
      <c r="P132" t="s">
        <v>1981</v>
      </c>
      <c r="Q132" t="s">
        <v>1231</v>
      </c>
      <c r="R132">
        <v>15</v>
      </c>
      <c r="S132">
        <v>15</v>
      </c>
      <c r="T132" t="s">
        <v>1713</v>
      </c>
      <c r="U132" t="s">
        <v>1253</v>
      </c>
      <c r="V132" t="s">
        <v>2042</v>
      </c>
      <c r="W132">
        <v>193761</v>
      </c>
      <c r="X132">
        <v>0</v>
      </c>
      <c r="Y132" t="s">
        <v>1233</v>
      </c>
      <c r="Z132">
        <v>0</v>
      </c>
      <c r="AA132" t="s">
        <v>1983</v>
      </c>
      <c r="AB132" t="s">
        <v>1718</v>
      </c>
      <c r="AC132" t="s">
        <v>1719</v>
      </c>
    </row>
    <row r="133" spans="1:29">
      <c r="A133" t="s">
        <v>1706</v>
      </c>
      <c r="B133">
        <v>4000003879</v>
      </c>
      <c r="C133" t="s">
        <v>1707</v>
      </c>
      <c r="D133" t="s">
        <v>1708</v>
      </c>
      <c r="E133">
        <v>2122000</v>
      </c>
      <c r="F133">
        <v>2510023534</v>
      </c>
      <c r="G133">
        <v>187911</v>
      </c>
      <c r="H133" t="s">
        <v>54</v>
      </c>
      <c r="I133" t="s">
        <v>1250</v>
      </c>
      <c r="J133" t="s">
        <v>1257</v>
      </c>
      <c r="K133" t="s">
        <v>1257</v>
      </c>
      <c r="L133">
        <v>2510023534</v>
      </c>
      <c r="M133" t="s">
        <v>1436</v>
      </c>
      <c r="N133" t="s">
        <v>1754</v>
      </c>
      <c r="O133">
        <v>255003088</v>
      </c>
      <c r="P133" t="s">
        <v>1981</v>
      </c>
      <c r="Q133" t="s">
        <v>1231</v>
      </c>
      <c r="R133">
        <v>15</v>
      </c>
      <c r="S133">
        <v>15</v>
      </c>
      <c r="T133" t="s">
        <v>1713</v>
      </c>
      <c r="U133" t="s">
        <v>1253</v>
      </c>
      <c r="V133" t="s">
        <v>1993</v>
      </c>
      <c r="W133">
        <v>187911</v>
      </c>
      <c r="X133">
        <v>0</v>
      </c>
      <c r="Y133" t="s">
        <v>1233</v>
      </c>
      <c r="Z133">
        <v>0</v>
      </c>
      <c r="AA133" t="s">
        <v>1983</v>
      </c>
      <c r="AB133" t="s">
        <v>1718</v>
      </c>
      <c r="AC133" t="s">
        <v>1719</v>
      </c>
    </row>
    <row r="134" spans="1:29">
      <c r="A134" t="s">
        <v>1706</v>
      </c>
      <c r="B134">
        <v>4000003879</v>
      </c>
      <c r="C134" t="s">
        <v>1707</v>
      </c>
      <c r="D134" t="s">
        <v>1708</v>
      </c>
      <c r="E134">
        <v>2122000</v>
      </c>
      <c r="F134">
        <v>2510023536</v>
      </c>
      <c r="G134">
        <v>187910</v>
      </c>
      <c r="H134" t="s">
        <v>54</v>
      </c>
      <c r="I134" t="s">
        <v>1250</v>
      </c>
      <c r="J134" t="s">
        <v>1257</v>
      </c>
      <c r="K134" t="s">
        <v>1257</v>
      </c>
      <c r="L134">
        <v>2510023536</v>
      </c>
      <c r="M134" t="s">
        <v>1436</v>
      </c>
      <c r="N134" t="s">
        <v>1754</v>
      </c>
      <c r="O134">
        <v>255003088</v>
      </c>
      <c r="P134" t="s">
        <v>1981</v>
      </c>
      <c r="Q134" t="s">
        <v>1231</v>
      </c>
      <c r="R134">
        <v>15</v>
      </c>
      <c r="S134">
        <v>15</v>
      </c>
      <c r="T134" t="s">
        <v>1713</v>
      </c>
      <c r="U134" t="s">
        <v>1253</v>
      </c>
      <c r="V134" t="s">
        <v>2043</v>
      </c>
      <c r="W134">
        <v>187910</v>
      </c>
      <c r="X134">
        <v>0</v>
      </c>
      <c r="Y134" t="s">
        <v>1233</v>
      </c>
      <c r="Z134">
        <v>0</v>
      </c>
      <c r="AA134" t="s">
        <v>1983</v>
      </c>
      <c r="AB134" t="s">
        <v>1718</v>
      </c>
      <c r="AC134" t="s">
        <v>1719</v>
      </c>
    </row>
    <row r="135" spans="1:29">
      <c r="A135" t="s">
        <v>1706</v>
      </c>
      <c r="B135">
        <v>4000003879</v>
      </c>
      <c r="C135" t="s">
        <v>1707</v>
      </c>
      <c r="D135" t="s">
        <v>1708</v>
      </c>
      <c r="E135">
        <v>2122000</v>
      </c>
      <c r="F135">
        <v>2510023634</v>
      </c>
      <c r="G135">
        <v>193697</v>
      </c>
      <c r="H135" t="s">
        <v>117</v>
      </c>
      <c r="I135" t="s">
        <v>1520</v>
      </c>
      <c r="J135" t="s">
        <v>1737</v>
      </c>
      <c r="K135" t="s">
        <v>1737</v>
      </c>
      <c r="L135">
        <v>2510023634</v>
      </c>
      <c r="M135" t="s">
        <v>1534</v>
      </c>
      <c r="N135" t="s">
        <v>1750</v>
      </c>
      <c r="O135">
        <v>255002743</v>
      </c>
      <c r="P135" t="s">
        <v>1981</v>
      </c>
      <c r="Q135" t="s">
        <v>1231</v>
      </c>
      <c r="R135">
        <v>15</v>
      </c>
      <c r="S135">
        <v>15</v>
      </c>
      <c r="T135" t="s">
        <v>1713</v>
      </c>
      <c r="U135" t="s">
        <v>1253</v>
      </c>
      <c r="V135" t="s">
        <v>2044</v>
      </c>
      <c r="W135">
        <v>193697</v>
      </c>
      <c r="X135">
        <v>0</v>
      </c>
      <c r="Y135" t="s">
        <v>1233</v>
      </c>
      <c r="Z135">
        <v>0</v>
      </c>
      <c r="AA135" t="s">
        <v>1983</v>
      </c>
      <c r="AB135" t="s">
        <v>1718</v>
      </c>
      <c r="AC135" t="s">
        <v>1719</v>
      </c>
    </row>
    <row r="136" spans="1:29">
      <c r="A136" t="s">
        <v>1706</v>
      </c>
      <c r="B136">
        <v>4000003879</v>
      </c>
      <c r="C136" t="s">
        <v>1707</v>
      </c>
      <c r="D136" t="s">
        <v>1708</v>
      </c>
      <c r="E136">
        <v>2122000</v>
      </c>
      <c r="F136">
        <v>2510024199</v>
      </c>
      <c r="G136">
        <v>187873</v>
      </c>
      <c r="H136" t="s">
        <v>117</v>
      </c>
      <c r="I136" t="s">
        <v>1419</v>
      </c>
      <c r="J136" t="s">
        <v>1252</v>
      </c>
      <c r="K136" t="s">
        <v>1252</v>
      </c>
      <c r="L136">
        <v>2510024199</v>
      </c>
      <c r="M136" t="s">
        <v>1258</v>
      </c>
      <c r="N136" t="s">
        <v>1258</v>
      </c>
      <c r="O136">
        <v>255002604</v>
      </c>
      <c r="P136" t="s">
        <v>1981</v>
      </c>
      <c r="Q136" t="s">
        <v>1231</v>
      </c>
      <c r="R136">
        <v>15</v>
      </c>
      <c r="S136">
        <v>15</v>
      </c>
      <c r="T136" t="s">
        <v>1713</v>
      </c>
      <c r="U136" t="s">
        <v>1253</v>
      </c>
      <c r="V136" t="s">
        <v>2045</v>
      </c>
      <c r="W136">
        <v>187873</v>
      </c>
      <c r="X136">
        <v>0</v>
      </c>
      <c r="Y136" t="s">
        <v>1233</v>
      </c>
      <c r="Z136">
        <v>0</v>
      </c>
      <c r="AA136" t="s">
        <v>1983</v>
      </c>
      <c r="AB136" t="s">
        <v>1718</v>
      </c>
      <c r="AC136" t="s">
        <v>1719</v>
      </c>
    </row>
    <row r="137" spans="1:29">
      <c r="A137" t="s">
        <v>1706</v>
      </c>
      <c r="B137">
        <v>4000003879</v>
      </c>
      <c r="C137" t="s">
        <v>1707</v>
      </c>
      <c r="D137" t="s">
        <v>1708</v>
      </c>
      <c r="E137">
        <v>2122000</v>
      </c>
      <c r="F137">
        <v>2510025916</v>
      </c>
      <c r="G137">
        <v>187955</v>
      </c>
      <c r="H137" t="s">
        <v>54</v>
      </c>
      <c r="I137" t="s">
        <v>1252</v>
      </c>
      <c r="J137" t="s">
        <v>1254</v>
      </c>
      <c r="K137" t="s">
        <v>1254</v>
      </c>
      <c r="L137">
        <v>2510025916</v>
      </c>
      <c r="M137" t="s">
        <v>1754</v>
      </c>
      <c r="N137" t="s">
        <v>1754</v>
      </c>
      <c r="O137">
        <v>255003088</v>
      </c>
      <c r="P137" t="s">
        <v>1981</v>
      </c>
      <c r="Q137" t="s">
        <v>1231</v>
      </c>
      <c r="R137">
        <v>15</v>
      </c>
      <c r="S137">
        <v>15</v>
      </c>
      <c r="T137" t="s">
        <v>1713</v>
      </c>
      <c r="U137" t="s">
        <v>1253</v>
      </c>
      <c r="V137" t="s">
        <v>2042</v>
      </c>
      <c r="W137">
        <v>187955</v>
      </c>
      <c r="X137">
        <v>0</v>
      </c>
      <c r="Y137" t="s">
        <v>1233</v>
      </c>
      <c r="Z137">
        <v>0</v>
      </c>
      <c r="AA137" t="s">
        <v>1983</v>
      </c>
      <c r="AB137" t="s">
        <v>1718</v>
      </c>
      <c r="AC137" t="s">
        <v>1719</v>
      </c>
    </row>
    <row r="138" spans="1:29">
      <c r="A138" t="s">
        <v>1706</v>
      </c>
      <c r="B138">
        <v>4000003879</v>
      </c>
      <c r="C138" t="s">
        <v>1707</v>
      </c>
      <c r="D138" t="s">
        <v>1708</v>
      </c>
      <c r="E138">
        <v>2122000</v>
      </c>
      <c r="F138">
        <v>2510025959</v>
      </c>
      <c r="G138">
        <v>187802</v>
      </c>
      <c r="H138" t="s">
        <v>117</v>
      </c>
      <c r="I138" t="s">
        <v>1230</v>
      </c>
      <c r="J138" t="s">
        <v>1254</v>
      </c>
      <c r="K138" t="s">
        <v>1254</v>
      </c>
      <c r="L138">
        <v>2510025959</v>
      </c>
      <c r="M138" t="s">
        <v>1430</v>
      </c>
      <c r="N138" t="s">
        <v>1258</v>
      </c>
      <c r="O138">
        <v>255002604</v>
      </c>
      <c r="P138" t="s">
        <v>1981</v>
      </c>
      <c r="Q138" t="s">
        <v>1231</v>
      </c>
      <c r="R138">
        <v>15</v>
      </c>
      <c r="S138">
        <v>15</v>
      </c>
      <c r="T138" t="s">
        <v>1713</v>
      </c>
      <c r="U138" t="s">
        <v>1253</v>
      </c>
      <c r="V138" t="s">
        <v>2046</v>
      </c>
      <c r="W138">
        <v>187802</v>
      </c>
      <c r="X138">
        <v>0</v>
      </c>
      <c r="Y138" t="s">
        <v>1233</v>
      </c>
      <c r="Z138">
        <v>0</v>
      </c>
      <c r="AA138" t="s">
        <v>1983</v>
      </c>
      <c r="AB138" t="s">
        <v>1718</v>
      </c>
      <c r="AC138" t="s">
        <v>1719</v>
      </c>
    </row>
    <row r="139" spans="1:29">
      <c r="A139" t="s">
        <v>1706</v>
      </c>
      <c r="B139">
        <v>4000003879</v>
      </c>
      <c r="C139" t="s">
        <v>1707</v>
      </c>
      <c r="D139" t="s">
        <v>1708</v>
      </c>
      <c r="E139">
        <v>2122000</v>
      </c>
      <c r="F139">
        <v>2510026577</v>
      </c>
      <c r="G139">
        <v>194536</v>
      </c>
      <c r="H139" t="s">
        <v>54</v>
      </c>
      <c r="I139" t="s">
        <v>2047</v>
      </c>
      <c r="J139" t="s">
        <v>2027</v>
      </c>
      <c r="K139" t="s">
        <v>2027</v>
      </c>
      <c r="L139">
        <v>2510026577</v>
      </c>
      <c r="M139" t="s">
        <v>2048</v>
      </c>
      <c r="N139" t="s">
        <v>1758</v>
      </c>
      <c r="O139">
        <v>255003198</v>
      </c>
      <c r="P139" t="s">
        <v>1981</v>
      </c>
      <c r="Q139" t="s">
        <v>1231</v>
      </c>
      <c r="R139">
        <v>15</v>
      </c>
      <c r="S139">
        <v>15</v>
      </c>
      <c r="T139" t="s">
        <v>1713</v>
      </c>
      <c r="U139" t="s">
        <v>1253</v>
      </c>
      <c r="V139" t="s">
        <v>2049</v>
      </c>
      <c r="W139">
        <v>194536</v>
      </c>
      <c r="X139">
        <v>0</v>
      </c>
      <c r="Y139" t="s">
        <v>1233</v>
      </c>
      <c r="Z139">
        <v>0</v>
      </c>
      <c r="AA139" t="s">
        <v>1983</v>
      </c>
      <c r="AB139" t="s">
        <v>1718</v>
      </c>
      <c r="AC139" t="s">
        <v>1719</v>
      </c>
    </row>
    <row r="140" spans="1:29">
      <c r="A140" t="s">
        <v>1706</v>
      </c>
      <c r="B140">
        <v>4000003879</v>
      </c>
      <c r="C140" t="s">
        <v>1707</v>
      </c>
      <c r="D140" t="s">
        <v>1708</v>
      </c>
      <c r="E140">
        <v>2122000</v>
      </c>
      <c r="F140">
        <v>2510026599</v>
      </c>
      <c r="G140">
        <v>193762</v>
      </c>
      <c r="H140" t="s">
        <v>80</v>
      </c>
      <c r="I140" t="s">
        <v>2001</v>
      </c>
      <c r="J140" t="s">
        <v>2027</v>
      </c>
      <c r="K140" t="s">
        <v>2027</v>
      </c>
      <c r="L140">
        <v>2510026599</v>
      </c>
      <c r="M140" t="s">
        <v>1750</v>
      </c>
      <c r="N140" t="s">
        <v>1750</v>
      </c>
      <c r="O140">
        <v>255002743</v>
      </c>
      <c r="P140" t="s">
        <v>1981</v>
      </c>
      <c r="Q140" t="s">
        <v>1231</v>
      </c>
      <c r="R140">
        <v>15</v>
      </c>
      <c r="S140">
        <v>15</v>
      </c>
      <c r="T140" t="s">
        <v>1713</v>
      </c>
      <c r="U140" t="s">
        <v>1253</v>
      </c>
      <c r="V140" t="s">
        <v>2050</v>
      </c>
      <c r="W140">
        <v>193762</v>
      </c>
      <c r="X140">
        <v>0</v>
      </c>
      <c r="Y140" t="s">
        <v>1233</v>
      </c>
      <c r="Z140">
        <v>0</v>
      </c>
      <c r="AA140" t="s">
        <v>1983</v>
      </c>
      <c r="AB140" t="s">
        <v>1718</v>
      </c>
      <c r="AC140" t="s">
        <v>1719</v>
      </c>
    </row>
    <row r="141" spans="1:29">
      <c r="A141" t="s">
        <v>1706</v>
      </c>
      <c r="B141">
        <v>4000003879</v>
      </c>
      <c r="C141" t="s">
        <v>1707</v>
      </c>
      <c r="D141" t="s">
        <v>1708</v>
      </c>
      <c r="E141">
        <v>2122000</v>
      </c>
      <c r="F141">
        <v>2510028267</v>
      </c>
      <c r="G141">
        <v>187973</v>
      </c>
      <c r="H141" t="s">
        <v>54</v>
      </c>
      <c r="I141" t="s">
        <v>1254</v>
      </c>
      <c r="J141" t="s">
        <v>2051</v>
      </c>
      <c r="K141" t="s">
        <v>2051</v>
      </c>
      <c r="L141">
        <v>2510028267</v>
      </c>
      <c r="M141" t="s">
        <v>2052</v>
      </c>
      <c r="N141" t="s">
        <v>1441</v>
      </c>
      <c r="O141">
        <v>255003656</v>
      </c>
      <c r="P141" t="s">
        <v>1981</v>
      </c>
      <c r="Q141" t="s">
        <v>1231</v>
      </c>
      <c r="R141">
        <v>15</v>
      </c>
      <c r="S141">
        <v>15</v>
      </c>
      <c r="T141" t="s">
        <v>1713</v>
      </c>
      <c r="U141" t="s">
        <v>1253</v>
      </c>
      <c r="V141" t="s">
        <v>2053</v>
      </c>
      <c r="W141">
        <v>187973</v>
      </c>
      <c r="X141">
        <v>0</v>
      </c>
      <c r="Y141" t="s">
        <v>1233</v>
      </c>
      <c r="Z141">
        <v>0</v>
      </c>
      <c r="AA141" t="s">
        <v>1983</v>
      </c>
      <c r="AB141" t="s">
        <v>1718</v>
      </c>
      <c r="AC141" t="s">
        <v>1719</v>
      </c>
    </row>
    <row r="142" spans="1:29">
      <c r="A142" t="s">
        <v>1706</v>
      </c>
      <c r="B142">
        <v>4000003879</v>
      </c>
      <c r="C142" t="s">
        <v>1707</v>
      </c>
      <c r="D142" t="s">
        <v>1708</v>
      </c>
      <c r="E142">
        <v>2122000</v>
      </c>
      <c r="F142">
        <v>2510028363</v>
      </c>
      <c r="G142">
        <v>193676</v>
      </c>
      <c r="H142" t="s">
        <v>252</v>
      </c>
      <c r="I142" t="s">
        <v>1996</v>
      </c>
      <c r="J142" t="s">
        <v>1486</v>
      </c>
      <c r="K142" t="s">
        <v>1486</v>
      </c>
      <c r="L142">
        <v>2510028363</v>
      </c>
      <c r="M142" t="s">
        <v>1514</v>
      </c>
      <c r="N142" t="s">
        <v>1750</v>
      </c>
      <c r="O142">
        <v>255002743</v>
      </c>
      <c r="P142" t="s">
        <v>1981</v>
      </c>
      <c r="Q142" t="s">
        <v>1231</v>
      </c>
      <c r="R142">
        <v>15</v>
      </c>
      <c r="S142">
        <v>15</v>
      </c>
      <c r="T142" t="s">
        <v>1713</v>
      </c>
      <c r="U142" t="s">
        <v>1253</v>
      </c>
      <c r="V142" t="s">
        <v>2054</v>
      </c>
      <c r="W142">
        <v>193676</v>
      </c>
      <c r="X142">
        <v>0</v>
      </c>
      <c r="Y142" t="s">
        <v>1233</v>
      </c>
      <c r="Z142">
        <v>0</v>
      </c>
      <c r="AA142" t="s">
        <v>1983</v>
      </c>
      <c r="AB142" t="s">
        <v>1718</v>
      </c>
      <c r="AC142" t="s">
        <v>1719</v>
      </c>
    </row>
    <row r="143" spans="1:29">
      <c r="A143" t="s">
        <v>1706</v>
      </c>
      <c r="B143">
        <v>4000003879</v>
      </c>
      <c r="C143" t="s">
        <v>1707</v>
      </c>
      <c r="D143" t="s">
        <v>1708</v>
      </c>
      <c r="E143">
        <v>2122000</v>
      </c>
      <c r="F143">
        <v>2510029919</v>
      </c>
      <c r="G143">
        <v>193787</v>
      </c>
      <c r="H143" t="s">
        <v>117</v>
      </c>
      <c r="I143" t="s">
        <v>1737</v>
      </c>
      <c r="J143" t="s">
        <v>2024</v>
      </c>
      <c r="K143" t="s">
        <v>2024</v>
      </c>
      <c r="L143">
        <v>2510029919</v>
      </c>
      <c r="M143" t="s">
        <v>2055</v>
      </c>
      <c r="N143" t="s">
        <v>1758</v>
      </c>
      <c r="O143">
        <v>255003198</v>
      </c>
      <c r="P143" t="s">
        <v>1981</v>
      </c>
      <c r="Q143" t="s">
        <v>1231</v>
      </c>
      <c r="R143">
        <v>15</v>
      </c>
      <c r="S143">
        <v>15</v>
      </c>
      <c r="T143" t="s">
        <v>1713</v>
      </c>
      <c r="U143" t="s">
        <v>1253</v>
      </c>
      <c r="V143" t="s">
        <v>2056</v>
      </c>
      <c r="W143">
        <v>193787</v>
      </c>
      <c r="X143">
        <v>0</v>
      </c>
      <c r="Y143" t="s">
        <v>1233</v>
      </c>
      <c r="Z143">
        <v>0</v>
      </c>
      <c r="AA143" t="s">
        <v>1983</v>
      </c>
      <c r="AB143" t="s">
        <v>1718</v>
      </c>
      <c r="AC143" t="s">
        <v>1719</v>
      </c>
    </row>
    <row r="144" spans="1:29">
      <c r="A144" t="s">
        <v>1706</v>
      </c>
      <c r="B144">
        <v>4000003879</v>
      </c>
      <c r="C144" t="s">
        <v>1707</v>
      </c>
      <c r="D144" t="s">
        <v>1708</v>
      </c>
      <c r="E144">
        <v>2122000</v>
      </c>
      <c r="F144">
        <v>2510031174</v>
      </c>
      <c r="G144">
        <v>193771</v>
      </c>
      <c r="H144" t="s">
        <v>150</v>
      </c>
      <c r="I144" t="s">
        <v>1737</v>
      </c>
      <c r="J144" t="s">
        <v>1514</v>
      </c>
      <c r="K144" t="s">
        <v>1514</v>
      </c>
      <c r="L144">
        <v>2510031174</v>
      </c>
      <c r="M144" t="s">
        <v>2055</v>
      </c>
      <c r="N144" t="s">
        <v>1758</v>
      </c>
      <c r="O144">
        <v>255003198</v>
      </c>
      <c r="P144" t="s">
        <v>1981</v>
      </c>
      <c r="Q144" t="s">
        <v>1231</v>
      </c>
      <c r="R144">
        <v>15</v>
      </c>
      <c r="S144">
        <v>15</v>
      </c>
      <c r="T144" t="s">
        <v>1713</v>
      </c>
      <c r="U144" t="s">
        <v>1253</v>
      </c>
      <c r="V144" t="s">
        <v>2057</v>
      </c>
      <c r="W144">
        <v>193771</v>
      </c>
      <c r="X144">
        <v>0</v>
      </c>
      <c r="Y144" t="s">
        <v>1233</v>
      </c>
      <c r="Z144">
        <v>0</v>
      </c>
      <c r="AA144" t="s">
        <v>1983</v>
      </c>
      <c r="AB144" t="s">
        <v>1718</v>
      </c>
      <c r="AC144" t="s">
        <v>1719</v>
      </c>
    </row>
    <row r="145" spans="1:29">
      <c r="A145" t="s">
        <v>1706</v>
      </c>
      <c r="B145">
        <v>4000003879</v>
      </c>
      <c r="C145" t="s">
        <v>1707</v>
      </c>
      <c r="D145" t="s">
        <v>1708</v>
      </c>
      <c r="E145">
        <v>2122000</v>
      </c>
      <c r="F145">
        <v>2510031181</v>
      </c>
      <c r="G145">
        <v>193720</v>
      </c>
      <c r="H145" t="s">
        <v>117</v>
      </c>
      <c r="I145" t="s">
        <v>2030</v>
      </c>
      <c r="J145" t="s">
        <v>1514</v>
      </c>
      <c r="K145" t="s">
        <v>1514</v>
      </c>
      <c r="L145">
        <v>2510031181</v>
      </c>
      <c r="M145" t="s">
        <v>1557</v>
      </c>
      <c r="N145" t="s">
        <v>1750</v>
      </c>
      <c r="O145">
        <v>255002743</v>
      </c>
      <c r="P145" t="s">
        <v>1981</v>
      </c>
      <c r="Q145" t="s">
        <v>1231</v>
      </c>
      <c r="R145">
        <v>15</v>
      </c>
      <c r="S145">
        <v>15</v>
      </c>
      <c r="T145" t="s">
        <v>1713</v>
      </c>
      <c r="U145" t="s">
        <v>1253</v>
      </c>
      <c r="V145" t="s">
        <v>1987</v>
      </c>
      <c r="W145">
        <v>193720</v>
      </c>
      <c r="X145">
        <v>0</v>
      </c>
      <c r="Y145" t="s">
        <v>1233</v>
      </c>
      <c r="Z145">
        <v>0</v>
      </c>
      <c r="AA145" t="s">
        <v>1983</v>
      </c>
      <c r="AB145" t="s">
        <v>1718</v>
      </c>
      <c r="AC145" t="s">
        <v>1719</v>
      </c>
    </row>
    <row r="146" spans="1:29">
      <c r="A146" t="s">
        <v>1706</v>
      </c>
      <c r="B146">
        <v>4000003879</v>
      </c>
      <c r="C146" t="s">
        <v>1707</v>
      </c>
      <c r="D146" t="s">
        <v>1708</v>
      </c>
      <c r="E146">
        <v>2122000</v>
      </c>
      <c r="F146">
        <v>2510031636</v>
      </c>
      <c r="G146">
        <v>194540</v>
      </c>
      <c r="H146" t="s">
        <v>117</v>
      </c>
      <c r="I146" t="s">
        <v>2047</v>
      </c>
      <c r="J146" t="s">
        <v>1514</v>
      </c>
      <c r="K146" t="s">
        <v>1514</v>
      </c>
      <c r="L146">
        <v>2510031636</v>
      </c>
      <c r="M146" t="s">
        <v>2048</v>
      </c>
      <c r="N146" t="s">
        <v>1758</v>
      </c>
      <c r="O146">
        <v>255003198</v>
      </c>
      <c r="P146" t="s">
        <v>1981</v>
      </c>
      <c r="Q146" t="s">
        <v>1231</v>
      </c>
      <c r="R146">
        <v>15</v>
      </c>
      <c r="S146">
        <v>15</v>
      </c>
      <c r="T146" t="s">
        <v>1713</v>
      </c>
      <c r="U146" t="s">
        <v>1253</v>
      </c>
      <c r="V146" t="s">
        <v>2058</v>
      </c>
      <c r="W146">
        <v>194540</v>
      </c>
      <c r="X146">
        <v>0</v>
      </c>
      <c r="Y146" t="s">
        <v>1233</v>
      </c>
      <c r="Z146">
        <v>0</v>
      </c>
      <c r="AA146" t="s">
        <v>1983</v>
      </c>
      <c r="AB146" t="s">
        <v>1718</v>
      </c>
      <c r="AC146" t="s">
        <v>1719</v>
      </c>
    </row>
    <row r="147" spans="1:29">
      <c r="A147" t="s">
        <v>1706</v>
      </c>
      <c r="B147">
        <v>4000003879</v>
      </c>
      <c r="C147" t="s">
        <v>1707</v>
      </c>
      <c r="D147" t="s">
        <v>1708</v>
      </c>
      <c r="E147">
        <v>2122000</v>
      </c>
      <c r="F147">
        <v>2510031836</v>
      </c>
      <c r="G147">
        <v>194609</v>
      </c>
      <c r="H147" t="s">
        <v>54</v>
      </c>
      <c r="I147" t="s">
        <v>2024</v>
      </c>
      <c r="J147" t="s">
        <v>1514</v>
      </c>
      <c r="K147" t="s">
        <v>1514</v>
      </c>
      <c r="L147">
        <v>2510031836</v>
      </c>
      <c r="M147" t="s">
        <v>1758</v>
      </c>
      <c r="N147" t="s">
        <v>1758</v>
      </c>
      <c r="O147">
        <v>255003198</v>
      </c>
      <c r="P147" t="s">
        <v>1981</v>
      </c>
      <c r="Q147" t="s">
        <v>1231</v>
      </c>
      <c r="R147">
        <v>15</v>
      </c>
      <c r="S147">
        <v>15</v>
      </c>
      <c r="T147" t="s">
        <v>1713</v>
      </c>
      <c r="U147" t="s">
        <v>1253</v>
      </c>
      <c r="V147" t="s">
        <v>2059</v>
      </c>
      <c r="W147">
        <v>194609</v>
      </c>
      <c r="X147">
        <v>0</v>
      </c>
      <c r="Y147" t="s">
        <v>1233</v>
      </c>
      <c r="Z147">
        <v>0</v>
      </c>
      <c r="AA147" t="s">
        <v>1983</v>
      </c>
      <c r="AB147" t="s">
        <v>1718</v>
      </c>
      <c r="AC147" t="s">
        <v>1719</v>
      </c>
    </row>
    <row r="148" spans="1:29">
      <c r="A148" t="s">
        <v>1706</v>
      </c>
      <c r="B148">
        <v>4000003879</v>
      </c>
      <c r="C148" t="s">
        <v>1707</v>
      </c>
      <c r="D148" t="s">
        <v>1708</v>
      </c>
      <c r="E148">
        <v>2122000</v>
      </c>
      <c r="F148">
        <v>2510032183</v>
      </c>
      <c r="G148">
        <v>187831</v>
      </c>
      <c r="H148" t="s">
        <v>117</v>
      </c>
      <c r="I148" t="s">
        <v>1414</v>
      </c>
      <c r="J148" t="s">
        <v>1430</v>
      </c>
      <c r="K148" t="s">
        <v>1430</v>
      </c>
      <c r="L148">
        <v>2510032183</v>
      </c>
      <c r="M148" t="s">
        <v>1263</v>
      </c>
      <c r="N148" t="s">
        <v>1754</v>
      </c>
      <c r="O148">
        <v>255003088</v>
      </c>
      <c r="P148" t="s">
        <v>1981</v>
      </c>
      <c r="Q148" t="s">
        <v>1231</v>
      </c>
      <c r="R148">
        <v>15</v>
      </c>
      <c r="S148">
        <v>15</v>
      </c>
      <c r="T148" t="s">
        <v>1713</v>
      </c>
      <c r="U148" t="s">
        <v>1253</v>
      </c>
      <c r="V148" t="s">
        <v>2060</v>
      </c>
      <c r="W148">
        <v>187831</v>
      </c>
      <c r="X148" t="s">
        <v>1622</v>
      </c>
      <c r="Y148" t="s">
        <v>1233</v>
      </c>
      <c r="Z148" t="s">
        <v>1803</v>
      </c>
      <c r="AA148" t="s">
        <v>1983</v>
      </c>
      <c r="AB148" t="s">
        <v>1718</v>
      </c>
      <c r="AC148" t="s">
        <v>1719</v>
      </c>
    </row>
    <row r="149" spans="1:29">
      <c r="A149" t="s">
        <v>1706</v>
      </c>
      <c r="B149">
        <v>4000003879</v>
      </c>
      <c r="C149" t="s">
        <v>1707</v>
      </c>
      <c r="D149" t="s">
        <v>1708</v>
      </c>
      <c r="E149">
        <v>2122000</v>
      </c>
      <c r="F149">
        <v>2510032935</v>
      </c>
      <c r="G149">
        <v>193698</v>
      </c>
      <c r="H149" t="s">
        <v>117</v>
      </c>
      <c r="I149" t="s">
        <v>1520</v>
      </c>
      <c r="J149" t="s">
        <v>1514</v>
      </c>
      <c r="K149" t="s">
        <v>1514</v>
      </c>
      <c r="L149">
        <v>2510032935</v>
      </c>
      <c r="M149" t="s">
        <v>1534</v>
      </c>
      <c r="N149" t="s">
        <v>1750</v>
      </c>
      <c r="O149">
        <v>255002743</v>
      </c>
      <c r="P149" t="s">
        <v>1981</v>
      </c>
      <c r="Q149" t="s">
        <v>1231</v>
      </c>
      <c r="R149">
        <v>15</v>
      </c>
      <c r="S149">
        <v>15</v>
      </c>
      <c r="T149" t="s">
        <v>1713</v>
      </c>
      <c r="U149" t="s">
        <v>1253</v>
      </c>
      <c r="V149" t="s">
        <v>2061</v>
      </c>
      <c r="W149">
        <v>193698</v>
      </c>
      <c r="X149" t="s">
        <v>1622</v>
      </c>
      <c r="Y149" t="s">
        <v>1233</v>
      </c>
      <c r="Z149" t="s">
        <v>1803</v>
      </c>
      <c r="AA149" t="s">
        <v>1983</v>
      </c>
      <c r="AB149" t="s">
        <v>1718</v>
      </c>
      <c r="AC149" t="s">
        <v>1719</v>
      </c>
    </row>
    <row r="150" spans="1:29">
      <c r="A150" t="s">
        <v>1706</v>
      </c>
      <c r="B150">
        <v>4000003879</v>
      </c>
      <c r="C150" t="s">
        <v>1707</v>
      </c>
      <c r="D150" t="s">
        <v>1708</v>
      </c>
      <c r="E150">
        <v>2122000</v>
      </c>
      <c r="F150">
        <v>2510032936</v>
      </c>
      <c r="G150">
        <v>193675</v>
      </c>
      <c r="H150" t="s">
        <v>117</v>
      </c>
      <c r="I150" t="s">
        <v>1996</v>
      </c>
      <c r="J150" t="s">
        <v>1514</v>
      </c>
      <c r="K150" t="s">
        <v>1514</v>
      </c>
      <c r="L150">
        <v>2510032936</v>
      </c>
      <c r="M150" t="s">
        <v>1514</v>
      </c>
      <c r="N150" t="s">
        <v>1750</v>
      </c>
      <c r="O150">
        <v>255002743</v>
      </c>
      <c r="P150" t="s">
        <v>1981</v>
      </c>
      <c r="Q150" t="s">
        <v>1231</v>
      </c>
      <c r="R150">
        <v>15</v>
      </c>
      <c r="S150">
        <v>15</v>
      </c>
      <c r="T150" t="s">
        <v>1713</v>
      </c>
      <c r="U150" t="s">
        <v>1253</v>
      </c>
      <c r="V150" t="s">
        <v>2062</v>
      </c>
      <c r="W150">
        <v>193675</v>
      </c>
      <c r="X150" t="s">
        <v>1622</v>
      </c>
      <c r="Y150" t="s">
        <v>1233</v>
      </c>
      <c r="Z150" t="s">
        <v>1803</v>
      </c>
      <c r="AA150" t="s">
        <v>1983</v>
      </c>
      <c r="AB150" t="s">
        <v>1718</v>
      </c>
      <c r="AC150" t="s">
        <v>1719</v>
      </c>
    </row>
    <row r="151" spans="1:29">
      <c r="A151" t="s">
        <v>1706</v>
      </c>
      <c r="B151">
        <v>4000003879</v>
      </c>
      <c r="C151" t="s">
        <v>1707</v>
      </c>
      <c r="D151" t="s">
        <v>1708</v>
      </c>
      <c r="E151">
        <v>2122000</v>
      </c>
      <c r="F151">
        <v>2510033892</v>
      </c>
      <c r="G151">
        <v>194614</v>
      </c>
      <c r="H151" t="s">
        <v>245</v>
      </c>
      <c r="I151" t="s">
        <v>2024</v>
      </c>
      <c r="J151" t="s">
        <v>1534</v>
      </c>
      <c r="K151" t="s">
        <v>1534</v>
      </c>
      <c r="L151">
        <v>2510033892</v>
      </c>
      <c r="M151" t="s">
        <v>1758</v>
      </c>
      <c r="N151" t="s">
        <v>1758</v>
      </c>
      <c r="O151">
        <v>255003198</v>
      </c>
      <c r="P151" t="s">
        <v>1981</v>
      </c>
      <c r="Q151" t="s">
        <v>1231</v>
      </c>
      <c r="R151">
        <v>15</v>
      </c>
      <c r="S151">
        <v>15</v>
      </c>
      <c r="T151" t="s">
        <v>1713</v>
      </c>
      <c r="U151" t="s">
        <v>1253</v>
      </c>
      <c r="V151" t="s">
        <v>2063</v>
      </c>
      <c r="W151">
        <v>194614</v>
      </c>
      <c r="X151">
        <v>0</v>
      </c>
      <c r="Y151" t="s">
        <v>1233</v>
      </c>
      <c r="Z151">
        <v>0</v>
      </c>
      <c r="AA151" t="s">
        <v>1983</v>
      </c>
      <c r="AB151" t="s">
        <v>1718</v>
      </c>
      <c r="AC151" t="s">
        <v>1719</v>
      </c>
    </row>
    <row r="152" spans="1:29">
      <c r="A152" t="s">
        <v>1706</v>
      </c>
      <c r="B152">
        <v>4000003879</v>
      </c>
      <c r="C152" t="s">
        <v>1707</v>
      </c>
      <c r="D152" t="s">
        <v>1708</v>
      </c>
      <c r="E152">
        <v>2122000</v>
      </c>
      <c r="F152">
        <v>2510034521</v>
      </c>
      <c r="G152">
        <v>194637</v>
      </c>
      <c r="H152" t="s">
        <v>54</v>
      </c>
      <c r="I152" t="s">
        <v>1514</v>
      </c>
      <c r="J152" t="s">
        <v>1534</v>
      </c>
      <c r="K152" t="s">
        <v>1534</v>
      </c>
      <c r="L152">
        <v>2510034521</v>
      </c>
      <c r="M152" t="s">
        <v>1990</v>
      </c>
      <c r="N152" t="s">
        <v>1765</v>
      </c>
      <c r="O152">
        <v>255003783</v>
      </c>
      <c r="P152" t="s">
        <v>1981</v>
      </c>
      <c r="Q152" t="s">
        <v>1231</v>
      </c>
      <c r="R152">
        <v>15</v>
      </c>
      <c r="S152">
        <v>15</v>
      </c>
      <c r="T152" t="s">
        <v>1713</v>
      </c>
      <c r="U152" t="s">
        <v>1253</v>
      </c>
      <c r="V152" t="s">
        <v>2064</v>
      </c>
      <c r="W152">
        <v>194637</v>
      </c>
      <c r="X152">
        <v>0</v>
      </c>
      <c r="Y152" t="s">
        <v>1233</v>
      </c>
      <c r="Z152">
        <v>0</v>
      </c>
      <c r="AA152" t="s">
        <v>1983</v>
      </c>
      <c r="AB152" t="s">
        <v>1718</v>
      </c>
      <c r="AC152" t="s">
        <v>1719</v>
      </c>
    </row>
    <row r="153" spans="1:29">
      <c r="A153" t="s">
        <v>1706</v>
      </c>
      <c r="B153">
        <v>4000003879</v>
      </c>
      <c r="C153" t="s">
        <v>1707</v>
      </c>
      <c r="D153" t="s">
        <v>1708</v>
      </c>
      <c r="E153">
        <v>2122000</v>
      </c>
      <c r="F153">
        <v>2510038293</v>
      </c>
      <c r="G153">
        <v>187724</v>
      </c>
      <c r="H153" t="s">
        <v>117</v>
      </c>
      <c r="I153" t="s">
        <v>2009</v>
      </c>
      <c r="J153" t="s">
        <v>2065</v>
      </c>
      <c r="K153" t="s">
        <v>2065</v>
      </c>
      <c r="L153">
        <v>2510038293</v>
      </c>
      <c r="M153" t="s">
        <v>1254</v>
      </c>
      <c r="N153" t="s">
        <v>1754</v>
      </c>
      <c r="O153">
        <v>255003088</v>
      </c>
      <c r="P153" t="s">
        <v>1981</v>
      </c>
      <c r="Q153" t="s">
        <v>1231</v>
      </c>
      <c r="R153">
        <v>15</v>
      </c>
      <c r="S153">
        <v>15</v>
      </c>
      <c r="T153" t="s">
        <v>1713</v>
      </c>
      <c r="U153" t="s">
        <v>1253</v>
      </c>
      <c r="V153" t="s">
        <v>2066</v>
      </c>
      <c r="W153">
        <v>187724</v>
      </c>
      <c r="X153">
        <v>0</v>
      </c>
      <c r="Y153" t="s">
        <v>1233</v>
      </c>
      <c r="Z153">
        <v>0</v>
      </c>
      <c r="AA153" t="s">
        <v>1983</v>
      </c>
      <c r="AB153" t="s">
        <v>1718</v>
      </c>
      <c r="AC153" t="s">
        <v>1719</v>
      </c>
    </row>
    <row r="154" spans="1:29">
      <c r="A154" t="s">
        <v>1706</v>
      </c>
      <c r="B154">
        <v>4000003879</v>
      </c>
      <c r="C154" t="s">
        <v>1707</v>
      </c>
      <c r="D154" t="s">
        <v>1708</v>
      </c>
      <c r="E154">
        <v>2122000</v>
      </c>
      <c r="F154">
        <v>2510038803</v>
      </c>
      <c r="G154">
        <v>194641</v>
      </c>
      <c r="H154" t="s">
        <v>117</v>
      </c>
      <c r="I154" t="s">
        <v>2067</v>
      </c>
      <c r="J154" t="s">
        <v>1557</v>
      </c>
      <c r="K154" t="s">
        <v>1557</v>
      </c>
      <c r="L154">
        <v>2510038803</v>
      </c>
      <c r="M154" t="s">
        <v>2068</v>
      </c>
      <c r="N154" t="s">
        <v>1765</v>
      </c>
      <c r="O154">
        <v>255003783</v>
      </c>
      <c r="P154" t="s">
        <v>1981</v>
      </c>
      <c r="Q154" t="s">
        <v>1231</v>
      </c>
      <c r="R154">
        <v>15</v>
      </c>
      <c r="S154">
        <v>15</v>
      </c>
      <c r="T154" t="s">
        <v>1713</v>
      </c>
      <c r="U154" t="s">
        <v>1253</v>
      </c>
      <c r="V154" t="s">
        <v>2069</v>
      </c>
      <c r="W154">
        <v>194641</v>
      </c>
      <c r="X154">
        <v>0</v>
      </c>
      <c r="Y154" t="s">
        <v>1233</v>
      </c>
      <c r="Z154">
        <v>0</v>
      </c>
      <c r="AA154" t="s">
        <v>1983</v>
      </c>
      <c r="AB154" t="s">
        <v>1718</v>
      </c>
      <c r="AC154" t="s">
        <v>1719</v>
      </c>
    </row>
    <row r="155" spans="1:29">
      <c r="A155" t="s">
        <v>1706</v>
      </c>
      <c r="B155">
        <v>4000003879</v>
      </c>
      <c r="C155" t="s">
        <v>1707</v>
      </c>
      <c r="D155" t="s">
        <v>1708</v>
      </c>
      <c r="E155">
        <v>2122000</v>
      </c>
      <c r="F155">
        <v>2510039055</v>
      </c>
      <c r="G155">
        <v>194654</v>
      </c>
      <c r="H155" t="s">
        <v>54</v>
      </c>
      <c r="I155" t="s">
        <v>2033</v>
      </c>
      <c r="J155" t="s">
        <v>1557</v>
      </c>
      <c r="K155" t="s">
        <v>1557</v>
      </c>
      <c r="L155">
        <v>2510039055</v>
      </c>
      <c r="M155" t="s">
        <v>2070</v>
      </c>
      <c r="N155" t="s">
        <v>1765</v>
      </c>
      <c r="O155">
        <v>255003783</v>
      </c>
      <c r="P155" t="s">
        <v>1981</v>
      </c>
      <c r="Q155" t="s">
        <v>1231</v>
      </c>
      <c r="R155">
        <v>15</v>
      </c>
      <c r="S155">
        <v>15</v>
      </c>
      <c r="T155" t="s">
        <v>1713</v>
      </c>
      <c r="U155" t="s">
        <v>1253</v>
      </c>
      <c r="V155" t="s">
        <v>2071</v>
      </c>
      <c r="W155">
        <v>194654</v>
      </c>
      <c r="X155">
        <v>0</v>
      </c>
      <c r="Y155" t="s">
        <v>1233</v>
      </c>
      <c r="Z155">
        <v>0</v>
      </c>
      <c r="AA155" t="s">
        <v>1983</v>
      </c>
      <c r="AB155" t="s">
        <v>1718</v>
      </c>
      <c r="AC155" t="s">
        <v>1719</v>
      </c>
    </row>
    <row r="156" spans="1:29">
      <c r="A156" t="s">
        <v>1706</v>
      </c>
      <c r="B156">
        <v>4000003879</v>
      </c>
      <c r="C156" t="s">
        <v>1707</v>
      </c>
      <c r="D156" t="s">
        <v>1708</v>
      </c>
      <c r="E156">
        <v>2122000</v>
      </c>
      <c r="F156">
        <v>2510039549</v>
      </c>
      <c r="G156">
        <v>194535</v>
      </c>
      <c r="H156" t="s">
        <v>135</v>
      </c>
      <c r="I156" t="s">
        <v>2047</v>
      </c>
      <c r="J156" t="s">
        <v>2040</v>
      </c>
      <c r="K156" t="s">
        <v>2040</v>
      </c>
      <c r="L156">
        <v>2510039549</v>
      </c>
      <c r="M156" t="s">
        <v>2048</v>
      </c>
      <c r="N156" t="s">
        <v>1758</v>
      </c>
      <c r="O156">
        <v>255003198</v>
      </c>
      <c r="P156" t="s">
        <v>1981</v>
      </c>
      <c r="Q156" t="s">
        <v>1231</v>
      </c>
      <c r="R156">
        <v>15</v>
      </c>
      <c r="S156">
        <v>15</v>
      </c>
      <c r="T156" t="s">
        <v>1713</v>
      </c>
      <c r="U156" t="s">
        <v>1253</v>
      </c>
      <c r="V156" t="s">
        <v>2004</v>
      </c>
      <c r="W156">
        <v>194535</v>
      </c>
      <c r="X156">
        <v>0</v>
      </c>
      <c r="Y156" t="s">
        <v>1233</v>
      </c>
      <c r="Z156">
        <v>0</v>
      </c>
      <c r="AA156" t="s">
        <v>1983</v>
      </c>
      <c r="AB156" t="s">
        <v>1718</v>
      </c>
      <c r="AC156" t="s">
        <v>1719</v>
      </c>
    </row>
    <row r="157" spans="1:29">
      <c r="A157" t="s">
        <v>1706</v>
      </c>
      <c r="B157">
        <v>4000003879</v>
      </c>
      <c r="C157" t="s">
        <v>1707</v>
      </c>
      <c r="D157" t="s">
        <v>1708</v>
      </c>
      <c r="E157">
        <v>2122000</v>
      </c>
      <c r="F157">
        <v>2510039679</v>
      </c>
      <c r="G157">
        <v>188077</v>
      </c>
      <c r="H157" t="s">
        <v>54</v>
      </c>
      <c r="I157" t="s">
        <v>1259</v>
      </c>
      <c r="J157" t="s">
        <v>1260</v>
      </c>
      <c r="K157" t="s">
        <v>1260</v>
      </c>
      <c r="L157">
        <v>2510039679</v>
      </c>
      <c r="M157" t="s">
        <v>1269</v>
      </c>
      <c r="N157" t="s">
        <v>1428</v>
      </c>
      <c r="O157">
        <v>255004244</v>
      </c>
      <c r="P157" t="s">
        <v>1981</v>
      </c>
      <c r="Q157" t="s">
        <v>1231</v>
      </c>
      <c r="R157">
        <v>15</v>
      </c>
      <c r="S157">
        <v>15</v>
      </c>
      <c r="T157" t="s">
        <v>1713</v>
      </c>
      <c r="U157" t="s">
        <v>1253</v>
      </c>
      <c r="V157" t="s">
        <v>2072</v>
      </c>
      <c r="W157">
        <v>188077</v>
      </c>
      <c r="X157">
        <v>0</v>
      </c>
      <c r="Y157" t="s">
        <v>1233</v>
      </c>
      <c r="Z157">
        <v>0</v>
      </c>
      <c r="AA157" t="s">
        <v>1983</v>
      </c>
      <c r="AB157" t="s">
        <v>1718</v>
      </c>
      <c r="AC157" t="s">
        <v>1719</v>
      </c>
    </row>
    <row r="158" spans="1:29">
      <c r="A158" t="s">
        <v>1706</v>
      </c>
      <c r="B158">
        <v>4000003879</v>
      </c>
      <c r="C158" t="s">
        <v>1707</v>
      </c>
      <c r="D158" t="s">
        <v>1708</v>
      </c>
      <c r="E158">
        <v>2122000</v>
      </c>
      <c r="F158">
        <v>2510040227</v>
      </c>
      <c r="G158">
        <v>194611</v>
      </c>
      <c r="H158" t="s">
        <v>137</v>
      </c>
      <c r="I158" t="s">
        <v>2024</v>
      </c>
      <c r="J158" t="s">
        <v>2040</v>
      </c>
      <c r="K158" t="s">
        <v>2040</v>
      </c>
      <c r="L158">
        <v>2510040227</v>
      </c>
      <c r="M158" t="s">
        <v>1758</v>
      </c>
      <c r="N158" t="s">
        <v>1758</v>
      </c>
      <c r="O158">
        <v>255003198</v>
      </c>
      <c r="P158" t="s">
        <v>1981</v>
      </c>
      <c r="Q158" t="s">
        <v>1231</v>
      </c>
      <c r="R158">
        <v>15</v>
      </c>
      <c r="S158">
        <v>15</v>
      </c>
      <c r="T158" t="s">
        <v>1713</v>
      </c>
      <c r="U158" t="s">
        <v>1253</v>
      </c>
      <c r="V158" t="s">
        <v>2073</v>
      </c>
      <c r="W158">
        <v>194611</v>
      </c>
      <c r="X158">
        <v>0</v>
      </c>
      <c r="Y158" t="s">
        <v>1233</v>
      </c>
      <c r="Z158">
        <v>0</v>
      </c>
      <c r="AA158" t="s">
        <v>1983</v>
      </c>
      <c r="AB158" t="s">
        <v>1718</v>
      </c>
      <c r="AC158" t="s">
        <v>1719</v>
      </c>
    </row>
    <row r="159" spans="1:29">
      <c r="A159" t="s">
        <v>1706</v>
      </c>
      <c r="B159">
        <v>4000003879</v>
      </c>
      <c r="C159" t="s">
        <v>1707</v>
      </c>
      <c r="D159" t="s">
        <v>1708</v>
      </c>
      <c r="E159">
        <v>2122000</v>
      </c>
      <c r="F159">
        <v>2510040229</v>
      </c>
      <c r="G159">
        <v>194612</v>
      </c>
      <c r="H159" t="s">
        <v>245</v>
      </c>
      <c r="I159" t="s">
        <v>2024</v>
      </c>
      <c r="J159" t="s">
        <v>2040</v>
      </c>
      <c r="K159" t="s">
        <v>2040</v>
      </c>
      <c r="L159">
        <v>2510040229</v>
      </c>
      <c r="M159" t="s">
        <v>1758</v>
      </c>
      <c r="N159" t="s">
        <v>1758</v>
      </c>
      <c r="O159">
        <v>255003198</v>
      </c>
      <c r="P159" t="s">
        <v>1981</v>
      </c>
      <c r="Q159" t="s">
        <v>1231</v>
      </c>
      <c r="R159">
        <v>15</v>
      </c>
      <c r="S159">
        <v>15</v>
      </c>
      <c r="T159" t="s">
        <v>1713</v>
      </c>
      <c r="U159" t="s">
        <v>1253</v>
      </c>
      <c r="V159" t="s">
        <v>2074</v>
      </c>
      <c r="W159">
        <v>194612</v>
      </c>
      <c r="X159">
        <v>0</v>
      </c>
      <c r="Y159" t="s">
        <v>1233</v>
      </c>
      <c r="Z159">
        <v>0</v>
      </c>
      <c r="AA159" t="s">
        <v>1983</v>
      </c>
      <c r="AB159" t="s">
        <v>1718</v>
      </c>
      <c r="AC159" t="s">
        <v>1719</v>
      </c>
    </row>
    <row r="160" spans="1:29">
      <c r="A160" t="s">
        <v>1706</v>
      </c>
      <c r="B160">
        <v>4000003879</v>
      </c>
      <c r="C160" t="s">
        <v>1707</v>
      </c>
      <c r="D160" t="s">
        <v>1708</v>
      </c>
      <c r="E160">
        <v>2122000</v>
      </c>
      <c r="F160">
        <v>2510040307</v>
      </c>
      <c r="G160">
        <v>188050</v>
      </c>
      <c r="H160" t="s">
        <v>117</v>
      </c>
      <c r="I160" t="s">
        <v>1258</v>
      </c>
      <c r="J160" t="s">
        <v>1260</v>
      </c>
      <c r="K160" t="s">
        <v>1260</v>
      </c>
      <c r="L160">
        <v>2510040307</v>
      </c>
      <c r="M160" t="s">
        <v>1977</v>
      </c>
      <c r="N160" t="s">
        <v>1428</v>
      </c>
      <c r="O160">
        <v>255004244</v>
      </c>
      <c r="P160" t="s">
        <v>1981</v>
      </c>
      <c r="Q160" t="s">
        <v>1231</v>
      </c>
      <c r="R160">
        <v>15</v>
      </c>
      <c r="S160">
        <v>15</v>
      </c>
      <c r="T160" t="s">
        <v>1713</v>
      </c>
      <c r="U160" t="s">
        <v>1253</v>
      </c>
      <c r="V160" t="s">
        <v>2075</v>
      </c>
      <c r="W160">
        <v>188050</v>
      </c>
      <c r="X160" t="s">
        <v>1622</v>
      </c>
      <c r="Y160" t="s">
        <v>1233</v>
      </c>
      <c r="Z160" t="s">
        <v>1803</v>
      </c>
      <c r="AA160" t="s">
        <v>1983</v>
      </c>
      <c r="AB160" t="s">
        <v>1718</v>
      </c>
      <c r="AC160" t="s">
        <v>1719</v>
      </c>
    </row>
    <row r="161" spans="1:29">
      <c r="A161" t="s">
        <v>1706</v>
      </c>
      <c r="B161">
        <v>4000003879</v>
      </c>
      <c r="C161" t="s">
        <v>1707</v>
      </c>
      <c r="D161" t="s">
        <v>1708</v>
      </c>
      <c r="E161">
        <v>2122000</v>
      </c>
      <c r="F161">
        <v>2510040642</v>
      </c>
      <c r="G161">
        <v>194581</v>
      </c>
      <c r="H161" t="s">
        <v>117</v>
      </c>
      <c r="I161" t="s">
        <v>1486</v>
      </c>
      <c r="J161" t="s">
        <v>2040</v>
      </c>
      <c r="K161" t="s">
        <v>2040</v>
      </c>
      <c r="L161">
        <v>2510040642</v>
      </c>
      <c r="M161" t="s">
        <v>2076</v>
      </c>
      <c r="N161" t="s">
        <v>1758</v>
      </c>
      <c r="O161">
        <v>255003198</v>
      </c>
      <c r="P161" t="s">
        <v>1981</v>
      </c>
      <c r="Q161" t="s">
        <v>1231</v>
      </c>
      <c r="R161">
        <v>15</v>
      </c>
      <c r="S161">
        <v>15</v>
      </c>
      <c r="T161" t="s">
        <v>1713</v>
      </c>
      <c r="U161" t="s">
        <v>1253</v>
      </c>
      <c r="V161" t="s">
        <v>2077</v>
      </c>
      <c r="W161">
        <v>194581</v>
      </c>
      <c r="X161" t="s">
        <v>1622</v>
      </c>
      <c r="Y161" t="s">
        <v>1233</v>
      </c>
      <c r="Z161" t="s">
        <v>1803</v>
      </c>
      <c r="AA161" t="s">
        <v>1983</v>
      </c>
      <c r="AB161" t="s">
        <v>1718</v>
      </c>
      <c r="AC161" t="s">
        <v>1719</v>
      </c>
    </row>
    <row r="162" spans="1:29">
      <c r="A162" t="s">
        <v>1706</v>
      </c>
      <c r="B162">
        <v>4000003879</v>
      </c>
      <c r="C162" t="s">
        <v>1707</v>
      </c>
      <c r="D162" t="s">
        <v>1708</v>
      </c>
      <c r="E162">
        <v>2122000</v>
      </c>
      <c r="F162">
        <v>2510041087</v>
      </c>
      <c r="G162">
        <v>188095</v>
      </c>
      <c r="H162" t="s">
        <v>150</v>
      </c>
      <c r="I162" t="s">
        <v>1259</v>
      </c>
      <c r="J162" t="s">
        <v>1436</v>
      </c>
      <c r="K162" t="s">
        <v>1436</v>
      </c>
      <c r="L162">
        <v>2510041087</v>
      </c>
      <c r="M162" t="s">
        <v>1269</v>
      </c>
      <c r="N162" t="s">
        <v>1428</v>
      </c>
      <c r="O162">
        <v>255004244</v>
      </c>
      <c r="P162" t="s">
        <v>1981</v>
      </c>
      <c r="Q162" t="s">
        <v>1231</v>
      </c>
      <c r="R162">
        <v>15</v>
      </c>
      <c r="S162">
        <v>15</v>
      </c>
      <c r="T162" t="s">
        <v>1713</v>
      </c>
      <c r="U162" t="s">
        <v>1253</v>
      </c>
      <c r="V162" t="s">
        <v>2078</v>
      </c>
      <c r="W162">
        <v>188095</v>
      </c>
      <c r="X162">
        <v>0</v>
      </c>
      <c r="Y162" t="s">
        <v>1233</v>
      </c>
      <c r="Z162">
        <v>0</v>
      </c>
      <c r="AA162" t="s">
        <v>1983</v>
      </c>
      <c r="AB162" t="s">
        <v>1718</v>
      </c>
      <c r="AC162" t="s">
        <v>1719</v>
      </c>
    </row>
    <row r="163" spans="1:29">
      <c r="A163" t="s">
        <v>1706</v>
      </c>
      <c r="B163">
        <v>4000003879</v>
      </c>
      <c r="C163" t="s">
        <v>1707</v>
      </c>
      <c r="D163" t="s">
        <v>1708</v>
      </c>
      <c r="E163">
        <v>2122000</v>
      </c>
      <c r="F163">
        <v>2510041857</v>
      </c>
      <c r="G163">
        <v>188039</v>
      </c>
      <c r="H163" t="s">
        <v>155</v>
      </c>
      <c r="I163" t="s">
        <v>1258</v>
      </c>
      <c r="J163" t="s">
        <v>1436</v>
      </c>
      <c r="K163" t="s">
        <v>1436</v>
      </c>
      <c r="L163">
        <v>2510041857</v>
      </c>
      <c r="M163" t="s">
        <v>1977</v>
      </c>
      <c r="N163" t="s">
        <v>1428</v>
      </c>
      <c r="O163">
        <v>255004244</v>
      </c>
      <c r="P163" t="s">
        <v>1981</v>
      </c>
      <c r="Q163" t="s">
        <v>1231</v>
      </c>
      <c r="R163">
        <v>15</v>
      </c>
      <c r="S163">
        <v>15</v>
      </c>
      <c r="T163" t="s">
        <v>1713</v>
      </c>
      <c r="U163" t="s">
        <v>1253</v>
      </c>
      <c r="V163" t="s">
        <v>2079</v>
      </c>
      <c r="W163">
        <v>188039</v>
      </c>
      <c r="X163">
        <v>0</v>
      </c>
      <c r="Y163" t="s">
        <v>1233</v>
      </c>
      <c r="Z163">
        <v>0</v>
      </c>
      <c r="AA163" t="s">
        <v>1983</v>
      </c>
      <c r="AB163" t="s">
        <v>1718</v>
      </c>
      <c r="AC163" t="s">
        <v>1719</v>
      </c>
    </row>
    <row r="164" spans="1:29">
      <c r="A164" t="s">
        <v>1706</v>
      </c>
      <c r="B164">
        <v>4000003879</v>
      </c>
      <c r="C164" t="s">
        <v>1707</v>
      </c>
      <c r="D164" t="s">
        <v>1708</v>
      </c>
      <c r="E164">
        <v>2122000</v>
      </c>
      <c r="F164">
        <v>2510041878</v>
      </c>
      <c r="G164">
        <v>188181</v>
      </c>
      <c r="H164" t="s">
        <v>54</v>
      </c>
      <c r="I164" t="s">
        <v>1260</v>
      </c>
      <c r="J164" t="s">
        <v>1436</v>
      </c>
      <c r="K164" t="s">
        <v>1436</v>
      </c>
      <c r="L164">
        <v>2510041878</v>
      </c>
      <c r="M164" t="s">
        <v>1447</v>
      </c>
      <c r="N164" t="s">
        <v>1428</v>
      </c>
      <c r="O164">
        <v>255004244</v>
      </c>
      <c r="P164" t="s">
        <v>1981</v>
      </c>
      <c r="Q164" t="s">
        <v>1231</v>
      </c>
      <c r="R164">
        <v>15</v>
      </c>
      <c r="S164">
        <v>15</v>
      </c>
      <c r="T164" t="s">
        <v>1713</v>
      </c>
      <c r="U164" t="s">
        <v>1253</v>
      </c>
      <c r="V164" t="s">
        <v>2042</v>
      </c>
      <c r="W164">
        <v>188181</v>
      </c>
      <c r="X164">
        <v>0</v>
      </c>
      <c r="Y164" t="s">
        <v>1233</v>
      </c>
      <c r="Z164">
        <v>0</v>
      </c>
      <c r="AA164" t="s">
        <v>1983</v>
      </c>
      <c r="AB164" t="s">
        <v>1718</v>
      </c>
      <c r="AC164" t="s">
        <v>1719</v>
      </c>
    </row>
    <row r="165" spans="1:29">
      <c r="A165" t="s">
        <v>1706</v>
      </c>
      <c r="B165">
        <v>4000003879</v>
      </c>
      <c r="C165" t="s">
        <v>1707</v>
      </c>
      <c r="D165" t="s">
        <v>1708</v>
      </c>
      <c r="E165">
        <v>2122000</v>
      </c>
      <c r="F165">
        <v>2510042117</v>
      </c>
      <c r="G165">
        <v>194693</v>
      </c>
      <c r="H165" t="s">
        <v>54</v>
      </c>
      <c r="I165" t="s">
        <v>2040</v>
      </c>
      <c r="J165" t="s">
        <v>1750</v>
      </c>
      <c r="K165" t="s">
        <v>1750</v>
      </c>
      <c r="L165">
        <v>2510042117</v>
      </c>
      <c r="M165" t="s">
        <v>1765</v>
      </c>
      <c r="N165" t="s">
        <v>1765</v>
      </c>
      <c r="O165">
        <v>255003783</v>
      </c>
      <c r="P165" t="s">
        <v>1981</v>
      </c>
      <c r="Q165" t="s">
        <v>1231</v>
      </c>
      <c r="R165">
        <v>15</v>
      </c>
      <c r="S165">
        <v>15</v>
      </c>
      <c r="T165" t="s">
        <v>1713</v>
      </c>
      <c r="U165" t="s">
        <v>1253</v>
      </c>
      <c r="V165" t="s">
        <v>2080</v>
      </c>
      <c r="W165">
        <v>194693</v>
      </c>
      <c r="X165">
        <v>0</v>
      </c>
      <c r="Y165" t="s">
        <v>1233</v>
      </c>
      <c r="Z165">
        <v>0</v>
      </c>
      <c r="AA165" t="s">
        <v>1983</v>
      </c>
      <c r="AB165" t="s">
        <v>1718</v>
      </c>
      <c r="AC165" t="s">
        <v>1719</v>
      </c>
    </row>
    <row r="166" spans="1:29">
      <c r="A166" t="s">
        <v>1706</v>
      </c>
      <c r="B166">
        <v>4000003879</v>
      </c>
      <c r="C166" t="s">
        <v>1707</v>
      </c>
      <c r="D166" t="s">
        <v>1708</v>
      </c>
      <c r="E166">
        <v>2122000</v>
      </c>
      <c r="F166">
        <v>2510043268</v>
      </c>
      <c r="G166">
        <v>194694</v>
      </c>
      <c r="H166" t="s">
        <v>117</v>
      </c>
      <c r="I166" t="s">
        <v>2040</v>
      </c>
      <c r="J166" t="s">
        <v>2055</v>
      </c>
      <c r="K166" t="s">
        <v>2055</v>
      </c>
      <c r="L166">
        <v>2510043268</v>
      </c>
      <c r="M166" t="s">
        <v>1765</v>
      </c>
      <c r="N166" t="s">
        <v>1765</v>
      </c>
      <c r="O166">
        <v>255003783</v>
      </c>
      <c r="P166" t="s">
        <v>1981</v>
      </c>
      <c r="Q166" t="s">
        <v>1231</v>
      </c>
      <c r="R166">
        <v>15</v>
      </c>
      <c r="S166">
        <v>15</v>
      </c>
      <c r="T166" t="s">
        <v>1713</v>
      </c>
      <c r="U166" t="s">
        <v>1253</v>
      </c>
      <c r="V166" t="s">
        <v>2081</v>
      </c>
      <c r="W166">
        <v>194694</v>
      </c>
      <c r="X166">
        <v>0</v>
      </c>
      <c r="Y166" t="s">
        <v>1233</v>
      </c>
      <c r="Z166">
        <v>0</v>
      </c>
      <c r="AA166" t="s">
        <v>1983</v>
      </c>
      <c r="AB166" t="s">
        <v>1718</v>
      </c>
      <c r="AC166" t="s">
        <v>1719</v>
      </c>
    </row>
    <row r="167" spans="1:29">
      <c r="A167" t="s">
        <v>1706</v>
      </c>
      <c r="B167">
        <v>4000003879</v>
      </c>
      <c r="C167" t="s">
        <v>1707</v>
      </c>
      <c r="D167" t="s">
        <v>1708</v>
      </c>
      <c r="E167">
        <v>2122000</v>
      </c>
      <c r="F167">
        <v>2510043272</v>
      </c>
      <c r="G167">
        <v>194695</v>
      </c>
      <c r="H167" t="s">
        <v>117</v>
      </c>
      <c r="I167" t="s">
        <v>2040</v>
      </c>
      <c r="J167" t="s">
        <v>2055</v>
      </c>
      <c r="K167" t="s">
        <v>2055</v>
      </c>
      <c r="L167">
        <v>2510043272</v>
      </c>
      <c r="M167" t="s">
        <v>1765</v>
      </c>
      <c r="N167" t="s">
        <v>1765</v>
      </c>
      <c r="O167">
        <v>255003783</v>
      </c>
      <c r="P167" t="s">
        <v>1981</v>
      </c>
      <c r="Q167" t="s">
        <v>1231</v>
      </c>
      <c r="R167">
        <v>15</v>
      </c>
      <c r="S167">
        <v>15</v>
      </c>
      <c r="T167" t="s">
        <v>1713</v>
      </c>
      <c r="U167" t="s">
        <v>1253</v>
      </c>
      <c r="V167" t="s">
        <v>2081</v>
      </c>
      <c r="W167">
        <v>194695</v>
      </c>
      <c r="X167">
        <v>0</v>
      </c>
      <c r="Y167" t="s">
        <v>1233</v>
      </c>
      <c r="Z167">
        <v>0</v>
      </c>
      <c r="AA167" t="s">
        <v>1983</v>
      </c>
      <c r="AB167" t="s">
        <v>1718</v>
      </c>
      <c r="AC167" t="s">
        <v>1719</v>
      </c>
    </row>
    <row r="168" spans="1:29">
      <c r="A168" t="s">
        <v>1706</v>
      </c>
      <c r="B168">
        <v>4000003879</v>
      </c>
      <c r="C168" t="s">
        <v>1707</v>
      </c>
      <c r="D168" t="s">
        <v>1708</v>
      </c>
      <c r="E168">
        <v>2122000</v>
      </c>
      <c r="F168">
        <v>2510044352</v>
      </c>
      <c r="G168">
        <v>188078</v>
      </c>
      <c r="H168" t="s">
        <v>135</v>
      </c>
      <c r="I168" t="s">
        <v>1259</v>
      </c>
      <c r="J168" t="s">
        <v>1754</v>
      </c>
      <c r="K168" t="s">
        <v>1754</v>
      </c>
      <c r="L168">
        <v>2510044352</v>
      </c>
      <c r="M168" t="s">
        <v>1269</v>
      </c>
      <c r="N168" t="s">
        <v>1428</v>
      </c>
      <c r="O168">
        <v>255004244</v>
      </c>
      <c r="P168" t="s">
        <v>1981</v>
      </c>
      <c r="Q168" t="s">
        <v>1231</v>
      </c>
      <c r="R168">
        <v>15</v>
      </c>
      <c r="S168">
        <v>15</v>
      </c>
      <c r="T168" t="s">
        <v>1713</v>
      </c>
      <c r="U168" t="s">
        <v>1253</v>
      </c>
      <c r="V168" t="s">
        <v>2079</v>
      </c>
      <c r="W168">
        <v>188078</v>
      </c>
      <c r="X168">
        <v>0</v>
      </c>
      <c r="Y168" t="s">
        <v>1233</v>
      </c>
      <c r="Z168">
        <v>0</v>
      </c>
      <c r="AA168" t="s">
        <v>1983</v>
      </c>
      <c r="AB168" t="s">
        <v>1718</v>
      </c>
      <c r="AC168" t="s">
        <v>1719</v>
      </c>
    </row>
    <row r="169" spans="1:29">
      <c r="A169" t="s">
        <v>1706</v>
      </c>
      <c r="B169">
        <v>4000003879</v>
      </c>
      <c r="C169" t="s">
        <v>1707</v>
      </c>
      <c r="D169" t="s">
        <v>1708</v>
      </c>
      <c r="E169">
        <v>2122000</v>
      </c>
      <c r="F169">
        <v>2510044634</v>
      </c>
      <c r="G169">
        <v>188278</v>
      </c>
      <c r="H169" t="s">
        <v>54</v>
      </c>
      <c r="I169" t="s">
        <v>1264</v>
      </c>
      <c r="J169" t="s">
        <v>1754</v>
      </c>
      <c r="K169" t="s">
        <v>1754</v>
      </c>
      <c r="L169">
        <v>2510044634</v>
      </c>
      <c r="M169" t="s">
        <v>1428</v>
      </c>
      <c r="N169" t="s">
        <v>1428</v>
      </c>
      <c r="O169">
        <v>255004244</v>
      </c>
      <c r="P169" t="s">
        <v>1981</v>
      </c>
      <c r="Q169" t="s">
        <v>1231</v>
      </c>
      <c r="R169">
        <v>15</v>
      </c>
      <c r="S169">
        <v>15</v>
      </c>
      <c r="T169" t="s">
        <v>1713</v>
      </c>
      <c r="U169" t="s">
        <v>1253</v>
      </c>
      <c r="V169" t="s">
        <v>2082</v>
      </c>
      <c r="W169">
        <v>188278</v>
      </c>
      <c r="X169">
        <v>0</v>
      </c>
      <c r="Y169" t="s">
        <v>1233</v>
      </c>
      <c r="Z169">
        <v>0</v>
      </c>
      <c r="AA169" t="s">
        <v>1983</v>
      </c>
      <c r="AB169" t="s">
        <v>1718</v>
      </c>
      <c r="AC169" t="s">
        <v>1719</v>
      </c>
    </row>
    <row r="170" spans="1:29">
      <c r="A170" t="s">
        <v>1706</v>
      </c>
      <c r="B170">
        <v>4000003879</v>
      </c>
      <c r="C170" t="s">
        <v>1707</v>
      </c>
      <c r="D170" t="s">
        <v>1708</v>
      </c>
      <c r="E170">
        <v>2122000</v>
      </c>
      <c r="F170">
        <v>2510046756</v>
      </c>
      <c r="G170">
        <v>194722</v>
      </c>
      <c r="H170" t="s">
        <v>481</v>
      </c>
      <c r="I170" t="s">
        <v>2083</v>
      </c>
      <c r="J170" t="s">
        <v>2084</v>
      </c>
      <c r="K170" t="s">
        <v>2084</v>
      </c>
      <c r="L170">
        <v>2510046756</v>
      </c>
      <c r="M170" t="s">
        <v>2085</v>
      </c>
      <c r="N170" t="s">
        <v>1552</v>
      </c>
      <c r="O170">
        <v>255004371</v>
      </c>
      <c r="P170" t="s">
        <v>1981</v>
      </c>
      <c r="Q170" t="s">
        <v>1231</v>
      </c>
      <c r="R170">
        <v>15</v>
      </c>
      <c r="S170">
        <v>15</v>
      </c>
      <c r="T170" t="s">
        <v>1713</v>
      </c>
      <c r="U170" t="s">
        <v>1253</v>
      </c>
      <c r="V170" t="s">
        <v>2086</v>
      </c>
      <c r="W170">
        <v>194722</v>
      </c>
      <c r="X170">
        <v>0</v>
      </c>
      <c r="Y170" t="s">
        <v>1233</v>
      </c>
      <c r="Z170">
        <v>0</v>
      </c>
      <c r="AA170" t="s">
        <v>1983</v>
      </c>
      <c r="AB170" t="s">
        <v>1718</v>
      </c>
      <c r="AC170" t="s">
        <v>1719</v>
      </c>
    </row>
    <row r="171" spans="1:29">
      <c r="A171" t="s">
        <v>1706</v>
      </c>
      <c r="B171">
        <v>4000003879</v>
      </c>
      <c r="C171" t="s">
        <v>1707</v>
      </c>
      <c r="D171" t="s">
        <v>1708</v>
      </c>
      <c r="E171">
        <v>2122000</v>
      </c>
      <c r="F171">
        <v>2510046765</v>
      </c>
      <c r="G171">
        <v>194740</v>
      </c>
      <c r="H171" t="s">
        <v>54</v>
      </c>
      <c r="I171" t="s">
        <v>2048</v>
      </c>
      <c r="J171" t="s">
        <v>2084</v>
      </c>
      <c r="K171" t="s">
        <v>2084</v>
      </c>
      <c r="L171">
        <v>2510046765</v>
      </c>
      <c r="M171" t="s">
        <v>1675</v>
      </c>
      <c r="N171" t="s">
        <v>1552</v>
      </c>
      <c r="O171">
        <v>255004371</v>
      </c>
      <c r="P171" t="s">
        <v>1981</v>
      </c>
      <c r="Q171" t="s">
        <v>1231</v>
      </c>
      <c r="R171">
        <v>15</v>
      </c>
      <c r="S171">
        <v>15</v>
      </c>
      <c r="T171" t="s">
        <v>1713</v>
      </c>
      <c r="U171" t="s">
        <v>1253</v>
      </c>
      <c r="V171" t="s">
        <v>2087</v>
      </c>
      <c r="W171">
        <v>194740</v>
      </c>
      <c r="X171">
        <v>0</v>
      </c>
      <c r="Y171" t="s">
        <v>1233</v>
      </c>
      <c r="Z171">
        <v>0</v>
      </c>
      <c r="AA171" t="s">
        <v>1983</v>
      </c>
      <c r="AB171" t="s">
        <v>1718</v>
      </c>
      <c r="AC171" t="s">
        <v>1719</v>
      </c>
    </row>
    <row r="172" spans="1:29">
      <c r="A172" t="s">
        <v>1706</v>
      </c>
      <c r="B172">
        <v>4000003879</v>
      </c>
      <c r="C172" t="s">
        <v>1707</v>
      </c>
      <c r="D172" t="s">
        <v>1708</v>
      </c>
      <c r="E172">
        <v>2122000</v>
      </c>
      <c r="F172">
        <v>2510047464</v>
      </c>
      <c r="G172">
        <v>188317</v>
      </c>
      <c r="H172" t="s">
        <v>54</v>
      </c>
      <c r="I172" t="s">
        <v>1267</v>
      </c>
      <c r="J172" t="s">
        <v>1266</v>
      </c>
      <c r="K172" t="s">
        <v>1266</v>
      </c>
      <c r="L172">
        <v>2510047464</v>
      </c>
      <c r="M172" t="s">
        <v>1271</v>
      </c>
      <c r="N172" t="s">
        <v>1438</v>
      </c>
      <c r="O172">
        <v>255005381</v>
      </c>
      <c r="P172" t="s">
        <v>1981</v>
      </c>
      <c r="Q172" t="s">
        <v>1231</v>
      </c>
      <c r="R172">
        <v>15</v>
      </c>
      <c r="S172">
        <v>15</v>
      </c>
      <c r="T172" t="s">
        <v>1713</v>
      </c>
      <c r="U172" t="s">
        <v>1253</v>
      </c>
      <c r="V172" t="s">
        <v>2088</v>
      </c>
      <c r="W172">
        <v>188317</v>
      </c>
      <c r="X172">
        <v>0</v>
      </c>
      <c r="Y172" t="s">
        <v>1233</v>
      </c>
      <c r="Z172">
        <v>0</v>
      </c>
      <c r="AA172" t="s">
        <v>1983</v>
      </c>
      <c r="AB172" t="s">
        <v>1718</v>
      </c>
      <c r="AC172" t="s">
        <v>1719</v>
      </c>
    </row>
    <row r="173" spans="1:29">
      <c r="A173" t="s">
        <v>1706</v>
      </c>
      <c r="B173">
        <v>4000003879</v>
      </c>
      <c r="C173" t="s">
        <v>1707</v>
      </c>
      <c r="D173" t="s">
        <v>1708</v>
      </c>
      <c r="E173">
        <v>2122000</v>
      </c>
      <c r="F173">
        <v>2510047866</v>
      </c>
      <c r="G173">
        <v>188241</v>
      </c>
      <c r="H173" t="s">
        <v>117</v>
      </c>
      <c r="I173" t="s">
        <v>1436</v>
      </c>
      <c r="J173" t="s">
        <v>1266</v>
      </c>
      <c r="K173" t="s">
        <v>1266</v>
      </c>
      <c r="L173">
        <v>2510047866</v>
      </c>
      <c r="M173" t="s">
        <v>1445</v>
      </c>
      <c r="N173" t="s">
        <v>1428</v>
      </c>
      <c r="O173">
        <v>255004244</v>
      </c>
      <c r="P173" t="s">
        <v>1981</v>
      </c>
      <c r="Q173" t="s">
        <v>1231</v>
      </c>
      <c r="R173">
        <v>15</v>
      </c>
      <c r="S173">
        <v>15</v>
      </c>
      <c r="T173" t="s">
        <v>1713</v>
      </c>
      <c r="U173" t="s">
        <v>1253</v>
      </c>
      <c r="V173" t="s">
        <v>2089</v>
      </c>
      <c r="W173">
        <v>188241</v>
      </c>
      <c r="X173">
        <v>0</v>
      </c>
      <c r="Y173" t="s">
        <v>1233</v>
      </c>
      <c r="Z173">
        <v>0</v>
      </c>
      <c r="AA173" t="s">
        <v>1983</v>
      </c>
      <c r="AB173" t="s">
        <v>1718</v>
      </c>
      <c r="AC173" t="s">
        <v>1719</v>
      </c>
    </row>
    <row r="174" spans="1:29">
      <c r="A174" t="s">
        <v>1706</v>
      </c>
      <c r="B174">
        <v>4000003879</v>
      </c>
      <c r="C174" t="s">
        <v>1707</v>
      </c>
      <c r="D174" t="s">
        <v>1708</v>
      </c>
      <c r="E174">
        <v>2122000</v>
      </c>
      <c r="F174">
        <v>2510047939</v>
      </c>
      <c r="G174">
        <v>187407</v>
      </c>
      <c r="H174" t="s">
        <v>117</v>
      </c>
      <c r="I174" t="s">
        <v>2090</v>
      </c>
      <c r="J174" t="s">
        <v>1266</v>
      </c>
      <c r="K174" t="s">
        <v>1266</v>
      </c>
      <c r="L174">
        <v>2510047939</v>
      </c>
      <c r="M174" t="s">
        <v>1237</v>
      </c>
      <c r="N174" t="s">
        <v>1428</v>
      </c>
      <c r="O174">
        <v>255004244</v>
      </c>
      <c r="P174" t="s">
        <v>1981</v>
      </c>
      <c r="Q174" t="s">
        <v>1231</v>
      </c>
      <c r="R174">
        <v>15</v>
      </c>
      <c r="S174">
        <v>15</v>
      </c>
      <c r="T174" t="s">
        <v>1713</v>
      </c>
      <c r="U174" t="s">
        <v>1253</v>
      </c>
      <c r="V174" t="s">
        <v>2091</v>
      </c>
      <c r="W174">
        <v>187407</v>
      </c>
      <c r="X174" t="s">
        <v>1622</v>
      </c>
      <c r="Y174" t="s">
        <v>1233</v>
      </c>
      <c r="Z174" t="s">
        <v>1803</v>
      </c>
      <c r="AA174" t="s">
        <v>1983</v>
      </c>
      <c r="AB174" t="s">
        <v>1718</v>
      </c>
      <c r="AC174" t="s">
        <v>1719</v>
      </c>
    </row>
    <row r="175" spans="1:29">
      <c r="A175" t="s">
        <v>1706</v>
      </c>
      <c r="B175">
        <v>4000003879</v>
      </c>
      <c r="C175" t="s">
        <v>1707</v>
      </c>
      <c r="D175" t="s">
        <v>1708</v>
      </c>
      <c r="E175">
        <v>2122000</v>
      </c>
      <c r="F175">
        <v>2510048483</v>
      </c>
      <c r="G175">
        <v>188279</v>
      </c>
      <c r="H175" t="s">
        <v>155</v>
      </c>
      <c r="I175" t="s">
        <v>1264</v>
      </c>
      <c r="J175" t="s">
        <v>1266</v>
      </c>
      <c r="K175" t="s">
        <v>1266</v>
      </c>
      <c r="L175">
        <v>2510048483</v>
      </c>
      <c r="M175" t="s">
        <v>1428</v>
      </c>
      <c r="N175" t="s">
        <v>1428</v>
      </c>
      <c r="O175">
        <v>255004244</v>
      </c>
      <c r="P175" t="s">
        <v>1981</v>
      </c>
      <c r="Q175" t="s">
        <v>1231</v>
      </c>
      <c r="R175">
        <v>15</v>
      </c>
      <c r="S175">
        <v>15</v>
      </c>
      <c r="T175" t="s">
        <v>1713</v>
      </c>
      <c r="U175" t="s">
        <v>1253</v>
      </c>
      <c r="V175" t="s">
        <v>2092</v>
      </c>
      <c r="W175">
        <v>188279</v>
      </c>
      <c r="X175">
        <v>0</v>
      </c>
      <c r="Y175" t="s">
        <v>1233</v>
      </c>
      <c r="Z175">
        <v>0</v>
      </c>
      <c r="AA175" t="s">
        <v>1983</v>
      </c>
      <c r="AB175" t="s">
        <v>1718</v>
      </c>
      <c r="AC175" t="s">
        <v>1719</v>
      </c>
    </row>
    <row r="176" spans="1:29">
      <c r="A176" t="s">
        <v>1706</v>
      </c>
      <c r="B176">
        <v>4000003879</v>
      </c>
      <c r="C176" t="s">
        <v>1707</v>
      </c>
      <c r="D176" t="s">
        <v>1708</v>
      </c>
      <c r="E176">
        <v>2122000</v>
      </c>
      <c r="F176">
        <v>2510048531</v>
      </c>
      <c r="G176">
        <v>188280</v>
      </c>
      <c r="H176" t="s">
        <v>80</v>
      </c>
      <c r="I176" t="s">
        <v>1264</v>
      </c>
      <c r="J176" t="s">
        <v>1266</v>
      </c>
      <c r="K176" t="s">
        <v>1266</v>
      </c>
      <c r="L176">
        <v>2510048531</v>
      </c>
      <c r="M176" t="s">
        <v>1428</v>
      </c>
      <c r="N176" t="s">
        <v>1428</v>
      </c>
      <c r="O176">
        <v>255004244</v>
      </c>
      <c r="P176" t="s">
        <v>1981</v>
      </c>
      <c r="Q176" t="s">
        <v>1231</v>
      </c>
      <c r="R176">
        <v>15</v>
      </c>
      <c r="S176">
        <v>15</v>
      </c>
      <c r="T176" t="s">
        <v>1713</v>
      </c>
      <c r="U176" t="s">
        <v>1253</v>
      </c>
      <c r="V176" t="s">
        <v>2093</v>
      </c>
      <c r="W176">
        <v>188280</v>
      </c>
      <c r="X176" t="s">
        <v>1622</v>
      </c>
      <c r="Y176" t="s">
        <v>1233</v>
      </c>
      <c r="Z176" t="s">
        <v>1803</v>
      </c>
      <c r="AA176" t="s">
        <v>1983</v>
      </c>
      <c r="AB176" t="s">
        <v>1718</v>
      </c>
      <c r="AC176" t="s">
        <v>1719</v>
      </c>
    </row>
    <row r="177" spans="1:29">
      <c r="A177" t="s">
        <v>1706</v>
      </c>
      <c r="B177">
        <v>4000003879</v>
      </c>
      <c r="C177" t="s">
        <v>1707</v>
      </c>
      <c r="D177" t="s">
        <v>1708</v>
      </c>
      <c r="E177">
        <v>2122000</v>
      </c>
      <c r="F177">
        <v>2510049296</v>
      </c>
      <c r="G177">
        <v>194657</v>
      </c>
      <c r="H177" t="s">
        <v>117</v>
      </c>
      <c r="I177" t="s">
        <v>2033</v>
      </c>
      <c r="J177" t="s">
        <v>1758</v>
      </c>
      <c r="K177" t="s">
        <v>1758</v>
      </c>
      <c r="L177">
        <v>2510049296</v>
      </c>
      <c r="M177" t="s">
        <v>2070</v>
      </c>
      <c r="N177" t="s">
        <v>1765</v>
      </c>
      <c r="O177">
        <v>255003783</v>
      </c>
      <c r="P177" t="s">
        <v>1981</v>
      </c>
      <c r="Q177" t="s">
        <v>1231</v>
      </c>
      <c r="R177">
        <v>15</v>
      </c>
      <c r="S177">
        <v>15</v>
      </c>
      <c r="T177" t="s">
        <v>1713</v>
      </c>
      <c r="U177" t="s">
        <v>1253</v>
      </c>
      <c r="V177" t="s">
        <v>2094</v>
      </c>
      <c r="W177">
        <v>194657</v>
      </c>
      <c r="X177">
        <v>0</v>
      </c>
      <c r="Y177" t="s">
        <v>1233</v>
      </c>
      <c r="Z177">
        <v>0</v>
      </c>
      <c r="AA177" t="s">
        <v>1983</v>
      </c>
      <c r="AB177" t="s">
        <v>1718</v>
      </c>
      <c r="AC177" t="s">
        <v>1719</v>
      </c>
    </row>
    <row r="178" spans="1:29">
      <c r="A178" t="s">
        <v>1706</v>
      </c>
      <c r="B178">
        <v>4000003879</v>
      </c>
      <c r="C178" t="s">
        <v>1707</v>
      </c>
      <c r="D178" t="s">
        <v>1708</v>
      </c>
      <c r="E178">
        <v>2122000</v>
      </c>
      <c r="F178">
        <v>2510049316</v>
      </c>
      <c r="G178">
        <v>194726</v>
      </c>
      <c r="H178" t="s">
        <v>117</v>
      </c>
      <c r="I178" t="s">
        <v>2048</v>
      </c>
      <c r="J178" t="s">
        <v>1758</v>
      </c>
      <c r="K178" t="s">
        <v>1758</v>
      </c>
      <c r="L178">
        <v>2510049316</v>
      </c>
      <c r="M178" t="s">
        <v>1675</v>
      </c>
      <c r="N178" t="s">
        <v>1552</v>
      </c>
      <c r="O178">
        <v>255004371</v>
      </c>
      <c r="P178" t="s">
        <v>1981</v>
      </c>
      <c r="Q178" t="s">
        <v>1231</v>
      </c>
      <c r="R178">
        <v>15</v>
      </c>
      <c r="S178">
        <v>15</v>
      </c>
      <c r="T178" t="s">
        <v>1713</v>
      </c>
      <c r="U178" t="s">
        <v>1253</v>
      </c>
      <c r="V178" t="s">
        <v>2006</v>
      </c>
      <c r="W178">
        <v>194726</v>
      </c>
      <c r="X178">
        <v>0</v>
      </c>
      <c r="Y178" t="s">
        <v>1233</v>
      </c>
      <c r="Z178">
        <v>0</v>
      </c>
      <c r="AA178" t="s">
        <v>1983</v>
      </c>
      <c r="AB178" t="s">
        <v>1718</v>
      </c>
      <c r="AC178" t="s">
        <v>1719</v>
      </c>
    </row>
    <row r="179" spans="1:29">
      <c r="A179" t="s">
        <v>1706</v>
      </c>
      <c r="B179">
        <v>4000003879</v>
      </c>
      <c r="C179" t="s">
        <v>1707</v>
      </c>
      <c r="D179" t="s">
        <v>1708</v>
      </c>
      <c r="E179">
        <v>2122000</v>
      </c>
      <c r="F179">
        <v>2510050032</v>
      </c>
      <c r="G179">
        <v>194782</v>
      </c>
      <c r="H179" t="s">
        <v>54</v>
      </c>
      <c r="I179" t="s">
        <v>2076</v>
      </c>
      <c r="J179" t="s">
        <v>1758</v>
      </c>
      <c r="K179" t="s">
        <v>1758</v>
      </c>
      <c r="L179">
        <v>2510050032</v>
      </c>
      <c r="M179" t="s">
        <v>1552</v>
      </c>
      <c r="N179" t="s">
        <v>1552</v>
      </c>
      <c r="O179">
        <v>255004371</v>
      </c>
      <c r="P179" t="s">
        <v>1981</v>
      </c>
      <c r="Q179" t="s">
        <v>1231</v>
      </c>
      <c r="R179">
        <v>15</v>
      </c>
      <c r="S179">
        <v>15</v>
      </c>
      <c r="T179" t="s">
        <v>1713</v>
      </c>
      <c r="U179" t="s">
        <v>1253</v>
      </c>
      <c r="V179" t="s">
        <v>2080</v>
      </c>
      <c r="W179">
        <v>194782</v>
      </c>
      <c r="X179">
        <v>0</v>
      </c>
      <c r="Y179" t="s">
        <v>1233</v>
      </c>
      <c r="Z179">
        <v>0</v>
      </c>
      <c r="AA179" t="s">
        <v>1983</v>
      </c>
      <c r="AB179" t="s">
        <v>1718</v>
      </c>
      <c r="AC179" t="s">
        <v>1719</v>
      </c>
    </row>
    <row r="180" spans="1:29">
      <c r="A180" t="s">
        <v>1706</v>
      </c>
      <c r="B180">
        <v>4000003879</v>
      </c>
      <c r="C180" t="s">
        <v>1707</v>
      </c>
      <c r="D180" t="s">
        <v>1708</v>
      </c>
      <c r="E180">
        <v>2122000</v>
      </c>
      <c r="F180">
        <v>2510050034</v>
      </c>
      <c r="G180">
        <v>194783</v>
      </c>
      <c r="H180" t="s">
        <v>54</v>
      </c>
      <c r="I180" t="s">
        <v>2076</v>
      </c>
      <c r="J180" t="s">
        <v>1758</v>
      </c>
      <c r="K180" t="s">
        <v>1758</v>
      </c>
      <c r="L180">
        <v>2510050034</v>
      </c>
      <c r="M180" t="s">
        <v>1552</v>
      </c>
      <c r="N180" t="s">
        <v>1552</v>
      </c>
      <c r="O180">
        <v>255004371</v>
      </c>
      <c r="P180" t="s">
        <v>1981</v>
      </c>
      <c r="Q180" t="s">
        <v>1231</v>
      </c>
      <c r="R180">
        <v>15</v>
      </c>
      <c r="S180">
        <v>15</v>
      </c>
      <c r="T180" t="s">
        <v>1713</v>
      </c>
      <c r="U180" t="s">
        <v>1253</v>
      </c>
      <c r="V180" t="s">
        <v>2095</v>
      </c>
      <c r="W180">
        <v>194783</v>
      </c>
      <c r="X180">
        <v>0</v>
      </c>
      <c r="Y180" t="s">
        <v>1233</v>
      </c>
      <c r="Z180">
        <v>0</v>
      </c>
      <c r="AA180" t="s">
        <v>1983</v>
      </c>
      <c r="AB180" t="s">
        <v>1718</v>
      </c>
      <c r="AC180" t="s">
        <v>1719</v>
      </c>
    </row>
    <row r="181" spans="1:29">
      <c r="A181" t="s">
        <v>1706</v>
      </c>
      <c r="B181">
        <v>4000003879</v>
      </c>
      <c r="C181" t="s">
        <v>1707</v>
      </c>
      <c r="D181" t="s">
        <v>1708</v>
      </c>
      <c r="E181">
        <v>2122000</v>
      </c>
      <c r="F181">
        <v>2510053140</v>
      </c>
      <c r="G181">
        <v>193438</v>
      </c>
      <c r="H181" t="s">
        <v>117</v>
      </c>
      <c r="I181" t="s">
        <v>1408</v>
      </c>
      <c r="J181" t="s">
        <v>1798</v>
      </c>
      <c r="K181" t="s">
        <v>1798</v>
      </c>
      <c r="L181">
        <v>2510053140</v>
      </c>
      <c r="M181" t="s">
        <v>1411</v>
      </c>
      <c r="N181" t="s">
        <v>1552</v>
      </c>
      <c r="O181">
        <v>255004371</v>
      </c>
      <c r="P181" t="s">
        <v>1981</v>
      </c>
      <c r="Q181" t="s">
        <v>1231</v>
      </c>
      <c r="R181">
        <v>15</v>
      </c>
      <c r="S181">
        <v>15</v>
      </c>
      <c r="T181" t="s">
        <v>1713</v>
      </c>
      <c r="U181" t="s">
        <v>1253</v>
      </c>
      <c r="V181" t="s">
        <v>2096</v>
      </c>
      <c r="W181">
        <v>193438</v>
      </c>
      <c r="X181" t="s">
        <v>1622</v>
      </c>
      <c r="Y181" t="s">
        <v>1233</v>
      </c>
      <c r="Z181" t="s">
        <v>1803</v>
      </c>
      <c r="AA181" t="s">
        <v>1983</v>
      </c>
      <c r="AB181" t="s">
        <v>1718</v>
      </c>
      <c r="AC181" t="s">
        <v>1719</v>
      </c>
    </row>
    <row r="182" spans="1:29">
      <c r="A182" t="s">
        <v>1706</v>
      </c>
      <c r="B182">
        <v>4000003879</v>
      </c>
      <c r="C182" t="s">
        <v>1707</v>
      </c>
      <c r="D182" t="s">
        <v>1708</v>
      </c>
      <c r="E182">
        <v>2122000</v>
      </c>
      <c r="F182">
        <v>2510053141</v>
      </c>
      <c r="G182">
        <v>193452</v>
      </c>
      <c r="H182" t="s">
        <v>117</v>
      </c>
      <c r="I182" t="s">
        <v>1408</v>
      </c>
      <c r="J182" t="s">
        <v>1798</v>
      </c>
      <c r="K182" t="s">
        <v>1798</v>
      </c>
      <c r="L182">
        <v>2510053141</v>
      </c>
      <c r="M182" t="s">
        <v>1411</v>
      </c>
      <c r="N182" t="s">
        <v>1552</v>
      </c>
      <c r="O182">
        <v>255004371</v>
      </c>
      <c r="P182" t="s">
        <v>1981</v>
      </c>
      <c r="Q182" t="s">
        <v>1231</v>
      </c>
      <c r="R182">
        <v>15</v>
      </c>
      <c r="S182">
        <v>15</v>
      </c>
      <c r="T182" t="s">
        <v>1713</v>
      </c>
      <c r="U182" t="s">
        <v>1253</v>
      </c>
      <c r="V182" t="s">
        <v>2097</v>
      </c>
      <c r="W182">
        <v>193452</v>
      </c>
      <c r="X182" t="s">
        <v>1622</v>
      </c>
      <c r="Y182" t="s">
        <v>1233</v>
      </c>
      <c r="Z182" t="s">
        <v>1803</v>
      </c>
      <c r="AA182" t="s">
        <v>1983</v>
      </c>
      <c r="AB182" t="s">
        <v>1718</v>
      </c>
      <c r="AC182" t="s">
        <v>1719</v>
      </c>
    </row>
    <row r="183" spans="1:29">
      <c r="A183" t="s">
        <v>1706</v>
      </c>
      <c r="B183">
        <v>4000003879</v>
      </c>
      <c r="C183" t="s">
        <v>1707</v>
      </c>
      <c r="D183" t="s">
        <v>1708</v>
      </c>
      <c r="E183">
        <v>2122000</v>
      </c>
      <c r="F183">
        <v>2510054359</v>
      </c>
      <c r="G183">
        <v>188340</v>
      </c>
      <c r="H183" t="s">
        <v>54</v>
      </c>
      <c r="I183" t="s">
        <v>1266</v>
      </c>
      <c r="J183" t="s">
        <v>1977</v>
      </c>
      <c r="K183" t="s">
        <v>1977</v>
      </c>
      <c r="L183">
        <v>2510054359</v>
      </c>
      <c r="M183" t="s">
        <v>1957</v>
      </c>
      <c r="N183" t="s">
        <v>1438</v>
      </c>
      <c r="O183">
        <v>255005381</v>
      </c>
      <c r="P183" t="s">
        <v>1981</v>
      </c>
      <c r="Q183" t="s">
        <v>1231</v>
      </c>
      <c r="R183">
        <v>15</v>
      </c>
      <c r="S183">
        <v>15</v>
      </c>
      <c r="T183" t="s">
        <v>1713</v>
      </c>
      <c r="U183" t="s">
        <v>1253</v>
      </c>
      <c r="V183" t="s">
        <v>2022</v>
      </c>
      <c r="W183">
        <v>188340</v>
      </c>
      <c r="X183">
        <v>0</v>
      </c>
      <c r="Y183" t="s">
        <v>1233</v>
      </c>
      <c r="Z183">
        <v>0</v>
      </c>
      <c r="AA183" t="s">
        <v>1983</v>
      </c>
      <c r="AB183" t="s">
        <v>1718</v>
      </c>
      <c r="AC183" t="s">
        <v>1719</v>
      </c>
    </row>
    <row r="184" spans="1:29">
      <c r="A184" t="s">
        <v>1706</v>
      </c>
      <c r="B184">
        <v>4000003879</v>
      </c>
      <c r="C184" t="s">
        <v>1707</v>
      </c>
      <c r="D184" t="s">
        <v>1708</v>
      </c>
      <c r="E184">
        <v>2122000</v>
      </c>
      <c r="F184">
        <v>2510054475</v>
      </c>
      <c r="G184">
        <v>187995</v>
      </c>
      <c r="H184" t="s">
        <v>117</v>
      </c>
      <c r="I184" t="s">
        <v>1418</v>
      </c>
      <c r="J184" t="s">
        <v>1977</v>
      </c>
      <c r="K184" t="s">
        <v>1977</v>
      </c>
      <c r="L184">
        <v>2510054475</v>
      </c>
      <c r="M184" t="s">
        <v>1422</v>
      </c>
      <c r="N184" t="s">
        <v>1428</v>
      </c>
      <c r="O184">
        <v>255004244</v>
      </c>
      <c r="P184" t="s">
        <v>1981</v>
      </c>
      <c r="Q184" t="s">
        <v>1231</v>
      </c>
      <c r="R184">
        <v>15</v>
      </c>
      <c r="S184">
        <v>15</v>
      </c>
      <c r="T184" t="s">
        <v>1713</v>
      </c>
      <c r="U184" t="s">
        <v>1253</v>
      </c>
      <c r="V184" t="s">
        <v>2098</v>
      </c>
      <c r="W184">
        <v>187995</v>
      </c>
      <c r="X184" t="s">
        <v>1622</v>
      </c>
      <c r="Y184" t="s">
        <v>1233</v>
      </c>
      <c r="Z184" t="s">
        <v>1803</v>
      </c>
      <c r="AA184" t="s">
        <v>1983</v>
      </c>
      <c r="AB184" t="s">
        <v>1718</v>
      </c>
      <c r="AC184" t="s">
        <v>1719</v>
      </c>
    </row>
    <row r="185" spans="1:29">
      <c r="A185" t="s">
        <v>1706</v>
      </c>
      <c r="B185">
        <v>4000003879</v>
      </c>
      <c r="C185" t="s">
        <v>1707</v>
      </c>
      <c r="D185" t="s">
        <v>1708</v>
      </c>
      <c r="E185">
        <v>2122000</v>
      </c>
      <c r="F185">
        <v>2510054600</v>
      </c>
      <c r="G185">
        <v>187948</v>
      </c>
      <c r="H185" t="s">
        <v>117</v>
      </c>
      <c r="I185" t="s">
        <v>1257</v>
      </c>
      <c r="J185" t="s">
        <v>1977</v>
      </c>
      <c r="K185" t="s">
        <v>1977</v>
      </c>
      <c r="L185">
        <v>2510054600</v>
      </c>
      <c r="M185" t="s">
        <v>1264</v>
      </c>
      <c r="N185" t="s">
        <v>1428</v>
      </c>
      <c r="O185">
        <v>255004244</v>
      </c>
      <c r="P185" t="s">
        <v>1981</v>
      </c>
      <c r="Q185" t="s">
        <v>1231</v>
      </c>
      <c r="R185">
        <v>15</v>
      </c>
      <c r="S185">
        <v>15</v>
      </c>
      <c r="T185" t="s">
        <v>1713</v>
      </c>
      <c r="U185" t="s">
        <v>1253</v>
      </c>
      <c r="V185" t="s">
        <v>2099</v>
      </c>
      <c r="W185">
        <v>187948</v>
      </c>
      <c r="X185">
        <v>0</v>
      </c>
      <c r="Y185" t="s">
        <v>1233</v>
      </c>
      <c r="Z185">
        <v>0</v>
      </c>
      <c r="AA185" t="s">
        <v>1983</v>
      </c>
      <c r="AB185" t="s">
        <v>1718</v>
      </c>
      <c r="AC185" t="s">
        <v>1719</v>
      </c>
    </row>
    <row r="186" spans="1:29">
      <c r="A186" t="s">
        <v>1706</v>
      </c>
      <c r="B186">
        <v>4000003879</v>
      </c>
      <c r="C186" t="s">
        <v>1707</v>
      </c>
      <c r="D186" t="s">
        <v>1708</v>
      </c>
      <c r="E186">
        <v>2122000</v>
      </c>
      <c r="F186">
        <v>2510055335</v>
      </c>
      <c r="G186">
        <v>194767</v>
      </c>
      <c r="H186" t="s">
        <v>117</v>
      </c>
      <c r="I186" t="s">
        <v>2084</v>
      </c>
      <c r="J186" t="s">
        <v>2070</v>
      </c>
      <c r="K186" t="s">
        <v>2070</v>
      </c>
      <c r="L186">
        <v>2510055335</v>
      </c>
      <c r="M186" t="s">
        <v>2100</v>
      </c>
      <c r="N186" t="s">
        <v>1552</v>
      </c>
      <c r="O186">
        <v>255004371</v>
      </c>
      <c r="P186" t="s">
        <v>1981</v>
      </c>
      <c r="Q186" t="s">
        <v>1231</v>
      </c>
      <c r="R186">
        <v>15</v>
      </c>
      <c r="S186">
        <v>15</v>
      </c>
      <c r="T186" t="s">
        <v>1713</v>
      </c>
      <c r="U186" t="s">
        <v>1253</v>
      </c>
      <c r="V186" t="s">
        <v>2101</v>
      </c>
      <c r="W186">
        <v>194767</v>
      </c>
      <c r="X186">
        <v>0</v>
      </c>
      <c r="Y186" t="s">
        <v>1233</v>
      </c>
      <c r="Z186">
        <v>0</v>
      </c>
      <c r="AA186" t="s">
        <v>1983</v>
      </c>
      <c r="AB186" t="s">
        <v>1718</v>
      </c>
      <c r="AC186" t="s">
        <v>1719</v>
      </c>
    </row>
    <row r="187" spans="1:29">
      <c r="A187" t="s">
        <v>1706</v>
      </c>
      <c r="B187">
        <v>4000003879</v>
      </c>
      <c r="C187" t="s">
        <v>1707</v>
      </c>
      <c r="D187" t="s">
        <v>1708</v>
      </c>
      <c r="E187">
        <v>2122000</v>
      </c>
      <c r="F187">
        <v>2510055741</v>
      </c>
      <c r="G187">
        <v>188377</v>
      </c>
      <c r="H187" t="s">
        <v>54</v>
      </c>
      <c r="I187" t="s">
        <v>1268</v>
      </c>
      <c r="J187" t="s">
        <v>1269</v>
      </c>
      <c r="K187" t="s">
        <v>1269</v>
      </c>
      <c r="L187">
        <v>2510055741</v>
      </c>
      <c r="M187" t="s">
        <v>1273</v>
      </c>
      <c r="N187" t="s">
        <v>1787</v>
      </c>
      <c r="O187">
        <v>255005669</v>
      </c>
      <c r="P187" t="s">
        <v>1981</v>
      </c>
      <c r="Q187" t="s">
        <v>1231</v>
      </c>
      <c r="R187">
        <v>15</v>
      </c>
      <c r="S187">
        <v>15</v>
      </c>
      <c r="T187" t="s">
        <v>1713</v>
      </c>
      <c r="U187" t="s">
        <v>1253</v>
      </c>
      <c r="V187" t="s">
        <v>2102</v>
      </c>
      <c r="W187">
        <v>188377</v>
      </c>
      <c r="X187">
        <v>0</v>
      </c>
      <c r="Y187" t="s">
        <v>1233</v>
      </c>
      <c r="Z187">
        <v>0</v>
      </c>
      <c r="AA187" t="s">
        <v>1983</v>
      </c>
      <c r="AB187" t="s">
        <v>1718</v>
      </c>
      <c r="AC187" t="s">
        <v>1719</v>
      </c>
    </row>
    <row r="188" spans="1:29">
      <c r="A188" t="s">
        <v>1706</v>
      </c>
      <c r="B188">
        <v>4000003879</v>
      </c>
      <c r="C188" t="s">
        <v>1707</v>
      </c>
      <c r="D188" t="s">
        <v>1708</v>
      </c>
      <c r="E188">
        <v>2122000</v>
      </c>
      <c r="F188">
        <v>2510056929</v>
      </c>
      <c r="G188">
        <v>188471</v>
      </c>
      <c r="H188" t="s">
        <v>54</v>
      </c>
      <c r="I188" t="s">
        <v>1269</v>
      </c>
      <c r="J188" t="s">
        <v>1447</v>
      </c>
      <c r="K188" t="s">
        <v>1447</v>
      </c>
      <c r="L188">
        <v>2510056929</v>
      </c>
      <c r="M188" t="s">
        <v>1452</v>
      </c>
      <c r="N188" t="s">
        <v>1787</v>
      </c>
      <c r="O188">
        <v>255005669</v>
      </c>
      <c r="P188" t="s">
        <v>1981</v>
      </c>
      <c r="Q188" t="s">
        <v>1231</v>
      </c>
      <c r="R188">
        <v>15</v>
      </c>
      <c r="S188">
        <v>15</v>
      </c>
      <c r="T188" t="s">
        <v>1713</v>
      </c>
      <c r="U188" t="s">
        <v>1253</v>
      </c>
      <c r="V188" t="s">
        <v>2103</v>
      </c>
      <c r="W188">
        <v>188471</v>
      </c>
      <c r="X188">
        <v>0</v>
      </c>
      <c r="Y188" t="s">
        <v>1233</v>
      </c>
      <c r="Z188">
        <v>0</v>
      </c>
      <c r="AA188" t="s">
        <v>1983</v>
      </c>
      <c r="AB188" t="s">
        <v>1718</v>
      </c>
      <c r="AC188" t="s">
        <v>1719</v>
      </c>
    </row>
    <row r="189" spans="1:29">
      <c r="A189" t="s">
        <v>1706</v>
      </c>
      <c r="B189">
        <v>4000003879</v>
      </c>
      <c r="C189" t="s">
        <v>1707</v>
      </c>
      <c r="D189" t="s">
        <v>1708</v>
      </c>
      <c r="E189">
        <v>2122000</v>
      </c>
      <c r="F189">
        <v>2510056948</v>
      </c>
      <c r="G189">
        <v>188350</v>
      </c>
      <c r="H189" t="s">
        <v>317</v>
      </c>
      <c r="I189" t="s">
        <v>1443</v>
      </c>
      <c r="J189" t="s">
        <v>1447</v>
      </c>
      <c r="K189" t="s">
        <v>1447</v>
      </c>
      <c r="L189">
        <v>2510056948</v>
      </c>
      <c r="M189" t="s">
        <v>1438</v>
      </c>
      <c r="N189" t="s">
        <v>1438</v>
      </c>
      <c r="O189">
        <v>255005381</v>
      </c>
      <c r="P189" t="s">
        <v>1981</v>
      </c>
      <c r="Q189" t="s">
        <v>1231</v>
      </c>
      <c r="R189">
        <v>15</v>
      </c>
      <c r="S189">
        <v>15</v>
      </c>
      <c r="T189" t="s">
        <v>1713</v>
      </c>
      <c r="U189" t="s">
        <v>1253</v>
      </c>
      <c r="V189" t="s">
        <v>2104</v>
      </c>
      <c r="W189">
        <v>188350</v>
      </c>
      <c r="X189">
        <v>0</v>
      </c>
      <c r="Y189" t="s">
        <v>1233</v>
      </c>
      <c r="Z189">
        <v>0</v>
      </c>
      <c r="AA189" t="s">
        <v>1983</v>
      </c>
      <c r="AB189" t="s">
        <v>1718</v>
      </c>
      <c r="AC189" t="s">
        <v>1719</v>
      </c>
    </row>
    <row r="190" spans="1:29">
      <c r="A190" t="s">
        <v>1706</v>
      </c>
      <c r="B190">
        <v>4000003879</v>
      </c>
      <c r="C190" t="s">
        <v>1707</v>
      </c>
      <c r="D190" t="s">
        <v>1708</v>
      </c>
      <c r="E190">
        <v>2122000</v>
      </c>
      <c r="F190">
        <v>2510058252</v>
      </c>
      <c r="G190">
        <v>194842</v>
      </c>
      <c r="H190" t="s">
        <v>54</v>
      </c>
      <c r="I190" t="s">
        <v>2070</v>
      </c>
      <c r="J190" t="s">
        <v>1568</v>
      </c>
      <c r="K190" t="s">
        <v>1568</v>
      </c>
      <c r="L190">
        <v>2510058252</v>
      </c>
      <c r="M190" t="s">
        <v>2105</v>
      </c>
      <c r="N190" t="s">
        <v>1778</v>
      </c>
      <c r="O190">
        <v>255004980</v>
      </c>
      <c r="P190" t="s">
        <v>1981</v>
      </c>
      <c r="Q190" t="s">
        <v>1231</v>
      </c>
      <c r="R190">
        <v>15</v>
      </c>
      <c r="S190">
        <v>15</v>
      </c>
      <c r="T190" t="s">
        <v>1713</v>
      </c>
      <c r="U190" t="s">
        <v>1253</v>
      </c>
      <c r="V190" t="s">
        <v>2106</v>
      </c>
      <c r="W190">
        <v>194842</v>
      </c>
      <c r="X190">
        <v>0</v>
      </c>
      <c r="Y190" t="s">
        <v>1233</v>
      </c>
      <c r="Z190">
        <v>0</v>
      </c>
      <c r="AA190" t="s">
        <v>1983</v>
      </c>
      <c r="AB190" t="s">
        <v>1718</v>
      </c>
      <c r="AC190" t="s">
        <v>1719</v>
      </c>
    </row>
    <row r="191" spans="1:29">
      <c r="A191" t="s">
        <v>1706</v>
      </c>
      <c r="B191">
        <v>4000003879</v>
      </c>
      <c r="C191" t="s">
        <v>1707</v>
      </c>
      <c r="D191" t="s">
        <v>1708</v>
      </c>
      <c r="E191">
        <v>2122000</v>
      </c>
      <c r="F191">
        <v>2510058832</v>
      </c>
      <c r="G191">
        <v>193673</v>
      </c>
      <c r="H191" t="s">
        <v>117</v>
      </c>
      <c r="I191" t="s">
        <v>1986</v>
      </c>
      <c r="J191" t="s">
        <v>1568</v>
      </c>
      <c r="K191" t="s">
        <v>1568</v>
      </c>
      <c r="L191">
        <v>2510058832</v>
      </c>
      <c r="M191" t="s">
        <v>2024</v>
      </c>
      <c r="N191" t="s">
        <v>1552</v>
      </c>
      <c r="O191">
        <v>255004371</v>
      </c>
      <c r="P191" t="s">
        <v>1981</v>
      </c>
      <c r="Q191" t="s">
        <v>1231</v>
      </c>
      <c r="R191">
        <v>15</v>
      </c>
      <c r="S191">
        <v>15</v>
      </c>
      <c r="T191" t="s">
        <v>1713</v>
      </c>
      <c r="U191" t="s">
        <v>1253</v>
      </c>
      <c r="V191" t="s">
        <v>2107</v>
      </c>
      <c r="W191">
        <v>193673</v>
      </c>
      <c r="X191">
        <v>0</v>
      </c>
      <c r="Y191" t="s">
        <v>1233</v>
      </c>
      <c r="Z191">
        <v>0</v>
      </c>
      <c r="AA191" t="s">
        <v>1983</v>
      </c>
      <c r="AB191" t="s">
        <v>1718</v>
      </c>
      <c r="AC191" t="s">
        <v>1719</v>
      </c>
    </row>
    <row r="192" spans="1:29">
      <c r="A192" t="s">
        <v>1706</v>
      </c>
      <c r="B192">
        <v>4000003879</v>
      </c>
      <c r="C192" t="s">
        <v>1707</v>
      </c>
      <c r="D192" t="s">
        <v>1708</v>
      </c>
      <c r="E192">
        <v>2122000</v>
      </c>
      <c r="F192">
        <v>2510059411</v>
      </c>
      <c r="G192">
        <v>194862</v>
      </c>
      <c r="H192" t="s">
        <v>54</v>
      </c>
      <c r="I192" t="s">
        <v>1568</v>
      </c>
      <c r="J192" t="s">
        <v>1765</v>
      </c>
      <c r="K192" t="s">
        <v>1765</v>
      </c>
      <c r="L192">
        <v>2510059411</v>
      </c>
      <c r="M192" t="s">
        <v>1778</v>
      </c>
      <c r="N192" t="s">
        <v>1778</v>
      </c>
      <c r="O192">
        <v>255004980</v>
      </c>
      <c r="P192" t="s">
        <v>1981</v>
      </c>
      <c r="Q192" t="s">
        <v>1231</v>
      </c>
      <c r="R192">
        <v>15</v>
      </c>
      <c r="S192">
        <v>15</v>
      </c>
      <c r="T192" t="s">
        <v>1713</v>
      </c>
      <c r="U192" t="s">
        <v>1253</v>
      </c>
      <c r="V192" t="s">
        <v>2108</v>
      </c>
      <c r="W192">
        <v>194862</v>
      </c>
      <c r="X192">
        <v>0</v>
      </c>
      <c r="Y192" t="s">
        <v>1233</v>
      </c>
      <c r="Z192">
        <v>0</v>
      </c>
      <c r="AA192" t="s">
        <v>1983</v>
      </c>
      <c r="AB192" t="s">
        <v>1718</v>
      </c>
      <c r="AC192" t="s">
        <v>1719</v>
      </c>
    </row>
    <row r="193" spans="1:29">
      <c r="A193" t="s">
        <v>1706</v>
      </c>
      <c r="B193">
        <v>4000003879</v>
      </c>
      <c r="C193" t="s">
        <v>1707</v>
      </c>
      <c r="D193" t="s">
        <v>1708</v>
      </c>
      <c r="E193">
        <v>2122000</v>
      </c>
      <c r="F193">
        <v>2510059469</v>
      </c>
      <c r="G193">
        <v>194746</v>
      </c>
      <c r="H193" t="s">
        <v>117</v>
      </c>
      <c r="I193" t="s">
        <v>2048</v>
      </c>
      <c r="J193" t="s">
        <v>1765</v>
      </c>
      <c r="K193" t="s">
        <v>1765</v>
      </c>
      <c r="L193">
        <v>2510059469</v>
      </c>
      <c r="M193" t="s">
        <v>1675</v>
      </c>
      <c r="N193" t="s">
        <v>1552</v>
      </c>
      <c r="O193">
        <v>255004371</v>
      </c>
      <c r="P193" t="s">
        <v>1981</v>
      </c>
      <c r="Q193" t="s">
        <v>1231</v>
      </c>
      <c r="R193">
        <v>15</v>
      </c>
      <c r="S193">
        <v>15</v>
      </c>
      <c r="T193" t="s">
        <v>1713</v>
      </c>
      <c r="U193" t="s">
        <v>1253</v>
      </c>
      <c r="V193" t="s">
        <v>2109</v>
      </c>
      <c r="W193">
        <v>194746</v>
      </c>
      <c r="X193">
        <v>0</v>
      </c>
      <c r="Y193" t="s">
        <v>1233</v>
      </c>
      <c r="Z193">
        <v>0</v>
      </c>
      <c r="AA193" t="s">
        <v>1983</v>
      </c>
      <c r="AB193" t="s">
        <v>1718</v>
      </c>
      <c r="AC193" t="s">
        <v>1719</v>
      </c>
    </row>
    <row r="194" spans="1:29">
      <c r="A194" t="s">
        <v>1706</v>
      </c>
      <c r="B194">
        <v>4000003879</v>
      </c>
      <c r="C194" t="s">
        <v>1707</v>
      </c>
      <c r="D194" t="s">
        <v>1708</v>
      </c>
      <c r="E194">
        <v>2122000</v>
      </c>
      <c r="F194">
        <v>2510059850</v>
      </c>
      <c r="G194">
        <v>194841</v>
      </c>
      <c r="H194" t="s">
        <v>245</v>
      </c>
      <c r="I194" t="s">
        <v>2070</v>
      </c>
      <c r="J194" t="s">
        <v>1765</v>
      </c>
      <c r="K194" t="s">
        <v>1765</v>
      </c>
      <c r="L194">
        <v>2510059850</v>
      </c>
      <c r="M194" t="s">
        <v>2105</v>
      </c>
      <c r="N194" t="s">
        <v>1778</v>
      </c>
      <c r="O194">
        <v>255004980</v>
      </c>
      <c r="P194" t="s">
        <v>1981</v>
      </c>
      <c r="Q194" t="s">
        <v>1231</v>
      </c>
      <c r="R194">
        <v>15</v>
      </c>
      <c r="S194">
        <v>15</v>
      </c>
      <c r="T194" t="s">
        <v>1713</v>
      </c>
      <c r="U194" t="s">
        <v>1253</v>
      </c>
      <c r="V194" t="s">
        <v>2110</v>
      </c>
      <c r="W194">
        <v>194841</v>
      </c>
      <c r="X194">
        <v>0</v>
      </c>
      <c r="Y194" t="s">
        <v>1233</v>
      </c>
      <c r="Z194">
        <v>0</v>
      </c>
      <c r="AA194" t="s">
        <v>1983</v>
      </c>
      <c r="AB194" t="s">
        <v>1718</v>
      </c>
      <c r="AC194" t="s">
        <v>1719</v>
      </c>
    </row>
    <row r="195" spans="1:29">
      <c r="A195" t="s">
        <v>1706</v>
      </c>
      <c r="B195">
        <v>4000003879</v>
      </c>
      <c r="C195" t="s">
        <v>1707</v>
      </c>
      <c r="D195" t="s">
        <v>1708</v>
      </c>
      <c r="E195">
        <v>2122000</v>
      </c>
      <c r="F195">
        <v>2510059967</v>
      </c>
      <c r="G195">
        <v>188453</v>
      </c>
      <c r="H195" t="s">
        <v>80</v>
      </c>
      <c r="I195" t="s">
        <v>1269</v>
      </c>
      <c r="J195" t="s">
        <v>1428</v>
      </c>
      <c r="K195" t="s">
        <v>1428</v>
      </c>
      <c r="L195">
        <v>2510059967</v>
      </c>
      <c r="M195" t="s">
        <v>1452</v>
      </c>
      <c r="N195" t="s">
        <v>1787</v>
      </c>
      <c r="O195">
        <v>255005669</v>
      </c>
      <c r="P195" t="s">
        <v>1981</v>
      </c>
      <c r="Q195" t="s">
        <v>1231</v>
      </c>
      <c r="R195">
        <v>15</v>
      </c>
      <c r="S195">
        <v>15</v>
      </c>
      <c r="T195" t="s">
        <v>1713</v>
      </c>
      <c r="U195" t="s">
        <v>1253</v>
      </c>
      <c r="V195" t="s">
        <v>2111</v>
      </c>
      <c r="W195">
        <v>188453</v>
      </c>
      <c r="X195">
        <v>0</v>
      </c>
      <c r="Y195" t="s">
        <v>1233</v>
      </c>
      <c r="Z195">
        <v>0</v>
      </c>
      <c r="AA195" t="s">
        <v>1983</v>
      </c>
      <c r="AB195" t="s">
        <v>1718</v>
      </c>
      <c r="AC195" t="s">
        <v>1719</v>
      </c>
    </row>
    <row r="196" spans="1:29">
      <c r="A196" t="s">
        <v>1706</v>
      </c>
      <c r="B196">
        <v>4000003879</v>
      </c>
      <c r="C196" t="s">
        <v>1707</v>
      </c>
      <c r="D196" t="s">
        <v>1708</v>
      </c>
      <c r="E196">
        <v>2122000</v>
      </c>
      <c r="F196">
        <v>2510060079</v>
      </c>
      <c r="G196">
        <v>187224</v>
      </c>
      <c r="H196" t="s">
        <v>117</v>
      </c>
      <c r="I196" t="s">
        <v>2112</v>
      </c>
      <c r="J196" t="s">
        <v>1428</v>
      </c>
      <c r="K196" t="s">
        <v>1428</v>
      </c>
      <c r="L196">
        <v>2510060079</v>
      </c>
      <c r="M196" t="s">
        <v>2113</v>
      </c>
      <c r="N196" t="s">
        <v>1438</v>
      </c>
      <c r="O196">
        <v>255005381</v>
      </c>
      <c r="P196" t="s">
        <v>1981</v>
      </c>
      <c r="Q196" t="s">
        <v>1231</v>
      </c>
      <c r="R196">
        <v>15</v>
      </c>
      <c r="S196">
        <v>15</v>
      </c>
      <c r="T196" t="s">
        <v>1713</v>
      </c>
      <c r="U196" t="s">
        <v>1253</v>
      </c>
      <c r="V196" t="s">
        <v>2114</v>
      </c>
      <c r="W196">
        <v>187224</v>
      </c>
      <c r="X196">
        <v>0</v>
      </c>
      <c r="Y196" t="s">
        <v>1233</v>
      </c>
      <c r="Z196">
        <v>0</v>
      </c>
      <c r="AA196" t="s">
        <v>1983</v>
      </c>
      <c r="AB196" t="s">
        <v>1718</v>
      </c>
      <c r="AC196" t="s">
        <v>1719</v>
      </c>
    </row>
    <row r="197" spans="1:29">
      <c r="A197" t="s">
        <v>1706</v>
      </c>
      <c r="B197">
        <v>4000003879</v>
      </c>
      <c r="C197" t="s">
        <v>1707</v>
      </c>
      <c r="D197" t="s">
        <v>1708</v>
      </c>
      <c r="E197">
        <v>2122000</v>
      </c>
      <c r="F197">
        <v>2510061834</v>
      </c>
      <c r="G197">
        <v>61786</v>
      </c>
      <c r="H197" t="s">
        <v>250</v>
      </c>
      <c r="I197" t="s">
        <v>1798</v>
      </c>
      <c r="J197" t="s">
        <v>2115</v>
      </c>
      <c r="K197" t="s">
        <v>2115</v>
      </c>
      <c r="L197">
        <v>2510061834</v>
      </c>
      <c r="M197" t="s">
        <v>1970</v>
      </c>
      <c r="N197" t="s">
        <v>1778</v>
      </c>
      <c r="O197">
        <v>255004980</v>
      </c>
      <c r="P197" t="s">
        <v>1981</v>
      </c>
      <c r="Q197" t="s">
        <v>1231</v>
      </c>
      <c r="R197">
        <v>15</v>
      </c>
      <c r="S197">
        <v>15</v>
      </c>
      <c r="T197" t="s">
        <v>1713</v>
      </c>
      <c r="U197" t="s">
        <v>1253</v>
      </c>
      <c r="V197" t="s">
        <v>2116</v>
      </c>
      <c r="W197">
        <v>61786</v>
      </c>
      <c r="X197" t="s">
        <v>1622</v>
      </c>
      <c r="Y197" t="s">
        <v>1233</v>
      </c>
      <c r="Z197" t="s">
        <v>1803</v>
      </c>
      <c r="AA197" t="s">
        <v>1983</v>
      </c>
      <c r="AB197" t="s">
        <v>1718</v>
      </c>
      <c r="AC197" t="s">
        <v>1719</v>
      </c>
    </row>
    <row r="198" spans="1:29">
      <c r="A198" t="s">
        <v>1706</v>
      </c>
      <c r="B198">
        <v>4000003879</v>
      </c>
      <c r="C198" t="s">
        <v>1707</v>
      </c>
      <c r="D198" t="s">
        <v>1708</v>
      </c>
      <c r="E198">
        <v>2122000</v>
      </c>
      <c r="F198">
        <v>2510061955</v>
      </c>
      <c r="G198">
        <v>188575</v>
      </c>
      <c r="H198" t="s">
        <v>150</v>
      </c>
      <c r="I198" t="s">
        <v>1445</v>
      </c>
      <c r="J198" t="s">
        <v>2117</v>
      </c>
      <c r="K198" t="s">
        <v>2117</v>
      </c>
      <c r="L198">
        <v>2510061955</v>
      </c>
      <c r="M198" t="s">
        <v>1787</v>
      </c>
      <c r="N198" t="s">
        <v>1787</v>
      </c>
      <c r="O198">
        <v>255005669</v>
      </c>
      <c r="P198" t="s">
        <v>1981</v>
      </c>
      <c r="Q198" t="s">
        <v>1231</v>
      </c>
      <c r="R198">
        <v>15</v>
      </c>
      <c r="S198">
        <v>15</v>
      </c>
      <c r="T198" t="s">
        <v>1713</v>
      </c>
      <c r="U198" t="s">
        <v>1253</v>
      </c>
      <c r="V198" t="s">
        <v>2118</v>
      </c>
      <c r="W198">
        <v>188575</v>
      </c>
      <c r="X198">
        <v>0</v>
      </c>
      <c r="Y198" t="s">
        <v>1233</v>
      </c>
      <c r="Z198">
        <v>0</v>
      </c>
      <c r="AA198" t="s">
        <v>1983</v>
      </c>
      <c r="AB198" t="s">
        <v>1718</v>
      </c>
      <c r="AC198" t="s">
        <v>1719</v>
      </c>
    </row>
    <row r="199" spans="1:29">
      <c r="A199" t="s">
        <v>1706</v>
      </c>
      <c r="B199">
        <v>4000003879</v>
      </c>
      <c r="C199" t="s">
        <v>1707</v>
      </c>
      <c r="D199" t="s">
        <v>1708</v>
      </c>
      <c r="E199">
        <v>2122000</v>
      </c>
      <c r="F199">
        <v>2510062067</v>
      </c>
      <c r="G199">
        <v>188455</v>
      </c>
      <c r="H199" t="s">
        <v>155</v>
      </c>
      <c r="I199" t="s">
        <v>1269</v>
      </c>
      <c r="J199" t="s">
        <v>2117</v>
      </c>
      <c r="K199" t="s">
        <v>2117</v>
      </c>
      <c r="L199">
        <v>2510062067</v>
      </c>
      <c r="M199" t="s">
        <v>1452</v>
      </c>
      <c r="N199" t="s">
        <v>1787</v>
      </c>
      <c r="O199">
        <v>255005669</v>
      </c>
      <c r="P199" t="s">
        <v>1981</v>
      </c>
      <c r="Q199" t="s">
        <v>1231</v>
      </c>
      <c r="R199">
        <v>15</v>
      </c>
      <c r="S199">
        <v>15</v>
      </c>
      <c r="T199" t="s">
        <v>1713</v>
      </c>
      <c r="U199" t="s">
        <v>1253</v>
      </c>
      <c r="V199" t="s">
        <v>2119</v>
      </c>
      <c r="W199">
        <v>188455</v>
      </c>
      <c r="X199" t="s">
        <v>1622</v>
      </c>
      <c r="Y199" t="s">
        <v>1233</v>
      </c>
      <c r="Z199" t="s">
        <v>1803</v>
      </c>
      <c r="AA199" t="s">
        <v>1983</v>
      </c>
      <c r="AB199" t="s">
        <v>1718</v>
      </c>
      <c r="AC199" t="s">
        <v>1719</v>
      </c>
    </row>
    <row r="200" spans="1:29">
      <c r="A200" t="s">
        <v>1706</v>
      </c>
      <c r="B200">
        <v>4000003879</v>
      </c>
      <c r="C200" t="s">
        <v>1707</v>
      </c>
      <c r="D200" t="s">
        <v>1708</v>
      </c>
      <c r="E200">
        <v>2122000</v>
      </c>
      <c r="F200">
        <v>2510062204</v>
      </c>
      <c r="G200">
        <v>194684</v>
      </c>
      <c r="H200" t="s">
        <v>117</v>
      </c>
      <c r="I200" t="s">
        <v>1557</v>
      </c>
      <c r="J200" t="s">
        <v>1772</v>
      </c>
      <c r="K200" t="s">
        <v>1772</v>
      </c>
      <c r="L200">
        <v>2510062204</v>
      </c>
      <c r="M200" t="s">
        <v>1568</v>
      </c>
      <c r="N200" t="s">
        <v>1778</v>
      </c>
      <c r="O200">
        <v>255004980</v>
      </c>
      <c r="P200" t="s">
        <v>1981</v>
      </c>
      <c r="Q200" t="s">
        <v>1231</v>
      </c>
      <c r="R200">
        <v>15</v>
      </c>
      <c r="S200">
        <v>15</v>
      </c>
      <c r="T200" t="s">
        <v>1713</v>
      </c>
      <c r="U200" t="s">
        <v>1253</v>
      </c>
      <c r="V200" t="s">
        <v>2120</v>
      </c>
      <c r="W200">
        <v>194684</v>
      </c>
      <c r="X200">
        <v>0</v>
      </c>
      <c r="Y200" t="s">
        <v>1233</v>
      </c>
      <c r="Z200">
        <v>0</v>
      </c>
      <c r="AA200" t="s">
        <v>1983</v>
      </c>
      <c r="AB200" t="s">
        <v>1718</v>
      </c>
      <c r="AC200" t="s">
        <v>1719</v>
      </c>
    </row>
    <row r="201" spans="1:29">
      <c r="A201" t="s">
        <v>1706</v>
      </c>
      <c r="B201">
        <v>4000003879</v>
      </c>
      <c r="C201" t="s">
        <v>1707</v>
      </c>
      <c r="D201" t="s">
        <v>1708</v>
      </c>
      <c r="E201">
        <v>2122000</v>
      </c>
      <c r="F201">
        <v>2510062205</v>
      </c>
      <c r="G201">
        <v>194664</v>
      </c>
      <c r="H201" t="s">
        <v>117</v>
      </c>
      <c r="I201" t="s">
        <v>1557</v>
      </c>
      <c r="J201" t="s">
        <v>1772</v>
      </c>
      <c r="K201" t="s">
        <v>1772</v>
      </c>
      <c r="L201">
        <v>2510062205</v>
      </c>
      <c r="M201" t="s">
        <v>1568</v>
      </c>
      <c r="N201" t="s">
        <v>1778</v>
      </c>
      <c r="O201">
        <v>255004980</v>
      </c>
      <c r="P201" t="s">
        <v>1981</v>
      </c>
      <c r="Q201" t="s">
        <v>1231</v>
      </c>
      <c r="R201">
        <v>15</v>
      </c>
      <c r="S201">
        <v>15</v>
      </c>
      <c r="T201" t="s">
        <v>1713</v>
      </c>
      <c r="U201" t="s">
        <v>1253</v>
      </c>
      <c r="V201" t="s">
        <v>2121</v>
      </c>
      <c r="W201">
        <v>194664</v>
      </c>
      <c r="X201">
        <v>0</v>
      </c>
      <c r="Y201" t="s">
        <v>1233</v>
      </c>
      <c r="Z201">
        <v>0</v>
      </c>
      <c r="AA201" t="s">
        <v>1983</v>
      </c>
      <c r="AB201" t="s">
        <v>1718</v>
      </c>
      <c r="AC201" t="s">
        <v>1719</v>
      </c>
    </row>
    <row r="202" spans="1:29">
      <c r="A202" t="s">
        <v>1706</v>
      </c>
      <c r="B202">
        <v>4000003879</v>
      </c>
      <c r="C202" t="s">
        <v>1707</v>
      </c>
      <c r="D202" t="s">
        <v>1708</v>
      </c>
      <c r="E202">
        <v>2122000</v>
      </c>
      <c r="F202">
        <v>2510062341</v>
      </c>
      <c r="G202">
        <v>187730</v>
      </c>
      <c r="H202" t="s">
        <v>117</v>
      </c>
      <c r="I202" t="s">
        <v>1728</v>
      </c>
      <c r="J202" t="s">
        <v>1775</v>
      </c>
      <c r="K202" t="s">
        <v>1775</v>
      </c>
      <c r="L202">
        <v>2510062341</v>
      </c>
      <c r="M202" t="s">
        <v>2051</v>
      </c>
      <c r="N202" t="s">
        <v>1438</v>
      </c>
      <c r="O202">
        <v>255005381</v>
      </c>
      <c r="P202" t="s">
        <v>1981</v>
      </c>
      <c r="Q202" t="s">
        <v>1231</v>
      </c>
      <c r="R202">
        <v>15</v>
      </c>
      <c r="S202">
        <v>15</v>
      </c>
      <c r="T202" t="s">
        <v>1713</v>
      </c>
      <c r="U202" t="s">
        <v>1253</v>
      </c>
      <c r="V202" t="s">
        <v>2122</v>
      </c>
      <c r="W202">
        <v>187730</v>
      </c>
      <c r="X202">
        <v>0</v>
      </c>
      <c r="Y202" t="s">
        <v>1233</v>
      </c>
      <c r="Z202">
        <v>0</v>
      </c>
      <c r="AA202" t="s">
        <v>1983</v>
      </c>
      <c r="AB202" t="s">
        <v>1718</v>
      </c>
      <c r="AC202" t="s">
        <v>1719</v>
      </c>
    </row>
    <row r="203" spans="1:29">
      <c r="A203" t="s">
        <v>1706</v>
      </c>
      <c r="B203">
        <v>4000003879</v>
      </c>
      <c r="C203" t="s">
        <v>1707</v>
      </c>
      <c r="D203" t="s">
        <v>1708</v>
      </c>
      <c r="E203">
        <v>2122000</v>
      </c>
      <c r="F203">
        <v>2510063371</v>
      </c>
      <c r="G203">
        <v>188454</v>
      </c>
      <c r="H203" t="s">
        <v>135</v>
      </c>
      <c r="I203" t="s">
        <v>1269</v>
      </c>
      <c r="J203" t="s">
        <v>1271</v>
      </c>
      <c r="K203" t="s">
        <v>1271</v>
      </c>
      <c r="L203">
        <v>2510063371</v>
      </c>
      <c r="M203" t="s">
        <v>1452</v>
      </c>
      <c r="N203" t="s">
        <v>1787</v>
      </c>
      <c r="O203">
        <v>255005669</v>
      </c>
      <c r="P203" t="s">
        <v>1981</v>
      </c>
      <c r="Q203" t="s">
        <v>1231</v>
      </c>
      <c r="R203">
        <v>15</v>
      </c>
      <c r="S203">
        <v>15</v>
      </c>
      <c r="T203" t="s">
        <v>1713</v>
      </c>
      <c r="U203" t="s">
        <v>1253</v>
      </c>
      <c r="V203" t="s">
        <v>2123</v>
      </c>
      <c r="W203">
        <v>188454</v>
      </c>
      <c r="X203">
        <v>0</v>
      </c>
      <c r="Y203" t="s">
        <v>1233</v>
      </c>
      <c r="Z203">
        <v>0</v>
      </c>
      <c r="AA203" t="s">
        <v>1983</v>
      </c>
      <c r="AB203" t="s">
        <v>1718</v>
      </c>
      <c r="AC203" t="s">
        <v>1719</v>
      </c>
    </row>
    <row r="204" spans="1:29">
      <c r="A204" t="s">
        <v>1706</v>
      </c>
      <c r="B204">
        <v>4000003879</v>
      </c>
      <c r="C204" t="s">
        <v>1707</v>
      </c>
      <c r="D204" t="s">
        <v>1708</v>
      </c>
      <c r="E204">
        <v>2122000</v>
      </c>
      <c r="F204">
        <v>2510063550</v>
      </c>
      <c r="G204">
        <v>188622</v>
      </c>
      <c r="H204" t="s">
        <v>54</v>
      </c>
      <c r="I204" t="s">
        <v>1270</v>
      </c>
      <c r="J204" t="s">
        <v>1271</v>
      </c>
      <c r="K204" t="s">
        <v>1271</v>
      </c>
      <c r="L204">
        <v>2510063550</v>
      </c>
      <c r="M204" t="s">
        <v>1454</v>
      </c>
      <c r="N204" t="s">
        <v>1281</v>
      </c>
      <c r="O204">
        <v>255006244</v>
      </c>
      <c r="P204" t="s">
        <v>1981</v>
      </c>
      <c r="Q204" t="s">
        <v>1231</v>
      </c>
      <c r="R204">
        <v>15</v>
      </c>
      <c r="S204">
        <v>15</v>
      </c>
      <c r="T204" t="s">
        <v>1713</v>
      </c>
      <c r="U204" t="s">
        <v>1253</v>
      </c>
      <c r="V204" t="s">
        <v>2124</v>
      </c>
      <c r="W204">
        <v>188622</v>
      </c>
      <c r="X204">
        <v>0</v>
      </c>
      <c r="Y204" t="s">
        <v>1233</v>
      </c>
      <c r="Z204">
        <v>0</v>
      </c>
      <c r="AA204" t="s">
        <v>1983</v>
      </c>
      <c r="AB204" t="s">
        <v>1718</v>
      </c>
      <c r="AC204" t="s">
        <v>1719</v>
      </c>
    </row>
    <row r="205" spans="1:29">
      <c r="A205" t="s">
        <v>1706</v>
      </c>
      <c r="B205">
        <v>4000003879</v>
      </c>
      <c r="C205" t="s">
        <v>1707</v>
      </c>
      <c r="D205" t="s">
        <v>1708</v>
      </c>
      <c r="E205">
        <v>2122000</v>
      </c>
      <c r="F205">
        <v>2510063877</v>
      </c>
      <c r="G205">
        <v>194875</v>
      </c>
      <c r="H205" t="s">
        <v>117</v>
      </c>
      <c r="I205" t="s">
        <v>1765</v>
      </c>
      <c r="J205" t="s">
        <v>2085</v>
      </c>
      <c r="K205" t="s">
        <v>2085</v>
      </c>
      <c r="L205">
        <v>2510063877</v>
      </c>
      <c r="M205" t="s">
        <v>2125</v>
      </c>
      <c r="N205" t="s">
        <v>1556</v>
      </c>
      <c r="O205">
        <v>255005512</v>
      </c>
      <c r="P205" t="s">
        <v>1981</v>
      </c>
      <c r="Q205" t="s">
        <v>1231</v>
      </c>
      <c r="R205">
        <v>15</v>
      </c>
      <c r="S205">
        <v>15</v>
      </c>
      <c r="T205" t="s">
        <v>1713</v>
      </c>
      <c r="U205" t="s">
        <v>1253</v>
      </c>
      <c r="V205" t="s">
        <v>2126</v>
      </c>
      <c r="W205">
        <v>194875</v>
      </c>
      <c r="X205">
        <v>0</v>
      </c>
      <c r="Y205" t="s">
        <v>1233</v>
      </c>
      <c r="Z205">
        <v>0</v>
      </c>
      <c r="AA205" t="s">
        <v>1983</v>
      </c>
      <c r="AB205" t="s">
        <v>1718</v>
      </c>
      <c r="AC205" t="s">
        <v>1719</v>
      </c>
    </row>
    <row r="206" spans="1:29">
      <c r="A206" t="s">
        <v>1706</v>
      </c>
      <c r="B206">
        <v>4000003879</v>
      </c>
      <c r="C206" t="s">
        <v>1707</v>
      </c>
      <c r="D206" t="s">
        <v>1708</v>
      </c>
      <c r="E206">
        <v>2122000</v>
      </c>
      <c r="F206">
        <v>2510064405</v>
      </c>
      <c r="G206">
        <v>188378</v>
      </c>
      <c r="H206" t="s">
        <v>137</v>
      </c>
      <c r="I206" t="s">
        <v>1268</v>
      </c>
      <c r="J206" t="s">
        <v>1957</v>
      </c>
      <c r="K206" t="s">
        <v>1957</v>
      </c>
      <c r="L206">
        <v>2510064405</v>
      </c>
      <c r="M206" t="s">
        <v>1273</v>
      </c>
      <c r="N206" t="s">
        <v>1787</v>
      </c>
      <c r="O206">
        <v>255005669</v>
      </c>
      <c r="P206" t="s">
        <v>1981</v>
      </c>
      <c r="Q206" t="s">
        <v>1231</v>
      </c>
      <c r="R206">
        <v>15</v>
      </c>
      <c r="S206">
        <v>15</v>
      </c>
      <c r="T206" t="s">
        <v>1713</v>
      </c>
      <c r="U206" t="s">
        <v>1253</v>
      </c>
      <c r="V206" t="s">
        <v>2127</v>
      </c>
      <c r="W206">
        <v>188378</v>
      </c>
      <c r="X206" t="s">
        <v>1622</v>
      </c>
      <c r="Y206" t="s">
        <v>1233</v>
      </c>
      <c r="Z206" t="s">
        <v>1803</v>
      </c>
      <c r="AA206" t="s">
        <v>1983</v>
      </c>
      <c r="AB206" t="s">
        <v>1718</v>
      </c>
      <c r="AC206" t="s">
        <v>1719</v>
      </c>
    </row>
    <row r="207" spans="1:29">
      <c r="A207" t="s">
        <v>1706</v>
      </c>
      <c r="B207">
        <v>4000003879</v>
      </c>
      <c r="C207" t="s">
        <v>1707</v>
      </c>
      <c r="D207" t="s">
        <v>1708</v>
      </c>
      <c r="E207">
        <v>2122000</v>
      </c>
      <c r="F207">
        <v>2510065337</v>
      </c>
      <c r="G207">
        <v>194911</v>
      </c>
      <c r="H207" t="s">
        <v>54</v>
      </c>
      <c r="I207" t="s">
        <v>2085</v>
      </c>
      <c r="J207" t="s">
        <v>1675</v>
      </c>
      <c r="K207" t="s">
        <v>1675</v>
      </c>
      <c r="L207">
        <v>2510065337</v>
      </c>
      <c r="M207" t="s">
        <v>1537</v>
      </c>
      <c r="N207" t="s">
        <v>1556</v>
      </c>
      <c r="O207">
        <v>255005512</v>
      </c>
      <c r="P207" t="s">
        <v>1981</v>
      </c>
      <c r="Q207" t="s">
        <v>1231</v>
      </c>
      <c r="R207">
        <v>15</v>
      </c>
      <c r="S207">
        <v>15</v>
      </c>
      <c r="T207" t="s">
        <v>1713</v>
      </c>
      <c r="U207" t="s">
        <v>1253</v>
      </c>
      <c r="V207" t="s">
        <v>2128</v>
      </c>
      <c r="W207">
        <v>194911</v>
      </c>
      <c r="X207">
        <v>0</v>
      </c>
      <c r="Y207" t="s">
        <v>1233</v>
      </c>
      <c r="Z207">
        <v>0</v>
      </c>
      <c r="AA207" t="s">
        <v>1983</v>
      </c>
      <c r="AB207" t="s">
        <v>1718</v>
      </c>
      <c r="AC207" t="s">
        <v>1719</v>
      </c>
    </row>
    <row r="208" spans="1:29">
      <c r="A208" t="s">
        <v>1706</v>
      </c>
      <c r="B208">
        <v>4000003879</v>
      </c>
      <c r="C208" t="s">
        <v>1707</v>
      </c>
      <c r="D208" t="s">
        <v>1708</v>
      </c>
      <c r="E208">
        <v>2122000</v>
      </c>
      <c r="F208">
        <v>2510068163</v>
      </c>
      <c r="G208">
        <v>194697</v>
      </c>
      <c r="H208" t="s">
        <v>117</v>
      </c>
      <c r="I208" t="s">
        <v>2040</v>
      </c>
      <c r="J208" t="s">
        <v>2100</v>
      </c>
      <c r="K208" t="s">
        <v>2100</v>
      </c>
      <c r="L208">
        <v>2510068163</v>
      </c>
      <c r="M208" t="s">
        <v>1765</v>
      </c>
      <c r="N208" t="s">
        <v>1778</v>
      </c>
      <c r="O208">
        <v>255004980</v>
      </c>
      <c r="P208" t="s">
        <v>1981</v>
      </c>
      <c r="Q208" t="s">
        <v>1231</v>
      </c>
      <c r="R208">
        <v>15</v>
      </c>
      <c r="S208">
        <v>15</v>
      </c>
      <c r="T208" t="s">
        <v>1713</v>
      </c>
      <c r="U208" t="s">
        <v>1253</v>
      </c>
      <c r="V208" t="s">
        <v>2126</v>
      </c>
      <c r="W208">
        <v>194697</v>
      </c>
      <c r="X208">
        <v>0</v>
      </c>
      <c r="Y208" t="s">
        <v>1233</v>
      </c>
      <c r="Z208">
        <v>0</v>
      </c>
      <c r="AA208" t="s">
        <v>1983</v>
      </c>
      <c r="AB208" t="s">
        <v>1718</v>
      </c>
      <c r="AC208" t="s">
        <v>1719</v>
      </c>
    </row>
    <row r="209" spans="1:29">
      <c r="A209" t="s">
        <v>1706</v>
      </c>
      <c r="B209">
        <v>4000003879</v>
      </c>
      <c r="C209" t="s">
        <v>1707</v>
      </c>
      <c r="D209" t="s">
        <v>1708</v>
      </c>
      <c r="E209">
        <v>2122000</v>
      </c>
      <c r="F209">
        <v>2510069600</v>
      </c>
      <c r="G209">
        <v>188495</v>
      </c>
      <c r="H209" t="s">
        <v>117</v>
      </c>
      <c r="I209" t="s">
        <v>1447</v>
      </c>
      <c r="J209" t="s">
        <v>2129</v>
      </c>
      <c r="K209" t="s">
        <v>2129</v>
      </c>
      <c r="L209">
        <v>2510069600</v>
      </c>
      <c r="M209" t="s">
        <v>1278</v>
      </c>
      <c r="N209" t="s">
        <v>1787</v>
      </c>
      <c r="O209">
        <v>255005669</v>
      </c>
      <c r="P209" t="s">
        <v>1981</v>
      </c>
      <c r="Q209" t="s">
        <v>1231</v>
      </c>
      <c r="R209">
        <v>15</v>
      </c>
      <c r="S209">
        <v>15</v>
      </c>
      <c r="T209" t="s">
        <v>1713</v>
      </c>
      <c r="U209" t="s">
        <v>1253</v>
      </c>
      <c r="V209" t="s">
        <v>2130</v>
      </c>
      <c r="W209">
        <v>188495</v>
      </c>
      <c r="X209">
        <v>0</v>
      </c>
      <c r="Y209" t="s">
        <v>1233</v>
      </c>
      <c r="Z209">
        <v>0</v>
      </c>
      <c r="AA209" t="s">
        <v>1983</v>
      </c>
      <c r="AB209" t="s">
        <v>1718</v>
      </c>
      <c r="AC209" t="s">
        <v>1719</v>
      </c>
    </row>
    <row r="210" spans="1:29">
      <c r="A210" t="s">
        <v>1706</v>
      </c>
      <c r="B210">
        <v>4000003879</v>
      </c>
      <c r="C210" t="s">
        <v>1707</v>
      </c>
      <c r="D210" t="s">
        <v>1708</v>
      </c>
      <c r="E210">
        <v>2122000</v>
      </c>
      <c r="F210">
        <v>2510070099</v>
      </c>
      <c r="G210">
        <v>194953</v>
      </c>
      <c r="H210" t="s">
        <v>54</v>
      </c>
      <c r="I210" t="s">
        <v>2100</v>
      </c>
      <c r="J210" t="s">
        <v>1552</v>
      </c>
      <c r="K210" t="s">
        <v>1552</v>
      </c>
      <c r="L210">
        <v>2510070099</v>
      </c>
      <c r="M210" t="s">
        <v>1556</v>
      </c>
      <c r="N210" t="s">
        <v>1556</v>
      </c>
      <c r="O210">
        <v>255005512</v>
      </c>
      <c r="P210" t="s">
        <v>1981</v>
      </c>
      <c r="Q210" t="s">
        <v>1231</v>
      </c>
      <c r="R210">
        <v>15</v>
      </c>
      <c r="S210">
        <v>15</v>
      </c>
      <c r="T210" t="s">
        <v>1713</v>
      </c>
      <c r="U210" t="s">
        <v>1253</v>
      </c>
      <c r="V210" t="s">
        <v>2131</v>
      </c>
      <c r="W210">
        <v>194953</v>
      </c>
      <c r="X210">
        <v>0</v>
      </c>
      <c r="Y210" t="s">
        <v>1233</v>
      </c>
      <c r="Z210">
        <v>0</v>
      </c>
      <c r="AA210" t="s">
        <v>1983</v>
      </c>
      <c r="AB210" t="s">
        <v>1718</v>
      </c>
      <c r="AC210" t="s">
        <v>1719</v>
      </c>
    </row>
    <row r="211" spans="1:29">
      <c r="A211" t="s">
        <v>1706</v>
      </c>
      <c r="B211">
        <v>4000003879</v>
      </c>
      <c r="C211" t="s">
        <v>1707</v>
      </c>
      <c r="D211" t="s">
        <v>1708</v>
      </c>
      <c r="E211">
        <v>2122000</v>
      </c>
      <c r="F211">
        <v>2510070132</v>
      </c>
      <c r="G211">
        <v>194952</v>
      </c>
      <c r="H211" t="s">
        <v>54</v>
      </c>
      <c r="I211" t="s">
        <v>2100</v>
      </c>
      <c r="J211" t="s">
        <v>1552</v>
      </c>
      <c r="K211" t="s">
        <v>1552</v>
      </c>
      <c r="L211">
        <v>2510070132</v>
      </c>
      <c r="M211" t="s">
        <v>1556</v>
      </c>
      <c r="N211" t="s">
        <v>1556</v>
      </c>
      <c r="O211">
        <v>255005512</v>
      </c>
      <c r="P211" t="s">
        <v>1981</v>
      </c>
      <c r="Q211" t="s">
        <v>1231</v>
      </c>
      <c r="R211">
        <v>15</v>
      </c>
      <c r="S211">
        <v>15</v>
      </c>
      <c r="T211" t="s">
        <v>1713</v>
      </c>
      <c r="U211" t="s">
        <v>1253</v>
      </c>
      <c r="V211" t="s">
        <v>2080</v>
      </c>
      <c r="W211">
        <v>194952</v>
      </c>
      <c r="X211">
        <v>0</v>
      </c>
      <c r="Y211" t="s">
        <v>1233</v>
      </c>
      <c r="Z211">
        <v>0</v>
      </c>
      <c r="AA211" t="s">
        <v>1983</v>
      </c>
      <c r="AB211" t="s">
        <v>1718</v>
      </c>
      <c r="AC211" t="s">
        <v>1719</v>
      </c>
    </row>
    <row r="212" spans="1:29">
      <c r="A212" t="s">
        <v>1706</v>
      </c>
      <c r="B212">
        <v>4000003879</v>
      </c>
      <c r="C212" t="s">
        <v>1707</v>
      </c>
      <c r="D212" t="s">
        <v>1708</v>
      </c>
      <c r="E212">
        <v>2122000</v>
      </c>
      <c r="F212">
        <v>2510070271</v>
      </c>
      <c r="G212">
        <v>188570</v>
      </c>
      <c r="H212" t="s">
        <v>182</v>
      </c>
      <c r="I212" t="s">
        <v>1445</v>
      </c>
      <c r="J212" t="s">
        <v>2129</v>
      </c>
      <c r="K212" t="s">
        <v>2129</v>
      </c>
      <c r="L212">
        <v>2510070271</v>
      </c>
      <c r="M212" t="s">
        <v>1787</v>
      </c>
      <c r="N212" t="s">
        <v>1787</v>
      </c>
      <c r="O212">
        <v>255005669</v>
      </c>
      <c r="P212" t="s">
        <v>1981</v>
      </c>
      <c r="Q212" t="s">
        <v>1231</v>
      </c>
      <c r="R212">
        <v>15</v>
      </c>
      <c r="S212">
        <v>15</v>
      </c>
      <c r="T212" t="s">
        <v>1713</v>
      </c>
      <c r="U212" t="s">
        <v>1253</v>
      </c>
      <c r="V212" t="s">
        <v>2132</v>
      </c>
      <c r="W212">
        <v>188570</v>
      </c>
      <c r="X212">
        <v>0</v>
      </c>
      <c r="Y212" t="s">
        <v>1233</v>
      </c>
      <c r="Z212">
        <v>0</v>
      </c>
      <c r="AA212" t="s">
        <v>1983</v>
      </c>
      <c r="AB212" t="s">
        <v>1718</v>
      </c>
      <c r="AC212" t="s">
        <v>1719</v>
      </c>
    </row>
    <row r="213" spans="1:29">
      <c r="A213" t="s">
        <v>1706</v>
      </c>
      <c r="B213">
        <v>4000003879</v>
      </c>
      <c r="C213" t="s">
        <v>1707</v>
      </c>
      <c r="D213" t="s">
        <v>1708</v>
      </c>
      <c r="E213">
        <v>2122000</v>
      </c>
      <c r="F213">
        <v>2510070346</v>
      </c>
      <c r="G213">
        <v>194944</v>
      </c>
      <c r="H213" t="s">
        <v>117</v>
      </c>
      <c r="I213" t="s">
        <v>1675</v>
      </c>
      <c r="J213" t="s">
        <v>1552</v>
      </c>
      <c r="K213" t="s">
        <v>1552</v>
      </c>
      <c r="L213">
        <v>2510070346</v>
      </c>
      <c r="M213" t="s">
        <v>2133</v>
      </c>
      <c r="N213" t="s">
        <v>1556</v>
      </c>
      <c r="O213">
        <v>255005512</v>
      </c>
      <c r="P213" t="s">
        <v>1981</v>
      </c>
      <c r="Q213" t="s">
        <v>1231</v>
      </c>
      <c r="R213">
        <v>15</v>
      </c>
      <c r="S213">
        <v>15</v>
      </c>
      <c r="T213" t="s">
        <v>1713</v>
      </c>
      <c r="U213" t="s">
        <v>1253</v>
      </c>
      <c r="V213" t="s">
        <v>2134</v>
      </c>
      <c r="W213">
        <v>194944</v>
      </c>
      <c r="X213" t="s">
        <v>1622</v>
      </c>
      <c r="Y213" t="s">
        <v>1233</v>
      </c>
      <c r="Z213" t="s">
        <v>1803</v>
      </c>
      <c r="AA213" t="s">
        <v>1983</v>
      </c>
      <c r="AB213" t="s">
        <v>1718</v>
      </c>
      <c r="AC213" t="s">
        <v>1719</v>
      </c>
    </row>
    <row r="214" spans="1:29">
      <c r="A214" t="s">
        <v>1706</v>
      </c>
      <c r="B214">
        <v>4000003879</v>
      </c>
      <c r="C214" t="s">
        <v>1707</v>
      </c>
      <c r="D214" t="s">
        <v>1708</v>
      </c>
      <c r="E214">
        <v>2122000</v>
      </c>
      <c r="F214">
        <v>2510071277</v>
      </c>
      <c r="G214">
        <v>188674</v>
      </c>
      <c r="H214" t="s">
        <v>54</v>
      </c>
      <c r="I214" t="s">
        <v>1957</v>
      </c>
      <c r="J214" t="s">
        <v>1788</v>
      </c>
      <c r="K214" t="s">
        <v>1788</v>
      </c>
      <c r="L214">
        <v>2510071277</v>
      </c>
      <c r="M214" t="s">
        <v>1456</v>
      </c>
      <c r="N214" t="s">
        <v>1281</v>
      </c>
      <c r="O214">
        <v>255006244</v>
      </c>
      <c r="P214" t="s">
        <v>1981</v>
      </c>
      <c r="Q214" t="s">
        <v>1231</v>
      </c>
      <c r="R214">
        <v>15</v>
      </c>
      <c r="S214">
        <v>15</v>
      </c>
      <c r="T214" t="s">
        <v>1713</v>
      </c>
      <c r="U214" t="s">
        <v>1253</v>
      </c>
      <c r="V214" t="s">
        <v>2135</v>
      </c>
      <c r="W214">
        <v>188674</v>
      </c>
      <c r="X214">
        <v>0</v>
      </c>
      <c r="Y214" t="s">
        <v>1233</v>
      </c>
      <c r="Z214">
        <v>0</v>
      </c>
      <c r="AA214" t="s">
        <v>1983</v>
      </c>
      <c r="AB214" t="s">
        <v>1718</v>
      </c>
      <c r="AC214" t="s">
        <v>1719</v>
      </c>
    </row>
    <row r="215" spans="1:29">
      <c r="A215" t="s">
        <v>1706</v>
      </c>
      <c r="B215">
        <v>4000003879</v>
      </c>
      <c r="C215" t="s">
        <v>1707</v>
      </c>
      <c r="D215" t="s">
        <v>1708</v>
      </c>
      <c r="E215">
        <v>2122000</v>
      </c>
      <c r="F215">
        <v>2510072609</v>
      </c>
      <c r="G215">
        <v>194956</v>
      </c>
      <c r="H215" t="s">
        <v>117</v>
      </c>
      <c r="I215" t="s">
        <v>2100</v>
      </c>
      <c r="J215" t="s">
        <v>1487</v>
      </c>
      <c r="K215" t="s">
        <v>1487</v>
      </c>
      <c r="L215">
        <v>2510072609</v>
      </c>
      <c r="M215" t="s">
        <v>1556</v>
      </c>
      <c r="N215" t="s">
        <v>1556</v>
      </c>
      <c r="O215">
        <v>255005512</v>
      </c>
      <c r="P215" t="s">
        <v>1981</v>
      </c>
      <c r="Q215" t="s">
        <v>1231</v>
      </c>
      <c r="R215">
        <v>15</v>
      </c>
      <c r="S215">
        <v>15</v>
      </c>
      <c r="T215" t="s">
        <v>1713</v>
      </c>
      <c r="U215" t="s">
        <v>1253</v>
      </c>
      <c r="V215" t="s">
        <v>2136</v>
      </c>
      <c r="W215">
        <v>194956</v>
      </c>
      <c r="X215" t="s">
        <v>1622</v>
      </c>
      <c r="Y215" t="s">
        <v>1233</v>
      </c>
      <c r="Z215" t="s">
        <v>1803</v>
      </c>
      <c r="AA215" t="s">
        <v>1983</v>
      </c>
      <c r="AB215" t="s">
        <v>1718</v>
      </c>
      <c r="AC215" t="s">
        <v>1719</v>
      </c>
    </row>
    <row r="216" spans="1:29">
      <c r="A216" t="s">
        <v>1706</v>
      </c>
      <c r="B216">
        <v>4000003879</v>
      </c>
      <c r="C216" t="s">
        <v>1707</v>
      </c>
      <c r="D216" t="s">
        <v>1708</v>
      </c>
      <c r="E216">
        <v>2122000</v>
      </c>
      <c r="F216">
        <v>2510072647</v>
      </c>
      <c r="G216">
        <v>188787</v>
      </c>
      <c r="H216" t="s">
        <v>54</v>
      </c>
      <c r="I216" t="s">
        <v>1272</v>
      </c>
      <c r="J216" t="s">
        <v>1273</v>
      </c>
      <c r="K216" t="s">
        <v>1273</v>
      </c>
      <c r="L216">
        <v>2510072647</v>
      </c>
      <c r="M216" t="s">
        <v>1282</v>
      </c>
      <c r="N216" t="s">
        <v>1809</v>
      </c>
      <c r="O216">
        <v>255007391</v>
      </c>
      <c r="P216" t="s">
        <v>1981</v>
      </c>
      <c r="Q216" t="s">
        <v>1231</v>
      </c>
      <c r="R216">
        <v>15</v>
      </c>
      <c r="S216">
        <v>15</v>
      </c>
      <c r="T216" t="s">
        <v>1713</v>
      </c>
      <c r="U216" t="s">
        <v>1253</v>
      </c>
      <c r="V216" t="s">
        <v>2102</v>
      </c>
      <c r="W216">
        <v>188787</v>
      </c>
      <c r="X216">
        <v>0</v>
      </c>
      <c r="Y216" t="s">
        <v>1233</v>
      </c>
      <c r="Z216">
        <v>0</v>
      </c>
      <c r="AA216" t="s">
        <v>1983</v>
      </c>
      <c r="AB216" t="s">
        <v>1718</v>
      </c>
      <c r="AC216" t="s">
        <v>1719</v>
      </c>
    </row>
    <row r="217" spans="1:29">
      <c r="A217" t="s">
        <v>1706</v>
      </c>
      <c r="B217">
        <v>4000003879</v>
      </c>
      <c r="C217" t="s">
        <v>1707</v>
      </c>
      <c r="D217" t="s">
        <v>1708</v>
      </c>
      <c r="E217">
        <v>2122000</v>
      </c>
      <c r="F217">
        <v>2510072772</v>
      </c>
      <c r="G217">
        <v>187330</v>
      </c>
      <c r="H217" t="s">
        <v>117</v>
      </c>
      <c r="I217" t="s">
        <v>2137</v>
      </c>
      <c r="J217" t="s">
        <v>1273</v>
      </c>
      <c r="K217" t="s">
        <v>1273</v>
      </c>
      <c r="L217">
        <v>2510072772</v>
      </c>
      <c r="M217" t="s">
        <v>1992</v>
      </c>
      <c r="N217" t="s">
        <v>1281</v>
      </c>
      <c r="O217">
        <v>255006244</v>
      </c>
      <c r="P217" t="s">
        <v>1981</v>
      </c>
      <c r="Q217" t="s">
        <v>1231</v>
      </c>
      <c r="R217">
        <v>15</v>
      </c>
      <c r="S217">
        <v>15</v>
      </c>
      <c r="T217" t="s">
        <v>1713</v>
      </c>
      <c r="U217" t="s">
        <v>1253</v>
      </c>
      <c r="V217" t="s">
        <v>2138</v>
      </c>
      <c r="W217">
        <v>187330</v>
      </c>
      <c r="X217">
        <v>0</v>
      </c>
      <c r="Y217" t="s">
        <v>1233</v>
      </c>
      <c r="Z217">
        <v>0</v>
      </c>
      <c r="AA217" t="s">
        <v>1983</v>
      </c>
      <c r="AB217" t="s">
        <v>1718</v>
      </c>
      <c r="AC217" t="s">
        <v>1719</v>
      </c>
    </row>
    <row r="218" spans="1:29">
      <c r="A218" t="s">
        <v>1706</v>
      </c>
      <c r="B218">
        <v>4000003879</v>
      </c>
      <c r="C218" t="s">
        <v>1707</v>
      </c>
      <c r="D218" t="s">
        <v>1708</v>
      </c>
      <c r="E218">
        <v>2122000</v>
      </c>
      <c r="F218">
        <v>2510073981</v>
      </c>
      <c r="G218">
        <v>188786</v>
      </c>
      <c r="H218" t="s">
        <v>155</v>
      </c>
      <c r="I218" t="s">
        <v>1272</v>
      </c>
      <c r="J218" t="s">
        <v>1452</v>
      </c>
      <c r="K218" t="s">
        <v>1452</v>
      </c>
      <c r="L218">
        <v>2510073981</v>
      </c>
      <c r="M218" t="s">
        <v>1282</v>
      </c>
      <c r="N218" t="s">
        <v>1809</v>
      </c>
      <c r="O218">
        <v>255007391</v>
      </c>
      <c r="P218" t="s">
        <v>1981</v>
      </c>
      <c r="Q218" t="s">
        <v>1231</v>
      </c>
      <c r="R218">
        <v>15</v>
      </c>
      <c r="S218">
        <v>15</v>
      </c>
      <c r="T218" t="s">
        <v>1713</v>
      </c>
      <c r="U218" t="s">
        <v>1253</v>
      </c>
      <c r="V218" t="s">
        <v>2139</v>
      </c>
      <c r="W218">
        <v>188786</v>
      </c>
      <c r="X218">
        <v>0</v>
      </c>
      <c r="Y218" t="s">
        <v>1233</v>
      </c>
      <c r="Z218">
        <v>0</v>
      </c>
      <c r="AA218" t="s">
        <v>1983</v>
      </c>
      <c r="AB218" t="s">
        <v>1718</v>
      </c>
      <c r="AC218" t="s">
        <v>1719</v>
      </c>
    </row>
    <row r="219" spans="1:29">
      <c r="A219" t="s">
        <v>1706</v>
      </c>
      <c r="B219">
        <v>4000003879</v>
      </c>
      <c r="C219" t="s">
        <v>1707</v>
      </c>
      <c r="D219" t="s">
        <v>1708</v>
      </c>
      <c r="E219">
        <v>2122000</v>
      </c>
      <c r="F219">
        <v>2510074441</v>
      </c>
      <c r="G219">
        <v>188819</v>
      </c>
      <c r="H219" t="s">
        <v>54</v>
      </c>
      <c r="I219" t="s">
        <v>1273</v>
      </c>
      <c r="J219" t="s">
        <v>1452</v>
      </c>
      <c r="K219" t="s">
        <v>1452</v>
      </c>
      <c r="L219">
        <v>2510074441</v>
      </c>
      <c r="M219" t="s">
        <v>1280</v>
      </c>
      <c r="N219" t="s">
        <v>1809</v>
      </c>
      <c r="O219">
        <v>255007391</v>
      </c>
      <c r="P219" t="s">
        <v>1981</v>
      </c>
      <c r="Q219" t="s">
        <v>1231</v>
      </c>
      <c r="R219">
        <v>15</v>
      </c>
      <c r="S219">
        <v>15</v>
      </c>
      <c r="T219" t="s">
        <v>1713</v>
      </c>
      <c r="U219" t="s">
        <v>1253</v>
      </c>
      <c r="V219" t="s">
        <v>2140</v>
      </c>
      <c r="W219">
        <v>188819</v>
      </c>
      <c r="X219">
        <v>0</v>
      </c>
      <c r="Y219" t="s">
        <v>1233</v>
      </c>
      <c r="Z219">
        <v>0</v>
      </c>
      <c r="AA219" t="s">
        <v>1983</v>
      </c>
      <c r="AB219" t="s">
        <v>1718</v>
      </c>
      <c r="AC219" t="s">
        <v>1719</v>
      </c>
    </row>
    <row r="220" spans="1:29">
      <c r="A220" t="s">
        <v>1706</v>
      </c>
      <c r="B220">
        <v>4000003879</v>
      </c>
      <c r="C220" t="s">
        <v>1707</v>
      </c>
      <c r="D220" t="s">
        <v>1708</v>
      </c>
      <c r="E220">
        <v>2122000</v>
      </c>
      <c r="F220">
        <v>2510074442</v>
      </c>
      <c r="G220">
        <v>188821</v>
      </c>
      <c r="H220" t="s">
        <v>194</v>
      </c>
      <c r="I220" t="s">
        <v>1273</v>
      </c>
      <c r="J220" t="s">
        <v>1452</v>
      </c>
      <c r="K220" t="s">
        <v>1452</v>
      </c>
      <c r="L220">
        <v>2510074442</v>
      </c>
      <c r="M220" t="s">
        <v>1280</v>
      </c>
      <c r="N220" t="s">
        <v>1809</v>
      </c>
      <c r="O220">
        <v>255007391</v>
      </c>
      <c r="P220" t="s">
        <v>1981</v>
      </c>
      <c r="Q220" t="s">
        <v>1231</v>
      </c>
      <c r="R220">
        <v>15</v>
      </c>
      <c r="S220">
        <v>15</v>
      </c>
      <c r="T220" t="s">
        <v>1713</v>
      </c>
      <c r="U220" t="s">
        <v>1253</v>
      </c>
      <c r="V220" t="s">
        <v>2141</v>
      </c>
      <c r="W220">
        <v>188821</v>
      </c>
      <c r="X220">
        <v>0</v>
      </c>
      <c r="Y220" t="s">
        <v>1233</v>
      </c>
      <c r="Z220">
        <v>0</v>
      </c>
      <c r="AA220" t="s">
        <v>1983</v>
      </c>
      <c r="AB220" t="s">
        <v>1718</v>
      </c>
      <c r="AC220" t="s">
        <v>1719</v>
      </c>
    </row>
    <row r="221" spans="1:29">
      <c r="A221" t="s">
        <v>1706</v>
      </c>
      <c r="B221">
        <v>4000003879</v>
      </c>
      <c r="C221" t="s">
        <v>1707</v>
      </c>
      <c r="D221" t="s">
        <v>1708</v>
      </c>
      <c r="E221">
        <v>2122000</v>
      </c>
      <c r="F221">
        <v>2510075087</v>
      </c>
      <c r="G221">
        <v>194991</v>
      </c>
      <c r="H221" t="s">
        <v>54</v>
      </c>
      <c r="I221" t="s">
        <v>2142</v>
      </c>
      <c r="J221" t="s">
        <v>1970</v>
      </c>
      <c r="K221" t="s">
        <v>1970</v>
      </c>
      <c r="L221">
        <v>2510075087</v>
      </c>
      <c r="M221" t="s">
        <v>1575</v>
      </c>
      <c r="N221" t="s">
        <v>1791</v>
      </c>
      <c r="O221">
        <v>255006052</v>
      </c>
      <c r="P221" t="s">
        <v>1981</v>
      </c>
      <c r="Q221" t="s">
        <v>1231</v>
      </c>
      <c r="R221">
        <v>15</v>
      </c>
      <c r="S221">
        <v>15</v>
      </c>
      <c r="T221" t="s">
        <v>1713</v>
      </c>
      <c r="U221" t="s">
        <v>1253</v>
      </c>
      <c r="V221" t="s">
        <v>2143</v>
      </c>
      <c r="W221">
        <v>194991</v>
      </c>
      <c r="X221">
        <v>0</v>
      </c>
      <c r="Y221" t="s">
        <v>1233</v>
      </c>
      <c r="Z221">
        <v>0</v>
      </c>
      <c r="AA221" t="s">
        <v>1983</v>
      </c>
      <c r="AB221" t="s">
        <v>1718</v>
      </c>
      <c r="AC221" t="s">
        <v>1719</v>
      </c>
    </row>
    <row r="222" spans="1:29">
      <c r="A222" t="s">
        <v>1706</v>
      </c>
      <c r="B222">
        <v>4000003879</v>
      </c>
      <c r="C222" t="s">
        <v>1707</v>
      </c>
      <c r="D222" t="s">
        <v>1708</v>
      </c>
      <c r="E222">
        <v>2122000</v>
      </c>
      <c r="F222">
        <v>2510075992</v>
      </c>
      <c r="G222">
        <v>188571</v>
      </c>
      <c r="H222" t="s">
        <v>182</v>
      </c>
      <c r="I222" t="s">
        <v>1445</v>
      </c>
      <c r="J222" t="s">
        <v>1278</v>
      </c>
      <c r="K222" t="s">
        <v>1278</v>
      </c>
      <c r="L222">
        <v>2510075992</v>
      </c>
      <c r="M222" t="s">
        <v>1787</v>
      </c>
      <c r="N222" t="s">
        <v>1281</v>
      </c>
      <c r="O222">
        <v>255006244</v>
      </c>
      <c r="P222" t="s">
        <v>1981</v>
      </c>
      <c r="Q222" t="s">
        <v>1231</v>
      </c>
      <c r="R222">
        <v>15</v>
      </c>
      <c r="S222">
        <v>15</v>
      </c>
      <c r="T222" t="s">
        <v>1713</v>
      </c>
      <c r="U222" t="s">
        <v>1253</v>
      </c>
      <c r="V222" t="s">
        <v>2132</v>
      </c>
      <c r="W222">
        <v>188571</v>
      </c>
      <c r="X222" t="s">
        <v>1622</v>
      </c>
      <c r="Y222" t="s">
        <v>1233</v>
      </c>
      <c r="Z222" t="s">
        <v>1803</v>
      </c>
      <c r="AA222" t="s">
        <v>1983</v>
      </c>
      <c r="AB222" t="s">
        <v>1718</v>
      </c>
      <c r="AC222" t="s">
        <v>1719</v>
      </c>
    </row>
    <row r="223" spans="1:29">
      <c r="A223" t="s">
        <v>1706</v>
      </c>
      <c r="B223">
        <v>4000003879</v>
      </c>
      <c r="C223" t="s">
        <v>1707</v>
      </c>
      <c r="D223" t="s">
        <v>1708</v>
      </c>
      <c r="E223">
        <v>2122000</v>
      </c>
      <c r="F223">
        <v>2510078186</v>
      </c>
      <c r="G223">
        <v>188849</v>
      </c>
      <c r="H223" t="s">
        <v>54</v>
      </c>
      <c r="I223" t="s">
        <v>1278</v>
      </c>
      <c r="J223" t="s">
        <v>1454</v>
      </c>
      <c r="K223" t="s">
        <v>1454</v>
      </c>
      <c r="L223">
        <v>2510078186</v>
      </c>
      <c r="M223" t="s">
        <v>1809</v>
      </c>
      <c r="N223" t="s">
        <v>1809</v>
      </c>
      <c r="O223">
        <v>255007391</v>
      </c>
      <c r="P223" t="s">
        <v>1981</v>
      </c>
      <c r="Q223" t="s">
        <v>1231</v>
      </c>
      <c r="R223">
        <v>15</v>
      </c>
      <c r="S223">
        <v>15</v>
      </c>
      <c r="T223" t="s">
        <v>1713</v>
      </c>
      <c r="U223" t="s">
        <v>1253</v>
      </c>
      <c r="V223" t="s">
        <v>2064</v>
      </c>
      <c r="W223">
        <v>188849</v>
      </c>
      <c r="X223">
        <v>0</v>
      </c>
      <c r="Y223" t="s">
        <v>1233</v>
      </c>
      <c r="Z223">
        <v>0</v>
      </c>
      <c r="AA223" t="s">
        <v>1983</v>
      </c>
      <c r="AB223" t="s">
        <v>1718</v>
      </c>
      <c r="AC223" t="s">
        <v>1719</v>
      </c>
    </row>
    <row r="224" spans="1:29">
      <c r="A224" t="s">
        <v>1706</v>
      </c>
      <c r="B224">
        <v>4000003879</v>
      </c>
      <c r="C224" t="s">
        <v>1707</v>
      </c>
      <c r="D224" t="s">
        <v>1708</v>
      </c>
      <c r="E224">
        <v>2122000</v>
      </c>
      <c r="F224">
        <v>2510078685</v>
      </c>
      <c r="G224">
        <v>194996</v>
      </c>
      <c r="H224" t="s">
        <v>481</v>
      </c>
      <c r="I224" t="s">
        <v>2142</v>
      </c>
      <c r="J224" t="s">
        <v>2105</v>
      </c>
      <c r="K224" t="s">
        <v>2105</v>
      </c>
      <c r="L224">
        <v>2510078685</v>
      </c>
      <c r="M224" t="s">
        <v>1575</v>
      </c>
      <c r="N224" t="s">
        <v>1791</v>
      </c>
      <c r="O224">
        <v>255006052</v>
      </c>
      <c r="P224" t="s">
        <v>1981</v>
      </c>
      <c r="Q224" t="s">
        <v>1231</v>
      </c>
      <c r="R224">
        <v>15</v>
      </c>
      <c r="S224">
        <v>15</v>
      </c>
      <c r="T224" t="s">
        <v>1713</v>
      </c>
      <c r="U224" t="s">
        <v>1253</v>
      </c>
      <c r="V224" t="s">
        <v>2144</v>
      </c>
      <c r="W224">
        <v>194996</v>
      </c>
      <c r="X224">
        <v>0</v>
      </c>
      <c r="Y224" t="s">
        <v>1233</v>
      </c>
      <c r="Z224">
        <v>0</v>
      </c>
      <c r="AA224" t="s">
        <v>1983</v>
      </c>
      <c r="AB224" t="s">
        <v>1718</v>
      </c>
      <c r="AC224" t="s">
        <v>1719</v>
      </c>
    </row>
    <row r="225" spans="1:29">
      <c r="A225" t="s">
        <v>1706</v>
      </c>
      <c r="B225">
        <v>4000003879</v>
      </c>
      <c r="C225" t="s">
        <v>1707</v>
      </c>
      <c r="D225" t="s">
        <v>1708</v>
      </c>
      <c r="E225">
        <v>2122000</v>
      </c>
      <c r="F225">
        <v>2510080558</v>
      </c>
      <c r="G225">
        <v>188898</v>
      </c>
      <c r="H225" t="s">
        <v>54</v>
      </c>
      <c r="I225" t="s">
        <v>1277</v>
      </c>
      <c r="J225" t="s">
        <v>1454</v>
      </c>
      <c r="K225" t="s">
        <v>1454</v>
      </c>
      <c r="L225">
        <v>2510080558</v>
      </c>
      <c r="M225" t="s">
        <v>1283</v>
      </c>
      <c r="N225" t="s">
        <v>1461</v>
      </c>
      <c r="O225">
        <v>255008405</v>
      </c>
      <c r="P225" t="s">
        <v>1981</v>
      </c>
      <c r="Q225" t="s">
        <v>1231</v>
      </c>
      <c r="R225">
        <v>15</v>
      </c>
      <c r="S225">
        <v>15</v>
      </c>
      <c r="T225" t="s">
        <v>1713</v>
      </c>
      <c r="U225" t="s">
        <v>1253</v>
      </c>
      <c r="V225" t="s">
        <v>2145</v>
      </c>
      <c r="W225">
        <v>188898</v>
      </c>
      <c r="X225">
        <v>0</v>
      </c>
      <c r="Y225" t="s">
        <v>1233</v>
      </c>
      <c r="Z225">
        <v>0</v>
      </c>
      <c r="AA225" t="s">
        <v>1983</v>
      </c>
      <c r="AB225" t="s">
        <v>1718</v>
      </c>
      <c r="AC225" t="s">
        <v>1719</v>
      </c>
    </row>
    <row r="226" spans="1:29">
      <c r="A226" t="s">
        <v>1706</v>
      </c>
      <c r="B226">
        <v>4000003879</v>
      </c>
      <c r="C226" t="s">
        <v>1707</v>
      </c>
      <c r="D226" t="s">
        <v>1708</v>
      </c>
      <c r="E226">
        <v>2122000</v>
      </c>
      <c r="F226">
        <v>2510081066</v>
      </c>
      <c r="G226">
        <v>187428</v>
      </c>
      <c r="H226" t="s">
        <v>117</v>
      </c>
      <c r="I226" t="s">
        <v>2146</v>
      </c>
      <c r="J226" t="s">
        <v>1778</v>
      </c>
      <c r="K226" t="s">
        <v>1778</v>
      </c>
      <c r="L226">
        <v>2510081066</v>
      </c>
      <c r="M226" t="s">
        <v>2008</v>
      </c>
      <c r="N226" t="s">
        <v>1556</v>
      </c>
      <c r="O226">
        <v>255005512</v>
      </c>
      <c r="P226" t="s">
        <v>1981</v>
      </c>
      <c r="Q226" t="s">
        <v>1231</v>
      </c>
      <c r="R226">
        <v>15</v>
      </c>
      <c r="S226">
        <v>15</v>
      </c>
      <c r="T226" t="s">
        <v>1713</v>
      </c>
      <c r="U226" t="s">
        <v>1253</v>
      </c>
      <c r="V226" t="s">
        <v>2147</v>
      </c>
      <c r="W226">
        <v>187428</v>
      </c>
      <c r="X226" t="s">
        <v>1622</v>
      </c>
      <c r="Y226" t="s">
        <v>1233</v>
      </c>
      <c r="Z226" t="s">
        <v>1803</v>
      </c>
      <c r="AA226" t="s">
        <v>1983</v>
      </c>
      <c r="AB226" t="s">
        <v>1718</v>
      </c>
      <c r="AC226" t="s">
        <v>1719</v>
      </c>
    </row>
    <row r="227" spans="1:29">
      <c r="A227" t="s">
        <v>1706</v>
      </c>
      <c r="B227">
        <v>4000003879</v>
      </c>
      <c r="C227" t="s">
        <v>1707</v>
      </c>
      <c r="D227" t="s">
        <v>1708</v>
      </c>
      <c r="E227">
        <v>2122000</v>
      </c>
      <c r="F227">
        <v>2510081067</v>
      </c>
      <c r="G227">
        <v>187924</v>
      </c>
      <c r="H227" t="s">
        <v>117</v>
      </c>
      <c r="I227" t="s">
        <v>1250</v>
      </c>
      <c r="J227" t="s">
        <v>1778</v>
      </c>
      <c r="K227" t="s">
        <v>1778</v>
      </c>
      <c r="L227">
        <v>2510081067</v>
      </c>
      <c r="M227" t="s">
        <v>1436</v>
      </c>
      <c r="N227" t="s">
        <v>1556</v>
      </c>
      <c r="O227">
        <v>255005512</v>
      </c>
      <c r="P227" t="s">
        <v>1981</v>
      </c>
      <c r="Q227" t="s">
        <v>1231</v>
      </c>
      <c r="R227">
        <v>15</v>
      </c>
      <c r="S227">
        <v>15</v>
      </c>
      <c r="T227" t="s">
        <v>1713</v>
      </c>
      <c r="U227" t="s">
        <v>1253</v>
      </c>
      <c r="V227" t="s">
        <v>2148</v>
      </c>
      <c r="W227">
        <v>187924</v>
      </c>
      <c r="X227" t="s">
        <v>1622</v>
      </c>
      <c r="Y227" t="s">
        <v>1233</v>
      </c>
      <c r="Z227" t="s">
        <v>1803</v>
      </c>
      <c r="AA227" t="s">
        <v>1983</v>
      </c>
      <c r="AB227" t="s">
        <v>1718</v>
      </c>
      <c r="AC227" t="s">
        <v>1719</v>
      </c>
    </row>
    <row r="228" spans="1:29">
      <c r="A228" t="s">
        <v>1706</v>
      </c>
      <c r="B228">
        <v>4000003879</v>
      </c>
      <c r="C228" t="s">
        <v>1707</v>
      </c>
      <c r="D228" t="s">
        <v>1708</v>
      </c>
      <c r="E228">
        <v>2122000</v>
      </c>
      <c r="F228">
        <v>2510081615</v>
      </c>
      <c r="G228">
        <v>195050</v>
      </c>
      <c r="H228" t="s">
        <v>117</v>
      </c>
      <c r="I228" t="s">
        <v>2149</v>
      </c>
      <c r="J228" t="s">
        <v>2125</v>
      </c>
      <c r="K228" t="s">
        <v>2125</v>
      </c>
      <c r="L228">
        <v>2510081615</v>
      </c>
      <c r="M228" t="s">
        <v>1799</v>
      </c>
      <c r="N228" t="s">
        <v>1791</v>
      </c>
      <c r="O228">
        <v>255006052</v>
      </c>
      <c r="P228" t="s">
        <v>1981</v>
      </c>
      <c r="Q228" t="s">
        <v>1231</v>
      </c>
      <c r="R228">
        <v>15</v>
      </c>
      <c r="S228">
        <v>15</v>
      </c>
      <c r="T228" t="s">
        <v>1713</v>
      </c>
      <c r="U228" t="s">
        <v>1253</v>
      </c>
      <c r="V228" t="s">
        <v>2150</v>
      </c>
      <c r="W228">
        <v>195050</v>
      </c>
      <c r="X228">
        <v>0</v>
      </c>
      <c r="Y228" t="s">
        <v>1233</v>
      </c>
      <c r="Z228">
        <v>0</v>
      </c>
      <c r="AA228" t="s">
        <v>1983</v>
      </c>
      <c r="AB228" t="s">
        <v>1718</v>
      </c>
      <c r="AC228" t="s">
        <v>1719</v>
      </c>
    </row>
    <row r="229" spans="1:29">
      <c r="A229" t="s">
        <v>1706</v>
      </c>
      <c r="B229">
        <v>4000003879</v>
      </c>
      <c r="C229" t="s">
        <v>1707</v>
      </c>
      <c r="D229" t="s">
        <v>1708</v>
      </c>
      <c r="E229">
        <v>2122000</v>
      </c>
      <c r="F229">
        <v>2510081865</v>
      </c>
      <c r="G229">
        <v>195062</v>
      </c>
      <c r="H229" t="s">
        <v>54</v>
      </c>
      <c r="I229" t="s">
        <v>2105</v>
      </c>
      <c r="J229" t="s">
        <v>2125</v>
      </c>
      <c r="K229" t="s">
        <v>2125</v>
      </c>
      <c r="L229">
        <v>2510081865</v>
      </c>
      <c r="M229" t="s">
        <v>1791</v>
      </c>
      <c r="N229" t="s">
        <v>1791</v>
      </c>
      <c r="O229">
        <v>255006052</v>
      </c>
      <c r="P229" t="s">
        <v>1981</v>
      </c>
      <c r="Q229" t="s">
        <v>1231</v>
      </c>
      <c r="R229">
        <v>15</v>
      </c>
      <c r="S229">
        <v>15</v>
      </c>
      <c r="T229" t="s">
        <v>1713</v>
      </c>
      <c r="U229" t="s">
        <v>1253</v>
      </c>
      <c r="V229" t="s">
        <v>2151</v>
      </c>
      <c r="W229">
        <v>195062</v>
      </c>
      <c r="X229">
        <v>0</v>
      </c>
      <c r="Y229" t="s">
        <v>1233</v>
      </c>
      <c r="Z229">
        <v>0</v>
      </c>
      <c r="AA229" t="s">
        <v>1983</v>
      </c>
      <c r="AB229" t="s">
        <v>1718</v>
      </c>
      <c r="AC229" t="s">
        <v>1719</v>
      </c>
    </row>
    <row r="230" spans="1:29">
      <c r="A230" t="s">
        <v>1706</v>
      </c>
      <c r="B230">
        <v>4000003879</v>
      </c>
      <c r="C230" t="s">
        <v>1707</v>
      </c>
      <c r="D230" t="s">
        <v>1708</v>
      </c>
      <c r="E230">
        <v>2122000</v>
      </c>
      <c r="F230">
        <v>2510082404</v>
      </c>
      <c r="G230">
        <v>195051</v>
      </c>
      <c r="H230" t="s">
        <v>117</v>
      </c>
      <c r="I230" t="s">
        <v>2149</v>
      </c>
      <c r="J230" t="s">
        <v>2125</v>
      </c>
      <c r="K230" t="s">
        <v>2125</v>
      </c>
      <c r="L230">
        <v>2510082404</v>
      </c>
      <c r="M230" t="s">
        <v>1799</v>
      </c>
      <c r="N230" t="s">
        <v>1791</v>
      </c>
      <c r="O230">
        <v>255006052</v>
      </c>
      <c r="P230" t="s">
        <v>1981</v>
      </c>
      <c r="Q230" t="s">
        <v>1231</v>
      </c>
      <c r="R230">
        <v>15</v>
      </c>
      <c r="S230">
        <v>15</v>
      </c>
      <c r="T230" t="s">
        <v>1713</v>
      </c>
      <c r="U230" t="s">
        <v>1253</v>
      </c>
      <c r="V230" t="s">
        <v>2097</v>
      </c>
      <c r="W230">
        <v>195051</v>
      </c>
      <c r="X230" t="s">
        <v>1622</v>
      </c>
      <c r="Y230" t="s">
        <v>1233</v>
      </c>
      <c r="Z230" t="s">
        <v>1803</v>
      </c>
      <c r="AA230" t="s">
        <v>1983</v>
      </c>
      <c r="AB230" t="s">
        <v>1718</v>
      </c>
      <c r="AC230" t="s">
        <v>1719</v>
      </c>
    </row>
    <row r="231" spans="1:29">
      <c r="A231" t="s">
        <v>1706</v>
      </c>
      <c r="B231">
        <v>4000003879</v>
      </c>
      <c r="C231" t="s">
        <v>1707</v>
      </c>
      <c r="D231" t="s">
        <v>1708</v>
      </c>
      <c r="E231">
        <v>2122000</v>
      </c>
      <c r="F231">
        <v>2510085216</v>
      </c>
      <c r="G231">
        <v>195029</v>
      </c>
      <c r="H231" t="s">
        <v>117</v>
      </c>
      <c r="I231" t="s">
        <v>2149</v>
      </c>
      <c r="J231" t="s">
        <v>1537</v>
      </c>
      <c r="K231" t="s">
        <v>1537</v>
      </c>
      <c r="L231">
        <v>2510085216</v>
      </c>
      <c r="M231" t="s">
        <v>1799</v>
      </c>
      <c r="N231" t="s">
        <v>1791</v>
      </c>
      <c r="O231">
        <v>255006052</v>
      </c>
      <c r="P231" t="s">
        <v>1981</v>
      </c>
      <c r="Q231" t="s">
        <v>1231</v>
      </c>
      <c r="R231">
        <v>15</v>
      </c>
      <c r="S231">
        <v>15</v>
      </c>
      <c r="T231" t="s">
        <v>1713</v>
      </c>
      <c r="U231" t="s">
        <v>1253</v>
      </c>
      <c r="V231" t="s">
        <v>2152</v>
      </c>
      <c r="W231">
        <v>195029</v>
      </c>
      <c r="X231">
        <v>0</v>
      </c>
      <c r="Y231" t="s">
        <v>1233</v>
      </c>
      <c r="Z231">
        <v>0</v>
      </c>
      <c r="AA231" t="s">
        <v>1983</v>
      </c>
      <c r="AB231" t="s">
        <v>1718</v>
      </c>
      <c r="AC231" t="s">
        <v>1719</v>
      </c>
    </row>
    <row r="232" spans="1:29">
      <c r="A232" t="s">
        <v>1706</v>
      </c>
      <c r="B232">
        <v>4000003879</v>
      </c>
      <c r="C232" t="s">
        <v>1707</v>
      </c>
      <c r="D232" t="s">
        <v>1708</v>
      </c>
      <c r="E232">
        <v>2122000</v>
      </c>
      <c r="F232">
        <v>2510085834</v>
      </c>
      <c r="G232">
        <v>195115</v>
      </c>
      <c r="H232" t="s">
        <v>54</v>
      </c>
      <c r="I232" t="s">
        <v>2153</v>
      </c>
      <c r="J232" t="s">
        <v>1537</v>
      </c>
      <c r="K232" t="s">
        <v>1537</v>
      </c>
      <c r="L232">
        <v>2510085834</v>
      </c>
      <c r="M232" t="s">
        <v>1679</v>
      </c>
      <c r="N232" t="s">
        <v>1805</v>
      </c>
      <c r="O232">
        <v>255006626</v>
      </c>
      <c r="P232" t="s">
        <v>1981</v>
      </c>
      <c r="Q232" t="s">
        <v>1231</v>
      </c>
      <c r="R232">
        <v>15</v>
      </c>
      <c r="S232">
        <v>15</v>
      </c>
      <c r="T232" t="s">
        <v>1713</v>
      </c>
      <c r="U232" t="s">
        <v>1253</v>
      </c>
      <c r="V232" t="s">
        <v>2154</v>
      </c>
      <c r="W232">
        <v>195115</v>
      </c>
      <c r="X232">
        <v>0</v>
      </c>
      <c r="Y232" t="s">
        <v>1233</v>
      </c>
      <c r="Z232">
        <v>0</v>
      </c>
      <c r="AA232" t="s">
        <v>1983</v>
      </c>
      <c r="AB232" t="s">
        <v>1718</v>
      </c>
      <c r="AC232" t="s">
        <v>1719</v>
      </c>
    </row>
    <row r="233" spans="1:29">
      <c r="A233" t="s">
        <v>1706</v>
      </c>
      <c r="B233">
        <v>4000003879</v>
      </c>
      <c r="C233" t="s">
        <v>1707</v>
      </c>
      <c r="D233" t="s">
        <v>1708</v>
      </c>
      <c r="E233">
        <v>2122000</v>
      </c>
      <c r="F233">
        <v>2510085910</v>
      </c>
      <c r="G233">
        <v>195014</v>
      </c>
      <c r="H233" t="s">
        <v>117</v>
      </c>
      <c r="I233" t="s">
        <v>1970</v>
      </c>
      <c r="J233" t="s">
        <v>1537</v>
      </c>
      <c r="K233" t="s">
        <v>1537</v>
      </c>
      <c r="L233">
        <v>2510085910</v>
      </c>
      <c r="M233" t="s">
        <v>1569</v>
      </c>
      <c r="N233" t="s">
        <v>1791</v>
      </c>
      <c r="O233">
        <v>255006052</v>
      </c>
      <c r="P233" t="s">
        <v>1981</v>
      </c>
      <c r="Q233" t="s">
        <v>1231</v>
      </c>
      <c r="R233">
        <v>15</v>
      </c>
      <c r="S233">
        <v>15</v>
      </c>
      <c r="T233" t="s">
        <v>1713</v>
      </c>
      <c r="U233" t="s">
        <v>1253</v>
      </c>
      <c r="V233" t="s">
        <v>2155</v>
      </c>
      <c r="W233">
        <v>195014</v>
      </c>
      <c r="X233">
        <v>0</v>
      </c>
      <c r="Y233" t="s">
        <v>1233</v>
      </c>
      <c r="Z233">
        <v>0</v>
      </c>
      <c r="AA233" t="s">
        <v>1983</v>
      </c>
      <c r="AB233" t="s">
        <v>1718</v>
      </c>
      <c r="AC233" t="s">
        <v>1719</v>
      </c>
    </row>
    <row r="234" spans="1:29">
      <c r="A234" t="s">
        <v>1706</v>
      </c>
      <c r="B234">
        <v>4000003879</v>
      </c>
      <c r="C234" t="s">
        <v>1707</v>
      </c>
      <c r="D234" t="s">
        <v>1708</v>
      </c>
      <c r="E234">
        <v>2122000</v>
      </c>
      <c r="F234">
        <v>2510086956</v>
      </c>
      <c r="G234">
        <v>195114</v>
      </c>
      <c r="H234" t="s">
        <v>530</v>
      </c>
      <c r="I234" t="s">
        <v>2153</v>
      </c>
      <c r="J234" t="s">
        <v>2133</v>
      </c>
      <c r="K234" t="s">
        <v>2133</v>
      </c>
      <c r="L234">
        <v>2510086956</v>
      </c>
      <c r="M234" t="s">
        <v>1679</v>
      </c>
      <c r="N234" t="s">
        <v>1805</v>
      </c>
      <c r="O234">
        <v>255006626</v>
      </c>
      <c r="P234" t="s">
        <v>1981</v>
      </c>
      <c r="Q234" t="s">
        <v>1231</v>
      </c>
      <c r="R234">
        <v>15</v>
      </c>
      <c r="S234">
        <v>15</v>
      </c>
      <c r="T234" t="s">
        <v>1713</v>
      </c>
      <c r="U234" t="s">
        <v>1253</v>
      </c>
      <c r="V234" t="s">
        <v>2156</v>
      </c>
      <c r="W234">
        <v>195114</v>
      </c>
      <c r="X234">
        <v>0</v>
      </c>
      <c r="Y234" t="s">
        <v>1233</v>
      </c>
      <c r="Z234">
        <v>0</v>
      </c>
      <c r="AA234" t="s">
        <v>1983</v>
      </c>
      <c r="AB234" t="s">
        <v>1718</v>
      </c>
      <c r="AC234" t="s">
        <v>1719</v>
      </c>
    </row>
    <row r="235" spans="1:29">
      <c r="A235" t="s">
        <v>1706</v>
      </c>
      <c r="B235">
        <v>4000003879</v>
      </c>
      <c r="C235" t="s">
        <v>1707</v>
      </c>
      <c r="D235" t="s">
        <v>1708</v>
      </c>
      <c r="E235">
        <v>2122000</v>
      </c>
      <c r="F235">
        <v>2510086979</v>
      </c>
      <c r="G235">
        <v>195078</v>
      </c>
      <c r="H235" t="s">
        <v>117</v>
      </c>
      <c r="I235" t="s">
        <v>1778</v>
      </c>
      <c r="J235" t="s">
        <v>2133</v>
      </c>
      <c r="K235" t="s">
        <v>2133</v>
      </c>
      <c r="L235">
        <v>2510086979</v>
      </c>
      <c r="M235" t="s">
        <v>2157</v>
      </c>
      <c r="N235" t="s">
        <v>1805</v>
      </c>
      <c r="O235">
        <v>255006626</v>
      </c>
      <c r="P235" t="s">
        <v>1981</v>
      </c>
      <c r="Q235" t="s">
        <v>1231</v>
      </c>
      <c r="R235">
        <v>15</v>
      </c>
      <c r="S235">
        <v>15</v>
      </c>
      <c r="T235" t="s">
        <v>1713</v>
      </c>
      <c r="U235" t="s">
        <v>1253</v>
      </c>
      <c r="V235" t="s">
        <v>2158</v>
      </c>
      <c r="W235">
        <v>195078</v>
      </c>
      <c r="X235">
        <v>0</v>
      </c>
      <c r="Y235" t="s">
        <v>1233</v>
      </c>
      <c r="Z235">
        <v>0</v>
      </c>
      <c r="AA235" t="s">
        <v>1983</v>
      </c>
      <c r="AB235" t="s">
        <v>1718</v>
      </c>
      <c r="AC235" t="s">
        <v>1719</v>
      </c>
    </row>
    <row r="236" spans="1:29">
      <c r="A236" t="s">
        <v>1706</v>
      </c>
      <c r="B236">
        <v>4000003879</v>
      </c>
      <c r="C236" t="s">
        <v>1707</v>
      </c>
      <c r="D236" t="s">
        <v>1708</v>
      </c>
      <c r="E236">
        <v>2122000</v>
      </c>
      <c r="F236">
        <v>2510086992</v>
      </c>
      <c r="G236">
        <v>195061</v>
      </c>
      <c r="H236" t="s">
        <v>117</v>
      </c>
      <c r="I236" t="s">
        <v>2105</v>
      </c>
      <c r="J236" t="s">
        <v>2133</v>
      </c>
      <c r="K236" t="s">
        <v>2133</v>
      </c>
      <c r="L236">
        <v>2510086992</v>
      </c>
      <c r="M236" t="s">
        <v>1791</v>
      </c>
      <c r="N236" t="s">
        <v>1791</v>
      </c>
      <c r="O236">
        <v>255006052</v>
      </c>
      <c r="P236" t="s">
        <v>1981</v>
      </c>
      <c r="Q236" t="s">
        <v>1231</v>
      </c>
      <c r="R236">
        <v>15</v>
      </c>
      <c r="S236">
        <v>15</v>
      </c>
      <c r="T236" t="s">
        <v>1713</v>
      </c>
      <c r="U236" t="s">
        <v>1253</v>
      </c>
      <c r="V236" t="s">
        <v>2159</v>
      </c>
      <c r="W236">
        <v>195061</v>
      </c>
      <c r="X236">
        <v>0</v>
      </c>
      <c r="Y236" t="s">
        <v>1233</v>
      </c>
      <c r="Z236">
        <v>0</v>
      </c>
      <c r="AA236" t="s">
        <v>1983</v>
      </c>
      <c r="AB236" t="s">
        <v>1718</v>
      </c>
      <c r="AC236" t="s">
        <v>1719</v>
      </c>
    </row>
    <row r="237" spans="1:29">
      <c r="A237" t="s">
        <v>1706</v>
      </c>
      <c r="B237">
        <v>4000003879</v>
      </c>
      <c r="C237" t="s">
        <v>1707</v>
      </c>
      <c r="D237" t="s">
        <v>1708</v>
      </c>
      <c r="E237">
        <v>2122000</v>
      </c>
      <c r="F237">
        <v>2510087202</v>
      </c>
      <c r="G237">
        <v>188962</v>
      </c>
      <c r="H237" t="s">
        <v>54</v>
      </c>
      <c r="I237" t="s">
        <v>1281</v>
      </c>
      <c r="J237" t="s">
        <v>2160</v>
      </c>
      <c r="K237" t="s">
        <v>2160</v>
      </c>
      <c r="L237">
        <v>2510087202</v>
      </c>
      <c r="M237" t="s">
        <v>2161</v>
      </c>
      <c r="N237" t="s">
        <v>1417</v>
      </c>
      <c r="O237">
        <v>255008691</v>
      </c>
      <c r="P237" t="s">
        <v>1981</v>
      </c>
      <c r="Q237" t="s">
        <v>1231</v>
      </c>
      <c r="R237">
        <v>15</v>
      </c>
      <c r="S237">
        <v>15</v>
      </c>
      <c r="T237" t="s">
        <v>1713</v>
      </c>
      <c r="U237" t="s">
        <v>1253</v>
      </c>
      <c r="V237" t="s">
        <v>1993</v>
      </c>
      <c r="W237">
        <v>188962</v>
      </c>
      <c r="X237">
        <v>0</v>
      </c>
      <c r="Y237" t="s">
        <v>1233</v>
      </c>
      <c r="Z237">
        <v>0</v>
      </c>
      <c r="AA237" t="s">
        <v>1983</v>
      </c>
      <c r="AB237" t="s">
        <v>1718</v>
      </c>
      <c r="AC237" t="s">
        <v>1719</v>
      </c>
    </row>
    <row r="238" spans="1:29">
      <c r="A238" t="s">
        <v>1706</v>
      </c>
      <c r="B238">
        <v>4000003879</v>
      </c>
      <c r="C238" t="s">
        <v>1707</v>
      </c>
      <c r="D238" t="s">
        <v>1708</v>
      </c>
      <c r="E238">
        <v>2122000</v>
      </c>
      <c r="F238">
        <v>2510089351</v>
      </c>
      <c r="G238">
        <v>195157</v>
      </c>
      <c r="H238" t="s">
        <v>54</v>
      </c>
      <c r="I238" t="s">
        <v>2133</v>
      </c>
      <c r="J238" t="s">
        <v>1556</v>
      </c>
      <c r="K238" t="s">
        <v>1556</v>
      </c>
      <c r="L238">
        <v>2510089351</v>
      </c>
      <c r="M238" t="s">
        <v>1805</v>
      </c>
      <c r="N238" t="s">
        <v>1805</v>
      </c>
      <c r="O238">
        <v>255006626</v>
      </c>
      <c r="P238" t="s">
        <v>1981</v>
      </c>
      <c r="Q238" t="s">
        <v>1231</v>
      </c>
      <c r="R238">
        <v>15</v>
      </c>
      <c r="S238">
        <v>15</v>
      </c>
      <c r="T238" t="s">
        <v>1713</v>
      </c>
      <c r="U238" t="s">
        <v>1253</v>
      </c>
      <c r="V238" t="s">
        <v>2162</v>
      </c>
      <c r="W238">
        <v>195157</v>
      </c>
      <c r="X238">
        <v>0</v>
      </c>
      <c r="Y238" t="s">
        <v>1233</v>
      </c>
      <c r="Z238">
        <v>0</v>
      </c>
      <c r="AA238" t="s">
        <v>1983</v>
      </c>
      <c r="AB238" t="s">
        <v>1718</v>
      </c>
      <c r="AC238" t="s">
        <v>1719</v>
      </c>
    </row>
    <row r="239" spans="1:29">
      <c r="A239" t="s">
        <v>1706</v>
      </c>
      <c r="B239">
        <v>4000003879</v>
      </c>
      <c r="C239" t="s">
        <v>1707</v>
      </c>
      <c r="D239" t="s">
        <v>1708</v>
      </c>
      <c r="E239">
        <v>2122000</v>
      </c>
      <c r="F239">
        <v>2510089393</v>
      </c>
      <c r="G239">
        <v>195154</v>
      </c>
      <c r="H239" t="s">
        <v>54</v>
      </c>
      <c r="I239" t="s">
        <v>2133</v>
      </c>
      <c r="J239" t="s">
        <v>1556</v>
      </c>
      <c r="K239" t="s">
        <v>1556</v>
      </c>
      <c r="L239">
        <v>2510089393</v>
      </c>
      <c r="M239" t="s">
        <v>1805</v>
      </c>
      <c r="N239" t="s">
        <v>1805</v>
      </c>
      <c r="O239">
        <v>255006626</v>
      </c>
      <c r="P239" t="s">
        <v>1981</v>
      </c>
      <c r="Q239" t="s">
        <v>1231</v>
      </c>
      <c r="R239">
        <v>15</v>
      </c>
      <c r="S239">
        <v>15</v>
      </c>
      <c r="T239" t="s">
        <v>1713</v>
      </c>
      <c r="U239" t="s">
        <v>1253</v>
      </c>
      <c r="V239" t="s">
        <v>2151</v>
      </c>
      <c r="W239">
        <v>195154</v>
      </c>
      <c r="X239">
        <v>0</v>
      </c>
      <c r="Y239" t="s">
        <v>1233</v>
      </c>
      <c r="Z239">
        <v>0</v>
      </c>
      <c r="AA239" t="s">
        <v>1983</v>
      </c>
      <c r="AB239" t="s">
        <v>1718</v>
      </c>
      <c r="AC239" t="s">
        <v>1719</v>
      </c>
    </row>
    <row r="240" spans="1:29">
      <c r="A240" t="s">
        <v>1706</v>
      </c>
      <c r="B240">
        <v>4000003879</v>
      </c>
      <c r="C240" t="s">
        <v>1707</v>
      </c>
      <c r="D240" t="s">
        <v>1708</v>
      </c>
      <c r="E240">
        <v>2122000</v>
      </c>
      <c r="F240">
        <v>2510089482</v>
      </c>
      <c r="G240">
        <v>195155</v>
      </c>
      <c r="H240" t="s">
        <v>54</v>
      </c>
      <c r="I240" t="s">
        <v>2133</v>
      </c>
      <c r="J240" t="s">
        <v>1556</v>
      </c>
      <c r="K240" t="s">
        <v>1556</v>
      </c>
      <c r="L240">
        <v>2510089482</v>
      </c>
      <c r="M240" t="s">
        <v>1805</v>
      </c>
      <c r="N240" t="s">
        <v>1805</v>
      </c>
      <c r="O240">
        <v>255006626</v>
      </c>
      <c r="P240" t="s">
        <v>1981</v>
      </c>
      <c r="Q240" t="s">
        <v>1231</v>
      </c>
      <c r="R240">
        <v>15</v>
      </c>
      <c r="S240">
        <v>15</v>
      </c>
      <c r="T240" t="s">
        <v>1713</v>
      </c>
      <c r="U240" t="s">
        <v>1253</v>
      </c>
      <c r="V240" t="s">
        <v>2163</v>
      </c>
      <c r="W240">
        <v>195155</v>
      </c>
      <c r="X240">
        <v>0</v>
      </c>
      <c r="Y240" t="s">
        <v>1233</v>
      </c>
      <c r="Z240">
        <v>0</v>
      </c>
      <c r="AA240" t="s">
        <v>1983</v>
      </c>
      <c r="AB240" t="s">
        <v>1718</v>
      </c>
      <c r="AC240" t="s">
        <v>1719</v>
      </c>
    </row>
    <row r="241" spans="1:29">
      <c r="A241" t="s">
        <v>1706</v>
      </c>
      <c r="B241">
        <v>4000003879</v>
      </c>
      <c r="C241" t="s">
        <v>1707</v>
      </c>
      <c r="D241" t="s">
        <v>1708</v>
      </c>
      <c r="E241">
        <v>2122000</v>
      </c>
      <c r="F241">
        <v>2510090127</v>
      </c>
      <c r="G241">
        <v>195112</v>
      </c>
      <c r="H241" t="s">
        <v>117</v>
      </c>
      <c r="I241" t="s">
        <v>2153</v>
      </c>
      <c r="J241" t="s">
        <v>2164</v>
      </c>
      <c r="K241" t="s">
        <v>2164</v>
      </c>
      <c r="L241">
        <v>2510090127</v>
      </c>
      <c r="M241" t="s">
        <v>1679</v>
      </c>
      <c r="N241" t="s">
        <v>1805</v>
      </c>
      <c r="O241">
        <v>255006626</v>
      </c>
      <c r="P241" t="s">
        <v>1981</v>
      </c>
      <c r="Q241" t="s">
        <v>1231</v>
      </c>
      <c r="R241">
        <v>15</v>
      </c>
      <c r="S241">
        <v>15</v>
      </c>
      <c r="T241" t="s">
        <v>1713</v>
      </c>
      <c r="U241" t="s">
        <v>1253</v>
      </c>
      <c r="V241" t="s">
        <v>2165</v>
      </c>
      <c r="W241">
        <v>195112</v>
      </c>
      <c r="X241">
        <v>0</v>
      </c>
      <c r="Y241" t="s">
        <v>1233</v>
      </c>
      <c r="Z241">
        <v>0</v>
      </c>
      <c r="AA241" t="s">
        <v>1983</v>
      </c>
      <c r="AB241" t="s">
        <v>1718</v>
      </c>
      <c r="AC241" t="s">
        <v>1719</v>
      </c>
    </row>
    <row r="242" spans="1:29">
      <c r="A242" t="s">
        <v>1706</v>
      </c>
      <c r="B242">
        <v>4000003879</v>
      </c>
      <c r="C242" t="s">
        <v>1707</v>
      </c>
      <c r="D242" t="s">
        <v>1708</v>
      </c>
      <c r="E242">
        <v>2122000</v>
      </c>
      <c r="F242">
        <v>2510090341</v>
      </c>
      <c r="G242">
        <v>188568</v>
      </c>
      <c r="H242" t="s">
        <v>117</v>
      </c>
      <c r="I242" t="s">
        <v>1445</v>
      </c>
      <c r="J242" t="s">
        <v>1450</v>
      </c>
      <c r="K242" t="s">
        <v>1450</v>
      </c>
      <c r="L242">
        <v>2510090341</v>
      </c>
      <c r="M242" t="s">
        <v>1787</v>
      </c>
      <c r="N242" t="s">
        <v>1461</v>
      </c>
      <c r="O242">
        <v>255008405</v>
      </c>
      <c r="P242" t="s">
        <v>1981</v>
      </c>
      <c r="Q242" t="s">
        <v>1231</v>
      </c>
      <c r="R242">
        <v>15</v>
      </c>
      <c r="S242">
        <v>15</v>
      </c>
      <c r="T242" t="s">
        <v>1713</v>
      </c>
      <c r="U242" t="s">
        <v>1253</v>
      </c>
      <c r="V242" t="s">
        <v>2166</v>
      </c>
      <c r="W242">
        <v>188568</v>
      </c>
      <c r="X242">
        <v>0</v>
      </c>
      <c r="Y242" t="s">
        <v>1233</v>
      </c>
      <c r="Z242">
        <v>0</v>
      </c>
      <c r="AA242" t="s">
        <v>1983</v>
      </c>
      <c r="AB242" t="s">
        <v>1718</v>
      </c>
      <c r="AC242" t="s">
        <v>1719</v>
      </c>
    </row>
    <row r="243" spans="1:29">
      <c r="A243" t="s">
        <v>1706</v>
      </c>
      <c r="B243">
        <v>4000003879</v>
      </c>
      <c r="C243" t="s">
        <v>1707</v>
      </c>
      <c r="D243" t="s">
        <v>1708</v>
      </c>
      <c r="E243">
        <v>2122000</v>
      </c>
      <c r="F243">
        <v>2510090782</v>
      </c>
      <c r="G243">
        <v>188358</v>
      </c>
      <c r="H243" t="s">
        <v>117</v>
      </c>
      <c r="I243" t="s">
        <v>1443</v>
      </c>
      <c r="J243" t="s">
        <v>1450</v>
      </c>
      <c r="K243" t="s">
        <v>1450</v>
      </c>
      <c r="L243">
        <v>2510090782</v>
      </c>
      <c r="M243" t="s">
        <v>1438</v>
      </c>
      <c r="N243" t="s">
        <v>1461</v>
      </c>
      <c r="O243">
        <v>255008405</v>
      </c>
      <c r="P243" t="s">
        <v>1981</v>
      </c>
      <c r="Q243" t="s">
        <v>1231</v>
      </c>
      <c r="R243">
        <v>15</v>
      </c>
      <c r="S243">
        <v>15</v>
      </c>
      <c r="T243" t="s">
        <v>1713</v>
      </c>
      <c r="U243" t="s">
        <v>1253</v>
      </c>
      <c r="V243" t="s">
        <v>2167</v>
      </c>
      <c r="W243">
        <v>188358</v>
      </c>
      <c r="X243">
        <v>0</v>
      </c>
      <c r="Y243" t="s">
        <v>1233</v>
      </c>
      <c r="Z243">
        <v>0</v>
      </c>
      <c r="AA243" t="s">
        <v>1983</v>
      </c>
      <c r="AB243" t="s">
        <v>1718</v>
      </c>
      <c r="AC243" t="s">
        <v>1719</v>
      </c>
    </row>
    <row r="244" spans="1:29">
      <c r="A244" t="s">
        <v>1706</v>
      </c>
      <c r="B244">
        <v>4000003879</v>
      </c>
      <c r="C244" t="s">
        <v>1707</v>
      </c>
      <c r="D244" t="s">
        <v>1708</v>
      </c>
      <c r="E244">
        <v>2122000</v>
      </c>
      <c r="F244">
        <v>2510093486</v>
      </c>
      <c r="G244">
        <v>188729</v>
      </c>
      <c r="H244" t="s">
        <v>117</v>
      </c>
      <c r="I244" t="s">
        <v>1957</v>
      </c>
      <c r="J244" t="s">
        <v>1815</v>
      </c>
      <c r="K244" t="s">
        <v>1815</v>
      </c>
      <c r="L244">
        <v>2510093486</v>
      </c>
      <c r="M244" t="s">
        <v>1456</v>
      </c>
      <c r="N244" t="s">
        <v>1461</v>
      </c>
      <c r="O244">
        <v>255008405</v>
      </c>
      <c r="P244" t="s">
        <v>1981</v>
      </c>
      <c r="Q244" t="s">
        <v>1231</v>
      </c>
      <c r="R244">
        <v>15</v>
      </c>
      <c r="S244">
        <v>15</v>
      </c>
      <c r="T244" t="s">
        <v>1713</v>
      </c>
      <c r="U244" t="s">
        <v>1253</v>
      </c>
      <c r="V244" t="s">
        <v>2168</v>
      </c>
      <c r="W244">
        <v>188729</v>
      </c>
      <c r="X244">
        <v>0</v>
      </c>
      <c r="Y244" t="s">
        <v>1233</v>
      </c>
      <c r="Z244">
        <v>0</v>
      </c>
      <c r="AA244" t="s">
        <v>1983</v>
      </c>
      <c r="AB244" t="s">
        <v>1718</v>
      </c>
      <c r="AC244" t="s">
        <v>1719</v>
      </c>
    </row>
    <row r="245" spans="1:29">
      <c r="A245" t="s">
        <v>1706</v>
      </c>
      <c r="B245">
        <v>4000003879</v>
      </c>
      <c r="C245" t="s">
        <v>1707</v>
      </c>
      <c r="D245" t="s">
        <v>1708</v>
      </c>
      <c r="E245">
        <v>2122000</v>
      </c>
      <c r="F245">
        <v>2510093487</v>
      </c>
      <c r="G245">
        <v>188738</v>
      </c>
      <c r="H245" t="s">
        <v>117</v>
      </c>
      <c r="I245" t="s">
        <v>1957</v>
      </c>
      <c r="J245" t="s">
        <v>1815</v>
      </c>
      <c r="K245" t="s">
        <v>1815</v>
      </c>
      <c r="L245">
        <v>2510093487</v>
      </c>
      <c r="M245" t="s">
        <v>1456</v>
      </c>
      <c r="N245" t="s">
        <v>1461</v>
      </c>
      <c r="O245">
        <v>255008405</v>
      </c>
      <c r="P245" t="s">
        <v>1981</v>
      </c>
      <c r="Q245" t="s">
        <v>1231</v>
      </c>
      <c r="R245">
        <v>15</v>
      </c>
      <c r="S245">
        <v>15</v>
      </c>
      <c r="T245" t="s">
        <v>1713</v>
      </c>
      <c r="U245" t="s">
        <v>1253</v>
      </c>
      <c r="V245" t="s">
        <v>2169</v>
      </c>
      <c r="W245">
        <v>188738</v>
      </c>
      <c r="X245">
        <v>0</v>
      </c>
      <c r="Y245" t="s">
        <v>1233</v>
      </c>
      <c r="Z245">
        <v>0</v>
      </c>
      <c r="AA245" t="s">
        <v>1983</v>
      </c>
      <c r="AB245" t="s">
        <v>1718</v>
      </c>
      <c r="AC245" t="s">
        <v>1719</v>
      </c>
    </row>
    <row r="246" spans="1:29">
      <c r="A246" t="s">
        <v>1706</v>
      </c>
      <c r="B246">
        <v>4000003879</v>
      </c>
      <c r="C246" t="s">
        <v>1707</v>
      </c>
      <c r="D246" t="s">
        <v>1708</v>
      </c>
      <c r="E246">
        <v>2122000</v>
      </c>
      <c r="F246">
        <v>2510093488</v>
      </c>
      <c r="G246">
        <v>188730</v>
      </c>
      <c r="H246" t="s">
        <v>117</v>
      </c>
      <c r="I246" t="s">
        <v>1957</v>
      </c>
      <c r="J246" t="s">
        <v>1815</v>
      </c>
      <c r="K246" t="s">
        <v>1815</v>
      </c>
      <c r="L246">
        <v>2510093488</v>
      </c>
      <c r="M246" t="s">
        <v>1456</v>
      </c>
      <c r="N246" t="s">
        <v>1461</v>
      </c>
      <c r="O246">
        <v>255008405</v>
      </c>
      <c r="P246" t="s">
        <v>1981</v>
      </c>
      <c r="Q246" t="s">
        <v>1231</v>
      </c>
      <c r="R246">
        <v>15</v>
      </c>
      <c r="S246">
        <v>15</v>
      </c>
      <c r="T246" t="s">
        <v>1713</v>
      </c>
      <c r="U246" t="s">
        <v>1253</v>
      </c>
      <c r="V246" t="s">
        <v>2168</v>
      </c>
      <c r="W246">
        <v>188730</v>
      </c>
      <c r="X246">
        <v>0</v>
      </c>
      <c r="Y246" t="s">
        <v>1233</v>
      </c>
      <c r="Z246">
        <v>0</v>
      </c>
      <c r="AA246" t="s">
        <v>1983</v>
      </c>
      <c r="AB246" t="s">
        <v>1718</v>
      </c>
      <c r="AC246" t="s">
        <v>1719</v>
      </c>
    </row>
    <row r="247" spans="1:29">
      <c r="A247" t="s">
        <v>1706</v>
      </c>
      <c r="B247">
        <v>4000003879</v>
      </c>
      <c r="C247" t="s">
        <v>1707</v>
      </c>
      <c r="D247" t="s">
        <v>1708</v>
      </c>
      <c r="E247">
        <v>2122000</v>
      </c>
      <c r="F247">
        <v>2510093525</v>
      </c>
      <c r="G247">
        <v>188630</v>
      </c>
      <c r="H247" t="s">
        <v>117</v>
      </c>
      <c r="I247" t="s">
        <v>1270</v>
      </c>
      <c r="J247" t="s">
        <v>1285</v>
      </c>
      <c r="K247" t="s">
        <v>1285</v>
      </c>
      <c r="L247">
        <v>2510093525</v>
      </c>
      <c r="M247" t="s">
        <v>1454</v>
      </c>
      <c r="N247" t="s">
        <v>1417</v>
      </c>
      <c r="O247">
        <v>255008691</v>
      </c>
      <c r="P247" t="s">
        <v>1981</v>
      </c>
      <c r="Q247" t="s">
        <v>1231</v>
      </c>
      <c r="R247">
        <v>15</v>
      </c>
      <c r="S247">
        <v>15</v>
      </c>
      <c r="T247" t="s">
        <v>1713</v>
      </c>
      <c r="U247" t="s">
        <v>1253</v>
      </c>
      <c r="V247" t="s">
        <v>2170</v>
      </c>
      <c r="W247">
        <v>188630</v>
      </c>
      <c r="X247">
        <v>0</v>
      </c>
      <c r="Y247" t="s">
        <v>1233</v>
      </c>
      <c r="Z247">
        <v>0</v>
      </c>
      <c r="AA247" t="s">
        <v>1983</v>
      </c>
      <c r="AB247" t="s">
        <v>1718</v>
      </c>
      <c r="AC247" t="s">
        <v>1719</v>
      </c>
    </row>
    <row r="248" spans="1:29">
      <c r="A248" t="s">
        <v>1706</v>
      </c>
      <c r="B248">
        <v>4000003879</v>
      </c>
      <c r="C248" t="s">
        <v>1707</v>
      </c>
      <c r="D248" t="s">
        <v>1708</v>
      </c>
      <c r="E248">
        <v>2122000</v>
      </c>
      <c r="F248">
        <v>2510094000</v>
      </c>
      <c r="G248">
        <v>195124</v>
      </c>
      <c r="H248" t="s">
        <v>117</v>
      </c>
      <c r="I248" t="s">
        <v>1537</v>
      </c>
      <c r="J248" t="s">
        <v>1569</v>
      </c>
      <c r="K248" t="s">
        <v>1569</v>
      </c>
      <c r="L248">
        <v>2510094000</v>
      </c>
      <c r="M248" t="s">
        <v>2171</v>
      </c>
      <c r="N248" t="s">
        <v>1805</v>
      </c>
      <c r="O248">
        <v>255006626</v>
      </c>
      <c r="P248" t="s">
        <v>1981</v>
      </c>
      <c r="Q248" t="s">
        <v>1231</v>
      </c>
      <c r="R248">
        <v>15</v>
      </c>
      <c r="S248">
        <v>15</v>
      </c>
      <c r="T248" t="s">
        <v>1713</v>
      </c>
      <c r="U248" t="s">
        <v>1253</v>
      </c>
      <c r="V248" t="s">
        <v>2172</v>
      </c>
      <c r="W248">
        <v>195124</v>
      </c>
      <c r="X248">
        <v>0</v>
      </c>
      <c r="Y248" t="s">
        <v>1233</v>
      </c>
      <c r="Z248">
        <v>0</v>
      </c>
      <c r="AA248" t="s">
        <v>1983</v>
      </c>
      <c r="AB248" t="s">
        <v>1718</v>
      </c>
      <c r="AC248" t="s">
        <v>1719</v>
      </c>
    </row>
    <row r="249" spans="1:29">
      <c r="A249" t="s">
        <v>1706</v>
      </c>
      <c r="B249">
        <v>4000003879</v>
      </c>
      <c r="C249" t="s">
        <v>1707</v>
      </c>
      <c r="D249" t="s">
        <v>1708</v>
      </c>
      <c r="E249">
        <v>2122000</v>
      </c>
      <c r="F249">
        <v>2510094436</v>
      </c>
      <c r="G249">
        <v>195171</v>
      </c>
      <c r="H249" t="s">
        <v>117</v>
      </c>
      <c r="I249" t="s">
        <v>1556</v>
      </c>
      <c r="J249" t="s">
        <v>1569</v>
      </c>
      <c r="K249" t="s">
        <v>1569</v>
      </c>
      <c r="L249">
        <v>2510094436</v>
      </c>
      <c r="M249" t="s">
        <v>1540</v>
      </c>
      <c r="N249" t="s">
        <v>2173</v>
      </c>
      <c r="O249">
        <v>255007412</v>
      </c>
      <c r="P249" t="s">
        <v>1981</v>
      </c>
      <c r="Q249" t="s">
        <v>1231</v>
      </c>
      <c r="R249">
        <v>15</v>
      </c>
      <c r="S249">
        <v>15</v>
      </c>
      <c r="T249" t="s">
        <v>1713</v>
      </c>
      <c r="U249" t="s">
        <v>1253</v>
      </c>
      <c r="V249" t="s">
        <v>2174</v>
      </c>
      <c r="W249">
        <v>195171</v>
      </c>
      <c r="X249">
        <v>0</v>
      </c>
      <c r="Y249" t="s">
        <v>1233</v>
      </c>
      <c r="Z249">
        <v>0</v>
      </c>
      <c r="AA249" t="s">
        <v>1983</v>
      </c>
      <c r="AB249" t="s">
        <v>1718</v>
      </c>
      <c r="AC249" t="s">
        <v>1719</v>
      </c>
    </row>
    <row r="250" spans="1:29">
      <c r="A250" t="s">
        <v>1706</v>
      </c>
      <c r="B250">
        <v>4000003879</v>
      </c>
      <c r="C250" t="s">
        <v>1707</v>
      </c>
      <c r="D250" t="s">
        <v>1708</v>
      </c>
      <c r="E250">
        <v>2122000</v>
      </c>
      <c r="F250">
        <v>2510095225</v>
      </c>
      <c r="G250">
        <v>188584</v>
      </c>
      <c r="H250" t="s">
        <v>117</v>
      </c>
      <c r="I250" t="s">
        <v>1428</v>
      </c>
      <c r="J250" t="s">
        <v>1283</v>
      </c>
      <c r="K250" t="s">
        <v>1283</v>
      </c>
      <c r="L250">
        <v>2510095225</v>
      </c>
      <c r="M250" t="s">
        <v>2175</v>
      </c>
      <c r="N250" t="s">
        <v>1417</v>
      </c>
      <c r="O250">
        <v>255008691</v>
      </c>
      <c r="P250" t="s">
        <v>1981</v>
      </c>
      <c r="Q250" t="s">
        <v>1231</v>
      </c>
      <c r="R250">
        <v>15</v>
      </c>
      <c r="S250">
        <v>15</v>
      </c>
      <c r="T250" t="s">
        <v>1713</v>
      </c>
      <c r="U250" t="s">
        <v>1253</v>
      </c>
      <c r="V250" t="s">
        <v>2169</v>
      </c>
      <c r="W250">
        <v>188584</v>
      </c>
      <c r="X250">
        <v>0</v>
      </c>
      <c r="Y250" t="s">
        <v>1233</v>
      </c>
      <c r="Z250">
        <v>0</v>
      </c>
      <c r="AA250" t="s">
        <v>1983</v>
      </c>
      <c r="AB250" t="s">
        <v>1718</v>
      </c>
      <c r="AC250" t="s">
        <v>1719</v>
      </c>
    </row>
    <row r="251" spans="1:29">
      <c r="A251" t="s">
        <v>1706</v>
      </c>
      <c r="B251">
        <v>4000003879</v>
      </c>
      <c r="C251" t="s">
        <v>1707</v>
      </c>
      <c r="D251" t="s">
        <v>1708</v>
      </c>
      <c r="E251">
        <v>2122000</v>
      </c>
      <c r="F251">
        <v>2510095753</v>
      </c>
      <c r="G251">
        <v>195179</v>
      </c>
      <c r="H251" t="s">
        <v>117</v>
      </c>
      <c r="I251" t="s">
        <v>1556</v>
      </c>
      <c r="J251" t="s">
        <v>1799</v>
      </c>
      <c r="K251" t="s">
        <v>1799</v>
      </c>
      <c r="L251">
        <v>2510095753</v>
      </c>
      <c r="M251" t="s">
        <v>1540</v>
      </c>
      <c r="N251" t="s">
        <v>2173</v>
      </c>
      <c r="O251">
        <v>255007412</v>
      </c>
      <c r="P251" t="s">
        <v>1981</v>
      </c>
      <c r="Q251" t="s">
        <v>1231</v>
      </c>
      <c r="R251">
        <v>15</v>
      </c>
      <c r="S251">
        <v>15</v>
      </c>
      <c r="T251" t="s">
        <v>1713</v>
      </c>
      <c r="U251" t="s">
        <v>1253</v>
      </c>
      <c r="V251" t="s">
        <v>2176</v>
      </c>
      <c r="W251">
        <v>195179</v>
      </c>
      <c r="X251" t="s">
        <v>1622</v>
      </c>
      <c r="Y251" t="s">
        <v>1233</v>
      </c>
      <c r="Z251" t="s">
        <v>1803</v>
      </c>
      <c r="AA251" t="s">
        <v>1983</v>
      </c>
      <c r="AB251" t="s">
        <v>1718</v>
      </c>
      <c r="AC251" t="s">
        <v>1719</v>
      </c>
    </row>
    <row r="252" spans="1:29">
      <c r="A252" t="s">
        <v>1706</v>
      </c>
      <c r="B252">
        <v>4000003879</v>
      </c>
      <c r="C252" t="s">
        <v>1707</v>
      </c>
      <c r="D252" t="s">
        <v>1708</v>
      </c>
      <c r="E252">
        <v>2122000</v>
      </c>
      <c r="F252">
        <v>2510095872</v>
      </c>
      <c r="G252">
        <v>188991</v>
      </c>
      <c r="H252" t="s">
        <v>137</v>
      </c>
      <c r="I252" t="s">
        <v>1282</v>
      </c>
      <c r="J252" t="s">
        <v>1631</v>
      </c>
      <c r="K252" t="s">
        <v>1631</v>
      </c>
      <c r="L252">
        <v>2510095872</v>
      </c>
      <c r="M252" t="s">
        <v>1462</v>
      </c>
      <c r="N252" t="s">
        <v>1417</v>
      </c>
      <c r="O252">
        <v>255008691</v>
      </c>
      <c r="P252" t="s">
        <v>1981</v>
      </c>
      <c r="Q252" t="s">
        <v>1231</v>
      </c>
      <c r="R252">
        <v>15</v>
      </c>
      <c r="S252">
        <v>15</v>
      </c>
      <c r="T252" t="s">
        <v>1713</v>
      </c>
      <c r="U252" t="s">
        <v>1253</v>
      </c>
      <c r="V252" t="s">
        <v>2177</v>
      </c>
      <c r="W252">
        <v>188991</v>
      </c>
      <c r="X252">
        <v>0</v>
      </c>
      <c r="Y252" t="s">
        <v>1233</v>
      </c>
      <c r="Z252">
        <v>0</v>
      </c>
      <c r="AA252" t="s">
        <v>1983</v>
      </c>
      <c r="AB252" t="s">
        <v>1718</v>
      </c>
      <c r="AC252" t="s">
        <v>1719</v>
      </c>
    </row>
    <row r="253" spans="1:29">
      <c r="A253" t="s">
        <v>1706</v>
      </c>
      <c r="B253">
        <v>4000003879</v>
      </c>
      <c r="C253" t="s">
        <v>1707</v>
      </c>
      <c r="D253" t="s">
        <v>1708</v>
      </c>
      <c r="E253">
        <v>2122000</v>
      </c>
      <c r="F253">
        <v>2510096250</v>
      </c>
      <c r="G253">
        <v>189144</v>
      </c>
      <c r="H253" t="s">
        <v>54</v>
      </c>
      <c r="I253" t="s">
        <v>1283</v>
      </c>
      <c r="J253" t="s">
        <v>1631</v>
      </c>
      <c r="K253" t="s">
        <v>1631</v>
      </c>
      <c r="L253">
        <v>2510096250</v>
      </c>
      <c r="M253" t="s">
        <v>1464</v>
      </c>
      <c r="N253" t="s">
        <v>1466</v>
      </c>
      <c r="O253">
        <v>255009352</v>
      </c>
      <c r="P253" t="s">
        <v>1981</v>
      </c>
      <c r="Q253" t="s">
        <v>1231</v>
      </c>
      <c r="R253">
        <v>15</v>
      </c>
      <c r="S253">
        <v>15</v>
      </c>
      <c r="T253" t="s">
        <v>1713</v>
      </c>
      <c r="U253" t="s">
        <v>1253</v>
      </c>
      <c r="V253" t="s">
        <v>2178</v>
      </c>
      <c r="W253">
        <v>189144</v>
      </c>
      <c r="X253">
        <v>0</v>
      </c>
      <c r="Y253" t="s">
        <v>1233</v>
      </c>
      <c r="Z253">
        <v>0</v>
      </c>
      <c r="AA253" t="s">
        <v>1983</v>
      </c>
      <c r="AB253" t="s">
        <v>1718</v>
      </c>
      <c r="AC253" t="s">
        <v>1719</v>
      </c>
    </row>
    <row r="254" spans="1:29">
      <c r="A254" t="s">
        <v>1706</v>
      </c>
      <c r="B254">
        <v>4000003879</v>
      </c>
      <c r="C254" t="s">
        <v>1707</v>
      </c>
      <c r="D254" t="s">
        <v>1708</v>
      </c>
      <c r="E254">
        <v>2122000</v>
      </c>
      <c r="F254">
        <v>2510097133</v>
      </c>
      <c r="G254">
        <v>195164</v>
      </c>
      <c r="H254" t="s">
        <v>117</v>
      </c>
      <c r="I254" t="s">
        <v>2133</v>
      </c>
      <c r="J254" t="s">
        <v>1791</v>
      </c>
      <c r="K254" t="s">
        <v>1791</v>
      </c>
      <c r="L254">
        <v>2510097133</v>
      </c>
      <c r="M254" t="s">
        <v>1805</v>
      </c>
      <c r="N254" t="s">
        <v>1805</v>
      </c>
      <c r="O254">
        <v>255006626</v>
      </c>
      <c r="P254" t="s">
        <v>1981</v>
      </c>
      <c r="Q254" t="s">
        <v>1231</v>
      </c>
      <c r="R254">
        <v>15</v>
      </c>
      <c r="S254">
        <v>15</v>
      </c>
      <c r="T254" t="s">
        <v>1713</v>
      </c>
      <c r="U254" t="s">
        <v>1253</v>
      </c>
      <c r="V254" t="s">
        <v>2179</v>
      </c>
      <c r="W254">
        <v>195164</v>
      </c>
      <c r="X254">
        <v>0</v>
      </c>
      <c r="Y254" t="s">
        <v>1233</v>
      </c>
      <c r="Z254">
        <v>0</v>
      </c>
      <c r="AA254" t="s">
        <v>1983</v>
      </c>
      <c r="AB254" t="s">
        <v>1718</v>
      </c>
      <c r="AC254" t="s">
        <v>1719</v>
      </c>
    </row>
    <row r="255" spans="1:29">
      <c r="A255" t="s">
        <v>1706</v>
      </c>
      <c r="B255">
        <v>4000003879</v>
      </c>
      <c r="C255" t="s">
        <v>1707</v>
      </c>
      <c r="D255" t="s">
        <v>1708</v>
      </c>
      <c r="E255">
        <v>2122000</v>
      </c>
      <c r="F255">
        <v>2510097136</v>
      </c>
      <c r="G255">
        <v>195095</v>
      </c>
      <c r="H255" t="s">
        <v>117</v>
      </c>
      <c r="I255" t="s">
        <v>2180</v>
      </c>
      <c r="J255" t="s">
        <v>1791</v>
      </c>
      <c r="K255" t="s">
        <v>1791</v>
      </c>
      <c r="L255">
        <v>2510097136</v>
      </c>
      <c r="M255" t="s">
        <v>2181</v>
      </c>
      <c r="N255" t="s">
        <v>1805</v>
      </c>
      <c r="O255">
        <v>255006626</v>
      </c>
      <c r="P255" t="s">
        <v>1981</v>
      </c>
      <c r="Q255" t="s">
        <v>1231</v>
      </c>
      <c r="R255">
        <v>15</v>
      </c>
      <c r="S255">
        <v>15</v>
      </c>
      <c r="T255" t="s">
        <v>1713</v>
      </c>
      <c r="U255" t="s">
        <v>1253</v>
      </c>
      <c r="V255" t="s">
        <v>2182</v>
      </c>
      <c r="W255">
        <v>195095</v>
      </c>
      <c r="X255">
        <v>0</v>
      </c>
      <c r="Y255" t="s">
        <v>1233</v>
      </c>
      <c r="Z255">
        <v>0</v>
      </c>
      <c r="AA255" t="s">
        <v>1983</v>
      </c>
      <c r="AB255" t="s">
        <v>1718</v>
      </c>
      <c r="AC255" t="s">
        <v>1719</v>
      </c>
    </row>
    <row r="256" spans="1:29">
      <c r="A256" t="s">
        <v>1706</v>
      </c>
      <c r="B256">
        <v>4000003879</v>
      </c>
      <c r="C256" t="s">
        <v>1707</v>
      </c>
      <c r="D256" t="s">
        <v>1708</v>
      </c>
      <c r="E256">
        <v>2122000</v>
      </c>
      <c r="F256">
        <v>2510097369</v>
      </c>
      <c r="G256">
        <v>188982</v>
      </c>
      <c r="H256" t="s">
        <v>54</v>
      </c>
      <c r="I256" t="s">
        <v>1279</v>
      </c>
      <c r="J256" t="s">
        <v>1631</v>
      </c>
      <c r="K256" t="s">
        <v>1631</v>
      </c>
      <c r="L256">
        <v>2510097369</v>
      </c>
      <c r="M256" t="s">
        <v>1288</v>
      </c>
      <c r="N256" t="s">
        <v>1417</v>
      </c>
      <c r="O256">
        <v>255008691</v>
      </c>
      <c r="P256" t="s">
        <v>1981</v>
      </c>
      <c r="Q256" t="s">
        <v>1231</v>
      </c>
      <c r="R256">
        <v>15</v>
      </c>
      <c r="S256">
        <v>15</v>
      </c>
      <c r="T256" t="s">
        <v>1713</v>
      </c>
      <c r="U256" t="s">
        <v>1253</v>
      </c>
      <c r="V256" t="s">
        <v>2183</v>
      </c>
      <c r="W256">
        <v>188982</v>
      </c>
      <c r="X256">
        <v>0</v>
      </c>
      <c r="Y256" t="s">
        <v>1233</v>
      </c>
      <c r="Z256">
        <v>0</v>
      </c>
      <c r="AA256" t="s">
        <v>1983</v>
      </c>
      <c r="AB256" t="s">
        <v>1718</v>
      </c>
      <c r="AC256" t="s">
        <v>1719</v>
      </c>
    </row>
    <row r="257" spans="1:29">
      <c r="A257" t="s">
        <v>1706</v>
      </c>
      <c r="B257">
        <v>4000003879</v>
      </c>
      <c r="C257" t="s">
        <v>1707</v>
      </c>
      <c r="D257" t="s">
        <v>1708</v>
      </c>
      <c r="E257">
        <v>2122000</v>
      </c>
      <c r="F257">
        <v>2510098681</v>
      </c>
      <c r="G257">
        <v>195253</v>
      </c>
      <c r="H257" t="s">
        <v>54</v>
      </c>
      <c r="I257" t="s">
        <v>1799</v>
      </c>
      <c r="J257" t="s">
        <v>2157</v>
      </c>
      <c r="K257" t="s">
        <v>2157</v>
      </c>
      <c r="L257">
        <v>2510098681</v>
      </c>
      <c r="M257" t="s">
        <v>2173</v>
      </c>
      <c r="N257" t="s">
        <v>2173</v>
      </c>
      <c r="O257">
        <v>255007412</v>
      </c>
      <c r="P257" t="s">
        <v>1981</v>
      </c>
      <c r="Q257" t="s">
        <v>1231</v>
      </c>
      <c r="R257">
        <v>15</v>
      </c>
      <c r="S257">
        <v>15</v>
      </c>
      <c r="T257" t="s">
        <v>1713</v>
      </c>
      <c r="U257" t="s">
        <v>1253</v>
      </c>
      <c r="V257" t="s">
        <v>2163</v>
      </c>
      <c r="W257">
        <v>195253</v>
      </c>
      <c r="X257">
        <v>0</v>
      </c>
      <c r="Y257" t="s">
        <v>1233</v>
      </c>
      <c r="Z257">
        <v>0</v>
      </c>
      <c r="AA257" t="s">
        <v>1983</v>
      </c>
      <c r="AB257" t="s">
        <v>1718</v>
      </c>
      <c r="AC257" t="s">
        <v>1719</v>
      </c>
    </row>
    <row r="258" spans="1:29">
      <c r="A258" t="s">
        <v>1706</v>
      </c>
      <c r="B258">
        <v>4000003879</v>
      </c>
      <c r="C258" t="s">
        <v>1707</v>
      </c>
      <c r="D258" t="s">
        <v>1708</v>
      </c>
      <c r="E258">
        <v>2122000</v>
      </c>
      <c r="F258">
        <v>2510100054</v>
      </c>
      <c r="G258">
        <v>195079</v>
      </c>
      <c r="H258" t="s">
        <v>117</v>
      </c>
      <c r="I258" t="s">
        <v>1778</v>
      </c>
      <c r="J258" t="s">
        <v>1806</v>
      </c>
      <c r="K258" t="s">
        <v>1806</v>
      </c>
      <c r="L258">
        <v>2510100054</v>
      </c>
      <c r="M258" t="s">
        <v>2157</v>
      </c>
      <c r="N258" t="s">
        <v>2173</v>
      </c>
      <c r="O258">
        <v>255007412</v>
      </c>
      <c r="P258" t="s">
        <v>1981</v>
      </c>
      <c r="Q258" t="s">
        <v>1231</v>
      </c>
      <c r="R258">
        <v>15</v>
      </c>
      <c r="S258">
        <v>15</v>
      </c>
      <c r="T258" t="s">
        <v>1713</v>
      </c>
      <c r="U258" t="s">
        <v>1253</v>
      </c>
      <c r="V258" t="s">
        <v>2184</v>
      </c>
      <c r="W258">
        <v>195079</v>
      </c>
      <c r="X258" t="s">
        <v>1622</v>
      </c>
      <c r="Y258" t="s">
        <v>1233</v>
      </c>
      <c r="Z258" t="s">
        <v>1803</v>
      </c>
      <c r="AA258" t="s">
        <v>1983</v>
      </c>
      <c r="AB258" t="s">
        <v>1718</v>
      </c>
      <c r="AC258" t="s">
        <v>1719</v>
      </c>
    </row>
    <row r="259" spans="1:29">
      <c r="A259" t="s">
        <v>1706</v>
      </c>
      <c r="B259">
        <v>4000003879</v>
      </c>
      <c r="C259" t="s">
        <v>1707</v>
      </c>
      <c r="D259" t="s">
        <v>1708</v>
      </c>
      <c r="E259">
        <v>2122000</v>
      </c>
      <c r="F259">
        <v>2510101206</v>
      </c>
      <c r="G259">
        <v>195297</v>
      </c>
      <c r="H259" t="s">
        <v>54</v>
      </c>
      <c r="I259" t="s">
        <v>2185</v>
      </c>
      <c r="J259" t="s">
        <v>2181</v>
      </c>
      <c r="K259" t="s">
        <v>2181</v>
      </c>
      <c r="L259">
        <v>2510101206</v>
      </c>
      <c r="M259" t="s">
        <v>2186</v>
      </c>
      <c r="N259" t="s">
        <v>2187</v>
      </c>
      <c r="O259">
        <v>255008188</v>
      </c>
      <c r="P259" t="s">
        <v>1981</v>
      </c>
      <c r="Q259" t="s">
        <v>1231</v>
      </c>
      <c r="R259">
        <v>15</v>
      </c>
      <c r="S259">
        <v>15</v>
      </c>
      <c r="T259" t="s">
        <v>1713</v>
      </c>
      <c r="U259" t="s">
        <v>1253</v>
      </c>
      <c r="V259" t="s">
        <v>2188</v>
      </c>
      <c r="W259">
        <v>195297</v>
      </c>
      <c r="X259">
        <v>0</v>
      </c>
      <c r="Y259" t="s">
        <v>1233</v>
      </c>
      <c r="Z259">
        <v>0</v>
      </c>
      <c r="AA259" t="s">
        <v>1983</v>
      </c>
      <c r="AB259" t="s">
        <v>1718</v>
      </c>
      <c r="AC259" t="s">
        <v>1719</v>
      </c>
    </row>
    <row r="260" spans="1:29">
      <c r="A260" t="s">
        <v>1706</v>
      </c>
      <c r="B260">
        <v>4000003879</v>
      </c>
      <c r="C260" t="s">
        <v>1707</v>
      </c>
      <c r="D260" t="s">
        <v>1708</v>
      </c>
      <c r="E260">
        <v>2122000</v>
      </c>
      <c r="F260">
        <v>2510101490</v>
      </c>
      <c r="G260">
        <v>195254</v>
      </c>
      <c r="H260" t="s">
        <v>317</v>
      </c>
      <c r="I260" t="s">
        <v>1799</v>
      </c>
      <c r="J260" t="s">
        <v>2181</v>
      </c>
      <c r="K260" t="s">
        <v>2181</v>
      </c>
      <c r="L260">
        <v>2510101490</v>
      </c>
      <c r="M260" t="s">
        <v>2173</v>
      </c>
      <c r="N260" t="s">
        <v>2173</v>
      </c>
      <c r="O260">
        <v>255007412</v>
      </c>
      <c r="P260" t="s">
        <v>1981</v>
      </c>
      <c r="Q260" t="s">
        <v>1231</v>
      </c>
      <c r="R260">
        <v>15</v>
      </c>
      <c r="S260">
        <v>15</v>
      </c>
      <c r="T260" t="s">
        <v>1713</v>
      </c>
      <c r="U260" t="s">
        <v>1253</v>
      </c>
      <c r="V260" t="s">
        <v>2189</v>
      </c>
      <c r="W260">
        <v>195254</v>
      </c>
      <c r="X260">
        <v>0</v>
      </c>
      <c r="Y260" t="s">
        <v>1233</v>
      </c>
      <c r="Z260">
        <v>0</v>
      </c>
      <c r="AA260" t="s">
        <v>1983</v>
      </c>
      <c r="AB260" t="s">
        <v>1718</v>
      </c>
      <c r="AC260" t="s">
        <v>1719</v>
      </c>
    </row>
    <row r="261" spans="1:29">
      <c r="A261" t="s">
        <v>1706</v>
      </c>
      <c r="B261">
        <v>4000003879</v>
      </c>
      <c r="C261" t="s">
        <v>1707</v>
      </c>
      <c r="D261" t="s">
        <v>1708</v>
      </c>
      <c r="E261">
        <v>2122000</v>
      </c>
      <c r="F261">
        <v>2510101533</v>
      </c>
      <c r="G261">
        <v>189227</v>
      </c>
      <c r="H261" t="s">
        <v>54</v>
      </c>
      <c r="I261" t="s">
        <v>1287</v>
      </c>
      <c r="J261" t="s">
        <v>1461</v>
      </c>
      <c r="K261" t="s">
        <v>1461</v>
      </c>
      <c r="L261">
        <v>2510101533</v>
      </c>
      <c r="M261" t="s">
        <v>1466</v>
      </c>
      <c r="N261" t="s">
        <v>1466</v>
      </c>
      <c r="O261">
        <v>255009352</v>
      </c>
      <c r="P261" t="s">
        <v>1981</v>
      </c>
      <c r="Q261" t="s">
        <v>1231</v>
      </c>
      <c r="R261">
        <v>15</v>
      </c>
      <c r="S261">
        <v>15</v>
      </c>
      <c r="T261" t="s">
        <v>1713</v>
      </c>
      <c r="U261" t="s">
        <v>1253</v>
      </c>
      <c r="V261" t="s">
        <v>1984</v>
      </c>
      <c r="W261">
        <v>189227</v>
      </c>
      <c r="X261">
        <v>0</v>
      </c>
      <c r="Y261" t="s">
        <v>1233</v>
      </c>
      <c r="Z261">
        <v>0</v>
      </c>
      <c r="AA261" t="s">
        <v>1983</v>
      </c>
      <c r="AB261" t="s">
        <v>1718</v>
      </c>
      <c r="AC261" t="s">
        <v>1719</v>
      </c>
    </row>
    <row r="262" spans="1:29">
      <c r="A262" t="s">
        <v>1706</v>
      </c>
      <c r="B262">
        <v>4000003879</v>
      </c>
      <c r="C262" t="s">
        <v>1707</v>
      </c>
      <c r="D262" t="s">
        <v>1708</v>
      </c>
      <c r="E262">
        <v>2122000</v>
      </c>
      <c r="F262">
        <v>2510101980</v>
      </c>
      <c r="G262">
        <v>189211</v>
      </c>
      <c r="H262" t="s">
        <v>155</v>
      </c>
      <c r="I262" t="s">
        <v>1631</v>
      </c>
      <c r="J262" t="s">
        <v>1461</v>
      </c>
      <c r="K262" t="s">
        <v>1461</v>
      </c>
      <c r="L262">
        <v>2510101980</v>
      </c>
      <c r="M262" t="s">
        <v>1291</v>
      </c>
      <c r="N262" t="s">
        <v>1466</v>
      </c>
      <c r="O262">
        <v>255009352</v>
      </c>
      <c r="P262" t="s">
        <v>1981</v>
      </c>
      <c r="Q262" t="s">
        <v>1231</v>
      </c>
      <c r="R262">
        <v>15</v>
      </c>
      <c r="S262">
        <v>15</v>
      </c>
      <c r="T262" t="s">
        <v>1713</v>
      </c>
      <c r="U262" t="s">
        <v>1253</v>
      </c>
      <c r="V262" t="s">
        <v>2190</v>
      </c>
      <c r="W262">
        <v>189211</v>
      </c>
      <c r="X262">
        <v>0</v>
      </c>
      <c r="Y262" t="s">
        <v>1233</v>
      </c>
      <c r="Z262">
        <v>0</v>
      </c>
      <c r="AA262" t="s">
        <v>1983</v>
      </c>
      <c r="AB262" t="s">
        <v>1718</v>
      </c>
      <c r="AC262" t="s">
        <v>1719</v>
      </c>
    </row>
    <row r="263" spans="1:29">
      <c r="A263" t="s">
        <v>1706</v>
      </c>
      <c r="B263">
        <v>4000003879</v>
      </c>
      <c r="C263" t="s">
        <v>1707</v>
      </c>
      <c r="D263" t="s">
        <v>1708</v>
      </c>
      <c r="E263">
        <v>2122000</v>
      </c>
      <c r="F263">
        <v>2510101988</v>
      </c>
      <c r="G263">
        <v>188955</v>
      </c>
      <c r="H263" t="s">
        <v>117</v>
      </c>
      <c r="I263" t="s">
        <v>1281</v>
      </c>
      <c r="J263" t="s">
        <v>1461</v>
      </c>
      <c r="K263" t="s">
        <v>1461</v>
      </c>
      <c r="L263">
        <v>2510101988</v>
      </c>
      <c r="M263" t="s">
        <v>2161</v>
      </c>
      <c r="N263" t="s">
        <v>1417</v>
      </c>
      <c r="O263">
        <v>255008691</v>
      </c>
      <c r="P263" t="s">
        <v>1981</v>
      </c>
      <c r="Q263" t="s">
        <v>1231</v>
      </c>
      <c r="R263">
        <v>15</v>
      </c>
      <c r="S263">
        <v>15</v>
      </c>
      <c r="T263" t="s">
        <v>1713</v>
      </c>
      <c r="U263" t="s">
        <v>1253</v>
      </c>
      <c r="V263" t="s">
        <v>2191</v>
      </c>
      <c r="W263">
        <v>188955</v>
      </c>
      <c r="X263" t="s">
        <v>1622</v>
      </c>
      <c r="Y263" t="s">
        <v>1233</v>
      </c>
      <c r="Z263" t="s">
        <v>1803</v>
      </c>
      <c r="AA263" t="s">
        <v>1983</v>
      </c>
      <c r="AB263" t="s">
        <v>1718</v>
      </c>
      <c r="AC263" t="s">
        <v>1719</v>
      </c>
    </row>
    <row r="264" spans="1:29">
      <c r="A264" t="s">
        <v>1706</v>
      </c>
      <c r="B264">
        <v>4000003879</v>
      </c>
      <c r="C264" t="s">
        <v>1707</v>
      </c>
      <c r="D264" t="s">
        <v>1708</v>
      </c>
      <c r="E264">
        <v>2122000</v>
      </c>
      <c r="F264">
        <v>2510101989</v>
      </c>
      <c r="G264">
        <v>189209</v>
      </c>
      <c r="H264" t="s">
        <v>155</v>
      </c>
      <c r="I264" t="s">
        <v>1631</v>
      </c>
      <c r="J264" t="s">
        <v>1461</v>
      </c>
      <c r="K264" t="s">
        <v>1461</v>
      </c>
      <c r="L264">
        <v>2510101989</v>
      </c>
      <c r="M264" t="s">
        <v>1291</v>
      </c>
      <c r="N264" t="s">
        <v>1466</v>
      </c>
      <c r="O264">
        <v>255009352</v>
      </c>
      <c r="P264" t="s">
        <v>1981</v>
      </c>
      <c r="Q264" t="s">
        <v>1231</v>
      </c>
      <c r="R264">
        <v>15</v>
      </c>
      <c r="S264">
        <v>15</v>
      </c>
      <c r="T264" t="s">
        <v>1713</v>
      </c>
      <c r="U264" t="s">
        <v>1253</v>
      </c>
      <c r="V264" t="s">
        <v>2192</v>
      </c>
      <c r="W264">
        <v>189209</v>
      </c>
      <c r="X264" t="s">
        <v>1622</v>
      </c>
      <c r="Y264" t="s">
        <v>1233</v>
      </c>
      <c r="Z264" t="s">
        <v>1803</v>
      </c>
      <c r="AA264" t="s">
        <v>1983</v>
      </c>
      <c r="AB264" t="s">
        <v>1718</v>
      </c>
      <c r="AC264" t="s">
        <v>1719</v>
      </c>
    </row>
    <row r="265" spans="1:29">
      <c r="A265" t="s">
        <v>1706</v>
      </c>
      <c r="B265">
        <v>4000003879</v>
      </c>
      <c r="C265" t="s">
        <v>1707</v>
      </c>
      <c r="D265" t="s">
        <v>1708</v>
      </c>
      <c r="E265">
        <v>2122000</v>
      </c>
      <c r="F265">
        <v>2510103062</v>
      </c>
      <c r="G265">
        <v>195188</v>
      </c>
      <c r="H265" t="s">
        <v>117</v>
      </c>
      <c r="I265" t="s">
        <v>2193</v>
      </c>
      <c r="J265" t="s">
        <v>1679</v>
      </c>
      <c r="K265" t="s">
        <v>1679</v>
      </c>
      <c r="L265">
        <v>2510103062</v>
      </c>
      <c r="M265" t="s">
        <v>1681</v>
      </c>
      <c r="N265" t="s">
        <v>2173</v>
      </c>
      <c r="O265">
        <v>255007412</v>
      </c>
      <c r="P265" t="s">
        <v>1981</v>
      </c>
      <c r="Q265" t="s">
        <v>1231</v>
      </c>
      <c r="R265">
        <v>15</v>
      </c>
      <c r="S265">
        <v>15</v>
      </c>
      <c r="T265" t="s">
        <v>1713</v>
      </c>
      <c r="U265" t="s">
        <v>1253</v>
      </c>
      <c r="V265" t="s">
        <v>2194</v>
      </c>
      <c r="W265">
        <v>195188</v>
      </c>
      <c r="X265">
        <v>0</v>
      </c>
      <c r="Y265" t="s">
        <v>1233</v>
      </c>
      <c r="Z265">
        <v>0</v>
      </c>
      <c r="AA265" t="s">
        <v>1983</v>
      </c>
      <c r="AB265" t="s">
        <v>1718</v>
      </c>
      <c r="AC265" t="s">
        <v>1719</v>
      </c>
    </row>
    <row r="266" spans="1:29">
      <c r="A266" t="s">
        <v>1706</v>
      </c>
      <c r="B266">
        <v>4000003879</v>
      </c>
      <c r="C266" t="s">
        <v>1707</v>
      </c>
      <c r="D266" t="s">
        <v>1708</v>
      </c>
      <c r="E266">
        <v>2122000</v>
      </c>
      <c r="F266">
        <v>2510103814</v>
      </c>
      <c r="G266">
        <v>195219</v>
      </c>
      <c r="H266" t="s">
        <v>117</v>
      </c>
      <c r="I266" t="s">
        <v>1575</v>
      </c>
      <c r="J266" t="s">
        <v>1679</v>
      </c>
      <c r="K266" t="s">
        <v>1679</v>
      </c>
      <c r="L266">
        <v>2510103814</v>
      </c>
      <c r="M266" t="s">
        <v>2195</v>
      </c>
      <c r="N266" t="s">
        <v>2173</v>
      </c>
      <c r="O266">
        <v>255007412</v>
      </c>
      <c r="P266" t="s">
        <v>1981</v>
      </c>
      <c r="Q266" t="s">
        <v>1231</v>
      </c>
      <c r="R266">
        <v>15</v>
      </c>
      <c r="S266">
        <v>15</v>
      </c>
      <c r="T266" t="s">
        <v>1713</v>
      </c>
      <c r="U266" t="s">
        <v>1253</v>
      </c>
      <c r="V266" t="s">
        <v>2094</v>
      </c>
      <c r="W266">
        <v>195219</v>
      </c>
      <c r="X266">
        <v>0</v>
      </c>
      <c r="Y266" t="s">
        <v>1233</v>
      </c>
      <c r="Z266">
        <v>0</v>
      </c>
      <c r="AA266" t="s">
        <v>1983</v>
      </c>
      <c r="AB266" t="s">
        <v>1718</v>
      </c>
      <c r="AC266" t="s">
        <v>1719</v>
      </c>
    </row>
    <row r="267" spans="1:29">
      <c r="A267" t="s">
        <v>1706</v>
      </c>
      <c r="B267">
        <v>4000003879</v>
      </c>
      <c r="C267" t="s">
        <v>1707</v>
      </c>
      <c r="D267" t="s">
        <v>1708</v>
      </c>
      <c r="E267">
        <v>2122000</v>
      </c>
      <c r="F267">
        <v>2510104154</v>
      </c>
      <c r="G267">
        <v>189210</v>
      </c>
      <c r="H267" t="s">
        <v>317</v>
      </c>
      <c r="I267" t="s">
        <v>1631</v>
      </c>
      <c r="J267" t="s">
        <v>2161</v>
      </c>
      <c r="K267" t="s">
        <v>2161</v>
      </c>
      <c r="L267">
        <v>2510104154</v>
      </c>
      <c r="M267" t="s">
        <v>1291</v>
      </c>
      <c r="N267" t="s">
        <v>1466</v>
      </c>
      <c r="O267">
        <v>255009352</v>
      </c>
      <c r="P267" t="s">
        <v>1981</v>
      </c>
      <c r="Q267" t="s">
        <v>1231</v>
      </c>
      <c r="R267">
        <v>15</v>
      </c>
      <c r="S267">
        <v>15</v>
      </c>
      <c r="T267" t="s">
        <v>1713</v>
      </c>
      <c r="U267" t="s">
        <v>1253</v>
      </c>
      <c r="V267" t="s">
        <v>2196</v>
      </c>
      <c r="W267">
        <v>189210</v>
      </c>
      <c r="X267" t="s">
        <v>1622</v>
      </c>
      <c r="Y267" t="s">
        <v>1233</v>
      </c>
      <c r="Z267" t="s">
        <v>1803</v>
      </c>
      <c r="AA267" t="s">
        <v>1983</v>
      </c>
      <c r="AB267" t="s">
        <v>1718</v>
      </c>
      <c r="AC267" t="s">
        <v>1719</v>
      </c>
    </row>
    <row r="268" spans="1:29">
      <c r="A268" t="s">
        <v>1706</v>
      </c>
      <c r="B268">
        <v>4000003879</v>
      </c>
      <c r="C268" t="s">
        <v>1707</v>
      </c>
      <c r="D268" t="s">
        <v>1708</v>
      </c>
      <c r="E268">
        <v>2122000</v>
      </c>
      <c r="F268">
        <v>2510106224</v>
      </c>
      <c r="G268">
        <v>189291</v>
      </c>
      <c r="H268" t="s">
        <v>54</v>
      </c>
      <c r="I268" t="s">
        <v>1286</v>
      </c>
      <c r="J268" t="s">
        <v>1288</v>
      </c>
      <c r="K268" t="s">
        <v>1288</v>
      </c>
      <c r="L268">
        <v>2510106224</v>
      </c>
      <c r="M268" t="s">
        <v>1290</v>
      </c>
      <c r="N268" t="s">
        <v>1828</v>
      </c>
      <c r="O268">
        <v>255010081</v>
      </c>
      <c r="P268" t="s">
        <v>1981</v>
      </c>
      <c r="Q268" t="s">
        <v>1231</v>
      </c>
      <c r="R268">
        <v>15</v>
      </c>
      <c r="S268">
        <v>15</v>
      </c>
      <c r="T268" t="s">
        <v>1713</v>
      </c>
      <c r="U268" t="s">
        <v>1253</v>
      </c>
      <c r="V268" t="s">
        <v>2197</v>
      </c>
      <c r="W268">
        <v>189291</v>
      </c>
      <c r="X268">
        <v>0</v>
      </c>
      <c r="Y268" t="s">
        <v>1233</v>
      </c>
      <c r="Z268">
        <v>0</v>
      </c>
      <c r="AA268" t="s">
        <v>1983</v>
      </c>
      <c r="AB268" t="s">
        <v>1718</v>
      </c>
      <c r="AC268" t="s">
        <v>1719</v>
      </c>
    </row>
    <row r="269" spans="1:29">
      <c r="A269" t="s">
        <v>1706</v>
      </c>
      <c r="B269">
        <v>4000003879</v>
      </c>
      <c r="C269" t="s">
        <v>1707</v>
      </c>
      <c r="D269" t="s">
        <v>1708</v>
      </c>
      <c r="E269">
        <v>2122000</v>
      </c>
      <c r="F269">
        <v>2510106393</v>
      </c>
      <c r="G269">
        <v>189234</v>
      </c>
      <c r="H269" t="s">
        <v>117</v>
      </c>
      <c r="I269" t="s">
        <v>1287</v>
      </c>
      <c r="J269" t="s">
        <v>1288</v>
      </c>
      <c r="K269" t="s">
        <v>1288</v>
      </c>
      <c r="L269">
        <v>2510106393</v>
      </c>
      <c r="M269" t="s">
        <v>1466</v>
      </c>
      <c r="N269" t="s">
        <v>1466</v>
      </c>
      <c r="O269">
        <v>255009352</v>
      </c>
      <c r="P269" t="s">
        <v>1981</v>
      </c>
      <c r="Q269" t="s">
        <v>1231</v>
      </c>
      <c r="R269">
        <v>15</v>
      </c>
      <c r="S269">
        <v>15</v>
      </c>
      <c r="T269" t="s">
        <v>1713</v>
      </c>
      <c r="U269" t="s">
        <v>1253</v>
      </c>
      <c r="V269" t="s">
        <v>2198</v>
      </c>
      <c r="W269">
        <v>189234</v>
      </c>
      <c r="X269">
        <v>0</v>
      </c>
      <c r="Y269" t="s">
        <v>1233</v>
      </c>
      <c r="Z269">
        <v>0</v>
      </c>
      <c r="AA269" t="s">
        <v>1983</v>
      </c>
      <c r="AB269" t="s">
        <v>1718</v>
      </c>
      <c r="AC269" t="s">
        <v>1719</v>
      </c>
    </row>
    <row r="270" spans="1:29">
      <c r="A270" t="s">
        <v>1706</v>
      </c>
      <c r="B270">
        <v>4000003879</v>
      </c>
      <c r="C270" t="s">
        <v>1707</v>
      </c>
      <c r="D270" t="s">
        <v>1708</v>
      </c>
      <c r="E270">
        <v>2122000</v>
      </c>
      <c r="F270">
        <v>2510106422</v>
      </c>
      <c r="G270">
        <v>195285</v>
      </c>
      <c r="H270" t="s">
        <v>117</v>
      </c>
      <c r="I270" t="s">
        <v>2185</v>
      </c>
      <c r="J270" t="s">
        <v>2171</v>
      </c>
      <c r="K270" t="s">
        <v>2171</v>
      </c>
      <c r="L270">
        <v>2510106422</v>
      </c>
      <c r="M270" t="s">
        <v>2186</v>
      </c>
      <c r="N270" t="s">
        <v>2187</v>
      </c>
      <c r="O270">
        <v>255008188</v>
      </c>
      <c r="P270" t="s">
        <v>1981</v>
      </c>
      <c r="Q270" t="s">
        <v>1231</v>
      </c>
      <c r="R270">
        <v>15</v>
      </c>
      <c r="S270">
        <v>15</v>
      </c>
      <c r="T270" t="s">
        <v>1713</v>
      </c>
      <c r="U270" t="s">
        <v>1253</v>
      </c>
      <c r="V270" t="s">
        <v>2134</v>
      </c>
      <c r="W270">
        <v>195285</v>
      </c>
      <c r="X270" t="s">
        <v>1622</v>
      </c>
      <c r="Y270" t="s">
        <v>1233</v>
      </c>
      <c r="Z270" t="s">
        <v>1803</v>
      </c>
      <c r="AA270" t="s">
        <v>1983</v>
      </c>
      <c r="AB270" t="s">
        <v>1718</v>
      </c>
      <c r="AC270" t="s">
        <v>1719</v>
      </c>
    </row>
    <row r="271" spans="1:29">
      <c r="A271" t="s">
        <v>1706</v>
      </c>
      <c r="B271">
        <v>4000003879</v>
      </c>
      <c r="C271" t="s">
        <v>1707</v>
      </c>
      <c r="D271" t="s">
        <v>1708</v>
      </c>
      <c r="E271">
        <v>2122000</v>
      </c>
      <c r="F271">
        <v>2510108016</v>
      </c>
      <c r="G271">
        <v>195360</v>
      </c>
      <c r="H271" t="s">
        <v>54</v>
      </c>
      <c r="I271" t="s">
        <v>2171</v>
      </c>
      <c r="J271" t="s">
        <v>1805</v>
      </c>
      <c r="K271" t="s">
        <v>1805</v>
      </c>
      <c r="L271">
        <v>2510108016</v>
      </c>
      <c r="M271" t="s">
        <v>2187</v>
      </c>
      <c r="N271" t="s">
        <v>2187</v>
      </c>
      <c r="O271">
        <v>255008188</v>
      </c>
      <c r="P271" t="s">
        <v>1981</v>
      </c>
      <c r="Q271" t="s">
        <v>1231</v>
      </c>
      <c r="R271">
        <v>15</v>
      </c>
      <c r="S271">
        <v>15</v>
      </c>
      <c r="T271" t="s">
        <v>1713</v>
      </c>
      <c r="U271" t="s">
        <v>1253</v>
      </c>
      <c r="V271" t="s">
        <v>2163</v>
      </c>
      <c r="W271">
        <v>195360</v>
      </c>
      <c r="X271">
        <v>0</v>
      </c>
      <c r="Y271" t="s">
        <v>1233</v>
      </c>
      <c r="Z271">
        <v>0</v>
      </c>
      <c r="AA271" t="s">
        <v>1983</v>
      </c>
      <c r="AB271" t="s">
        <v>1718</v>
      </c>
      <c r="AC271" t="s">
        <v>1719</v>
      </c>
    </row>
    <row r="272" spans="1:29">
      <c r="A272" t="s">
        <v>1706</v>
      </c>
      <c r="B272">
        <v>4000003879</v>
      </c>
      <c r="C272" t="s">
        <v>1707</v>
      </c>
      <c r="D272" t="s">
        <v>1708</v>
      </c>
      <c r="E272">
        <v>2122000</v>
      </c>
      <c r="F272">
        <v>2510110920</v>
      </c>
      <c r="G272">
        <v>194680</v>
      </c>
      <c r="H272" t="s">
        <v>117</v>
      </c>
      <c r="I272" t="s">
        <v>1557</v>
      </c>
      <c r="J272" t="s">
        <v>1540</v>
      </c>
      <c r="K272" t="s">
        <v>1540</v>
      </c>
      <c r="L272">
        <v>2510110920</v>
      </c>
      <c r="M272" t="s">
        <v>1568</v>
      </c>
      <c r="N272" t="s">
        <v>2173</v>
      </c>
      <c r="O272">
        <v>255007412</v>
      </c>
      <c r="P272" t="s">
        <v>1981</v>
      </c>
      <c r="Q272" t="s">
        <v>1231</v>
      </c>
      <c r="R272">
        <v>15</v>
      </c>
      <c r="S272">
        <v>15</v>
      </c>
      <c r="T272" t="s">
        <v>1713</v>
      </c>
      <c r="U272" t="s">
        <v>1253</v>
      </c>
      <c r="V272" t="s">
        <v>2199</v>
      </c>
      <c r="W272">
        <v>194680</v>
      </c>
      <c r="X272">
        <v>0</v>
      </c>
      <c r="Y272" t="s">
        <v>1233</v>
      </c>
      <c r="Z272">
        <v>0</v>
      </c>
      <c r="AA272" t="s">
        <v>1983</v>
      </c>
      <c r="AB272" t="s">
        <v>1718</v>
      </c>
      <c r="AC272" t="s">
        <v>1719</v>
      </c>
    </row>
    <row r="273" spans="1:29">
      <c r="A273" t="s">
        <v>1706</v>
      </c>
      <c r="B273">
        <v>4000003879</v>
      </c>
      <c r="C273" t="s">
        <v>1707</v>
      </c>
      <c r="D273" t="s">
        <v>1708</v>
      </c>
      <c r="E273">
        <v>2122000</v>
      </c>
      <c r="F273">
        <v>2510111077</v>
      </c>
      <c r="G273">
        <v>195216</v>
      </c>
      <c r="H273" t="s">
        <v>117</v>
      </c>
      <c r="I273" t="s">
        <v>1575</v>
      </c>
      <c r="J273" t="s">
        <v>1540</v>
      </c>
      <c r="K273" t="s">
        <v>1540</v>
      </c>
      <c r="L273">
        <v>2510111077</v>
      </c>
      <c r="M273" t="s">
        <v>2195</v>
      </c>
      <c r="N273" t="s">
        <v>2173</v>
      </c>
      <c r="O273">
        <v>255007412</v>
      </c>
      <c r="P273" t="s">
        <v>1981</v>
      </c>
      <c r="Q273" t="s">
        <v>1231</v>
      </c>
      <c r="R273">
        <v>15</v>
      </c>
      <c r="S273">
        <v>15</v>
      </c>
      <c r="T273" t="s">
        <v>1713</v>
      </c>
      <c r="U273" t="s">
        <v>1253</v>
      </c>
      <c r="V273" t="s">
        <v>2200</v>
      </c>
      <c r="W273">
        <v>195216</v>
      </c>
      <c r="X273" t="s">
        <v>1622</v>
      </c>
      <c r="Y273" t="s">
        <v>1233</v>
      </c>
      <c r="Z273" t="s">
        <v>1803</v>
      </c>
      <c r="AA273" t="s">
        <v>1983</v>
      </c>
      <c r="AB273" t="s">
        <v>1718</v>
      </c>
      <c r="AC273" t="s">
        <v>1719</v>
      </c>
    </row>
    <row r="274" spans="1:29">
      <c r="A274" t="s">
        <v>1706</v>
      </c>
      <c r="B274">
        <v>4000003879</v>
      </c>
      <c r="C274" t="s">
        <v>1707</v>
      </c>
      <c r="D274" t="s">
        <v>1708</v>
      </c>
      <c r="E274">
        <v>2122000</v>
      </c>
      <c r="F274">
        <v>2510112505</v>
      </c>
      <c r="G274">
        <v>195316</v>
      </c>
      <c r="H274" t="s">
        <v>117</v>
      </c>
      <c r="I274" t="s">
        <v>2181</v>
      </c>
      <c r="J274" t="s">
        <v>1681</v>
      </c>
      <c r="K274" t="s">
        <v>1681</v>
      </c>
      <c r="L274">
        <v>2510112505</v>
      </c>
      <c r="M274" t="s">
        <v>2201</v>
      </c>
      <c r="N274" t="s">
        <v>2187</v>
      </c>
      <c r="O274">
        <v>255008188</v>
      </c>
      <c r="P274" t="s">
        <v>1981</v>
      </c>
      <c r="Q274" t="s">
        <v>1231</v>
      </c>
      <c r="R274">
        <v>15</v>
      </c>
      <c r="S274">
        <v>15</v>
      </c>
      <c r="T274" t="s">
        <v>1713</v>
      </c>
      <c r="U274" t="s">
        <v>1253</v>
      </c>
      <c r="V274" t="s">
        <v>2194</v>
      </c>
      <c r="W274">
        <v>195316</v>
      </c>
      <c r="X274">
        <v>0</v>
      </c>
      <c r="Y274" t="s">
        <v>1233</v>
      </c>
      <c r="Z274">
        <v>0</v>
      </c>
      <c r="AA274" t="s">
        <v>1983</v>
      </c>
      <c r="AB274" t="s">
        <v>1718</v>
      </c>
      <c r="AC274" t="s">
        <v>1719</v>
      </c>
    </row>
    <row r="275" spans="1:29">
      <c r="A275" t="s">
        <v>1706</v>
      </c>
      <c r="B275">
        <v>4000003879</v>
      </c>
      <c r="C275" t="s">
        <v>1707</v>
      </c>
      <c r="D275" t="s">
        <v>1708</v>
      </c>
      <c r="E275">
        <v>2122000</v>
      </c>
      <c r="F275">
        <v>2510113482</v>
      </c>
      <c r="G275">
        <v>195362</v>
      </c>
      <c r="H275" t="s">
        <v>117</v>
      </c>
      <c r="I275" t="s">
        <v>1805</v>
      </c>
      <c r="J275" t="s">
        <v>1681</v>
      </c>
      <c r="K275" t="s">
        <v>1681</v>
      </c>
      <c r="L275">
        <v>2510113482</v>
      </c>
      <c r="M275" t="s">
        <v>2202</v>
      </c>
      <c r="N275" t="s">
        <v>2203</v>
      </c>
      <c r="O275">
        <v>255008862</v>
      </c>
      <c r="P275" t="s">
        <v>1981</v>
      </c>
      <c r="Q275" t="s">
        <v>1231</v>
      </c>
      <c r="R275">
        <v>15</v>
      </c>
      <c r="S275">
        <v>15</v>
      </c>
      <c r="T275" t="s">
        <v>1713</v>
      </c>
      <c r="U275" t="s">
        <v>1253</v>
      </c>
      <c r="V275" t="s">
        <v>2136</v>
      </c>
      <c r="W275">
        <v>195362</v>
      </c>
      <c r="X275" t="s">
        <v>1622</v>
      </c>
      <c r="Y275" t="s">
        <v>1233</v>
      </c>
      <c r="Z275" t="s">
        <v>1803</v>
      </c>
      <c r="AA275" t="s">
        <v>1983</v>
      </c>
      <c r="AB275" t="s">
        <v>1718</v>
      </c>
      <c r="AC275" t="s">
        <v>1719</v>
      </c>
    </row>
    <row r="276" spans="1:29">
      <c r="A276" t="s">
        <v>1706</v>
      </c>
      <c r="B276">
        <v>4000003879</v>
      </c>
      <c r="C276" t="s">
        <v>1707</v>
      </c>
      <c r="D276" t="s">
        <v>1708</v>
      </c>
      <c r="E276">
        <v>2122000</v>
      </c>
      <c r="F276">
        <v>2510113504</v>
      </c>
      <c r="G276">
        <v>189401</v>
      </c>
      <c r="H276" t="s">
        <v>54</v>
      </c>
      <c r="I276" t="s">
        <v>1289</v>
      </c>
      <c r="J276" t="s">
        <v>2204</v>
      </c>
      <c r="K276" t="s">
        <v>2204</v>
      </c>
      <c r="L276">
        <v>2510113504</v>
      </c>
      <c r="M276" t="s">
        <v>1293</v>
      </c>
      <c r="N276" t="s">
        <v>1473</v>
      </c>
      <c r="O276">
        <v>255010609</v>
      </c>
      <c r="P276" t="s">
        <v>1981</v>
      </c>
      <c r="Q276" t="s">
        <v>1231</v>
      </c>
      <c r="R276">
        <v>15</v>
      </c>
      <c r="S276">
        <v>15</v>
      </c>
      <c r="T276" t="s">
        <v>1713</v>
      </c>
      <c r="U276" t="s">
        <v>1253</v>
      </c>
      <c r="V276" t="s">
        <v>2205</v>
      </c>
      <c r="W276">
        <v>189401</v>
      </c>
      <c r="X276">
        <v>0</v>
      </c>
      <c r="Y276" t="s">
        <v>1233</v>
      </c>
      <c r="Z276">
        <v>0</v>
      </c>
      <c r="AA276" t="s">
        <v>1983</v>
      </c>
      <c r="AB276" t="s">
        <v>1718</v>
      </c>
      <c r="AC276" t="s">
        <v>1719</v>
      </c>
    </row>
    <row r="277" spans="1:29">
      <c r="A277" t="s">
        <v>1706</v>
      </c>
      <c r="B277">
        <v>4000003879</v>
      </c>
      <c r="C277" t="s">
        <v>1707</v>
      </c>
      <c r="D277" t="s">
        <v>1708</v>
      </c>
      <c r="E277">
        <v>2122000</v>
      </c>
      <c r="F277">
        <v>2510117006</v>
      </c>
      <c r="G277">
        <v>189397</v>
      </c>
      <c r="H277" t="s">
        <v>317</v>
      </c>
      <c r="I277" t="s">
        <v>1289</v>
      </c>
      <c r="J277" t="s">
        <v>1291</v>
      </c>
      <c r="K277" t="s">
        <v>1291</v>
      </c>
      <c r="L277">
        <v>2510117006</v>
      </c>
      <c r="M277" t="s">
        <v>1293</v>
      </c>
      <c r="N277" t="s">
        <v>1473</v>
      </c>
      <c r="O277">
        <v>255010609</v>
      </c>
      <c r="P277" t="s">
        <v>1981</v>
      </c>
      <c r="Q277" t="s">
        <v>1231</v>
      </c>
      <c r="R277">
        <v>15</v>
      </c>
      <c r="S277">
        <v>15</v>
      </c>
      <c r="T277" t="s">
        <v>1713</v>
      </c>
      <c r="U277" t="s">
        <v>1253</v>
      </c>
      <c r="V277" t="s">
        <v>2206</v>
      </c>
      <c r="W277">
        <v>189397</v>
      </c>
      <c r="X277">
        <v>0</v>
      </c>
      <c r="Y277" t="s">
        <v>1233</v>
      </c>
      <c r="Z277">
        <v>0</v>
      </c>
      <c r="AA277" t="s">
        <v>1983</v>
      </c>
      <c r="AB277" t="s">
        <v>1718</v>
      </c>
      <c r="AC277" t="s">
        <v>1719</v>
      </c>
    </row>
    <row r="278" spans="1:29">
      <c r="A278" t="s">
        <v>1706</v>
      </c>
      <c r="B278">
        <v>4000003879</v>
      </c>
      <c r="C278" t="s">
        <v>1707</v>
      </c>
      <c r="D278" t="s">
        <v>1708</v>
      </c>
      <c r="E278">
        <v>2122000</v>
      </c>
      <c r="F278">
        <v>2510117010</v>
      </c>
      <c r="G278">
        <v>189384</v>
      </c>
      <c r="H278" t="s">
        <v>150</v>
      </c>
      <c r="I278" t="s">
        <v>1465</v>
      </c>
      <c r="J278" t="s">
        <v>1291</v>
      </c>
      <c r="K278" t="s">
        <v>1291</v>
      </c>
      <c r="L278">
        <v>2510117010</v>
      </c>
      <c r="M278" t="s">
        <v>1828</v>
      </c>
      <c r="N278" t="s">
        <v>1828</v>
      </c>
      <c r="O278">
        <v>255010081</v>
      </c>
      <c r="P278" t="s">
        <v>1981</v>
      </c>
      <c r="Q278" t="s">
        <v>1231</v>
      </c>
      <c r="R278">
        <v>15</v>
      </c>
      <c r="S278">
        <v>15</v>
      </c>
      <c r="T278" t="s">
        <v>1713</v>
      </c>
      <c r="U278" t="s">
        <v>1253</v>
      </c>
      <c r="V278" t="s">
        <v>2093</v>
      </c>
      <c r="W278">
        <v>189384</v>
      </c>
      <c r="X278">
        <v>0</v>
      </c>
      <c r="Y278" t="s">
        <v>1233</v>
      </c>
      <c r="Z278">
        <v>0</v>
      </c>
      <c r="AA278" t="s">
        <v>1983</v>
      </c>
      <c r="AB278" t="s">
        <v>1718</v>
      </c>
      <c r="AC278" t="s">
        <v>1719</v>
      </c>
    </row>
    <row r="279" spans="1:29">
      <c r="A279" t="s">
        <v>1706</v>
      </c>
      <c r="B279">
        <v>4000003879</v>
      </c>
      <c r="C279" t="s">
        <v>1707</v>
      </c>
      <c r="D279" t="s">
        <v>1708</v>
      </c>
      <c r="E279">
        <v>2122000</v>
      </c>
      <c r="F279">
        <v>2510117017</v>
      </c>
      <c r="G279">
        <v>189394</v>
      </c>
      <c r="H279" t="s">
        <v>135</v>
      </c>
      <c r="I279" t="s">
        <v>1417</v>
      </c>
      <c r="J279" t="s">
        <v>1291</v>
      </c>
      <c r="K279" t="s">
        <v>1291</v>
      </c>
      <c r="L279">
        <v>2510117017</v>
      </c>
      <c r="M279" t="s">
        <v>2207</v>
      </c>
      <c r="N279" t="s">
        <v>1473</v>
      </c>
      <c r="O279">
        <v>255010609</v>
      </c>
      <c r="P279" t="s">
        <v>1981</v>
      </c>
      <c r="Q279" t="s">
        <v>1231</v>
      </c>
      <c r="R279">
        <v>15</v>
      </c>
      <c r="S279">
        <v>15</v>
      </c>
      <c r="T279" t="s">
        <v>1713</v>
      </c>
      <c r="U279" t="s">
        <v>1253</v>
      </c>
      <c r="V279" t="s">
        <v>2208</v>
      </c>
      <c r="W279">
        <v>189394</v>
      </c>
      <c r="X279">
        <v>0</v>
      </c>
      <c r="Y279" t="s">
        <v>1233</v>
      </c>
      <c r="Z279">
        <v>0</v>
      </c>
      <c r="AA279" t="s">
        <v>1983</v>
      </c>
      <c r="AB279" t="s">
        <v>1718</v>
      </c>
      <c r="AC279" t="s">
        <v>1719</v>
      </c>
    </row>
    <row r="280" spans="1:29">
      <c r="A280" t="s">
        <v>1706</v>
      </c>
      <c r="B280">
        <v>4000003879</v>
      </c>
      <c r="C280" t="s">
        <v>1707</v>
      </c>
      <c r="D280" t="s">
        <v>1708</v>
      </c>
      <c r="E280">
        <v>2122000</v>
      </c>
      <c r="F280">
        <v>2510118510</v>
      </c>
      <c r="G280">
        <v>189477</v>
      </c>
      <c r="H280" t="s">
        <v>54</v>
      </c>
      <c r="I280" t="s">
        <v>1291</v>
      </c>
      <c r="J280" t="s">
        <v>1466</v>
      </c>
      <c r="K280" t="s">
        <v>1466</v>
      </c>
      <c r="L280">
        <v>2510118510</v>
      </c>
      <c r="M280" t="s">
        <v>1473</v>
      </c>
      <c r="N280" t="s">
        <v>1473</v>
      </c>
      <c r="O280">
        <v>255010609</v>
      </c>
      <c r="P280" t="s">
        <v>1981</v>
      </c>
      <c r="Q280" t="s">
        <v>1231</v>
      </c>
      <c r="R280">
        <v>15</v>
      </c>
      <c r="S280">
        <v>15</v>
      </c>
      <c r="T280" t="s">
        <v>1713</v>
      </c>
      <c r="U280" t="s">
        <v>1253</v>
      </c>
      <c r="V280" t="s">
        <v>2124</v>
      </c>
      <c r="W280">
        <v>189477</v>
      </c>
      <c r="X280">
        <v>0</v>
      </c>
      <c r="Y280" t="s">
        <v>1233</v>
      </c>
      <c r="Z280">
        <v>0</v>
      </c>
      <c r="AA280" t="s">
        <v>1983</v>
      </c>
      <c r="AB280" t="s">
        <v>1718</v>
      </c>
      <c r="AC280" t="s">
        <v>1719</v>
      </c>
    </row>
    <row r="281" spans="1:29">
      <c r="A281" t="s">
        <v>1706</v>
      </c>
      <c r="B281">
        <v>4000003879</v>
      </c>
      <c r="C281" t="s">
        <v>1707</v>
      </c>
      <c r="D281" t="s">
        <v>1708</v>
      </c>
      <c r="E281">
        <v>2122000</v>
      </c>
      <c r="F281">
        <v>2510124814</v>
      </c>
      <c r="G281">
        <v>189528</v>
      </c>
      <c r="H281" t="s">
        <v>54</v>
      </c>
      <c r="I281" t="s">
        <v>1290</v>
      </c>
      <c r="J281" t="s">
        <v>1420</v>
      </c>
      <c r="K281" t="s">
        <v>1420</v>
      </c>
      <c r="L281">
        <v>2510124814</v>
      </c>
      <c r="M281" t="s">
        <v>1300</v>
      </c>
      <c r="N281" t="s">
        <v>1442</v>
      </c>
      <c r="O281">
        <v>255011804</v>
      </c>
      <c r="P281" t="s">
        <v>1981</v>
      </c>
      <c r="Q281" t="s">
        <v>1231</v>
      </c>
      <c r="R281">
        <v>15</v>
      </c>
      <c r="S281">
        <v>15</v>
      </c>
      <c r="T281" t="s">
        <v>1713</v>
      </c>
      <c r="U281" t="s">
        <v>1253</v>
      </c>
      <c r="V281" t="s">
        <v>2209</v>
      </c>
      <c r="W281">
        <v>189528</v>
      </c>
      <c r="X281">
        <v>0</v>
      </c>
      <c r="Y281" t="s">
        <v>1233</v>
      </c>
      <c r="Z281">
        <v>0</v>
      </c>
      <c r="AA281" t="s">
        <v>1983</v>
      </c>
      <c r="AB281" t="s">
        <v>1718</v>
      </c>
      <c r="AC281" t="s">
        <v>1719</v>
      </c>
    </row>
    <row r="282" spans="1:29">
      <c r="A282" t="s">
        <v>1706</v>
      </c>
      <c r="B282">
        <v>4000003879</v>
      </c>
      <c r="C282" t="s">
        <v>1707</v>
      </c>
      <c r="D282" t="s">
        <v>1708</v>
      </c>
      <c r="E282">
        <v>2122000</v>
      </c>
      <c r="F282">
        <v>2510128413</v>
      </c>
      <c r="G282">
        <v>189558</v>
      </c>
      <c r="H282" t="s">
        <v>54</v>
      </c>
      <c r="I282" t="s">
        <v>1294</v>
      </c>
      <c r="J282" t="s">
        <v>1828</v>
      </c>
      <c r="K282" t="s">
        <v>1828</v>
      </c>
      <c r="L282">
        <v>2510128413</v>
      </c>
      <c r="M282" t="s">
        <v>1442</v>
      </c>
      <c r="N282" t="s">
        <v>1442</v>
      </c>
      <c r="O282">
        <v>255011804</v>
      </c>
      <c r="P282" t="s">
        <v>1981</v>
      </c>
      <c r="Q282" t="s">
        <v>1231</v>
      </c>
      <c r="R282">
        <v>15</v>
      </c>
      <c r="S282">
        <v>15</v>
      </c>
      <c r="T282" t="s">
        <v>1713</v>
      </c>
      <c r="U282" t="s">
        <v>1253</v>
      </c>
      <c r="V282" t="s">
        <v>2011</v>
      </c>
      <c r="W282">
        <v>189558</v>
      </c>
      <c r="X282">
        <v>0</v>
      </c>
      <c r="Y282" t="s">
        <v>1233</v>
      </c>
      <c r="Z282">
        <v>0</v>
      </c>
      <c r="AA282" t="s">
        <v>1983</v>
      </c>
      <c r="AB282" t="s">
        <v>1718</v>
      </c>
      <c r="AC282" t="s">
        <v>1719</v>
      </c>
    </row>
    <row r="283" spans="1:29">
      <c r="A283" t="s">
        <v>1706</v>
      </c>
      <c r="B283">
        <v>4000003879</v>
      </c>
      <c r="C283" t="s">
        <v>1707</v>
      </c>
      <c r="D283" t="s">
        <v>1708</v>
      </c>
      <c r="E283">
        <v>2122000</v>
      </c>
      <c r="F283">
        <v>2510133318</v>
      </c>
      <c r="G283">
        <v>189630</v>
      </c>
      <c r="H283" t="s">
        <v>54</v>
      </c>
      <c r="I283" t="s">
        <v>1295</v>
      </c>
      <c r="J283" t="s">
        <v>1458</v>
      </c>
      <c r="K283" t="s">
        <v>1458</v>
      </c>
      <c r="L283">
        <v>2510133318</v>
      </c>
      <c r="M283" t="s">
        <v>1301</v>
      </c>
      <c r="N283" t="s">
        <v>1840</v>
      </c>
      <c r="O283">
        <v>255012071</v>
      </c>
      <c r="P283" t="s">
        <v>1981</v>
      </c>
      <c r="Q283" t="s">
        <v>1231</v>
      </c>
      <c r="R283">
        <v>15</v>
      </c>
      <c r="S283">
        <v>15</v>
      </c>
      <c r="T283" t="s">
        <v>1713</v>
      </c>
      <c r="U283" t="s">
        <v>1253</v>
      </c>
      <c r="V283" t="s">
        <v>2210</v>
      </c>
      <c r="W283">
        <v>189630</v>
      </c>
      <c r="X283">
        <v>0</v>
      </c>
      <c r="Y283" t="s">
        <v>1233</v>
      </c>
      <c r="Z283">
        <v>0</v>
      </c>
      <c r="AA283" t="s">
        <v>1983</v>
      </c>
      <c r="AB283" t="s">
        <v>1718</v>
      </c>
      <c r="AC283" t="s">
        <v>1719</v>
      </c>
    </row>
    <row r="284" spans="1:29">
      <c r="A284" t="s">
        <v>1706</v>
      </c>
      <c r="B284">
        <v>4000003879</v>
      </c>
      <c r="C284" t="s">
        <v>1707</v>
      </c>
      <c r="D284" t="s">
        <v>1708</v>
      </c>
      <c r="E284">
        <v>2122000</v>
      </c>
      <c r="F284">
        <v>2510137145</v>
      </c>
      <c r="G284">
        <v>189431</v>
      </c>
      <c r="H284" t="s">
        <v>117</v>
      </c>
      <c r="I284" t="s">
        <v>1464</v>
      </c>
      <c r="J284" t="s">
        <v>2211</v>
      </c>
      <c r="K284" t="s">
        <v>2211</v>
      </c>
      <c r="L284">
        <v>2510137145</v>
      </c>
      <c r="M284" t="s">
        <v>1458</v>
      </c>
      <c r="N284" t="s">
        <v>1442</v>
      </c>
      <c r="O284">
        <v>255011804</v>
      </c>
      <c r="P284" t="s">
        <v>1981</v>
      </c>
      <c r="Q284" t="s">
        <v>1231</v>
      </c>
      <c r="R284">
        <v>15</v>
      </c>
      <c r="S284">
        <v>15</v>
      </c>
      <c r="T284" t="s">
        <v>1713</v>
      </c>
      <c r="U284" t="s">
        <v>1253</v>
      </c>
      <c r="V284" t="s">
        <v>2212</v>
      </c>
      <c r="W284">
        <v>189431</v>
      </c>
      <c r="X284">
        <v>0</v>
      </c>
      <c r="Y284" t="s">
        <v>1233</v>
      </c>
      <c r="Z284">
        <v>0</v>
      </c>
      <c r="AA284" t="s">
        <v>1983</v>
      </c>
      <c r="AB284" t="s">
        <v>1718</v>
      </c>
      <c r="AC284" t="s">
        <v>1719</v>
      </c>
    </row>
    <row r="285" spans="1:29">
      <c r="A285" t="s">
        <v>1706</v>
      </c>
      <c r="B285">
        <v>4000003879</v>
      </c>
      <c r="C285" t="s">
        <v>1707</v>
      </c>
      <c r="D285" t="s">
        <v>1708</v>
      </c>
      <c r="E285">
        <v>2122000</v>
      </c>
      <c r="F285">
        <v>2510137928</v>
      </c>
      <c r="G285">
        <v>189293</v>
      </c>
      <c r="H285" t="s">
        <v>117</v>
      </c>
      <c r="I285" t="s">
        <v>1288</v>
      </c>
      <c r="J285" t="s">
        <v>2211</v>
      </c>
      <c r="K285" t="s">
        <v>2211</v>
      </c>
      <c r="L285">
        <v>2510137928</v>
      </c>
      <c r="M285" t="s">
        <v>1420</v>
      </c>
      <c r="N285" t="s">
        <v>1442</v>
      </c>
      <c r="O285">
        <v>255011804</v>
      </c>
      <c r="P285" t="s">
        <v>1981</v>
      </c>
      <c r="Q285" t="s">
        <v>1231</v>
      </c>
      <c r="R285">
        <v>15</v>
      </c>
      <c r="S285">
        <v>15</v>
      </c>
      <c r="T285" t="s">
        <v>1713</v>
      </c>
      <c r="U285" t="s">
        <v>1253</v>
      </c>
      <c r="V285" t="s">
        <v>2036</v>
      </c>
      <c r="W285">
        <v>189293</v>
      </c>
      <c r="X285">
        <v>0</v>
      </c>
      <c r="Y285" t="s">
        <v>1233</v>
      </c>
      <c r="Z285">
        <v>0</v>
      </c>
      <c r="AA285" t="s">
        <v>1983</v>
      </c>
      <c r="AB285" t="s">
        <v>1718</v>
      </c>
      <c r="AC285" t="s">
        <v>1719</v>
      </c>
    </row>
    <row r="286" spans="1:29">
      <c r="A286" t="s">
        <v>1706</v>
      </c>
      <c r="B286">
        <v>4000003879</v>
      </c>
      <c r="C286" t="s">
        <v>1707</v>
      </c>
      <c r="D286" t="s">
        <v>1708</v>
      </c>
      <c r="E286">
        <v>2122000</v>
      </c>
      <c r="F286">
        <v>2510137961</v>
      </c>
      <c r="G286">
        <v>189419</v>
      </c>
      <c r="H286" t="s">
        <v>117</v>
      </c>
      <c r="I286" t="s">
        <v>2204</v>
      </c>
      <c r="J286" t="s">
        <v>2211</v>
      </c>
      <c r="K286" t="s">
        <v>2211</v>
      </c>
      <c r="L286">
        <v>2510137961</v>
      </c>
      <c r="M286" t="s">
        <v>1295</v>
      </c>
      <c r="N286" t="s">
        <v>1442</v>
      </c>
      <c r="O286">
        <v>255011804</v>
      </c>
      <c r="P286" t="s">
        <v>1981</v>
      </c>
      <c r="Q286" t="s">
        <v>1231</v>
      </c>
      <c r="R286">
        <v>15</v>
      </c>
      <c r="S286">
        <v>15</v>
      </c>
      <c r="T286" t="s">
        <v>1713</v>
      </c>
      <c r="U286" t="s">
        <v>1253</v>
      </c>
      <c r="V286" t="s">
        <v>2213</v>
      </c>
      <c r="W286">
        <v>189419</v>
      </c>
      <c r="X286" t="s">
        <v>1622</v>
      </c>
      <c r="Y286" t="s">
        <v>1233</v>
      </c>
      <c r="Z286" t="s">
        <v>1803</v>
      </c>
      <c r="AA286" t="s">
        <v>1983</v>
      </c>
      <c r="AB286" t="s">
        <v>1718</v>
      </c>
      <c r="AC286" t="s">
        <v>1719</v>
      </c>
    </row>
    <row r="287" spans="1:29">
      <c r="A287" t="s">
        <v>1706</v>
      </c>
      <c r="B287">
        <v>4000003879</v>
      </c>
      <c r="C287" t="s">
        <v>1707</v>
      </c>
      <c r="D287" t="s">
        <v>1708</v>
      </c>
      <c r="E287">
        <v>2122000</v>
      </c>
      <c r="F287">
        <v>2510137962</v>
      </c>
      <c r="G287">
        <v>189473</v>
      </c>
      <c r="H287" t="s">
        <v>117</v>
      </c>
      <c r="I287" t="s">
        <v>1464</v>
      </c>
      <c r="J287" t="s">
        <v>2211</v>
      </c>
      <c r="K287" t="s">
        <v>2211</v>
      </c>
      <c r="L287">
        <v>2510137962</v>
      </c>
      <c r="M287" t="s">
        <v>1458</v>
      </c>
      <c r="N287" t="s">
        <v>1442</v>
      </c>
      <c r="O287">
        <v>255011804</v>
      </c>
      <c r="P287" t="s">
        <v>1981</v>
      </c>
      <c r="Q287" t="s">
        <v>1231</v>
      </c>
      <c r="R287">
        <v>15</v>
      </c>
      <c r="S287">
        <v>15</v>
      </c>
      <c r="T287" t="s">
        <v>1713</v>
      </c>
      <c r="U287" t="s">
        <v>1253</v>
      </c>
      <c r="V287" t="s">
        <v>2214</v>
      </c>
      <c r="W287">
        <v>189473</v>
      </c>
      <c r="X287" t="s">
        <v>1622</v>
      </c>
      <c r="Y287" t="s">
        <v>1233</v>
      </c>
      <c r="Z287" t="s">
        <v>1803</v>
      </c>
      <c r="AA287" t="s">
        <v>1983</v>
      </c>
      <c r="AB287" t="s">
        <v>1718</v>
      </c>
      <c r="AC287" t="s">
        <v>1719</v>
      </c>
    </row>
    <row r="288" spans="1:29">
      <c r="A288" t="s">
        <v>1706</v>
      </c>
      <c r="B288">
        <v>4000003879</v>
      </c>
      <c r="C288" t="s">
        <v>1707</v>
      </c>
      <c r="D288" t="s">
        <v>1708</v>
      </c>
      <c r="E288">
        <v>2122000</v>
      </c>
      <c r="F288">
        <v>2510138470</v>
      </c>
      <c r="G288">
        <v>188783</v>
      </c>
      <c r="H288" t="s">
        <v>117</v>
      </c>
      <c r="I288" t="s">
        <v>1438</v>
      </c>
      <c r="J288" t="s">
        <v>1835</v>
      </c>
      <c r="K288" t="s">
        <v>1835</v>
      </c>
      <c r="L288">
        <v>2510138470</v>
      </c>
      <c r="M288" t="s">
        <v>2160</v>
      </c>
      <c r="N288" t="s">
        <v>1442</v>
      </c>
      <c r="O288">
        <v>255011804</v>
      </c>
      <c r="P288" t="s">
        <v>1981</v>
      </c>
      <c r="Q288" t="s">
        <v>1231</v>
      </c>
      <c r="R288">
        <v>15</v>
      </c>
      <c r="S288">
        <v>15</v>
      </c>
      <c r="T288" t="s">
        <v>1713</v>
      </c>
      <c r="U288" t="s">
        <v>1253</v>
      </c>
      <c r="V288" t="s">
        <v>2122</v>
      </c>
      <c r="W288">
        <v>188783</v>
      </c>
      <c r="X288">
        <v>0</v>
      </c>
      <c r="Y288" t="s">
        <v>1233</v>
      </c>
      <c r="Z288">
        <v>0</v>
      </c>
      <c r="AA288" t="s">
        <v>1983</v>
      </c>
      <c r="AB288" t="s">
        <v>1718</v>
      </c>
      <c r="AC288" t="s">
        <v>1719</v>
      </c>
    </row>
    <row r="289" spans="1:29">
      <c r="A289" t="s">
        <v>1706</v>
      </c>
      <c r="B289">
        <v>4000003879</v>
      </c>
      <c r="C289" t="s">
        <v>1707</v>
      </c>
      <c r="D289" t="s">
        <v>1708</v>
      </c>
      <c r="E289">
        <v>2122000</v>
      </c>
      <c r="F289">
        <v>2510139938</v>
      </c>
      <c r="G289">
        <v>189760</v>
      </c>
      <c r="H289" t="s">
        <v>54</v>
      </c>
      <c r="I289" t="s">
        <v>1297</v>
      </c>
      <c r="J289" t="s">
        <v>1298</v>
      </c>
      <c r="K289" t="s">
        <v>1298</v>
      </c>
      <c r="L289">
        <v>2510139938</v>
      </c>
      <c r="M289" t="s">
        <v>1304</v>
      </c>
      <c r="N289" t="s">
        <v>1483</v>
      </c>
      <c r="O289">
        <v>255012670</v>
      </c>
      <c r="P289" t="s">
        <v>1981</v>
      </c>
      <c r="Q289" t="s">
        <v>1231</v>
      </c>
      <c r="R289">
        <v>15</v>
      </c>
      <c r="S289">
        <v>15</v>
      </c>
      <c r="T289" t="s">
        <v>1713</v>
      </c>
      <c r="U289" t="s">
        <v>1253</v>
      </c>
      <c r="V289" t="s">
        <v>2215</v>
      </c>
      <c r="W289">
        <v>189760</v>
      </c>
      <c r="X289">
        <v>0</v>
      </c>
      <c r="Y289" t="s">
        <v>1233</v>
      </c>
      <c r="Z289">
        <v>0</v>
      </c>
      <c r="AA289" t="s">
        <v>1983</v>
      </c>
      <c r="AB289" t="s">
        <v>1718</v>
      </c>
      <c r="AC289" t="s">
        <v>1719</v>
      </c>
    </row>
    <row r="290" spans="1:29">
      <c r="A290" t="s">
        <v>1706</v>
      </c>
      <c r="B290">
        <v>4000003879</v>
      </c>
      <c r="C290" t="s">
        <v>1707</v>
      </c>
      <c r="D290" t="s">
        <v>1708</v>
      </c>
      <c r="E290">
        <v>2122000</v>
      </c>
      <c r="F290">
        <v>2510141221</v>
      </c>
      <c r="G290">
        <v>189718</v>
      </c>
      <c r="H290" t="s">
        <v>117</v>
      </c>
      <c r="I290" t="s">
        <v>1458</v>
      </c>
      <c r="J290" t="s">
        <v>1300</v>
      </c>
      <c r="K290" t="s">
        <v>1300</v>
      </c>
      <c r="L290">
        <v>2510141221</v>
      </c>
      <c r="M290" t="s">
        <v>1840</v>
      </c>
      <c r="N290" t="s">
        <v>1840</v>
      </c>
      <c r="O290">
        <v>255012071</v>
      </c>
      <c r="P290" t="s">
        <v>1981</v>
      </c>
      <c r="Q290" t="s">
        <v>1231</v>
      </c>
      <c r="R290">
        <v>15</v>
      </c>
      <c r="S290">
        <v>15</v>
      </c>
      <c r="T290" t="s">
        <v>1713</v>
      </c>
      <c r="U290" t="s">
        <v>1253</v>
      </c>
      <c r="V290" t="s">
        <v>2216</v>
      </c>
      <c r="W290">
        <v>189718</v>
      </c>
      <c r="X290">
        <v>0</v>
      </c>
      <c r="Y290" t="s">
        <v>1233</v>
      </c>
      <c r="Z290">
        <v>0</v>
      </c>
      <c r="AA290" t="s">
        <v>1983</v>
      </c>
      <c r="AB290" t="s">
        <v>1718</v>
      </c>
      <c r="AC290" t="s">
        <v>1719</v>
      </c>
    </row>
    <row r="291" spans="1:29">
      <c r="A291" t="s">
        <v>1706</v>
      </c>
      <c r="B291">
        <v>4000003879</v>
      </c>
      <c r="C291" t="s">
        <v>1707</v>
      </c>
      <c r="D291" t="s">
        <v>1708</v>
      </c>
      <c r="E291">
        <v>2122000</v>
      </c>
      <c r="F291">
        <v>2510142113</v>
      </c>
      <c r="G291">
        <v>189784</v>
      </c>
      <c r="H291" t="s">
        <v>54</v>
      </c>
      <c r="I291" t="s">
        <v>1298</v>
      </c>
      <c r="J291" t="s">
        <v>1300</v>
      </c>
      <c r="K291" t="s">
        <v>1300</v>
      </c>
      <c r="L291">
        <v>2510142113</v>
      </c>
      <c r="M291" t="s">
        <v>1479</v>
      </c>
      <c r="N291" t="s">
        <v>1483</v>
      </c>
      <c r="O291">
        <v>255012670</v>
      </c>
      <c r="P291" t="s">
        <v>1981</v>
      </c>
      <c r="Q291" t="s">
        <v>1231</v>
      </c>
      <c r="R291">
        <v>15</v>
      </c>
      <c r="S291">
        <v>15</v>
      </c>
      <c r="T291" t="s">
        <v>1713</v>
      </c>
      <c r="U291" t="s">
        <v>1253</v>
      </c>
      <c r="V291" t="s">
        <v>2217</v>
      </c>
      <c r="W291">
        <v>189784</v>
      </c>
      <c r="X291">
        <v>0</v>
      </c>
      <c r="Y291" t="s">
        <v>1233</v>
      </c>
      <c r="Z291">
        <v>0</v>
      </c>
      <c r="AA291" t="s">
        <v>1983</v>
      </c>
      <c r="AB291" t="s">
        <v>1718</v>
      </c>
      <c r="AC291" t="s">
        <v>1719</v>
      </c>
    </row>
    <row r="292" spans="1:29">
      <c r="A292" t="s">
        <v>1706</v>
      </c>
      <c r="B292">
        <v>4000003879</v>
      </c>
      <c r="C292" t="s">
        <v>1707</v>
      </c>
      <c r="D292" t="s">
        <v>1708</v>
      </c>
      <c r="E292">
        <v>2122000</v>
      </c>
      <c r="F292">
        <v>2510143262</v>
      </c>
      <c r="G292">
        <v>189764</v>
      </c>
      <c r="H292" t="s">
        <v>117</v>
      </c>
      <c r="I292" t="s">
        <v>1297</v>
      </c>
      <c r="J292" t="s">
        <v>2218</v>
      </c>
      <c r="K292" t="s">
        <v>2218</v>
      </c>
      <c r="L292">
        <v>2510143262</v>
      </c>
      <c r="M292" t="s">
        <v>1304</v>
      </c>
      <c r="N292" t="s">
        <v>1483</v>
      </c>
      <c r="O292">
        <v>255012670</v>
      </c>
      <c r="P292" t="s">
        <v>1981</v>
      </c>
      <c r="Q292" t="s">
        <v>1231</v>
      </c>
      <c r="R292">
        <v>15</v>
      </c>
      <c r="S292">
        <v>15</v>
      </c>
      <c r="T292" t="s">
        <v>1713</v>
      </c>
      <c r="U292" t="s">
        <v>1253</v>
      </c>
      <c r="V292" t="s">
        <v>2064</v>
      </c>
      <c r="W292">
        <v>189764</v>
      </c>
      <c r="X292">
        <v>0</v>
      </c>
      <c r="Y292" t="s">
        <v>1233</v>
      </c>
      <c r="Z292">
        <v>0</v>
      </c>
      <c r="AA292" t="s">
        <v>1983</v>
      </c>
      <c r="AB292" t="s">
        <v>1718</v>
      </c>
      <c r="AC292" t="s">
        <v>1719</v>
      </c>
    </row>
    <row r="293" spans="1:29">
      <c r="A293" t="s">
        <v>1706</v>
      </c>
      <c r="B293">
        <v>4000003879</v>
      </c>
      <c r="C293" t="s">
        <v>1707</v>
      </c>
      <c r="D293" t="s">
        <v>1708</v>
      </c>
      <c r="E293">
        <v>2122000</v>
      </c>
      <c r="F293">
        <v>2510143645</v>
      </c>
      <c r="G293">
        <v>189629</v>
      </c>
      <c r="H293" t="s">
        <v>137</v>
      </c>
      <c r="I293" t="s">
        <v>1295</v>
      </c>
      <c r="J293" t="s">
        <v>2218</v>
      </c>
      <c r="K293" t="s">
        <v>2218</v>
      </c>
      <c r="L293">
        <v>2510143645</v>
      </c>
      <c r="M293" t="s">
        <v>1301</v>
      </c>
      <c r="N293" t="s">
        <v>1840</v>
      </c>
      <c r="O293">
        <v>255012071</v>
      </c>
      <c r="P293" t="s">
        <v>1981</v>
      </c>
      <c r="Q293" t="s">
        <v>1231</v>
      </c>
      <c r="R293">
        <v>15</v>
      </c>
      <c r="S293">
        <v>15</v>
      </c>
      <c r="T293" t="s">
        <v>1713</v>
      </c>
      <c r="U293" t="s">
        <v>1253</v>
      </c>
      <c r="V293" t="s">
        <v>2127</v>
      </c>
      <c r="W293">
        <v>189629</v>
      </c>
      <c r="X293">
        <v>0</v>
      </c>
      <c r="Y293" t="s">
        <v>1233</v>
      </c>
      <c r="Z293">
        <v>0</v>
      </c>
      <c r="AA293" t="s">
        <v>1983</v>
      </c>
      <c r="AB293" t="s">
        <v>1718</v>
      </c>
      <c r="AC293" t="s">
        <v>1719</v>
      </c>
    </row>
    <row r="294" spans="1:29">
      <c r="A294" t="s">
        <v>1706</v>
      </c>
      <c r="B294">
        <v>4000003879</v>
      </c>
      <c r="C294" t="s">
        <v>1707</v>
      </c>
      <c r="D294" t="s">
        <v>1708</v>
      </c>
      <c r="E294">
        <v>2122000</v>
      </c>
      <c r="F294">
        <v>2510143653</v>
      </c>
      <c r="G294">
        <v>188934</v>
      </c>
      <c r="H294" t="s">
        <v>117</v>
      </c>
      <c r="I294" t="s">
        <v>1276</v>
      </c>
      <c r="J294" t="s">
        <v>2218</v>
      </c>
      <c r="K294" t="s">
        <v>2218</v>
      </c>
      <c r="L294">
        <v>2510143653</v>
      </c>
      <c r="M294" t="s">
        <v>1287</v>
      </c>
      <c r="N294" t="s">
        <v>1840</v>
      </c>
      <c r="O294">
        <v>255012071</v>
      </c>
      <c r="P294" t="s">
        <v>1981</v>
      </c>
      <c r="Q294" t="s">
        <v>1231</v>
      </c>
      <c r="R294">
        <v>15</v>
      </c>
      <c r="S294">
        <v>15</v>
      </c>
      <c r="T294" t="s">
        <v>1713</v>
      </c>
      <c r="U294" t="s">
        <v>1253</v>
      </c>
      <c r="V294" t="s">
        <v>2219</v>
      </c>
      <c r="W294">
        <v>188934</v>
      </c>
      <c r="X294">
        <v>0</v>
      </c>
      <c r="Y294" t="s">
        <v>1233</v>
      </c>
      <c r="Z294">
        <v>0</v>
      </c>
      <c r="AA294" t="s">
        <v>1983</v>
      </c>
      <c r="AB294" t="s">
        <v>1718</v>
      </c>
      <c r="AC294" t="s">
        <v>1719</v>
      </c>
    </row>
    <row r="295" spans="1:29">
      <c r="A295" t="s">
        <v>1706</v>
      </c>
      <c r="B295">
        <v>4000003879</v>
      </c>
      <c r="C295" t="s">
        <v>1707</v>
      </c>
      <c r="D295" t="s">
        <v>1708</v>
      </c>
      <c r="E295">
        <v>2122000</v>
      </c>
      <c r="F295">
        <v>2510146686</v>
      </c>
      <c r="G295">
        <v>189493</v>
      </c>
      <c r="H295" t="s">
        <v>117</v>
      </c>
      <c r="I295" t="s">
        <v>1291</v>
      </c>
      <c r="J295" t="s">
        <v>2220</v>
      </c>
      <c r="K295" t="s">
        <v>2220</v>
      </c>
      <c r="L295">
        <v>2510146686</v>
      </c>
      <c r="M295" t="s">
        <v>1473</v>
      </c>
      <c r="N295" t="s">
        <v>1840</v>
      </c>
      <c r="O295">
        <v>255012071</v>
      </c>
      <c r="P295" t="s">
        <v>1981</v>
      </c>
      <c r="Q295" t="s">
        <v>1231</v>
      </c>
      <c r="R295">
        <v>15</v>
      </c>
      <c r="S295">
        <v>15</v>
      </c>
      <c r="T295" t="s">
        <v>1713</v>
      </c>
      <c r="U295" t="s">
        <v>1253</v>
      </c>
      <c r="V295" t="s">
        <v>2221</v>
      </c>
      <c r="W295">
        <v>189493</v>
      </c>
      <c r="X295">
        <v>0</v>
      </c>
      <c r="Y295" t="s">
        <v>1233</v>
      </c>
      <c r="Z295">
        <v>0</v>
      </c>
      <c r="AA295" t="s">
        <v>1983</v>
      </c>
      <c r="AB295" t="s">
        <v>1718</v>
      </c>
      <c r="AC295" t="s">
        <v>1719</v>
      </c>
    </row>
    <row r="296" spans="1:29">
      <c r="A296" t="s">
        <v>1706</v>
      </c>
      <c r="B296">
        <v>4000003879</v>
      </c>
      <c r="C296" t="s">
        <v>1707</v>
      </c>
      <c r="D296" t="s">
        <v>1708</v>
      </c>
      <c r="E296">
        <v>2122000</v>
      </c>
      <c r="F296">
        <v>2510146687</v>
      </c>
      <c r="G296">
        <v>189495</v>
      </c>
      <c r="H296" t="s">
        <v>117</v>
      </c>
      <c r="I296" t="s">
        <v>1291</v>
      </c>
      <c r="J296" t="s">
        <v>2220</v>
      </c>
      <c r="K296" t="s">
        <v>2220</v>
      </c>
      <c r="L296">
        <v>2510146687</v>
      </c>
      <c r="M296" t="s">
        <v>1473</v>
      </c>
      <c r="N296" t="s">
        <v>1840</v>
      </c>
      <c r="O296">
        <v>255012071</v>
      </c>
      <c r="P296" t="s">
        <v>1981</v>
      </c>
      <c r="Q296" t="s">
        <v>1231</v>
      </c>
      <c r="R296">
        <v>15</v>
      </c>
      <c r="S296">
        <v>15</v>
      </c>
      <c r="T296" t="s">
        <v>1713</v>
      </c>
      <c r="U296" t="s">
        <v>1253</v>
      </c>
      <c r="V296" t="s">
        <v>2222</v>
      </c>
      <c r="W296">
        <v>189495</v>
      </c>
      <c r="X296">
        <v>0</v>
      </c>
      <c r="Y296" t="s">
        <v>1233</v>
      </c>
      <c r="Z296">
        <v>0</v>
      </c>
      <c r="AA296" t="s">
        <v>1983</v>
      </c>
      <c r="AB296" t="s">
        <v>1718</v>
      </c>
      <c r="AC296" t="s">
        <v>1719</v>
      </c>
    </row>
    <row r="297" spans="1:29">
      <c r="A297" t="s">
        <v>1706</v>
      </c>
      <c r="B297">
        <v>4000003879</v>
      </c>
      <c r="C297" t="s">
        <v>1707</v>
      </c>
      <c r="D297" t="s">
        <v>1708</v>
      </c>
      <c r="E297">
        <v>2122000</v>
      </c>
      <c r="F297">
        <v>2510148017</v>
      </c>
      <c r="G297">
        <v>189834</v>
      </c>
      <c r="H297" t="s">
        <v>54</v>
      </c>
      <c r="I297" t="s">
        <v>1302</v>
      </c>
      <c r="J297" t="s">
        <v>1305</v>
      </c>
      <c r="K297" t="s">
        <v>1305</v>
      </c>
      <c r="L297">
        <v>2510148017</v>
      </c>
      <c r="M297" t="s">
        <v>1307</v>
      </c>
      <c r="N297" t="s">
        <v>1310</v>
      </c>
      <c r="O297">
        <v>255013323</v>
      </c>
      <c r="P297" t="s">
        <v>1981</v>
      </c>
      <c r="Q297" t="s">
        <v>1231</v>
      </c>
      <c r="R297">
        <v>15</v>
      </c>
      <c r="S297">
        <v>15</v>
      </c>
      <c r="T297" t="s">
        <v>1713</v>
      </c>
      <c r="U297" t="s">
        <v>1253</v>
      </c>
      <c r="V297" t="s">
        <v>2022</v>
      </c>
      <c r="W297">
        <v>189834</v>
      </c>
      <c r="X297">
        <v>0</v>
      </c>
      <c r="Y297" t="s">
        <v>1233</v>
      </c>
      <c r="Z297">
        <v>0</v>
      </c>
      <c r="AA297" t="s">
        <v>1983</v>
      </c>
      <c r="AB297" t="s">
        <v>1718</v>
      </c>
      <c r="AC297" t="s">
        <v>1719</v>
      </c>
    </row>
    <row r="298" spans="1:29">
      <c r="A298" t="s">
        <v>1706</v>
      </c>
      <c r="B298">
        <v>4000003879</v>
      </c>
      <c r="C298" t="s">
        <v>1707</v>
      </c>
      <c r="D298" t="s">
        <v>1708</v>
      </c>
      <c r="E298">
        <v>2122000</v>
      </c>
      <c r="F298">
        <v>2510150197</v>
      </c>
      <c r="G298">
        <v>189751</v>
      </c>
      <c r="H298" t="s">
        <v>135</v>
      </c>
      <c r="I298" t="s">
        <v>1473</v>
      </c>
      <c r="J298" t="s">
        <v>1299</v>
      </c>
      <c r="K298" t="s">
        <v>1299</v>
      </c>
      <c r="L298">
        <v>2510150197</v>
      </c>
      <c r="M298" t="s">
        <v>2223</v>
      </c>
      <c r="N298" t="s">
        <v>1483</v>
      </c>
      <c r="O298">
        <v>255012670</v>
      </c>
      <c r="P298" t="s">
        <v>1981</v>
      </c>
      <c r="Q298" t="s">
        <v>1231</v>
      </c>
      <c r="R298">
        <v>15</v>
      </c>
      <c r="S298">
        <v>15</v>
      </c>
      <c r="T298" t="s">
        <v>1713</v>
      </c>
      <c r="U298" t="s">
        <v>1253</v>
      </c>
      <c r="V298" t="s">
        <v>2224</v>
      </c>
      <c r="W298">
        <v>189751</v>
      </c>
      <c r="X298" t="s">
        <v>1622</v>
      </c>
      <c r="Y298" t="s">
        <v>1233</v>
      </c>
      <c r="Z298" t="s">
        <v>1803</v>
      </c>
      <c r="AA298" t="s">
        <v>1983</v>
      </c>
      <c r="AB298" t="s">
        <v>1718</v>
      </c>
      <c r="AC298" t="s">
        <v>1719</v>
      </c>
    </row>
    <row r="299" spans="1:29">
      <c r="A299" t="s">
        <v>1706</v>
      </c>
      <c r="B299">
        <v>4000003879</v>
      </c>
      <c r="C299" t="s">
        <v>1707</v>
      </c>
      <c r="D299" t="s">
        <v>1708</v>
      </c>
      <c r="E299">
        <v>2122000</v>
      </c>
      <c r="F299">
        <v>2510150882</v>
      </c>
      <c r="G299">
        <v>189926</v>
      </c>
      <c r="H299" t="s">
        <v>54</v>
      </c>
      <c r="I299" t="s">
        <v>1299</v>
      </c>
      <c r="J299" t="s">
        <v>1301</v>
      </c>
      <c r="K299" t="s">
        <v>1301</v>
      </c>
      <c r="L299">
        <v>2510150882</v>
      </c>
      <c r="M299" t="s">
        <v>1437</v>
      </c>
      <c r="N299" t="s">
        <v>1310</v>
      </c>
      <c r="O299">
        <v>255013323</v>
      </c>
      <c r="P299" t="s">
        <v>1981</v>
      </c>
      <c r="Q299" t="s">
        <v>1231</v>
      </c>
      <c r="R299">
        <v>15</v>
      </c>
      <c r="S299">
        <v>15</v>
      </c>
      <c r="T299" t="s">
        <v>1713</v>
      </c>
      <c r="U299" t="s">
        <v>1253</v>
      </c>
      <c r="V299" t="s">
        <v>2225</v>
      </c>
      <c r="W299">
        <v>189926</v>
      </c>
      <c r="X299">
        <v>0</v>
      </c>
      <c r="Y299" t="s">
        <v>1233</v>
      </c>
      <c r="Z299">
        <v>0</v>
      </c>
      <c r="AA299" t="s">
        <v>1983</v>
      </c>
      <c r="AB299" t="s">
        <v>1718</v>
      </c>
      <c r="AC299" t="s">
        <v>1719</v>
      </c>
    </row>
    <row r="300" spans="1:29">
      <c r="A300" t="s">
        <v>1706</v>
      </c>
      <c r="B300">
        <v>4000003879</v>
      </c>
      <c r="C300" t="s">
        <v>1707</v>
      </c>
      <c r="D300" t="s">
        <v>1708</v>
      </c>
      <c r="E300">
        <v>2122000</v>
      </c>
      <c r="F300">
        <v>2510156053</v>
      </c>
      <c r="G300">
        <v>189999</v>
      </c>
      <c r="H300" t="s">
        <v>54</v>
      </c>
      <c r="I300" t="s">
        <v>1303</v>
      </c>
      <c r="J300" t="s">
        <v>1304</v>
      </c>
      <c r="K300" t="s">
        <v>1304</v>
      </c>
      <c r="L300">
        <v>2510156053</v>
      </c>
      <c r="M300" t="s">
        <v>1308</v>
      </c>
      <c r="N300" t="s">
        <v>1449</v>
      </c>
      <c r="O300">
        <v>255014435</v>
      </c>
      <c r="P300" t="s">
        <v>1981</v>
      </c>
      <c r="Q300" t="s">
        <v>1231</v>
      </c>
      <c r="R300">
        <v>15</v>
      </c>
      <c r="S300">
        <v>15</v>
      </c>
      <c r="T300" t="s">
        <v>1713</v>
      </c>
      <c r="U300" t="s">
        <v>1253</v>
      </c>
      <c r="V300" t="s">
        <v>2042</v>
      </c>
      <c r="W300">
        <v>189999</v>
      </c>
      <c r="X300">
        <v>0</v>
      </c>
      <c r="Y300" t="s">
        <v>1233</v>
      </c>
      <c r="Z300">
        <v>0</v>
      </c>
      <c r="AA300" t="s">
        <v>1983</v>
      </c>
      <c r="AB300" t="s">
        <v>1718</v>
      </c>
      <c r="AC300" t="s">
        <v>1719</v>
      </c>
    </row>
    <row r="301" spans="1:29">
      <c r="A301" t="s">
        <v>1706</v>
      </c>
      <c r="B301">
        <v>4000003879</v>
      </c>
      <c r="C301" t="s">
        <v>1707</v>
      </c>
      <c r="D301" t="s">
        <v>1708</v>
      </c>
      <c r="E301">
        <v>2122000</v>
      </c>
      <c r="F301">
        <v>2510157469</v>
      </c>
      <c r="G301">
        <v>190006</v>
      </c>
      <c r="H301" t="s">
        <v>54</v>
      </c>
      <c r="I301" t="s">
        <v>1304</v>
      </c>
      <c r="J301" t="s">
        <v>1479</v>
      </c>
      <c r="K301" t="s">
        <v>1479</v>
      </c>
      <c r="L301">
        <v>2510157469</v>
      </c>
      <c r="M301" t="s">
        <v>1482</v>
      </c>
      <c r="N301" t="s">
        <v>1449</v>
      </c>
      <c r="O301">
        <v>255014435</v>
      </c>
      <c r="P301" t="s">
        <v>1981</v>
      </c>
      <c r="Q301" t="s">
        <v>1231</v>
      </c>
      <c r="R301">
        <v>15</v>
      </c>
      <c r="S301">
        <v>15</v>
      </c>
      <c r="T301" t="s">
        <v>1713</v>
      </c>
      <c r="U301" t="s">
        <v>1253</v>
      </c>
      <c r="V301" t="s">
        <v>2226</v>
      </c>
      <c r="W301">
        <v>190006</v>
      </c>
      <c r="X301">
        <v>0</v>
      </c>
      <c r="Y301" t="s">
        <v>1233</v>
      </c>
      <c r="Z301">
        <v>0</v>
      </c>
      <c r="AA301" t="s">
        <v>1983</v>
      </c>
      <c r="AB301" t="s">
        <v>1718</v>
      </c>
      <c r="AC301" t="s">
        <v>1719</v>
      </c>
    </row>
    <row r="302" spans="1:29">
      <c r="A302" t="s">
        <v>1706</v>
      </c>
      <c r="B302">
        <v>4000003879</v>
      </c>
      <c r="C302" t="s">
        <v>1707</v>
      </c>
      <c r="D302" t="s">
        <v>1708</v>
      </c>
      <c r="E302">
        <v>2122000</v>
      </c>
      <c r="F302">
        <v>2510158575</v>
      </c>
      <c r="G302">
        <v>187238</v>
      </c>
      <c r="H302" t="s">
        <v>117</v>
      </c>
      <c r="I302" t="s">
        <v>2227</v>
      </c>
      <c r="J302" t="s">
        <v>1479</v>
      </c>
      <c r="K302" t="s">
        <v>1479</v>
      </c>
      <c r="L302">
        <v>2510158575</v>
      </c>
      <c r="M302" t="s">
        <v>2228</v>
      </c>
      <c r="N302" t="s">
        <v>1310</v>
      </c>
      <c r="O302">
        <v>255013323</v>
      </c>
      <c r="P302" t="s">
        <v>1981</v>
      </c>
      <c r="Q302" t="s">
        <v>1231</v>
      </c>
      <c r="R302">
        <v>15</v>
      </c>
      <c r="S302">
        <v>15</v>
      </c>
      <c r="T302" t="s">
        <v>1713</v>
      </c>
      <c r="U302" t="s">
        <v>1253</v>
      </c>
      <c r="V302" t="s">
        <v>2229</v>
      </c>
      <c r="W302">
        <v>187238</v>
      </c>
      <c r="X302" t="s">
        <v>1622</v>
      </c>
      <c r="Y302" t="s">
        <v>1233</v>
      </c>
      <c r="Z302" t="s">
        <v>1803</v>
      </c>
      <c r="AA302" t="s">
        <v>1983</v>
      </c>
      <c r="AB302" t="s">
        <v>1718</v>
      </c>
      <c r="AC302" t="s">
        <v>1719</v>
      </c>
    </row>
    <row r="303" spans="1:29">
      <c r="A303" t="s">
        <v>1706</v>
      </c>
      <c r="B303">
        <v>4000003879</v>
      </c>
      <c r="C303" t="s">
        <v>1707</v>
      </c>
      <c r="D303" t="s">
        <v>1708</v>
      </c>
      <c r="E303">
        <v>2122000</v>
      </c>
      <c r="F303">
        <v>2510158576</v>
      </c>
      <c r="G303">
        <v>188845</v>
      </c>
      <c r="H303" t="s">
        <v>177</v>
      </c>
      <c r="I303" t="s">
        <v>1452</v>
      </c>
      <c r="J303" t="s">
        <v>1479</v>
      </c>
      <c r="K303" t="s">
        <v>1479</v>
      </c>
      <c r="L303">
        <v>2510158576</v>
      </c>
      <c r="M303" t="s">
        <v>1450</v>
      </c>
      <c r="N303" t="s">
        <v>1310</v>
      </c>
      <c r="O303">
        <v>255013323</v>
      </c>
      <c r="P303" t="s">
        <v>1981</v>
      </c>
      <c r="Q303" t="s">
        <v>1231</v>
      </c>
      <c r="R303">
        <v>15</v>
      </c>
      <c r="S303">
        <v>15</v>
      </c>
      <c r="T303" t="s">
        <v>1713</v>
      </c>
      <c r="U303" t="s">
        <v>1253</v>
      </c>
      <c r="V303" t="s">
        <v>2230</v>
      </c>
      <c r="W303">
        <v>188845</v>
      </c>
      <c r="X303" t="s">
        <v>1622</v>
      </c>
      <c r="Y303" t="s">
        <v>1233</v>
      </c>
      <c r="Z303" t="s">
        <v>1803</v>
      </c>
      <c r="AA303" t="s">
        <v>1983</v>
      </c>
      <c r="AB303" t="s">
        <v>1718</v>
      </c>
      <c r="AC303" t="s">
        <v>1719</v>
      </c>
    </row>
    <row r="304" spans="1:29">
      <c r="A304" t="s">
        <v>1706</v>
      </c>
      <c r="B304">
        <v>4000003879</v>
      </c>
      <c r="C304" t="s">
        <v>1707</v>
      </c>
      <c r="D304" t="s">
        <v>1708</v>
      </c>
      <c r="E304">
        <v>2122000</v>
      </c>
      <c r="F304">
        <v>2510161010</v>
      </c>
      <c r="G304">
        <v>190000</v>
      </c>
      <c r="H304" t="s">
        <v>252</v>
      </c>
      <c r="I304" t="s">
        <v>1303</v>
      </c>
      <c r="J304" t="s">
        <v>1483</v>
      </c>
      <c r="K304" t="s">
        <v>1483</v>
      </c>
      <c r="L304">
        <v>2510161010</v>
      </c>
      <c r="M304" t="s">
        <v>1308</v>
      </c>
      <c r="N304" t="s">
        <v>1449</v>
      </c>
      <c r="O304">
        <v>255014435</v>
      </c>
      <c r="P304" t="s">
        <v>1981</v>
      </c>
      <c r="Q304" t="s">
        <v>1231</v>
      </c>
      <c r="R304">
        <v>15</v>
      </c>
      <c r="S304">
        <v>15</v>
      </c>
      <c r="T304" t="s">
        <v>1713</v>
      </c>
      <c r="U304" t="s">
        <v>1253</v>
      </c>
      <c r="V304" t="s">
        <v>2231</v>
      </c>
      <c r="W304">
        <v>190000</v>
      </c>
      <c r="X304">
        <v>0</v>
      </c>
      <c r="Y304" t="s">
        <v>1233</v>
      </c>
      <c r="Z304">
        <v>0</v>
      </c>
      <c r="AA304" t="s">
        <v>1983</v>
      </c>
      <c r="AB304" t="s">
        <v>1718</v>
      </c>
      <c r="AC304" t="s">
        <v>1719</v>
      </c>
    </row>
    <row r="305" spans="1:29">
      <c r="A305" t="s">
        <v>1706</v>
      </c>
      <c r="B305">
        <v>4000003879</v>
      </c>
      <c r="C305" t="s">
        <v>1707</v>
      </c>
      <c r="D305" t="s">
        <v>1708</v>
      </c>
      <c r="E305">
        <v>2122000</v>
      </c>
      <c r="F305">
        <v>2510163932</v>
      </c>
      <c r="G305">
        <v>190022</v>
      </c>
      <c r="H305" t="s">
        <v>117</v>
      </c>
      <c r="I305" t="s">
        <v>1479</v>
      </c>
      <c r="J305" t="s">
        <v>1307</v>
      </c>
      <c r="K305" t="s">
        <v>1307</v>
      </c>
      <c r="L305">
        <v>2510163932</v>
      </c>
      <c r="M305" t="s">
        <v>1468</v>
      </c>
      <c r="N305" t="s">
        <v>1449</v>
      </c>
      <c r="O305">
        <v>255014435</v>
      </c>
      <c r="P305" t="s">
        <v>1981</v>
      </c>
      <c r="Q305" t="s">
        <v>1231</v>
      </c>
      <c r="R305">
        <v>15</v>
      </c>
      <c r="S305">
        <v>15</v>
      </c>
      <c r="T305" t="s">
        <v>1713</v>
      </c>
      <c r="U305" t="s">
        <v>1253</v>
      </c>
      <c r="V305" t="s">
        <v>2232</v>
      </c>
      <c r="W305">
        <v>190022</v>
      </c>
      <c r="X305">
        <v>0</v>
      </c>
      <c r="Y305" t="s">
        <v>1233</v>
      </c>
      <c r="Z305">
        <v>0</v>
      </c>
      <c r="AA305" t="s">
        <v>1983</v>
      </c>
      <c r="AB305" t="s">
        <v>1718</v>
      </c>
      <c r="AC305" t="s">
        <v>1719</v>
      </c>
    </row>
    <row r="306" spans="1:29">
      <c r="A306" t="s">
        <v>1706</v>
      </c>
      <c r="B306">
        <v>4000003879</v>
      </c>
      <c r="C306" t="s">
        <v>1707</v>
      </c>
      <c r="D306" t="s">
        <v>1708</v>
      </c>
      <c r="E306">
        <v>2122000</v>
      </c>
      <c r="F306">
        <v>2510163969</v>
      </c>
      <c r="G306">
        <v>190211</v>
      </c>
      <c r="H306" t="s">
        <v>54</v>
      </c>
      <c r="I306" t="s">
        <v>1306</v>
      </c>
      <c r="J306" t="s">
        <v>1307</v>
      </c>
      <c r="K306" t="s">
        <v>1307</v>
      </c>
      <c r="L306">
        <v>2510163969</v>
      </c>
      <c r="M306" t="s">
        <v>1312</v>
      </c>
      <c r="N306" t="s">
        <v>1497</v>
      </c>
      <c r="O306">
        <v>255014745</v>
      </c>
      <c r="P306" t="s">
        <v>1981</v>
      </c>
      <c r="Q306" t="s">
        <v>1231</v>
      </c>
      <c r="R306">
        <v>15</v>
      </c>
      <c r="S306">
        <v>15</v>
      </c>
      <c r="T306" t="s">
        <v>1713</v>
      </c>
      <c r="U306" t="s">
        <v>1253</v>
      </c>
      <c r="V306" t="s">
        <v>2233</v>
      </c>
      <c r="W306">
        <v>190211</v>
      </c>
      <c r="X306">
        <v>0</v>
      </c>
      <c r="Y306" t="s">
        <v>1233</v>
      </c>
      <c r="Z306">
        <v>0</v>
      </c>
      <c r="AA306" t="s">
        <v>1983</v>
      </c>
      <c r="AB306" t="s">
        <v>1718</v>
      </c>
      <c r="AC306" t="s">
        <v>1719</v>
      </c>
    </row>
    <row r="307" spans="1:29">
      <c r="A307" t="s">
        <v>1706</v>
      </c>
      <c r="B307">
        <v>4000003879</v>
      </c>
      <c r="C307" t="s">
        <v>1707</v>
      </c>
      <c r="D307" t="s">
        <v>1708</v>
      </c>
      <c r="E307">
        <v>2122000</v>
      </c>
      <c r="F307">
        <v>2510163970</v>
      </c>
      <c r="G307">
        <v>190212</v>
      </c>
      <c r="H307" t="s">
        <v>54</v>
      </c>
      <c r="I307" t="s">
        <v>1306</v>
      </c>
      <c r="J307" t="s">
        <v>1307</v>
      </c>
      <c r="K307" t="s">
        <v>1307</v>
      </c>
      <c r="L307">
        <v>2510163970</v>
      </c>
      <c r="M307" t="s">
        <v>1312</v>
      </c>
      <c r="N307" t="s">
        <v>1497</v>
      </c>
      <c r="O307">
        <v>255014745</v>
      </c>
      <c r="P307" t="s">
        <v>1981</v>
      </c>
      <c r="Q307" t="s">
        <v>1231</v>
      </c>
      <c r="R307">
        <v>15</v>
      </c>
      <c r="S307">
        <v>15</v>
      </c>
      <c r="T307" t="s">
        <v>1713</v>
      </c>
      <c r="U307" t="s">
        <v>1253</v>
      </c>
      <c r="V307" t="s">
        <v>2234</v>
      </c>
      <c r="W307">
        <v>190212</v>
      </c>
      <c r="X307">
        <v>0</v>
      </c>
      <c r="Y307" t="s">
        <v>1233</v>
      </c>
      <c r="Z307">
        <v>0</v>
      </c>
      <c r="AA307" t="s">
        <v>1983</v>
      </c>
      <c r="AB307" t="s">
        <v>1718</v>
      </c>
      <c r="AC307" t="s">
        <v>1719</v>
      </c>
    </row>
    <row r="308" spans="1:29">
      <c r="A308" t="s">
        <v>1706</v>
      </c>
      <c r="B308">
        <v>4000003879</v>
      </c>
      <c r="C308" t="s">
        <v>1707</v>
      </c>
      <c r="D308" t="s">
        <v>1708</v>
      </c>
      <c r="E308">
        <v>2122000</v>
      </c>
      <c r="F308">
        <v>2510165191</v>
      </c>
      <c r="G308">
        <v>181459</v>
      </c>
      <c r="H308" t="s">
        <v>137</v>
      </c>
      <c r="I308" t="s">
        <v>2235</v>
      </c>
      <c r="J308" t="s">
        <v>1307</v>
      </c>
      <c r="K308" t="s">
        <v>1307</v>
      </c>
      <c r="L308">
        <v>2510165191</v>
      </c>
      <c r="M308" t="s">
        <v>2236</v>
      </c>
      <c r="N308" t="s">
        <v>1449</v>
      </c>
      <c r="O308">
        <v>255014435</v>
      </c>
      <c r="P308" t="s">
        <v>1981</v>
      </c>
      <c r="Q308" t="s">
        <v>1231</v>
      </c>
      <c r="R308">
        <v>15</v>
      </c>
      <c r="S308">
        <v>15</v>
      </c>
      <c r="T308" t="s">
        <v>1713</v>
      </c>
      <c r="U308" t="s">
        <v>1253</v>
      </c>
      <c r="V308" t="s">
        <v>2237</v>
      </c>
      <c r="W308">
        <v>181459</v>
      </c>
      <c r="X308" t="s">
        <v>1622</v>
      </c>
      <c r="Y308" t="s">
        <v>1233</v>
      </c>
      <c r="Z308" t="s">
        <v>1803</v>
      </c>
      <c r="AA308" t="s">
        <v>1983</v>
      </c>
      <c r="AB308" t="s">
        <v>1718</v>
      </c>
      <c r="AC308" t="s">
        <v>1719</v>
      </c>
    </row>
    <row r="309" spans="1:29">
      <c r="A309" t="s">
        <v>1706</v>
      </c>
      <c r="B309">
        <v>4000003879</v>
      </c>
      <c r="C309" t="s">
        <v>1707</v>
      </c>
      <c r="D309" t="s">
        <v>1708</v>
      </c>
      <c r="E309">
        <v>2122000</v>
      </c>
      <c r="F309">
        <v>2510166601</v>
      </c>
      <c r="G309">
        <v>185671</v>
      </c>
      <c r="H309" t="s">
        <v>117</v>
      </c>
      <c r="I309" t="s">
        <v>2238</v>
      </c>
      <c r="J309" t="s">
        <v>1437</v>
      </c>
      <c r="K309" t="s">
        <v>1437</v>
      </c>
      <c r="L309">
        <v>2510166601</v>
      </c>
      <c r="M309" t="s">
        <v>2239</v>
      </c>
      <c r="N309" t="s">
        <v>1449</v>
      </c>
      <c r="O309">
        <v>255014435</v>
      </c>
      <c r="P309" t="s">
        <v>1981</v>
      </c>
      <c r="Q309" t="s">
        <v>1231</v>
      </c>
      <c r="R309">
        <v>15</v>
      </c>
      <c r="S309">
        <v>15</v>
      </c>
      <c r="T309" t="s">
        <v>1713</v>
      </c>
      <c r="U309" t="s">
        <v>1253</v>
      </c>
      <c r="V309" t="s">
        <v>2240</v>
      </c>
      <c r="W309">
        <v>185671</v>
      </c>
      <c r="X309" t="s">
        <v>1622</v>
      </c>
      <c r="Y309" t="s">
        <v>1233</v>
      </c>
      <c r="Z309" t="s">
        <v>1803</v>
      </c>
      <c r="AA309" t="s">
        <v>1983</v>
      </c>
      <c r="AB309" t="s">
        <v>1718</v>
      </c>
      <c r="AC309" t="s">
        <v>1719</v>
      </c>
    </row>
    <row r="310" spans="1:29">
      <c r="A310" t="s">
        <v>1706</v>
      </c>
      <c r="B310">
        <v>4000003879</v>
      </c>
      <c r="C310" t="s">
        <v>1707</v>
      </c>
      <c r="D310" t="s">
        <v>1708</v>
      </c>
      <c r="E310">
        <v>2122000</v>
      </c>
      <c r="F310">
        <v>2510166602</v>
      </c>
      <c r="G310">
        <v>187525</v>
      </c>
      <c r="H310" t="s">
        <v>117</v>
      </c>
      <c r="I310" t="s">
        <v>2012</v>
      </c>
      <c r="J310" t="s">
        <v>1437</v>
      </c>
      <c r="K310" t="s">
        <v>1437</v>
      </c>
      <c r="L310">
        <v>2510166602</v>
      </c>
      <c r="M310" t="s">
        <v>1230</v>
      </c>
      <c r="N310" t="s">
        <v>1449</v>
      </c>
      <c r="O310">
        <v>255014435</v>
      </c>
      <c r="P310" t="s">
        <v>1981</v>
      </c>
      <c r="Q310" t="s">
        <v>1231</v>
      </c>
      <c r="R310">
        <v>15</v>
      </c>
      <c r="S310">
        <v>15</v>
      </c>
      <c r="T310" t="s">
        <v>1713</v>
      </c>
      <c r="U310" t="s">
        <v>1253</v>
      </c>
      <c r="V310" t="s">
        <v>2241</v>
      </c>
      <c r="W310">
        <v>187525</v>
      </c>
      <c r="X310" t="s">
        <v>1622</v>
      </c>
      <c r="Y310" t="s">
        <v>1233</v>
      </c>
      <c r="Z310" t="s">
        <v>1803</v>
      </c>
      <c r="AA310" t="s">
        <v>1983</v>
      </c>
      <c r="AB310" t="s">
        <v>1718</v>
      </c>
      <c r="AC310" t="s">
        <v>1719</v>
      </c>
    </row>
    <row r="311" spans="1:29">
      <c r="A311" t="s">
        <v>1706</v>
      </c>
      <c r="B311">
        <v>4000003879</v>
      </c>
      <c r="C311" t="s">
        <v>1707</v>
      </c>
      <c r="D311" t="s">
        <v>1708</v>
      </c>
      <c r="E311">
        <v>2122000</v>
      </c>
      <c r="F311">
        <v>2510166603</v>
      </c>
      <c r="G311">
        <v>187652</v>
      </c>
      <c r="H311" t="s">
        <v>117</v>
      </c>
      <c r="I311" t="s">
        <v>1720</v>
      </c>
      <c r="J311" t="s">
        <v>1437</v>
      </c>
      <c r="K311" t="s">
        <v>1437</v>
      </c>
      <c r="L311">
        <v>2510166603</v>
      </c>
      <c r="M311" t="s">
        <v>2035</v>
      </c>
      <c r="N311" t="s">
        <v>1449</v>
      </c>
      <c r="O311">
        <v>255014435</v>
      </c>
      <c r="P311" t="s">
        <v>1981</v>
      </c>
      <c r="Q311" t="s">
        <v>1231</v>
      </c>
      <c r="R311">
        <v>15</v>
      </c>
      <c r="S311">
        <v>15</v>
      </c>
      <c r="T311" t="s">
        <v>1713</v>
      </c>
      <c r="U311" t="s">
        <v>1253</v>
      </c>
      <c r="V311" t="s">
        <v>2242</v>
      </c>
      <c r="W311">
        <v>187652</v>
      </c>
      <c r="X311" t="s">
        <v>1622</v>
      </c>
      <c r="Y311" t="s">
        <v>1233</v>
      </c>
      <c r="Z311" t="s">
        <v>1803</v>
      </c>
      <c r="AA311" t="s">
        <v>1983</v>
      </c>
      <c r="AB311" t="s">
        <v>1718</v>
      </c>
      <c r="AC311" t="s">
        <v>1719</v>
      </c>
    </row>
    <row r="312" spans="1:29">
      <c r="A312" t="s">
        <v>1706</v>
      </c>
      <c r="B312">
        <v>4000003879</v>
      </c>
      <c r="C312" t="s">
        <v>1707</v>
      </c>
      <c r="D312" t="s">
        <v>1708</v>
      </c>
      <c r="E312">
        <v>2122000</v>
      </c>
      <c r="F312">
        <v>2510166604</v>
      </c>
      <c r="G312">
        <v>188329</v>
      </c>
      <c r="H312" t="s">
        <v>117</v>
      </c>
      <c r="I312" t="s">
        <v>1267</v>
      </c>
      <c r="J312" t="s">
        <v>1437</v>
      </c>
      <c r="K312" t="s">
        <v>1437</v>
      </c>
      <c r="L312">
        <v>2510166604</v>
      </c>
      <c r="M312" t="s">
        <v>1271</v>
      </c>
      <c r="N312" t="s">
        <v>1449</v>
      </c>
      <c r="O312">
        <v>255014435</v>
      </c>
      <c r="P312" t="s">
        <v>1981</v>
      </c>
      <c r="Q312" t="s">
        <v>1231</v>
      </c>
      <c r="R312">
        <v>15</v>
      </c>
      <c r="S312">
        <v>15</v>
      </c>
      <c r="T312" t="s">
        <v>1713</v>
      </c>
      <c r="U312" t="s">
        <v>1253</v>
      </c>
      <c r="V312" t="s">
        <v>2243</v>
      </c>
      <c r="W312">
        <v>188329</v>
      </c>
      <c r="X312" t="s">
        <v>1622</v>
      </c>
      <c r="Y312" t="s">
        <v>1233</v>
      </c>
      <c r="Z312" t="s">
        <v>1803</v>
      </c>
      <c r="AA312" t="s">
        <v>1983</v>
      </c>
      <c r="AB312" t="s">
        <v>1718</v>
      </c>
      <c r="AC312" t="s">
        <v>1719</v>
      </c>
    </row>
    <row r="313" spans="1:29">
      <c r="A313" t="s">
        <v>1706</v>
      </c>
      <c r="B313">
        <v>4000003879</v>
      </c>
      <c r="C313" t="s">
        <v>1707</v>
      </c>
      <c r="D313" t="s">
        <v>1708</v>
      </c>
      <c r="E313">
        <v>2122000</v>
      </c>
      <c r="F313">
        <v>2510166605</v>
      </c>
      <c r="G313">
        <v>188554</v>
      </c>
      <c r="H313" t="s">
        <v>117</v>
      </c>
      <c r="I313" t="s">
        <v>1445</v>
      </c>
      <c r="J313" t="s">
        <v>1437</v>
      </c>
      <c r="K313" t="s">
        <v>1437</v>
      </c>
      <c r="L313">
        <v>2510166605</v>
      </c>
      <c r="M313" t="s">
        <v>1787</v>
      </c>
      <c r="N313" t="s">
        <v>1449</v>
      </c>
      <c r="O313">
        <v>255014435</v>
      </c>
      <c r="P313" t="s">
        <v>1981</v>
      </c>
      <c r="Q313" t="s">
        <v>1231</v>
      </c>
      <c r="R313">
        <v>15</v>
      </c>
      <c r="S313">
        <v>15</v>
      </c>
      <c r="T313" t="s">
        <v>1713</v>
      </c>
      <c r="U313" t="s">
        <v>1253</v>
      </c>
      <c r="V313" t="s">
        <v>2098</v>
      </c>
      <c r="W313">
        <v>188554</v>
      </c>
      <c r="X313" t="s">
        <v>1622</v>
      </c>
      <c r="Y313" t="s">
        <v>1233</v>
      </c>
      <c r="Z313" t="s">
        <v>1803</v>
      </c>
      <c r="AA313" t="s">
        <v>1983</v>
      </c>
      <c r="AB313" t="s">
        <v>1718</v>
      </c>
      <c r="AC313" t="s">
        <v>1719</v>
      </c>
    </row>
    <row r="314" spans="1:29">
      <c r="A314" t="s">
        <v>1706</v>
      </c>
      <c r="B314">
        <v>4000003879</v>
      </c>
      <c r="C314" t="s">
        <v>1707</v>
      </c>
      <c r="D314" t="s">
        <v>1708</v>
      </c>
      <c r="E314">
        <v>2122000</v>
      </c>
      <c r="F314">
        <v>2510166606</v>
      </c>
      <c r="G314">
        <v>189361</v>
      </c>
      <c r="H314" t="s">
        <v>117</v>
      </c>
      <c r="I314" t="s">
        <v>1462</v>
      </c>
      <c r="J314" t="s">
        <v>1437</v>
      </c>
      <c r="K314" t="s">
        <v>1437</v>
      </c>
      <c r="L314">
        <v>2510166606</v>
      </c>
      <c r="M314" t="s">
        <v>1294</v>
      </c>
      <c r="N314" t="s">
        <v>1449</v>
      </c>
      <c r="O314">
        <v>255014435</v>
      </c>
      <c r="P314" t="s">
        <v>1981</v>
      </c>
      <c r="Q314" t="s">
        <v>1231</v>
      </c>
      <c r="R314">
        <v>15</v>
      </c>
      <c r="S314">
        <v>15</v>
      </c>
      <c r="T314" t="s">
        <v>1713</v>
      </c>
      <c r="U314" t="s">
        <v>1253</v>
      </c>
      <c r="V314" t="s">
        <v>2244</v>
      </c>
      <c r="W314">
        <v>189361</v>
      </c>
      <c r="X314" t="s">
        <v>1622</v>
      </c>
      <c r="Y314" t="s">
        <v>1233</v>
      </c>
      <c r="Z314" t="s">
        <v>1803</v>
      </c>
      <c r="AA314" t="s">
        <v>1983</v>
      </c>
      <c r="AB314" t="s">
        <v>1718</v>
      </c>
      <c r="AC314" t="s">
        <v>1719</v>
      </c>
    </row>
    <row r="315" spans="1:29">
      <c r="A315" t="s">
        <v>1706</v>
      </c>
      <c r="B315">
        <v>4000003879</v>
      </c>
      <c r="C315" t="s">
        <v>1707</v>
      </c>
      <c r="D315" t="s">
        <v>1708</v>
      </c>
      <c r="E315">
        <v>2122000</v>
      </c>
      <c r="F315">
        <v>2510166607</v>
      </c>
      <c r="G315">
        <v>189717</v>
      </c>
      <c r="H315" t="s">
        <v>117</v>
      </c>
      <c r="I315" t="s">
        <v>1458</v>
      </c>
      <c r="J315" t="s">
        <v>1437</v>
      </c>
      <c r="K315" t="s">
        <v>1437</v>
      </c>
      <c r="L315">
        <v>2510166607</v>
      </c>
      <c r="M315" t="s">
        <v>1840</v>
      </c>
      <c r="N315" t="s">
        <v>1449</v>
      </c>
      <c r="O315">
        <v>255014435</v>
      </c>
      <c r="P315" t="s">
        <v>1981</v>
      </c>
      <c r="Q315" t="s">
        <v>1231</v>
      </c>
      <c r="R315">
        <v>15</v>
      </c>
      <c r="S315">
        <v>15</v>
      </c>
      <c r="T315" t="s">
        <v>1713</v>
      </c>
      <c r="U315" t="s">
        <v>1253</v>
      </c>
      <c r="V315" t="s">
        <v>2245</v>
      </c>
      <c r="W315">
        <v>189717</v>
      </c>
      <c r="X315" t="s">
        <v>1622</v>
      </c>
      <c r="Y315" t="s">
        <v>1233</v>
      </c>
      <c r="Z315" t="s">
        <v>1803</v>
      </c>
      <c r="AA315" t="s">
        <v>1983</v>
      </c>
      <c r="AB315" t="s">
        <v>1718</v>
      </c>
      <c r="AC315" t="s">
        <v>1719</v>
      </c>
    </row>
    <row r="316" spans="1:29">
      <c r="A316" t="s">
        <v>1706</v>
      </c>
      <c r="B316">
        <v>4000003879</v>
      </c>
      <c r="C316" t="s">
        <v>1707</v>
      </c>
      <c r="D316" t="s">
        <v>1708</v>
      </c>
      <c r="E316">
        <v>2122000</v>
      </c>
      <c r="F316">
        <v>2510168879</v>
      </c>
      <c r="G316">
        <v>190295</v>
      </c>
      <c r="H316" t="s">
        <v>54</v>
      </c>
      <c r="I316" t="s">
        <v>1310</v>
      </c>
      <c r="J316" t="s">
        <v>2246</v>
      </c>
      <c r="K316" t="s">
        <v>2246</v>
      </c>
      <c r="L316">
        <v>2510168879</v>
      </c>
      <c r="M316" t="s">
        <v>2247</v>
      </c>
      <c r="N316" t="s">
        <v>1324</v>
      </c>
      <c r="O316">
        <v>255015363</v>
      </c>
      <c r="P316" t="s">
        <v>1981</v>
      </c>
      <c r="Q316" t="s">
        <v>1231</v>
      </c>
      <c r="R316">
        <v>15</v>
      </c>
      <c r="S316">
        <v>15</v>
      </c>
      <c r="T316" t="s">
        <v>1713</v>
      </c>
      <c r="U316" t="s">
        <v>1253</v>
      </c>
      <c r="V316" t="s">
        <v>2248</v>
      </c>
      <c r="W316">
        <v>190295</v>
      </c>
      <c r="X316">
        <v>0</v>
      </c>
      <c r="Y316" t="s">
        <v>1233</v>
      </c>
      <c r="Z316">
        <v>0</v>
      </c>
      <c r="AA316" t="s">
        <v>1983</v>
      </c>
      <c r="AB316" t="s">
        <v>1718</v>
      </c>
      <c r="AC316" t="s">
        <v>1719</v>
      </c>
    </row>
    <row r="317" spans="1:29">
      <c r="A317" t="s">
        <v>1706</v>
      </c>
      <c r="B317">
        <v>4000003879</v>
      </c>
      <c r="C317" t="s">
        <v>1707</v>
      </c>
      <c r="D317" t="s">
        <v>1708</v>
      </c>
      <c r="E317">
        <v>2122000</v>
      </c>
      <c r="F317">
        <v>2510169651</v>
      </c>
      <c r="G317">
        <v>190247</v>
      </c>
      <c r="H317" t="s">
        <v>135</v>
      </c>
      <c r="I317" t="s">
        <v>1307</v>
      </c>
      <c r="J317" t="s">
        <v>2246</v>
      </c>
      <c r="K317" t="s">
        <v>2246</v>
      </c>
      <c r="L317">
        <v>2510169651</v>
      </c>
      <c r="M317" t="s">
        <v>1319</v>
      </c>
      <c r="N317" t="s">
        <v>1497</v>
      </c>
      <c r="O317">
        <v>255014745</v>
      </c>
      <c r="P317" t="s">
        <v>1981</v>
      </c>
      <c r="Q317" t="s">
        <v>1231</v>
      </c>
      <c r="R317">
        <v>15</v>
      </c>
      <c r="S317">
        <v>15</v>
      </c>
      <c r="T317" t="s">
        <v>1713</v>
      </c>
      <c r="U317" t="s">
        <v>1253</v>
      </c>
      <c r="V317" t="s">
        <v>2192</v>
      </c>
      <c r="W317">
        <v>190247</v>
      </c>
      <c r="X317" t="s">
        <v>1622</v>
      </c>
      <c r="Y317" t="s">
        <v>1233</v>
      </c>
      <c r="Z317" t="s">
        <v>1803</v>
      </c>
      <c r="AA317" t="s">
        <v>1983</v>
      </c>
      <c r="AB317" t="s">
        <v>1718</v>
      </c>
      <c r="AC317" t="s">
        <v>1719</v>
      </c>
    </row>
    <row r="318" spans="1:29">
      <c r="A318" t="s">
        <v>1706</v>
      </c>
      <c r="B318">
        <v>4000003879</v>
      </c>
      <c r="C318" t="s">
        <v>1707</v>
      </c>
      <c r="D318" t="s">
        <v>1708</v>
      </c>
      <c r="E318">
        <v>2122000</v>
      </c>
      <c r="F318">
        <v>2510169930</v>
      </c>
      <c r="G318">
        <v>190213</v>
      </c>
      <c r="H318" t="s">
        <v>135</v>
      </c>
      <c r="I318" t="s">
        <v>1306</v>
      </c>
      <c r="J318" t="s">
        <v>2246</v>
      </c>
      <c r="K318" t="s">
        <v>2246</v>
      </c>
      <c r="L318">
        <v>2510169930</v>
      </c>
      <c r="M318" t="s">
        <v>1312</v>
      </c>
      <c r="N318" t="s">
        <v>1497</v>
      </c>
      <c r="O318">
        <v>255014745</v>
      </c>
      <c r="P318" t="s">
        <v>1981</v>
      </c>
      <c r="Q318" t="s">
        <v>1231</v>
      </c>
      <c r="R318">
        <v>15</v>
      </c>
      <c r="S318">
        <v>15</v>
      </c>
      <c r="T318" t="s">
        <v>1713</v>
      </c>
      <c r="U318" t="s">
        <v>1253</v>
      </c>
      <c r="V318" t="s">
        <v>2249</v>
      </c>
      <c r="W318">
        <v>190213</v>
      </c>
      <c r="X318" t="s">
        <v>1622</v>
      </c>
      <c r="Y318" t="s">
        <v>1233</v>
      </c>
      <c r="Z318" t="s">
        <v>1803</v>
      </c>
      <c r="AA318" t="s">
        <v>1983</v>
      </c>
      <c r="AB318" t="s">
        <v>1718</v>
      </c>
      <c r="AC318" t="s">
        <v>1719</v>
      </c>
    </row>
    <row r="319" spans="1:29">
      <c r="A319" t="s">
        <v>1706</v>
      </c>
      <c r="B319">
        <v>4000003879</v>
      </c>
      <c r="C319" t="s">
        <v>1707</v>
      </c>
      <c r="D319" t="s">
        <v>1708</v>
      </c>
      <c r="E319">
        <v>2122000</v>
      </c>
      <c r="F319">
        <v>2510170196</v>
      </c>
      <c r="G319">
        <v>189494</v>
      </c>
      <c r="H319" t="s">
        <v>117</v>
      </c>
      <c r="I319" t="s">
        <v>1291</v>
      </c>
      <c r="J319" t="s">
        <v>1309</v>
      </c>
      <c r="K319" t="s">
        <v>1309</v>
      </c>
      <c r="L319">
        <v>2510170196</v>
      </c>
      <c r="M319" t="s">
        <v>1473</v>
      </c>
      <c r="N319" t="s">
        <v>1497</v>
      </c>
      <c r="O319">
        <v>255014745</v>
      </c>
      <c r="P319" t="s">
        <v>1981</v>
      </c>
      <c r="Q319" t="s">
        <v>1231</v>
      </c>
      <c r="R319">
        <v>15</v>
      </c>
      <c r="S319">
        <v>15</v>
      </c>
      <c r="T319" t="s">
        <v>1713</v>
      </c>
      <c r="U319" t="s">
        <v>1253</v>
      </c>
      <c r="V319" t="s">
        <v>2250</v>
      </c>
      <c r="W319">
        <v>189494</v>
      </c>
      <c r="X319">
        <v>0</v>
      </c>
      <c r="Y319" t="s">
        <v>1233</v>
      </c>
      <c r="Z319">
        <v>0</v>
      </c>
      <c r="AA319" t="s">
        <v>1983</v>
      </c>
      <c r="AB319" t="s">
        <v>1718</v>
      </c>
      <c r="AC319" t="s">
        <v>1719</v>
      </c>
    </row>
    <row r="320" spans="1:29">
      <c r="A320" t="s">
        <v>1706</v>
      </c>
      <c r="B320">
        <v>4000003879</v>
      </c>
      <c r="C320" t="s">
        <v>1707</v>
      </c>
      <c r="D320" t="s">
        <v>1708</v>
      </c>
      <c r="E320">
        <v>2122000</v>
      </c>
      <c r="F320">
        <v>2510170364</v>
      </c>
      <c r="G320">
        <v>189335</v>
      </c>
      <c r="H320" t="s">
        <v>117</v>
      </c>
      <c r="I320" t="s">
        <v>1462</v>
      </c>
      <c r="J320" t="s">
        <v>1309</v>
      </c>
      <c r="K320" t="s">
        <v>1309</v>
      </c>
      <c r="L320">
        <v>2510170364</v>
      </c>
      <c r="M320" t="s">
        <v>1294</v>
      </c>
      <c r="N320" t="s">
        <v>1497</v>
      </c>
      <c r="O320">
        <v>255014745</v>
      </c>
      <c r="P320" t="s">
        <v>1981</v>
      </c>
      <c r="Q320" t="s">
        <v>1231</v>
      </c>
      <c r="R320">
        <v>15</v>
      </c>
      <c r="S320">
        <v>15</v>
      </c>
      <c r="T320" t="s">
        <v>1713</v>
      </c>
      <c r="U320" t="s">
        <v>1253</v>
      </c>
      <c r="V320" t="s">
        <v>2046</v>
      </c>
      <c r="W320">
        <v>189335</v>
      </c>
      <c r="X320">
        <v>0</v>
      </c>
      <c r="Y320" t="s">
        <v>1233</v>
      </c>
      <c r="Z320">
        <v>0</v>
      </c>
      <c r="AA320" t="s">
        <v>1983</v>
      </c>
      <c r="AB320" t="s">
        <v>1718</v>
      </c>
      <c r="AC320" t="s">
        <v>1719</v>
      </c>
    </row>
    <row r="321" spans="1:29">
      <c r="A321" t="s">
        <v>1706</v>
      </c>
      <c r="B321">
        <v>4000003879</v>
      </c>
      <c r="C321" t="s">
        <v>1707</v>
      </c>
      <c r="D321" t="s">
        <v>1708</v>
      </c>
      <c r="E321">
        <v>2122000</v>
      </c>
      <c r="F321">
        <v>2510171464</v>
      </c>
      <c r="G321">
        <v>190311</v>
      </c>
      <c r="H321" t="s">
        <v>54</v>
      </c>
      <c r="I321" t="s">
        <v>1309</v>
      </c>
      <c r="J321" t="s">
        <v>1308</v>
      </c>
      <c r="K321" t="s">
        <v>1308</v>
      </c>
      <c r="L321">
        <v>2510171464</v>
      </c>
      <c r="M321" t="s">
        <v>1321</v>
      </c>
      <c r="N321" t="s">
        <v>1324</v>
      </c>
      <c r="O321">
        <v>255015363</v>
      </c>
      <c r="P321" t="s">
        <v>1981</v>
      </c>
      <c r="Q321" t="s">
        <v>1231</v>
      </c>
      <c r="R321">
        <v>15</v>
      </c>
      <c r="S321">
        <v>15</v>
      </c>
      <c r="T321" t="s">
        <v>1713</v>
      </c>
      <c r="U321" t="s">
        <v>1253</v>
      </c>
      <c r="V321" t="s">
        <v>2022</v>
      </c>
      <c r="W321">
        <v>190311</v>
      </c>
      <c r="X321">
        <v>0</v>
      </c>
      <c r="Y321" t="s">
        <v>1233</v>
      </c>
      <c r="Z321">
        <v>0</v>
      </c>
      <c r="AA321" t="s">
        <v>1983</v>
      </c>
      <c r="AB321" t="s">
        <v>1718</v>
      </c>
      <c r="AC321" t="s">
        <v>1719</v>
      </c>
    </row>
    <row r="322" spans="1:29">
      <c r="A322" t="s">
        <v>1706</v>
      </c>
      <c r="B322">
        <v>4000003879</v>
      </c>
      <c r="C322" t="s">
        <v>1707</v>
      </c>
      <c r="D322" t="s">
        <v>1708</v>
      </c>
      <c r="E322">
        <v>2122000</v>
      </c>
      <c r="F322">
        <v>2510174422</v>
      </c>
      <c r="G322">
        <v>190296</v>
      </c>
      <c r="H322" t="s">
        <v>252</v>
      </c>
      <c r="I322" t="s">
        <v>1310</v>
      </c>
      <c r="J322" t="s">
        <v>1468</v>
      </c>
      <c r="K322" t="s">
        <v>1468</v>
      </c>
      <c r="L322">
        <v>2510174422</v>
      </c>
      <c r="M322" t="s">
        <v>2247</v>
      </c>
      <c r="N322" t="s">
        <v>1324</v>
      </c>
      <c r="O322">
        <v>255015363</v>
      </c>
      <c r="P322" t="s">
        <v>1981</v>
      </c>
      <c r="Q322" t="s">
        <v>1231</v>
      </c>
      <c r="R322">
        <v>15</v>
      </c>
      <c r="S322">
        <v>15</v>
      </c>
      <c r="T322" t="s">
        <v>1713</v>
      </c>
      <c r="U322" t="s">
        <v>1253</v>
      </c>
      <c r="V322" t="s">
        <v>2251</v>
      </c>
      <c r="W322">
        <v>190296</v>
      </c>
      <c r="X322">
        <v>0</v>
      </c>
      <c r="Y322" t="s">
        <v>1233</v>
      </c>
      <c r="Z322">
        <v>0</v>
      </c>
      <c r="AA322" t="s">
        <v>1983</v>
      </c>
      <c r="AB322" t="s">
        <v>1718</v>
      </c>
      <c r="AC322" t="s">
        <v>1719</v>
      </c>
    </row>
    <row r="323" spans="1:29">
      <c r="A323" t="s">
        <v>1706</v>
      </c>
      <c r="B323">
        <v>4000003879</v>
      </c>
      <c r="C323" t="s">
        <v>1707</v>
      </c>
      <c r="D323" t="s">
        <v>1708</v>
      </c>
      <c r="E323">
        <v>2122000</v>
      </c>
      <c r="F323">
        <v>2510174426</v>
      </c>
      <c r="G323">
        <v>190298</v>
      </c>
      <c r="H323" t="s">
        <v>279</v>
      </c>
      <c r="I323" t="s">
        <v>1310</v>
      </c>
      <c r="J323" t="s">
        <v>1468</v>
      </c>
      <c r="K323" t="s">
        <v>1468</v>
      </c>
      <c r="L323">
        <v>2510174426</v>
      </c>
      <c r="M323" t="s">
        <v>2247</v>
      </c>
      <c r="N323" t="s">
        <v>1324</v>
      </c>
      <c r="O323">
        <v>255015363</v>
      </c>
      <c r="P323" t="s">
        <v>1981</v>
      </c>
      <c r="Q323" t="s">
        <v>1231</v>
      </c>
      <c r="R323">
        <v>15</v>
      </c>
      <c r="S323">
        <v>15</v>
      </c>
      <c r="T323" t="s">
        <v>1713</v>
      </c>
      <c r="U323" t="s">
        <v>1253</v>
      </c>
      <c r="V323" t="s">
        <v>2252</v>
      </c>
      <c r="W323">
        <v>190298</v>
      </c>
      <c r="X323">
        <v>0</v>
      </c>
      <c r="Y323" t="s">
        <v>1233</v>
      </c>
      <c r="Z323">
        <v>0</v>
      </c>
      <c r="AA323" t="s">
        <v>1983</v>
      </c>
      <c r="AB323" t="s">
        <v>1718</v>
      </c>
      <c r="AC323" t="s">
        <v>1719</v>
      </c>
    </row>
    <row r="324" spans="1:29">
      <c r="A324" t="s">
        <v>1706</v>
      </c>
      <c r="B324">
        <v>4000003879</v>
      </c>
      <c r="C324" t="s">
        <v>1707</v>
      </c>
      <c r="D324" t="s">
        <v>1708</v>
      </c>
      <c r="E324">
        <v>2122000</v>
      </c>
      <c r="F324">
        <v>2510176111</v>
      </c>
      <c r="G324">
        <v>190338</v>
      </c>
      <c r="H324" t="s">
        <v>254</v>
      </c>
      <c r="I324" t="s">
        <v>1308</v>
      </c>
      <c r="J324" t="s">
        <v>1449</v>
      </c>
      <c r="K324" t="s">
        <v>1449</v>
      </c>
      <c r="L324">
        <v>2510176111</v>
      </c>
      <c r="M324" t="s">
        <v>1498</v>
      </c>
      <c r="N324" t="s">
        <v>1324</v>
      </c>
      <c r="O324">
        <v>255015363</v>
      </c>
      <c r="P324" t="s">
        <v>1981</v>
      </c>
      <c r="Q324" t="s">
        <v>1231</v>
      </c>
      <c r="R324">
        <v>15</v>
      </c>
      <c r="S324">
        <v>15</v>
      </c>
      <c r="T324" t="s">
        <v>1713</v>
      </c>
      <c r="U324" t="s">
        <v>1253</v>
      </c>
      <c r="V324" t="s">
        <v>2253</v>
      </c>
      <c r="W324">
        <v>190338</v>
      </c>
      <c r="X324">
        <v>0</v>
      </c>
      <c r="Y324" t="s">
        <v>1233</v>
      </c>
      <c r="Z324">
        <v>0</v>
      </c>
      <c r="AA324" t="s">
        <v>1983</v>
      </c>
      <c r="AB324" t="s">
        <v>1718</v>
      </c>
      <c r="AC324" t="s">
        <v>1719</v>
      </c>
    </row>
    <row r="325" spans="1:29">
      <c r="A325" t="s">
        <v>1706</v>
      </c>
      <c r="B325">
        <v>4000003879</v>
      </c>
      <c r="C325" t="s">
        <v>1707</v>
      </c>
      <c r="D325" t="s">
        <v>1708</v>
      </c>
      <c r="E325">
        <v>2122000</v>
      </c>
      <c r="F325">
        <v>2510177042</v>
      </c>
      <c r="G325">
        <v>190300</v>
      </c>
      <c r="H325" t="s">
        <v>117</v>
      </c>
      <c r="I325" t="s">
        <v>1310</v>
      </c>
      <c r="J325" t="s">
        <v>1449</v>
      </c>
      <c r="K325" t="s">
        <v>1449</v>
      </c>
      <c r="L325">
        <v>2510177042</v>
      </c>
      <c r="M325" t="s">
        <v>2247</v>
      </c>
      <c r="N325" t="s">
        <v>1324</v>
      </c>
      <c r="O325">
        <v>255015363</v>
      </c>
      <c r="P325" t="s">
        <v>1981</v>
      </c>
      <c r="Q325" t="s">
        <v>1231</v>
      </c>
      <c r="R325">
        <v>15</v>
      </c>
      <c r="S325">
        <v>15</v>
      </c>
      <c r="T325" t="s">
        <v>1713</v>
      </c>
      <c r="U325" t="s">
        <v>1253</v>
      </c>
      <c r="V325" t="s">
        <v>2254</v>
      </c>
      <c r="W325">
        <v>190300</v>
      </c>
      <c r="X325">
        <v>0</v>
      </c>
      <c r="Y325" t="s">
        <v>1233</v>
      </c>
      <c r="Z325">
        <v>0</v>
      </c>
      <c r="AA325" t="s">
        <v>1983</v>
      </c>
      <c r="AB325" t="s">
        <v>1718</v>
      </c>
      <c r="AC325" t="s">
        <v>1719</v>
      </c>
    </row>
    <row r="326" spans="1:29">
      <c r="A326" t="s">
        <v>1706</v>
      </c>
      <c r="B326">
        <v>4000003879</v>
      </c>
      <c r="C326" t="s">
        <v>1707</v>
      </c>
      <c r="D326" t="s">
        <v>1708</v>
      </c>
      <c r="E326">
        <v>2122000</v>
      </c>
      <c r="F326">
        <v>2510177043</v>
      </c>
      <c r="G326">
        <v>190305</v>
      </c>
      <c r="H326" t="s">
        <v>150</v>
      </c>
      <c r="I326" t="s">
        <v>1310</v>
      </c>
      <c r="J326" t="s">
        <v>1449</v>
      </c>
      <c r="K326" t="s">
        <v>1449</v>
      </c>
      <c r="L326">
        <v>2510177043</v>
      </c>
      <c r="M326" t="s">
        <v>2247</v>
      </c>
      <c r="N326" t="s">
        <v>1324</v>
      </c>
      <c r="O326">
        <v>255015363</v>
      </c>
      <c r="P326" t="s">
        <v>1981</v>
      </c>
      <c r="Q326" t="s">
        <v>1231</v>
      </c>
      <c r="R326">
        <v>15</v>
      </c>
      <c r="S326">
        <v>15</v>
      </c>
      <c r="T326" t="s">
        <v>1713</v>
      </c>
      <c r="U326" t="s">
        <v>1253</v>
      </c>
      <c r="V326" t="s">
        <v>2079</v>
      </c>
      <c r="W326">
        <v>190305</v>
      </c>
      <c r="X326">
        <v>0</v>
      </c>
      <c r="Y326" t="s">
        <v>1233</v>
      </c>
      <c r="Z326">
        <v>0</v>
      </c>
      <c r="AA326" t="s">
        <v>1983</v>
      </c>
      <c r="AB326" t="s">
        <v>1718</v>
      </c>
      <c r="AC326" t="s">
        <v>1719</v>
      </c>
    </row>
    <row r="327" spans="1:29">
      <c r="A327" t="s">
        <v>1706</v>
      </c>
      <c r="B327">
        <v>4000003879</v>
      </c>
      <c r="C327" t="s">
        <v>1707</v>
      </c>
      <c r="D327" t="s">
        <v>1708</v>
      </c>
      <c r="E327">
        <v>2122000</v>
      </c>
      <c r="F327">
        <v>2510177044</v>
      </c>
      <c r="G327">
        <v>190299</v>
      </c>
      <c r="H327" t="s">
        <v>117</v>
      </c>
      <c r="I327" t="s">
        <v>1310</v>
      </c>
      <c r="J327" t="s">
        <v>1449</v>
      </c>
      <c r="K327" t="s">
        <v>1449</v>
      </c>
      <c r="L327">
        <v>2510177044</v>
      </c>
      <c r="M327" t="s">
        <v>2247</v>
      </c>
      <c r="N327" t="s">
        <v>1324</v>
      </c>
      <c r="O327">
        <v>255015363</v>
      </c>
      <c r="P327" t="s">
        <v>1981</v>
      </c>
      <c r="Q327" t="s">
        <v>1231</v>
      </c>
      <c r="R327">
        <v>15</v>
      </c>
      <c r="S327">
        <v>15</v>
      </c>
      <c r="T327" t="s">
        <v>1713</v>
      </c>
      <c r="U327" t="s">
        <v>1253</v>
      </c>
      <c r="V327" t="s">
        <v>2254</v>
      </c>
      <c r="W327">
        <v>190299</v>
      </c>
      <c r="X327">
        <v>0</v>
      </c>
      <c r="Y327" t="s">
        <v>1233</v>
      </c>
      <c r="Z327">
        <v>0</v>
      </c>
      <c r="AA327" t="s">
        <v>1983</v>
      </c>
      <c r="AB327" t="s">
        <v>1718</v>
      </c>
      <c r="AC327" t="s">
        <v>1719</v>
      </c>
    </row>
    <row r="328" spans="1:29">
      <c r="A328" t="s">
        <v>1706</v>
      </c>
      <c r="B328">
        <v>4000003879</v>
      </c>
      <c r="C328" t="s">
        <v>1707</v>
      </c>
      <c r="D328" t="s">
        <v>1708</v>
      </c>
      <c r="E328">
        <v>2122000</v>
      </c>
      <c r="F328">
        <v>2510177573</v>
      </c>
      <c r="G328">
        <v>189241</v>
      </c>
      <c r="H328" t="s">
        <v>117</v>
      </c>
      <c r="I328" t="s">
        <v>1287</v>
      </c>
      <c r="J328" t="s">
        <v>1449</v>
      </c>
      <c r="K328" t="s">
        <v>1449</v>
      </c>
      <c r="L328">
        <v>2510177573</v>
      </c>
      <c r="M328" t="s">
        <v>1466</v>
      </c>
      <c r="N328" t="s">
        <v>1497</v>
      </c>
      <c r="O328">
        <v>255014745</v>
      </c>
      <c r="P328" t="s">
        <v>1981</v>
      </c>
      <c r="Q328" t="s">
        <v>1231</v>
      </c>
      <c r="R328">
        <v>15</v>
      </c>
      <c r="S328">
        <v>15</v>
      </c>
      <c r="T328" t="s">
        <v>1713</v>
      </c>
      <c r="U328" t="s">
        <v>1253</v>
      </c>
      <c r="V328" t="s">
        <v>2255</v>
      </c>
      <c r="W328">
        <v>189241</v>
      </c>
      <c r="X328">
        <v>0</v>
      </c>
      <c r="Y328" t="s">
        <v>1233</v>
      </c>
      <c r="Z328">
        <v>0</v>
      </c>
      <c r="AA328" t="s">
        <v>1983</v>
      </c>
      <c r="AB328" t="s">
        <v>1718</v>
      </c>
      <c r="AC328" t="s">
        <v>1719</v>
      </c>
    </row>
    <row r="329" spans="1:29">
      <c r="A329" t="s">
        <v>1706</v>
      </c>
      <c r="B329">
        <v>4000003879</v>
      </c>
      <c r="C329" t="s">
        <v>1707</v>
      </c>
      <c r="D329" t="s">
        <v>1708</v>
      </c>
      <c r="E329">
        <v>2122000</v>
      </c>
      <c r="F329">
        <v>2510178339</v>
      </c>
      <c r="G329">
        <v>190427</v>
      </c>
      <c r="H329" t="s">
        <v>250</v>
      </c>
      <c r="I329" t="s">
        <v>1449</v>
      </c>
      <c r="J329" t="s">
        <v>1643</v>
      </c>
      <c r="K329" t="s">
        <v>1643</v>
      </c>
      <c r="L329">
        <v>2510178339</v>
      </c>
      <c r="M329" t="s">
        <v>2256</v>
      </c>
      <c r="N329" t="s">
        <v>1861</v>
      </c>
      <c r="O329">
        <v>255016079</v>
      </c>
      <c r="P329" t="s">
        <v>1981</v>
      </c>
      <c r="Q329" t="s">
        <v>1231</v>
      </c>
      <c r="R329">
        <v>15</v>
      </c>
      <c r="S329">
        <v>15</v>
      </c>
      <c r="T329" t="s">
        <v>1713</v>
      </c>
      <c r="U329" t="s">
        <v>1253</v>
      </c>
      <c r="V329" t="s">
        <v>2257</v>
      </c>
      <c r="W329">
        <v>190427</v>
      </c>
      <c r="X329">
        <v>0</v>
      </c>
      <c r="Y329" t="s">
        <v>1233</v>
      </c>
      <c r="Z329">
        <v>0</v>
      </c>
      <c r="AA329" t="s">
        <v>1983</v>
      </c>
      <c r="AB329" t="s">
        <v>1718</v>
      </c>
      <c r="AC329" t="s">
        <v>1719</v>
      </c>
    </row>
    <row r="330" spans="1:29">
      <c r="A330" t="s">
        <v>1706</v>
      </c>
      <c r="B330">
        <v>4000003879</v>
      </c>
      <c r="C330" t="s">
        <v>1707</v>
      </c>
      <c r="D330" t="s">
        <v>1708</v>
      </c>
      <c r="E330">
        <v>2122000</v>
      </c>
      <c r="F330">
        <v>2510178914</v>
      </c>
      <c r="G330">
        <v>190328</v>
      </c>
      <c r="H330" t="s">
        <v>177</v>
      </c>
      <c r="I330" t="s">
        <v>1308</v>
      </c>
      <c r="J330" t="s">
        <v>1643</v>
      </c>
      <c r="K330" t="s">
        <v>1643</v>
      </c>
      <c r="L330">
        <v>2510178914</v>
      </c>
      <c r="M330" t="s">
        <v>1498</v>
      </c>
      <c r="N330" t="s">
        <v>1324</v>
      </c>
      <c r="O330">
        <v>255015363</v>
      </c>
      <c r="P330" t="s">
        <v>1981</v>
      </c>
      <c r="Q330" t="s">
        <v>1231</v>
      </c>
      <c r="R330">
        <v>15</v>
      </c>
      <c r="S330">
        <v>15</v>
      </c>
      <c r="T330" t="s">
        <v>1713</v>
      </c>
      <c r="U330" t="s">
        <v>1253</v>
      </c>
      <c r="V330" t="s">
        <v>2258</v>
      </c>
      <c r="W330">
        <v>190328</v>
      </c>
      <c r="X330">
        <v>0</v>
      </c>
      <c r="Y330" t="s">
        <v>1233</v>
      </c>
      <c r="Z330">
        <v>0</v>
      </c>
      <c r="AA330" t="s">
        <v>1983</v>
      </c>
      <c r="AB330" t="s">
        <v>1718</v>
      </c>
      <c r="AC330" t="s">
        <v>1719</v>
      </c>
    </row>
    <row r="331" spans="1:29">
      <c r="A331" t="s">
        <v>1706</v>
      </c>
      <c r="B331">
        <v>4000003879</v>
      </c>
      <c r="C331" t="s">
        <v>1707</v>
      </c>
      <c r="D331" t="s">
        <v>1708</v>
      </c>
      <c r="E331">
        <v>2122000</v>
      </c>
      <c r="F331">
        <v>2510179994</v>
      </c>
      <c r="G331">
        <v>190001</v>
      </c>
      <c r="H331" t="s">
        <v>117</v>
      </c>
      <c r="I331" t="s">
        <v>1303</v>
      </c>
      <c r="J331" t="s">
        <v>1855</v>
      </c>
      <c r="K331" t="s">
        <v>1855</v>
      </c>
      <c r="L331">
        <v>2510179994</v>
      </c>
      <c r="M331" t="s">
        <v>1308</v>
      </c>
      <c r="N331" t="s">
        <v>1497</v>
      </c>
      <c r="O331">
        <v>255014745</v>
      </c>
      <c r="P331" t="s">
        <v>1981</v>
      </c>
      <c r="Q331" t="s">
        <v>1231</v>
      </c>
      <c r="R331">
        <v>15</v>
      </c>
      <c r="S331">
        <v>15</v>
      </c>
      <c r="T331" t="s">
        <v>1713</v>
      </c>
      <c r="U331" t="s">
        <v>1253</v>
      </c>
      <c r="V331" t="s">
        <v>2213</v>
      </c>
      <c r="W331">
        <v>190001</v>
      </c>
      <c r="X331">
        <v>0</v>
      </c>
      <c r="Y331" t="s">
        <v>1233</v>
      </c>
      <c r="Z331">
        <v>0</v>
      </c>
      <c r="AA331" t="s">
        <v>1983</v>
      </c>
      <c r="AB331" t="s">
        <v>1718</v>
      </c>
      <c r="AC331" t="s">
        <v>1719</v>
      </c>
    </row>
    <row r="332" spans="1:29">
      <c r="A332" t="s">
        <v>1706</v>
      </c>
      <c r="B332">
        <v>4000003879</v>
      </c>
      <c r="C332" t="s">
        <v>1707</v>
      </c>
      <c r="D332" t="s">
        <v>1708</v>
      </c>
      <c r="E332">
        <v>2122000</v>
      </c>
      <c r="F332">
        <v>2510180355</v>
      </c>
      <c r="G332">
        <v>189783</v>
      </c>
      <c r="H332" t="s">
        <v>117</v>
      </c>
      <c r="I332" t="s">
        <v>1298</v>
      </c>
      <c r="J332" t="s">
        <v>1311</v>
      </c>
      <c r="K332" t="s">
        <v>1311</v>
      </c>
      <c r="L332">
        <v>2510180355</v>
      </c>
      <c r="M332" t="s">
        <v>1479</v>
      </c>
      <c r="N332" t="s">
        <v>1324</v>
      </c>
      <c r="O332">
        <v>255015363</v>
      </c>
      <c r="P332" t="s">
        <v>1981</v>
      </c>
      <c r="Q332" t="s">
        <v>1231</v>
      </c>
      <c r="R332">
        <v>15</v>
      </c>
      <c r="S332">
        <v>15</v>
      </c>
      <c r="T332" t="s">
        <v>1713</v>
      </c>
      <c r="U332" t="s">
        <v>1253</v>
      </c>
      <c r="V332" t="s">
        <v>2259</v>
      </c>
      <c r="W332">
        <v>189783</v>
      </c>
      <c r="X332">
        <v>0</v>
      </c>
      <c r="Y332" t="s">
        <v>1233</v>
      </c>
      <c r="Z332">
        <v>0</v>
      </c>
      <c r="AA332" t="s">
        <v>1983</v>
      </c>
      <c r="AB332" t="s">
        <v>1718</v>
      </c>
      <c r="AC332" t="s">
        <v>1719</v>
      </c>
    </row>
    <row r="333" spans="1:29">
      <c r="A333" t="s">
        <v>1706</v>
      </c>
      <c r="B333">
        <v>4000003879</v>
      </c>
      <c r="C333" t="s">
        <v>1707</v>
      </c>
      <c r="D333" t="s">
        <v>1708</v>
      </c>
      <c r="E333">
        <v>2122000</v>
      </c>
      <c r="F333">
        <v>2510180356</v>
      </c>
      <c r="G333">
        <v>189710</v>
      </c>
      <c r="H333" t="s">
        <v>117</v>
      </c>
      <c r="I333" t="s">
        <v>1458</v>
      </c>
      <c r="J333" t="s">
        <v>1311</v>
      </c>
      <c r="K333" t="s">
        <v>1311</v>
      </c>
      <c r="L333">
        <v>2510180356</v>
      </c>
      <c r="M333" t="s">
        <v>1840</v>
      </c>
      <c r="N333" t="s">
        <v>1324</v>
      </c>
      <c r="O333">
        <v>255015363</v>
      </c>
      <c r="P333" t="s">
        <v>1981</v>
      </c>
      <c r="Q333" t="s">
        <v>1231</v>
      </c>
      <c r="R333">
        <v>15</v>
      </c>
      <c r="S333">
        <v>15</v>
      </c>
      <c r="T333" t="s">
        <v>1713</v>
      </c>
      <c r="U333" t="s">
        <v>1253</v>
      </c>
      <c r="V333" t="s">
        <v>2260</v>
      </c>
      <c r="W333">
        <v>189710</v>
      </c>
      <c r="X333">
        <v>0</v>
      </c>
      <c r="Y333" t="s">
        <v>1233</v>
      </c>
      <c r="Z333">
        <v>0</v>
      </c>
      <c r="AA333" t="s">
        <v>1983</v>
      </c>
      <c r="AB333" t="s">
        <v>1718</v>
      </c>
      <c r="AC333" t="s">
        <v>1719</v>
      </c>
    </row>
    <row r="334" spans="1:29">
      <c r="A334" t="s">
        <v>1706</v>
      </c>
      <c r="B334">
        <v>4000003879</v>
      </c>
      <c r="C334" t="s">
        <v>1707</v>
      </c>
      <c r="D334" t="s">
        <v>1708</v>
      </c>
      <c r="E334">
        <v>2122000</v>
      </c>
      <c r="F334">
        <v>2510180359</v>
      </c>
      <c r="G334">
        <v>189611</v>
      </c>
      <c r="H334" t="s">
        <v>117</v>
      </c>
      <c r="I334" t="s">
        <v>1293</v>
      </c>
      <c r="J334" t="s">
        <v>1311</v>
      </c>
      <c r="K334" t="s">
        <v>1311</v>
      </c>
      <c r="L334">
        <v>2510180359</v>
      </c>
      <c r="M334" t="s">
        <v>1299</v>
      </c>
      <c r="N334" t="s">
        <v>1324</v>
      </c>
      <c r="O334">
        <v>255015363</v>
      </c>
      <c r="P334" t="s">
        <v>1981</v>
      </c>
      <c r="Q334" t="s">
        <v>1231</v>
      </c>
      <c r="R334">
        <v>15</v>
      </c>
      <c r="S334">
        <v>15</v>
      </c>
      <c r="T334" t="s">
        <v>1713</v>
      </c>
      <c r="U334" t="s">
        <v>1253</v>
      </c>
      <c r="V334" t="s">
        <v>2261</v>
      </c>
      <c r="W334">
        <v>189611</v>
      </c>
      <c r="X334">
        <v>0</v>
      </c>
      <c r="Y334" t="s">
        <v>1233</v>
      </c>
      <c r="Z334">
        <v>0</v>
      </c>
      <c r="AA334" t="s">
        <v>1983</v>
      </c>
      <c r="AB334" t="s">
        <v>1718</v>
      </c>
      <c r="AC334" t="s">
        <v>1719</v>
      </c>
    </row>
    <row r="335" spans="1:29">
      <c r="A335" t="s">
        <v>1706</v>
      </c>
      <c r="B335">
        <v>4000003879</v>
      </c>
      <c r="C335" t="s">
        <v>1707</v>
      </c>
      <c r="D335" t="s">
        <v>1708</v>
      </c>
      <c r="E335">
        <v>2122000</v>
      </c>
      <c r="F335">
        <v>2510180360</v>
      </c>
      <c r="G335">
        <v>189612</v>
      </c>
      <c r="H335" t="s">
        <v>117</v>
      </c>
      <c r="I335" t="s">
        <v>1293</v>
      </c>
      <c r="J335" t="s">
        <v>1311</v>
      </c>
      <c r="K335" t="s">
        <v>1311</v>
      </c>
      <c r="L335">
        <v>2510180360</v>
      </c>
      <c r="M335" t="s">
        <v>1299</v>
      </c>
      <c r="N335" t="s">
        <v>1324</v>
      </c>
      <c r="O335">
        <v>255015363</v>
      </c>
      <c r="P335" t="s">
        <v>1981</v>
      </c>
      <c r="Q335" t="s">
        <v>1231</v>
      </c>
      <c r="R335">
        <v>15</v>
      </c>
      <c r="S335">
        <v>15</v>
      </c>
      <c r="T335" t="s">
        <v>1713</v>
      </c>
      <c r="U335" t="s">
        <v>1253</v>
      </c>
      <c r="V335" t="s">
        <v>2262</v>
      </c>
      <c r="W335">
        <v>189612</v>
      </c>
      <c r="X335">
        <v>0</v>
      </c>
      <c r="Y335" t="s">
        <v>1233</v>
      </c>
      <c r="Z335">
        <v>0</v>
      </c>
      <c r="AA335" t="s">
        <v>1983</v>
      </c>
      <c r="AB335" t="s">
        <v>1718</v>
      </c>
      <c r="AC335" t="s">
        <v>1719</v>
      </c>
    </row>
    <row r="336" spans="1:29">
      <c r="A336" t="s">
        <v>1706</v>
      </c>
      <c r="B336">
        <v>4000003879</v>
      </c>
      <c r="C336" t="s">
        <v>1707</v>
      </c>
      <c r="D336" t="s">
        <v>1708</v>
      </c>
      <c r="E336">
        <v>2122000</v>
      </c>
      <c r="F336">
        <v>2510180361</v>
      </c>
      <c r="G336">
        <v>189614</v>
      </c>
      <c r="H336" t="s">
        <v>117</v>
      </c>
      <c r="I336" t="s">
        <v>1293</v>
      </c>
      <c r="J336" t="s">
        <v>1311</v>
      </c>
      <c r="K336" t="s">
        <v>1311</v>
      </c>
      <c r="L336">
        <v>2510180361</v>
      </c>
      <c r="M336" t="s">
        <v>1299</v>
      </c>
      <c r="N336" t="s">
        <v>1324</v>
      </c>
      <c r="O336">
        <v>255015363</v>
      </c>
      <c r="P336" t="s">
        <v>1981</v>
      </c>
      <c r="Q336" t="s">
        <v>1231</v>
      </c>
      <c r="R336">
        <v>15</v>
      </c>
      <c r="S336">
        <v>15</v>
      </c>
      <c r="T336" t="s">
        <v>1713</v>
      </c>
      <c r="U336" t="s">
        <v>1253</v>
      </c>
      <c r="V336" t="s">
        <v>2263</v>
      </c>
      <c r="W336">
        <v>189614</v>
      </c>
      <c r="X336">
        <v>0</v>
      </c>
      <c r="Y336" t="s">
        <v>1233</v>
      </c>
      <c r="Z336">
        <v>0</v>
      </c>
      <c r="AA336" t="s">
        <v>1983</v>
      </c>
      <c r="AB336" t="s">
        <v>1718</v>
      </c>
      <c r="AC336" t="s">
        <v>1719</v>
      </c>
    </row>
    <row r="337" spans="1:29">
      <c r="A337" t="s">
        <v>1706</v>
      </c>
      <c r="B337">
        <v>4000003879</v>
      </c>
      <c r="C337" t="s">
        <v>1707</v>
      </c>
      <c r="D337" t="s">
        <v>1708</v>
      </c>
      <c r="E337">
        <v>2122000</v>
      </c>
      <c r="F337">
        <v>2510180833</v>
      </c>
      <c r="G337">
        <v>190333</v>
      </c>
      <c r="H337" t="s">
        <v>245</v>
      </c>
      <c r="I337" t="s">
        <v>1308</v>
      </c>
      <c r="J337" t="s">
        <v>1311</v>
      </c>
      <c r="K337" t="s">
        <v>1311</v>
      </c>
      <c r="L337">
        <v>2510180833</v>
      </c>
      <c r="M337" t="s">
        <v>1498</v>
      </c>
      <c r="N337" t="s">
        <v>1324</v>
      </c>
      <c r="O337">
        <v>255015363</v>
      </c>
      <c r="P337" t="s">
        <v>1981</v>
      </c>
      <c r="Q337" t="s">
        <v>1231</v>
      </c>
      <c r="R337">
        <v>15</v>
      </c>
      <c r="S337">
        <v>15</v>
      </c>
      <c r="T337" t="s">
        <v>1713</v>
      </c>
      <c r="U337" t="s">
        <v>1253</v>
      </c>
      <c r="V337" t="s">
        <v>2264</v>
      </c>
      <c r="W337">
        <v>190333</v>
      </c>
      <c r="X337" t="s">
        <v>1622</v>
      </c>
      <c r="Y337" t="s">
        <v>1233</v>
      </c>
      <c r="Z337" t="s">
        <v>1803</v>
      </c>
      <c r="AA337" t="s">
        <v>1983</v>
      </c>
      <c r="AB337" t="s">
        <v>1718</v>
      </c>
      <c r="AC337" t="s">
        <v>1719</v>
      </c>
    </row>
    <row r="338" spans="1:29">
      <c r="A338" t="s">
        <v>1706</v>
      </c>
      <c r="B338">
        <v>4000003879</v>
      </c>
      <c r="C338" t="s">
        <v>1707</v>
      </c>
      <c r="D338" t="s">
        <v>1708</v>
      </c>
      <c r="E338">
        <v>2122000</v>
      </c>
      <c r="F338">
        <v>2510180834</v>
      </c>
      <c r="G338">
        <v>189833</v>
      </c>
      <c r="H338" t="s">
        <v>117</v>
      </c>
      <c r="I338" t="s">
        <v>1302</v>
      </c>
      <c r="J338" t="s">
        <v>1311</v>
      </c>
      <c r="K338" t="s">
        <v>1311</v>
      </c>
      <c r="L338">
        <v>2510180834</v>
      </c>
      <c r="M338" t="s">
        <v>1307</v>
      </c>
      <c r="N338" t="s">
        <v>1324</v>
      </c>
      <c r="O338">
        <v>255015363</v>
      </c>
      <c r="P338" t="s">
        <v>1981</v>
      </c>
      <c r="Q338" t="s">
        <v>1231</v>
      </c>
      <c r="R338">
        <v>15</v>
      </c>
      <c r="S338">
        <v>15</v>
      </c>
      <c r="T338" t="s">
        <v>1713</v>
      </c>
      <c r="U338" t="s">
        <v>1253</v>
      </c>
      <c r="V338" t="s">
        <v>2265</v>
      </c>
      <c r="W338">
        <v>189833</v>
      </c>
      <c r="X338" t="s">
        <v>1622</v>
      </c>
      <c r="Y338" t="s">
        <v>1233</v>
      </c>
      <c r="Z338" t="s">
        <v>1803</v>
      </c>
      <c r="AA338" t="s">
        <v>1983</v>
      </c>
      <c r="AB338" t="s">
        <v>1718</v>
      </c>
      <c r="AC338" t="s">
        <v>1719</v>
      </c>
    </row>
    <row r="339" spans="1:29">
      <c r="A339" t="s">
        <v>1706</v>
      </c>
      <c r="B339">
        <v>4000003879</v>
      </c>
      <c r="C339" t="s">
        <v>1707</v>
      </c>
      <c r="D339" t="s">
        <v>1708</v>
      </c>
      <c r="E339">
        <v>2122000</v>
      </c>
      <c r="F339">
        <v>2510181240</v>
      </c>
      <c r="G339">
        <v>190337</v>
      </c>
      <c r="H339" t="s">
        <v>254</v>
      </c>
      <c r="I339" t="s">
        <v>1308</v>
      </c>
      <c r="J339" t="s">
        <v>1312</v>
      </c>
      <c r="K339" t="s">
        <v>1312</v>
      </c>
      <c r="L339">
        <v>2510181240</v>
      </c>
      <c r="M339" t="s">
        <v>1498</v>
      </c>
      <c r="N339" t="s">
        <v>1324</v>
      </c>
      <c r="O339">
        <v>255015363</v>
      </c>
      <c r="P339" t="s">
        <v>1981</v>
      </c>
      <c r="Q339" t="s">
        <v>1231</v>
      </c>
      <c r="R339">
        <v>15</v>
      </c>
      <c r="S339">
        <v>15</v>
      </c>
      <c r="T339" t="s">
        <v>1713</v>
      </c>
      <c r="U339" t="s">
        <v>1253</v>
      </c>
      <c r="V339" t="s">
        <v>2266</v>
      </c>
      <c r="W339">
        <v>190337</v>
      </c>
      <c r="X339">
        <v>0</v>
      </c>
      <c r="Y339" t="s">
        <v>1233</v>
      </c>
      <c r="Z339">
        <v>0</v>
      </c>
      <c r="AA339" t="s">
        <v>1983</v>
      </c>
      <c r="AB339" t="s">
        <v>1718</v>
      </c>
      <c r="AC339" t="s">
        <v>1719</v>
      </c>
    </row>
    <row r="340" spans="1:29">
      <c r="A340" t="s">
        <v>1706</v>
      </c>
      <c r="B340">
        <v>4000003879</v>
      </c>
      <c r="C340" t="s">
        <v>1707</v>
      </c>
      <c r="D340" t="s">
        <v>1708</v>
      </c>
      <c r="E340">
        <v>2122000</v>
      </c>
      <c r="F340">
        <v>2510181338</v>
      </c>
      <c r="G340">
        <v>190431</v>
      </c>
      <c r="H340" t="s">
        <v>54</v>
      </c>
      <c r="I340" t="s">
        <v>1311</v>
      </c>
      <c r="J340" t="s">
        <v>1312</v>
      </c>
      <c r="K340" t="s">
        <v>1312</v>
      </c>
      <c r="L340">
        <v>2510181338</v>
      </c>
      <c r="M340" t="s">
        <v>1322</v>
      </c>
      <c r="N340" t="s">
        <v>1861</v>
      </c>
      <c r="O340">
        <v>255016079</v>
      </c>
      <c r="P340" t="s">
        <v>1981</v>
      </c>
      <c r="Q340" t="s">
        <v>1231</v>
      </c>
      <c r="R340">
        <v>15</v>
      </c>
      <c r="S340">
        <v>15</v>
      </c>
      <c r="T340" t="s">
        <v>1713</v>
      </c>
      <c r="U340" t="s">
        <v>1253</v>
      </c>
      <c r="V340" t="s">
        <v>2267</v>
      </c>
      <c r="W340">
        <v>190431</v>
      </c>
      <c r="X340">
        <v>0</v>
      </c>
      <c r="Y340" t="s">
        <v>1233</v>
      </c>
      <c r="Z340">
        <v>0</v>
      </c>
      <c r="AA340" t="s">
        <v>1983</v>
      </c>
      <c r="AB340" t="s">
        <v>1718</v>
      </c>
      <c r="AC340" t="s">
        <v>1719</v>
      </c>
    </row>
    <row r="341" spans="1:29">
      <c r="A341" t="s">
        <v>1706</v>
      </c>
      <c r="B341">
        <v>4000003879</v>
      </c>
      <c r="C341" t="s">
        <v>1707</v>
      </c>
      <c r="D341" t="s">
        <v>1708</v>
      </c>
      <c r="E341">
        <v>2122000</v>
      </c>
      <c r="F341">
        <v>2510181871</v>
      </c>
      <c r="G341">
        <v>189148</v>
      </c>
      <c r="H341" t="s">
        <v>117</v>
      </c>
      <c r="I341" t="s">
        <v>1283</v>
      </c>
      <c r="J341" t="s">
        <v>1312</v>
      </c>
      <c r="K341" t="s">
        <v>1312</v>
      </c>
      <c r="L341">
        <v>2510181871</v>
      </c>
      <c r="M341" t="s">
        <v>1464</v>
      </c>
      <c r="N341" t="s">
        <v>1324</v>
      </c>
      <c r="O341">
        <v>255015363</v>
      </c>
      <c r="P341" t="s">
        <v>1981</v>
      </c>
      <c r="Q341" t="s">
        <v>1231</v>
      </c>
      <c r="R341">
        <v>15</v>
      </c>
      <c r="S341">
        <v>15</v>
      </c>
      <c r="T341" t="s">
        <v>1713</v>
      </c>
      <c r="U341" t="s">
        <v>1253</v>
      </c>
      <c r="V341" t="s">
        <v>2268</v>
      </c>
      <c r="W341">
        <v>189148</v>
      </c>
      <c r="X341" t="s">
        <v>1622</v>
      </c>
      <c r="Y341" t="s">
        <v>1233</v>
      </c>
      <c r="Z341" t="s">
        <v>1803</v>
      </c>
      <c r="AA341" t="s">
        <v>1983</v>
      </c>
      <c r="AB341" t="s">
        <v>1718</v>
      </c>
      <c r="AC341" t="s">
        <v>1719</v>
      </c>
    </row>
    <row r="342" spans="1:29">
      <c r="A342" t="s">
        <v>1706</v>
      </c>
      <c r="B342">
        <v>4000003879</v>
      </c>
      <c r="C342" t="s">
        <v>1707</v>
      </c>
      <c r="D342" t="s">
        <v>1708</v>
      </c>
      <c r="E342">
        <v>2122000</v>
      </c>
      <c r="F342">
        <v>2510181872</v>
      </c>
      <c r="G342">
        <v>189721</v>
      </c>
      <c r="H342" t="s">
        <v>117</v>
      </c>
      <c r="I342" t="s">
        <v>1458</v>
      </c>
      <c r="J342" t="s">
        <v>1312</v>
      </c>
      <c r="K342" t="s">
        <v>1312</v>
      </c>
      <c r="L342">
        <v>2510181872</v>
      </c>
      <c r="M342" t="s">
        <v>1840</v>
      </c>
      <c r="N342" t="s">
        <v>1324</v>
      </c>
      <c r="O342">
        <v>255015363</v>
      </c>
      <c r="P342" t="s">
        <v>1981</v>
      </c>
      <c r="Q342" t="s">
        <v>1231</v>
      </c>
      <c r="R342">
        <v>15</v>
      </c>
      <c r="S342">
        <v>15</v>
      </c>
      <c r="T342" t="s">
        <v>1713</v>
      </c>
      <c r="U342" t="s">
        <v>1253</v>
      </c>
      <c r="V342" t="s">
        <v>2269</v>
      </c>
      <c r="W342">
        <v>189721</v>
      </c>
      <c r="X342" t="s">
        <v>1622</v>
      </c>
      <c r="Y342" t="s">
        <v>1233</v>
      </c>
      <c r="Z342" t="s">
        <v>1803</v>
      </c>
      <c r="AA342" t="s">
        <v>1983</v>
      </c>
      <c r="AB342" t="s">
        <v>1718</v>
      </c>
      <c r="AC342" t="s">
        <v>1719</v>
      </c>
    </row>
    <row r="343" spans="1:29">
      <c r="A343" t="s">
        <v>1706</v>
      </c>
      <c r="B343">
        <v>4000003879</v>
      </c>
      <c r="C343" t="s">
        <v>1707</v>
      </c>
      <c r="D343" t="s">
        <v>1708</v>
      </c>
      <c r="E343">
        <v>2122000</v>
      </c>
      <c r="F343">
        <v>2510181873</v>
      </c>
      <c r="G343">
        <v>189745</v>
      </c>
      <c r="H343" t="s">
        <v>117</v>
      </c>
      <c r="I343" t="s">
        <v>1473</v>
      </c>
      <c r="J343" t="s">
        <v>1312</v>
      </c>
      <c r="K343" t="s">
        <v>1312</v>
      </c>
      <c r="L343">
        <v>2510181873</v>
      </c>
      <c r="M343" t="s">
        <v>2223</v>
      </c>
      <c r="N343" t="s">
        <v>1324</v>
      </c>
      <c r="O343">
        <v>255015363</v>
      </c>
      <c r="P343" t="s">
        <v>1981</v>
      </c>
      <c r="Q343" t="s">
        <v>1231</v>
      </c>
      <c r="R343">
        <v>15</v>
      </c>
      <c r="S343">
        <v>15</v>
      </c>
      <c r="T343" t="s">
        <v>1713</v>
      </c>
      <c r="U343" t="s">
        <v>1253</v>
      </c>
      <c r="V343" t="s">
        <v>2270</v>
      </c>
      <c r="W343">
        <v>189745</v>
      </c>
      <c r="X343" t="s">
        <v>1622</v>
      </c>
      <c r="Y343" t="s">
        <v>1233</v>
      </c>
      <c r="Z343" t="s">
        <v>1803</v>
      </c>
      <c r="AA343" t="s">
        <v>1983</v>
      </c>
      <c r="AB343" t="s">
        <v>1718</v>
      </c>
      <c r="AC343" t="s">
        <v>1719</v>
      </c>
    </row>
    <row r="344" spans="1:29">
      <c r="A344" t="s">
        <v>1706</v>
      </c>
      <c r="B344">
        <v>4000003879</v>
      </c>
      <c r="C344" t="s">
        <v>1707</v>
      </c>
      <c r="D344" t="s">
        <v>1708</v>
      </c>
      <c r="E344">
        <v>2122000</v>
      </c>
      <c r="F344">
        <v>2510183050</v>
      </c>
      <c r="G344">
        <v>190363</v>
      </c>
      <c r="H344" t="s">
        <v>117</v>
      </c>
      <c r="I344" t="s">
        <v>1482</v>
      </c>
      <c r="J344" t="s">
        <v>1319</v>
      </c>
      <c r="K344" t="s">
        <v>1319</v>
      </c>
      <c r="L344">
        <v>2510183050</v>
      </c>
      <c r="M344" t="s">
        <v>1323</v>
      </c>
      <c r="N344" t="s">
        <v>1324</v>
      </c>
      <c r="O344">
        <v>255015363</v>
      </c>
      <c r="P344" t="s">
        <v>1981</v>
      </c>
      <c r="Q344" t="s">
        <v>1231</v>
      </c>
      <c r="R344">
        <v>15</v>
      </c>
      <c r="S344">
        <v>15</v>
      </c>
      <c r="T344" t="s">
        <v>1713</v>
      </c>
      <c r="U344" t="s">
        <v>1253</v>
      </c>
      <c r="V344" t="s">
        <v>2036</v>
      </c>
      <c r="W344">
        <v>190363</v>
      </c>
      <c r="X344">
        <v>0</v>
      </c>
      <c r="Y344" t="s">
        <v>1233</v>
      </c>
      <c r="Z344">
        <v>0</v>
      </c>
      <c r="AA344" t="s">
        <v>1983</v>
      </c>
      <c r="AB344" t="s">
        <v>1718</v>
      </c>
      <c r="AC344" t="s">
        <v>1719</v>
      </c>
    </row>
    <row r="345" spans="1:29">
      <c r="A345" t="s">
        <v>1706</v>
      </c>
      <c r="B345">
        <v>4000003879</v>
      </c>
      <c r="C345" t="s">
        <v>1707</v>
      </c>
      <c r="D345" t="s">
        <v>1708</v>
      </c>
      <c r="E345">
        <v>2122000</v>
      </c>
      <c r="F345">
        <v>2510183051</v>
      </c>
      <c r="G345">
        <v>190345</v>
      </c>
      <c r="H345" t="s">
        <v>117</v>
      </c>
      <c r="I345" t="s">
        <v>1482</v>
      </c>
      <c r="J345" t="s">
        <v>1319</v>
      </c>
      <c r="K345" t="s">
        <v>1319</v>
      </c>
      <c r="L345">
        <v>2510183051</v>
      </c>
      <c r="M345" t="s">
        <v>1323</v>
      </c>
      <c r="N345" t="s">
        <v>1324</v>
      </c>
      <c r="O345">
        <v>255015363</v>
      </c>
      <c r="P345" t="s">
        <v>1981</v>
      </c>
      <c r="Q345" t="s">
        <v>1231</v>
      </c>
      <c r="R345">
        <v>15</v>
      </c>
      <c r="S345">
        <v>15</v>
      </c>
      <c r="T345" t="s">
        <v>1713</v>
      </c>
      <c r="U345" t="s">
        <v>1253</v>
      </c>
      <c r="V345" t="s">
        <v>2271</v>
      </c>
      <c r="W345">
        <v>190345</v>
      </c>
      <c r="X345">
        <v>0</v>
      </c>
      <c r="Y345" t="s">
        <v>1233</v>
      </c>
      <c r="Z345">
        <v>0</v>
      </c>
      <c r="AA345" t="s">
        <v>1983</v>
      </c>
      <c r="AB345" t="s">
        <v>1718</v>
      </c>
      <c r="AC345" t="s">
        <v>1719</v>
      </c>
    </row>
    <row r="346" spans="1:29">
      <c r="A346" t="s">
        <v>1706</v>
      </c>
      <c r="B346">
        <v>4000003879</v>
      </c>
      <c r="C346" t="s">
        <v>1707</v>
      </c>
      <c r="D346" t="s">
        <v>1708</v>
      </c>
      <c r="E346">
        <v>2122000</v>
      </c>
      <c r="F346">
        <v>2510183134</v>
      </c>
      <c r="G346">
        <v>190438</v>
      </c>
      <c r="H346" t="s">
        <v>54</v>
      </c>
      <c r="I346" t="s">
        <v>1312</v>
      </c>
      <c r="J346" t="s">
        <v>1319</v>
      </c>
      <c r="K346" t="s">
        <v>1319</v>
      </c>
      <c r="L346">
        <v>2510183134</v>
      </c>
      <c r="M346" t="s">
        <v>1501</v>
      </c>
      <c r="N346" t="s">
        <v>1861</v>
      </c>
      <c r="O346">
        <v>255016079</v>
      </c>
      <c r="P346" t="s">
        <v>1981</v>
      </c>
      <c r="Q346" t="s">
        <v>1231</v>
      </c>
      <c r="R346">
        <v>15</v>
      </c>
      <c r="S346">
        <v>15</v>
      </c>
      <c r="T346" t="s">
        <v>1713</v>
      </c>
      <c r="U346" t="s">
        <v>1253</v>
      </c>
      <c r="V346" t="s">
        <v>2102</v>
      </c>
      <c r="W346">
        <v>190438</v>
      </c>
      <c r="X346">
        <v>0</v>
      </c>
      <c r="Y346" t="s">
        <v>1233</v>
      </c>
      <c r="Z346">
        <v>0</v>
      </c>
      <c r="AA346" t="s">
        <v>1983</v>
      </c>
      <c r="AB346" t="s">
        <v>1718</v>
      </c>
      <c r="AC346" t="s">
        <v>1719</v>
      </c>
    </row>
    <row r="347" spans="1:29">
      <c r="A347" t="s">
        <v>1706</v>
      </c>
      <c r="B347">
        <v>4000003879</v>
      </c>
      <c r="C347" t="s">
        <v>1707</v>
      </c>
      <c r="D347" t="s">
        <v>1708</v>
      </c>
      <c r="E347">
        <v>2122000</v>
      </c>
      <c r="F347">
        <v>2510185932</v>
      </c>
      <c r="G347">
        <v>190550</v>
      </c>
      <c r="H347" t="s">
        <v>54</v>
      </c>
      <c r="I347" t="s">
        <v>1314</v>
      </c>
      <c r="J347" t="s">
        <v>1497</v>
      </c>
      <c r="K347" t="s">
        <v>1497</v>
      </c>
      <c r="L347">
        <v>2510185932</v>
      </c>
      <c r="M347" t="s">
        <v>1861</v>
      </c>
      <c r="N347" t="s">
        <v>1861</v>
      </c>
      <c r="O347">
        <v>255016079</v>
      </c>
      <c r="P347" t="s">
        <v>1981</v>
      </c>
      <c r="Q347" t="s">
        <v>1231</v>
      </c>
      <c r="R347">
        <v>15</v>
      </c>
      <c r="S347">
        <v>15</v>
      </c>
      <c r="T347" t="s">
        <v>1713</v>
      </c>
      <c r="U347" t="s">
        <v>1253</v>
      </c>
      <c r="V347" t="s">
        <v>1993</v>
      </c>
      <c r="W347">
        <v>190550</v>
      </c>
      <c r="X347">
        <v>0</v>
      </c>
      <c r="Y347" t="s">
        <v>1233</v>
      </c>
      <c r="Z347">
        <v>0</v>
      </c>
      <c r="AA347" t="s">
        <v>1983</v>
      </c>
      <c r="AB347" t="s">
        <v>1718</v>
      </c>
      <c r="AC347" t="s">
        <v>1719</v>
      </c>
    </row>
    <row r="348" spans="1:29">
      <c r="A348" t="s">
        <v>1706</v>
      </c>
      <c r="B348">
        <v>4000003879</v>
      </c>
      <c r="C348" t="s">
        <v>1707</v>
      </c>
      <c r="D348" t="s">
        <v>1708</v>
      </c>
      <c r="E348">
        <v>2122000</v>
      </c>
      <c r="F348">
        <v>2510185941</v>
      </c>
      <c r="G348">
        <v>190551</v>
      </c>
      <c r="H348" t="s">
        <v>54</v>
      </c>
      <c r="I348" t="s">
        <v>1314</v>
      </c>
      <c r="J348" t="s">
        <v>1497</v>
      </c>
      <c r="K348" t="s">
        <v>1497</v>
      </c>
      <c r="L348">
        <v>2510185941</v>
      </c>
      <c r="M348" t="s">
        <v>1861</v>
      </c>
      <c r="N348" t="s">
        <v>1861</v>
      </c>
      <c r="O348">
        <v>255016079</v>
      </c>
      <c r="P348" t="s">
        <v>1981</v>
      </c>
      <c r="Q348" t="s">
        <v>1231</v>
      </c>
      <c r="R348">
        <v>15</v>
      </c>
      <c r="S348">
        <v>15</v>
      </c>
      <c r="T348" t="s">
        <v>1713</v>
      </c>
      <c r="U348" t="s">
        <v>1253</v>
      </c>
      <c r="V348" t="s">
        <v>2272</v>
      </c>
      <c r="W348">
        <v>190551</v>
      </c>
      <c r="X348">
        <v>0</v>
      </c>
      <c r="Y348" t="s">
        <v>1233</v>
      </c>
      <c r="Z348">
        <v>0</v>
      </c>
      <c r="AA348" t="s">
        <v>1983</v>
      </c>
      <c r="AB348" t="s">
        <v>1718</v>
      </c>
      <c r="AC348" t="s">
        <v>1719</v>
      </c>
    </row>
    <row r="349" spans="1:29">
      <c r="A349" t="s">
        <v>1706</v>
      </c>
      <c r="B349">
        <v>4000003879</v>
      </c>
      <c r="C349" t="s">
        <v>1707</v>
      </c>
      <c r="D349" t="s">
        <v>1708</v>
      </c>
      <c r="E349">
        <v>2122000</v>
      </c>
      <c r="F349">
        <v>2510187271</v>
      </c>
      <c r="G349">
        <v>190393</v>
      </c>
      <c r="H349" t="s">
        <v>117</v>
      </c>
      <c r="I349" t="s">
        <v>1468</v>
      </c>
      <c r="J349" t="s">
        <v>1497</v>
      </c>
      <c r="K349" t="s">
        <v>1497</v>
      </c>
      <c r="L349">
        <v>2510187271</v>
      </c>
      <c r="M349" t="s">
        <v>1324</v>
      </c>
      <c r="N349" t="s">
        <v>1324</v>
      </c>
      <c r="O349">
        <v>255015363</v>
      </c>
      <c r="P349" t="s">
        <v>1981</v>
      </c>
      <c r="Q349" t="s">
        <v>1231</v>
      </c>
      <c r="R349">
        <v>15</v>
      </c>
      <c r="S349">
        <v>15</v>
      </c>
      <c r="T349" t="s">
        <v>1713</v>
      </c>
      <c r="U349" t="s">
        <v>1253</v>
      </c>
      <c r="V349" t="s">
        <v>2273</v>
      </c>
      <c r="W349">
        <v>190393</v>
      </c>
      <c r="X349">
        <v>0</v>
      </c>
      <c r="Y349" t="s">
        <v>1233</v>
      </c>
      <c r="Z349">
        <v>0</v>
      </c>
      <c r="AA349" t="s">
        <v>1983</v>
      </c>
      <c r="AB349" t="s">
        <v>1718</v>
      </c>
      <c r="AC349" t="s">
        <v>1719</v>
      </c>
    </row>
    <row r="350" spans="1:29">
      <c r="A350" t="s">
        <v>1706</v>
      </c>
      <c r="B350">
        <v>4000003879</v>
      </c>
      <c r="C350" t="s">
        <v>1707</v>
      </c>
      <c r="D350" t="s">
        <v>1708</v>
      </c>
      <c r="E350">
        <v>2122000</v>
      </c>
      <c r="F350">
        <v>2510187303</v>
      </c>
      <c r="G350">
        <v>190519</v>
      </c>
      <c r="H350" t="s">
        <v>117</v>
      </c>
      <c r="I350" t="s">
        <v>1314</v>
      </c>
      <c r="J350" t="s">
        <v>1497</v>
      </c>
      <c r="K350" t="s">
        <v>1497</v>
      </c>
      <c r="L350">
        <v>2510187303</v>
      </c>
      <c r="M350" t="s">
        <v>1861</v>
      </c>
      <c r="N350" t="s">
        <v>1861</v>
      </c>
      <c r="O350">
        <v>255016079</v>
      </c>
      <c r="P350" t="s">
        <v>1981</v>
      </c>
      <c r="Q350" t="s">
        <v>1231</v>
      </c>
      <c r="R350">
        <v>15</v>
      </c>
      <c r="S350">
        <v>15</v>
      </c>
      <c r="T350" t="s">
        <v>1713</v>
      </c>
      <c r="U350" t="s">
        <v>1253</v>
      </c>
      <c r="V350" t="s">
        <v>2274</v>
      </c>
      <c r="W350">
        <v>190519</v>
      </c>
      <c r="X350">
        <v>0</v>
      </c>
      <c r="Y350" t="s">
        <v>1233</v>
      </c>
      <c r="Z350">
        <v>0</v>
      </c>
      <c r="AA350" t="s">
        <v>1983</v>
      </c>
      <c r="AB350" t="s">
        <v>1718</v>
      </c>
      <c r="AC350" t="s">
        <v>1719</v>
      </c>
    </row>
    <row r="351" spans="1:29">
      <c r="A351" t="s">
        <v>1706</v>
      </c>
      <c r="B351">
        <v>4000003879</v>
      </c>
      <c r="C351" t="s">
        <v>1707</v>
      </c>
      <c r="D351" t="s">
        <v>1708</v>
      </c>
      <c r="E351">
        <v>2122000</v>
      </c>
      <c r="F351">
        <v>2510197040</v>
      </c>
      <c r="G351">
        <v>188954</v>
      </c>
      <c r="H351" t="s">
        <v>117</v>
      </c>
      <c r="I351" t="s">
        <v>1281</v>
      </c>
      <c r="J351" t="s">
        <v>1498</v>
      </c>
      <c r="K351" t="s">
        <v>1498</v>
      </c>
      <c r="L351">
        <v>2510197040</v>
      </c>
      <c r="M351" t="s">
        <v>2161</v>
      </c>
      <c r="N351" t="s">
        <v>1861</v>
      </c>
      <c r="O351">
        <v>255016079</v>
      </c>
      <c r="P351" t="s">
        <v>1981</v>
      </c>
      <c r="Q351" t="s">
        <v>1231</v>
      </c>
      <c r="R351">
        <v>15</v>
      </c>
      <c r="S351">
        <v>15</v>
      </c>
      <c r="T351" t="s">
        <v>1713</v>
      </c>
      <c r="U351" t="s">
        <v>1253</v>
      </c>
      <c r="V351" t="s">
        <v>2114</v>
      </c>
      <c r="W351">
        <v>188954</v>
      </c>
      <c r="X351">
        <v>0</v>
      </c>
      <c r="Y351" t="s">
        <v>1233</v>
      </c>
      <c r="Z351">
        <v>0</v>
      </c>
      <c r="AA351" t="s">
        <v>1983</v>
      </c>
      <c r="AB351" t="s">
        <v>1718</v>
      </c>
      <c r="AC351" t="s">
        <v>1719</v>
      </c>
    </row>
    <row r="352" spans="1:29">
      <c r="A352" t="s">
        <v>1706</v>
      </c>
      <c r="B352">
        <v>4000003879</v>
      </c>
      <c r="C352" t="s">
        <v>1707</v>
      </c>
      <c r="D352" t="s">
        <v>1708</v>
      </c>
      <c r="E352">
        <v>2122000</v>
      </c>
      <c r="F352">
        <v>2510197387</v>
      </c>
      <c r="G352">
        <v>188839</v>
      </c>
      <c r="H352" t="s">
        <v>117</v>
      </c>
      <c r="I352" t="s">
        <v>1452</v>
      </c>
      <c r="J352" t="s">
        <v>1498</v>
      </c>
      <c r="K352" t="s">
        <v>1498</v>
      </c>
      <c r="L352">
        <v>2510197387</v>
      </c>
      <c r="M352" t="s">
        <v>1450</v>
      </c>
      <c r="N352" t="s">
        <v>1861</v>
      </c>
      <c r="O352">
        <v>255016079</v>
      </c>
      <c r="P352" t="s">
        <v>1981</v>
      </c>
      <c r="Q352" t="s">
        <v>1231</v>
      </c>
      <c r="R352">
        <v>15</v>
      </c>
      <c r="S352">
        <v>15</v>
      </c>
      <c r="T352" t="s">
        <v>1713</v>
      </c>
      <c r="U352" t="s">
        <v>1253</v>
      </c>
      <c r="V352" t="s">
        <v>2114</v>
      </c>
      <c r="W352">
        <v>188839</v>
      </c>
      <c r="X352">
        <v>0</v>
      </c>
      <c r="Y352" t="s">
        <v>1233</v>
      </c>
      <c r="Z352">
        <v>0</v>
      </c>
      <c r="AA352" t="s">
        <v>1983</v>
      </c>
      <c r="AB352" t="s">
        <v>1718</v>
      </c>
      <c r="AC352" t="s">
        <v>1719</v>
      </c>
    </row>
    <row r="353" spans="1:29">
      <c r="A353" t="s">
        <v>1706</v>
      </c>
      <c r="B353">
        <v>4000003879</v>
      </c>
      <c r="C353" t="s">
        <v>1707</v>
      </c>
      <c r="D353" t="s">
        <v>1708</v>
      </c>
      <c r="E353">
        <v>2122000</v>
      </c>
      <c r="F353">
        <v>2510200544</v>
      </c>
      <c r="G353">
        <v>189965</v>
      </c>
      <c r="H353" t="s">
        <v>117</v>
      </c>
      <c r="I353" t="s">
        <v>1301</v>
      </c>
      <c r="J353" t="s">
        <v>1323</v>
      </c>
      <c r="K353" t="s">
        <v>1323</v>
      </c>
      <c r="L353">
        <v>2510200544</v>
      </c>
      <c r="M353" t="s">
        <v>1310</v>
      </c>
      <c r="N353" t="s">
        <v>1861</v>
      </c>
      <c r="O353">
        <v>255016079</v>
      </c>
      <c r="P353" t="s">
        <v>1981</v>
      </c>
      <c r="Q353" t="s">
        <v>1231</v>
      </c>
      <c r="R353">
        <v>15</v>
      </c>
      <c r="S353">
        <v>15</v>
      </c>
      <c r="T353" t="s">
        <v>1713</v>
      </c>
      <c r="U353" t="s">
        <v>1253</v>
      </c>
      <c r="V353" t="s">
        <v>2254</v>
      </c>
      <c r="W353">
        <v>189965</v>
      </c>
      <c r="X353">
        <v>0</v>
      </c>
      <c r="Y353" t="s">
        <v>1233</v>
      </c>
      <c r="Z353">
        <v>0</v>
      </c>
      <c r="AA353" t="s">
        <v>1983</v>
      </c>
      <c r="AB353" t="s">
        <v>1718</v>
      </c>
      <c r="AC353" t="s">
        <v>1719</v>
      </c>
    </row>
    <row r="354" spans="1:29">
      <c r="A354" t="s">
        <v>1706</v>
      </c>
      <c r="B354">
        <v>4000003879</v>
      </c>
      <c r="C354" t="s">
        <v>1707</v>
      </c>
      <c r="D354" t="s">
        <v>1708</v>
      </c>
      <c r="E354">
        <v>2122000</v>
      </c>
      <c r="F354">
        <v>2510200824</v>
      </c>
      <c r="G354">
        <v>190627</v>
      </c>
      <c r="H354" t="s">
        <v>150</v>
      </c>
      <c r="I354" t="s">
        <v>1321</v>
      </c>
      <c r="J354" t="s">
        <v>1324</v>
      </c>
      <c r="K354" t="s">
        <v>1324</v>
      </c>
      <c r="L354">
        <v>2510200824</v>
      </c>
      <c r="M354" t="s">
        <v>1459</v>
      </c>
      <c r="N354" t="s">
        <v>1502</v>
      </c>
      <c r="O354">
        <v>255017122</v>
      </c>
      <c r="P354" t="s">
        <v>1981</v>
      </c>
      <c r="Q354" t="s">
        <v>1231</v>
      </c>
      <c r="R354">
        <v>15</v>
      </c>
      <c r="S354">
        <v>15</v>
      </c>
      <c r="T354" t="s">
        <v>1713</v>
      </c>
      <c r="U354" t="s">
        <v>1253</v>
      </c>
      <c r="V354" t="s">
        <v>2275</v>
      </c>
      <c r="W354">
        <v>190627</v>
      </c>
      <c r="X354">
        <v>0</v>
      </c>
      <c r="Y354" t="s">
        <v>1233</v>
      </c>
      <c r="Z354">
        <v>0</v>
      </c>
      <c r="AA354" t="s">
        <v>1983</v>
      </c>
      <c r="AB354" t="s">
        <v>1718</v>
      </c>
      <c r="AC354" t="s">
        <v>1719</v>
      </c>
    </row>
    <row r="355" spans="1:29">
      <c r="A355" t="s">
        <v>1706</v>
      </c>
      <c r="B355">
        <v>4000003879</v>
      </c>
      <c r="C355" t="s">
        <v>1707</v>
      </c>
      <c r="D355" t="s">
        <v>1708</v>
      </c>
      <c r="E355">
        <v>2122000</v>
      </c>
      <c r="F355">
        <v>2510201860</v>
      </c>
      <c r="G355">
        <v>190632</v>
      </c>
      <c r="H355" t="s">
        <v>117</v>
      </c>
      <c r="I355" t="s">
        <v>1498</v>
      </c>
      <c r="J355" t="s">
        <v>1324</v>
      </c>
      <c r="K355" t="s">
        <v>1324</v>
      </c>
      <c r="L355">
        <v>2510201860</v>
      </c>
      <c r="M355" t="s">
        <v>1499</v>
      </c>
      <c r="N355" t="s">
        <v>1502</v>
      </c>
      <c r="O355">
        <v>255017122</v>
      </c>
      <c r="P355" t="s">
        <v>1981</v>
      </c>
      <c r="Q355" t="s">
        <v>1231</v>
      </c>
      <c r="R355">
        <v>15</v>
      </c>
      <c r="S355">
        <v>15</v>
      </c>
      <c r="T355" t="s">
        <v>1713</v>
      </c>
      <c r="U355" t="s">
        <v>1253</v>
      </c>
      <c r="V355" t="s">
        <v>2271</v>
      </c>
      <c r="W355">
        <v>190632</v>
      </c>
      <c r="X355">
        <v>0</v>
      </c>
      <c r="Y355" t="s">
        <v>1233</v>
      </c>
      <c r="Z355">
        <v>0</v>
      </c>
      <c r="AA355" t="s">
        <v>1983</v>
      </c>
      <c r="AB355" t="s">
        <v>1718</v>
      </c>
      <c r="AC355" t="s">
        <v>1719</v>
      </c>
    </row>
    <row r="356" spans="1:29">
      <c r="A356" t="s">
        <v>1706</v>
      </c>
      <c r="B356">
        <v>4000003879</v>
      </c>
      <c r="C356" t="s">
        <v>1707</v>
      </c>
      <c r="D356" t="s">
        <v>1708</v>
      </c>
      <c r="E356">
        <v>2122000</v>
      </c>
      <c r="F356">
        <v>2510202003</v>
      </c>
      <c r="G356">
        <v>190663</v>
      </c>
      <c r="H356" t="s">
        <v>54</v>
      </c>
      <c r="I356" t="s">
        <v>1323</v>
      </c>
      <c r="J356" t="s">
        <v>1324</v>
      </c>
      <c r="K356" t="s">
        <v>1324</v>
      </c>
      <c r="L356">
        <v>2510202003</v>
      </c>
      <c r="M356" t="s">
        <v>1502</v>
      </c>
      <c r="N356" t="s">
        <v>1502</v>
      </c>
      <c r="O356">
        <v>255017122</v>
      </c>
      <c r="P356" t="s">
        <v>1981</v>
      </c>
      <c r="Q356" t="s">
        <v>1231</v>
      </c>
      <c r="R356">
        <v>15</v>
      </c>
      <c r="S356">
        <v>15</v>
      </c>
      <c r="T356" t="s">
        <v>1713</v>
      </c>
      <c r="U356" t="s">
        <v>1253</v>
      </c>
      <c r="V356" t="s">
        <v>2276</v>
      </c>
      <c r="W356">
        <v>190663</v>
      </c>
      <c r="X356">
        <v>0</v>
      </c>
      <c r="Y356" t="s">
        <v>1233</v>
      </c>
      <c r="Z356">
        <v>0</v>
      </c>
      <c r="AA356" t="s">
        <v>1983</v>
      </c>
      <c r="AB356" t="s">
        <v>1718</v>
      </c>
      <c r="AC356" t="s">
        <v>1719</v>
      </c>
    </row>
    <row r="357" spans="1:29">
      <c r="A357" t="s">
        <v>1706</v>
      </c>
      <c r="B357">
        <v>4000003879</v>
      </c>
      <c r="C357" t="s">
        <v>1707</v>
      </c>
      <c r="D357" t="s">
        <v>1708</v>
      </c>
      <c r="E357">
        <v>2122000</v>
      </c>
      <c r="F357">
        <v>2510204162</v>
      </c>
      <c r="G357">
        <v>190690</v>
      </c>
      <c r="H357" t="s">
        <v>54</v>
      </c>
      <c r="I357" t="s">
        <v>1324</v>
      </c>
      <c r="J357" t="s">
        <v>2256</v>
      </c>
      <c r="K357" t="s">
        <v>2256</v>
      </c>
      <c r="L357">
        <v>2510204162</v>
      </c>
      <c r="M357" t="s">
        <v>2277</v>
      </c>
      <c r="N357" t="s">
        <v>1333</v>
      </c>
      <c r="O357">
        <v>255017567</v>
      </c>
      <c r="P357" t="s">
        <v>1981</v>
      </c>
      <c r="Q357" t="s">
        <v>1231</v>
      </c>
      <c r="R357">
        <v>15</v>
      </c>
      <c r="S357">
        <v>15</v>
      </c>
      <c r="T357" t="s">
        <v>1713</v>
      </c>
      <c r="U357" t="s">
        <v>1253</v>
      </c>
      <c r="V357" t="s">
        <v>2124</v>
      </c>
      <c r="W357">
        <v>190690</v>
      </c>
      <c r="X357">
        <v>0</v>
      </c>
      <c r="Y357" t="s">
        <v>1233</v>
      </c>
      <c r="Z357">
        <v>0</v>
      </c>
      <c r="AA357" t="s">
        <v>1983</v>
      </c>
      <c r="AB357" t="s">
        <v>1718</v>
      </c>
      <c r="AC357" t="s">
        <v>1719</v>
      </c>
    </row>
    <row r="358" spans="1:29">
      <c r="A358" t="s">
        <v>1706</v>
      </c>
      <c r="B358">
        <v>4000003879</v>
      </c>
      <c r="C358" t="s">
        <v>1707</v>
      </c>
      <c r="D358" t="s">
        <v>1708</v>
      </c>
      <c r="E358">
        <v>2122000</v>
      </c>
      <c r="F358">
        <v>2510205066</v>
      </c>
      <c r="G358">
        <v>189360</v>
      </c>
      <c r="H358" t="s">
        <v>117</v>
      </c>
      <c r="I358" t="s">
        <v>1462</v>
      </c>
      <c r="J358" t="s">
        <v>2256</v>
      </c>
      <c r="K358" t="s">
        <v>2256</v>
      </c>
      <c r="L358">
        <v>2510205066</v>
      </c>
      <c r="M358" t="s">
        <v>1294</v>
      </c>
      <c r="N358" t="s">
        <v>1861</v>
      </c>
      <c r="O358">
        <v>255016079</v>
      </c>
      <c r="P358" t="s">
        <v>1981</v>
      </c>
      <c r="Q358" t="s">
        <v>1231</v>
      </c>
      <c r="R358">
        <v>15</v>
      </c>
      <c r="S358">
        <v>15</v>
      </c>
      <c r="T358" t="s">
        <v>1713</v>
      </c>
      <c r="U358" t="s">
        <v>1253</v>
      </c>
      <c r="V358" t="s">
        <v>2278</v>
      </c>
      <c r="W358">
        <v>189360</v>
      </c>
      <c r="X358">
        <v>0</v>
      </c>
      <c r="Y358" t="s">
        <v>1233</v>
      </c>
      <c r="Z358">
        <v>0</v>
      </c>
      <c r="AA358" t="s">
        <v>1983</v>
      </c>
      <c r="AB358" t="s">
        <v>1718</v>
      </c>
      <c r="AC358" t="s">
        <v>1719</v>
      </c>
    </row>
    <row r="359" spans="1:29">
      <c r="A359" t="s">
        <v>1706</v>
      </c>
      <c r="B359">
        <v>4000003879</v>
      </c>
      <c r="C359" t="s">
        <v>1707</v>
      </c>
      <c r="D359" t="s">
        <v>1708</v>
      </c>
      <c r="E359">
        <v>2122000</v>
      </c>
      <c r="F359">
        <v>2510208945</v>
      </c>
      <c r="G359">
        <v>189334</v>
      </c>
      <c r="H359" t="s">
        <v>117</v>
      </c>
      <c r="I359" t="s">
        <v>1462</v>
      </c>
      <c r="J359" t="s">
        <v>1322</v>
      </c>
      <c r="K359" t="s">
        <v>1322</v>
      </c>
      <c r="L359">
        <v>2510208945</v>
      </c>
      <c r="M359" t="s">
        <v>1294</v>
      </c>
      <c r="N359" t="s">
        <v>1502</v>
      </c>
      <c r="O359">
        <v>255017122</v>
      </c>
      <c r="P359" t="s">
        <v>1981</v>
      </c>
      <c r="Q359" t="s">
        <v>1231</v>
      </c>
      <c r="R359">
        <v>15</v>
      </c>
      <c r="S359">
        <v>15</v>
      </c>
      <c r="T359" t="s">
        <v>1713</v>
      </c>
      <c r="U359" t="s">
        <v>1253</v>
      </c>
      <c r="V359" t="s">
        <v>2271</v>
      </c>
      <c r="W359">
        <v>189334</v>
      </c>
      <c r="X359" t="s">
        <v>1622</v>
      </c>
      <c r="Y359" t="s">
        <v>1233</v>
      </c>
      <c r="Z359" t="s">
        <v>1803</v>
      </c>
      <c r="AA359" t="s">
        <v>1983</v>
      </c>
      <c r="AB359" t="s">
        <v>1718</v>
      </c>
      <c r="AC359" t="s">
        <v>1719</v>
      </c>
    </row>
    <row r="360" spans="1:29">
      <c r="A360" t="s">
        <v>1706</v>
      </c>
      <c r="B360">
        <v>4000003879</v>
      </c>
      <c r="C360" t="s">
        <v>1707</v>
      </c>
      <c r="D360" t="s">
        <v>1708</v>
      </c>
      <c r="E360">
        <v>2122000</v>
      </c>
      <c r="F360">
        <v>2510208946</v>
      </c>
      <c r="G360">
        <v>189596</v>
      </c>
      <c r="H360" t="s">
        <v>117</v>
      </c>
      <c r="I360" t="s">
        <v>1293</v>
      </c>
      <c r="J360" t="s">
        <v>1322</v>
      </c>
      <c r="K360" t="s">
        <v>1322</v>
      </c>
      <c r="L360">
        <v>2510208946</v>
      </c>
      <c r="M360" t="s">
        <v>1299</v>
      </c>
      <c r="N360" t="s">
        <v>1502</v>
      </c>
      <c r="O360">
        <v>255017122</v>
      </c>
      <c r="P360" t="s">
        <v>1981</v>
      </c>
      <c r="Q360" t="s">
        <v>1231</v>
      </c>
      <c r="R360">
        <v>15</v>
      </c>
      <c r="S360">
        <v>15</v>
      </c>
      <c r="T360" t="s">
        <v>1713</v>
      </c>
      <c r="U360" t="s">
        <v>1253</v>
      </c>
      <c r="V360" t="s">
        <v>2279</v>
      </c>
      <c r="W360">
        <v>189596</v>
      </c>
      <c r="X360" t="s">
        <v>1622</v>
      </c>
      <c r="Y360" t="s">
        <v>1233</v>
      </c>
      <c r="Z360" t="s">
        <v>1803</v>
      </c>
      <c r="AA360" t="s">
        <v>1983</v>
      </c>
      <c r="AB360" t="s">
        <v>1718</v>
      </c>
      <c r="AC360" t="s">
        <v>1719</v>
      </c>
    </row>
    <row r="361" spans="1:29">
      <c r="A361" t="s">
        <v>1706</v>
      </c>
      <c r="B361">
        <v>4000003879</v>
      </c>
      <c r="C361" t="s">
        <v>1707</v>
      </c>
      <c r="D361" t="s">
        <v>1708</v>
      </c>
      <c r="E361">
        <v>2122000</v>
      </c>
      <c r="F361">
        <v>2510208947</v>
      </c>
      <c r="G361">
        <v>189613</v>
      </c>
      <c r="H361" t="s">
        <v>117</v>
      </c>
      <c r="I361" t="s">
        <v>1293</v>
      </c>
      <c r="J361" t="s">
        <v>1322</v>
      </c>
      <c r="K361" t="s">
        <v>1322</v>
      </c>
      <c r="L361">
        <v>2510208947</v>
      </c>
      <c r="M361" t="s">
        <v>1299</v>
      </c>
      <c r="N361" t="s">
        <v>1502</v>
      </c>
      <c r="O361">
        <v>255017122</v>
      </c>
      <c r="P361" t="s">
        <v>1981</v>
      </c>
      <c r="Q361" t="s">
        <v>1231</v>
      </c>
      <c r="R361">
        <v>15</v>
      </c>
      <c r="S361">
        <v>15</v>
      </c>
      <c r="T361" t="s">
        <v>1713</v>
      </c>
      <c r="U361" t="s">
        <v>1253</v>
      </c>
      <c r="V361" t="s">
        <v>2270</v>
      </c>
      <c r="W361">
        <v>189613</v>
      </c>
      <c r="X361" t="s">
        <v>1622</v>
      </c>
      <c r="Y361" t="s">
        <v>1233</v>
      </c>
      <c r="Z361" t="s">
        <v>1803</v>
      </c>
      <c r="AA361" t="s">
        <v>1983</v>
      </c>
      <c r="AB361" t="s">
        <v>1718</v>
      </c>
      <c r="AC361" t="s">
        <v>1719</v>
      </c>
    </row>
    <row r="362" spans="1:29">
      <c r="A362" t="s">
        <v>1706</v>
      </c>
      <c r="B362">
        <v>4000003879</v>
      </c>
      <c r="C362" t="s">
        <v>1707</v>
      </c>
      <c r="D362" t="s">
        <v>1708</v>
      </c>
      <c r="E362">
        <v>2122000</v>
      </c>
      <c r="F362">
        <v>2510209771</v>
      </c>
      <c r="G362">
        <v>190500</v>
      </c>
      <c r="H362" t="s">
        <v>117</v>
      </c>
      <c r="I362" t="s">
        <v>1319</v>
      </c>
      <c r="J362" t="s">
        <v>1322</v>
      </c>
      <c r="K362" t="s">
        <v>1322</v>
      </c>
      <c r="L362">
        <v>2510209771</v>
      </c>
      <c r="M362" t="s">
        <v>2280</v>
      </c>
      <c r="N362" t="s">
        <v>1502</v>
      </c>
      <c r="O362">
        <v>255017122</v>
      </c>
      <c r="P362" t="s">
        <v>1981</v>
      </c>
      <c r="Q362" t="s">
        <v>1231</v>
      </c>
      <c r="R362">
        <v>15</v>
      </c>
      <c r="S362">
        <v>15</v>
      </c>
      <c r="T362" t="s">
        <v>1713</v>
      </c>
      <c r="U362" t="s">
        <v>1253</v>
      </c>
      <c r="V362" t="s">
        <v>2281</v>
      </c>
      <c r="W362">
        <v>190500</v>
      </c>
      <c r="X362" t="s">
        <v>1622</v>
      </c>
      <c r="Y362" t="s">
        <v>1233</v>
      </c>
      <c r="Z362" t="s">
        <v>1803</v>
      </c>
      <c r="AA362" t="s">
        <v>1983</v>
      </c>
      <c r="AB362" t="s">
        <v>1718</v>
      </c>
      <c r="AC362" t="s">
        <v>1719</v>
      </c>
    </row>
    <row r="363" spans="1:29">
      <c r="A363" t="s">
        <v>1706</v>
      </c>
      <c r="B363">
        <v>4000003879</v>
      </c>
      <c r="C363" t="s">
        <v>1707</v>
      </c>
      <c r="D363" t="s">
        <v>1708</v>
      </c>
      <c r="E363">
        <v>2122000</v>
      </c>
      <c r="F363">
        <v>2510209772</v>
      </c>
      <c r="G363">
        <v>190501</v>
      </c>
      <c r="H363" t="s">
        <v>117</v>
      </c>
      <c r="I363" t="s">
        <v>1319</v>
      </c>
      <c r="J363" t="s">
        <v>1322</v>
      </c>
      <c r="K363" t="s">
        <v>1322</v>
      </c>
      <c r="L363">
        <v>2510209772</v>
      </c>
      <c r="M363" t="s">
        <v>2280</v>
      </c>
      <c r="N363" t="s">
        <v>1502</v>
      </c>
      <c r="O363">
        <v>255017122</v>
      </c>
      <c r="P363" t="s">
        <v>1981</v>
      </c>
      <c r="Q363" t="s">
        <v>1231</v>
      </c>
      <c r="R363">
        <v>15</v>
      </c>
      <c r="S363">
        <v>15</v>
      </c>
      <c r="T363" t="s">
        <v>1713</v>
      </c>
      <c r="U363" t="s">
        <v>1253</v>
      </c>
      <c r="V363" t="s">
        <v>2281</v>
      </c>
      <c r="W363">
        <v>190501</v>
      </c>
      <c r="X363" t="s">
        <v>1622</v>
      </c>
      <c r="Y363" t="s">
        <v>1233</v>
      </c>
      <c r="Z363" t="s">
        <v>1803</v>
      </c>
      <c r="AA363" t="s">
        <v>1983</v>
      </c>
      <c r="AB363" t="s">
        <v>1718</v>
      </c>
      <c r="AC363" t="s">
        <v>1719</v>
      </c>
    </row>
    <row r="364" spans="1:29">
      <c r="A364" t="s">
        <v>1706</v>
      </c>
      <c r="B364">
        <v>4000003879</v>
      </c>
      <c r="C364" t="s">
        <v>1707</v>
      </c>
      <c r="D364" t="s">
        <v>1708</v>
      </c>
      <c r="E364">
        <v>2122000</v>
      </c>
      <c r="F364">
        <v>2510210922</v>
      </c>
      <c r="G364">
        <v>190664</v>
      </c>
      <c r="H364" t="s">
        <v>317</v>
      </c>
      <c r="I364" t="s">
        <v>1323</v>
      </c>
      <c r="J364" t="s">
        <v>1501</v>
      </c>
      <c r="K364" t="s">
        <v>1501</v>
      </c>
      <c r="L364">
        <v>2510210922</v>
      </c>
      <c r="M364" t="s">
        <v>1502</v>
      </c>
      <c r="N364" t="s">
        <v>1502</v>
      </c>
      <c r="O364">
        <v>255017122</v>
      </c>
      <c r="P364" t="s">
        <v>1981</v>
      </c>
      <c r="Q364" t="s">
        <v>1231</v>
      </c>
      <c r="R364">
        <v>15</v>
      </c>
      <c r="S364">
        <v>15</v>
      </c>
      <c r="T364" t="s">
        <v>1713</v>
      </c>
      <c r="U364" t="s">
        <v>1253</v>
      </c>
      <c r="V364" t="s">
        <v>2282</v>
      </c>
      <c r="W364">
        <v>190664</v>
      </c>
      <c r="X364">
        <v>0</v>
      </c>
      <c r="Y364" t="s">
        <v>1233</v>
      </c>
      <c r="Z364">
        <v>0</v>
      </c>
      <c r="AA364" t="s">
        <v>1983</v>
      </c>
      <c r="AB364" t="s">
        <v>1718</v>
      </c>
      <c r="AC364" t="s">
        <v>1719</v>
      </c>
    </row>
    <row r="365" spans="1:29">
      <c r="A365" t="s">
        <v>1706</v>
      </c>
      <c r="B365">
        <v>4000003879</v>
      </c>
      <c r="C365" t="s">
        <v>1707</v>
      </c>
      <c r="D365" t="s">
        <v>1708</v>
      </c>
      <c r="E365">
        <v>2122000</v>
      </c>
      <c r="F365">
        <v>2510215454</v>
      </c>
      <c r="G365">
        <v>190185</v>
      </c>
      <c r="H365" t="s">
        <v>117</v>
      </c>
      <c r="I365" t="s">
        <v>1483</v>
      </c>
      <c r="J365" t="s">
        <v>1861</v>
      </c>
      <c r="K365" t="s">
        <v>1861</v>
      </c>
      <c r="L365">
        <v>2510215454</v>
      </c>
      <c r="M365" t="s">
        <v>1643</v>
      </c>
      <c r="N365" t="s">
        <v>1502</v>
      </c>
      <c r="O365">
        <v>255017122</v>
      </c>
      <c r="P365" t="s">
        <v>1981</v>
      </c>
      <c r="Q365" t="s">
        <v>1231</v>
      </c>
      <c r="R365">
        <v>15</v>
      </c>
      <c r="S365">
        <v>15</v>
      </c>
      <c r="T365" t="s">
        <v>1713</v>
      </c>
      <c r="U365" t="s">
        <v>1253</v>
      </c>
      <c r="V365" t="s">
        <v>2283</v>
      </c>
      <c r="W365">
        <v>190185</v>
      </c>
      <c r="X365">
        <v>0</v>
      </c>
      <c r="Y365" t="s">
        <v>1233</v>
      </c>
      <c r="Z365">
        <v>0</v>
      </c>
      <c r="AA365" t="s">
        <v>1983</v>
      </c>
      <c r="AB365" t="s">
        <v>1718</v>
      </c>
      <c r="AC365" t="s">
        <v>1719</v>
      </c>
    </row>
    <row r="366" spans="1:29">
      <c r="A366" t="s">
        <v>1706</v>
      </c>
      <c r="B366">
        <v>4000003879</v>
      </c>
      <c r="C366" t="s">
        <v>1707</v>
      </c>
      <c r="D366" t="s">
        <v>1708</v>
      </c>
      <c r="E366">
        <v>2122000</v>
      </c>
      <c r="F366">
        <v>2510217139</v>
      </c>
      <c r="G366">
        <v>189966</v>
      </c>
      <c r="H366" t="s">
        <v>117</v>
      </c>
      <c r="I366" t="s">
        <v>1301</v>
      </c>
      <c r="J366" t="s">
        <v>1861</v>
      </c>
      <c r="K366" t="s">
        <v>1861</v>
      </c>
      <c r="L366">
        <v>2510217139</v>
      </c>
      <c r="M366" t="s">
        <v>1310</v>
      </c>
      <c r="N366" t="s">
        <v>1502</v>
      </c>
      <c r="O366">
        <v>255017122</v>
      </c>
      <c r="P366" t="s">
        <v>1981</v>
      </c>
      <c r="Q366" t="s">
        <v>1231</v>
      </c>
      <c r="R366">
        <v>15</v>
      </c>
      <c r="S366">
        <v>15</v>
      </c>
      <c r="T366" t="s">
        <v>1713</v>
      </c>
      <c r="U366" t="s">
        <v>1253</v>
      </c>
      <c r="V366" t="s">
        <v>2254</v>
      </c>
      <c r="W366">
        <v>189966</v>
      </c>
      <c r="X366">
        <v>0</v>
      </c>
      <c r="Y366" t="s">
        <v>1233</v>
      </c>
      <c r="Z366">
        <v>0</v>
      </c>
      <c r="AA366" t="s">
        <v>1983</v>
      </c>
      <c r="AB366" t="s">
        <v>1718</v>
      </c>
      <c r="AC366" t="s">
        <v>1719</v>
      </c>
    </row>
    <row r="367" spans="1:29">
      <c r="A367" t="s">
        <v>1706</v>
      </c>
      <c r="B367">
        <v>4000003879</v>
      </c>
      <c r="C367" t="s">
        <v>1707</v>
      </c>
      <c r="D367" t="s">
        <v>1708</v>
      </c>
      <c r="E367">
        <v>2122000</v>
      </c>
      <c r="F367">
        <v>2510217785</v>
      </c>
      <c r="G367">
        <v>190184</v>
      </c>
      <c r="H367" t="s">
        <v>117</v>
      </c>
      <c r="I367" t="s">
        <v>1483</v>
      </c>
      <c r="J367" t="s">
        <v>2284</v>
      </c>
      <c r="K367" t="s">
        <v>2284</v>
      </c>
      <c r="L367">
        <v>2510217785</v>
      </c>
      <c r="M367" t="s">
        <v>1643</v>
      </c>
      <c r="N367" t="s">
        <v>1502</v>
      </c>
      <c r="O367">
        <v>255017122</v>
      </c>
      <c r="P367" t="s">
        <v>1981</v>
      </c>
      <c r="Q367" t="s">
        <v>1231</v>
      </c>
      <c r="R367">
        <v>15</v>
      </c>
      <c r="S367">
        <v>15</v>
      </c>
      <c r="T367" t="s">
        <v>1713</v>
      </c>
      <c r="U367" t="s">
        <v>1253</v>
      </c>
      <c r="V367" t="s">
        <v>2283</v>
      </c>
      <c r="W367">
        <v>190184</v>
      </c>
      <c r="X367" t="s">
        <v>1622</v>
      </c>
      <c r="Y367" t="s">
        <v>1233</v>
      </c>
      <c r="Z367" t="s">
        <v>1803</v>
      </c>
      <c r="AA367" t="s">
        <v>1983</v>
      </c>
      <c r="AB367" t="s">
        <v>1718</v>
      </c>
      <c r="AC367" t="s">
        <v>1719</v>
      </c>
    </row>
    <row r="368" spans="1:29">
      <c r="A368" t="s">
        <v>1706</v>
      </c>
      <c r="B368">
        <v>4000003879</v>
      </c>
      <c r="C368" t="s">
        <v>1707</v>
      </c>
      <c r="D368" t="s">
        <v>1708</v>
      </c>
      <c r="E368">
        <v>2122000</v>
      </c>
      <c r="F368">
        <v>2510220464</v>
      </c>
      <c r="G368">
        <v>190823</v>
      </c>
      <c r="H368" t="s">
        <v>54</v>
      </c>
      <c r="I368" t="s">
        <v>1326</v>
      </c>
      <c r="J368" t="s">
        <v>1329</v>
      </c>
      <c r="K368" t="s">
        <v>1329</v>
      </c>
      <c r="L368">
        <v>2510220464</v>
      </c>
      <c r="M368" t="s">
        <v>1336</v>
      </c>
      <c r="N368" t="s">
        <v>1503</v>
      </c>
      <c r="O368">
        <v>255018198</v>
      </c>
      <c r="P368" t="s">
        <v>1981</v>
      </c>
      <c r="Q368" t="s">
        <v>1231</v>
      </c>
      <c r="R368">
        <v>15</v>
      </c>
      <c r="S368">
        <v>15</v>
      </c>
      <c r="T368" t="s">
        <v>1713</v>
      </c>
      <c r="U368" t="s">
        <v>1253</v>
      </c>
      <c r="V368" t="s">
        <v>2285</v>
      </c>
      <c r="W368">
        <v>190823</v>
      </c>
      <c r="X368">
        <v>0</v>
      </c>
      <c r="Y368" t="s">
        <v>1233</v>
      </c>
      <c r="Z368">
        <v>0</v>
      </c>
      <c r="AA368" t="s">
        <v>1983</v>
      </c>
      <c r="AB368" t="s">
        <v>1718</v>
      </c>
      <c r="AC368" t="s">
        <v>1719</v>
      </c>
    </row>
    <row r="369" spans="1:29">
      <c r="A369" t="s">
        <v>1706</v>
      </c>
      <c r="B369">
        <v>4000003879</v>
      </c>
      <c r="C369" t="s">
        <v>1707</v>
      </c>
      <c r="D369" t="s">
        <v>1708</v>
      </c>
      <c r="E369">
        <v>2122000</v>
      </c>
      <c r="F369">
        <v>2510220496</v>
      </c>
      <c r="G369">
        <v>190825</v>
      </c>
      <c r="H369" t="s">
        <v>54</v>
      </c>
      <c r="I369" t="s">
        <v>1326</v>
      </c>
      <c r="J369" t="s">
        <v>1329</v>
      </c>
      <c r="K369" t="s">
        <v>1329</v>
      </c>
      <c r="L369">
        <v>2510220496</v>
      </c>
      <c r="M369" t="s">
        <v>1336</v>
      </c>
      <c r="N369" t="s">
        <v>1503</v>
      </c>
      <c r="O369">
        <v>255018198</v>
      </c>
      <c r="P369" t="s">
        <v>1981</v>
      </c>
      <c r="Q369" t="s">
        <v>1231</v>
      </c>
      <c r="R369">
        <v>15</v>
      </c>
      <c r="S369">
        <v>15</v>
      </c>
      <c r="T369" t="s">
        <v>1713</v>
      </c>
      <c r="U369" t="s">
        <v>1253</v>
      </c>
      <c r="V369" t="s">
        <v>2286</v>
      </c>
      <c r="W369">
        <v>190825</v>
      </c>
      <c r="X369">
        <v>0</v>
      </c>
      <c r="Y369" t="s">
        <v>1233</v>
      </c>
      <c r="Z369">
        <v>0</v>
      </c>
      <c r="AA369" t="s">
        <v>1983</v>
      </c>
      <c r="AB369" t="s">
        <v>1718</v>
      </c>
      <c r="AC369" t="s">
        <v>1719</v>
      </c>
    </row>
    <row r="370" spans="1:29">
      <c r="A370" t="s">
        <v>1706</v>
      </c>
      <c r="B370">
        <v>4000003879</v>
      </c>
      <c r="C370" t="s">
        <v>1707</v>
      </c>
      <c r="D370" t="s">
        <v>1708</v>
      </c>
      <c r="E370">
        <v>2122000</v>
      </c>
      <c r="F370">
        <v>2510221842</v>
      </c>
      <c r="G370">
        <v>190746</v>
      </c>
      <c r="H370" t="s">
        <v>117</v>
      </c>
      <c r="I370" t="s">
        <v>1501</v>
      </c>
      <c r="J370" t="s">
        <v>1459</v>
      </c>
      <c r="K370" t="s">
        <v>1459</v>
      </c>
      <c r="L370">
        <v>2510221842</v>
      </c>
      <c r="M370" t="s">
        <v>1332</v>
      </c>
      <c r="N370" t="s">
        <v>1333</v>
      </c>
      <c r="O370">
        <v>255017567</v>
      </c>
      <c r="P370" t="s">
        <v>1981</v>
      </c>
      <c r="Q370" t="s">
        <v>1231</v>
      </c>
      <c r="R370">
        <v>15</v>
      </c>
      <c r="S370">
        <v>15</v>
      </c>
      <c r="T370" t="s">
        <v>1713</v>
      </c>
      <c r="U370" t="s">
        <v>1253</v>
      </c>
      <c r="V370" t="s">
        <v>2281</v>
      </c>
      <c r="W370">
        <v>190746</v>
      </c>
      <c r="X370">
        <v>0</v>
      </c>
      <c r="Y370" t="s">
        <v>1233</v>
      </c>
      <c r="Z370">
        <v>0</v>
      </c>
      <c r="AA370" t="s">
        <v>1983</v>
      </c>
      <c r="AB370" t="s">
        <v>1718</v>
      </c>
      <c r="AC370" t="s">
        <v>1719</v>
      </c>
    </row>
    <row r="371" spans="1:29">
      <c r="A371" t="s">
        <v>1706</v>
      </c>
      <c r="B371">
        <v>4000003879</v>
      </c>
      <c r="C371" t="s">
        <v>1707</v>
      </c>
      <c r="D371" t="s">
        <v>1708</v>
      </c>
      <c r="E371">
        <v>2122000</v>
      </c>
      <c r="F371">
        <v>2510222618</v>
      </c>
      <c r="G371">
        <v>190631</v>
      </c>
      <c r="H371" t="s">
        <v>117</v>
      </c>
      <c r="I371" t="s">
        <v>1498</v>
      </c>
      <c r="J371" t="s">
        <v>1459</v>
      </c>
      <c r="K371" t="s">
        <v>1459</v>
      </c>
      <c r="L371">
        <v>2510222618</v>
      </c>
      <c r="M371" t="s">
        <v>1499</v>
      </c>
      <c r="N371" t="s">
        <v>1333</v>
      </c>
      <c r="O371">
        <v>255017567</v>
      </c>
      <c r="P371" t="s">
        <v>1981</v>
      </c>
      <c r="Q371" t="s">
        <v>1231</v>
      </c>
      <c r="R371">
        <v>15</v>
      </c>
      <c r="S371">
        <v>15</v>
      </c>
      <c r="T371" t="s">
        <v>1713</v>
      </c>
      <c r="U371" t="s">
        <v>1253</v>
      </c>
      <c r="V371" t="s">
        <v>2287</v>
      </c>
      <c r="W371">
        <v>190631</v>
      </c>
      <c r="X371" t="s">
        <v>1622</v>
      </c>
      <c r="Y371" t="s">
        <v>1233</v>
      </c>
      <c r="Z371" t="s">
        <v>1803</v>
      </c>
      <c r="AA371" t="s">
        <v>1983</v>
      </c>
      <c r="AB371" t="s">
        <v>1718</v>
      </c>
      <c r="AC371" t="s">
        <v>1719</v>
      </c>
    </row>
    <row r="372" spans="1:29">
      <c r="A372" t="s">
        <v>1706</v>
      </c>
      <c r="B372">
        <v>4000003879</v>
      </c>
      <c r="C372" t="s">
        <v>1707</v>
      </c>
      <c r="D372" t="s">
        <v>1708</v>
      </c>
      <c r="E372">
        <v>2122000</v>
      </c>
      <c r="F372">
        <v>2510224840</v>
      </c>
      <c r="G372">
        <v>190818</v>
      </c>
      <c r="H372" t="s">
        <v>117</v>
      </c>
      <c r="I372" t="s">
        <v>2280</v>
      </c>
      <c r="J372" t="s">
        <v>1499</v>
      </c>
      <c r="K372" t="s">
        <v>1499</v>
      </c>
      <c r="L372">
        <v>2510224840</v>
      </c>
      <c r="M372" t="s">
        <v>1333</v>
      </c>
      <c r="N372" t="s">
        <v>1333</v>
      </c>
      <c r="O372">
        <v>255017567</v>
      </c>
      <c r="P372" t="s">
        <v>1981</v>
      </c>
      <c r="Q372" t="s">
        <v>1231</v>
      </c>
      <c r="R372">
        <v>15</v>
      </c>
      <c r="S372">
        <v>15</v>
      </c>
      <c r="T372" t="s">
        <v>1713</v>
      </c>
      <c r="U372" t="s">
        <v>1253</v>
      </c>
      <c r="V372" t="s">
        <v>2288</v>
      </c>
      <c r="W372">
        <v>190818</v>
      </c>
      <c r="X372">
        <v>0</v>
      </c>
      <c r="Y372" t="s">
        <v>1233</v>
      </c>
      <c r="Z372">
        <v>0</v>
      </c>
      <c r="AA372" t="s">
        <v>1983</v>
      </c>
      <c r="AB372" t="s">
        <v>1718</v>
      </c>
      <c r="AC372" t="s">
        <v>1719</v>
      </c>
    </row>
    <row r="373" spans="1:29">
      <c r="A373" t="s">
        <v>1706</v>
      </c>
      <c r="B373">
        <v>4000003879</v>
      </c>
      <c r="C373" t="s">
        <v>1707</v>
      </c>
      <c r="D373" t="s">
        <v>1708</v>
      </c>
      <c r="E373">
        <v>2122000</v>
      </c>
      <c r="F373">
        <v>2510224841</v>
      </c>
      <c r="G373">
        <v>190817</v>
      </c>
      <c r="H373" t="s">
        <v>117</v>
      </c>
      <c r="I373" t="s">
        <v>2280</v>
      </c>
      <c r="J373" t="s">
        <v>1499</v>
      </c>
      <c r="K373" t="s">
        <v>1499</v>
      </c>
      <c r="L373">
        <v>2510224841</v>
      </c>
      <c r="M373" t="s">
        <v>1333</v>
      </c>
      <c r="N373" t="s">
        <v>1333</v>
      </c>
      <c r="O373">
        <v>255017567</v>
      </c>
      <c r="P373" t="s">
        <v>1981</v>
      </c>
      <c r="Q373" t="s">
        <v>1231</v>
      </c>
      <c r="R373">
        <v>15</v>
      </c>
      <c r="S373">
        <v>15</v>
      </c>
      <c r="T373" t="s">
        <v>1713</v>
      </c>
      <c r="U373" t="s">
        <v>1253</v>
      </c>
      <c r="V373" t="s">
        <v>2289</v>
      </c>
      <c r="W373">
        <v>190817</v>
      </c>
      <c r="X373">
        <v>0</v>
      </c>
      <c r="Y373" t="s">
        <v>1233</v>
      </c>
      <c r="Z373">
        <v>0</v>
      </c>
      <c r="AA373" t="s">
        <v>1983</v>
      </c>
      <c r="AB373" t="s">
        <v>1718</v>
      </c>
      <c r="AC373" t="s">
        <v>1719</v>
      </c>
    </row>
    <row r="374" spans="1:29">
      <c r="A374" t="s">
        <v>1706</v>
      </c>
      <c r="B374">
        <v>4000003879</v>
      </c>
      <c r="C374" t="s">
        <v>1707</v>
      </c>
      <c r="D374" t="s">
        <v>1708</v>
      </c>
      <c r="E374">
        <v>2122000</v>
      </c>
      <c r="F374">
        <v>2510224999</v>
      </c>
      <c r="G374">
        <v>190559</v>
      </c>
      <c r="H374" t="s">
        <v>117</v>
      </c>
      <c r="I374" t="s">
        <v>1497</v>
      </c>
      <c r="J374" t="s">
        <v>1499</v>
      </c>
      <c r="K374" t="s">
        <v>1499</v>
      </c>
      <c r="L374">
        <v>2510224999</v>
      </c>
      <c r="M374" t="s">
        <v>2284</v>
      </c>
      <c r="N374" t="s">
        <v>1333</v>
      </c>
      <c r="O374">
        <v>255017567</v>
      </c>
      <c r="P374" t="s">
        <v>1981</v>
      </c>
      <c r="Q374" t="s">
        <v>1231</v>
      </c>
      <c r="R374">
        <v>15</v>
      </c>
      <c r="S374">
        <v>15</v>
      </c>
      <c r="T374" t="s">
        <v>1713</v>
      </c>
      <c r="U374" t="s">
        <v>1253</v>
      </c>
      <c r="V374" t="s">
        <v>2290</v>
      </c>
      <c r="W374">
        <v>190559</v>
      </c>
      <c r="X374">
        <v>0</v>
      </c>
      <c r="Y374" t="s">
        <v>1233</v>
      </c>
      <c r="Z374">
        <v>0</v>
      </c>
      <c r="AA374" t="s">
        <v>1983</v>
      </c>
      <c r="AB374" t="s">
        <v>1718</v>
      </c>
      <c r="AC374" t="s">
        <v>1719</v>
      </c>
    </row>
    <row r="375" spans="1:29">
      <c r="A375" t="s">
        <v>1706</v>
      </c>
      <c r="B375">
        <v>4000003879</v>
      </c>
      <c r="C375" t="s">
        <v>1707</v>
      </c>
      <c r="D375" t="s">
        <v>1708</v>
      </c>
      <c r="E375">
        <v>2122000</v>
      </c>
      <c r="F375">
        <v>2510226651</v>
      </c>
      <c r="G375">
        <v>190707</v>
      </c>
      <c r="H375" t="s">
        <v>80</v>
      </c>
      <c r="I375" t="s">
        <v>1325</v>
      </c>
      <c r="J375" t="s">
        <v>1502</v>
      </c>
      <c r="K375" t="s">
        <v>1502</v>
      </c>
      <c r="L375">
        <v>2510226651</v>
      </c>
      <c r="M375" t="s">
        <v>1327</v>
      </c>
      <c r="N375" t="s">
        <v>1333</v>
      </c>
      <c r="O375">
        <v>255017567</v>
      </c>
      <c r="P375" t="s">
        <v>1981</v>
      </c>
      <c r="Q375" t="s">
        <v>1231</v>
      </c>
      <c r="R375">
        <v>15</v>
      </c>
      <c r="S375">
        <v>15</v>
      </c>
      <c r="T375" t="s">
        <v>1713</v>
      </c>
      <c r="U375" t="s">
        <v>1253</v>
      </c>
      <c r="V375" t="s">
        <v>2291</v>
      </c>
      <c r="W375">
        <v>190707</v>
      </c>
      <c r="X375" t="s">
        <v>1622</v>
      </c>
      <c r="Y375" t="s">
        <v>1233</v>
      </c>
      <c r="Z375" t="s">
        <v>1803</v>
      </c>
      <c r="AA375" t="s">
        <v>1983</v>
      </c>
      <c r="AB375" t="s">
        <v>1718</v>
      </c>
      <c r="AC375" t="s">
        <v>1719</v>
      </c>
    </row>
    <row r="376" spans="1:29">
      <c r="A376" t="s">
        <v>1706</v>
      </c>
      <c r="B376">
        <v>4000003879</v>
      </c>
      <c r="C376" t="s">
        <v>1707</v>
      </c>
      <c r="D376" t="s">
        <v>1708</v>
      </c>
      <c r="E376">
        <v>2122000</v>
      </c>
      <c r="F376">
        <v>2510228873</v>
      </c>
      <c r="G376">
        <v>190889</v>
      </c>
      <c r="H376" t="s">
        <v>117</v>
      </c>
      <c r="I376" t="s">
        <v>1499</v>
      </c>
      <c r="J376" t="s">
        <v>2277</v>
      </c>
      <c r="K376" t="s">
        <v>2277</v>
      </c>
      <c r="L376">
        <v>2510228873</v>
      </c>
      <c r="M376" t="s">
        <v>1503</v>
      </c>
      <c r="N376" t="s">
        <v>1503</v>
      </c>
      <c r="O376">
        <v>255018198</v>
      </c>
      <c r="P376" t="s">
        <v>1981</v>
      </c>
      <c r="Q376" t="s">
        <v>1231</v>
      </c>
      <c r="R376">
        <v>15</v>
      </c>
      <c r="S376">
        <v>15</v>
      </c>
      <c r="T376" t="s">
        <v>1713</v>
      </c>
      <c r="U376" t="s">
        <v>1253</v>
      </c>
      <c r="V376" t="s">
        <v>2273</v>
      </c>
      <c r="W376">
        <v>190889</v>
      </c>
      <c r="X376">
        <v>0</v>
      </c>
      <c r="Y376" t="s">
        <v>1233</v>
      </c>
      <c r="Z376">
        <v>0</v>
      </c>
      <c r="AA376" t="s">
        <v>1983</v>
      </c>
      <c r="AB376" t="s">
        <v>1718</v>
      </c>
      <c r="AC376" t="s">
        <v>1719</v>
      </c>
    </row>
    <row r="377" spans="1:29">
      <c r="A377" t="s">
        <v>1706</v>
      </c>
      <c r="B377">
        <v>4000003879</v>
      </c>
      <c r="C377" t="s">
        <v>1707</v>
      </c>
      <c r="D377" t="s">
        <v>1708</v>
      </c>
      <c r="E377">
        <v>2122000</v>
      </c>
      <c r="F377">
        <v>2510229021</v>
      </c>
      <c r="G377">
        <v>190878</v>
      </c>
      <c r="H377" t="s">
        <v>117</v>
      </c>
      <c r="I377" t="s">
        <v>1459</v>
      </c>
      <c r="J377" t="s">
        <v>2277</v>
      </c>
      <c r="K377" t="s">
        <v>2277</v>
      </c>
      <c r="L377">
        <v>2510229021</v>
      </c>
      <c r="M377" t="s">
        <v>1335</v>
      </c>
      <c r="N377" t="s">
        <v>1503</v>
      </c>
      <c r="O377">
        <v>255018198</v>
      </c>
      <c r="P377" t="s">
        <v>1981</v>
      </c>
      <c r="Q377" t="s">
        <v>1231</v>
      </c>
      <c r="R377">
        <v>15</v>
      </c>
      <c r="S377">
        <v>15</v>
      </c>
      <c r="T377" t="s">
        <v>1713</v>
      </c>
      <c r="U377" t="s">
        <v>1253</v>
      </c>
      <c r="V377" t="s">
        <v>2213</v>
      </c>
      <c r="W377">
        <v>190878</v>
      </c>
      <c r="X377">
        <v>0</v>
      </c>
      <c r="Y377" t="s">
        <v>1233</v>
      </c>
      <c r="Z377">
        <v>0</v>
      </c>
      <c r="AA377" t="s">
        <v>1983</v>
      </c>
      <c r="AB377" t="s">
        <v>1718</v>
      </c>
      <c r="AC377" t="s">
        <v>1719</v>
      </c>
    </row>
    <row r="378" spans="1:29">
      <c r="A378" t="s">
        <v>1706</v>
      </c>
      <c r="B378">
        <v>4000003879</v>
      </c>
      <c r="C378" t="s">
        <v>1707</v>
      </c>
      <c r="D378" t="s">
        <v>1708</v>
      </c>
      <c r="E378">
        <v>2122000</v>
      </c>
      <c r="F378">
        <v>2510230881</v>
      </c>
      <c r="G378">
        <v>190882</v>
      </c>
      <c r="H378" t="s">
        <v>117</v>
      </c>
      <c r="I378" t="s">
        <v>1459</v>
      </c>
      <c r="J378" t="s">
        <v>1327</v>
      </c>
      <c r="K378" t="s">
        <v>1327</v>
      </c>
      <c r="L378">
        <v>2510230881</v>
      </c>
      <c r="M378" t="s">
        <v>1335</v>
      </c>
      <c r="N378" t="s">
        <v>1503</v>
      </c>
      <c r="O378">
        <v>255018198</v>
      </c>
      <c r="P378" t="s">
        <v>1981</v>
      </c>
      <c r="Q378" t="s">
        <v>1231</v>
      </c>
      <c r="R378">
        <v>15</v>
      </c>
      <c r="S378">
        <v>15</v>
      </c>
      <c r="T378" t="s">
        <v>1713</v>
      </c>
      <c r="U378" t="s">
        <v>1253</v>
      </c>
      <c r="V378" t="s">
        <v>2292</v>
      </c>
      <c r="W378">
        <v>190882</v>
      </c>
      <c r="X378">
        <v>0</v>
      </c>
      <c r="Y378" t="s">
        <v>1233</v>
      </c>
      <c r="Z378">
        <v>0</v>
      </c>
      <c r="AA378" t="s">
        <v>1983</v>
      </c>
      <c r="AB378" t="s">
        <v>1718</v>
      </c>
      <c r="AC378" t="s">
        <v>1719</v>
      </c>
    </row>
    <row r="379" spans="1:29">
      <c r="A379" t="s">
        <v>1706</v>
      </c>
      <c r="B379">
        <v>4000003879</v>
      </c>
      <c r="C379" t="s">
        <v>1707</v>
      </c>
      <c r="D379" t="s">
        <v>1708</v>
      </c>
      <c r="E379">
        <v>2122000</v>
      </c>
      <c r="F379">
        <v>2510231162</v>
      </c>
      <c r="G379">
        <v>190824</v>
      </c>
      <c r="H379" t="s">
        <v>317</v>
      </c>
      <c r="I379" t="s">
        <v>1326</v>
      </c>
      <c r="J379" t="s">
        <v>1327</v>
      </c>
      <c r="K379" t="s">
        <v>1327</v>
      </c>
      <c r="L379">
        <v>2510231162</v>
      </c>
      <c r="M379" t="s">
        <v>1336</v>
      </c>
      <c r="N379" t="s">
        <v>1503</v>
      </c>
      <c r="O379">
        <v>255018198</v>
      </c>
      <c r="P379" t="s">
        <v>1981</v>
      </c>
      <c r="Q379" t="s">
        <v>1231</v>
      </c>
      <c r="R379">
        <v>15</v>
      </c>
      <c r="S379">
        <v>15</v>
      </c>
      <c r="T379" t="s">
        <v>1713</v>
      </c>
      <c r="U379" t="s">
        <v>1253</v>
      </c>
      <c r="V379" t="s">
        <v>2293</v>
      </c>
      <c r="W379">
        <v>190824</v>
      </c>
      <c r="X379">
        <v>0</v>
      </c>
      <c r="Y379" t="s">
        <v>1233</v>
      </c>
      <c r="Z379">
        <v>0</v>
      </c>
      <c r="AA379" t="s">
        <v>1983</v>
      </c>
      <c r="AB379" t="s">
        <v>1718</v>
      </c>
      <c r="AC379" t="s">
        <v>1719</v>
      </c>
    </row>
    <row r="380" spans="1:29">
      <c r="A380" t="s">
        <v>1706</v>
      </c>
      <c r="B380">
        <v>4000003879</v>
      </c>
      <c r="C380" t="s">
        <v>1707</v>
      </c>
      <c r="D380" t="s">
        <v>1708</v>
      </c>
      <c r="E380">
        <v>2122000</v>
      </c>
      <c r="F380">
        <v>2510231697</v>
      </c>
      <c r="G380">
        <v>190919</v>
      </c>
      <c r="H380" t="s">
        <v>54</v>
      </c>
      <c r="I380" t="s">
        <v>1328</v>
      </c>
      <c r="J380" t="s">
        <v>1327</v>
      </c>
      <c r="K380" t="s">
        <v>1327</v>
      </c>
      <c r="L380">
        <v>2510231697</v>
      </c>
      <c r="M380" t="s">
        <v>1337</v>
      </c>
      <c r="N380" t="s">
        <v>1504</v>
      </c>
      <c r="O380">
        <v>255018830</v>
      </c>
      <c r="P380" t="s">
        <v>1981</v>
      </c>
      <c r="Q380" t="s">
        <v>1231</v>
      </c>
      <c r="R380">
        <v>15</v>
      </c>
      <c r="S380">
        <v>15</v>
      </c>
      <c r="T380" t="s">
        <v>1713</v>
      </c>
      <c r="U380" t="s">
        <v>1253</v>
      </c>
      <c r="V380" t="s">
        <v>2141</v>
      </c>
      <c r="W380">
        <v>190919</v>
      </c>
      <c r="X380">
        <v>0</v>
      </c>
      <c r="Y380" t="s">
        <v>1233</v>
      </c>
      <c r="Z380">
        <v>0</v>
      </c>
      <c r="AA380" t="s">
        <v>1983</v>
      </c>
      <c r="AB380" t="s">
        <v>1718</v>
      </c>
      <c r="AC380" t="s">
        <v>1719</v>
      </c>
    </row>
    <row r="381" spans="1:29">
      <c r="A381" t="s">
        <v>1706</v>
      </c>
      <c r="B381">
        <v>4000003879</v>
      </c>
      <c r="C381" t="s">
        <v>1707</v>
      </c>
      <c r="D381" t="s">
        <v>1708</v>
      </c>
      <c r="E381">
        <v>2122000</v>
      </c>
      <c r="F381">
        <v>2510231728</v>
      </c>
      <c r="G381">
        <v>190896</v>
      </c>
      <c r="H381" t="s">
        <v>117</v>
      </c>
      <c r="I381" t="s">
        <v>1499</v>
      </c>
      <c r="J381" t="s">
        <v>1327</v>
      </c>
      <c r="K381" t="s">
        <v>1327</v>
      </c>
      <c r="L381">
        <v>2510231728</v>
      </c>
      <c r="M381" t="s">
        <v>1503</v>
      </c>
      <c r="N381" t="s">
        <v>1503</v>
      </c>
      <c r="O381">
        <v>255018198</v>
      </c>
      <c r="P381" t="s">
        <v>1981</v>
      </c>
      <c r="Q381" t="s">
        <v>1231</v>
      </c>
      <c r="R381">
        <v>15</v>
      </c>
      <c r="S381">
        <v>15</v>
      </c>
      <c r="T381" t="s">
        <v>1713</v>
      </c>
      <c r="U381" t="s">
        <v>1253</v>
      </c>
      <c r="V381" t="s">
        <v>2294</v>
      </c>
      <c r="W381">
        <v>190896</v>
      </c>
      <c r="X381">
        <v>0</v>
      </c>
      <c r="Y381" t="s">
        <v>1233</v>
      </c>
      <c r="Z381">
        <v>0</v>
      </c>
      <c r="AA381" t="s">
        <v>1983</v>
      </c>
      <c r="AB381" t="s">
        <v>1718</v>
      </c>
      <c r="AC381" t="s">
        <v>1719</v>
      </c>
    </row>
    <row r="382" spans="1:29">
      <c r="A382" t="s">
        <v>1706</v>
      </c>
      <c r="B382">
        <v>4000003879</v>
      </c>
      <c r="C382" t="s">
        <v>1707</v>
      </c>
      <c r="D382" t="s">
        <v>1708</v>
      </c>
      <c r="E382">
        <v>2122000</v>
      </c>
      <c r="F382">
        <v>2510233983</v>
      </c>
      <c r="G382">
        <v>190942</v>
      </c>
      <c r="H382" t="s">
        <v>54</v>
      </c>
      <c r="I382" t="s">
        <v>1327</v>
      </c>
      <c r="J382" t="s">
        <v>1330</v>
      </c>
      <c r="K382" t="s">
        <v>1330</v>
      </c>
      <c r="L382">
        <v>2510233983</v>
      </c>
      <c r="M382" t="s">
        <v>2295</v>
      </c>
      <c r="N382" t="s">
        <v>1504</v>
      </c>
      <c r="O382">
        <v>255018830</v>
      </c>
      <c r="P382" t="s">
        <v>1981</v>
      </c>
      <c r="Q382" t="s">
        <v>1231</v>
      </c>
      <c r="R382">
        <v>15</v>
      </c>
      <c r="S382">
        <v>15</v>
      </c>
      <c r="T382" t="s">
        <v>1713</v>
      </c>
      <c r="U382" t="s">
        <v>1253</v>
      </c>
      <c r="V382" t="s">
        <v>2296</v>
      </c>
      <c r="W382">
        <v>190942</v>
      </c>
      <c r="X382">
        <v>0</v>
      </c>
      <c r="Y382" t="s">
        <v>1233</v>
      </c>
      <c r="Z382">
        <v>0</v>
      </c>
      <c r="AA382" t="s">
        <v>1983</v>
      </c>
      <c r="AB382" t="s">
        <v>1718</v>
      </c>
      <c r="AC382" t="s">
        <v>1719</v>
      </c>
    </row>
    <row r="383" spans="1:29">
      <c r="A383" t="s">
        <v>1706</v>
      </c>
      <c r="B383">
        <v>4000003879</v>
      </c>
      <c r="C383" t="s">
        <v>1707</v>
      </c>
      <c r="D383" t="s">
        <v>1708</v>
      </c>
      <c r="E383">
        <v>2122000</v>
      </c>
      <c r="F383">
        <v>2510236823</v>
      </c>
      <c r="G383">
        <v>191043</v>
      </c>
      <c r="H383" t="s">
        <v>54</v>
      </c>
      <c r="I383" t="s">
        <v>1332</v>
      </c>
      <c r="J383" t="s">
        <v>1333</v>
      </c>
      <c r="K383" t="s">
        <v>1333</v>
      </c>
      <c r="L383">
        <v>2510236823</v>
      </c>
      <c r="M383" t="s">
        <v>1504</v>
      </c>
      <c r="N383" t="s">
        <v>1504</v>
      </c>
      <c r="O383">
        <v>255018830</v>
      </c>
      <c r="P383" t="s">
        <v>1981</v>
      </c>
      <c r="Q383" t="s">
        <v>1231</v>
      </c>
      <c r="R383">
        <v>15</v>
      </c>
      <c r="S383">
        <v>15</v>
      </c>
      <c r="T383" t="s">
        <v>1713</v>
      </c>
      <c r="U383" t="s">
        <v>1253</v>
      </c>
      <c r="V383" t="s">
        <v>2042</v>
      </c>
      <c r="W383">
        <v>191043</v>
      </c>
      <c r="X383">
        <v>0</v>
      </c>
      <c r="Y383" t="s">
        <v>1233</v>
      </c>
      <c r="Z383">
        <v>0</v>
      </c>
      <c r="AA383" t="s">
        <v>1983</v>
      </c>
      <c r="AB383" t="s">
        <v>1718</v>
      </c>
      <c r="AC383" t="s">
        <v>1719</v>
      </c>
    </row>
    <row r="384" spans="1:29">
      <c r="A384" t="s">
        <v>1706</v>
      </c>
      <c r="B384">
        <v>4000003879</v>
      </c>
      <c r="C384" t="s">
        <v>1707</v>
      </c>
      <c r="D384" t="s">
        <v>1708</v>
      </c>
      <c r="E384">
        <v>2122000</v>
      </c>
      <c r="F384">
        <v>2510238312</v>
      </c>
      <c r="G384">
        <v>191083</v>
      </c>
      <c r="H384" t="s">
        <v>54</v>
      </c>
      <c r="I384" t="s">
        <v>1333</v>
      </c>
      <c r="J384" t="s">
        <v>2297</v>
      </c>
      <c r="K384" t="s">
        <v>2297</v>
      </c>
      <c r="L384">
        <v>2510238312</v>
      </c>
      <c r="M384" t="s">
        <v>2298</v>
      </c>
      <c r="N384" t="s">
        <v>1512</v>
      </c>
      <c r="O384">
        <v>255019446</v>
      </c>
      <c r="P384" t="s">
        <v>1981</v>
      </c>
      <c r="Q384" t="s">
        <v>1231</v>
      </c>
      <c r="R384">
        <v>15</v>
      </c>
      <c r="S384">
        <v>15</v>
      </c>
      <c r="T384" t="s">
        <v>1713</v>
      </c>
      <c r="U384" t="s">
        <v>1253</v>
      </c>
      <c r="V384" t="s">
        <v>2299</v>
      </c>
      <c r="W384">
        <v>191083</v>
      </c>
      <c r="X384">
        <v>0</v>
      </c>
      <c r="Y384" t="s">
        <v>1233</v>
      </c>
      <c r="Z384">
        <v>0</v>
      </c>
      <c r="AA384" t="s">
        <v>1983</v>
      </c>
      <c r="AB384" t="s">
        <v>1718</v>
      </c>
      <c r="AC384" t="s">
        <v>1719</v>
      </c>
    </row>
    <row r="385" spans="1:29">
      <c r="A385" t="s">
        <v>1706</v>
      </c>
      <c r="B385">
        <v>4000003879</v>
      </c>
      <c r="C385" t="s">
        <v>1707</v>
      </c>
      <c r="D385" t="s">
        <v>1708</v>
      </c>
      <c r="E385">
        <v>2122000</v>
      </c>
      <c r="F385">
        <v>2510240096</v>
      </c>
      <c r="G385">
        <v>190948</v>
      </c>
      <c r="H385" t="s">
        <v>117</v>
      </c>
      <c r="I385" t="s">
        <v>1327</v>
      </c>
      <c r="J385" t="s">
        <v>1336</v>
      </c>
      <c r="K385" t="s">
        <v>1336</v>
      </c>
      <c r="L385">
        <v>2510240096</v>
      </c>
      <c r="M385" t="s">
        <v>2295</v>
      </c>
      <c r="N385" t="s">
        <v>1504</v>
      </c>
      <c r="O385">
        <v>255018830</v>
      </c>
      <c r="P385" t="s">
        <v>1981</v>
      </c>
      <c r="Q385" t="s">
        <v>1231</v>
      </c>
      <c r="R385">
        <v>15</v>
      </c>
      <c r="S385">
        <v>15</v>
      </c>
      <c r="T385" t="s">
        <v>1713</v>
      </c>
      <c r="U385" t="s">
        <v>1253</v>
      </c>
      <c r="V385" t="s">
        <v>2300</v>
      </c>
      <c r="W385">
        <v>190948</v>
      </c>
      <c r="X385">
        <v>0</v>
      </c>
      <c r="Y385" t="s">
        <v>1233</v>
      </c>
      <c r="Z385">
        <v>0</v>
      </c>
      <c r="AA385" t="s">
        <v>1983</v>
      </c>
      <c r="AB385" t="s">
        <v>1718</v>
      </c>
      <c r="AC385" t="s">
        <v>1719</v>
      </c>
    </row>
    <row r="386" spans="1:29">
      <c r="A386" t="s">
        <v>1706</v>
      </c>
      <c r="B386">
        <v>4000003879</v>
      </c>
      <c r="C386" t="s">
        <v>1707</v>
      </c>
      <c r="D386" t="s">
        <v>1708</v>
      </c>
      <c r="E386">
        <v>2122000</v>
      </c>
      <c r="F386">
        <v>2510240903</v>
      </c>
      <c r="G386">
        <v>191045</v>
      </c>
      <c r="H386" t="s">
        <v>245</v>
      </c>
      <c r="I386" t="s">
        <v>1332</v>
      </c>
      <c r="J386" t="s">
        <v>1336</v>
      </c>
      <c r="K386" t="s">
        <v>1336</v>
      </c>
      <c r="L386">
        <v>2510240903</v>
      </c>
      <c r="M386" t="s">
        <v>1504</v>
      </c>
      <c r="N386" t="s">
        <v>1504</v>
      </c>
      <c r="O386">
        <v>255018830</v>
      </c>
      <c r="P386" t="s">
        <v>1981</v>
      </c>
      <c r="Q386" t="s">
        <v>1231</v>
      </c>
      <c r="R386">
        <v>15</v>
      </c>
      <c r="S386">
        <v>15</v>
      </c>
      <c r="T386" t="s">
        <v>1713</v>
      </c>
      <c r="U386" t="s">
        <v>1253</v>
      </c>
      <c r="V386" t="s">
        <v>2301</v>
      </c>
      <c r="W386">
        <v>191045</v>
      </c>
      <c r="X386" t="s">
        <v>1622</v>
      </c>
      <c r="Y386" t="s">
        <v>1233</v>
      </c>
      <c r="Z386" t="s">
        <v>1803</v>
      </c>
      <c r="AA386" t="s">
        <v>1983</v>
      </c>
      <c r="AB386" t="s">
        <v>1718</v>
      </c>
      <c r="AC386" t="s">
        <v>1719</v>
      </c>
    </row>
    <row r="387" spans="1:29">
      <c r="A387" t="s">
        <v>1706</v>
      </c>
      <c r="B387">
        <v>4000003879</v>
      </c>
      <c r="C387" t="s">
        <v>1707</v>
      </c>
      <c r="D387" t="s">
        <v>1708</v>
      </c>
      <c r="E387">
        <v>2122000</v>
      </c>
      <c r="F387">
        <v>2510241539</v>
      </c>
      <c r="G387">
        <v>191084</v>
      </c>
      <c r="H387" t="s">
        <v>117</v>
      </c>
      <c r="I387" t="s">
        <v>1333</v>
      </c>
      <c r="J387" t="s">
        <v>1507</v>
      </c>
      <c r="K387" t="s">
        <v>1507</v>
      </c>
      <c r="L387">
        <v>2510241539</v>
      </c>
      <c r="M387" t="s">
        <v>2298</v>
      </c>
      <c r="N387" t="s">
        <v>1512</v>
      </c>
      <c r="O387">
        <v>255019446</v>
      </c>
      <c r="P387" t="s">
        <v>1981</v>
      </c>
      <c r="Q387" t="s">
        <v>1231</v>
      </c>
      <c r="R387">
        <v>15</v>
      </c>
      <c r="S387">
        <v>15</v>
      </c>
      <c r="T387" t="s">
        <v>1713</v>
      </c>
      <c r="U387" t="s">
        <v>1253</v>
      </c>
      <c r="V387" t="s">
        <v>2302</v>
      </c>
      <c r="W387">
        <v>191084</v>
      </c>
      <c r="X387">
        <v>0</v>
      </c>
      <c r="Y387" t="s">
        <v>1233</v>
      </c>
      <c r="Z387">
        <v>0</v>
      </c>
      <c r="AA387" t="s">
        <v>1983</v>
      </c>
      <c r="AB387" t="s">
        <v>1718</v>
      </c>
      <c r="AC387" t="s">
        <v>1719</v>
      </c>
    </row>
    <row r="388" spans="1:29">
      <c r="A388" t="s">
        <v>1706</v>
      </c>
      <c r="B388">
        <v>4000003879</v>
      </c>
      <c r="C388" t="s">
        <v>1707</v>
      </c>
      <c r="D388" t="s">
        <v>1708</v>
      </c>
      <c r="E388">
        <v>2122000</v>
      </c>
      <c r="F388">
        <v>2510242190</v>
      </c>
      <c r="G388">
        <v>191044</v>
      </c>
      <c r="H388" t="s">
        <v>317</v>
      </c>
      <c r="I388" t="s">
        <v>1332</v>
      </c>
      <c r="J388" t="s">
        <v>1507</v>
      </c>
      <c r="K388" t="s">
        <v>1507</v>
      </c>
      <c r="L388">
        <v>2510242190</v>
      </c>
      <c r="M388" t="s">
        <v>1504</v>
      </c>
      <c r="N388" t="s">
        <v>1504</v>
      </c>
      <c r="O388">
        <v>255018830</v>
      </c>
      <c r="P388" t="s">
        <v>1981</v>
      </c>
      <c r="Q388" t="s">
        <v>1231</v>
      </c>
      <c r="R388">
        <v>15</v>
      </c>
      <c r="S388">
        <v>15</v>
      </c>
      <c r="T388" t="s">
        <v>1713</v>
      </c>
      <c r="U388" t="s">
        <v>1253</v>
      </c>
      <c r="V388" t="s">
        <v>2303</v>
      </c>
      <c r="W388">
        <v>191044</v>
      </c>
      <c r="X388">
        <v>0</v>
      </c>
      <c r="Y388" t="s">
        <v>1233</v>
      </c>
      <c r="Z388">
        <v>0</v>
      </c>
      <c r="AA388" t="s">
        <v>1983</v>
      </c>
      <c r="AB388" t="s">
        <v>1718</v>
      </c>
      <c r="AC388" t="s">
        <v>1719</v>
      </c>
    </row>
    <row r="389" spans="1:29">
      <c r="A389" t="s">
        <v>1706</v>
      </c>
      <c r="B389">
        <v>4000003879</v>
      </c>
      <c r="C389" t="s">
        <v>1707</v>
      </c>
      <c r="D389" t="s">
        <v>1708</v>
      </c>
      <c r="E389">
        <v>2122000</v>
      </c>
      <c r="F389">
        <v>2510243235</v>
      </c>
      <c r="G389">
        <v>191046</v>
      </c>
      <c r="H389" t="s">
        <v>80</v>
      </c>
      <c r="I389" t="s">
        <v>1332</v>
      </c>
      <c r="J389" t="s">
        <v>1335</v>
      </c>
      <c r="K389" t="s">
        <v>1335</v>
      </c>
      <c r="L389">
        <v>2510243235</v>
      </c>
      <c r="M389" t="s">
        <v>1504</v>
      </c>
      <c r="N389" t="s">
        <v>1504</v>
      </c>
      <c r="O389">
        <v>255018830</v>
      </c>
      <c r="P389" t="s">
        <v>1981</v>
      </c>
      <c r="Q389" t="s">
        <v>1231</v>
      </c>
      <c r="R389">
        <v>15</v>
      </c>
      <c r="S389">
        <v>15</v>
      </c>
      <c r="T389" t="s">
        <v>1713</v>
      </c>
      <c r="U389" t="s">
        <v>1253</v>
      </c>
      <c r="V389" t="s">
        <v>2304</v>
      </c>
      <c r="W389">
        <v>191046</v>
      </c>
      <c r="X389">
        <v>0</v>
      </c>
      <c r="Y389" t="s">
        <v>1233</v>
      </c>
      <c r="Z389">
        <v>0</v>
      </c>
      <c r="AA389" t="s">
        <v>1983</v>
      </c>
      <c r="AB389" t="s">
        <v>1718</v>
      </c>
      <c r="AC389" t="s">
        <v>1719</v>
      </c>
    </row>
    <row r="390" spans="1:29">
      <c r="A390" t="s">
        <v>1706</v>
      </c>
      <c r="B390">
        <v>4000003879</v>
      </c>
      <c r="C390" t="s">
        <v>1707</v>
      </c>
      <c r="D390" t="s">
        <v>1708</v>
      </c>
      <c r="E390">
        <v>2122000</v>
      </c>
      <c r="F390">
        <v>2510244420</v>
      </c>
      <c r="G390">
        <v>188864</v>
      </c>
      <c r="H390" t="s">
        <v>117</v>
      </c>
      <c r="I390" t="s">
        <v>1787</v>
      </c>
      <c r="J390" t="s">
        <v>1335</v>
      </c>
      <c r="K390" t="s">
        <v>1335</v>
      </c>
      <c r="L390">
        <v>2510244420</v>
      </c>
      <c r="M390" t="s">
        <v>2305</v>
      </c>
      <c r="N390" t="s">
        <v>1504</v>
      </c>
      <c r="O390">
        <v>255018830</v>
      </c>
      <c r="P390" t="s">
        <v>1981</v>
      </c>
      <c r="Q390" t="s">
        <v>1231</v>
      </c>
      <c r="R390">
        <v>15</v>
      </c>
      <c r="S390">
        <v>15</v>
      </c>
      <c r="T390" t="s">
        <v>1713</v>
      </c>
      <c r="U390" t="s">
        <v>1253</v>
      </c>
      <c r="V390" t="s">
        <v>2306</v>
      </c>
      <c r="W390">
        <v>188864</v>
      </c>
      <c r="X390" t="s">
        <v>1622</v>
      </c>
      <c r="Y390" t="s">
        <v>1233</v>
      </c>
      <c r="Z390" t="s">
        <v>1803</v>
      </c>
      <c r="AA390" t="s">
        <v>1983</v>
      </c>
      <c r="AB390" t="s">
        <v>1718</v>
      </c>
      <c r="AC390" t="s">
        <v>1719</v>
      </c>
    </row>
    <row r="391" spans="1:29">
      <c r="A391" t="s">
        <v>1706</v>
      </c>
      <c r="B391">
        <v>4000003879</v>
      </c>
      <c r="C391" t="s">
        <v>1707</v>
      </c>
      <c r="D391" t="s">
        <v>1708</v>
      </c>
      <c r="E391">
        <v>2122000</v>
      </c>
      <c r="F391">
        <v>2510245459</v>
      </c>
      <c r="G391">
        <v>191047</v>
      </c>
      <c r="H391" t="s">
        <v>320</v>
      </c>
      <c r="I391" t="s">
        <v>1332</v>
      </c>
      <c r="J391" t="s">
        <v>1503</v>
      </c>
      <c r="K391" t="s">
        <v>1503</v>
      </c>
      <c r="L391">
        <v>2510245459</v>
      </c>
      <c r="M391" t="s">
        <v>1504</v>
      </c>
      <c r="N391" t="s">
        <v>1504</v>
      </c>
      <c r="O391">
        <v>255018830</v>
      </c>
      <c r="P391" t="s">
        <v>1981</v>
      </c>
      <c r="Q391" t="s">
        <v>1231</v>
      </c>
      <c r="R391">
        <v>15</v>
      </c>
      <c r="S391">
        <v>15</v>
      </c>
      <c r="T391" t="s">
        <v>1713</v>
      </c>
      <c r="U391" t="s">
        <v>1253</v>
      </c>
      <c r="V391" t="s">
        <v>2307</v>
      </c>
      <c r="W391">
        <v>191047</v>
      </c>
      <c r="X391">
        <v>0</v>
      </c>
      <c r="Y391" t="s">
        <v>1233</v>
      </c>
      <c r="Z391">
        <v>0</v>
      </c>
      <c r="AA391" t="s">
        <v>1983</v>
      </c>
      <c r="AB391" t="s">
        <v>1718</v>
      </c>
      <c r="AC391" t="s">
        <v>1719</v>
      </c>
    </row>
    <row r="392" spans="1:29">
      <c r="A392" t="s">
        <v>1706</v>
      </c>
      <c r="B392">
        <v>4000003879</v>
      </c>
      <c r="C392" t="s">
        <v>1707</v>
      </c>
      <c r="D392" t="s">
        <v>1708</v>
      </c>
      <c r="E392">
        <v>2122000</v>
      </c>
      <c r="F392">
        <v>2510245748</v>
      </c>
      <c r="G392">
        <v>191175</v>
      </c>
      <c r="H392" t="s">
        <v>54</v>
      </c>
      <c r="I392" t="s">
        <v>1335</v>
      </c>
      <c r="J392" t="s">
        <v>1503</v>
      </c>
      <c r="K392" t="s">
        <v>1503</v>
      </c>
      <c r="L392">
        <v>2510245748</v>
      </c>
      <c r="M392" t="s">
        <v>1512</v>
      </c>
      <c r="N392" t="s">
        <v>1512</v>
      </c>
      <c r="O392">
        <v>255019446</v>
      </c>
      <c r="P392" t="s">
        <v>1981</v>
      </c>
      <c r="Q392" t="s">
        <v>1231</v>
      </c>
      <c r="R392">
        <v>15</v>
      </c>
      <c r="S392">
        <v>15</v>
      </c>
      <c r="T392" t="s">
        <v>1713</v>
      </c>
      <c r="U392" t="s">
        <v>1253</v>
      </c>
      <c r="V392" t="s">
        <v>1993</v>
      </c>
      <c r="W392">
        <v>191175</v>
      </c>
      <c r="X392">
        <v>0</v>
      </c>
      <c r="Y392" t="s">
        <v>1233</v>
      </c>
      <c r="Z392">
        <v>0</v>
      </c>
      <c r="AA392" t="s">
        <v>1983</v>
      </c>
      <c r="AB392" t="s">
        <v>1718</v>
      </c>
      <c r="AC392" t="s">
        <v>1719</v>
      </c>
    </row>
    <row r="393" spans="1:29">
      <c r="A393" t="s">
        <v>1706</v>
      </c>
      <c r="B393">
        <v>4000003879</v>
      </c>
      <c r="C393" t="s">
        <v>1707</v>
      </c>
      <c r="D393" t="s">
        <v>1708</v>
      </c>
      <c r="E393">
        <v>2122000</v>
      </c>
      <c r="F393">
        <v>2510245749</v>
      </c>
      <c r="G393">
        <v>191176</v>
      </c>
      <c r="H393" t="s">
        <v>54</v>
      </c>
      <c r="I393" t="s">
        <v>1335</v>
      </c>
      <c r="J393" t="s">
        <v>1503</v>
      </c>
      <c r="K393" t="s">
        <v>1503</v>
      </c>
      <c r="L393">
        <v>2510245749</v>
      </c>
      <c r="M393" t="s">
        <v>1512</v>
      </c>
      <c r="N393" t="s">
        <v>1512</v>
      </c>
      <c r="O393">
        <v>255019446</v>
      </c>
      <c r="P393" t="s">
        <v>1981</v>
      </c>
      <c r="Q393" t="s">
        <v>1231</v>
      </c>
      <c r="R393">
        <v>15</v>
      </c>
      <c r="S393">
        <v>15</v>
      </c>
      <c r="T393" t="s">
        <v>1713</v>
      </c>
      <c r="U393" t="s">
        <v>1253</v>
      </c>
      <c r="V393" t="s">
        <v>2308</v>
      </c>
      <c r="W393">
        <v>191176</v>
      </c>
      <c r="X393">
        <v>0</v>
      </c>
      <c r="Y393" t="s">
        <v>1233</v>
      </c>
      <c r="Z393">
        <v>0</v>
      </c>
      <c r="AA393" t="s">
        <v>1983</v>
      </c>
      <c r="AB393" t="s">
        <v>1718</v>
      </c>
      <c r="AC393" t="s">
        <v>1719</v>
      </c>
    </row>
    <row r="394" spans="1:29">
      <c r="A394" t="s">
        <v>1706</v>
      </c>
      <c r="B394">
        <v>4000003879</v>
      </c>
      <c r="C394" t="s">
        <v>1707</v>
      </c>
      <c r="D394" t="s">
        <v>1708</v>
      </c>
      <c r="E394">
        <v>2122000</v>
      </c>
      <c r="F394">
        <v>2510247748</v>
      </c>
      <c r="G394">
        <v>191080</v>
      </c>
      <c r="H394" t="s">
        <v>250</v>
      </c>
      <c r="I394" t="s">
        <v>1333</v>
      </c>
      <c r="J394" t="s">
        <v>2309</v>
      </c>
      <c r="K394" t="s">
        <v>2309</v>
      </c>
      <c r="L394">
        <v>2510247748</v>
      </c>
      <c r="M394" t="s">
        <v>2298</v>
      </c>
      <c r="N394" t="s">
        <v>1512</v>
      </c>
      <c r="O394">
        <v>255019446</v>
      </c>
      <c r="P394" t="s">
        <v>1981</v>
      </c>
      <c r="Q394" t="s">
        <v>1231</v>
      </c>
      <c r="R394">
        <v>15</v>
      </c>
      <c r="S394">
        <v>15</v>
      </c>
      <c r="T394" t="s">
        <v>1713</v>
      </c>
      <c r="U394" t="s">
        <v>1253</v>
      </c>
      <c r="V394" t="s">
        <v>2310</v>
      </c>
      <c r="W394">
        <v>191080</v>
      </c>
      <c r="X394">
        <v>0</v>
      </c>
      <c r="Y394" t="s">
        <v>1233</v>
      </c>
      <c r="Z394">
        <v>0</v>
      </c>
      <c r="AA394" t="s">
        <v>1983</v>
      </c>
      <c r="AB394" t="s">
        <v>1718</v>
      </c>
      <c r="AC394" t="s">
        <v>1719</v>
      </c>
    </row>
    <row r="395" spans="1:29">
      <c r="A395" t="s">
        <v>1706</v>
      </c>
      <c r="B395">
        <v>4000003879</v>
      </c>
      <c r="C395" t="s">
        <v>1707</v>
      </c>
      <c r="D395" t="s">
        <v>1708</v>
      </c>
      <c r="E395">
        <v>2122000</v>
      </c>
      <c r="F395">
        <v>2510251519</v>
      </c>
      <c r="G395">
        <v>191177</v>
      </c>
      <c r="H395" t="s">
        <v>317</v>
      </c>
      <c r="I395" t="s">
        <v>1335</v>
      </c>
      <c r="J395" t="s">
        <v>2295</v>
      </c>
      <c r="K395" t="s">
        <v>2295</v>
      </c>
      <c r="L395">
        <v>2510251519</v>
      </c>
      <c r="M395" t="s">
        <v>1512</v>
      </c>
      <c r="N395" t="s">
        <v>1512</v>
      </c>
      <c r="O395">
        <v>255019446</v>
      </c>
      <c r="P395" t="s">
        <v>1981</v>
      </c>
      <c r="Q395" t="s">
        <v>1231</v>
      </c>
      <c r="R395">
        <v>15</v>
      </c>
      <c r="S395">
        <v>15</v>
      </c>
      <c r="T395" t="s">
        <v>1713</v>
      </c>
      <c r="U395" t="s">
        <v>1253</v>
      </c>
      <c r="V395" t="s">
        <v>2311</v>
      </c>
      <c r="W395">
        <v>191177</v>
      </c>
      <c r="X395">
        <v>0</v>
      </c>
      <c r="Y395" t="s">
        <v>1233</v>
      </c>
      <c r="Z395">
        <v>0</v>
      </c>
      <c r="AA395" t="s">
        <v>1983</v>
      </c>
      <c r="AB395" t="s">
        <v>1718</v>
      </c>
      <c r="AC395" t="s">
        <v>1719</v>
      </c>
    </row>
    <row r="396" spans="1:29">
      <c r="A396" t="s">
        <v>1706</v>
      </c>
      <c r="B396">
        <v>4000003879</v>
      </c>
      <c r="C396" t="s">
        <v>1707</v>
      </c>
      <c r="D396" t="s">
        <v>1708</v>
      </c>
      <c r="E396">
        <v>2122000</v>
      </c>
      <c r="F396">
        <v>2510251520</v>
      </c>
      <c r="G396">
        <v>191178</v>
      </c>
      <c r="H396" t="s">
        <v>80</v>
      </c>
      <c r="I396" t="s">
        <v>1335</v>
      </c>
      <c r="J396" t="s">
        <v>2295</v>
      </c>
      <c r="K396" t="s">
        <v>2295</v>
      </c>
      <c r="L396">
        <v>2510251520</v>
      </c>
      <c r="M396" t="s">
        <v>1512</v>
      </c>
      <c r="N396" t="s">
        <v>1512</v>
      </c>
      <c r="O396">
        <v>255019446</v>
      </c>
      <c r="P396" t="s">
        <v>1981</v>
      </c>
      <c r="Q396" t="s">
        <v>1231</v>
      </c>
      <c r="R396">
        <v>15</v>
      </c>
      <c r="S396">
        <v>15</v>
      </c>
      <c r="T396" t="s">
        <v>1713</v>
      </c>
      <c r="U396" t="s">
        <v>1253</v>
      </c>
      <c r="V396" t="s">
        <v>2312</v>
      </c>
      <c r="W396">
        <v>191178</v>
      </c>
      <c r="X396">
        <v>0</v>
      </c>
      <c r="Y396" t="s">
        <v>1233</v>
      </c>
      <c r="Z396">
        <v>0</v>
      </c>
      <c r="AA396" t="s">
        <v>1983</v>
      </c>
      <c r="AB396" t="s">
        <v>1718</v>
      </c>
      <c r="AC396" t="s">
        <v>1719</v>
      </c>
    </row>
    <row r="397" spans="1:29">
      <c r="A397" t="s">
        <v>1706</v>
      </c>
      <c r="B397">
        <v>4000003879</v>
      </c>
      <c r="C397" t="s">
        <v>1707</v>
      </c>
      <c r="D397" t="s">
        <v>1708</v>
      </c>
      <c r="E397">
        <v>2122000</v>
      </c>
      <c r="F397">
        <v>2510254472</v>
      </c>
      <c r="G397">
        <v>191266</v>
      </c>
      <c r="H397" t="s">
        <v>250</v>
      </c>
      <c r="I397" t="s">
        <v>1337</v>
      </c>
      <c r="J397" t="s">
        <v>2298</v>
      </c>
      <c r="K397" t="s">
        <v>2298</v>
      </c>
      <c r="L397">
        <v>2510254472</v>
      </c>
      <c r="M397" t="s">
        <v>1518</v>
      </c>
      <c r="N397" t="s">
        <v>1467</v>
      </c>
      <c r="O397">
        <v>255020070</v>
      </c>
      <c r="P397" t="s">
        <v>1981</v>
      </c>
      <c r="Q397" t="s">
        <v>1231</v>
      </c>
      <c r="R397">
        <v>15</v>
      </c>
      <c r="S397">
        <v>15</v>
      </c>
      <c r="T397" t="s">
        <v>1713</v>
      </c>
      <c r="U397" t="s">
        <v>1253</v>
      </c>
      <c r="V397" t="s">
        <v>2313</v>
      </c>
      <c r="W397">
        <v>191266</v>
      </c>
      <c r="X397">
        <v>0</v>
      </c>
      <c r="Y397" t="s">
        <v>1233</v>
      </c>
      <c r="Z397">
        <v>0</v>
      </c>
      <c r="AA397" t="s">
        <v>1983</v>
      </c>
      <c r="AB397" t="s">
        <v>1718</v>
      </c>
      <c r="AC397" t="s">
        <v>1719</v>
      </c>
    </row>
    <row r="398" spans="1:29">
      <c r="A398" t="s">
        <v>1706</v>
      </c>
      <c r="B398">
        <v>4000003879</v>
      </c>
      <c r="C398" t="s">
        <v>1707</v>
      </c>
      <c r="D398" t="s">
        <v>1708</v>
      </c>
      <c r="E398">
        <v>2122000</v>
      </c>
      <c r="F398">
        <v>2510254502</v>
      </c>
      <c r="G398">
        <v>191129</v>
      </c>
      <c r="H398" t="s">
        <v>117</v>
      </c>
      <c r="I398" t="s">
        <v>1507</v>
      </c>
      <c r="J398" t="s">
        <v>2298</v>
      </c>
      <c r="K398" t="s">
        <v>2298</v>
      </c>
      <c r="L398">
        <v>2510254502</v>
      </c>
      <c r="M398" t="s">
        <v>1342</v>
      </c>
      <c r="N398" t="s">
        <v>1512</v>
      </c>
      <c r="O398">
        <v>255019446</v>
      </c>
      <c r="P398" t="s">
        <v>1981</v>
      </c>
      <c r="Q398" t="s">
        <v>1231</v>
      </c>
      <c r="R398">
        <v>15</v>
      </c>
      <c r="S398">
        <v>15</v>
      </c>
      <c r="T398" t="s">
        <v>1713</v>
      </c>
      <c r="U398" t="s">
        <v>1253</v>
      </c>
      <c r="V398" t="s">
        <v>2314</v>
      </c>
      <c r="W398">
        <v>191129</v>
      </c>
      <c r="X398">
        <v>0</v>
      </c>
      <c r="Y398" t="s">
        <v>1233</v>
      </c>
      <c r="Z398">
        <v>0</v>
      </c>
      <c r="AA398" t="s">
        <v>1983</v>
      </c>
      <c r="AB398" t="s">
        <v>1718</v>
      </c>
      <c r="AC398" t="s">
        <v>1719</v>
      </c>
    </row>
    <row r="399" spans="1:29">
      <c r="A399" t="s">
        <v>1706</v>
      </c>
      <c r="B399">
        <v>4000003879</v>
      </c>
      <c r="C399" t="s">
        <v>1707</v>
      </c>
      <c r="D399" t="s">
        <v>1708</v>
      </c>
      <c r="E399">
        <v>2122000</v>
      </c>
      <c r="F399">
        <v>2510257476</v>
      </c>
      <c r="G399">
        <v>191311</v>
      </c>
      <c r="H399" t="s">
        <v>54</v>
      </c>
      <c r="I399" t="s">
        <v>1340</v>
      </c>
      <c r="J399" t="s">
        <v>1338</v>
      </c>
      <c r="K399" t="s">
        <v>1338</v>
      </c>
      <c r="L399">
        <v>2510257476</v>
      </c>
      <c r="M399" t="s">
        <v>1345</v>
      </c>
      <c r="N399" t="s">
        <v>1885</v>
      </c>
      <c r="O399">
        <v>255020722</v>
      </c>
      <c r="P399" t="s">
        <v>1981</v>
      </c>
      <c r="Q399" t="s">
        <v>1231</v>
      </c>
      <c r="R399">
        <v>15</v>
      </c>
      <c r="S399">
        <v>15</v>
      </c>
      <c r="T399" t="s">
        <v>1713</v>
      </c>
      <c r="U399" t="s">
        <v>1253</v>
      </c>
      <c r="V399" t="s">
        <v>2315</v>
      </c>
      <c r="W399">
        <v>191311</v>
      </c>
      <c r="X399">
        <v>0</v>
      </c>
      <c r="Y399" t="s">
        <v>1233</v>
      </c>
      <c r="Z399">
        <v>0</v>
      </c>
      <c r="AA399" t="s">
        <v>1983</v>
      </c>
      <c r="AB399" t="s">
        <v>1718</v>
      </c>
      <c r="AC399" t="s">
        <v>1719</v>
      </c>
    </row>
    <row r="400" spans="1:29">
      <c r="A400" t="s">
        <v>1706</v>
      </c>
      <c r="B400">
        <v>4000003879</v>
      </c>
      <c r="C400" t="s">
        <v>1707</v>
      </c>
      <c r="D400" t="s">
        <v>1708</v>
      </c>
      <c r="E400">
        <v>2122000</v>
      </c>
      <c r="F400">
        <v>2510257488</v>
      </c>
      <c r="G400">
        <v>191308</v>
      </c>
      <c r="H400" t="s">
        <v>117</v>
      </c>
      <c r="I400" t="s">
        <v>1504</v>
      </c>
      <c r="J400" t="s">
        <v>1338</v>
      </c>
      <c r="K400" t="s">
        <v>1338</v>
      </c>
      <c r="L400">
        <v>2510257488</v>
      </c>
      <c r="M400" t="s">
        <v>2316</v>
      </c>
      <c r="N400" t="s">
        <v>1885</v>
      </c>
      <c r="O400">
        <v>255020722</v>
      </c>
      <c r="P400" t="s">
        <v>1981</v>
      </c>
      <c r="Q400" t="s">
        <v>1231</v>
      </c>
      <c r="R400">
        <v>15</v>
      </c>
      <c r="S400">
        <v>15</v>
      </c>
      <c r="T400" t="s">
        <v>1713</v>
      </c>
      <c r="U400" t="s">
        <v>1253</v>
      </c>
      <c r="V400" t="s">
        <v>2317</v>
      </c>
      <c r="W400">
        <v>191308</v>
      </c>
      <c r="X400">
        <v>0</v>
      </c>
      <c r="Y400" t="s">
        <v>1233</v>
      </c>
      <c r="Z400">
        <v>0</v>
      </c>
      <c r="AA400" t="s">
        <v>1983</v>
      </c>
      <c r="AB400" t="s">
        <v>1718</v>
      </c>
      <c r="AC400" t="s">
        <v>1719</v>
      </c>
    </row>
    <row r="401" spans="1:29">
      <c r="A401" t="s">
        <v>1706</v>
      </c>
      <c r="B401">
        <v>4000003879</v>
      </c>
      <c r="C401" t="s">
        <v>1707</v>
      </c>
      <c r="D401" t="s">
        <v>1708</v>
      </c>
      <c r="E401">
        <v>2122000</v>
      </c>
      <c r="F401">
        <v>2510259191</v>
      </c>
      <c r="G401">
        <v>191336</v>
      </c>
      <c r="H401" t="s">
        <v>54</v>
      </c>
      <c r="I401" t="s">
        <v>1338</v>
      </c>
      <c r="J401" t="s">
        <v>1339</v>
      </c>
      <c r="K401" t="s">
        <v>1339</v>
      </c>
      <c r="L401">
        <v>2510259191</v>
      </c>
      <c r="M401" t="s">
        <v>1522</v>
      </c>
      <c r="N401" t="s">
        <v>1885</v>
      </c>
      <c r="O401">
        <v>255020722</v>
      </c>
      <c r="P401" t="s">
        <v>1981</v>
      </c>
      <c r="Q401" t="s">
        <v>1231</v>
      </c>
      <c r="R401">
        <v>15</v>
      </c>
      <c r="S401">
        <v>15</v>
      </c>
      <c r="T401" t="s">
        <v>1713</v>
      </c>
      <c r="U401" t="s">
        <v>1253</v>
      </c>
      <c r="V401" t="s">
        <v>1993</v>
      </c>
      <c r="W401">
        <v>191336</v>
      </c>
      <c r="X401">
        <v>0</v>
      </c>
      <c r="Y401" t="s">
        <v>1233</v>
      </c>
      <c r="Z401">
        <v>0</v>
      </c>
      <c r="AA401" t="s">
        <v>1983</v>
      </c>
      <c r="AB401" t="s">
        <v>1718</v>
      </c>
      <c r="AC401" t="s">
        <v>1719</v>
      </c>
    </row>
    <row r="402" spans="1:29">
      <c r="A402" t="s">
        <v>1706</v>
      </c>
      <c r="B402">
        <v>4000003879</v>
      </c>
      <c r="C402" t="s">
        <v>1707</v>
      </c>
      <c r="D402" t="s">
        <v>1708</v>
      </c>
      <c r="E402">
        <v>2122000</v>
      </c>
      <c r="F402">
        <v>2510259193</v>
      </c>
      <c r="G402">
        <v>191337</v>
      </c>
      <c r="H402" t="s">
        <v>54</v>
      </c>
      <c r="I402" t="s">
        <v>1338</v>
      </c>
      <c r="J402" t="s">
        <v>1339</v>
      </c>
      <c r="K402" t="s">
        <v>1339</v>
      </c>
      <c r="L402">
        <v>2510259193</v>
      </c>
      <c r="M402" t="s">
        <v>1522</v>
      </c>
      <c r="N402" t="s">
        <v>1885</v>
      </c>
      <c r="O402">
        <v>255020722</v>
      </c>
      <c r="P402" t="s">
        <v>1981</v>
      </c>
      <c r="Q402" t="s">
        <v>1231</v>
      </c>
      <c r="R402">
        <v>15</v>
      </c>
      <c r="S402">
        <v>15</v>
      </c>
      <c r="T402" t="s">
        <v>1713</v>
      </c>
      <c r="U402" t="s">
        <v>1253</v>
      </c>
      <c r="V402" t="s">
        <v>1993</v>
      </c>
      <c r="W402">
        <v>191337</v>
      </c>
      <c r="X402">
        <v>0</v>
      </c>
      <c r="Y402" t="s">
        <v>1233</v>
      </c>
      <c r="Z402">
        <v>0</v>
      </c>
      <c r="AA402" t="s">
        <v>1983</v>
      </c>
      <c r="AB402" t="s">
        <v>1718</v>
      </c>
      <c r="AC402" t="s">
        <v>1719</v>
      </c>
    </row>
    <row r="403" spans="1:29">
      <c r="A403" t="s">
        <v>1706</v>
      </c>
      <c r="B403">
        <v>4000003879</v>
      </c>
      <c r="C403" t="s">
        <v>1707</v>
      </c>
      <c r="D403" t="s">
        <v>1708</v>
      </c>
      <c r="E403">
        <v>2122000</v>
      </c>
      <c r="F403">
        <v>2510261017</v>
      </c>
      <c r="G403">
        <v>191313</v>
      </c>
      <c r="H403" t="s">
        <v>117</v>
      </c>
      <c r="I403" t="s">
        <v>1340</v>
      </c>
      <c r="J403" t="s">
        <v>1342</v>
      </c>
      <c r="K403" t="s">
        <v>1342</v>
      </c>
      <c r="L403">
        <v>2510261017</v>
      </c>
      <c r="M403" t="s">
        <v>1345</v>
      </c>
      <c r="N403" t="s">
        <v>1885</v>
      </c>
      <c r="O403">
        <v>255020722</v>
      </c>
      <c r="P403" t="s">
        <v>1981</v>
      </c>
      <c r="Q403" t="s">
        <v>1231</v>
      </c>
      <c r="R403">
        <v>15</v>
      </c>
      <c r="S403">
        <v>15</v>
      </c>
      <c r="T403" t="s">
        <v>1713</v>
      </c>
      <c r="U403" t="s">
        <v>1253</v>
      </c>
      <c r="V403" t="s">
        <v>2318</v>
      </c>
      <c r="W403">
        <v>191313</v>
      </c>
      <c r="X403">
        <v>0</v>
      </c>
      <c r="Y403" t="s">
        <v>1233</v>
      </c>
      <c r="Z403">
        <v>0</v>
      </c>
      <c r="AA403" t="s">
        <v>1983</v>
      </c>
      <c r="AB403" t="s">
        <v>1718</v>
      </c>
      <c r="AC403" t="s">
        <v>1719</v>
      </c>
    </row>
    <row r="404" spans="1:29">
      <c r="A404" t="s">
        <v>1706</v>
      </c>
      <c r="B404">
        <v>4000003879</v>
      </c>
      <c r="C404" t="s">
        <v>1707</v>
      </c>
      <c r="D404" t="s">
        <v>1708</v>
      </c>
      <c r="E404">
        <v>2122000</v>
      </c>
      <c r="F404">
        <v>2510261018</v>
      </c>
      <c r="G404">
        <v>191205</v>
      </c>
      <c r="H404" t="s">
        <v>117</v>
      </c>
      <c r="I404" t="s">
        <v>1503</v>
      </c>
      <c r="J404" t="s">
        <v>1342</v>
      </c>
      <c r="K404" t="s">
        <v>1342</v>
      </c>
      <c r="L404">
        <v>2510261018</v>
      </c>
      <c r="M404" t="s">
        <v>2319</v>
      </c>
      <c r="N404" t="s">
        <v>1467</v>
      </c>
      <c r="O404">
        <v>255020070</v>
      </c>
      <c r="P404" t="s">
        <v>1981</v>
      </c>
      <c r="Q404" t="s">
        <v>1231</v>
      </c>
      <c r="R404">
        <v>15</v>
      </c>
      <c r="S404">
        <v>15</v>
      </c>
      <c r="T404" t="s">
        <v>1713</v>
      </c>
      <c r="U404" t="s">
        <v>1253</v>
      </c>
      <c r="V404" t="s">
        <v>2320</v>
      </c>
      <c r="W404">
        <v>191205</v>
      </c>
      <c r="X404" t="s">
        <v>1622</v>
      </c>
      <c r="Y404" t="s">
        <v>1233</v>
      </c>
      <c r="Z404" t="s">
        <v>1803</v>
      </c>
      <c r="AA404" t="s">
        <v>1983</v>
      </c>
      <c r="AB404" t="s">
        <v>1718</v>
      </c>
      <c r="AC404" t="s">
        <v>1719</v>
      </c>
    </row>
    <row r="405" spans="1:29">
      <c r="A405" t="s">
        <v>1706</v>
      </c>
      <c r="B405">
        <v>4000003879</v>
      </c>
      <c r="C405" t="s">
        <v>1707</v>
      </c>
      <c r="D405" t="s">
        <v>1708</v>
      </c>
      <c r="E405">
        <v>2122000</v>
      </c>
      <c r="F405">
        <v>2510261026</v>
      </c>
      <c r="G405">
        <v>191289</v>
      </c>
      <c r="H405" t="s">
        <v>117</v>
      </c>
      <c r="I405" t="s">
        <v>1515</v>
      </c>
      <c r="J405" t="s">
        <v>1342</v>
      </c>
      <c r="K405" t="s">
        <v>1342</v>
      </c>
      <c r="L405">
        <v>2510261026</v>
      </c>
      <c r="M405" t="s">
        <v>1467</v>
      </c>
      <c r="N405" t="s">
        <v>1467</v>
      </c>
      <c r="O405">
        <v>255020070</v>
      </c>
      <c r="P405" t="s">
        <v>1981</v>
      </c>
      <c r="Q405" t="s">
        <v>1231</v>
      </c>
      <c r="R405">
        <v>15</v>
      </c>
      <c r="S405">
        <v>15</v>
      </c>
      <c r="T405" t="s">
        <v>1713</v>
      </c>
      <c r="U405" t="s">
        <v>1253</v>
      </c>
      <c r="V405" t="s">
        <v>2321</v>
      </c>
      <c r="W405">
        <v>191289</v>
      </c>
      <c r="X405">
        <v>0</v>
      </c>
      <c r="Y405" t="s">
        <v>1233</v>
      </c>
      <c r="Z405">
        <v>0</v>
      </c>
      <c r="AA405" t="s">
        <v>1983</v>
      </c>
      <c r="AB405" t="s">
        <v>1718</v>
      </c>
      <c r="AC405" t="s">
        <v>1719</v>
      </c>
    </row>
    <row r="406" spans="1:29">
      <c r="A406" t="s">
        <v>1706</v>
      </c>
      <c r="B406">
        <v>4000003879</v>
      </c>
      <c r="C406" t="s">
        <v>1707</v>
      </c>
      <c r="D406" t="s">
        <v>1708</v>
      </c>
      <c r="E406">
        <v>2122000</v>
      </c>
      <c r="F406">
        <v>2510261040</v>
      </c>
      <c r="G406">
        <v>191305</v>
      </c>
      <c r="H406" t="s">
        <v>117</v>
      </c>
      <c r="I406" t="s">
        <v>1504</v>
      </c>
      <c r="J406" t="s">
        <v>1342</v>
      </c>
      <c r="K406" t="s">
        <v>1342</v>
      </c>
      <c r="L406">
        <v>2510261040</v>
      </c>
      <c r="M406" t="s">
        <v>2316</v>
      </c>
      <c r="N406" t="s">
        <v>1885</v>
      </c>
      <c r="O406">
        <v>255020722</v>
      </c>
      <c r="P406" t="s">
        <v>1981</v>
      </c>
      <c r="Q406" t="s">
        <v>1231</v>
      </c>
      <c r="R406">
        <v>15</v>
      </c>
      <c r="S406">
        <v>15</v>
      </c>
      <c r="T406" t="s">
        <v>1713</v>
      </c>
      <c r="U406" t="s">
        <v>1253</v>
      </c>
      <c r="V406" t="s">
        <v>2322</v>
      </c>
      <c r="W406">
        <v>191305</v>
      </c>
      <c r="X406">
        <v>0</v>
      </c>
      <c r="Y406" t="s">
        <v>1233</v>
      </c>
      <c r="Z406">
        <v>0</v>
      </c>
      <c r="AA406" t="s">
        <v>1983</v>
      </c>
      <c r="AB406" t="s">
        <v>1718</v>
      </c>
      <c r="AC406" t="s">
        <v>1719</v>
      </c>
    </row>
    <row r="407" spans="1:29">
      <c r="A407" t="s">
        <v>1706</v>
      </c>
      <c r="B407">
        <v>4000003879</v>
      </c>
      <c r="C407" t="s">
        <v>1707</v>
      </c>
      <c r="D407" t="s">
        <v>1708</v>
      </c>
      <c r="E407">
        <v>2122000</v>
      </c>
      <c r="F407">
        <v>2510261046</v>
      </c>
      <c r="G407">
        <v>191306</v>
      </c>
      <c r="H407" t="s">
        <v>117</v>
      </c>
      <c r="I407" t="s">
        <v>1504</v>
      </c>
      <c r="J407" t="s">
        <v>1342</v>
      </c>
      <c r="K407" t="s">
        <v>1342</v>
      </c>
      <c r="L407">
        <v>2510261046</v>
      </c>
      <c r="M407" t="s">
        <v>2316</v>
      </c>
      <c r="N407" t="s">
        <v>1885</v>
      </c>
      <c r="O407">
        <v>255020722</v>
      </c>
      <c r="P407" t="s">
        <v>1981</v>
      </c>
      <c r="Q407" t="s">
        <v>1231</v>
      </c>
      <c r="R407">
        <v>15</v>
      </c>
      <c r="S407">
        <v>15</v>
      </c>
      <c r="T407" t="s">
        <v>1713</v>
      </c>
      <c r="U407" t="s">
        <v>1253</v>
      </c>
      <c r="V407" t="s">
        <v>2322</v>
      </c>
      <c r="W407">
        <v>191306</v>
      </c>
      <c r="X407">
        <v>0</v>
      </c>
      <c r="Y407" t="s">
        <v>1233</v>
      </c>
      <c r="Z407">
        <v>0</v>
      </c>
      <c r="AA407" t="s">
        <v>1983</v>
      </c>
      <c r="AB407" t="s">
        <v>1718</v>
      </c>
      <c r="AC407" t="s">
        <v>1719</v>
      </c>
    </row>
    <row r="408" spans="1:29">
      <c r="A408" t="s">
        <v>1706</v>
      </c>
      <c r="B408">
        <v>4000003879</v>
      </c>
      <c r="C408" t="s">
        <v>1707</v>
      </c>
      <c r="D408" t="s">
        <v>1708</v>
      </c>
      <c r="E408">
        <v>2122000</v>
      </c>
      <c r="F408">
        <v>2510262546</v>
      </c>
      <c r="G408">
        <v>191300</v>
      </c>
      <c r="H408" t="s">
        <v>317</v>
      </c>
      <c r="I408" t="s">
        <v>1504</v>
      </c>
      <c r="J408" t="s">
        <v>1512</v>
      </c>
      <c r="K408" t="s">
        <v>1512</v>
      </c>
      <c r="L408">
        <v>2510262546</v>
      </c>
      <c r="M408" t="s">
        <v>2316</v>
      </c>
      <c r="N408" t="s">
        <v>1885</v>
      </c>
      <c r="O408">
        <v>255020722</v>
      </c>
      <c r="P408" t="s">
        <v>1981</v>
      </c>
      <c r="Q408" t="s">
        <v>1231</v>
      </c>
      <c r="R408">
        <v>15</v>
      </c>
      <c r="S408">
        <v>15</v>
      </c>
      <c r="T408" t="s">
        <v>1713</v>
      </c>
      <c r="U408" t="s">
        <v>1253</v>
      </c>
      <c r="V408" t="s">
        <v>2323</v>
      </c>
      <c r="W408">
        <v>191300</v>
      </c>
      <c r="X408">
        <v>0</v>
      </c>
      <c r="Y408" t="s">
        <v>1233</v>
      </c>
      <c r="Z408">
        <v>0</v>
      </c>
      <c r="AA408" t="s">
        <v>1983</v>
      </c>
      <c r="AB408" t="s">
        <v>1718</v>
      </c>
      <c r="AC408" t="s">
        <v>1719</v>
      </c>
    </row>
    <row r="409" spans="1:29">
      <c r="A409" t="s">
        <v>1706</v>
      </c>
      <c r="B409">
        <v>4000003879</v>
      </c>
      <c r="C409" t="s">
        <v>1707</v>
      </c>
      <c r="D409" t="s">
        <v>1708</v>
      </c>
      <c r="E409">
        <v>2122000</v>
      </c>
      <c r="F409">
        <v>2510263071</v>
      </c>
      <c r="G409">
        <v>191108</v>
      </c>
      <c r="H409" t="s">
        <v>117</v>
      </c>
      <c r="I409" t="s">
        <v>1331</v>
      </c>
      <c r="J409" t="s">
        <v>1512</v>
      </c>
      <c r="K409" t="s">
        <v>1512</v>
      </c>
      <c r="L409">
        <v>2510263071</v>
      </c>
      <c r="M409" t="s">
        <v>1338</v>
      </c>
      <c r="N409" t="s">
        <v>1467</v>
      </c>
      <c r="O409">
        <v>255020070</v>
      </c>
      <c r="P409" t="s">
        <v>1981</v>
      </c>
      <c r="Q409" t="s">
        <v>1231</v>
      </c>
      <c r="R409">
        <v>15</v>
      </c>
      <c r="S409">
        <v>15</v>
      </c>
      <c r="T409" t="s">
        <v>1713</v>
      </c>
      <c r="U409" t="s">
        <v>1253</v>
      </c>
      <c r="V409" t="s">
        <v>2324</v>
      </c>
      <c r="W409">
        <v>191108</v>
      </c>
      <c r="X409">
        <v>0</v>
      </c>
      <c r="Y409" t="s">
        <v>1233</v>
      </c>
      <c r="Z409">
        <v>0</v>
      </c>
      <c r="AA409" t="s">
        <v>1983</v>
      </c>
      <c r="AB409" t="s">
        <v>1718</v>
      </c>
      <c r="AC409" t="s">
        <v>1719</v>
      </c>
    </row>
    <row r="410" spans="1:29">
      <c r="A410" t="s">
        <v>1706</v>
      </c>
      <c r="B410">
        <v>4000003879</v>
      </c>
      <c r="C410" t="s">
        <v>1707</v>
      </c>
      <c r="D410" t="s">
        <v>1708</v>
      </c>
      <c r="E410">
        <v>2122000</v>
      </c>
      <c r="F410">
        <v>2510263072</v>
      </c>
      <c r="G410">
        <v>191107</v>
      </c>
      <c r="H410" t="s">
        <v>117</v>
      </c>
      <c r="I410" t="s">
        <v>1331</v>
      </c>
      <c r="J410" t="s">
        <v>1512</v>
      </c>
      <c r="K410" t="s">
        <v>1512</v>
      </c>
      <c r="L410">
        <v>2510263072</v>
      </c>
      <c r="M410" t="s">
        <v>1338</v>
      </c>
      <c r="N410" t="s">
        <v>1467</v>
      </c>
      <c r="O410">
        <v>255020070</v>
      </c>
      <c r="P410" t="s">
        <v>1981</v>
      </c>
      <c r="Q410" t="s">
        <v>1231</v>
      </c>
      <c r="R410">
        <v>15</v>
      </c>
      <c r="S410">
        <v>15</v>
      </c>
      <c r="T410" t="s">
        <v>1713</v>
      </c>
      <c r="U410" t="s">
        <v>1253</v>
      </c>
      <c r="V410" t="s">
        <v>2325</v>
      </c>
      <c r="W410">
        <v>191107</v>
      </c>
      <c r="X410">
        <v>0</v>
      </c>
      <c r="Y410" t="s">
        <v>1233</v>
      </c>
      <c r="Z410">
        <v>0</v>
      </c>
      <c r="AA410" t="s">
        <v>1983</v>
      </c>
      <c r="AB410" t="s">
        <v>1718</v>
      </c>
      <c r="AC410" t="s">
        <v>1719</v>
      </c>
    </row>
    <row r="411" spans="1:29">
      <c r="A411" t="s">
        <v>1706</v>
      </c>
      <c r="B411">
        <v>4000003879</v>
      </c>
      <c r="C411" t="s">
        <v>1707</v>
      </c>
      <c r="D411" t="s">
        <v>1708</v>
      </c>
      <c r="E411">
        <v>2122000</v>
      </c>
      <c r="F411">
        <v>2510263090</v>
      </c>
      <c r="G411">
        <v>191381</v>
      </c>
      <c r="H411" t="s">
        <v>54</v>
      </c>
      <c r="I411" t="s">
        <v>1342</v>
      </c>
      <c r="J411" t="s">
        <v>1512</v>
      </c>
      <c r="K411" t="s">
        <v>1512</v>
      </c>
      <c r="L411">
        <v>2510263090</v>
      </c>
      <c r="M411" t="s">
        <v>1885</v>
      </c>
      <c r="N411" t="s">
        <v>1885</v>
      </c>
      <c r="O411">
        <v>255020722</v>
      </c>
      <c r="P411" t="s">
        <v>1981</v>
      </c>
      <c r="Q411" t="s">
        <v>1231</v>
      </c>
      <c r="R411">
        <v>15</v>
      </c>
      <c r="S411">
        <v>15</v>
      </c>
      <c r="T411" t="s">
        <v>1713</v>
      </c>
      <c r="U411" t="s">
        <v>1253</v>
      </c>
      <c r="V411" t="s">
        <v>2042</v>
      </c>
      <c r="W411">
        <v>191381</v>
      </c>
      <c r="X411">
        <v>0</v>
      </c>
      <c r="Y411" t="s">
        <v>1233</v>
      </c>
      <c r="Z411">
        <v>0</v>
      </c>
      <c r="AA411" t="s">
        <v>1983</v>
      </c>
      <c r="AB411" t="s">
        <v>1718</v>
      </c>
      <c r="AC411" t="s">
        <v>1719</v>
      </c>
    </row>
    <row r="412" spans="1:29">
      <c r="A412" t="s">
        <v>1706</v>
      </c>
      <c r="B412">
        <v>4000003879</v>
      </c>
      <c r="C412" t="s">
        <v>1707</v>
      </c>
      <c r="D412" t="s">
        <v>1708</v>
      </c>
      <c r="E412">
        <v>2122000</v>
      </c>
      <c r="F412">
        <v>2510263846</v>
      </c>
      <c r="G412">
        <v>191310</v>
      </c>
      <c r="H412" t="s">
        <v>117</v>
      </c>
      <c r="I412" t="s">
        <v>1504</v>
      </c>
      <c r="J412" t="s">
        <v>2319</v>
      </c>
      <c r="K412" t="s">
        <v>2319</v>
      </c>
      <c r="L412">
        <v>2510263846</v>
      </c>
      <c r="M412" t="s">
        <v>2316</v>
      </c>
      <c r="N412" t="s">
        <v>1885</v>
      </c>
      <c r="O412">
        <v>255020722</v>
      </c>
      <c r="P412" t="s">
        <v>1981</v>
      </c>
      <c r="Q412" t="s">
        <v>1231</v>
      </c>
      <c r="R412">
        <v>15</v>
      </c>
      <c r="S412">
        <v>15</v>
      </c>
      <c r="T412" t="s">
        <v>1713</v>
      </c>
      <c r="U412" t="s">
        <v>1253</v>
      </c>
      <c r="V412" t="s">
        <v>2326</v>
      </c>
      <c r="W412">
        <v>191310</v>
      </c>
      <c r="X412">
        <v>0</v>
      </c>
      <c r="Y412" t="s">
        <v>1233</v>
      </c>
      <c r="Z412">
        <v>0</v>
      </c>
      <c r="AA412" t="s">
        <v>1983</v>
      </c>
      <c r="AB412" t="s">
        <v>1718</v>
      </c>
      <c r="AC412" t="s">
        <v>1719</v>
      </c>
    </row>
    <row r="413" spans="1:29">
      <c r="A413" t="s">
        <v>1706</v>
      </c>
      <c r="B413">
        <v>4000003879</v>
      </c>
      <c r="C413" t="s">
        <v>1707</v>
      </c>
      <c r="D413" t="s">
        <v>1708</v>
      </c>
      <c r="E413">
        <v>2122000</v>
      </c>
      <c r="F413">
        <v>2510263847</v>
      </c>
      <c r="G413">
        <v>191307</v>
      </c>
      <c r="H413" t="s">
        <v>117</v>
      </c>
      <c r="I413" t="s">
        <v>1504</v>
      </c>
      <c r="J413" t="s">
        <v>2319</v>
      </c>
      <c r="K413" t="s">
        <v>2319</v>
      </c>
      <c r="L413">
        <v>2510263847</v>
      </c>
      <c r="M413" t="s">
        <v>2316</v>
      </c>
      <c r="N413" t="s">
        <v>1885</v>
      </c>
      <c r="O413">
        <v>255020722</v>
      </c>
      <c r="P413" t="s">
        <v>1981</v>
      </c>
      <c r="Q413" t="s">
        <v>1231</v>
      </c>
      <c r="R413">
        <v>15</v>
      </c>
      <c r="S413">
        <v>15</v>
      </c>
      <c r="T413" t="s">
        <v>1713</v>
      </c>
      <c r="U413" t="s">
        <v>1253</v>
      </c>
      <c r="V413" t="s">
        <v>2327</v>
      </c>
      <c r="W413">
        <v>191307</v>
      </c>
      <c r="X413">
        <v>0</v>
      </c>
      <c r="Y413" t="s">
        <v>1233</v>
      </c>
      <c r="Z413">
        <v>0</v>
      </c>
      <c r="AA413" t="s">
        <v>1983</v>
      </c>
      <c r="AB413" t="s">
        <v>1718</v>
      </c>
      <c r="AC413" t="s">
        <v>1719</v>
      </c>
    </row>
    <row r="414" spans="1:29">
      <c r="A414" t="s">
        <v>1706</v>
      </c>
      <c r="B414">
        <v>4000003879</v>
      </c>
      <c r="C414" t="s">
        <v>1707</v>
      </c>
      <c r="D414" t="s">
        <v>1708</v>
      </c>
      <c r="E414">
        <v>2122000</v>
      </c>
      <c r="F414">
        <v>2510264312</v>
      </c>
      <c r="G414">
        <v>191342</v>
      </c>
      <c r="H414" t="s">
        <v>250</v>
      </c>
      <c r="I414" t="s">
        <v>1339</v>
      </c>
      <c r="J414" t="s">
        <v>2319</v>
      </c>
      <c r="K414" t="s">
        <v>2319</v>
      </c>
      <c r="L414">
        <v>2510264312</v>
      </c>
      <c r="M414" t="s">
        <v>1347</v>
      </c>
      <c r="N414" t="s">
        <v>1885</v>
      </c>
      <c r="O414">
        <v>255020722</v>
      </c>
      <c r="P414" t="s">
        <v>1981</v>
      </c>
      <c r="Q414" t="s">
        <v>1231</v>
      </c>
      <c r="R414">
        <v>15</v>
      </c>
      <c r="S414">
        <v>15</v>
      </c>
      <c r="T414" t="s">
        <v>1713</v>
      </c>
      <c r="U414" t="s">
        <v>1253</v>
      </c>
      <c r="V414" t="s">
        <v>2328</v>
      </c>
      <c r="W414">
        <v>191342</v>
      </c>
      <c r="X414">
        <v>0</v>
      </c>
      <c r="Y414" t="s">
        <v>1233</v>
      </c>
      <c r="Z414">
        <v>0</v>
      </c>
      <c r="AA414" t="s">
        <v>1983</v>
      </c>
      <c r="AB414" t="s">
        <v>1718</v>
      </c>
      <c r="AC414" t="s">
        <v>1719</v>
      </c>
    </row>
    <row r="415" spans="1:29">
      <c r="A415" t="s">
        <v>1706</v>
      </c>
      <c r="B415">
        <v>4000003879</v>
      </c>
      <c r="C415" t="s">
        <v>1707</v>
      </c>
      <c r="D415" t="s">
        <v>1708</v>
      </c>
      <c r="E415">
        <v>2122000</v>
      </c>
      <c r="F415">
        <v>2510264595</v>
      </c>
      <c r="G415">
        <v>191314</v>
      </c>
      <c r="H415" t="s">
        <v>117</v>
      </c>
      <c r="I415" t="s">
        <v>1340</v>
      </c>
      <c r="J415" t="s">
        <v>2319</v>
      </c>
      <c r="K415" t="s">
        <v>2319</v>
      </c>
      <c r="L415">
        <v>2510264595</v>
      </c>
      <c r="M415" t="s">
        <v>1345</v>
      </c>
      <c r="N415" t="s">
        <v>1885</v>
      </c>
      <c r="O415">
        <v>255020722</v>
      </c>
      <c r="P415" t="s">
        <v>1981</v>
      </c>
      <c r="Q415" t="s">
        <v>1231</v>
      </c>
      <c r="R415">
        <v>15</v>
      </c>
      <c r="S415">
        <v>15</v>
      </c>
      <c r="T415" t="s">
        <v>1713</v>
      </c>
      <c r="U415" t="s">
        <v>1253</v>
      </c>
      <c r="V415" t="s">
        <v>2329</v>
      </c>
      <c r="W415">
        <v>191314</v>
      </c>
      <c r="X415">
        <v>0</v>
      </c>
      <c r="Y415" t="s">
        <v>1233</v>
      </c>
      <c r="Z415">
        <v>0</v>
      </c>
      <c r="AA415" t="s">
        <v>1983</v>
      </c>
      <c r="AB415" t="s">
        <v>1718</v>
      </c>
      <c r="AC415" t="s">
        <v>1719</v>
      </c>
    </row>
    <row r="416" spans="1:29">
      <c r="A416" t="s">
        <v>1706</v>
      </c>
      <c r="B416">
        <v>4000003879</v>
      </c>
      <c r="C416" t="s">
        <v>1707</v>
      </c>
      <c r="D416" t="s">
        <v>1708</v>
      </c>
      <c r="E416">
        <v>2122000</v>
      </c>
      <c r="F416">
        <v>2510265512</v>
      </c>
      <c r="G416">
        <v>191285</v>
      </c>
      <c r="H416" t="s">
        <v>117</v>
      </c>
      <c r="I416" t="s">
        <v>1515</v>
      </c>
      <c r="J416" t="s">
        <v>2319</v>
      </c>
      <c r="K416" t="s">
        <v>2319</v>
      </c>
      <c r="L416">
        <v>2510265512</v>
      </c>
      <c r="M416" t="s">
        <v>1467</v>
      </c>
      <c r="N416" t="s">
        <v>1467</v>
      </c>
      <c r="O416">
        <v>255020070</v>
      </c>
      <c r="P416" t="s">
        <v>1981</v>
      </c>
      <c r="Q416" t="s">
        <v>1231</v>
      </c>
      <c r="R416">
        <v>15</v>
      </c>
      <c r="S416">
        <v>15</v>
      </c>
      <c r="T416" t="s">
        <v>1713</v>
      </c>
      <c r="U416" t="s">
        <v>1253</v>
      </c>
      <c r="V416" t="s">
        <v>2330</v>
      </c>
      <c r="W416">
        <v>191285</v>
      </c>
      <c r="X416" t="s">
        <v>1622</v>
      </c>
      <c r="Y416" t="s">
        <v>1233</v>
      </c>
      <c r="Z416" t="s">
        <v>1803</v>
      </c>
      <c r="AA416" t="s">
        <v>1983</v>
      </c>
      <c r="AB416" t="s">
        <v>1718</v>
      </c>
      <c r="AC416" t="s">
        <v>1719</v>
      </c>
    </row>
    <row r="417" spans="1:29">
      <c r="A417" t="s">
        <v>1706</v>
      </c>
      <c r="B417">
        <v>4000003879</v>
      </c>
      <c r="C417" t="s">
        <v>1707</v>
      </c>
      <c r="D417" t="s">
        <v>1708</v>
      </c>
      <c r="E417">
        <v>2122000</v>
      </c>
      <c r="F417">
        <v>2510267491</v>
      </c>
      <c r="G417">
        <v>191456</v>
      </c>
      <c r="H417" t="s">
        <v>54</v>
      </c>
      <c r="I417" t="s">
        <v>1341</v>
      </c>
      <c r="J417" t="s">
        <v>1519</v>
      </c>
      <c r="K417" t="s">
        <v>1519</v>
      </c>
      <c r="L417">
        <v>2510267491</v>
      </c>
      <c r="M417" t="s">
        <v>1350</v>
      </c>
      <c r="N417" t="s">
        <v>1889</v>
      </c>
      <c r="O417">
        <v>255021286</v>
      </c>
      <c r="P417" t="s">
        <v>1981</v>
      </c>
      <c r="Q417" t="s">
        <v>1231</v>
      </c>
      <c r="R417">
        <v>15</v>
      </c>
      <c r="S417">
        <v>15</v>
      </c>
      <c r="T417" t="s">
        <v>1713</v>
      </c>
      <c r="U417" t="s">
        <v>1253</v>
      </c>
      <c r="V417" t="s">
        <v>2331</v>
      </c>
      <c r="W417">
        <v>191456</v>
      </c>
      <c r="X417">
        <v>0</v>
      </c>
      <c r="Y417" t="s">
        <v>1233</v>
      </c>
      <c r="Z417">
        <v>0</v>
      </c>
      <c r="AA417" t="s">
        <v>1983</v>
      </c>
      <c r="AB417" t="s">
        <v>1718</v>
      </c>
      <c r="AC417" t="s">
        <v>1719</v>
      </c>
    </row>
    <row r="418" spans="1:29">
      <c r="A418" t="s">
        <v>1706</v>
      </c>
      <c r="B418">
        <v>4000003879</v>
      </c>
      <c r="C418" t="s">
        <v>1707</v>
      </c>
      <c r="D418" t="s">
        <v>1708</v>
      </c>
      <c r="E418">
        <v>2122000</v>
      </c>
      <c r="F418">
        <v>2510269382</v>
      </c>
      <c r="G418">
        <v>191334</v>
      </c>
      <c r="H418" t="s">
        <v>117</v>
      </c>
      <c r="I418" t="s">
        <v>1338</v>
      </c>
      <c r="J418" t="s">
        <v>1518</v>
      </c>
      <c r="K418" t="s">
        <v>1518</v>
      </c>
      <c r="L418">
        <v>2510269382</v>
      </c>
      <c r="M418" t="s">
        <v>1522</v>
      </c>
      <c r="N418" t="s">
        <v>1885</v>
      </c>
      <c r="O418">
        <v>255020722</v>
      </c>
      <c r="P418" t="s">
        <v>1981</v>
      </c>
      <c r="Q418" t="s">
        <v>1231</v>
      </c>
      <c r="R418">
        <v>15</v>
      </c>
      <c r="S418">
        <v>15</v>
      </c>
      <c r="T418" t="s">
        <v>1713</v>
      </c>
      <c r="U418" t="s">
        <v>1253</v>
      </c>
      <c r="V418" t="s">
        <v>2332</v>
      </c>
      <c r="W418">
        <v>191334</v>
      </c>
      <c r="X418">
        <v>0</v>
      </c>
      <c r="Y418" t="s">
        <v>1233</v>
      </c>
      <c r="Z418">
        <v>0</v>
      </c>
      <c r="AA418" t="s">
        <v>1983</v>
      </c>
      <c r="AB418" t="s">
        <v>1718</v>
      </c>
      <c r="AC418" t="s">
        <v>1719</v>
      </c>
    </row>
    <row r="419" spans="1:29">
      <c r="A419" t="s">
        <v>1706</v>
      </c>
      <c r="B419">
        <v>4000003879</v>
      </c>
      <c r="C419" t="s">
        <v>1707</v>
      </c>
      <c r="D419" t="s">
        <v>1708</v>
      </c>
      <c r="E419">
        <v>2122000</v>
      </c>
      <c r="F419">
        <v>2510269383</v>
      </c>
      <c r="G419">
        <v>191335</v>
      </c>
      <c r="H419" t="s">
        <v>117</v>
      </c>
      <c r="I419" t="s">
        <v>1338</v>
      </c>
      <c r="J419" t="s">
        <v>1518</v>
      </c>
      <c r="K419" t="s">
        <v>1518</v>
      </c>
      <c r="L419">
        <v>2510269383</v>
      </c>
      <c r="M419" t="s">
        <v>1522</v>
      </c>
      <c r="N419" t="s">
        <v>1885</v>
      </c>
      <c r="O419">
        <v>255020722</v>
      </c>
      <c r="P419" t="s">
        <v>1981</v>
      </c>
      <c r="Q419" t="s">
        <v>1231</v>
      </c>
      <c r="R419">
        <v>15</v>
      </c>
      <c r="S419">
        <v>15</v>
      </c>
      <c r="T419" t="s">
        <v>1713</v>
      </c>
      <c r="U419" t="s">
        <v>1253</v>
      </c>
      <c r="V419" t="s">
        <v>2320</v>
      </c>
      <c r="W419">
        <v>191335</v>
      </c>
      <c r="X419">
        <v>0</v>
      </c>
      <c r="Y419" t="s">
        <v>1233</v>
      </c>
      <c r="Z419">
        <v>0</v>
      </c>
      <c r="AA419" t="s">
        <v>1983</v>
      </c>
      <c r="AB419" t="s">
        <v>1718</v>
      </c>
      <c r="AC419" t="s">
        <v>1719</v>
      </c>
    </row>
    <row r="420" spans="1:29">
      <c r="A420" t="s">
        <v>1706</v>
      </c>
      <c r="B420">
        <v>4000003879</v>
      </c>
      <c r="C420" t="s">
        <v>1707</v>
      </c>
      <c r="D420" t="s">
        <v>1708</v>
      </c>
      <c r="E420">
        <v>2122000</v>
      </c>
      <c r="F420">
        <v>2510270845</v>
      </c>
      <c r="G420">
        <v>191437</v>
      </c>
      <c r="H420" t="s">
        <v>117</v>
      </c>
      <c r="I420" t="s">
        <v>1512</v>
      </c>
      <c r="J420" t="s">
        <v>1344</v>
      </c>
      <c r="K420" t="s">
        <v>1344</v>
      </c>
      <c r="L420">
        <v>2510270845</v>
      </c>
      <c r="M420" t="s">
        <v>2333</v>
      </c>
      <c r="N420" t="s">
        <v>1889</v>
      </c>
      <c r="O420">
        <v>255021286</v>
      </c>
      <c r="P420" t="s">
        <v>1981</v>
      </c>
      <c r="Q420" t="s">
        <v>1231</v>
      </c>
      <c r="R420">
        <v>15</v>
      </c>
      <c r="S420">
        <v>15</v>
      </c>
      <c r="T420" t="s">
        <v>1713</v>
      </c>
      <c r="U420" t="s">
        <v>1253</v>
      </c>
      <c r="V420" t="s">
        <v>2334</v>
      </c>
      <c r="W420">
        <v>191437</v>
      </c>
      <c r="X420">
        <v>0</v>
      </c>
      <c r="Y420" t="s">
        <v>1233</v>
      </c>
      <c r="Z420">
        <v>0</v>
      </c>
      <c r="AA420" t="s">
        <v>1983</v>
      </c>
      <c r="AB420" t="s">
        <v>1718</v>
      </c>
      <c r="AC420" t="s">
        <v>1719</v>
      </c>
    </row>
    <row r="421" spans="1:29">
      <c r="A421" t="s">
        <v>1706</v>
      </c>
      <c r="B421">
        <v>4000003879</v>
      </c>
      <c r="C421" t="s">
        <v>1707</v>
      </c>
      <c r="D421" t="s">
        <v>1708</v>
      </c>
      <c r="E421">
        <v>2122000</v>
      </c>
      <c r="F421">
        <v>2510270927</v>
      </c>
      <c r="G421">
        <v>191483</v>
      </c>
      <c r="H421" t="s">
        <v>117</v>
      </c>
      <c r="I421" t="s">
        <v>1519</v>
      </c>
      <c r="J421" t="s">
        <v>1344</v>
      </c>
      <c r="K421" t="s">
        <v>1344</v>
      </c>
      <c r="L421">
        <v>2510270927</v>
      </c>
      <c r="M421" t="s">
        <v>1352</v>
      </c>
      <c r="N421" t="s">
        <v>1889</v>
      </c>
      <c r="O421">
        <v>255021286</v>
      </c>
      <c r="P421" t="s">
        <v>1981</v>
      </c>
      <c r="Q421" t="s">
        <v>1231</v>
      </c>
      <c r="R421">
        <v>15</v>
      </c>
      <c r="S421">
        <v>15</v>
      </c>
      <c r="T421" t="s">
        <v>1713</v>
      </c>
      <c r="U421" t="s">
        <v>1253</v>
      </c>
      <c r="V421" t="s">
        <v>2335</v>
      </c>
      <c r="W421">
        <v>191483</v>
      </c>
      <c r="X421">
        <v>0</v>
      </c>
      <c r="Y421" t="s">
        <v>1233</v>
      </c>
      <c r="Z421">
        <v>0</v>
      </c>
      <c r="AA421" t="s">
        <v>1983</v>
      </c>
      <c r="AB421" t="s">
        <v>1718</v>
      </c>
      <c r="AC421" t="s">
        <v>1719</v>
      </c>
    </row>
    <row r="422" spans="1:29">
      <c r="A422" t="s">
        <v>1706</v>
      </c>
      <c r="B422">
        <v>4000003879</v>
      </c>
      <c r="C422" t="s">
        <v>1707</v>
      </c>
      <c r="D422" t="s">
        <v>1708</v>
      </c>
      <c r="E422">
        <v>2122000</v>
      </c>
      <c r="F422">
        <v>2510272675</v>
      </c>
      <c r="G422">
        <v>191484</v>
      </c>
      <c r="H422" t="s">
        <v>150</v>
      </c>
      <c r="I422" t="s">
        <v>1519</v>
      </c>
      <c r="J422" t="s">
        <v>1467</v>
      </c>
      <c r="K422" t="s">
        <v>1467</v>
      </c>
      <c r="L422">
        <v>2510272675</v>
      </c>
      <c r="M422" t="s">
        <v>1352</v>
      </c>
      <c r="N422" t="s">
        <v>1889</v>
      </c>
      <c r="O422">
        <v>255021286</v>
      </c>
      <c r="P422" t="s">
        <v>1981</v>
      </c>
      <c r="Q422" t="s">
        <v>1231</v>
      </c>
      <c r="R422">
        <v>15</v>
      </c>
      <c r="S422">
        <v>15</v>
      </c>
      <c r="T422" t="s">
        <v>1713</v>
      </c>
      <c r="U422" t="s">
        <v>1253</v>
      </c>
      <c r="V422" t="s">
        <v>2336</v>
      </c>
      <c r="W422">
        <v>191484</v>
      </c>
      <c r="X422">
        <v>0</v>
      </c>
      <c r="Y422" t="s">
        <v>1233</v>
      </c>
      <c r="Z422">
        <v>0</v>
      </c>
      <c r="AA422" t="s">
        <v>1983</v>
      </c>
      <c r="AB422" t="s">
        <v>1718</v>
      </c>
      <c r="AC422" t="s">
        <v>1719</v>
      </c>
    </row>
    <row r="423" spans="1:29">
      <c r="A423" t="s">
        <v>1706</v>
      </c>
      <c r="B423">
        <v>4000003879</v>
      </c>
      <c r="C423" t="s">
        <v>1707</v>
      </c>
      <c r="D423" t="s">
        <v>1708</v>
      </c>
      <c r="E423">
        <v>2122000</v>
      </c>
      <c r="F423">
        <v>2510272676</v>
      </c>
      <c r="G423">
        <v>191497</v>
      </c>
      <c r="H423" t="s">
        <v>117</v>
      </c>
      <c r="I423" t="s">
        <v>1519</v>
      </c>
      <c r="J423" t="s">
        <v>1467</v>
      </c>
      <c r="K423" t="s">
        <v>1467</v>
      </c>
      <c r="L423">
        <v>2510272676</v>
      </c>
      <c r="M423" t="s">
        <v>1352</v>
      </c>
      <c r="N423" t="s">
        <v>1889</v>
      </c>
      <c r="O423">
        <v>255021286</v>
      </c>
      <c r="P423" t="s">
        <v>1981</v>
      </c>
      <c r="Q423" t="s">
        <v>1231</v>
      </c>
      <c r="R423">
        <v>15</v>
      </c>
      <c r="S423">
        <v>15</v>
      </c>
      <c r="T423" t="s">
        <v>1713</v>
      </c>
      <c r="U423" t="s">
        <v>1253</v>
      </c>
      <c r="V423" t="s">
        <v>2337</v>
      </c>
      <c r="W423">
        <v>191497</v>
      </c>
      <c r="X423">
        <v>0</v>
      </c>
      <c r="Y423" t="s">
        <v>1233</v>
      </c>
      <c r="Z423">
        <v>0</v>
      </c>
      <c r="AA423" t="s">
        <v>1983</v>
      </c>
      <c r="AB423" t="s">
        <v>1718</v>
      </c>
      <c r="AC423" t="s">
        <v>1719</v>
      </c>
    </row>
    <row r="424" spans="1:29">
      <c r="A424" t="s">
        <v>1706</v>
      </c>
      <c r="B424">
        <v>4000003879</v>
      </c>
      <c r="C424" t="s">
        <v>1707</v>
      </c>
      <c r="D424" t="s">
        <v>1708</v>
      </c>
      <c r="E424">
        <v>2122000</v>
      </c>
      <c r="F424">
        <v>2510273324</v>
      </c>
      <c r="G424">
        <v>191579</v>
      </c>
      <c r="H424" t="s">
        <v>54</v>
      </c>
      <c r="I424" t="s">
        <v>1344</v>
      </c>
      <c r="J424" t="s">
        <v>1467</v>
      </c>
      <c r="K424" t="s">
        <v>1467</v>
      </c>
      <c r="L424">
        <v>2510273324</v>
      </c>
      <c r="M424" t="s">
        <v>1889</v>
      </c>
      <c r="N424" t="s">
        <v>1889</v>
      </c>
      <c r="O424">
        <v>255021286</v>
      </c>
      <c r="P424" t="s">
        <v>1981</v>
      </c>
      <c r="Q424" t="s">
        <v>1231</v>
      </c>
      <c r="R424">
        <v>15</v>
      </c>
      <c r="S424">
        <v>15</v>
      </c>
      <c r="T424" t="s">
        <v>1713</v>
      </c>
      <c r="U424" t="s">
        <v>1253</v>
      </c>
      <c r="V424" t="s">
        <v>1993</v>
      </c>
      <c r="W424">
        <v>191579</v>
      </c>
      <c r="X424">
        <v>0</v>
      </c>
      <c r="Y424" t="s">
        <v>1233</v>
      </c>
      <c r="Z424">
        <v>0</v>
      </c>
      <c r="AA424" t="s">
        <v>1983</v>
      </c>
      <c r="AB424" t="s">
        <v>1718</v>
      </c>
      <c r="AC424" t="s">
        <v>1719</v>
      </c>
    </row>
    <row r="425" spans="1:29">
      <c r="A425" t="s">
        <v>1706</v>
      </c>
      <c r="B425">
        <v>4000003879</v>
      </c>
      <c r="C425" t="s">
        <v>1707</v>
      </c>
      <c r="D425" t="s">
        <v>1708</v>
      </c>
      <c r="E425">
        <v>2122000</v>
      </c>
      <c r="F425">
        <v>2510273344</v>
      </c>
      <c r="G425">
        <v>191448</v>
      </c>
      <c r="H425" t="s">
        <v>326</v>
      </c>
      <c r="I425" t="s">
        <v>1512</v>
      </c>
      <c r="J425" t="s">
        <v>1467</v>
      </c>
      <c r="K425" t="s">
        <v>1467</v>
      </c>
      <c r="L425">
        <v>2510273344</v>
      </c>
      <c r="M425" t="s">
        <v>2333</v>
      </c>
      <c r="N425" t="s">
        <v>1889</v>
      </c>
      <c r="O425">
        <v>255021286</v>
      </c>
      <c r="P425" t="s">
        <v>1981</v>
      </c>
      <c r="Q425" t="s">
        <v>1231</v>
      </c>
      <c r="R425">
        <v>15</v>
      </c>
      <c r="S425">
        <v>15</v>
      </c>
      <c r="T425" t="s">
        <v>1713</v>
      </c>
      <c r="U425" t="s">
        <v>1253</v>
      </c>
      <c r="V425" t="s">
        <v>2291</v>
      </c>
      <c r="W425">
        <v>191448</v>
      </c>
      <c r="X425">
        <v>0</v>
      </c>
      <c r="Y425" t="s">
        <v>1233</v>
      </c>
      <c r="Z425">
        <v>0</v>
      </c>
      <c r="AA425" t="s">
        <v>1983</v>
      </c>
      <c r="AB425" t="s">
        <v>1718</v>
      </c>
      <c r="AC425" t="s">
        <v>1719</v>
      </c>
    </row>
    <row r="426" spans="1:29">
      <c r="A426" t="s">
        <v>1706</v>
      </c>
      <c r="B426">
        <v>4000003879</v>
      </c>
      <c r="C426" t="s">
        <v>1707</v>
      </c>
      <c r="D426" t="s">
        <v>1708</v>
      </c>
      <c r="E426">
        <v>2122000</v>
      </c>
      <c r="F426">
        <v>2510274026</v>
      </c>
      <c r="G426">
        <v>191564</v>
      </c>
      <c r="H426" t="s">
        <v>117</v>
      </c>
      <c r="I426" t="s">
        <v>1518</v>
      </c>
      <c r="J426" t="s">
        <v>1467</v>
      </c>
      <c r="K426" t="s">
        <v>1467</v>
      </c>
      <c r="L426">
        <v>2510274026</v>
      </c>
      <c r="M426" t="s">
        <v>1484</v>
      </c>
      <c r="N426" t="s">
        <v>1889</v>
      </c>
      <c r="O426">
        <v>255021286</v>
      </c>
      <c r="P426" t="s">
        <v>1981</v>
      </c>
      <c r="Q426" t="s">
        <v>1231</v>
      </c>
      <c r="R426">
        <v>15</v>
      </c>
      <c r="S426">
        <v>15</v>
      </c>
      <c r="T426" t="s">
        <v>1713</v>
      </c>
      <c r="U426" t="s">
        <v>1253</v>
      </c>
      <c r="V426" t="s">
        <v>2338</v>
      </c>
      <c r="W426">
        <v>191564</v>
      </c>
      <c r="X426">
        <v>0</v>
      </c>
      <c r="Y426" t="s">
        <v>1233</v>
      </c>
      <c r="Z426">
        <v>0</v>
      </c>
      <c r="AA426" t="s">
        <v>1983</v>
      </c>
      <c r="AB426" t="s">
        <v>1718</v>
      </c>
      <c r="AC426" t="s">
        <v>1719</v>
      </c>
    </row>
    <row r="427" spans="1:29">
      <c r="A427" t="s">
        <v>1706</v>
      </c>
      <c r="B427">
        <v>4000003879</v>
      </c>
      <c r="C427" t="s">
        <v>1707</v>
      </c>
      <c r="D427" t="s">
        <v>1708</v>
      </c>
      <c r="E427">
        <v>2122000</v>
      </c>
      <c r="F427">
        <v>2510274027</v>
      </c>
      <c r="G427">
        <v>191554</v>
      </c>
      <c r="H427" t="s">
        <v>117</v>
      </c>
      <c r="I427" t="s">
        <v>1518</v>
      </c>
      <c r="J427" t="s">
        <v>1467</v>
      </c>
      <c r="K427" t="s">
        <v>1467</v>
      </c>
      <c r="L427">
        <v>2510274027</v>
      </c>
      <c r="M427" t="s">
        <v>1484</v>
      </c>
      <c r="N427" t="s">
        <v>1889</v>
      </c>
      <c r="O427">
        <v>255021286</v>
      </c>
      <c r="P427" t="s">
        <v>1981</v>
      </c>
      <c r="Q427" t="s">
        <v>1231</v>
      </c>
      <c r="R427">
        <v>15</v>
      </c>
      <c r="S427">
        <v>15</v>
      </c>
      <c r="T427" t="s">
        <v>1713</v>
      </c>
      <c r="U427" t="s">
        <v>1253</v>
      </c>
      <c r="V427" t="s">
        <v>2326</v>
      </c>
      <c r="W427">
        <v>191554</v>
      </c>
      <c r="X427">
        <v>0</v>
      </c>
      <c r="Y427" t="s">
        <v>1233</v>
      </c>
      <c r="Z427">
        <v>0</v>
      </c>
      <c r="AA427" t="s">
        <v>1983</v>
      </c>
      <c r="AB427" t="s">
        <v>1718</v>
      </c>
      <c r="AC427" t="s">
        <v>1719</v>
      </c>
    </row>
    <row r="428" spans="1:29">
      <c r="A428" t="s">
        <v>1706</v>
      </c>
      <c r="B428">
        <v>4000003879</v>
      </c>
      <c r="C428" t="s">
        <v>1707</v>
      </c>
      <c r="D428" t="s">
        <v>1708</v>
      </c>
      <c r="E428">
        <v>2122000</v>
      </c>
      <c r="F428">
        <v>2510274607</v>
      </c>
      <c r="G428">
        <v>191563</v>
      </c>
      <c r="H428" t="s">
        <v>117</v>
      </c>
      <c r="I428" t="s">
        <v>1518</v>
      </c>
      <c r="J428" t="s">
        <v>1467</v>
      </c>
      <c r="K428" t="s">
        <v>1467</v>
      </c>
      <c r="L428">
        <v>2510274607</v>
      </c>
      <c r="M428" t="s">
        <v>1484</v>
      </c>
      <c r="N428" t="s">
        <v>1889</v>
      </c>
      <c r="O428">
        <v>255021286</v>
      </c>
      <c r="P428" t="s">
        <v>1981</v>
      </c>
      <c r="Q428" t="s">
        <v>1231</v>
      </c>
      <c r="R428">
        <v>15</v>
      </c>
      <c r="S428">
        <v>15</v>
      </c>
      <c r="T428" t="s">
        <v>1713</v>
      </c>
      <c r="U428" t="s">
        <v>1253</v>
      </c>
      <c r="V428" t="s">
        <v>2339</v>
      </c>
      <c r="W428">
        <v>191563</v>
      </c>
      <c r="X428" t="s">
        <v>1622</v>
      </c>
      <c r="Y428" t="s">
        <v>1233</v>
      </c>
      <c r="Z428" t="s">
        <v>1803</v>
      </c>
      <c r="AA428" t="s">
        <v>1983</v>
      </c>
      <c r="AB428" t="s">
        <v>1718</v>
      </c>
      <c r="AC428" t="s">
        <v>1719</v>
      </c>
    </row>
    <row r="429" spans="1:29">
      <c r="A429" t="s">
        <v>1706</v>
      </c>
      <c r="B429">
        <v>4000003879</v>
      </c>
      <c r="C429" t="s">
        <v>1707</v>
      </c>
      <c r="D429" t="s">
        <v>1708</v>
      </c>
      <c r="E429">
        <v>2122000</v>
      </c>
      <c r="F429">
        <v>2510277114</v>
      </c>
      <c r="G429">
        <v>191499</v>
      </c>
      <c r="H429" t="s">
        <v>117</v>
      </c>
      <c r="I429" t="s">
        <v>1519</v>
      </c>
      <c r="J429" t="s">
        <v>1345</v>
      </c>
      <c r="K429" t="s">
        <v>1345</v>
      </c>
      <c r="L429">
        <v>2510277114</v>
      </c>
      <c r="M429" t="s">
        <v>1352</v>
      </c>
      <c r="N429" t="s">
        <v>1889</v>
      </c>
      <c r="O429">
        <v>255021286</v>
      </c>
      <c r="P429" t="s">
        <v>1981</v>
      </c>
      <c r="Q429" t="s">
        <v>1231</v>
      </c>
      <c r="R429">
        <v>15</v>
      </c>
      <c r="S429">
        <v>15</v>
      </c>
      <c r="T429" t="s">
        <v>1713</v>
      </c>
      <c r="U429" t="s">
        <v>1253</v>
      </c>
      <c r="V429" t="s">
        <v>2340</v>
      </c>
      <c r="W429">
        <v>191499</v>
      </c>
      <c r="X429">
        <v>0</v>
      </c>
      <c r="Y429" t="s">
        <v>1233</v>
      </c>
      <c r="Z429">
        <v>0</v>
      </c>
      <c r="AA429" t="s">
        <v>1983</v>
      </c>
      <c r="AB429" t="s">
        <v>1718</v>
      </c>
      <c r="AC429" t="s">
        <v>1719</v>
      </c>
    </row>
    <row r="430" spans="1:29">
      <c r="A430" t="s">
        <v>1706</v>
      </c>
      <c r="B430">
        <v>4000003879</v>
      </c>
      <c r="C430" t="s">
        <v>1707</v>
      </c>
      <c r="D430" t="s">
        <v>1708</v>
      </c>
      <c r="E430">
        <v>2122000</v>
      </c>
      <c r="F430">
        <v>2510277642</v>
      </c>
      <c r="G430">
        <v>191576</v>
      </c>
      <c r="H430" t="s">
        <v>117</v>
      </c>
      <c r="I430" t="s">
        <v>1344</v>
      </c>
      <c r="J430" t="s">
        <v>1345</v>
      </c>
      <c r="K430" t="s">
        <v>1345</v>
      </c>
      <c r="L430">
        <v>2510277642</v>
      </c>
      <c r="M430" t="s">
        <v>1889</v>
      </c>
      <c r="N430" t="s">
        <v>1889</v>
      </c>
      <c r="O430">
        <v>255021286</v>
      </c>
      <c r="P430" t="s">
        <v>1981</v>
      </c>
      <c r="Q430" t="s">
        <v>1231</v>
      </c>
      <c r="R430">
        <v>15</v>
      </c>
      <c r="S430">
        <v>15</v>
      </c>
      <c r="T430" t="s">
        <v>1713</v>
      </c>
      <c r="U430" t="s">
        <v>1253</v>
      </c>
      <c r="V430" t="s">
        <v>2341</v>
      </c>
      <c r="W430">
        <v>191576</v>
      </c>
      <c r="X430">
        <v>0</v>
      </c>
      <c r="Y430" t="s">
        <v>1233</v>
      </c>
      <c r="Z430">
        <v>0</v>
      </c>
      <c r="AA430" t="s">
        <v>1983</v>
      </c>
      <c r="AB430" t="s">
        <v>1718</v>
      </c>
      <c r="AC430" t="s">
        <v>1719</v>
      </c>
    </row>
    <row r="431" spans="1:29">
      <c r="A431" t="s">
        <v>1706</v>
      </c>
      <c r="B431">
        <v>4000003879</v>
      </c>
      <c r="C431" t="s">
        <v>1707</v>
      </c>
      <c r="D431" t="s">
        <v>1708</v>
      </c>
      <c r="E431">
        <v>2122000</v>
      </c>
      <c r="F431">
        <v>2510277662</v>
      </c>
      <c r="G431">
        <v>191526</v>
      </c>
      <c r="H431" t="s">
        <v>117</v>
      </c>
      <c r="I431" t="s">
        <v>1518</v>
      </c>
      <c r="J431" t="s">
        <v>1345</v>
      </c>
      <c r="K431" t="s">
        <v>1345</v>
      </c>
      <c r="L431">
        <v>2510277662</v>
      </c>
      <c r="M431" t="s">
        <v>1484</v>
      </c>
      <c r="N431" t="s">
        <v>1889</v>
      </c>
      <c r="O431">
        <v>255021286</v>
      </c>
      <c r="P431" t="s">
        <v>1981</v>
      </c>
      <c r="Q431" t="s">
        <v>1231</v>
      </c>
      <c r="R431">
        <v>15</v>
      </c>
      <c r="S431">
        <v>15</v>
      </c>
      <c r="T431" t="s">
        <v>1713</v>
      </c>
      <c r="U431" t="s">
        <v>1253</v>
      </c>
      <c r="V431" t="s">
        <v>2342</v>
      </c>
      <c r="W431">
        <v>191526</v>
      </c>
      <c r="X431">
        <v>0</v>
      </c>
      <c r="Y431" t="s">
        <v>1233</v>
      </c>
      <c r="Z431">
        <v>0</v>
      </c>
      <c r="AA431" t="s">
        <v>1983</v>
      </c>
      <c r="AB431" t="s">
        <v>1718</v>
      </c>
      <c r="AC431" t="s">
        <v>1719</v>
      </c>
    </row>
    <row r="432" spans="1:29">
      <c r="A432" t="s">
        <v>1706</v>
      </c>
      <c r="B432">
        <v>4000003879</v>
      </c>
      <c r="C432" t="s">
        <v>1707</v>
      </c>
      <c r="D432" t="s">
        <v>1708</v>
      </c>
      <c r="E432">
        <v>2122000</v>
      </c>
      <c r="F432">
        <v>2510277935</v>
      </c>
      <c r="G432">
        <v>191577</v>
      </c>
      <c r="H432" t="s">
        <v>117</v>
      </c>
      <c r="I432" t="s">
        <v>1344</v>
      </c>
      <c r="J432" t="s">
        <v>1345</v>
      </c>
      <c r="K432" t="s">
        <v>1345</v>
      </c>
      <c r="L432">
        <v>2510277935</v>
      </c>
      <c r="M432" t="s">
        <v>1889</v>
      </c>
      <c r="N432" t="s">
        <v>1889</v>
      </c>
      <c r="O432">
        <v>255021286</v>
      </c>
      <c r="P432" t="s">
        <v>1981</v>
      </c>
      <c r="Q432" t="s">
        <v>1231</v>
      </c>
      <c r="R432">
        <v>15</v>
      </c>
      <c r="S432">
        <v>15</v>
      </c>
      <c r="T432" t="s">
        <v>1713</v>
      </c>
      <c r="U432" t="s">
        <v>1253</v>
      </c>
      <c r="V432" t="s">
        <v>2341</v>
      </c>
      <c r="W432">
        <v>191577</v>
      </c>
      <c r="X432" t="s">
        <v>1622</v>
      </c>
      <c r="Y432" t="s">
        <v>1233</v>
      </c>
      <c r="Z432" t="s">
        <v>1803</v>
      </c>
      <c r="AA432" t="s">
        <v>1983</v>
      </c>
      <c r="AB432" t="s">
        <v>1718</v>
      </c>
      <c r="AC432" t="s">
        <v>1719</v>
      </c>
    </row>
    <row r="433" spans="1:29">
      <c r="A433" t="s">
        <v>1706</v>
      </c>
      <c r="B433">
        <v>4000003879</v>
      </c>
      <c r="C433" t="s">
        <v>1707</v>
      </c>
      <c r="D433" t="s">
        <v>1708</v>
      </c>
      <c r="E433">
        <v>2122000</v>
      </c>
      <c r="F433">
        <v>2510279061</v>
      </c>
      <c r="G433">
        <v>191620</v>
      </c>
      <c r="H433" t="s">
        <v>54</v>
      </c>
      <c r="I433" t="s">
        <v>1345</v>
      </c>
      <c r="J433" t="s">
        <v>1522</v>
      </c>
      <c r="K433" t="s">
        <v>1522</v>
      </c>
      <c r="L433">
        <v>2510279061</v>
      </c>
      <c r="M433" t="s">
        <v>1351</v>
      </c>
      <c r="N433" t="s">
        <v>1513</v>
      </c>
      <c r="O433">
        <v>255021907</v>
      </c>
      <c r="P433" t="s">
        <v>1981</v>
      </c>
      <c r="Q433" t="s">
        <v>1231</v>
      </c>
      <c r="R433">
        <v>15</v>
      </c>
      <c r="S433">
        <v>15</v>
      </c>
      <c r="T433" t="s">
        <v>1713</v>
      </c>
      <c r="U433" t="s">
        <v>1253</v>
      </c>
      <c r="V433" t="s">
        <v>2343</v>
      </c>
      <c r="W433">
        <v>191620</v>
      </c>
      <c r="X433">
        <v>0</v>
      </c>
      <c r="Y433" t="s">
        <v>1233</v>
      </c>
      <c r="Z433">
        <v>0</v>
      </c>
      <c r="AA433" t="s">
        <v>1983</v>
      </c>
      <c r="AB433" t="s">
        <v>1718</v>
      </c>
      <c r="AC433" t="s">
        <v>1719</v>
      </c>
    </row>
    <row r="434" spans="1:29">
      <c r="A434" t="s">
        <v>1706</v>
      </c>
      <c r="B434">
        <v>4000003879</v>
      </c>
      <c r="C434" t="s">
        <v>1707</v>
      </c>
      <c r="D434" t="s">
        <v>1708</v>
      </c>
      <c r="E434">
        <v>2122000</v>
      </c>
      <c r="F434">
        <v>2510281845</v>
      </c>
      <c r="G434">
        <v>191602</v>
      </c>
      <c r="H434" t="s">
        <v>317</v>
      </c>
      <c r="I434" t="s">
        <v>1343</v>
      </c>
      <c r="J434" t="s">
        <v>1885</v>
      </c>
      <c r="K434" t="s">
        <v>1885</v>
      </c>
      <c r="L434">
        <v>2510281845</v>
      </c>
      <c r="M434" t="s">
        <v>1348</v>
      </c>
      <c r="N434" t="s">
        <v>1513</v>
      </c>
      <c r="O434">
        <v>255021907</v>
      </c>
      <c r="P434" t="s">
        <v>1981</v>
      </c>
      <c r="Q434" t="s">
        <v>1231</v>
      </c>
      <c r="R434">
        <v>15</v>
      </c>
      <c r="S434">
        <v>15</v>
      </c>
      <c r="T434" t="s">
        <v>1713</v>
      </c>
      <c r="U434" t="s">
        <v>1253</v>
      </c>
      <c r="V434" t="s">
        <v>2060</v>
      </c>
      <c r="W434">
        <v>191602</v>
      </c>
      <c r="X434">
        <v>0</v>
      </c>
      <c r="Y434" t="s">
        <v>1233</v>
      </c>
      <c r="Z434">
        <v>0</v>
      </c>
      <c r="AA434" t="s">
        <v>1983</v>
      </c>
      <c r="AB434" t="s">
        <v>1718</v>
      </c>
      <c r="AC434" t="s">
        <v>1719</v>
      </c>
    </row>
    <row r="435" spans="1:29">
      <c r="A435" t="s">
        <v>1706</v>
      </c>
      <c r="B435">
        <v>4000003879</v>
      </c>
      <c r="C435" t="s">
        <v>1707</v>
      </c>
      <c r="D435" t="s">
        <v>1708</v>
      </c>
      <c r="E435">
        <v>2122000</v>
      </c>
      <c r="F435">
        <v>2510282465</v>
      </c>
      <c r="G435">
        <v>191503</v>
      </c>
      <c r="H435" t="s">
        <v>117</v>
      </c>
      <c r="I435" t="s">
        <v>1519</v>
      </c>
      <c r="J435" t="s">
        <v>1885</v>
      </c>
      <c r="K435" t="s">
        <v>1885</v>
      </c>
      <c r="L435">
        <v>2510282465</v>
      </c>
      <c r="M435" t="s">
        <v>1352</v>
      </c>
      <c r="N435" t="s">
        <v>1889</v>
      </c>
      <c r="O435">
        <v>255021286</v>
      </c>
      <c r="P435" t="s">
        <v>1981</v>
      </c>
      <c r="Q435" t="s">
        <v>1231</v>
      </c>
      <c r="R435">
        <v>15</v>
      </c>
      <c r="S435">
        <v>15</v>
      </c>
      <c r="T435" t="s">
        <v>1713</v>
      </c>
      <c r="U435" t="s">
        <v>1253</v>
      </c>
      <c r="V435" t="s">
        <v>2344</v>
      </c>
      <c r="W435">
        <v>191503</v>
      </c>
      <c r="X435" t="s">
        <v>1622</v>
      </c>
      <c r="Y435" t="s">
        <v>1233</v>
      </c>
      <c r="Z435" t="s">
        <v>1803</v>
      </c>
      <c r="AA435" t="s">
        <v>1983</v>
      </c>
      <c r="AB435" t="s">
        <v>1718</v>
      </c>
      <c r="AC435" t="s">
        <v>1719</v>
      </c>
    </row>
    <row r="436" spans="1:29">
      <c r="A436" t="s">
        <v>1706</v>
      </c>
      <c r="B436">
        <v>4000003879</v>
      </c>
      <c r="C436" t="s">
        <v>1707</v>
      </c>
      <c r="D436" t="s">
        <v>1708</v>
      </c>
      <c r="E436">
        <v>2122000</v>
      </c>
      <c r="F436">
        <v>2510282466</v>
      </c>
      <c r="G436">
        <v>191504</v>
      </c>
      <c r="H436" t="s">
        <v>117</v>
      </c>
      <c r="I436" t="s">
        <v>1519</v>
      </c>
      <c r="J436" t="s">
        <v>1885</v>
      </c>
      <c r="K436" t="s">
        <v>1885</v>
      </c>
      <c r="L436">
        <v>2510282466</v>
      </c>
      <c r="M436" t="s">
        <v>1352</v>
      </c>
      <c r="N436" t="s">
        <v>1889</v>
      </c>
      <c r="O436">
        <v>255021286</v>
      </c>
      <c r="P436" t="s">
        <v>1981</v>
      </c>
      <c r="Q436" t="s">
        <v>1231</v>
      </c>
      <c r="R436">
        <v>15</v>
      </c>
      <c r="S436">
        <v>15</v>
      </c>
      <c r="T436" t="s">
        <v>1713</v>
      </c>
      <c r="U436" t="s">
        <v>1253</v>
      </c>
      <c r="V436" t="s">
        <v>2278</v>
      </c>
      <c r="W436">
        <v>191504</v>
      </c>
      <c r="X436" t="s">
        <v>1622</v>
      </c>
      <c r="Y436" t="s">
        <v>1233</v>
      </c>
      <c r="Z436" t="s">
        <v>1803</v>
      </c>
      <c r="AA436" t="s">
        <v>1983</v>
      </c>
      <c r="AB436" t="s">
        <v>1718</v>
      </c>
      <c r="AC436" t="s">
        <v>1719</v>
      </c>
    </row>
    <row r="437" spans="1:29">
      <c r="A437" t="s">
        <v>1706</v>
      </c>
      <c r="B437">
        <v>4000003879</v>
      </c>
      <c r="C437" t="s">
        <v>1707</v>
      </c>
      <c r="D437" t="s">
        <v>1708</v>
      </c>
      <c r="E437">
        <v>2122000</v>
      </c>
      <c r="F437">
        <v>2510282819</v>
      </c>
      <c r="G437">
        <v>191664</v>
      </c>
      <c r="H437" t="s">
        <v>54</v>
      </c>
      <c r="I437" t="s">
        <v>1347</v>
      </c>
      <c r="J437" t="s">
        <v>1885</v>
      </c>
      <c r="K437" t="s">
        <v>1885</v>
      </c>
      <c r="L437">
        <v>2510282819</v>
      </c>
      <c r="M437" t="s">
        <v>1513</v>
      </c>
      <c r="N437" t="s">
        <v>1513</v>
      </c>
      <c r="O437">
        <v>255021907</v>
      </c>
      <c r="P437" t="s">
        <v>1981</v>
      </c>
      <c r="Q437" t="s">
        <v>1231</v>
      </c>
      <c r="R437">
        <v>15</v>
      </c>
      <c r="S437">
        <v>15</v>
      </c>
      <c r="T437" t="s">
        <v>1713</v>
      </c>
      <c r="U437" t="s">
        <v>1253</v>
      </c>
      <c r="V437" t="s">
        <v>2042</v>
      </c>
      <c r="W437">
        <v>191664</v>
      </c>
      <c r="X437">
        <v>0</v>
      </c>
      <c r="Y437" t="s">
        <v>1233</v>
      </c>
      <c r="Z437">
        <v>0</v>
      </c>
      <c r="AA437" t="s">
        <v>1983</v>
      </c>
      <c r="AB437" t="s">
        <v>1718</v>
      </c>
      <c r="AC437" t="s">
        <v>1719</v>
      </c>
    </row>
    <row r="438" spans="1:29">
      <c r="A438" t="s">
        <v>1706</v>
      </c>
      <c r="B438">
        <v>4000003879</v>
      </c>
      <c r="C438" t="s">
        <v>1707</v>
      </c>
      <c r="D438" t="s">
        <v>1708</v>
      </c>
      <c r="E438">
        <v>2122000</v>
      </c>
      <c r="F438">
        <v>2510286206</v>
      </c>
      <c r="G438">
        <v>191685</v>
      </c>
      <c r="H438" t="s">
        <v>54</v>
      </c>
      <c r="I438" t="s">
        <v>1346</v>
      </c>
      <c r="J438" t="s">
        <v>1350</v>
      </c>
      <c r="K438" t="s">
        <v>1350</v>
      </c>
      <c r="L438">
        <v>2510286206</v>
      </c>
      <c r="M438" t="s">
        <v>1355</v>
      </c>
      <c r="N438" t="s">
        <v>1524</v>
      </c>
      <c r="O438">
        <v>255023150</v>
      </c>
      <c r="P438" t="s">
        <v>1981</v>
      </c>
      <c r="Q438" t="s">
        <v>1231</v>
      </c>
      <c r="R438">
        <v>15</v>
      </c>
      <c r="S438">
        <v>15</v>
      </c>
      <c r="T438" t="s">
        <v>1713</v>
      </c>
      <c r="U438" t="s">
        <v>1253</v>
      </c>
      <c r="V438" t="s">
        <v>2345</v>
      </c>
      <c r="W438">
        <v>191685</v>
      </c>
      <c r="X438">
        <v>0</v>
      </c>
      <c r="Y438" t="s">
        <v>1233</v>
      </c>
      <c r="Z438">
        <v>0</v>
      </c>
      <c r="AA438" t="s">
        <v>1983</v>
      </c>
      <c r="AB438" t="s">
        <v>1718</v>
      </c>
      <c r="AC438" t="s">
        <v>1719</v>
      </c>
    </row>
    <row r="439" spans="1:29">
      <c r="A439" t="s">
        <v>1706</v>
      </c>
      <c r="B439">
        <v>4000003879</v>
      </c>
      <c r="C439" t="s">
        <v>1707</v>
      </c>
      <c r="D439" t="s">
        <v>1708</v>
      </c>
      <c r="E439">
        <v>2122000</v>
      </c>
      <c r="F439">
        <v>2510290048</v>
      </c>
      <c r="G439">
        <v>191671</v>
      </c>
      <c r="H439" t="s">
        <v>117</v>
      </c>
      <c r="I439" t="s">
        <v>1885</v>
      </c>
      <c r="J439" t="s">
        <v>1889</v>
      </c>
      <c r="K439" t="s">
        <v>1889</v>
      </c>
      <c r="L439">
        <v>2510290048</v>
      </c>
      <c r="M439" t="s">
        <v>2346</v>
      </c>
      <c r="N439" t="s">
        <v>1524</v>
      </c>
      <c r="O439">
        <v>255023150</v>
      </c>
      <c r="P439" t="s">
        <v>1981</v>
      </c>
      <c r="Q439" t="s">
        <v>1231</v>
      </c>
      <c r="R439">
        <v>15</v>
      </c>
      <c r="S439">
        <v>15</v>
      </c>
      <c r="T439" t="s">
        <v>1713</v>
      </c>
      <c r="U439" t="s">
        <v>1253</v>
      </c>
      <c r="V439" t="s">
        <v>2347</v>
      </c>
      <c r="W439">
        <v>191671</v>
      </c>
      <c r="X439">
        <v>0</v>
      </c>
      <c r="Y439" t="s">
        <v>1233</v>
      </c>
      <c r="Z439">
        <v>0</v>
      </c>
      <c r="AA439" t="s">
        <v>1983</v>
      </c>
      <c r="AB439" t="s">
        <v>1718</v>
      </c>
      <c r="AC439" t="s">
        <v>1719</v>
      </c>
    </row>
    <row r="440" spans="1:29">
      <c r="A440" t="s">
        <v>1706</v>
      </c>
      <c r="B440">
        <v>4000003879</v>
      </c>
      <c r="C440" t="s">
        <v>1707</v>
      </c>
      <c r="D440" t="s">
        <v>1708</v>
      </c>
      <c r="E440">
        <v>2122000</v>
      </c>
      <c r="F440">
        <v>2510290236</v>
      </c>
      <c r="G440">
        <v>191686</v>
      </c>
      <c r="H440" t="s">
        <v>135</v>
      </c>
      <c r="I440" t="s">
        <v>1346</v>
      </c>
      <c r="J440" t="s">
        <v>1889</v>
      </c>
      <c r="K440" t="s">
        <v>1889</v>
      </c>
      <c r="L440">
        <v>2510290236</v>
      </c>
      <c r="M440" t="s">
        <v>1355</v>
      </c>
      <c r="N440" t="s">
        <v>1524</v>
      </c>
      <c r="O440">
        <v>255023150</v>
      </c>
      <c r="P440" t="s">
        <v>1981</v>
      </c>
      <c r="Q440" t="s">
        <v>1231</v>
      </c>
      <c r="R440">
        <v>15</v>
      </c>
      <c r="S440">
        <v>15</v>
      </c>
      <c r="T440" t="s">
        <v>1713</v>
      </c>
      <c r="U440" t="s">
        <v>1253</v>
      </c>
      <c r="V440" t="s">
        <v>2348</v>
      </c>
      <c r="W440">
        <v>191686</v>
      </c>
      <c r="X440">
        <v>0</v>
      </c>
      <c r="Y440" t="s">
        <v>1233</v>
      </c>
      <c r="Z440">
        <v>0</v>
      </c>
      <c r="AA440" t="s">
        <v>1983</v>
      </c>
      <c r="AB440" t="s">
        <v>1718</v>
      </c>
      <c r="AC440" t="s">
        <v>1719</v>
      </c>
    </row>
    <row r="441" spans="1:29">
      <c r="A441" t="s">
        <v>1706</v>
      </c>
      <c r="B441">
        <v>4000003879</v>
      </c>
      <c r="C441" t="s">
        <v>1707</v>
      </c>
      <c r="D441" t="s">
        <v>1708</v>
      </c>
      <c r="E441">
        <v>2122000</v>
      </c>
      <c r="F441">
        <v>2510293521</v>
      </c>
      <c r="G441">
        <v>191758</v>
      </c>
      <c r="H441" t="s">
        <v>54</v>
      </c>
      <c r="I441" t="s">
        <v>1349</v>
      </c>
      <c r="J441" t="s">
        <v>1348</v>
      </c>
      <c r="K441" t="s">
        <v>1348</v>
      </c>
      <c r="L441">
        <v>2510293521</v>
      </c>
      <c r="M441" t="s">
        <v>1358</v>
      </c>
      <c r="N441" t="s">
        <v>1901</v>
      </c>
      <c r="O441">
        <v>255023446</v>
      </c>
      <c r="P441" t="s">
        <v>1981</v>
      </c>
      <c r="Q441" t="s">
        <v>1231</v>
      </c>
      <c r="R441">
        <v>15</v>
      </c>
      <c r="S441">
        <v>15</v>
      </c>
      <c r="T441" t="s">
        <v>1713</v>
      </c>
      <c r="U441" t="s">
        <v>1253</v>
      </c>
      <c r="V441" t="s">
        <v>2349</v>
      </c>
      <c r="W441">
        <v>191758</v>
      </c>
      <c r="X441">
        <v>0</v>
      </c>
      <c r="Y441" t="s">
        <v>1233</v>
      </c>
      <c r="Z441">
        <v>0</v>
      </c>
      <c r="AA441" t="s">
        <v>1983</v>
      </c>
      <c r="AB441" t="s">
        <v>1718</v>
      </c>
      <c r="AC441" t="s">
        <v>1719</v>
      </c>
    </row>
    <row r="442" spans="1:29">
      <c r="A442" t="s">
        <v>1706</v>
      </c>
      <c r="B442">
        <v>4000003879</v>
      </c>
      <c r="C442" t="s">
        <v>1707</v>
      </c>
      <c r="D442" t="s">
        <v>1708</v>
      </c>
      <c r="E442">
        <v>2122000</v>
      </c>
      <c r="F442">
        <v>2510293543</v>
      </c>
      <c r="G442">
        <v>191756</v>
      </c>
      <c r="H442" t="s">
        <v>54</v>
      </c>
      <c r="I442" t="s">
        <v>1349</v>
      </c>
      <c r="J442" t="s">
        <v>1348</v>
      </c>
      <c r="K442" t="s">
        <v>1348</v>
      </c>
      <c r="L442">
        <v>2510293543</v>
      </c>
      <c r="M442" t="s">
        <v>1358</v>
      </c>
      <c r="N442" t="s">
        <v>1901</v>
      </c>
      <c r="O442">
        <v>255023446</v>
      </c>
      <c r="P442" t="s">
        <v>1981</v>
      </c>
      <c r="Q442" t="s">
        <v>1231</v>
      </c>
      <c r="R442">
        <v>15</v>
      </c>
      <c r="S442">
        <v>15</v>
      </c>
      <c r="T442" t="s">
        <v>1713</v>
      </c>
      <c r="U442" t="s">
        <v>1253</v>
      </c>
      <c r="V442" t="s">
        <v>2042</v>
      </c>
      <c r="W442">
        <v>191756</v>
      </c>
      <c r="X442">
        <v>0</v>
      </c>
      <c r="Y442" t="s">
        <v>1233</v>
      </c>
      <c r="Z442">
        <v>0</v>
      </c>
      <c r="AA442" t="s">
        <v>1983</v>
      </c>
      <c r="AB442" t="s">
        <v>1718</v>
      </c>
      <c r="AC442" t="s">
        <v>1719</v>
      </c>
    </row>
    <row r="443" spans="1:29">
      <c r="A443" t="s">
        <v>1706</v>
      </c>
      <c r="B443">
        <v>4000003879</v>
      </c>
      <c r="C443" t="s">
        <v>1707</v>
      </c>
      <c r="D443" t="s">
        <v>1708</v>
      </c>
      <c r="E443">
        <v>2122000</v>
      </c>
      <c r="F443">
        <v>2510293553</v>
      </c>
      <c r="G443">
        <v>191757</v>
      </c>
      <c r="H443" t="s">
        <v>54</v>
      </c>
      <c r="I443" t="s">
        <v>1349</v>
      </c>
      <c r="J443" t="s">
        <v>1348</v>
      </c>
      <c r="K443" t="s">
        <v>1348</v>
      </c>
      <c r="L443">
        <v>2510293553</v>
      </c>
      <c r="M443" t="s">
        <v>1358</v>
      </c>
      <c r="N443" t="s">
        <v>1901</v>
      </c>
      <c r="O443">
        <v>255023446</v>
      </c>
      <c r="P443" t="s">
        <v>1981</v>
      </c>
      <c r="Q443" t="s">
        <v>1231</v>
      </c>
      <c r="R443">
        <v>15</v>
      </c>
      <c r="S443">
        <v>15</v>
      </c>
      <c r="T443" t="s">
        <v>1713</v>
      </c>
      <c r="U443" t="s">
        <v>1253</v>
      </c>
      <c r="V443" t="s">
        <v>2350</v>
      </c>
      <c r="W443">
        <v>191757</v>
      </c>
      <c r="X443">
        <v>0</v>
      </c>
      <c r="Y443" t="s">
        <v>1233</v>
      </c>
      <c r="Z443">
        <v>0</v>
      </c>
      <c r="AA443" t="s">
        <v>1983</v>
      </c>
      <c r="AB443" t="s">
        <v>1718</v>
      </c>
      <c r="AC443" t="s">
        <v>1719</v>
      </c>
    </row>
    <row r="444" spans="1:29">
      <c r="A444" t="s">
        <v>1706</v>
      </c>
      <c r="B444">
        <v>4000003879</v>
      </c>
      <c r="C444" t="s">
        <v>1707</v>
      </c>
      <c r="D444" t="s">
        <v>1708</v>
      </c>
      <c r="E444">
        <v>2122000</v>
      </c>
      <c r="F444">
        <v>2510295447</v>
      </c>
      <c r="G444">
        <v>191722</v>
      </c>
      <c r="H444" t="s">
        <v>245</v>
      </c>
      <c r="I444" t="s">
        <v>1352</v>
      </c>
      <c r="J444" t="s">
        <v>1351</v>
      </c>
      <c r="K444" t="s">
        <v>1351</v>
      </c>
      <c r="L444">
        <v>2510295447</v>
      </c>
      <c r="M444" t="s">
        <v>1357</v>
      </c>
      <c r="N444" t="s">
        <v>1524</v>
      </c>
      <c r="O444">
        <v>255023150</v>
      </c>
      <c r="P444" t="s">
        <v>1981</v>
      </c>
      <c r="Q444" t="s">
        <v>1231</v>
      </c>
      <c r="R444">
        <v>15</v>
      </c>
      <c r="S444">
        <v>15</v>
      </c>
      <c r="T444" t="s">
        <v>1713</v>
      </c>
      <c r="U444" t="s">
        <v>1253</v>
      </c>
      <c r="V444" t="s">
        <v>2264</v>
      </c>
      <c r="W444">
        <v>191722</v>
      </c>
      <c r="X444">
        <v>0</v>
      </c>
      <c r="Y444" t="s">
        <v>1233</v>
      </c>
      <c r="Z444">
        <v>0</v>
      </c>
      <c r="AA444" t="s">
        <v>1983</v>
      </c>
      <c r="AB444" t="s">
        <v>1718</v>
      </c>
      <c r="AC444" t="s">
        <v>1719</v>
      </c>
    </row>
    <row r="445" spans="1:29">
      <c r="A445" t="s">
        <v>1706</v>
      </c>
      <c r="B445">
        <v>4000003879</v>
      </c>
      <c r="C445" t="s">
        <v>1707</v>
      </c>
      <c r="D445" t="s">
        <v>1708</v>
      </c>
      <c r="E445">
        <v>2122000</v>
      </c>
      <c r="F445">
        <v>2510296632</v>
      </c>
      <c r="G445">
        <v>191719</v>
      </c>
      <c r="H445" t="s">
        <v>117</v>
      </c>
      <c r="I445" t="s">
        <v>1352</v>
      </c>
      <c r="J445" t="s">
        <v>1353</v>
      </c>
      <c r="K445" t="s">
        <v>1353</v>
      </c>
      <c r="L445">
        <v>2510296632</v>
      </c>
      <c r="M445" t="s">
        <v>1357</v>
      </c>
      <c r="N445" t="s">
        <v>1524</v>
      </c>
      <c r="O445">
        <v>255023150</v>
      </c>
      <c r="P445" t="s">
        <v>1981</v>
      </c>
      <c r="Q445" t="s">
        <v>1231</v>
      </c>
      <c r="R445">
        <v>15</v>
      </c>
      <c r="S445">
        <v>15</v>
      </c>
      <c r="T445" t="s">
        <v>1713</v>
      </c>
      <c r="U445" t="s">
        <v>1253</v>
      </c>
      <c r="V445" t="s">
        <v>2322</v>
      </c>
      <c r="W445">
        <v>191719</v>
      </c>
      <c r="X445">
        <v>0</v>
      </c>
      <c r="Y445" t="s">
        <v>1233</v>
      </c>
      <c r="Z445">
        <v>0</v>
      </c>
      <c r="AA445" t="s">
        <v>1983</v>
      </c>
      <c r="AB445" t="s">
        <v>1718</v>
      </c>
      <c r="AC445" t="s">
        <v>1719</v>
      </c>
    </row>
    <row r="446" spans="1:29">
      <c r="A446" t="s">
        <v>1706</v>
      </c>
      <c r="B446">
        <v>4000003879</v>
      </c>
      <c r="C446" t="s">
        <v>1707</v>
      </c>
      <c r="D446" t="s">
        <v>1708</v>
      </c>
      <c r="E446">
        <v>2122000</v>
      </c>
      <c r="F446">
        <v>2510298915</v>
      </c>
      <c r="G446">
        <v>191718</v>
      </c>
      <c r="H446" t="s">
        <v>117</v>
      </c>
      <c r="I446" t="s">
        <v>1352</v>
      </c>
      <c r="J446" t="s">
        <v>1513</v>
      </c>
      <c r="K446" t="s">
        <v>1513</v>
      </c>
      <c r="L446">
        <v>2510298915</v>
      </c>
      <c r="M446" t="s">
        <v>1357</v>
      </c>
      <c r="N446" t="s">
        <v>1524</v>
      </c>
      <c r="O446">
        <v>255023150</v>
      </c>
      <c r="P446" t="s">
        <v>1981</v>
      </c>
      <c r="Q446" t="s">
        <v>1231</v>
      </c>
      <c r="R446">
        <v>15</v>
      </c>
      <c r="S446">
        <v>15</v>
      </c>
      <c r="T446" t="s">
        <v>1713</v>
      </c>
      <c r="U446" t="s">
        <v>1253</v>
      </c>
      <c r="V446" t="s">
        <v>2351</v>
      </c>
      <c r="W446">
        <v>191718</v>
      </c>
      <c r="X446">
        <v>0</v>
      </c>
      <c r="Y446" t="s">
        <v>1233</v>
      </c>
      <c r="Z446">
        <v>0</v>
      </c>
      <c r="AA446" t="s">
        <v>1983</v>
      </c>
      <c r="AB446" t="s">
        <v>1718</v>
      </c>
      <c r="AC446" t="s">
        <v>1719</v>
      </c>
    </row>
    <row r="447" spans="1:29">
      <c r="A447" t="s">
        <v>1706</v>
      </c>
      <c r="B447">
        <v>4000003879</v>
      </c>
      <c r="C447" t="s">
        <v>1707</v>
      </c>
      <c r="D447" t="s">
        <v>1708</v>
      </c>
      <c r="E447">
        <v>2122000</v>
      </c>
      <c r="F447">
        <v>2510299393</v>
      </c>
      <c r="G447">
        <v>191675</v>
      </c>
      <c r="H447" t="s">
        <v>80</v>
      </c>
      <c r="I447" t="s">
        <v>1885</v>
      </c>
      <c r="J447" t="s">
        <v>1513</v>
      </c>
      <c r="K447" t="s">
        <v>1513</v>
      </c>
      <c r="L447">
        <v>2510299393</v>
      </c>
      <c r="M447" t="s">
        <v>2346</v>
      </c>
      <c r="N447" t="s">
        <v>1524</v>
      </c>
      <c r="O447">
        <v>255023150</v>
      </c>
      <c r="P447" t="s">
        <v>1981</v>
      </c>
      <c r="Q447" t="s">
        <v>1231</v>
      </c>
      <c r="R447">
        <v>15</v>
      </c>
      <c r="S447">
        <v>15</v>
      </c>
      <c r="T447" t="s">
        <v>1713</v>
      </c>
      <c r="U447" t="s">
        <v>1253</v>
      </c>
      <c r="V447" t="s">
        <v>2352</v>
      </c>
      <c r="W447">
        <v>191675</v>
      </c>
      <c r="X447" t="s">
        <v>1622</v>
      </c>
      <c r="Y447" t="s">
        <v>1233</v>
      </c>
      <c r="Z447" t="s">
        <v>1803</v>
      </c>
      <c r="AA447" t="s">
        <v>1983</v>
      </c>
      <c r="AB447" t="s">
        <v>1718</v>
      </c>
      <c r="AC447" t="s">
        <v>1719</v>
      </c>
    </row>
    <row r="448" spans="1:29">
      <c r="A448" t="s">
        <v>1706</v>
      </c>
      <c r="B448">
        <v>4000003879</v>
      </c>
      <c r="C448" t="s">
        <v>1707</v>
      </c>
      <c r="D448" t="s">
        <v>1708</v>
      </c>
      <c r="E448">
        <v>2122000</v>
      </c>
      <c r="F448">
        <v>2510300205</v>
      </c>
      <c r="G448">
        <v>191796</v>
      </c>
      <c r="H448" t="s">
        <v>117</v>
      </c>
      <c r="I448" t="s">
        <v>1351</v>
      </c>
      <c r="J448" t="s">
        <v>2346</v>
      </c>
      <c r="K448" t="s">
        <v>2346</v>
      </c>
      <c r="L448">
        <v>2510300205</v>
      </c>
      <c r="M448" t="s">
        <v>1360</v>
      </c>
      <c r="N448" t="s">
        <v>1901</v>
      </c>
      <c r="O448">
        <v>255023446</v>
      </c>
      <c r="P448" t="s">
        <v>1981</v>
      </c>
      <c r="Q448" t="s">
        <v>1231</v>
      </c>
      <c r="R448">
        <v>15</v>
      </c>
      <c r="S448">
        <v>15</v>
      </c>
      <c r="T448" t="s">
        <v>1713</v>
      </c>
      <c r="U448" t="s">
        <v>1253</v>
      </c>
      <c r="V448" t="s">
        <v>2322</v>
      </c>
      <c r="W448">
        <v>191796</v>
      </c>
      <c r="X448">
        <v>0</v>
      </c>
      <c r="Y448" t="s">
        <v>1233</v>
      </c>
      <c r="Z448">
        <v>0</v>
      </c>
      <c r="AA448" t="s">
        <v>1983</v>
      </c>
      <c r="AB448" t="s">
        <v>1718</v>
      </c>
      <c r="AC448" t="s">
        <v>1719</v>
      </c>
    </row>
    <row r="449" spans="1:29">
      <c r="A449" t="s">
        <v>1706</v>
      </c>
      <c r="B449">
        <v>4000003879</v>
      </c>
      <c r="C449" t="s">
        <v>1707</v>
      </c>
      <c r="D449" t="s">
        <v>1708</v>
      </c>
      <c r="E449">
        <v>2122000</v>
      </c>
      <c r="F449">
        <v>2510300207</v>
      </c>
      <c r="G449">
        <v>191794</v>
      </c>
      <c r="H449" t="s">
        <v>317</v>
      </c>
      <c r="I449" t="s">
        <v>1351</v>
      </c>
      <c r="J449" t="s">
        <v>2346</v>
      </c>
      <c r="K449" t="s">
        <v>2346</v>
      </c>
      <c r="L449">
        <v>2510300207</v>
      </c>
      <c r="M449" t="s">
        <v>1360</v>
      </c>
      <c r="N449" t="s">
        <v>1901</v>
      </c>
      <c r="O449">
        <v>255023446</v>
      </c>
      <c r="P449" t="s">
        <v>1981</v>
      </c>
      <c r="Q449" t="s">
        <v>1231</v>
      </c>
      <c r="R449">
        <v>15</v>
      </c>
      <c r="S449">
        <v>15</v>
      </c>
      <c r="T449" t="s">
        <v>1713</v>
      </c>
      <c r="U449" t="s">
        <v>1253</v>
      </c>
      <c r="V449" t="s">
        <v>2353</v>
      </c>
      <c r="W449">
        <v>191794</v>
      </c>
      <c r="X449">
        <v>0</v>
      </c>
      <c r="Y449" t="s">
        <v>1233</v>
      </c>
      <c r="Z449">
        <v>0</v>
      </c>
      <c r="AA449" t="s">
        <v>1983</v>
      </c>
      <c r="AB449" t="s">
        <v>1718</v>
      </c>
      <c r="AC449" t="s">
        <v>1719</v>
      </c>
    </row>
    <row r="450" spans="1:29">
      <c r="A450" t="s">
        <v>1706</v>
      </c>
      <c r="B450">
        <v>4000003879</v>
      </c>
      <c r="C450" t="s">
        <v>1707</v>
      </c>
      <c r="D450" t="s">
        <v>1708</v>
      </c>
      <c r="E450">
        <v>2122000</v>
      </c>
      <c r="F450">
        <v>2510301942</v>
      </c>
      <c r="G450">
        <v>191748</v>
      </c>
      <c r="H450" t="s">
        <v>117</v>
      </c>
      <c r="I450" t="s">
        <v>1349</v>
      </c>
      <c r="J450" t="s">
        <v>1354</v>
      </c>
      <c r="K450" t="s">
        <v>1354</v>
      </c>
      <c r="L450">
        <v>2510301942</v>
      </c>
      <c r="M450" t="s">
        <v>1358</v>
      </c>
      <c r="N450" t="s">
        <v>1901</v>
      </c>
      <c r="O450">
        <v>255023446</v>
      </c>
      <c r="P450" t="s">
        <v>1981</v>
      </c>
      <c r="Q450" t="s">
        <v>1231</v>
      </c>
      <c r="R450">
        <v>15</v>
      </c>
      <c r="S450">
        <v>15</v>
      </c>
      <c r="T450" t="s">
        <v>1713</v>
      </c>
      <c r="U450" t="s">
        <v>1253</v>
      </c>
      <c r="V450" t="s">
        <v>2354</v>
      </c>
      <c r="W450">
        <v>191748</v>
      </c>
      <c r="X450" t="s">
        <v>1622</v>
      </c>
      <c r="Y450" t="s">
        <v>1233</v>
      </c>
      <c r="Z450" t="s">
        <v>1803</v>
      </c>
      <c r="AA450" t="s">
        <v>1983</v>
      </c>
      <c r="AB450" t="s">
        <v>1718</v>
      </c>
      <c r="AC450" t="s">
        <v>1719</v>
      </c>
    </row>
    <row r="451" spans="1:29">
      <c r="A451" t="s">
        <v>1706</v>
      </c>
      <c r="B451">
        <v>4000003879</v>
      </c>
      <c r="C451" t="s">
        <v>1707</v>
      </c>
      <c r="D451" t="s">
        <v>1708</v>
      </c>
      <c r="E451">
        <v>2122000</v>
      </c>
      <c r="F451">
        <v>2510301943</v>
      </c>
      <c r="G451">
        <v>191747</v>
      </c>
      <c r="H451" t="s">
        <v>117</v>
      </c>
      <c r="I451" t="s">
        <v>1349</v>
      </c>
      <c r="J451" t="s">
        <v>1354</v>
      </c>
      <c r="K451" t="s">
        <v>1354</v>
      </c>
      <c r="L451">
        <v>2510301943</v>
      </c>
      <c r="M451" t="s">
        <v>1358</v>
      </c>
      <c r="N451" t="s">
        <v>1901</v>
      </c>
      <c r="O451">
        <v>255023446</v>
      </c>
      <c r="P451" t="s">
        <v>1981</v>
      </c>
      <c r="Q451" t="s">
        <v>1231</v>
      </c>
      <c r="R451">
        <v>15</v>
      </c>
      <c r="S451">
        <v>15</v>
      </c>
      <c r="T451" t="s">
        <v>1713</v>
      </c>
      <c r="U451" t="s">
        <v>1253</v>
      </c>
      <c r="V451" t="s">
        <v>2354</v>
      </c>
      <c r="W451">
        <v>191747</v>
      </c>
      <c r="X451" t="s">
        <v>1622</v>
      </c>
      <c r="Y451" t="s">
        <v>1233</v>
      </c>
      <c r="Z451" t="s">
        <v>1803</v>
      </c>
      <c r="AA451" t="s">
        <v>1983</v>
      </c>
      <c r="AB451" t="s">
        <v>1718</v>
      </c>
      <c r="AC451" t="s">
        <v>1719</v>
      </c>
    </row>
    <row r="452" spans="1:29">
      <c r="A452" t="s">
        <v>1706</v>
      </c>
      <c r="B452">
        <v>4000003879</v>
      </c>
      <c r="C452" t="s">
        <v>1707</v>
      </c>
      <c r="D452" t="s">
        <v>1708</v>
      </c>
      <c r="E452">
        <v>2122000</v>
      </c>
      <c r="F452">
        <v>2510302689</v>
      </c>
      <c r="G452">
        <v>191827</v>
      </c>
      <c r="H452" t="s">
        <v>117</v>
      </c>
      <c r="I452" t="s">
        <v>1353</v>
      </c>
      <c r="J452" t="s">
        <v>1355</v>
      </c>
      <c r="K452" t="s">
        <v>1355</v>
      </c>
      <c r="L452">
        <v>2510302689</v>
      </c>
      <c r="M452" t="s">
        <v>1901</v>
      </c>
      <c r="N452" t="s">
        <v>1901</v>
      </c>
      <c r="O452">
        <v>255023446</v>
      </c>
      <c r="P452" t="s">
        <v>1981</v>
      </c>
      <c r="Q452" t="s">
        <v>1231</v>
      </c>
      <c r="R452">
        <v>15</v>
      </c>
      <c r="S452">
        <v>15</v>
      </c>
      <c r="T452" t="s">
        <v>1713</v>
      </c>
      <c r="U452" t="s">
        <v>1253</v>
      </c>
      <c r="V452" t="s">
        <v>2326</v>
      </c>
      <c r="W452">
        <v>191827</v>
      </c>
      <c r="X452">
        <v>0</v>
      </c>
      <c r="Y452" t="s">
        <v>1233</v>
      </c>
      <c r="Z452">
        <v>0</v>
      </c>
      <c r="AA452" t="s">
        <v>1983</v>
      </c>
      <c r="AB452" t="s">
        <v>1718</v>
      </c>
      <c r="AC452" t="s">
        <v>1719</v>
      </c>
    </row>
    <row r="453" spans="1:29">
      <c r="A453" t="s">
        <v>1706</v>
      </c>
      <c r="B453">
        <v>4000003879</v>
      </c>
      <c r="C453" t="s">
        <v>1707</v>
      </c>
      <c r="D453" t="s">
        <v>1708</v>
      </c>
      <c r="E453">
        <v>2122000</v>
      </c>
      <c r="F453">
        <v>2510303754</v>
      </c>
      <c r="G453">
        <v>191839</v>
      </c>
      <c r="H453" t="s">
        <v>254</v>
      </c>
      <c r="I453" t="s">
        <v>1513</v>
      </c>
      <c r="J453" t="s">
        <v>1526</v>
      </c>
      <c r="K453" t="s">
        <v>1526</v>
      </c>
      <c r="L453">
        <v>2510303754</v>
      </c>
      <c r="M453" t="s">
        <v>2355</v>
      </c>
      <c r="N453" t="s">
        <v>1533</v>
      </c>
      <c r="O453">
        <v>255024074</v>
      </c>
      <c r="P453" t="s">
        <v>1981</v>
      </c>
      <c r="Q453" t="s">
        <v>1231</v>
      </c>
      <c r="R453">
        <v>15</v>
      </c>
      <c r="S453">
        <v>15</v>
      </c>
      <c r="T453" t="s">
        <v>1713</v>
      </c>
      <c r="U453" t="s">
        <v>1253</v>
      </c>
      <c r="V453" t="s">
        <v>2356</v>
      </c>
      <c r="W453">
        <v>191839</v>
      </c>
      <c r="X453">
        <v>0</v>
      </c>
      <c r="Y453" t="s">
        <v>1233</v>
      </c>
      <c r="Z453">
        <v>0</v>
      </c>
      <c r="AA453" t="s">
        <v>1983</v>
      </c>
      <c r="AB453" t="s">
        <v>1718</v>
      </c>
      <c r="AC453" t="s">
        <v>1719</v>
      </c>
    </row>
    <row r="454" spans="1:29">
      <c r="A454" t="s">
        <v>1706</v>
      </c>
      <c r="B454">
        <v>4000003879</v>
      </c>
      <c r="C454" t="s">
        <v>1707</v>
      </c>
      <c r="D454" t="s">
        <v>1708</v>
      </c>
      <c r="E454">
        <v>2122000</v>
      </c>
      <c r="F454">
        <v>2510304287</v>
      </c>
      <c r="G454">
        <v>191850</v>
      </c>
      <c r="H454" t="s">
        <v>54</v>
      </c>
      <c r="I454" t="s">
        <v>1354</v>
      </c>
      <c r="J454" t="s">
        <v>1526</v>
      </c>
      <c r="K454" t="s">
        <v>1526</v>
      </c>
      <c r="L454">
        <v>2510304287</v>
      </c>
      <c r="M454" t="s">
        <v>1375</v>
      </c>
      <c r="N454" t="s">
        <v>1559</v>
      </c>
      <c r="O454">
        <v>255026530</v>
      </c>
      <c r="P454" t="s">
        <v>1981</v>
      </c>
      <c r="Q454" t="s">
        <v>1231</v>
      </c>
      <c r="R454">
        <v>45</v>
      </c>
      <c r="S454">
        <v>45</v>
      </c>
      <c r="T454" t="s">
        <v>1713</v>
      </c>
      <c r="U454" t="s">
        <v>1253</v>
      </c>
      <c r="V454" t="s">
        <v>2042</v>
      </c>
      <c r="W454">
        <v>191850</v>
      </c>
      <c r="X454">
        <v>0</v>
      </c>
      <c r="Y454" t="s">
        <v>1233</v>
      </c>
      <c r="Z454">
        <v>0</v>
      </c>
      <c r="AA454" t="s">
        <v>1983</v>
      </c>
      <c r="AB454" t="s">
        <v>1718</v>
      </c>
      <c r="AC454" t="s">
        <v>1719</v>
      </c>
    </row>
    <row r="455" spans="1:29">
      <c r="A455" t="s">
        <v>1706</v>
      </c>
      <c r="B455">
        <v>4000003879</v>
      </c>
      <c r="C455" t="s">
        <v>1707</v>
      </c>
      <c r="D455" t="s">
        <v>1708</v>
      </c>
      <c r="E455">
        <v>2122000</v>
      </c>
      <c r="F455">
        <v>2510304292</v>
      </c>
      <c r="G455">
        <v>191848</v>
      </c>
      <c r="H455" t="s">
        <v>54</v>
      </c>
      <c r="I455" t="s">
        <v>1354</v>
      </c>
      <c r="J455" t="s">
        <v>1526</v>
      </c>
      <c r="K455" t="s">
        <v>1526</v>
      </c>
      <c r="L455">
        <v>2510304292</v>
      </c>
      <c r="M455" t="s">
        <v>1375</v>
      </c>
      <c r="N455" t="s">
        <v>1559</v>
      </c>
      <c r="O455">
        <v>255026530</v>
      </c>
      <c r="P455" t="s">
        <v>1981</v>
      </c>
      <c r="Q455" t="s">
        <v>1231</v>
      </c>
      <c r="R455">
        <v>45</v>
      </c>
      <c r="S455">
        <v>45</v>
      </c>
      <c r="T455" t="s">
        <v>1713</v>
      </c>
      <c r="U455" t="s">
        <v>1253</v>
      </c>
      <c r="V455" t="s">
        <v>2022</v>
      </c>
      <c r="W455">
        <v>191848</v>
      </c>
      <c r="X455">
        <v>0</v>
      </c>
      <c r="Y455" t="s">
        <v>1233</v>
      </c>
      <c r="Z455">
        <v>0</v>
      </c>
      <c r="AA455" t="s">
        <v>1983</v>
      </c>
      <c r="AB455" t="s">
        <v>1718</v>
      </c>
      <c r="AC455" t="s">
        <v>1719</v>
      </c>
    </row>
    <row r="456" spans="1:29">
      <c r="A456" t="s">
        <v>1706</v>
      </c>
      <c r="B456">
        <v>4000003879</v>
      </c>
      <c r="C456" t="s">
        <v>1707</v>
      </c>
      <c r="D456" t="s">
        <v>1708</v>
      </c>
      <c r="E456">
        <v>2122000</v>
      </c>
      <c r="F456">
        <v>2510304307</v>
      </c>
      <c r="G456">
        <v>191849</v>
      </c>
      <c r="H456" t="s">
        <v>54</v>
      </c>
      <c r="I456" t="s">
        <v>1354</v>
      </c>
      <c r="J456" t="s">
        <v>1526</v>
      </c>
      <c r="K456" t="s">
        <v>1526</v>
      </c>
      <c r="L456">
        <v>2510304307</v>
      </c>
      <c r="M456" t="s">
        <v>1375</v>
      </c>
      <c r="N456" t="s">
        <v>1559</v>
      </c>
      <c r="O456">
        <v>255026530</v>
      </c>
      <c r="P456" t="s">
        <v>1981</v>
      </c>
      <c r="Q456" t="s">
        <v>1231</v>
      </c>
      <c r="R456">
        <v>45</v>
      </c>
      <c r="S456">
        <v>45</v>
      </c>
      <c r="T456" t="s">
        <v>1713</v>
      </c>
      <c r="U456" t="s">
        <v>1253</v>
      </c>
      <c r="V456" t="s">
        <v>2357</v>
      </c>
      <c r="W456">
        <v>191849</v>
      </c>
      <c r="X456">
        <v>0</v>
      </c>
      <c r="Y456" t="s">
        <v>1233</v>
      </c>
      <c r="Z456">
        <v>0</v>
      </c>
      <c r="AA456" t="s">
        <v>1983</v>
      </c>
      <c r="AB456" t="s">
        <v>1718</v>
      </c>
      <c r="AC456" t="s">
        <v>1719</v>
      </c>
    </row>
    <row r="457" spans="1:29">
      <c r="A457" t="s">
        <v>1706</v>
      </c>
      <c r="B457">
        <v>4000003879</v>
      </c>
      <c r="C457" t="s">
        <v>1707</v>
      </c>
      <c r="D457" t="s">
        <v>1708</v>
      </c>
      <c r="E457">
        <v>2122000</v>
      </c>
      <c r="F457">
        <v>2510304388</v>
      </c>
      <c r="G457">
        <v>191851</v>
      </c>
      <c r="H457" t="s">
        <v>317</v>
      </c>
      <c r="I457" t="s">
        <v>1354</v>
      </c>
      <c r="J457" t="s">
        <v>1526</v>
      </c>
      <c r="K457" t="s">
        <v>1526</v>
      </c>
      <c r="L457">
        <v>2510304388</v>
      </c>
      <c r="M457" t="s">
        <v>1375</v>
      </c>
      <c r="N457" t="s">
        <v>1559</v>
      </c>
      <c r="O457">
        <v>255026530</v>
      </c>
      <c r="P457" t="s">
        <v>1981</v>
      </c>
      <c r="Q457" t="s">
        <v>1231</v>
      </c>
      <c r="R457">
        <v>45</v>
      </c>
      <c r="S457">
        <v>45</v>
      </c>
      <c r="T457" t="s">
        <v>1713</v>
      </c>
      <c r="U457" t="s">
        <v>1253</v>
      </c>
      <c r="V457" t="s">
        <v>2032</v>
      </c>
      <c r="W457">
        <v>191851</v>
      </c>
      <c r="X457">
        <v>0</v>
      </c>
      <c r="Y457" t="s">
        <v>1233</v>
      </c>
      <c r="Z457">
        <v>0</v>
      </c>
      <c r="AA457" t="s">
        <v>1983</v>
      </c>
      <c r="AB457" t="s">
        <v>1718</v>
      </c>
      <c r="AC457" t="s">
        <v>1719</v>
      </c>
    </row>
    <row r="458" spans="1:29">
      <c r="A458" t="s">
        <v>1706</v>
      </c>
      <c r="B458">
        <v>4000003879</v>
      </c>
      <c r="C458" t="s">
        <v>1707</v>
      </c>
      <c r="D458" t="s">
        <v>1708</v>
      </c>
      <c r="E458">
        <v>2122000</v>
      </c>
      <c r="F458">
        <v>2510305694</v>
      </c>
      <c r="G458">
        <v>191795</v>
      </c>
      <c r="H458" t="s">
        <v>414</v>
      </c>
      <c r="I458" t="s">
        <v>1351</v>
      </c>
      <c r="J458" t="s">
        <v>1357</v>
      </c>
      <c r="K458" t="s">
        <v>1357</v>
      </c>
      <c r="L458">
        <v>2510305694</v>
      </c>
      <c r="M458" t="s">
        <v>1360</v>
      </c>
      <c r="N458" t="s">
        <v>1901</v>
      </c>
      <c r="O458">
        <v>255023446</v>
      </c>
      <c r="P458" t="s">
        <v>1981</v>
      </c>
      <c r="Q458" t="s">
        <v>1231</v>
      </c>
      <c r="R458">
        <v>15</v>
      </c>
      <c r="S458">
        <v>15</v>
      </c>
      <c r="T458" t="s">
        <v>1713</v>
      </c>
      <c r="U458" t="s">
        <v>1253</v>
      </c>
      <c r="V458" t="s">
        <v>2200</v>
      </c>
      <c r="W458">
        <v>191795</v>
      </c>
      <c r="X458">
        <v>0</v>
      </c>
      <c r="Y458" t="s">
        <v>1233</v>
      </c>
      <c r="Z458">
        <v>0</v>
      </c>
      <c r="AA458" t="s">
        <v>1983</v>
      </c>
      <c r="AB458" t="s">
        <v>1718</v>
      </c>
      <c r="AC458" t="s">
        <v>1719</v>
      </c>
    </row>
    <row r="459" spans="1:29">
      <c r="A459" t="s">
        <v>1706</v>
      </c>
      <c r="B459">
        <v>4000003879</v>
      </c>
      <c r="C459" t="s">
        <v>1707</v>
      </c>
      <c r="D459" t="s">
        <v>1708</v>
      </c>
      <c r="E459">
        <v>2122000</v>
      </c>
      <c r="F459">
        <v>2510305698</v>
      </c>
      <c r="G459">
        <v>191817</v>
      </c>
      <c r="H459" t="s">
        <v>409</v>
      </c>
      <c r="I459" t="s">
        <v>1353</v>
      </c>
      <c r="J459" t="s">
        <v>1357</v>
      </c>
      <c r="K459" t="s">
        <v>1357</v>
      </c>
      <c r="L459">
        <v>2510305698</v>
      </c>
      <c r="M459" t="s">
        <v>1901</v>
      </c>
      <c r="N459" t="s">
        <v>1901</v>
      </c>
      <c r="O459">
        <v>255023446</v>
      </c>
      <c r="P459" t="s">
        <v>1981</v>
      </c>
      <c r="Q459" t="s">
        <v>1231</v>
      </c>
      <c r="R459">
        <v>15</v>
      </c>
      <c r="S459">
        <v>15</v>
      </c>
      <c r="T459" t="s">
        <v>1713</v>
      </c>
      <c r="U459" t="s">
        <v>1253</v>
      </c>
      <c r="V459" t="s">
        <v>2093</v>
      </c>
      <c r="W459">
        <v>191817</v>
      </c>
      <c r="X459">
        <v>0</v>
      </c>
      <c r="Y459" t="s">
        <v>1233</v>
      </c>
      <c r="Z459">
        <v>0</v>
      </c>
      <c r="AA459" t="s">
        <v>1983</v>
      </c>
      <c r="AB459" t="s">
        <v>1718</v>
      </c>
      <c r="AC459" t="s">
        <v>1719</v>
      </c>
    </row>
    <row r="460" spans="1:29">
      <c r="A460" t="s">
        <v>1706</v>
      </c>
      <c r="B460">
        <v>4000003879</v>
      </c>
      <c r="C460" t="s">
        <v>1707</v>
      </c>
      <c r="D460" t="s">
        <v>1708</v>
      </c>
      <c r="E460">
        <v>2122000</v>
      </c>
      <c r="F460">
        <v>2510307904</v>
      </c>
      <c r="G460">
        <v>191924</v>
      </c>
      <c r="H460" t="s">
        <v>54</v>
      </c>
      <c r="I460" t="s">
        <v>1357</v>
      </c>
      <c r="J460" t="s">
        <v>1524</v>
      </c>
      <c r="K460" t="s">
        <v>1524</v>
      </c>
      <c r="L460">
        <v>2510307904</v>
      </c>
      <c r="M460" t="s">
        <v>1920</v>
      </c>
      <c r="N460" t="s">
        <v>1477</v>
      </c>
      <c r="O460">
        <v>255027258</v>
      </c>
      <c r="P460" t="s">
        <v>1981</v>
      </c>
      <c r="Q460" t="s">
        <v>1231</v>
      </c>
      <c r="R460">
        <v>45</v>
      </c>
      <c r="S460">
        <v>45</v>
      </c>
      <c r="T460" t="s">
        <v>1713</v>
      </c>
      <c r="U460" t="s">
        <v>1253</v>
      </c>
      <c r="V460" t="s">
        <v>2358</v>
      </c>
      <c r="W460">
        <v>191924</v>
      </c>
      <c r="X460">
        <v>0</v>
      </c>
      <c r="Y460" t="s">
        <v>1233</v>
      </c>
      <c r="Z460">
        <v>0</v>
      </c>
      <c r="AA460" t="s">
        <v>1983</v>
      </c>
      <c r="AB460" t="s">
        <v>1718</v>
      </c>
      <c r="AC460" t="s">
        <v>1719</v>
      </c>
    </row>
    <row r="461" spans="1:29">
      <c r="A461" t="s">
        <v>1706</v>
      </c>
      <c r="B461">
        <v>4000003879</v>
      </c>
      <c r="C461" t="s">
        <v>1707</v>
      </c>
      <c r="D461" t="s">
        <v>1708</v>
      </c>
      <c r="E461">
        <v>2122000</v>
      </c>
      <c r="F461">
        <v>2510307906</v>
      </c>
      <c r="G461">
        <v>191923</v>
      </c>
      <c r="H461" t="s">
        <v>54</v>
      </c>
      <c r="I461" t="s">
        <v>1357</v>
      </c>
      <c r="J461" t="s">
        <v>1524</v>
      </c>
      <c r="K461" t="s">
        <v>1524</v>
      </c>
      <c r="L461">
        <v>2510307906</v>
      </c>
      <c r="M461" t="s">
        <v>1920</v>
      </c>
      <c r="N461" t="s">
        <v>1477</v>
      </c>
      <c r="O461">
        <v>255027258</v>
      </c>
      <c r="P461" t="s">
        <v>1981</v>
      </c>
      <c r="Q461" t="s">
        <v>1231</v>
      </c>
      <c r="R461">
        <v>45</v>
      </c>
      <c r="S461">
        <v>45</v>
      </c>
      <c r="T461" t="s">
        <v>1713</v>
      </c>
      <c r="U461" t="s">
        <v>1253</v>
      </c>
      <c r="V461" t="s">
        <v>2042</v>
      </c>
      <c r="W461">
        <v>191923</v>
      </c>
      <c r="X461">
        <v>0</v>
      </c>
      <c r="Y461" t="s">
        <v>1233</v>
      </c>
      <c r="Z461">
        <v>0</v>
      </c>
      <c r="AA461" t="s">
        <v>1983</v>
      </c>
      <c r="AB461" t="s">
        <v>1718</v>
      </c>
      <c r="AC461" t="s">
        <v>1719</v>
      </c>
    </row>
    <row r="462" spans="1:29">
      <c r="A462" t="s">
        <v>1706</v>
      </c>
      <c r="B462">
        <v>4000003879</v>
      </c>
      <c r="C462" t="s">
        <v>1707</v>
      </c>
      <c r="D462" t="s">
        <v>1708</v>
      </c>
      <c r="E462">
        <v>2122000</v>
      </c>
      <c r="F462">
        <v>2510308365</v>
      </c>
      <c r="G462">
        <v>191901</v>
      </c>
      <c r="H462" t="s">
        <v>117</v>
      </c>
      <c r="I462" t="s">
        <v>1526</v>
      </c>
      <c r="J462" t="s">
        <v>1524</v>
      </c>
      <c r="K462" t="s">
        <v>1524</v>
      </c>
      <c r="L462">
        <v>2510308365</v>
      </c>
      <c r="M462" t="s">
        <v>1363</v>
      </c>
      <c r="N462" t="s">
        <v>1533</v>
      </c>
      <c r="O462">
        <v>255024074</v>
      </c>
      <c r="P462" t="s">
        <v>1981</v>
      </c>
      <c r="Q462" t="s">
        <v>1231</v>
      </c>
      <c r="R462">
        <v>15</v>
      </c>
      <c r="S462">
        <v>15</v>
      </c>
      <c r="T462" t="s">
        <v>1713</v>
      </c>
      <c r="U462" t="s">
        <v>1253</v>
      </c>
      <c r="V462" t="s">
        <v>2351</v>
      </c>
      <c r="W462">
        <v>191901</v>
      </c>
      <c r="X462">
        <v>0</v>
      </c>
      <c r="Y462" t="s">
        <v>1233</v>
      </c>
      <c r="Z462">
        <v>0</v>
      </c>
      <c r="AA462" t="s">
        <v>1983</v>
      </c>
      <c r="AB462" t="s">
        <v>1718</v>
      </c>
      <c r="AC462" t="s">
        <v>1719</v>
      </c>
    </row>
    <row r="463" spans="1:29">
      <c r="A463" t="s">
        <v>1706</v>
      </c>
      <c r="B463">
        <v>4000003879</v>
      </c>
      <c r="C463" t="s">
        <v>1707</v>
      </c>
      <c r="D463" t="s">
        <v>1708</v>
      </c>
      <c r="E463">
        <v>2122000</v>
      </c>
      <c r="F463">
        <v>2510311983</v>
      </c>
      <c r="G463">
        <v>191921</v>
      </c>
      <c r="H463" t="s">
        <v>117</v>
      </c>
      <c r="I463" t="s">
        <v>1357</v>
      </c>
      <c r="J463" t="s">
        <v>1356</v>
      </c>
      <c r="K463" t="s">
        <v>1356</v>
      </c>
      <c r="L463">
        <v>2510311983</v>
      </c>
      <c r="M463" t="s">
        <v>1533</v>
      </c>
      <c r="N463" t="s">
        <v>1533</v>
      </c>
      <c r="O463">
        <v>255024074</v>
      </c>
      <c r="P463" t="s">
        <v>1981</v>
      </c>
      <c r="Q463" t="s">
        <v>1231</v>
      </c>
      <c r="R463">
        <v>15</v>
      </c>
      <c r="S463">
        <v>15</v>
      </c>
      <c r="T463" t="s">
        <v>1713</v>
      </c>
      <c r="U463" t="s">
        <v>1253</v>
      </c>
      <c r="V463" t="s">
        <v>2317</v>
      </c>
      <c r="W463">
        <v>191921</v>
      </c>
      <c r="X463">
        <v>0</v>
      </c>
      <c r="Y463" t="s">
        <v>1233</v>
      </c>
      <c r="Z463">
        <v>0</v>
      </c>
      <c r="AA463" t="s">
        <v>1983</v>
      </c>
      <c r="AB463" t="s">
        <v>1718</v>
      </c>
      <c r="AC463" t="s">
        <v>1719</v>
      </c>
    </row>
    <row r="464" spans="1:29">
      <c r="A464" t="s">
        <v>1706</v>
      </c>
      <c r="B464">
        <v>4000003879</v>
      </c>
      <c r="C464" t="s">
        <v>1707</v>
      </c>
      <c r="D464" t="s">
        <v>1708</v>
      </c>
      <c r="E464">
        <v>2122000</v>
      </c>
      <c r="F464">
        <v>2510312315</v>
      </c>
      <c r="G464">
        <v>191868</v>
      </c>
      <c r="H464" t="s">
        <v>117</v>
      </c>
      <c r="I464" t="s">
        <v>1355</v>
      </c>
      <c r="J464" t="s">
        <v>1358</v>
      </c>
      <c r="K464" t="s">
        <v>1358</v>
      </c>
      <c r="L464">
        <v>2510312315</v>
      </c>
      <c r="M464" t="s">
        <v>1559</v>
      </c>
      <c r="N464" t="s">
        <v>1559</v>
      </c>
      <c r="O464">
        <v>255026530</v>
      </c>
      <c r="P464" t="s">
        <v>1981</v>
      </c>
      <c r="Q464" t="s">
        <v>1231</v>
      </c>
      <c r="R464">
        <v>45</v>
      </c>
      <c r="S464">
        <v>45</v>
      </c>
      <c r="T464" t="s">
        <v>1713</v>
      </c>
      <c r="U464" t="s">
        <v>1253</v>
      </c>
      <c r="V464" t="s">
        <v>2359</v>
      </c>
      <c r="W464">
        <v>191868</v>
      </c>
      <c r="X464">
        <v>0</v>
      </c>
      <c r="Y464" t="s">
        <v>1233</v>
      </c>
      <c r="Z464">
        <v>0</v>
      </c>
      <c r="AA464" t="s">
        <v>1983</v>
      </c>
      <c r="AB464" t="s">
        <v>1718</v>
      </c>
      <c r="AC464" t="s">
        <v>1719</v>
      </c>
    </row>
    <row r="465" spans="1:29">
      <c r="A465" t="s">
        <v>1706</v>
      </c>
      <c r="B465">
        <v>4000003879</v>
      </c>
      <c r="C465" t="s">
        <v>1707</v>
      </c>
      <c r="D465" t="s">
        <v>1708</v>
      </c>
      <c r="E465">
        <v>2122000</v>
      </c>
      <c r="F465">
        <v>2510316202</v>
      </c>
      <c r="G465">
        <v>191867</v>
      </c>
      <c r="H465" t="s">
        <v>117</v>
      </c>
      <c r="I465" t="s">
        <v>1355</v>
      </c>
      <c r="J465" t="s">
        <v>1360</v>
      </c>
      <c r="K465" t="s">
        <v>1360</v>
      </c>
      <c r="L465">
        <v>2510316202</v>
      </c>
      <c r="M465" t="s">
        <v>1559</v>
      </c>
      <c r="N465" t="s">
        <v>1559</v>
      </c>
      <c r="O465">
        <v>255026530</v>
      </c>
      <c r="P465" t="s">
        <v>1981</v>
      </c>
      <c r="Q465" t="s">
        <v>1231</v>
      </c>
      <c r="R465">
        <v>45</v>
      </c>
      <c r="S465">
        <v>45</v>
      </c>
      <c r="T465" t="s">
        <v>1713</v>
      </c>
      <c r="U465" t="s">
        <v>1253</v>
      </c>
      <c r="V465" t="s">
        <v>2360</v>
      </c>
      <c r="W465">
        <v>191867</v>
      </c>
      <c r="X465">
        <v>0</v>
      </c>
      <c r="Y465" t="s">
        <v>1233</v>
      </c>
      <c r="Z465">
        <v>0</v>
      </c>
      <c r="AA465" t="s">
        <v>1983</v>
      </c>
      <c r="AB465" t="s">
        <v>1718</v>
      </c>
      <c r="AC465" t="s">
        <v>1719</v>
      </c>
    </row>
    <row r="466" spans="1:29">
      <c r="A466" t="s">
        <v>1706</v>
      </c>
      <c r="B466">
        <v>4000003879</v>
      </c>
      <c r="C466" t="s">
        <v>1707</v>
      </c>
      <c r="D466" t="s">
        <v>1708</v>
      </c>
      <c r="E466">
        <v>2122000</v>
      </c>
      <c r="F466">
        <v>2510316877</v>
      </c>
      <c r="G466">
        <v>191925</v>
      </c>
      <c r="H466" t="s">
        <v>135</v>
      </c>
      <c r="I466" t="s">
        <v>1357</v>
      </c>
      <c r="J466" t="s">
        <v>1901</v>
      </c>
      <c r="K466" t="s">
        <v>1901</v>
      </c>
      <c r="L466">
        <v>2510316877</v>
      </c>
      <c r="M466" t="s">
        <v>1533</v>
      </c>
      <c r="N466" t="s">
        <v>1533</v>
      </c>
      <c r="O466">
        <v>255024074</v>
      </c>
      <c r="P466" t="s">
        <v>1981</v>
      </c>
      <c r="Q466" t="s">
        <v>1231</v>
      </c>
      <c r="R466">
        <v>15</v>
      </c>
      <c r="S466">
        <v>15</v>
      </c>
      <c r="T466" t="s">
        <v>1713</v>
      </c>
      <c r="U466" t="s">
        <v>1253</v>
      </c>
      <c r="V466" t="s">
        <v>2361</v>
      </c>
      <c r="W466">
        <v>191925</v>
      </c>
      <c r="X466">
        <v>0</v>
      </c>
      <c r="Y466" t="s">
        <v>1233</v>
      </c>
      <c r="Z466">
        <v>0</v>
      </c>
      <c r="AA466" t="s">
        <v>1983</v>
      </c>
      <c r="AB466" t="s">
        <v>1718</v>
      </c>
      <c r="AC466" t="s">
        <v>1719</v>
      </c>
    </row>
    <row r="467" spans="1:29">
      <c r="A467" t="s">
        <v>1706</v>
      </c>
      <c r="B467">
        <v>4000003879</v>
      </c>
      <c r="C467" t="s">
        <v>1707</v>
      </c>
      <c r="D467" t="s">
        <v>1708</v>
      </c>
      <c r="E467">
        <v>2122000</v>
      </c>
      <c r="F467">
        <v>2510317068</v>
      </c>
      <c r="G467">
        <v>192007</v>
      </c>
      <c r="H467" t="s">
        <v>54</v>
      </c>
      <c r="I467" t="s">
        <v>1360</v>
      </c>
      <c r="J467" t="s">
        <v>1901</v>
      </c>
      <c r="K467" t="s">
        <v>1901</v>
      </c>
      <c r="L467">
        <v>2510317068</v>
      </c>
      <c r="M467" t="s">
        <v>1923</v>
      </c>
      <c r="N467" t="s">
        <v>1570</v>
      </c>
      <c r="O467">
        <v>255027847</v>
      </c>
      <c r="P467" t="s">
        <v>1981</v>
      </c>
      <c r="Q467" t="s">
        <v>1231</v>
      </c>
      <c r="R467">
        <v>45</v>
      </c>
      <c r="S467">
        <v>45</v>
      </c>
      <c r="T467" t="s">
        <v>1713</v>
      </c>
      <c r="U467" t="s">
        <v>1253</v>
      </c>
      <c r="V467" t="s">
        <v>2362</v>
      </c>
      <c r="W467">
        <v>192007</v>
      </c>
      <c r="X467">
        <v>0</v>
      </c>
      <c r="Y467" t="s">
        <v>1233</v>
      </c>
      <c r="Z467">
        <v>0</v>
      </c>
      <c r="AA467" t="s">
        <v>1983</v>
      </c>
      <c r="AB467" t="s">
        <v>1718</v>
      </c>
      <c r="AC467" t="s">
        <v>1719</v>
      </c>
    </row>
    <row r="468" spans="1:29">
      <c r="A468" t="s">
        <v>1706</v>
      </c>
      <c r="B468">
        <v>4000003879</v>
      </c>
      <c r="C468" t="s">
        <v>1707</v>
      </c>
      <c r="D468" t="s">
        <v>1708</v>
      </c>
      <c r="E468">
        <v>2122000</v>
      </c>
      <c r="F468">
        <v>2510317109</v>
      </c>
      <c r="G468">
        <v>192006</v>
      </c>
      <c r="H468" t="s">
        <v>54</v>
      </c>
      <c r="I468" t="s">
        <v>1360</v>
      </c>
      <c r="J468" t="s">
        <v>1901</v>
      </c>
      <c r="K468" t="s">
        <v>1901</v>
      </c>
      <c r="L468">
        <v>2510317109</v>
      </c>
      <c r="M468" t="s">
        <v>1923</v>
      </c>
      <c r="N468" t="s">
        <v>1570</v>
      </c>
      <c r="O468">
        <v>255027847</v>
      </c>
      <c r="P468" t="s">
        <v>1981</v>
      </c>
      <c r="Q468" t="s">
        <v>1231</v>
      </c>
      <c r="R468">
        <v>45</v>
      </c>
      <c r="S468">
        <v>45</v>
      </c>
      <c r="T468" t="s">
        <v>1713</v>
      </c>
      <c r="U468" t="s">
        <v>1253</v>
      </c>
      <c r="V468" t="s">
        <v>2042</v>
      </c>
      <c r="W468">
        <v>192006</v>
      </c>
      <c r="X468">
        <v>0</v>
      </c>
      <c r="Y468" t="s">
        <v>1233</v>
      </c>
      <c r="Z468">
        <v>0</v>
      </c>
      <c r="AA468" t="s">
        <v>1983</v>
      </c>
      <c r="AB468" t="s">
        <v>1718</v>
      </c>
      <c r="AC468" t="s">
        <v>1719</v>
      </c>
    </row>
    <row r="469" spans="1:29">
      <c r="A469" t="s">
        <v>1706</v>
      </c>
      <c r="B469">
        <v>4000003879</v>
      </c>
      <c r="C469" t="s">
        <v>1707</v>
      </c>
      <c r="D469" t="s">
        <v>1708</v>
      </c>
      <c r="E469">
        <v>2122000</v>
      </c>
      <c r="F469">
        <v>2510318994</v>
      </c>
      <c r="G469">
        <v>191951</v>
      </c>
      <c r="H469" t="s">
        <v>117</v>
      </c>
      <c r="I469" t="s">
        <v>1524</v>
      </c>
      <c r="J469" t="s">
        <v>2355</v>
      </c>
      <c r="K469" t="s">
        <v>2355</v>
      </c>
      <c r="L469">
        <v>2510318994</v>
      </c>
      <c r="M469" t="s">
        <v>2363</v>
      </c>
      <c r="N469" t="s">
        <v>1907</v>
      </c>
      <c r="O469">
        <v>255024687</v>
      </c>
      <c r="P469" t="s">
        <v>1981</v>
      </c>
      <c r="Q469" t="s">
        <v>1231</v>
      </c>
      <c r="R469">
        <v>15</v>
      </c>
      <c r="S469">
        <v>15</v>
      </c>
      <c r="T469" t="s">
        <v>1713</v>
      </c>
      <c r="U469" t="s">
        <v>1253</v>
      </c>
      <c r="V469" t="s">
        <v>2364</v>
      </c>
      <c r="W469">
        <v>191951</v>
      </c>
      <c r="X469" t="s">
        <v>1622</v>
      </c>
      <c r="Y469" t="s">
        <v>1233</v>
      </c>
      <c r="Z469" t="s">
        <v>1803</v>
      </c>
      <c r="AA469" t="s">
        <v>1983</v>
      </c>
      <c r="AB469" t="s">
        <v>1718</v>
      </c>
      <c r="AC469" t="s">
        <v>1719</v>
      </c>
    </row>
    <row r="470" spans="1:29">
      <c r="A470" t="s">
        <v>1706</v>
      </c>
      <c r="B470">
        <v>4000003879</v>
      </c>
      <c r="C470" t="s">
        <v>1707</v>
      </c>
      <c r="D470" t="s">
        <v>1708</v>
      </c>
      <c r="E470">
        <v>2122000</v>
      </c>
      <c r="F470">
        <v>2510320774</v>
      </c>
      <c r="G470">
        <v>191873</v>
      </c>
      <c r="H470" t="s">
        <v>117</v>
      </c>
      <c r="I470" t="s">
        <v>1355</v>
      </c>
      <c r="J470" t="s">
        <v>1359</v>
      </c>
      <c r="K470" t="s">
        <v>1359</v>
      </c>
      <c r="L470">
        <v>2510320774</v>
      </c>
      <c r="M470" t="s">
        <v>1535</v>
      </c>
      <c r="N470" t="s">
        <v>1907</v>
      </c>
      <c r="O470">
        <v>255024687</v>
      </c>
      <c r="P470" t="s">
        <v>1981</v>
      </c>
      <c r="Q470" t="s">
        <v>1231</v>
      </c>
      <c r="R470">
        <v>15</v>
      </c>
      <c r="S470">
        <v>15</v>
      </c>
      <c r="T470" t="s">
        <v>1713</v>
      </c>
      <c r="U470" t="s">
        <v>1253</v>
      </c>
      <c r="V470" t="s">
        <v>2365</v>
      </c>
      <c r="W470">
        <v>191873</v>
      </c>
      <c r="X470">
        <v>0</v>
      </c>
      <c r="Y470" t="s">
        <v>1233</v>
      </c>
      <c r="Z470">
        <v>0</v>
      </c>
      <c r="AA470" t="s">
        <v>1983</v>
      </c>
      <c r="AB470" t="s">
        <v>1718</v>
      </c>
      <c r="AC470" t="s">
        <v>1719</v>
      </c>
    </row>
    <row r="471" spans="1:29">
      <c r="A471" t="s">
        <v>1706</v>
      </c>
      <c r="B471">
        <v>4000003879</v>
      </c>
      <c r="C471" t="s">
        <v>1707</v>
      </c>
      <c r="D471" t="s">
        <v>1708</v>
      </c>
      <c r="E471">
        <v>2122000</v>
      </c>
      <c r="F471">
        <v>2510324041</v>
      </c>
      <c r="G471">
        <v>192033</v>
      </c>
      <c r="H471" t="s">
        <v>117</v>
      </c>
      <c r="I471" t="s">
        <v>1901</v>
      </c>
      <c r="J471" t="s">
        <v>1363</v>
      </c>
      <c r="K471" t="s">
        <v>1363</v>
      </c>
      <c r="L471">
        <v>2510324041</v>
      </c>
      <c r="M471" t="s">
        <v>2366</v>
      </c>
      <c r="N471" t="s">
        <v>1547</v>
      </c>
      <c r="O471">
        <v>255025257</v>
      </c>
      <c r="P471" t="s">
        <v>1981</v>
      </c>
      <c r="Q471" t="s">
        <v>1231</v>
      </c>
      <c r="R471">
        <v>15</v>
      </c>
      <c r="S471">
        <v>15</v>
      </c>
      <c r="T471" t="s">
        <v>1713</v>
      </c>
      <c r="U471" t="s">
        <v>1253</v>
      </c>
      <c r="V471" t="s">
        <v>2329</v>
      </c>
      <c r="W471">
        <v>192033</v>
      </c>
      <c r="X471">
        <v>0</v>
      </c>
      <c r="Y471" t="s">
        <v>1233</v>
      </c>
      <c r="Z471">
        <v>0</v>
      </c>
      <c r="AA471" t="s">
        <v>1983</v>
      </c>
      <c r="AB471" t="s">
        <v>1718</v>
      </c>
      <c r="AC471" t="s">
        <v>1719</v>
      </c>
    </row>
    <row r="472" spans="1:29">
      <c r="A472" t="s">
        <v>1706</v>
      </c>
      <c r="B472">
        <v>4000003879</v>
      </c>
      <c r="C472" t="s">
        <v>1707</v>
      </c>
      <c r="D472" t="s">
        <v>1708</v>
      </c>
      <c r="E472">
        <v>2122000</v>
      </c>
      <c r="F472">
        <v>2510324517</v>
      </c>
      <c r="G472">
        <v>192009</v>
      </c>
      <c r="H472" t="s">
        <v>117</v>
      </c>
      <c r="I472" t="s">
        <v>1360</v>
      </c>
      <c r="J472" t="s">
        <v>1363</v>
      </c>
      <c r="K472" t="s">
        <v>1363</v>
      </c>
      <c r="L472">
        <v>2510324517</v>
      </c>
      <c r="M472" t="s">
        <v>1907</v>
      </c>
      <c r="N472" t="s">
        <v>1907</v>
      </c>
      <c r="O472">
        <v>255024687</v>
      </c>
      <c r="P472" t="s">
        <v>1981</v>
      </c>
      <c r="Q472" t="s">
        <v>1231</v>
      </c>
      <c r="R472">
        <v>15</v>
      </c>
      <c r="S472">
        <v>15</v>
      </c>
      <c r="T472" t="s">
        <v>1713</v>
      </c>
      <c r="U472" t="s">
        <v>1253</v>
      </c>
      <c r="V472" t="s">
        <v>2037</v>
      </c>
      <c r="W472">
        <v>192009</v>
      </c>
      <c r="X472">
        <v>0</v>
      </c>
      <c r="Y472" t="s">
        <v>1233</v>
      </c>
      <c r="Z472">
        <v>0</v>
      </c>
      <c r="AA472" t="s">
        <v>1983</v>
      </c>
      <c r="AB472" t="s">
        <v>1718</v>
      </c>
      <c r="AC472" t="s">
        <v>1719</v>
      </c>
    </row>
    <row r="473" spans="1:29">
      <c r="A473" t="s">
        <v>1706</v>
      </c>
      <c r="B473">
        <v>4000003879</v>
      </c>
      <c r="C473" t="s">
        <v>1707</v>
      </c>
      <c r="D473" t="s">
        <v>1708</v>
      </c>
      <c r="E473">
        <v>2122000</v>
      </c>
      <c r="F473">
        <v>2510324518</v>
      </c>
      <c r="G473">
        <v>192008</v>
      </c>
      <c r="H473" t="s">
        <v>117</v>
      </c>
      <c r="I473" t="s">
        <v>1360</v>
      </c>
      <c r="J473" t="s">
        <v>1363</v>
      </c>
      <c r="K473" t="s">
        <v>1363</v>
      </c>
      <c r="L473">
        <v>2510324518</v>
      </c>
      <c r="M473" t="s">
        <v>1907</v>
      </c>
      <c r="N473" t="s">
        <v>1907</v>
      </c>
      <c r="O473">
        <v>255024687</v>
      </c>
      <c r="P473" t="s">
        <v>1981</v>
      </c>
      <c r="Q473" t="s">
        <v>1231</v>
      </c>
      <c r="R473">
        <v>15</v>
      </c>
      <c r="S473">
        <v>15</v>
      </c>
      <c r="T473" t="s">
        <v>1713</v>
      </c>
      <c r="U473" t="s">
        <v>1253</v>
      </c>
      <c r="V473" t="s">
        <v>2367</v>
      </c>
      <c r="W473">
        <v>192008</v>
      </c>
      <c r="X473">
        <v>0</v>
      </c>
      <c r="Y473" t="s">
        <v>1233</v>
      </c>
      <c r="Z473">
        <v>0</v>
      </c>
      <c r="AA473" t="s">
        <v>1983</v>
      </c>
      <c r="AB473" t="s">
        <v>1718</v>
      </c>
      <c r="AC473" t="s">
        <v>1719</v>
      </c>
    </row>
    <row r="474" spans="1:29">
      <c r="A474" t="s">
        <v>1706</v>
      </c>
      <c r="B474">
        <v>4000003879</v>
      </c>
      <c r="C474" t="s">
        <v>1707</v>
      </c>
      <c r="D474" t="s">
        <v>1708</v>
      </c>
      <c r="E474">
        <v>2122000</v>
      </c>
      <c r="F474">
        <v>2510325375</v>
      </c>
      <c r="G474">
        <v>192092</v>
      </c>
      <c r="H474" t="s">
        <v>54</v>
      </c>
      <c r="I474" t="s">
        <v>1363</v>
      </c>
      <c r="J474" t="s">
        <v>1533</v>
      </c>
      <c r="K474" t="s">
        <v>1533</v>
      </c>
      <c r="L474">
        <v>2510325375</v>
      </c>
      <c r="M474" t="s">
        <v>1926</v>
      </c>
      <c r="N474" t="s">
        <v>1664</v>
      </c>
      <c r="O474">
        <v>255028986</v>
      </c>
      <c r="P474" t="s">
        <v>1981</v>
      </c>
      <c r="Q474" t="s">
        <v>1231</v>
      </c>
      <c r="R474">
        <v>45</v>
      </c>
      <c r="S474">
        <v>45</v>
      </c>
      <c r="T474" t="s">
        <v>1713</v>
      </c>
      <c r="U474" t="s">
        <v>1253</v>
      </c>
      <c r="V474" t="s">
        <v>1993</v>
      </c>
      <c r="W474">
        <v>192092</v>
      </c>
      <c r="X474">
        <v>0</v>
      </c>
      <c r="Y474" t="s">
        <v>1233</v>
      </c>
      <c r="Z474">
        <v>0</v>
      </c>
      <c r="AA474" t="s">
        <v>1983</v>
      </c>
      <c r="AB474" t="s">
        <v>1718</v>
      </c>
      <c r="AC474" t="s">
        <v>1719</v>
      </c>
    </row>
    <row r="475" spans="1:29">
      <c r="A475" t="s">
        <v>1706</v>
      </c>
      <c r="B475">
        <v>4000003879</v>
      </c>
      <c r="C475" t="s">
        <v>1707</v>
      </c>
      <c r="D475" t="s">
        <v>1708</v>
      </c>
      <c r="E475">
        <v>2122000</v>
      </c>
      <c r="F475">
        <v>2510325376</v>
      </c>
      <c r="G475">
        <v>192091</v>
      </c>
      <c r="H475" t="s">
        <v>54</v>
      </c>
      <c r="I475" t="s">
        <v>1363</v>
      </c>
      <c r="J475" t="s">
        <v>1533</v>
      </c>
      <c r="K475" t="s">
        <v>1533</v>
      </c>
      <c r="L475">
        <v>2510325376</v>
      </c>
      <c r="M475" t="s">
        <v>1926</v>
      </c>
      <c r="N475" t="s">
        <v>1664</v>
      </c>
      <c r="O475">
        <v>255028986</v>
      </c>
      <c r="P475" t="s">
        <v>1981</v>
      </c>
      <c r="Q475" t="s">
        <v>1231</v>
      </c>
      <c r="R475">
        <v>45</v>
      </c>
      <c r="S475">
        <v>45</v>
      </c>
      <c r="T475" t="s">
        <v>1713</v>
      </c>
      <c r="U475" t="s">
        <v>1253</v>
      </c>
      <c r="V475" t="s">
        <v>2368</v>
      </c>
      <c r="W475">
        <v>192091</v>
      </c>
      <c r="X475">
        <v>0</v>
      </c>
      <c r="Y475" t="s">
        <v>1233</v>
      </c>
      <c r="Z475">
        <v>0</v>
      </c>
      <c r="AA475" t="s">
        <v>1983</v>
      </c>
      <c r="AB475" t="s">
        <v>1718</v>
      </c>
      <c r="AC475" t="s">
        <v>1719</v>
      </c>
    </row>
    <row r="476" spans="1:29">
      <c r="A476" t="s">
        <v>1706</v>
      </c>
      <c r="B476">
        <v>4000003879</v>
      </c>
      <c r="C476" t="s">
        <v>1707</v>
      </c>
      <c r="D476" t="s">
        <v>1708</v>
      </c>
      <c r="E476">
        <v>2122000</v>
      </c>
      <c r="F476">
        <v>2510327056</v>
      </c>
      <c r="G476">
        <v>192093</v>
      </c>
      <c r="H476" t="s">
        <v>135</v>
      </c>
      <c r="I476" t="s">
        <v>1363</v>
      </c>
      <c r="J476" t="s">
        <v>2363</v>
      </c>
      <c r="K476" t="s">
        <v>2363</v>
      </c>
      <c r="L476">
        <v>2510327056</v>
      </c>
      <c r="M476" t="s">
        <v>1926</v>
      </c>
      <c r="N476" t="s">
        <v>1664</v>
      </c>
      <c r="O476">
        <v>255028986</v>
      </c>
      <c r="P476" t="s">
        <v>1981</v>
      </c>
      <c r="Q476" t="s">
        <v>1231</v>
      </c>
      <c r="R476">
        <v>45</v>
      </c>
      <c r="S476">
        <v>45</v>
      </c>
      <c r="T476" t="s">
        <v>1713</v>
      </c>
      <c r="U476" t="s">
        <v>1253</v>
      </c>
      <c r="V476" t="s">
        <v>2369</v>
      </c>
      <c r="W476">
        <v>192093</v>
      </c>
      <c r="X476">
        <v>0</v>
      </c>
      <c r="Y476" t="s">
        <v>1233</v>
      </c>
      <c r="Z476">
        <v>0</v>
      </c>
      <c r="AA476" t="s">
        <v>1983</v>
      </c>
      <c r="AB476" t="s">
        <v>1718</v>
      </c>
      <c r="AC476" t="s">
        <v>1719</v>
      </c>
    </row>
    <row r="477" spans="1:29">
      <c r="A477" t="s">
        <v>1706</v>
      </c>
      <c r="B477">
        <v>4000003879</v>
      </c>
      <c r="C477" t="s">
        <v>1707</v>
      </c>
      <c r="D477" t="s">
        <v>1708</v>
      </c>
      <c r="E477">
        <v>2122000</v>
      </c>
      <c r="F477">
        <v>2510327499</v>
      </c>
      <c r="G477">
        <v>192038</v>
      </c>
      <c r="H477" t="s">
        <v>117</v>
      </c>
      <c r="I477" t="s">
        <v>1361</v>
      </c>
      <c r="J477" t="s">
        <v>2363</v>
      </c>
      <c r="K477" t="s">
        <v>2363</v>
      </c>
      <c r="L477">
        <v>2510327499</v>
      </c>
      <c r="M477" t="s">
        <v>1369</v>
      </c>
      <c r="N477" t="s">
        <v>1547</v>
      </c>
      <c r="O477">
        <v>255025257</v>
      </c>
      <c r="P477" t="s">
        <v>1981</v>
      </c>
      <c r="Q477" t="s">
        <v>1231</v>
      </c>
      <c r="R477">
        <v>15</v>
      </c>
      <c r="S477">
        <v>15</v>
      </c>
      <c r="T477" t="s">
        <v>1713</v>
      </c>
      <c r="U477" t="s">
        <v>1253</v>
      </c>
      <c r="V477" t="s">
        <v>2370</v>
      </c>
      <c r="W477">
        <v>192038</v>
      </c>
      <c r="X477" t="s">
        <v>1622</v>
      </c>
      <c r="Y477" t="s">
        <v>1233</v>
      </c>
      <c r="Z477" t="s">
        <v>1803</v>
      </c>
      <c r="AA477" t="s">
        <v>1983</v>
      </c>
      <c r="AB477" t="s">
        <v>1718</v>
      </c>
      <c r="AC477" t="s">
        <v>1719</v>
      </c>
    </row>
    <row r="478" spans="1:29">
      <c r="A478" t="s">
        <v>1706</v>
      </c>
      <c r="B478">
        <v>4000003879</v>
      </c>
      <c r="C478" t="s">
        <v>1707</v>
      </c>
      <c r="D478" t="s">
        <v>1708</v>
      </c>
      <c r="E478">
        <v>2122000</v>
      </c>
      <c r="F478">
        <v>2510328745</v>
      </c>
      <c r="G478">
        <v>192088</v>
      </c>
      <c r="H478" t="s">
        <v>117</v>
      </c>
      <c r="I478" t="s">
        <v>1535</v>
      </c>
      <c r="J478" t="s">
        <v>1365</v>
      </c>
      <c r="K478" t="s">
        <v>1365</v>
      </c>
      <c r="L478">
        <v>2510328745</v>
      </c>
      <c r="M478" t="s">
        <v>1366</v>
      </c>
      <c r="N478" t="s">
        <v>1547</v>
      </c>
      <c r="O478">
        <v>255025257</v>
      </c>
      <c r="P478" t="s">
        <v>1981</v>
      </c>
      <c r="Q478" t="s">
        <v>1231</v>
      </c>
      <c r="R478">
        <v>15</v>
      </c>
      <c r="S478">
        <v>15</v>
      </c>
      <c r="T478" t="s">
        <v>1713</v>
      </c>
      <c r="U478" t="s">
        <v>1253</v>
      </c>
      <c r="V478" t="s">
        <v>2057</v>
      </c>
      <c r="W478">
        <v>192088</v>
      </c>
      <c r="X478">
        <v>0</v>
      </c>
      <c r="Y478" t="s">
        <v>1233</v>
      </c>
      <c r="Z478">
        <v>0</v>
      </c>
      <c r="AA478" t="s">
        <v>1983</v>
      </c>
      <c r="AB478" t="s">
        <v>1718</v>
      </c>
      <c r="AC478" t="s">
        <v>1719</v>
      </c>
    </row>
    <row r="479" spans="1:29">
      <c r="A479" t="s">
        <v>1706</v>
      </c>
      <c r="B479">
        <v>4000003879</v>
      </c>
      <c r="C479" t="s">
        <v>1707</v>
      </c>
      <c r="D479" t="s">
        <v>1708</v>
      </c>
      <c r="E479">
        <v>2122000</v>
      </c>
      <c r="F479">
        <v>2510329678</v>
      </c>
      <c r="G479">
        <v>192060</v>
      </c>
      <c r="H479" t="s">
        <v>80</v>
      </c>
      <c r="I479" t="s">
        <v>1359</v>
      </c>
      <c r="J479" t="s">
        <v>1365</v>
      </c>
      <c r="K479" t="s">
        <v>1365</v>
      </c>
      <c r="L479">
        <v>2510329678</v>
      </c>
      <c r="M479" t="s">
        <v>1364</v>
      </c>
      <c r="N479" t="s">
        <v>1547</v>
      </c>
      <c r="O479">
        <v>255025257</v>
      </c>
      <c r="P479" t="s">
        <v>1981</v>
      </c>
      <c r="Q479" t="s">
        <v>1231</v>
      </c>
      <c r="R479">
        <v>15</v>
      </c>
      <c r="S479">
        <v>15</v>
      </c>
      <c r="T479" t="s">
        <v>1713</v>
      </c>
      <c r="U479" t="s">
        <v>1253</v>
      </c>
      <c r="V479" t="s">
        <v>2352</v>
      </c>
      <c r="W479">
        <v>192060</v>
      </c>
      <c r="X479" t="s">
        <v>1622</v>
      </c>
      <c r="Y479" t="s">
        <v>1233</v>
      </c>
      <c r="Z479" t="s">
        <v>1803</v>
      </c>
      <c r="AA479" t="s">
        <v>1983</v>
      </c>
      <c r="AB479" t="s">
        <v>1718</v>
      </c>
      <c r="AC479" t="s">
        <v>1719</v>
      </c>
    </row>
    <row r="480" spans="1:29">
      <c r="A480" t="s">
        <v>1706</v>
      </c>
      <c r="B480">
        <v>4000003879</v>
      </c>
      <c r="C480" t="s">
        <v>1707</v>
      </c>
      <c r="D480" t="s">
        <v>1708</v>
      </c>
      <c r="E480">
        <v>2122000</v>
      </c>
      <c r="F480">
        <v>2510330300</v>
      </c>
      <c r="G480">
        <v>192110</v>
      </c>
      <c r="H480" t="s">
        <v>117</v>
      </c>
      <c r="I480" t="s">
        <v>1363</v>
      </c>
      <c r="J480" t="s">
        <v>2371</v>
      </c>
      <c r="K480" t="s">
        <v>2371</v>
      </c>
      <c r="L480">
        <v>2510330300</v>
      </c>
      <c r="M480" t="s">
        <v>1547</v>
      </c>
      <c r="N480" t="s">
        <v>1547</v>
      </c>
      <c r="O480">
        <v>255025257</v>
      </c>
      <c r="P480" t="s">
        <v>1981</v>
      </c>
      <c r="Q480" t="s">
        <v>1231</v>
      </c>
      <c r="R480">
        <v>15</v>
      </c>
      <c r="S480">
        <v>15</v>
      </c>
      <c r="T480" t="s">
        <v>1713</v>
      </c>
      <c r="U480" t="s">
        <v>1253</v>
      </c>
      <c r="V480" t="s">
        <v>2372</v>
      </c>
      <c r="W480">
        <v>192110</v>
      </c>
      <c r="X480">
        <v>0</v>
      </c>
      <c r="Y480" t="s">
        <v>1233</v>
      </c>
      <c r="Z480">
        <v>0</v>
      </c>
      <c r="AA480" t="s">
        <v>1983</v>
      </c>
      <c r="AB480" t="s">
        <v>1718</v>
      </c>
      <c r="AC480" t="s">
        <v>1719</v>
      </c>
    </row>
    <row r="481" spans="1:29">
      <c r="A481" t="s">
        <v>1706</v>
      </c>
      <c r="B481">
        <v>4000003879</v>
      </c>
      <c r="C481" t="s">
        <v>1707</v>
      </c>
      <c r="D481" t="s">
        <v>1708</v>
      </c>
      <c r="E481">
        <v>2122000</v>
      </c>
      <c r="F481">
        <v>2510330301</v>
      </c>
      <c r="G481">
        <v>192094</v>
      </c>
      <c r="H481" t="s">
        <v>317</v>
      </c>
      <c r="I481" t="s">
        <v>1363</v>
      </c>
      <c r="J481" t="s">
        <v>2371</v>
      </c>
      <c r="K481" t="s">
        <v>2371</v>
      </c>
      <c r="L481">
        <v>2510330301</v>
      </c>
      <c r="M481" t="s">
        <v>1926</v>
      </c>
      <c r="N481" t="s">
        <v>1664</v>
      </c>
      <c r="O481">
        <v>255028986</v>
      </c>
      <c r="P481" t="s">
        <v>1981</v>
      </c>
      <c r="Q481" t="s">
        <v>1231</v>
      </c>
      <c r="R481">
        <v>45</v>
      </c>
      <c r="S481">
        <v>45</v>
      </c>
      <c r="T481" t="s">
        <v>1713</v>
      </c>
      <c r="U481" t="s">
        <v>1253</v>
      </c>
      <c r="V481" t="s">
        <v>2079</v>
      </c>
      <c r="W481">
        <v>192094</v>
      </c>
      <c r="X481">
        <v>0</v>
      </c>
      <c r="Y481" t="s">
        <v>1233</v>
      </c>
      <c r="Z481">
        <v>0</v>
      </c>
      <c r="AA481" t="s">
        <v>1983</v>
      </c>
      <c r="AB481" t="s">
        <v>1718</v>
      </c>
      <c r="AC481" t="s">
        <v>1719</v>
      </c>
    </row>
    <row r="482" spans="1:29">
      <c r="A482" t="s">
        <v>1706</v>
      </c>
      <c r="B482">
        <v>4000003879</v>
      </c>
      <c r="C482" t="s">
        <v>1707</v>
      </c>
      <c r="D482" t="s">
        <v>1708</v>
      </c>
      <c r="E482">
        <v>2122000</v>
      </c>
      <c r="F482">
        <v>2510333906</v>
      </c>
      <c r="G482">
        <v>191997</v>
      </c>
      <c r="H482" t="s">
        <v>117</v>
      </c>
      <c r="I482" t="s">
        <v>1531</v>
      </c>
      <c r="J482" t="s">
        <v>1367</v>
      </c>
      <c r="K482" t="s">
        <v>1367</v>
      </c>
      <c r="L482">
        <v>2510333906</v>
      </c>
      <c r="M482" t="s">
        <v>2373</v>
      </c>
      <c r="N482" t="s">
        <v>1474</v>
      </c>
      <c r="O482">
        <v>255025895</v>
      </c>
      <c r="P482" t="s">
        <v>1981</v>
      </c>
      <c r="Q482" t="s">
        <v>1231</v>
      </c>
      <c r="R482">
        <v>15</v>
      </c>
      <c r="S482">
        <v>15</v>
      </c>
      <c r="T482" t="s">
        <v>1713</v>
      </c>
      <c r="U482" t="s">
        <v>1253</v>
      </c>
      <c r="V482" t="s">
        <v>2374</v>
      </c>
      <c r="W482">
        <v>191997</v>
      </c>
      <c r="X482" t="s">
        <v>1622</v>
      </c>
      <c r="Y482" t="s">
        <v>1233</v>
      </c>
      <c r="Z482" t="s">
        <v>1803</v>
      </c>
      <c r="AA482" t="s">
        <v>1983</v>
      </c>
      <c r="AB482" t="s">
        <v>1718</v>
      </c>
      <c r="AC482" t="s">
        <v>1719</v>
      </c>
    </row>
    <row r="483" spans="1:29">
      <c r="A483" t="s">
        <v>1706</v>
      </c>
      <c r="B483">
        <v>4000003879</v>
      </c>
      <c r="C483" t="s">
        <v>1707</v>
      </c>
      <c r="D483" t="s">
        <v>1708</v>
      </c>
      <c r="E483">
        <v>2122000</v>
      </c>
      <c r="F483">
        <v>2510334342</v>
      </c>
      <c r="G483">
        <v>192137</v>
      </c>
      <c r="H483" t="s">
        <v>117</v>
      </c>
      <c r="I483" t="s">
        <v>1365</v>
      </c>
      <c r="J483" t="s">
        <v>1369</v>
      </c>
      <c r="K483" t="s">
        <v>1369</v>
      </c>
      <c r="L483">
        <v>2510334342</v>
      </c>
      <c r="M483" t="s">
        <v>1548</v>
      </c>
      <c r="N483" t="s">
        <v>1474</v>
      </c>
      <c r="O483">
        <v>255025895</v>
      </c>
      <c r="P483" t="s">
        <v>1981</v>
      </c>
      <c r="Q483" t="s">
        <v>1231</v>
      </c>
      <c r="R483">
        <v>15</v>
      </c>
      <c r="S483">
        <v>15</v>
      </c>
      <c r="T483" t="s">
        <v>1713</v>
      </c>
      <c r="U483" t="s">
        <v>1253</v>
      </c>
      <c r="V483" t="s">
        <v>2375</v>
      </c>
      <c r="W483">
        <v>192137</v>
      </c>
      <c r="X483">
        <v>0</v>
      </c>
      <c r="Y483" t="s">
        <v>1233</v>
      </c>
      <c r="Z483">
        <v>0</v>
      </c>
      <c r="AA483" t="s">
        <v>1983</v>
      </c>
      <c r="AB483" t="s">
        <v>1718</v>
      </c>
      <c r="AC483" t="s">
        <v>1719</v>
      </c>
    </row>
    <row r="484" spans="1:29">
      <c r="A484" t="s">
        <v>1706</v>
      </c>
      <c r="B484">
        <v>4000003879</v>
      </c>
      <c r="C484" t="s">
        <v>1707</v>
      </c>
      <c r="D484" t="s">
        <v>1708</v>
      </c>
      <c r="E484">
        <v>2122000</v>
      </c>
      <c r="F484">
        <v>2510334515</v>
      </c>
      <c r="G484">
        <v>192039</v>
      </c>
      <c r="H484" t="s">
        <v>117</v>
      </c>
      <c r="I484" t="s">
        <v>1361</v>
      </c>
      <c r="J484" t="s">
        <v>1369</v>
      </c>
      <c r="K484" t="s">
        <v>1369</v>
      </c>
      <c r="L484">
        <v>2510334515</v>
      </c>
      <c r="M484" t="s">
        <v>1369</v>
      </c>
      <c r="N484" t="s">
        <v>1474</v>
      </c>
      <c r="O484">
        <v>255025895</v>
      </c>
      <c r="P484" t="s">
        <v>1981</v>
      </c>
      <c r="Q484" t="s">
        <v>1231</v>
      </c>
      <c r="R484">
        <v>15</v>
      </c>
      <c r="S484">
        <v>15</v>
      </c>
      <c r="T484" t="s">
        <v>1713</v>
      </c>
      <c r="U484" t="s">
        <v>1253</v>
      </c>
      <c r="V484" t="s">
        <v>2376</v>
      </c>
      <c r="W484">
        <v>192039</v>
      </c>
      <c r="X484">
        <v>0</v>
      </c>
      <c r="Y484" t="s">
        <v>1233</v>
      </c>
      <c r="Z484">
        <v>0</v>
      </c>
      <c r="AA484" t="s">
        <v>1983</v>
      </c>
      <c r="AB484" t="s">
        <v>1718</v>
      </c>
      <c r="AC484" t="s">
        <v>1719</v>
      </c>
    </row>
    <row r="485" spans="1:29">
      <c r="A485" t="s">
        <v>1706</v>
      </c>
      <c r="B485">
        <v>4000003879</v>
      </c>
      <c r="C485" t="s">
        <v>1707</v>
      </c>
      <c r="D485" t="s">
        <v>1708</v>
      </c>
      <c r="E485">
        <v>2122000</v>
      </c>
      <c r="F485">
        <v>2510336703</v>
      </c>
      <c r="G485">
        <v>192125</v>
      </c>
      <c r="H485" t="s">
        <v>279</v>
      </c>
      <c r="I485" t="s">
        <v>1362</v>
      </c>
      <c r="J485" t="s">
        <v>1366</v>
      </c>
      <c r="K485" t="s">
        <v>1366</v>
      </c>
      <c r="L485">
        <v>2510336703</v>
      </c>
      <c r="M485" t="s">
        <v>1463</v>
      </c>
      <c r="N485" t="s">
        <v>1664</v>
      </c>
      <c r="O485">
        <v>255028986</v>
      </c>
      <c r="P485" t="s">
        <v>1981</v>
      </c>
      <c r="Q485" t="s">
        <v>1231</v>
      </c>
      <c r="R485">
        <v>45</v>
      </c>
      <c r="S485">
        <v>45</v>
      </c>
      <c r="T485" t="s">
        <v>1713</v>
      </c>
      <c r="U485" t="s">
        <v>1253</v>
      </c>
      <c r="V485" t="s">
        <v>2377</v>
      </c>
      <c r="W485">
        <v>192125</v>
      </c>
      <c r="X485">
        <v>0</v>
      </c>
      <c r="Y485" t="s">
        <v>1233</v>
      </c>
      <c r="Z485">
        <v>0</v>
      </c>
      <c r="AA485" t="s">
        <v>1983</v>
      </c>
      <c r="AB485" t="s">
        <v>1718</v>
      </c>
      <c r="AC485" t="s">
        <v>1719</v>
      </c>
    </row>
    <row r="486" spans="1:29">
      <c r="A486" t="s">
        <v>1706</v>
      </c>
      <c r="B486">
        <v>4000003879</v>
      </c>
      <c r="C486" t="s">
        <v>1707</v>
      </c>
      <c r="D486" t="s">
        <v>1708</v>
      </c>
      <c r="E486">
        <v>2122000</v>
      </c>
      <c r="F486">
        <v>2510337646</v>
      </c>
      <c r="G486">
        <v>192224</v>
      </c>
      <c r="H486" t="s">
        <v>54</v>
      </c>
      <c r="I486" t="s">
        <v>1364</v>
      </c>
      <c r="J486" t="s">
        <v>1366</v>
      </c>
      <c r="K486" t="s">
        <v>1366</v>
      </c>
      <c r="L486">
        <v>2510337646</v>
      </c>
      <c r="M486" t="s">
        <v>2378</v>
      </c>
      <c r="N486" t="s">
        <v>1934</v>
      </c>
      <c r="O486">
        <v>255030119</v>
      </c>
      <c r="P486" t="s">
        <v>1981</v>
      </c>
      <c r="Q486" t="s">
        <v>1231</v>
      </c>
      <c r="R486">
        <v>45</v>
      </c>
      <c r="S486">
        <v>45</v>
      </c>
      <c r="T486" t="s">
        <v>1713</v>
      </c>
      <c r="U486" t="s">
        <v>1253</v>
      </c>
      <c r="V486" t="s">
        <v>1993</v>
      </c>
      <c r="W486">
        <v>192224</v>
      </c>
      <c r="X486">
        <v>0</v>
      </c>
      <c r="Y486" t="s">
        <v>1233</v>
      </c>
      <c r="Z486">
        <v>0</v>
      </c>
      <c r="AA486" t="s">
        <v>1983</v>
      </c>
      <c r="AB486" t="s">
        <v>1718</v>
      </c>
      <c r="AC486" t="s">
        <v>1719</v>
      </c>
    </row>
    <row r="487" spans="1:29">
      <c r="A487" t="s">
        <v>1706</v>
      </c>
      <c r="B487">
        <v>4000003879</v>
      </c>
      <c r="C487" t="s">
        <v>1707</v>
      </c>
      <c r="D487" t="s">
        <v>1708</v>
      </c>
      <c r="E487">
        <v>2122000</v>
      </c>
      <c r="F487">
        <v>2510337647</v>
      </c>
      <c r="G487">
        <v>192223</v>
      </c>
      <c r="H487" t="s">
        <v>54</v>
      </c>
      <c r="I487" t="s">
        <v>1364</v>
      </c>
      <c r="J487" t="s">
        <v>1366</v>
      </c>
      <c r="K487" t="s">
        <v>1366</v>
      </c>
      <c r="L487">
        <v>2510337647</v>
      </c>
      <c r="M487" t="s">
        <v>2378</v>
      </c>
      <c r="N487" t="s">
        <v>1934</v>
      </c>
      <c r="O487">
        <v>255030119</v>
      </c>
      <c r="P487" t="s">
        <v>1981</v>
      </c>
      <c r="Q487" t="s">
        <v>1231</v>
      </c>
      <c r="R487">
        <v>45</v>
      </c>
      <c r="S487">
        <v>45</v>
      </c>
      <c r="T487" t="s">
        <v>1713</v>
      </c>
      <c r="U487" t="s">
        <v>1253</v>
      </c>
      <c r="V487" t="s">
        <v>2379</v>
      </c>
      <c r="W487">
        <v>192223</v>
      </c>
      <c r="X487">
        <v>0</v>
      </c>
      <c r="Y487" t="s">
        <v>1233</v>
      </c>
      <c r="Z487">
        <v>0</v>
      </c>
      <c r="AA487" t="s">
        <v>1983</v>
      </c>
      <c r="AB487" t="s">
        <v>1718</v>
      </c>
      <c r="AC487" t="s">
        <v>1719</v>
      </c>
    </row>
    <row r="488" spans="1:29">
      <c r="A488" t="s">
        <v>1706</v>
      </c>
      <c r="B488">
        <v>4000003879</v>
      </c>
      <c r="C488" t="s">
        <v>1707</v>
      </c>
      <c r="D488" t="s">
        <v>1708</v>
      </c>
      <c r="E488">
        <v>2122000</v>
      </c>
      <c r="F488">
        <v>2510338591</v>
      </c>
      <c r="G488">
        <v>192231</v>
      </c>
      <c r="H488" t="s">
        <v>54</v>
      </c>
      <c r="I488" t="s">
        <v>1366</v>
      </c>
      <c r="J488" t="s">
        <v>1547</v>
      </c>
      <c r="K488" t="s">
        <v>1547</v>
      </c>
      <c r="L488">
        <v>2510338591</v>
      </c>
      <c r="M488" t="s">
        <v>1935</v>
      </c>
      <c r="N488" t="s">
        <v>1934</v>
      </c>
      <c r="O488">
        <v>255030119</v>
      </c>
      <c r="P488" t="s">
        <v>1981</v>
      </c>
      <c r="Q488" t="s">
        <v>1231</v>
      </c>
      <c r="R488">
        <v>45</v>
      </c>
      <c r="S488">
        <v>45</v>
      </c>
      <c r="T488" t="s">
        <v>1713</v>
      </c>
      <c r="U488" t="s">
        <v>1253</v>
      </c>
      <c r="V488" t="s">
        <v>1993</v>
      </c>
      <c r="W488">
        <v>192231</v>
      </c>
      <c r="X488">
        <v>0</v>
      </c>
      <c r="Y488" t="s">
        <v>1233</v>
      </c>
      <c r="Z488">
        <v>0</v>
      </c>
      <c r="AA488" t="s">
        <v>1983</v>
      </c>
      <c r="AB488" t="s">
        <v>1718</v>
      </c>
      <c r="AC488" t="s">
        <v>1719</v>
      </c>
    </row>
    <row r="489" spans="1:29">
      <c r="A489" t="s">
        <v>1706</v>
      </c>
      <c r="B489">
        <v>4000003879</v>
      </c>
      <c r="C489" t="s">
        <v>1707</v>
      </c>
      <c r="D489" t="s">
        <v>1708</v>
      </c>
      <c r="E489">
        <v>2122000</v>
      </c>
      <c r="F489">
        <v>2510338619</v>
      </c>
      <c r="G489">
        <v>192232</v>
      </c>
      <c r="H489" t="s">
        <v>54</v>
      </c>
      <c r="I489" t="s">
        <v>1366</v>
      </c>
      <c r="J489" t="s">
        <v>1547</v>
      </c>
      <c r="K489" t="s">
        <v>1547</v>
      </c>
      <c r="L489">
        <v>2510338619</v>
      </c>
      <c r="M489" t="s">
        <v>1935</v>
      </c>
      <c r="N489" t="s">
        <v>1934</v>
      </c>
      <c r="O489">
        <v>255030119</v>
      </c>
      <c r="P489" t="s">
        <v>1981</v>
      </c>
      <c r="Q489" t="s">
        <v>1231</v>
      </c>
      <c r="R489">
        <v>45</v>
      </c>
      <c r="S489">
        <v>45</v>
      </c>
      <c r="T489" t="s">
        <v>1713</v>
      </c>
      <c r="U489" t="s">
        <v>1253</v>
      </c>
      <c r="V489" t="s">
        <v>2380</v>
      </c>
      <c r="W489">
        <v>192232</v>
      </c>
      <c r="X489">
        <v>0</v>
      </c>
      <c r="Y489" t="s">
        <v>1233</v>
      </c>
      <c r="Z489">
        <v>0</v>
      </c>
      <c r="AA489" t="s">
        <v>1983</v>
      </c>
      <c r="AB489" t="s">
        <v>1718</v>
      </c>
      <c r="AC489" t="s">
        <v>1719</v>
      </c>
    </row>
    <row r="490" spans="1:29">
      <c r="A490" t="s">
        <v>1706</v>
      </c>
      <c r="B490">
        <v>4000003879</v>
      </c>
      <c r="C490" t="s">
        <v>1707</v>
      </c>
      <c r="D490" t="s">
        <v>1708</v>
      </c>
      <c r="E490">
        <v>2122000</v>
      </c>
      <c r="F490">
        <v>2510341572</v>
      </c>
      <c r="G490">
        <v>192017</v>
      </c>
      <c r="H490" t="s">
        <v>117</v>
      </c>
      <c r="I490" t="s">
        <v>1360</v>
      </c>
      <c r="J490" t="s">
        <v>2381</v>
      </c>
      <c r="K490" t="s">
        <v>2381</v>
      </c>
      <c r="L490">
        <v>2510341572</v>
      </c>
      <c r="M490" t="s">
        <v>1907</v>
      </c>
      <c r="N490" t="s">
        <v>1474</v>
      </c>
      <c r="O490">
        <v>255025895</v>
      </c>
      <c r="P490" t="s">
        <v>1981</v>
      </c>
      <c r="Q490" t="s">
        <v>1231</v>
      </c>
      <c r="R490">
        <v>15</v>
      </c>
      <c r="S490">
        <v>15</v>
      </c>
      <c r="T490" t="s">
        <v>1713</v>
      </c>
      <c r="U490" t="s">
        <v>1253</v>
      </c>
      <c r="V490" t="s">
        <v>2382</v>
      </c>
      <c r="W490">
        <v>192017</v>
      </c>
      <c r="X490">
        <v>0</v>
      </c>
      <c r="Y490" t="s">
        <v>1233</v>
      </c>
      <c r="Z490">
        <v>0</v>
      </c>
      <c r="AA490" t="s">
        <v>1983</v>
      </c>
      <c r="AB490" t="s">
        <v>1718</v>
      </c>
      <c r="AC490" t="s">
        <v>1719</v>
      </c>
    </row>
    <row r="491" spans="1:29">
      <c r="A491" t="s">
        <v>1706</v>
      </c>
      <c r="B491">
        <v>4000003879</v>
      </c>
      <c r="C491" t="s">
        <v>1707</v>
      </c>
      <c r="D491" t="s">
        <v>1708</v>
      </c>
      <c r="E491">
        <v>2122000</v>
      </c>
      <c r="F491">
        <v>2510342338</v>
      </c>
      <c r="G491">
        <v>192040</v>
      </c>
      <c r="H491" t="s">
        <v>117</v>
      </c>
      <c r="I491" t="s">
        <v>1361</v>
      </c>
      <c r="J491" t="s">
        <v>1914</v>
      </c>
      <c r="K491" t="s">
        <v>1914</v>
      </c>
      <c r="L491">
        <v>2510342338</v>
      </c>
      <c r="M491" t="s">
        <v>1369</v>
      </c>
      <c r="N491" t="s">
        <v>1559</v>
      </c>
      <c r="O491">
        <v>255026530</v>
      </c>
      <c r="P491" t="s">
        <v>1981</v>
      </c>
      <c r="Q491" t="s">
        <v>1231</v>
      </c>
      <c r="R491">
        <v>15</v>
      </c>
      <c r="S491">
        <v>15</v>
      </c>
      <c r="T491" t="s">
        <v>1713</v>
      </c>
      <c r="U491" t="s">
        <v>1253</v>
      </c>
      <c r="V491" t="s">
        <v>2383</v>
      </c>
      <c r="W491">
        <v>192040</v>
      </c>
      <c r="X491" t="s">
        <v>1622</v>
      </c>
      <c r="Y491" t="s">
        <v>1233</v>
      </c>
      <c r="Z491" t="s">
        <v>1803</v>
      </c>
      <c r="AA491" t="s">
        <v>1983</v>
      </c>
      <c r="AB491" t="s">
        <v>1718</v>
      </c>
      <c r="AC491" t="s">
        <v>1719</v>
      </c>
    </row>
    <row r="492" spans="1:29">
      <c r="A492" t="s">
        <v>1706</v>
      </c>
      <c r="B492">
        <v>4000003879</v>
      </c>
      <c r="C492" t="s">
        <v>1707</v>
      </c>
      <c r="D492" t="s">
        <v>1708</v>
      </c>
      <c r="E492">
        <v>2122000</v>
      </c>
      <c r="F492">
        <v>2510345745</v>
      </c>
      <c r="G492">
        <v>192222</v>
      </c>
      <c r="H492" t="s">
        <v>135</v>
      </c>
      <c r="I492" t="s">
        <v>1364</v>
      </c>
      <c r="J492" t="s">
        <v>1548</v>
      </c>
      <c r="K492" t="s">
        <v>1548</v>
      </c>
      <c r="L492">
        <v>2510345745</v>
      </c>
      <c r="M492" t="s">
        <v>1375</v>
      </c>
      <c r="N492" t="s">
        <v>1559</v>
      </c>
      <c r="O492">
        <v>255026530</v>
      </c>
      <c r="P492" t="s">
        <v>1981</v>
      </c>
      <c r="Q492" t="s">
        <v>1231</v>
      </c>
      <c r="R492">
        <v>15</v>
      </c>
      <c r="S492">
        <v>15</v>
      </c>
      <c r="T492" t="s">
        <v>1713</v>
      </c>
      <c r="U492" t="s">
        <v>1253</v>
      </c>
      <c r="V492" t="s">
        <v>2384</v>
      </c>
      <c r="W492">
        <v>192222</v>
      </c>
      <c r="X492">
        <v>0</v>
      </c>
      <c r="Y492" t="s">
        <v>1233</v>
      </c>
      <c r="Z492">
        <v>0</v>
      </c>
      <c r="AA492" t="s">
        <v>1983</v>
      </c>
      <c r="AB492" t="s">
        <v>1718</v>
      </c>
      <c r="AC492" t="s">
        <v>1719</v>
      </c>
    </row>
    <row r="493" spans="1:29">
      <c r="A493" t="s">
        <v>1706</v>
      </c>
      <c r="B493">
        <v>4000003879</v>
      </c>
      <c r="C493" t="s">
        <v>1707</v>
      </c>
      <c r="D493" t="s">
        <v>1708</v>
      </c>
      <c r="E493">
        <v>2122000</v>
      </c>
      <c r="F493">
        <v>2510348464</v>
      </c>
      <c r="G493">
        <v>192291</v>
      </c>
      <c r="H493" t="s">
        <v>117</v>
      </c>
      <c r="I493" t="s">
        <v>1368</v>
      </c>
      <c r="J493" t="s">
        <v>1372</v>
      </c>
      <c r="K493" t="s">
        <v>1372</v>
      </c>
      <c r="L493">
        <v>2510348464</v>
      </c>
      <c r="M493" t="s">
        <v>1374</v>
      </c>
      <c r="N493" t="s">
        <v>1477</v>
      </c>
      <c r="O493">
        <v>255027258</v>
      </c>
      <c r="P493" t="s">
        <v>1981</v>
      </c>
      <c r="Q493" t="s">
        <v>1231</v>
      </c>
      <c r="R493">
        <v>15</v>
      </c>
      <c r="S493">
        <v>15</v>
      </c>
      <c r="T493" t="s">
        <v>1713</v>
      </c>
      <c r="U493" t="s">
        <v>1253</v>
      </c>
      <c r="V493" t="s">
        <v>2385</v>
      </c>
      <c r="W493">
        <v>192291</v>
      </c>
      <c r="X493" t="s">
        <v>1622</v>
      </c>
      <c r="Y493" t="s">
        <v>1233</v>
      </c>
      <c r="Z493" t="s">
        <v>1803</v>
      </c>
      <c r="AA493" t="s">
        <v>1983</v>
      </c>
      <c r="AB493" t="s">
        <v>1718</v>
      </c>
      <c r="AC493" t="s">
        <v>1719</v>
      </c>
    </row>
    <row r="494" spans="1:29">
      <c r="A494" t="s">
        <v>1706</v>
      </c>
      <c r="B494">
        <v>4000003879</v>
      </c>
      <c r="C494" t="s">
        <v>1707</v>
      </c>
      <c r="D494" t="s">
        <v>1708</v>
      </c>
      <c r="E494">
        <v>2122000</v>
      </c>
      <c r="F494">
        <v>2510349477</v>
      </c>
      <c r="G494">
        <v>192366</v>
      </c>
      <c r="H494" t="s">
        <v>54</v>
      </c>
      <c r="I494" t="s">
        <v>1372</v>
      </c>
      <c r="J494" t="s">
        <v>1474</v>
      </c>
      <c r="K494" t="s">
        <v>1474</v>
      </c>
      <c r="L494">
        <v>2510349477</v>
      </c>
      <c r="M494" t="s">
        <v>1939</v>
      </c>
      <c r="N494" t="s">
        <v>1938</v>
      </c>
      <c r="O494">
        <v>255030778</v>
      </c>
      <c r="P494" t="s">
        <v>1981</v>
      </c>
      <c r="Q494" t="s">
        <v>1231</v>
      </c>
      <c r="R494">
        <v>45</v>
      </c>
      <c r="S494">
        <v>45</v>
      </c>
      <c r="T494" t="s">
        <v>1713</v>
      </c>
      <c r="U494" t="s">
        <v>1253</v>
      </c>
      <c r="V494" t="s">
        <v>2042</v>
      </c>
      <c r="W494">
        <v>192366</v>
      </c>
      <c r="X494">
        <v>0</v>
      </c>
      <c r="Y494" t="s">
        <v>1233</v>
      </c>
      <c r="Z494">
        <v>0</v>
      </c>
      <c r="AA494" t="s">
        <v>1983</v>
      </c>
      <c r="AB494" t="s">
        <v>1718</v>
      </c>
      <c r="AC494" t="s">
        <v>1719</v>
      </c>
    </row>
    <row r="495" spans="1:29">
      <c r="A495" t="s">
        <v>1706</v>
      </c>
      <c r="B495">
        <v>4000003879</v>
      </c>
      <c r="C495" t="s">
        <v>1707</v>
      </c>
      <c r="D495" t="s">
        <v>1708</v>
      </c>
      <c r="E495">
        <v>2122000</v>
      </c>
      <c r="F495">
        <v>2510349563</v>
      </c>
      <c r="G495">
        <v>192290</v>
      </c>
      <c r="H495" t="s">
        <v>317</v>
      </c>
      <c r="I495" t="s">
        <v>1368</v>
      </c>
      <c r="J495" t="s">
        <v>1474</v>
      </c>
      <c r="K495" t="s">
        <v>1474</v>
      </c>
      <c r="L495">
        <v>2510349563</v>
      </c>
      <c r="M495" t="s">
        <v>1374</v>
      </c>
      <c r="N495" t="s">
        <v>1477</v>
      </c>
      <c r="O495">
        <v>255027258</v>
      </c>
      <c r="P495" t="s">
        <v>1981</v>
      </c>
      <c r="Q495" t="s">
        <v>1231</v>
      </c>
      <c r="R495">
        <v>15</v>
      </c>
      <c r="S495">
        <v>15</v>
      </c>
      <c r="T495" t="s">
        <v>1713</v>
      </c>
      <c r="U495" t="s">
        <v>1253</v>
      </c>
      <c r="V495" t="s">
        <v>2386</v>
      </c>
      <c r="W495">
        <v>192290</v>
      </c>
      <c r="X495">
        <v>0</v>
      </c>
      <c r="Y495" t="s">
        <v>1233</v>
      </c>
      <c r="Z495">
        <v>0</v>
      </c>
      <c r="AA495" t="s">
        <v>1983</v>
      </c>
      <c r="AB495" t="s">
        <v>1718</v>
      </c>
      <c r="AC495" t="s">
        <v>1719</v>
      </c>
    </row>
    <row r="496" spans="1:29">
      <c r="A496" t="s">
        <v>1706</v>
      </c>
      <c r="B496">
        <v>4000003879</v>
      </c>
      <c r="C496" t="s">
        <v>1707</v>
      </c>
      <c r="D496" t="s">
        <v>1708</v>
      </c>
      <c r="E496">
        <v>2122000</v>
      </c>
      <c r="F496">
        <v>2510352422</v>
      </c>
      <c r="G496">
        <v>192362</v>
      </c>
      <c r="H496" t="s">
        <v>117</v>
      </c>
      <c r="I496" t="s">
        <v>1372</v>
      </c>
      <c r="J496" t="s">
        <v>1373</v>
      </c>
      <c r="K496" t="s">
        <v>1373</v>
      </c>
      <c r="L496">
        <v>2510352422</v>
      </c>
      <c r="M496" t="s">
        <v>1477</v>
      </c>
      <c r="N496" t="s">
        <v>1477</v>
      </c>
      <c r="O496">
        <v>255027258</v>
      </c>
      <c r="P496" t="s">
        <v>1981</v>
      </c>
      <c r="Q496" t="s">
        <v>1231</v>
      </c>
      <c r="R496">
        <v>15</v>
      </c>
      <c r="S496">
        <v>15</v>
      </c>
      <c r="T496" t="s">
        <v>1713</v>
      </c>
      <c r="U496" t="s">
        <v>1253</v>
      </c>
      <c r="V496" t="s">
        <v>2387</v>
      </c>
      <c r="W496">
        <v>192362</v>
      </c>
      <c r="X496" t="s">
        <v>1622</v>
      </c>
      <c r="Y496" t="s">
        <v>1233</v>
      </c>
      <c r="Z496" t="s">
        <v>1803</v>
      </c>
      <c r="AA496" t="s">
        <v>1983</v>
      </c>
      <c r="AB496" t="s">
        <v>1718</v>
      </c>
      <c r="AC496" t="s">
        <v>1719</v>
      </c>
    </row>
    <row r="497" spans="1:29">
      <c r="A497" t="s">
        <v>1706</v>
      </c>
      <c r="B497">
        <v>4000003879</v>
      </c>
      <c r="C497" t="s">
        <v>1707</v>
      </c>
      <c r="D497" t="s">
        <v>1708</v>
      </c>
      <c r="E497">
        <v>2122000</v>
      </c>
      <c r="F497">
        <v>2510353424</v>
      </c>
      <c r="G497">
        <v>192392</v>
      </c>
      <c r="H497" t="s">
        <v>54</v>
      </c>
      <c r="I497" t="s">
        <v>1373</v>
      </c>
      <c r="J497" t="s">
        <v>2388</v>
      </c>
      <c r="K497" t="s">
        <v>2388</v>
      </c>
      <c r="L497">
        <v>2510353424</v>
      </c>
      <c r="M497" t="s">
        <v>1938</v>
      </c>
      <c r="N497" t="s">
        <v>1938</v>
      </c>
      <c r="O497">
        <v>255030778</v>
      </c>
      <c r="P497" t="s">
        <v>1981</v>
      </c>
      <c r="Q497" t="s">
        <v>1231</v>
      </c>
      <c r="R497">
        <v>45</v>
      </c>
      <c r="S497">
        <v>45</v>
      </c>
      <c r="T497" t="s">
        <v>1713</v>
      </c>
      <c r="U497" t="s">
        <v>1253</v>
      </c>
      <c r="V497" t="s">
        <v>2389</v>
      </c>
      <c r="W497">
        <v>192392</v>
      </c>
      <c r="X497">
        <v>0</v>
      </c>
      <c r="Y497" t="s">
        <v>1233</v>
      </c>
      <c r="Z497">
        <v>0</v>
      </c>
      <c r="AA497" t="s">
        <v>1983</v>
      </c>
      <c r="AB497" t="s">
        <v>1718</v>
      </c>
      <c r="AC497" t="s">
        <v>1719</v>
      </c>
    </row>
    <row r="498" spans="1:29">
      <c r="A498" t="s">
        <v>1706</v>
      </c>
      <c r="B498">
        <v>4000003879</v>
      </c>
      <c r="C498" t="s">
        <v>1707</v>
      </c>
      <c r="D498" t="s">
        <v>1708</v>
      </c>
      <c r="E498">
        <v>2122000</v>
      </c>
      <c r="F498">
        <v>2510353948</v>
      </c>
      <c r="G498">
        <v>192373</v>
      </c>
      <c r="H498" t="s">
        <v>117</v>
      </c>
      <c r="I498" t="s">
        <v>1474</v>
      </c>
      <c r="J498" t="s">
        <v>2388</v>
      </c>
      <c r="K498" t="s">
        <v>2388</v>
      </c>
      <c r="L498">
        <v>2510353948</v>
      </c>
      <c r="M498" t="s">
        <v>2390</v>
      </c>
      <c r="N498" t="s">
        <v>1570</v>
      </c>
      <c r="O498">
        <v>255027847</v>
      </c>
      <c r="P498" t="s">
        <v>1981</v>
      </c>
      <c r="Q498" t="s">
        <v>1231</v>
      </c>
      <c r="R498">
        <v>15</v>
      </c>
      <c r="S498">
        <v>15</v>
      </c>
      <c r="T498" t="s">
        <v>1713</v>
      </c>
      <c r="U498" t="s">
        <v>1253</v>
      </c>
      <c r="V498" t="s">
        <v>2206</v>
      </c>
      <c r="W498">
        <v>192373</v>
      </c>
      <c r="X498">
        <v>0</v>
      </c>
      <c r="Y498" t="s">
        <v>1233</v>
      </c>
      <c r="Z498">
        <v>0</v>
      </c>
      <c r="AA498" t="s">
        <v>1983</v>
      </c>
      <c r="AB498" t="s">
        <v>1718</v>
      </c>
      <c r="AC498" t="s">
        <v>1719</v>
      </c>
    </row>
    <row r="499" spans="1:29">
      <c r="A499" t="s">
        <v>1706</v>
      </c>
      <c r="B499">
        <v>4000003879</v>
      </c>
      <c r="C499" t="s">
        <v>1707</v>
      </c>
      <c r="D499" t="s">
        <v>1708</v>
      </c>
      <c r="E499">
        <v>2122000</v>
      </c>
      <c r="F499">
        <v>2510357680</v>
      </c>
      <c r="G499">
        <v>192390</v>
      </c>
      <c r="H499" t="s">
        <v>117</v>
      </c>
      <c r="I499" t="s">
        <v>1373</v>
      </c>
      <c r="J499" t="s">
        <v>1559</v>
      </c>
      <c r="K499" t="s">
        <v>1559</v>
      </c>
      <c r="L499">
        <v>2510357680</v>
      </c>
      <c r="M499" t="s">
        <v>1516</v>
      </c>
      <c r="N499" t="s">
        <v>1570</v>
      </c>
      <c r="O499">
        <v>255027847</v>
      </c>
      <c r="P499" t="s">
        <v>1981</v>
      </c>
      <c r="Q499" t="s">
        <v>1231</v>
      </c>
      <c r="R499">
        <v>15</v>
      </c>
      <c r="S499">
        <v>15</v>
      </c>
      <c r="T499" t="s">
        <v>1713</v>
      </c>
      <c r="U499" t="s">
        <v>1253</v>
      </c>
      <c r="V499" t="s">
        <v>2391</v>
      </c>
      <c r="W499">
        <v>192390</v>
      </c>
      <c r="X499">
        <v>0</v>
      </c>
      <c r="Y499" t="s">
        <v>1233</v>
      </c>
      <c r="Z499">
        <v>0</v>
      </c>
      <c r="AA499" t="s">
        <v>1983</v>
      </c>
      <c r="AB499" t="s">
        <v>1718</v>
      </c>
      <c r="AC499" t="s">
        <v>1719</v>
      </c>
    </row>
    <row r="500" spans="1:29">
      <c r="A500" t="s">
        <v>1706</v>
      </c>
      <c r="B500">
        <v>4000003879</v>
      </c>
      <c r="C500" t="s">
        <v>1707</v>
      </c>
      <c r="D500" t="s">
        <v>1708</v>
      </c>
      <c r="E500">
        <v>2122000</v>
      </c>
      <c r="F500">
        <v>2510359262</v>
      </c>
      <c r="G500">
        <v>192446</v>
      </c>
      <c r="H500" t="s">
        <v>54</v>
      </c>
      <c r="I500" t="s">
        <v>1375</v>
      </c>
      <c r="J500" t="s">
        <v>1559</v>
      </c>
      <c r="K500" t="s">
        <v>1559</v>
      </c>
      <c r="L500">
        <v>2510359262</v>
      </c>
      <c r="M500" t="s">
        <v>1942</v>
      </c>
      <c r="N500" t="s">
        <v>1480</v>
      </c>
      <c r="O500">
        <v>255031399</v>
      </c>
      <c r="P500" t="s">
        <v>1981</v>
      </c>
      <c r="Q500" t="s">
        <v>1231</v>
      </c>
      <c r="R500">
        <v>45</v>
      </c>
      <c r="S500">
        <v>45</v>
      </c>
      <c r="T500" t="s">
        <v>1713</v>
      </c>
      <c r="U500" t="s">
        <v>1253</v>
      </c>
      <c r="V500" t="s">
        <v>2141</v>
      </c>
      <c r="W500">
        <v>192446</v>
      </c>
      <c r="X500">
        <v>0</v>
      </c>
      <c r="Y500" t="s">
        <v>1233</v>
      </c>
      <c r="Z500">
        <v>0</v>
      </c>
      <c r="AA500" t="s">
        <v>1983</v>
      </c>
      <c r="AB500" t="s">
        <v>1718</v>
      </c>
      <c r="AC500" t="s">
        <v>1719</v>
      </c>
    </row>
    <row r="501" spans="1:29">
      <c r="A501" t="s">
        <v>1706</v>
      </c>
      <c r="B501">
        <v>4000003879</v>
      </c>
      <c r="C501" t="s">
        <v>1707</v>
      </c>
      <c r="D501" t="s">
        <v>1708</v>
      </c>
      <c r="E501">
        <v>2122000</v>
      </c>
      <c r="F501">
        <v>2510364686</v>
      </c>
      <c r="G501">
        <v>192405</v>
      </c>
      <c r="H501" t="s">
        <v>117</v>
      </c>
      <c r="I501" t="s">
        <v>1373</v>
      </c>
      <c r="J501" t="s">
        <v>1374</v>
      </c>
      <c r="K501" t="s">
        <v>1374</v>
      </c>
      <c r="L501">
        <v>2510364686</v>
      </c>
      <c r="M501" t="s">
        <v>1516</v>
      </c>
      <c r="N501" t="s">
        <v>1570</v>
      </c>
      <c r="O501">
        <v>255027847</v>
      </c>
      <c r="P501" t="s">
        <v>1981</v>
      </c>
      <c r="Q501" t="s">
        <v>1231</v>
      </c>
      <c r="R501">
        <v>15</v>
      </c>
      <c r="S501">
        <v>15</v>
      </c>
      <c r="T501" t="s">
        <v>1713</v>
      </c>
      <c r="U501" t="s">
        <v>1253</v>
      </c>
      <c r="V501" t="s">
        <v>2392</v>
      </c>
      <c r="W501">
        <v>192405</v>
      </c>
      <c r="X501">
        <v>0</v>
      </c>
      <c r="Y501" t="s">
        <v>1233</v>
      </c>
      <c r="Z501">
        <v>0</v>
      </c>
      <c r="AA501" t="s">
        <v>1983</v>
      </c>
      <c r="AB501" t="s">
        <v>1718</v>
      </c>
      <c r="AC501" t="s">
        <v>1719</v>
      </c>
    </row>
    <row r="502" spans="1:29">
      <c r="A502" t="s">
        <v>1706</v>
      </c>
      <c r="B502">
        <v>4000003879</v>
      </c>
      <c r="C502" t="s">
        <v>1707</v>
      </c>
      <c r="D502" t="s">
        <v>1708</v>
      </c>
      <c r="E502">
        <v>2122000</v>
      </c>
      <c r="F502">
        <v>2510364687</v>
      </c>
      <c r="G502">
        <v>192393</v>
      </c>
      <c r="H502" t="s">
        <v>117</v>
      </c>
      <c r="I502" t="s">
        <v>1373</v>
      </c>
      <c r="J502" t="s">
        <v>1374</v>
      </c>
      <c r="K502" t="s">
        <v>1374</v>
      </c>
      <c r="L502">
        <v>2510364687</v>
      </c>
      <c r="M502" t="s">
        <v>1516</v>
      </c>
      <c r="N502" t="s">
        <v>1570</v>
      </c>
      <c r="O502">
        <v>255027847</v>
      </c>
      <c r="P502" t="s">
        <v>1981</v>
      </c>
      <c r="Q502" t="s">
        <v>1231</v>
      </c>
      <c r="R502">
        <v>15</v>
      </c>
      <c r="S502">
        <v>15</v>
      </c>
      <c r="T502" t="s">
        <v>1713</v>
      </c>
      <c r="U502" t="s">
        <v>1253</v>
      </c>
      <c r="V502" t="s">
        <v>2393</v>
      </c>
      <c r="W502">
        <v>192393</v>
      </c>
      <c r="X502">
        <v>0</v>
      </c>
      <c r="Y502" t="s">
        <v>1233</v>
      </c>
      <c r="Z502">
        <v>0</v>
      </c>
      <c r="AA502" t="s">
        <v>1983</v>
      </c>
      <c r="AB502" t="s">
        <v>1718</v>
      </c>
      <c r="AC502" t="s">
        <v>1719</v>
      </c>
    </row>
    <row r="503" spans="1:29">
      <c r="A503" t="s">
        <v>1706</v>
      </c>
      <c r="B503">
        <v>4000003879</v>
      </c>
      <c r="C503" t="s">
        <v>1707</v>
      </c>
      <c r="D503" t="s">
        <v>1708</v>
      </c>
      <c r="E503">
        <v>2122000</v>
      </c>
      <c r="F503">
        <v>2510365107</v>
      </c>
      <c r="G503">
        <v>192384</v>
      </c>
      <c r="H503" t="s">
        <v>155</v>
      </c>
      <c r="I503" t="s">
        <v>1371</v>
      </c>
      <c r="J503" t="s">
        <v>1374</v>
      </c>
      <c r="K503" t="s">
        <v>1374</v>
      </c>
      <c r="L503">
        <v>2510365107</v>
      </c>
      <c r="M503" t="s">
        <v>1382</v>
      </c>
      <c r="N503" t="s">
        <v>1570</v>
      </c>
      <c r="O503">
        <v>255027847</v>
      </c>
      <c r="P503" t="s">
        <v>1981</v>
      </c>
      <c r="Q503" t="s">
        <v>1231</v>
      </c>
      <c r="R503">
        <v>15</v>
      </c>
      <c r="S503">
        <v>15</v>
      </c>
      <c r="T503" t="s">
        <v>1713</v>
      </c>
      <c r="U503" t="s">
        <v>1253</v>
      </c>
      <c r="V503" t="s">
        <v>2394</v>
      </c>
      <c r="W503">
        <v>192384</v>
      </c>
      <c r="X503">
        <v>0</v>
      </c>
      <c r="Y503" t="s">
        <v>1233</v>
      </c>
      <c r="Z503">
        <v>0</v>
      </c>
      <c r="AA503" t="s">
        <v>1983</v>
      </c>
      <c r="AB503" t="s">
        <v>1718</v>
      </c>
      <c r="AC503" t="s">
        <v>1719</v>
      </c>
    </row>
    <row r="504" spans="1:29">
      <c r="A504" t="s">
        <v>1706</v>
      </c>
      <c r="B504">
        <v>4000003879</v>
      </c>
      <c r="C504" t="s">
        <v>1707</v>
      </c>
      <c r="D504" t="s">
        <v>1708</v>
      </c>
      <c r="E504">
        <v>2122000</v>
      </c>
      <c r="F504">
        <v>2510366723</v>
      </c>
      <c r="G504">
        <v>192468</v>
      </c>
      <c r="H504" t="s">
        <v>54</v>
      </c>
      <c r="I504" t="s">
        <v>1377</v>
      </c>
      <c r="J504" t="s">
        <v>1374</v>
      </c>
      <c r="K504" t="s">
        <v>1374</v>
      </c>
      <c r="L504">
        <v>2510366723</v>
      </c>
      <c r="M504" t="s">
        <v>1398</v>
      </c>
      <c r="N504" t="s">
        <v>1480</v>
      </c>
      <c r="O504">
        <v>255031399</v>
      </c>
      <c r="P504" t="s">
        <v>1981</v>
      </c>
      <c r="Q504" t="s">
        <v>1231</v>
      </c>
      <c r="R504">
        <v>45</v>
      </c>
      <c r="S504">
        <v>45</v>
      </c>
      <c r="T504" t="s">
        <v>1713</v>
      </c>
      <c r="U504" t="s">
        <v>1253</v>
      </c>
      <c r="V504" t="s">
        <v>2395</v>
      </c>
      <c r="W504">
        <v>192468</v>
      </c>
      <c r="X504">
        <v>0</v>
      </c>
      <c r="Y504" t="s">
        <v>1233</v>
      </c>
      <c r="Z504">
        <v>0</v>
      </c>
      <c r="AA504" t="s">
        <v>1983</v>
      </c>
      <c r="AB504" t="s">
        <v>1718</v>
      </c>
      <c r="AC504" t="s">
        <v>1719</v>
      </c>
    </row>
    <row r="505" spans="1:29">
      <c r="A505" t="s">
        <v>1706</v>
      </c>
      <c r="B505">
        <v>4000003879</v>
      </c>
      <c r="C505" t="s">
        <v>1707</v>
      </c>
      <c r="D505" t="s">
        <v>1708</v>
      </c>
      <c r="E505">
        <v>2122000</v>
      </c>
      <c r="F505">
        <v>2510368158</v>
      </c>
      <c r="G505">
        <v>192378</v>
      </c>
      <c r="H505" t="s">
        <v>117</v>
      </c>
      <c r="I505" t="s">
        <v>1371</v>
      </c>
      <c r="J505" t="s">
        <v>1376</v>
      </c>
      <c r="K505" t="s">
        <v>1376</v>
      </c>
      <c r="L505">
        <v>2510368158</v>
      </c>
      <c r="M505" t="s">
        <v>1382</v>
      </c>
      <c r="N505" t="s">
        <v>1570</v>
      </c>
      <c r="O505">
        <v>255027847</v>
      </c>
      <c r="P505" t="s">
        <v>1981</v>
      </c>
      <c r="Q505" t="s">
        <v>1231</v>
      </c>
      <c r="R505">
        <v>15</v>
      </c>
      <c r="S505">
        <v>15</v>
      </c>
      <c r="T505" t="s">
        <v>1713</v>
      </c>
      <c r="U505" t="s">
        <v>1253</v>
      </c>
      <c r="V505" t="s">
        <v>2396</v>
      </c>
      <c r="W505">
        <v>192378</v>
      </c>
      <c r="X505">
        <v>0</v>
      </c>
      <c r="Y505" t="s">
        <v>1233</v>
      </c>
      <c r="Z505">
        <v>0</v>
      </c>
      <c r="AA505" t="s">
        <v>1983</v>
      </c>
      <c r="AB505" t="s">
        <v>1718</v>
      </c>
      <c r="AC505" t="s">
        <v>1719</v>
      </c>
    </row>
    <row r="506" spans="1:29">
      <c r="A506" t="s">
        <v>1706</v>
      </c>
      <c r="B506">
        <v>4000003879</v>
      </c>
      <c r="C506" t="s">
        <v>1707</v>
      </c>
      <c r="D506" t="s">
        <v>1708</v>
      </c>
      <c r="E506">
        <v>2122000</v>
      </c>
      <c r="F506">
        <v>2510372444</v>
      </c>
      <c r="G506">
        <v>192383</v>
      </c>
      <c r="H506" t="s">
        <v>135</v>
      </c>
      <c r="I506" t="s">
        <v>1371</v>
      </c>
      <c r="J506" t="s">
        <v>1379</v>
      </c>
      <c r="K506" t="s">
        <v>1379</v>
      </c>
      <c r="L506">
        <v>2510372444</v>
      </c>
      <c r="M506" t="s">
        <v>1382</v>
      </c>
      <c r="N506" t="s">
        <v>1570</v>
      </c>
      <c r="O506">
        <v>255027847</v>
      </c>
      <c r="P506" t="s">
        <v>1981</v>
      </c>
      <c r="Q506" t="s">
        <v>1231</v>
      </c>
      <c r="R506">
        <v>15</v>
      </c>
      <c r="S506">
        <v>15</v>
      </c>
      <c r="T506" t="s">
        <v>1713</v>
      </c>
      <c r="U506" t="s">
        <v>1253</v>
      </c>
      <c r="V506" t="s">
        <v>2361</v>
      </c>
      <c r="W506">
        <v>192383</v>
      </c>
      <c r="X506">
        <v>0</v>
      </c>
      <c r="Y506" t="s">
        <v>1233</v>
      </c>
      <c r="Z506">
        <v>0</v>
      </c>
      <c r="AA506" t="s">
        <v>1983</v>
      </c>
      <c r="AB506" t="s">
        <v>1718</v>
      </c>
      <c r="AC506" t="s">
        <v>1719</v>
      </c>
    </row>
    <row r="507" spans="1:29">
      <c r="A507" t="s">
        <v>1706</v>
      </c>
      <c r="B507">
        <v>4000003879</v>
      </c>
      <c r="C507" t="s">
        <v>1707</v>
      </c>
      <c r="D507" t="s">
        <v>1708</v>
      </c>
      <c r="E507">
        <v>2122000</v>
      </c>
      <c r="F507">
        <v>2510375416</v>
      </c>
      <c r="G507">
        <v>192493</v>
      </c>
      <c r="H507" t="s">
        <v>481</v>
      </c>
      <c r="I507" t="s">
        <v>1374</v>
      </c>
      <c r="J507" t="s">
        <v>1477</v>
      </c>
      <c r="K507" t="s">
        <v>1477</v>
      </c>
      <c r="L507">
        <v>2510375416</v>
      </c>
      <c r="M507" t="s">
        <v>1383</v>
      </c>
      <c r="N507" t="s">
        <v>1664</v>
      </c>
      <c r="O507">
        <v>255028986</v>
      </c>
      <c r="P507" t="s">
        <v>1981</v>
      </c>
      <c r="Q507" t="s">
        <v>1231</v>
      </c>
      <c r="R507">
        <v>15</v>
      </c>
      <c r="S507">
        <v>15</v>
      </c>
      <c r="T507" t="s">
        <v>1713</v>
      </c>
      <c r="U507" t="s">
        <v>1253</v>
      </c>
      <c r="V507" t="s">
        <v>2397</v>
      </c>
      <c r="W507">
        <v>192493</v>
      </c>
      <c r="X507">
        <v>0</v>
      </c>
      <c r="Y507" t="s">
        <v>1233</v>
      </c>
      <c r="Z507">
        <v>0</v>
      </c>
      <c r="AA507" t="s">
        <v>1983</v>
      </c>
      <c r="AB507" t="s">
        <v>1718</v>
      </c>
      <c r="AC507" t="s">
        <v>1719</v>
      </c>
    </row>
    <row r="508" spans="1:29">
      <c r="A508" t="s">
        <v>1706</v>
      </c>
      <c r="B508">
        <v>4000003879</v>
      </c>
      <c r="C508" t="s">
        <v>1707</v>
      </c>
      <c r="D508" t="s">
        <v>1708</v>
      </c>
      <c r="E508">
        <v>2122000</v>
      </c>
      <c r="F508">
        <v>2510375642</v>
      </c>
      <c r="G508">
        <v>192534</v>
      </c>
      <c r="H508" t="s">
        <v>54</v>
      </c>
      <c r="I508" t="s">
        <v>1379</v>
      </c>
      <c r="J508" t="s">
        <v>1477</v>
      </c>
      <c r="K508" t="s">
        <v>1477</v>
      </c>
      <c r="L508">
        <v>2510375642</v>
      </c>
      <c r="M508" t="s">
        <v>1667</v>
      </c>
      <c r="N508" t="s">
        <v>1572</v>
      </c>
      <c r="O508">
        <v>255032018</v>
      </c>
      <c r="P508" t="s">
        <v>1981</v>
      </c>
      <c r="Q508" t="s">
        <v>1231</v>
      </c>
      <c r="R508">
        <v>45</v>
      </c>
      <c r="S508">
        <v>45</v>
      </c>
      <c r="T508" t="s">
        <v>1713</v>
      </c>
      <c r="U508" t="s">
        <v>1253</v>
      </c>
      <c r="V508" t="s">
        <v>1993</v>
      </c>
      <c r="W508">
        <v>192534</v>
      </c>
      <c r="X508">
        <v>0</v>
      </c>
      <c r="Y508" t="s">
        <v>1233</v>
      </c>
      <c r="Z508">
        <v>0</v>
      </c>
      <c r="AA508" t="s">
        <v>1983</v>
      </c>
      <c r="AB508" t="s">
        <v>1718</v>
      </c>
      <c r="AC508" t="s">
        <v>1719</v>
      </c>
    </row>
    <row r="509" spans="1:29">
      <c r="A509" t="s">
        <v>1706</v>
      </c>
      <c r="B509">
        <v>4000003879</v>
      </c>
      <c r="C509" t="s">
        <v>1707</v>
      </c>
      <c r="D509" t="s">
        <v>1708</v>
      </c>
      <c r="E509">
        <v>2122000</v>
      </c>
      <c r="F509">
        <v>2510375935</v>
      </c>
      <c r="G509">
        <v>192382</v>
      </c>
      <c r="H509" t="s">
        <v>117</v>
      </c>
      <c r="I509" t="s">
        <v>1371</v>
      </c>
      <c r="J509" t="s">
        <v>1477</v>
      </c>
      <c r="K509" t="s">
        <v>1477</v>
      </c>
      <c r="L509">
        <v>2510375935</v>
      </c>
      <c r="M509" t="s">
        <v>1382</v>
      </c>
      <c r="N509" t="s">
        <v>1570</v>
      </c>
      <c r="O509">
        <v>255027847</v>
      </c>
      <c r="P509" t="s">
        <v>1981</v>
      </c>
      <c r="Q509" t="s">
        <v>1231</v>
      </c>
      <c r="R509">
        <v>15</v>
      </c>
      <c r="S509">
        <v>15</v>
      </c>
      <c r="T509" t="s">
        <v>1713</v>
      </c>
      <c r="U509" t="s">
        <v>1253</v>
      </c>
      <c r="V509" t="s">
        <v>2321</v>
      </c>
      <c r="W509">
        <v>192382</v>
      </c>
      <c r="X509" t="s">
        <v>1622</v>
      </c>
      <c r="Y509" t="s">
        <v>1233</v>
      </c>
      <c r="Z509" t="s">
        <v>1803</v>
      </c>
      <c r="AA509" t="s">
        <v>1983</v>
      </c>
      <c r="AB509" t="s">
        <v>1718</v>
      </c>
      <c r="AC509" t="s">
        <v>1719</v>
      </c>
    </row>
    <row r="510" spans="1:29">
      <c r="A510" t="s">
        <v>1706</v>
      </c>
      <c r="B510">
        <v>4000003879</v>
      </c>
      <c r="C510" t="s">
        <v>1707</v>
      </c>
      <c r="D510" t="s">
        <v>1708</v>
      </c>
      <c r="E510">
        <v>2122000</v>
      </c>
      <c r="F510">
        <v>2510382759</v>
      </c>
      <c r="G510">
        <v>192533</v>
      </c>
      <c r="H510" t="s">
        <v>252</v>
      </c>
      <c r="I510" t="s">
        <v>1379</v>
      </c>
      <c r="J510" t="s">
        <v>1382</v>
      </c>
      <c r="K510" t="s">
        <v>1382</v>
      </c>
      <c r="L510">
        <v>2510382759</v>
      </c>
      <c r="M510" t="s">
        <v>1664</v>
      </c>
      <c r="N510" t="s">
        <v>1664</v>
      </c>
      <c r="O510">
        <v>255028986</v>
      </c>
      <c r="P510" t="s">
        <v>1981</v>
      </c>
      <c r="Q510" t="s">
        <v>1231</v>
      </c>
      <c r="R510">
        <v>15</v>
      </c>
      <c r="S510">
        <v>15</v>
      </c>
      <c r="T510" t="s">
        <v>1713</v>
      </c>
      <c r="U510" t="s">
        <v>1253</v>
      </c>
      <c r="V510" t="s">
        <v>2107</v>
      </c>
      <c r="W510">
        <v>192533</v>
      </c>
      <c r="X510">
        <v>0</v>
      </c>
      <c r="Y510" t="s">
        <v>1233</v>
      </c>
      <c r="Z510">
        <v>0</v>
      </c>
      <c r="AA510" t="s">
        <v>1983</v>
      </c>
      <c r="AB510" t="s">
        <v>1718</v>
      </c>
      <c r="AC510" t="s">
        <v>1719</v>
      </c>
    </row>
    <row r="511" spans="1:29">
      <c r="A511" t="s">
        <v>1706</v>
      </c>
      <c r="B511">
        <v>4000003879</v>
      </c>
      <c r="C511" t="s">
        <v>1707</v>
      </c>
      <c r="D511" t="s">
        <v>1708</v>
      </c>
      <c r="E511">
        <v>2122000</v>
      </c>
      <c r="F511">
        <v>2510383231</v>
      </c>
      <c r="G511">
        <v>192556</v>
      </c>
      <c r="H511" t="s">
        <v>54</v>
      </c>
      <c r="I511" t="s">
        <v>1378</v>
      </c>
      <c r="J511" t="s">
        <v>1382</v>
      </c>
      <c r="K511" t="s">
        <v>1382</v>
      </c>
      <c r="L511">
        <v>2510383231</v>
      </c>
      <c r="M511" t="s">
        <v>1400</v>
      </c>
      <c r="N511" t="s">
        <v>1572</v>
      </c>
      <c r="O511">
        <v>255032018</v>
      </c>
      <c r="P511" t="s">
        <v>1981</v>
      </c>
      <c r="Q511" t="s">
        <v>1231</v>
      </c>
      <c r="R511">
        <v>45</v>
      </c>
      <c r="S511">
        <v>45</v>
      </c>
      <c r="T511" t="s">
        <v>1713</v>
      </c>
      <c r="U511" t="s">
        <v>1253</v>
      </c>
      <c r="V511" t="s">
        <v>2398</v>
      </c>
      <c r="W511">
        <v>192556</v>
      </c>
      <c r="X511">
        <v>0</v>
      </c>
      <c r="Y511" t="s">
        <v>1233</v>
      </c>
      <c r="Z511">
        <v>0</v>
      </c>
      <c r="AA511" t="s">
        <v>1983</v>
      </c>
      <c r="AB511" t="s">
        <v>1718</v>
      </c>
      <c r="AC511" t="s">
        <v>1719</v>
      </c>
    </row>
    <row r="512" spans="1:29">
      <c r="A512" t="s">
        <v>1706</v>
      </c>
      <c r="B512">
        <v>4000003879</v>
      </c>
      <c r="C512" t="s">
        <v>1707</v>
      </c>
      <c r="D512" t="s">
        <v>1708</v>
      </c>
      <c r="E512">
        <v>2122000</v>
      </c>
      <c r="F512">
        <v>2510383767</v>
      </c>
      <c r="G512">
        <v>192385</v>
      </c>
      <c r="H512" t="s">
        <v>80</v>
      </c>
      <c r="I512" t="s">
        <v>1371</v>
      </c>
      <c r="J512" t="s">
        <v>1382</v>
      </c>
      <c r="K512" t="s">
        <v>1382</v>
      </c>
      <c r="L512">
        <v>2510383767</v>
      </c>
      <c r="M512" t="s">
        <v>1382</v>
      </c>
      <c r="N512" t="s">
        <v>1664</v>
      </c>
      <c r="O512">
        <v>255028986</v>
      </c>
      <c r="P512" t="s">
        <v>1981</v>
      </c>
      <c r="Q512" t="s">
        <v>1231</v>
      </c>
      <c r="R512">
        <v>15</v>
      </c>
      <c r="S512">
        <v>15</v>
      </c>
      <c r="T512" t="s">
        <v>1713</v>
      </c>
      <c r="U512" t="s">
        <v>1253</v>
      </c>
      <c r="V512" t="s">
        <v>2352</v>
      </c>
      <c r="W512">
        <v>192385</v>
      </c>
      <c r="X512" t="s">
        <v>1622</v>
      </c>
      <c r="Y512" t="s">
        <v>1233</v>
      </c>
      <c r="Z512" t="s">
        <v>1803</v>
      </c>
      <c r="AA512" t="s">
        <v>1983</v>
      </c>
      <c r="AB512" t="s">
        <v>1718</v>
      </c>
      <c r="AC512" t="s">
        <v>1719</v>
      </c>
    </row>
    <row r="513" spans="1:29">
      <c r="A513" t="s">
        <v>1706</v>
      </c>
      <c r="B513">
        <v>4000003879</v>
      </c>
      <c r="C513" t="s">
        <v>1707</v>
      </c>
      <c r="D513" t="s">
        <v>1708</v>
      </c>
      <c r="E513">
        <v>2122000</v>
      </c>
      <c r="F513">
        <v>2510384547</v>
      </c>
      <c r="G513">
        <v>192499</v>
      </c>
      <c r="H513" t="s">
        <v>117</v>
      </c>
      <c r="I513" t="s">
        <v>1374</v>
      </c>
      <c r="J513" t="s">
        <v>1516</v>
      </c>
      <c r="K513" t="s">
        <v>1516</v>
      </c>
      <c r="L513">
        <v>2510384547</v>
      </c>
      <c r="M513" t="s">
        <v>1383</v>
      </c>
      <c r="N513" t="s">
        <v>1664</v>
      </c>
      <c r="O513">
        <v>255028986</v>
      </c>
      <c r="P513" t="s">
        <v>1981</v>
      </c>
      <c r="Q513" t="s">
        <v>1231</v>
      </c>
      <c r="R513">
        <v>15</v>
      </c>
      <c r="S513">
        <v>15</v>
      </c>
      <c r="T513" t="s">
        <v>1713</v>
      </c>
      <c r="U513" t="s">
        <v>1253</v>
      </c>
      <c r="V513" t="s">
        <v>2037</v>
      </c>
      <c r="W513">
        <v>192499</v>
      </c>
      <c r="X513">
        <v>0</v>
      </c>
      <c r="Y513" t="s">
        <v>1233</v>
      </c>
      <c r="Z513">
        <v>0</v>
      </c>
      <c r="AA513" t="s">
        <v>1983</v>
      </c>
      <c r="AB513" t="s">
        <v>1718</v>
      </c>
      <c r="AC513" t="s">
        <v>1719</v>
      </c>
    </row>
    <row r="514" spans="1:29">
      <c r="A514" t="s">
        <v>1706</v>
      </c>
      <c r="B514">
        <v>4000003879</v>
      </c>
      <c r="C514" t="s">
        <v>1707</v>
      </c>
      <c r="D514" t="s">
        <v>1708</v>
      </c>
      <c r="E514">
        <v>2122000</v>
      </c>
      <c r="F514">
        <v>2510385502</v>
      </c>
      <c r="G514">
        <v>192517</v>
      </c>
      <c r="H514" t="s">
        <v>117</v>
      </c>
      <c r="I514" t="s">
        <v>1376</v>
      </c>
      <c r="J514" t="s">
        <v>1516</v>
      </c>
      <c r="K514" t="s">
        <v>1516</v>
      </c>
      <c r="L514">
        <v>2510385502</v>
      </c>
      <c r="M514" t="s">
        <v>1463</v>
      </c>
      <c r="N514" t="s">
        <v>1664</v>
      </c>
      <c r="O514">
        <v>255028986</v>
      </c>
      <c r="P514" t="s">
        <v>1981</v>
      </c>
      <c r="Q514" t="s">
        <v>1231</v>
      </c>
      <c r="R514">
        <v>15</v>
      </c>
      <c r="S514">
        <v>15</v>
      </c>
      <c r="T514" t="s">
        <v>1713</v>
      </c>
      <c r="U514" t="s">
        <v>1253</v>
      </c>
      <c r="V514" t="s">
        <v>2069</v>
      </c>
      <c r="W514">
        <v>192517</v>
      </c>
      <c r="X514">
        <v>0</v>
      </c>
      <c r="Y514" t="s">
        <v>1233</v>
      </c>
      <c r="Z514">
        <v>0</v>
      </c>
      <c r="AA514" t="s">
        <v>1983</v>
      </c>
      <c r="AB514" t="s">
        <v>1718</v>
      </c>
      <c r="AC514" t="s">
        <v>1719</v>
      </c>
    </row>
    <row r="515" spans="1:29">
      <c r="A515" t="s">
        <v>1706</v>
      </c>
      <c r="B515">
        <v>4000003879</v>
      </c>
      <c r="C515" t="s">
        <v>1707</v>
      </c>
      <c r="D515" t="s">
        <v>1708</v>
      </c>
      <c r="E515">
        <v>2122000</v>
      </c>
      <c r="F515">
        <v>2510387110</v>
      </c>
      <c r="G515">
        <v>192367</v>
      </c>
      <c r="H515" t="s">
        <v>117</v>
      </c>
      <c r="I515" t="s">
        <v>1474</v>
      </c>
      <c r="J515" t="s">
        <v>1516</v>
      </c>
      <c r="K515" t="s">
        <v>1516</v>
      </c>
      <c r="L515">
        <v>2510387110</v>
      </c>
      <c r="M515" t="s">
        <v>2390</v>
      </c>
      <c r="N515" t="s">
        <v>1664</v>
      </c>
      <c r="O515">
        <v>255028986</v>
      </c>
      <c r="P515" t="s">
        <v>1981</v>
      </c>
      <c r="Q515" t="s">
        <v>1231</v>
      </c>
      <c r="R515">
        <v>15</v>
      </c>
      <c r="S515">
        <v>15</v>
      </c>
      <c r="T515" t="s">
        <v>1713</v>
      </c>
      <c r="U515" t="s">
        <v>1253</v>
      </c>
      <c r="V515" t="s">
        <v>2354</v>
      </c>
      <c r="W515">
        <v>192367</v>
      </c>
      <c r="X515">
        <v>0</v>
      </c>
      <c r="Y515" t="s">
        <v>1233</v>
      </c>
      <c r="Z515">
        <v>0</v>
      </c>
      <c r="AA515" t="s">
        <v>1983</v>
      </c>
      <c r="AB515" t="s">
        <v>1718</v>
      </c>
      <c r="AC515" t="s">
        <v>1719</v>
      </c>
    </row>
    <row r="516" spans="1:29">
      <c r="A516" t="s">
        <v>1706</v>
      </c>
      <c r="B516">
        <v>4000003879</v>
      </c>
      <c r="C516" t="s">
        <v>1707</v>
      </c>
      <c r="D516" t="s">
        <v>1708</v>
      </c>
      <c r="E516">
        <v>2122000</v>
      </c>
      <c r="F516">
        <v>2510387454</v>
      </c>
      <c r="G516">
        <v>192276</v>
      </c>
      <c r="H516" t="s">
        <v>117</v>
      </c>
      <c r="I516" t="s">
        <v>1547</v>
      </c>
      <c r="J516" t="s">
        <v>1516</v>
      </c>
      <c r="K516" t="s">
        <v>1516</v>
      </c>
      <c r="L516">
        <v>2510387454</v>
      </c>
      <c r="M516" t="s">
        <v>2399</v>
      </c>
      <c r="N516" t="s">
        <v>1664</v>
      </c>
      <c r="O516">
        <v>255028986</v>
      </c>
      <c r="P516" t="s">
        <v>1981</v>
      </c>
      <c r="Q516" t="s">
        <v>1231</v>
      </c>
      <c r="R516">
        <v>15</v>
      </c>
      <c r="S516">
        <v>15</v>
      </c>
      <c r="T516" t="s">
        <v>1713</v>
      </c>
      <c r="U516" t="s">
        <v>1253</v>
      </c>
      <c r="V516" t="s">
        <v>2400</v>
      </c>
      <c r="W516">
        <v>192276</v>
      </c>
      <c r="X516">
        <v>0</v>
      </c>
      <c r="Y516" t="s">
        <v>1233</v>
      </c>
      <c r="Z516">
        <v>0</v>
      </c>
      <c r="AA516" t="s">
        <v>1983</v>
      </c>
      <c r="AB516" t="s">
        <v>1718</v>
      </c>
      <c r="AC516" t="s">
        <v>1719</v>
      </c>
    </row>
    <row r="517" spans="1:29">
      <c r="A517" t="s">
        <v>1706</v>
      </c>
      <c r="B517">
        <v>4000003879</v>
      </c>
      <c r="C517" t="s">
        <v>1707</v>
      </c>
      <c r="D517" t="s">
        <v>1708</v>
      </c>
      <c r="E517">
        <v>2122000</v>
      </c>
      <c r="F517">
        <v>2510387501</v>
      </c>
      <c r="G517">
        <v>192525</v>
      </c>
      <c r="H517" t="s">
        <v>117</v>
      </c>
      <c r="I517" t="s">
        <v>1376</v>
      </c>
      <c r="J517" t="s">
        <v>1381</v>
      </c>
      <c r="K517" t="s">
        <v>1381</v>
      </c>
      <c r="L517">
        <v>2510387501</v>
      </c>
      <c r="M517" t="s">
        <v>1463</v>
      </c>
      <c r="N517" t="s">
        <v>1664</v>
      </c>
      <c r="O517">
        <v>255028986</v>
      </c>
      <c r="P517" t="s">
        <v>1981</v>
      </c>
      <c r="Q517" t="s">
        <v>1231</v>
      </c>
      <c r="R517">
        <v>15</v>
      </c>
      <c r="S517">
        <v>15</v>
      </c>
      <c r="T517" t="s">
        <v>1713</v>
      </c>
      <c r="U517" t="s">
        <v>1253</v>
      </c>
      <c r="V517" t="s">
        <v>2334</v>
      </c>
      <c r="W517">
        <v>192525</v>
      </c>
      <c r="X517">
        <v>0</v>
      </c>
      <c r="Y517" t="s">
        <v>1233</v>
      </c>
      <c r="Z517">
        <v>0</v>
      </c>
      <c r="AA517" t="s">
        <v>1983</v>
      </c>
      <c r="AB517" t="s">
        <v>1718</v>
      </c>
      <c r="AC517" t="s">
        <v>1719</v>
      </c>
    </row>
    <row r="518" spans="1:29">
      <c r="A518" t="s">
        <v>1706</v>
      </c>
      <c r="B518">
        <v>4000003879</v>
      </c>
      <c r="C518" t="s">
        <v>1707</v>
      </c>
      <c r="D518" t="s">
        <v>1708</v>
      </c>
      <c r="E518">
        <v>2122000</v>
      </c>
      <c r="F518">
        <v>2510388892</v>
      </c>
      <c r="G518">
        <v>192491</v>
      </c>
      <c r="H518" t="s">
        <v>117</v>
      </c>
      <c r="I518" t="s">
        <v>1374</v>
      </c>
      <c r="J518" t="s">
        <v>1381</v>
      </c>
      <c r="K518" t="s">
        <v>1381</v>
      </c>
      <c r="L518">
        <v>2510388892</v>
      </c>
      <c r="M518" t="s">
        <v>1383</v>
      </c>
      <c r="N518" t="s">
        <v>1664</v>
      </c>
      <c r="O518">
        <v>255028986</v>
      </c>
      <c r="P518" t="s">
        <v>1981</v>
      </c>
      <c r="Q518" t="s">
        <v>1231</v>
      </c>
      <c r="R518">
        <v>15</v>
      </c>
      <c r="S518">
        <v>15</v>
      </c>
      <c r="T518" t="s">
        <v>1713</v>
      </c>
      <c r="U518" t="s">
        <v>1253</v>
      </c>
      <c r="V518" t="s">
        <v>2329</v>
      </c>
      <c r="W518">
        <v>192491</v>
      </c>
      <c r="X518">
        <v>0</v>
      </c>
      <c r="Y518" t="s">
        <v>1233</v>
      </c>
      <c r="Z518">
        <v>0</v>
      </c>
      <c r="AA518" t="s">
        <v>1983</v>
      </c>
      <c r="AB518" t="s">
        <v>1718</v>
      </c>
      <c r="AC518" t="s">
        <v>1719</v>
      </c>
    </row>
    <row r="519" spans="1:29">
      <c r="A519" t="s">
        <v>1706</v>
      </c>
      <c r="B519">
        <v>4000003879</v>
      </c>
      <c r="C519" t="s">
        <v>1707</v>
      </c>
      <c r="D519" t="s">
        <v>1708</v>
      </c>
      <c r="E519">
        <v>2122000</v>
      </c>
      <c r="F519">
        <v>2510390372</v>
      </c>
      <c r="G519">
        <v>192497</v>
      </c>
      <c r="H519" t="s">
        <v>117</v>
      </c>
      <c r="I519" t="s">
        <v>1374</v>
      </c>
      <c r="J519" t="s">
        <v>1381</v>
      </c>
      <c r="K519" t="s">
        <v>1381</v>
      </c>
      <c r="L519">
        <v>2510390372</v>
      </c>
      <c r="M519" t="s">
        <v>1383</v>
      </c>
      <c r="N519" t="s">
        <v>1664</v>
      </c>
      <c r="O519">
        <v>255028986</v>
      </c>
      <c r="P519" t="s">
        <v>1981</v>
      </c>
      <c r="Q519" t="s">
        <v>1231</v>
      </c>
      <c r="R519">
        <v>15</v>
      </c>
      <c r="S519">
        <v>15</v>
      </c>
      <c r="T519" t="s">
        <v>1713</v>
      </c>
      <c r="U519" t="s">
        <v>1253</v>
      </c>
      <c r="V519" t="s">
        <v>2401</v>
      </c>
      <c r="W519">
        <v>192497</v>
      </c>
      <c r="X519" t="s">
        <v>1622</v>
      </c>
      <c r="Y519" t="s">
        <v>1233</v>
      </c>
      <c r="Z519" t="s">
        <v>1803</v>
      </c>
      <c r="AA519" t="s">
        <v>1983</v>
      </c>
      <c r="AB519" t="s">
        <v>1718</v>
      </c>
      <c r="AC519" t="s">
        <v>1719</v>
      </c>
    </row>
    <row r="520" spans="1:29">
      <c r="A520" t="s">
        <v>1706</v>
      </c>
      <c r="B520">
        <v>4000003879</v>
      </c>
      <c r="C520" t="s">
        <v>1707</v>
      </c>
      <c r="D520" t="s">
        <v>1708</v>
      </c>
      <c r="E520">
        <v>2122000</v>
      </c>
      <c r="F520">
        <v>2510392262</v>
      </c>
      <c r="G520">
        <v>192623</v>
      </c>
      <c r="H520" t="s">
        <v>54</v>
      </c>
      <c r="I520" t="s">
        <v>1381</v>
      </c>
      <c r="J520" t="s">
        <v>1570</v>
      </c>
      <c r="K520" t="s">
        <v>1570</v>
      </c>
      <c r="L520">
        <v>2510392262</v>
      </c>
      <c r="M520" t="s">
        <v>1948</v>
      </c>
      <c r="N520" t="s">
        <v>1947</v>
      </c>
      <c r="O520">
        <v>255032559</v>
      </c>
      <c r="P520" t="s">
        <v>1981</v>
      </c>
      <c r="Q520" t="s">
        <v>1231</v>
      </c>
      <c r="R520">
        <v>45</v>
      </c>
      <c r="S520">
        <v>45</v>
      </c>
      <c r="T520" t="s">
        <v>1713</v>
      </c>
      <c r="U520" t="s">
        <v>1253</v>
      </c>
      <c r="V520" t="s">
        <v>2402</v>
      </c>
      <c r="W520">
        <v>192623</v>
      </c>
      <c r="X520">
        <v>0</v>
      </c>
      <c r="Y520" t="s">
        <v>1233</v>
      </c>
      <c r="Z520">
        <v>0</v>
      </c>
      <c r="AA520" t="s">
        <v>1983</v>
      </c>
      <c r="AB520" t="s">
        <v>1718</v>
      </c>
      <c r="AC520" t="s">
        <v>1719</v>
      </c>
    </row>
    <row r="521" spans="1:29">
      <c r="A521" t="s">
        <v>1706</v>
      </c>
      <c r="B521">
        <v>4000003879</v>
      </c>
      <c r="C521" t="s">
        <v>1707</v>
      </c>
      <c r="D521" t="s">
        <v>1708</v>
      </c>
      <c r="E521">
        <v>2122000</v>
      </c>
      <c r="F521">
        <v>2510395326</v>
      </c>
      <c r="G521">
        <v>192585</v>
      </c>
      <c r="H521" t="s">
        <v>117</v>
      </c>
      <c r="I521" t="s">
        <v>1382</v>
      </c>
      <c r="J521" t="s">
        <v>2403</v>
      </c>
      <c r="K521" t="s">
        <v>2403</v>
      </c>
      <c r="L521">
        <v>2510395326</v>
      </c>
      <c r="M521" t="s">
        <v>1387</v>
      </c>
      <c r="N521" t="s">
        <v>1571</v>
      </c>
      <c r="O521">
        <v>255029467</v>
      </c>
      <c r="P521" t="s">
        <v>1981</v>
      </c>
      <c r="Q521" t="s">
        <v>1231</v>
      </c>
      <c r="R521">
        <v>15</v>
      </c>
      <c r="S521">
        <v>15</v>
      </c>
      <c r="T521" t="s">
        <v>1713</v>
      </c>
      <c r="U521" t="s">
        <v>1253</v>
      </c>
      <c r="V521" t="s">
        <v>2404</v>
      </c>
      <c r="W521">
        <v>192585</v>
      </c>
      <c r="X521" t="s">
        <v>1622</v>
      </c>
      <c r="Y521" t="s">
        <v>1233</v>
      </c>
      <c r="Z521" t="s">
        <v>1803</v>
      </c>
      <c r="AA521" t="s">
        <v>1983</v>
      </c>
      <c r="AB521" t="s">
        <v>1718</v>
      </c>
      <c r="AC521" t="s">
        <v>1719</v>
      </c>
    </row>
    <row r="522" spans="1:29">
      <c r="A522" t="s">
        <v>1706</v>
      </c>
      <c r="B522">
        <v>4000003879</v>
      </c>
      <c r="C522" t="s">
        <v>1707</v>
      </c>
      <c r="D522" t="s">
        <v>1708</v>
      </c>
      <c r="E522">
        <v>2122000</v>
      </c>
      <c r="F522">
        <v>2510396703</v>
      </c>
      <c r="G522">
        <v>192659</v>
      </c>
      <c r="H522" t="s">
        <v>54</v>
      </c>
      <c r="I522" t="s">
        <v>1384</v>
      </c>
      <c r="J522" t="s">
        <v>1380</v>
      </c>
      <c r="K522" t="s">
        <v>1380</v>
      </c>
      <c r="L522">
        <v>2510396703</v>
      </c>
      <c r="M522" t="s">
        <v>1404</v>
      </c>
      <c r="N522" t="s">
        <v>1947</v>
      </c>
      <c r="O522">
        <v>255032559</v>
      </c>
      <c r="P522" t="s">
        <v>1981</v>
      </c>
      <c r="Q522" t="s">
        <v>1231</v>
      </c>
      <c r="R522">
        <v>45</v>
      </c>
      <c r="S522">
        <v>45</v>
      </c>
      <c r="T522" t="s">
        <v>1713</v>
      </c>
      <c r="U522" t="s">
        <v>1253</v>
      </c>
      <c r="V522" t="s">
        <v>2405</v>
      </c>
      <c r="W522">
        <v>192659</v>
      </c>
      <c r="X522">
        <v>0</v>
      </c>
      <c r="Y522" t="s">
        <v>1233</v>
      </c>
      <c r="Z522">
        <v>0</v>
      </c>
      <c r="AA522" t="s">
        <v>1983</v>
      </c>
      <c r="AB522" t="s">
        <v>1718</v>
      </c>
      <c r="AC522" t="s">
        <v>1719</v>
      </c>
    </row>
    <row r="523" spans="1:29">
      <c r="A523" t="s">
        <v>1706</v>
      </c>
      <c r="B523">
        <v>4000003879</v>
      </c>
      <c r="C523" t="s">
        <v>1707</v>
      </c>
      <c r="D523" t="s">
        <v>1708</v>
      </c>
      <c r="E523">
        <v>2122000</v>
      </c>
      <c r="F523">
        <v>2510397448</v>
      </c>
      <c r="G523">
        <v>192197</v>
      </c>
      <c r="H523" t="s">
        <v>117</v>
      </c>
      <c r="I523" t="s">
        <v>1369</v>
      </c>
      <c r="J523" t="s">
        <v>1380</v>
      </c>
      <c r="K523" t="s">
        <v>1380</v>
      </c>
      <c r="L523">
        <v>2510397448</v>
      </c>
      <c r="M523" t="s">
        <v>2388</v>
      </c>
      <c r="N523" t="s">
        <v>1571</v>
      </c>
      <c r="O523">
        <v>255029467</v>
      </c>
      <c r="P523" t="s">
        <v>1981</v>
      </c>
      <c r="Q523" t="s">
        <v>1231</v>
      </c>
      <c r="R523">
        <v>15</v>
      </c>
      <c r="S523">
        <v>15</v>
      </c>
      <c r="T523" t="s">
        <v>1713</v>
      </c>
      <c r="U523" t="s">
        <v>1253</v>
      </c>
      <c r="V523" t="s">
        <v>2406</v>
      </c>
      <c r="W523">
        <v>192197</v>
      </c>
      <c r="X523" t="s">
        <v>1622</v>
      </c>
      <c r="Y523" t="s">
        <v>1233</v>
      </c>
      <c r="Z523" t="s">
        <v>1803</v>
      </c>
      <c r="AA523" t="s">
        <v>1983</v>
      </c>
      <c r="AB523" t="s">
        <v>1718</v>
      </c>
      <c r="AC523" t="s">
        <v>1719</v>
      </c>
    </row>
    <row r="524" spans="1:29">
      <c r="A524" t="s">
        <v>1706</v>
      </c>
      <c r="B524">
        <v>4000003879</v>
      </c>
      <c r="C524" t="s">
        <v>1707</v>
      </c>
      <c r="D524" t="s">
        <v>1708</v>
      </c>
      <c r="E524">
        <v>2122000</v>
      </c>
      <c r="F524">
        <v>2510397984</v>
      </c>
      <c r="G524">
        <v>192624</v>
      </c>
      <c r="H524" t="s">
        <v>475</v>
      </c>
      <c r="I524" t="s">
        <v>1381</v>
      </c>
      <c r="J524" t="s">
        <v>1380</v>
      </c>
      <c r="K524" t="s">
        <v>1380</v>
      </c>
      <c r="L524">
        <v>2510397984</v>
      </c>
      <c r="M524" t="s">
        <v>1571</v>
      </c>
      <c r="N524" t="s">
        <v>1571</v>
      </c>
      <c r="O524">
        <v>255029467</v>
      </c>
      <c r="P524" t="s">
        <v>1981</v>
      </c>
      <c r="Q524" t="s">
        <v>1231</v>
      </c>
      <c r="R524">
        <v>15</v>
      </c>
      <c r="S524">
        <v>15</v>
      </c>
      <c r="T524" t="s">
        <v>1713</v>
      </c>
      <c r="U524" t="s">
        <v>1253</v>
      </c>
      <c r="V524" t="s">
        <v>2407</v>
      </c>
      <c r="W524">
        <v>192624</v>
      </c>
      <c r="X524" t="s">
        <v>1622</v>
      </c>
      <c r="Y524" t="s">
        <v>1233</v>
      </c>
      <c r="Z524" t="s">
        <v>1803</v>
      </c>
      <c r="AA524" t="s">
        <v>1983</v>
      </c>
      <c r="AB524" t="s">
        <v>1718</v>
      </c>
      <c r="AC524" t="s">
        <v>1719</v>
      </c>
    </row>
    <row r="525" spans="1:29">
      <c r="A525" t="s">
        <v>1706</v>
      </c>
      <c r="B525">
        <v>4000003879</v>
      </c>
      <c r="C525" t="s">
        <v>1707</v>
      </c>
      <c r="D525" t="s">
        <v>1708</v>
      </c>
      <c r="E525">
        <v>2122000</v>
      </c>
      <c r="F525">
        <v>2510399136</v>
      </c>
      <c r="G525">
        <v>192610</v>
      </c>
      <c r="H525" t="s">
        <v>117</v>
      </c>
      <c r="I525" t="s">
        <v>1516</v>
      </c>
      <c r="J525" t="s">
        <v>1383</v>
      </c>
      <c r="K525" t="s">
        <v>1383</v>
      </c>
      <c r="L525">
        <v>2510399136</v>
      </c>
      <c r="M525" t="s">
        <v>1558</v>
      </c>
      <c r="N525" t="s">
        <v>1571</v>
      </c>
      <c r="O525">
        <v>255029467</v>
      </c>
      <c r="P525" t="s">
        <v>1981</v>
      </c>
      <c r="Q525" t="s">
        <v>1231</v>
      </c>
      <c r="R525">
        <v>15</v>
      </c>
      <c r="S525">
        <v>15</v>
      </c>
      <c r="T525" t="s">
        <v>1713</v>
      </c>
      <c r="U525" t="s">
        <v>1253</v>
      </c>
      <c r="V525" t="s">
        <v>2081</v>
      </c>
      <c r="W525">
        <v>192610</v>
      </c>
      <c r="X525">
        <v>0</v>
      </c>
      <c r="Y525" t="s">
        <v>1233</v>
      </c>
      <c r="Z525">
        <v>0</v>
      </c>
      <c r="AA525" t="s">
        <v>1983</v>
      </c>
      <c r="AB525" t="s">
        <v>1718</v>
      </c>
      <c r="AC525" t="s">
        <v>1719</v>
      </c>
    </row>
    <row r="526" spans="1:29">
      <c r="A526" t="s">
        <v>1706</v>
      </c>
      <c r="B526">
        <v>4000003879</v>
      </c>
      <c r="C526" t="s">
        <v>1707</v>
      </c>
      <c r="D526" t="s">
        <v>1708</v>
      </c>
      <c r="E526">
        <v>2122000</v>
      </c>
      <c r="F526">
        <v>2510399619</v>
      </c>
      <c r="G526">
        <v>192494</v>
      </c>
      <c r="H526" t="s">
        <v>117</v>
      </c>
      <c r="I526" t="s">
        <v>1374</v>
      </c>
      <c r="J526" t="s">
        <v>1383</v>
      </c>
      <c r="K526" t="s">
        <v>1383</v>
      </c>
      <c r="L526">
        <v>2510399619</v>
      </c>
      <c r="M526" t="s">
        <v>1383</v>
      </c>
      <c r="N526" t="s">
        <v>1571</v>
      </c>
      <c r="O526">
        <v>255029467</v>
      </c>
      <c r="P526" t="s">
        <v>1981</v>
      </c>
      <c r="Q526" t="s">
        <v>1231</v>
      </c>
      <c r="R526">
        <v>15</v>
      </c>
      <c r="S526">
        <v>15</v>
      </c>
      <c r="T526" t="s">
        <v>1713</v>
      </c>
      <c r="U526" t="s">
        <v>1253</v>
      </c>
      <c r="V526" t="s">
        <v>2408</v>
      </c>
      <c r="W526">
        <v>192494</v>
      </c>
      <c r="X526" t="s">
        <v>1622</v>
      </c>
      <c r="Y526" t="s">
        <v>1233</v>
      </c>
      <c r="Z526" t="s">
        <v>1803</v>
      </c>
      <c r="AA526" t="s">
        <v>1983</v>
      </c>
      <c r="AB526" t="s">
        <v>1718</v>
      </c>
      <c r="AC526" t="s">
        <v>1719</v>
      </c>
    </row>
    <row r="527" spans="1:29">
      <c r="A527" t="s">
        <v>1706</v>
      </c>
      <c r="B527">
        <v>4000003879</v>
      </c>
      <c r="C527" t="s">
        <v>1707</v>
      </c>
      <c r="D527" t="s">
        <v>1708</v>
      </c>
      <c r="E527">
        <v>2122000</v>
      </c>
      <c r="F527">
        <v>2510401127</v>
      </c>
      <c r="G527">
        <v>192660</v>
      </c>
      <c r="H527" t="s">
        <v>135</v>
      </c>
      <c r="I527" t="s">
        <v>1384</v>
      </c>
      <c r="J527" t="s">
        <v>1463</v>
      </c>
      <c r="K527" t="s">
        <v>1463</v>
      </c>
      <c r="L527">
        <v>2510401127</v>
      </c>
      <c r="M527" t="s">
        <v>1392</v>
      </c>
      <c r="N527" t="s">
        <v>1934</v>
      </c>
      <c r="O527">
        <v>255030119</v>
      </c>
      <c r="P527" t="s">
        <v>1981</v>
      </c>
      <c r="Q527" t="s">
        <v>1231</v>
      </c>
      <c r="R527">
        <v>15</v>
      </c>
      <c r="S527">
        <v>15</v>
      </c>
      <c r="T527" t="s">
        <v>1713</v>
      </c>
      <c r="U527" t="s">
        <v>1253</v>
      </c>
      <c r="V527" t="s">
        <v>2004</v>
      </c>
      <c r="W527">
        <v>192660</v>
      </c>
      <c r="X527">
        <v>0</v>
      </c>
      <c r="Y527" t="s">
        <v>1233</v>
      </c>
      <c r="Z527">
        <v>0</v>
      </c>
      <c r="AA527" t="s">
        <v>1983</v>
      </c>
      <c r="AB527" t="s">
        <v>1718</v>
      </c>
      <c r="AC527" t="s">
        <v>1719</v>
      </c>
    </row>
    <row r="528" spans="1:29">
      <c r="A528" t="s">
        <v>1706</v>
      </c>
      <c r="B528">
        <v>4000003879</v>
      </c>
      <c r="C528" t="s">
        <v>1707</v>
      </c>
      <c r="D528" t="s">
        <v>1708</v>
      </c>
      <c r="E528">
        <v>2122000</v>
      </c>
      <c r="F528">
        <v>2510401461</v>
      </c>
      <c r="G528">
        <v>192684</v>
      </c>
      <c r="H528" t="s">
        <v>117</v>
      </c>
      <c r="I528" t="s">
        <v>1380</v>
      </c>
      <c r="J528" t="s">
        <v>1463</v>
      </c>
      <c r="K528" t="s">
        <v>1463</v>
      </c>
      <c r="L528">
        <v>2510401461</v>
      </c>
      <c r="M528" t="s">
        <v>1389</v>
      </c>
      <c r="N528" t="s">
        <v>1934</v>
      </c>
      <c r="O528">
        <v>255030119</v>
      </c>
      <c r="P528" t="s">
        <v>1981</v>
      </c>
      <c r="Q528" t="s">
        <v>1231</v>
      </c>
      <c r="R528">
        <v>15</v>
      </c>
      <c r="S528">
        <v>15</v>
      </c>
      <c r="T528" t="s">
        <v>1713</v>
      </c>
      <c r="U528" t="s">
        <v>1253</v>
      </c>
      <c r="V528" t="s">
        <v>2409</v>
      </c>
      <c r="W528">
        <v>192684</v>
      </c>
      <c r="X528">
        <v>0</v>
      </c>
      <c r="Y528" t="s">
        <v>1233</v>
      </c>
      <c r="Z528">
        <v>0</v>
      </c>
      <c r="AA528" t="s">
        <v>1983</v>
      </c>
      <c r="AB528" t="s">
        <v>1718</v>
      </c>
      <c r="AC528" t="s">
        <v>1719</v>
      </c>
    </row>
    <row r="529" spans="1:29">
      <c r="A529" t="s">
        <v>1706</v>
      </c>
      <c r="B529">
        <v>4000003879</v>
      </c>
      <c r="C529" t="s">
        <v>1707</v>
      </c>
      <c r="D529" t="s">
        <v>1708</v>
      </c>
      <c r="E529">
        <v>2122000</v>
      </c>
      <c r="F529">
        <v>2510401487</v>
      </c>
      <c r="G529">
        <v>192646</v>
      </c>
      <c r="H529" t="s">
        <v>117</v>
      </c>
      <c r="I529" t="s">
        <v>1570</v>
      </c>
      <c r="J529" t="s">
        <v>1463</v>
      </c>
      <c r="K529" t="s">
        <v>1463</v>
      </c>
      <c r="L529">
        <v>2510401487</v>
      </c>
      <c r="M529" t="s">
        <v>2378</v>
      </c>
      <c r="N529" t="s">
        <v>1934</v>
      </c>
      <c r="O529">
        <v>255030119</v>
      </c>
      <c r="P529" t="s">
        <v>1981</v>
      </c>
      <c r="Q529" t="s">
        <v>1231</v>
      </c>
      <c r="R529">
        <v>15</v>
      </c>
      <c r="S529">
        <v>15</v>
      </c>
      <c r="T529" t="s">
        <v>1713</v>
      </c>
      <c r="U529" t="s">
        <v>1253</v>
      </c>
      <c r="V529" t="s">
        <v>2372</v>
      </c>
      <c r="W529">
        <v>192646</v>
      </c>
      <c r="X529">
        <v>0</v>
      </c>
      <c r="Y529" t="s">
        <v>1233</v>
      </c>
      <c r="Z529">
        <v>0</v>
      </c>
      <c r="AA529" t="s">
        <v>1983</v>
      </c>
      <c r="AB529" t="s">
        <v>1718</v>
      </c>
      <c r="AC529" t="s">
        <v>1719</v>
      </c>
    </row>
    <row r="530" spans="1:29">
      <c r="A530" t="s">
        <v>1706</v>
      </c>
      <c r="B530">
        <v>4000003879</v>
      </c>
      <c r="C530" t="s">
        <v>1707</v>
      </c>
      <c r="D530" t="s">
        <v>1708</v>
      </c>
      <c r="E530">
        <v>2122000</v>
      </c>
      <c r="F530">
        <v>2510401488</v>
      </c>
      <c r="G530">
        <v>192642</v>
      </c>
      <c r="H530" t="s">
        <v>117</v>
      </c>
      <c r="I530" t="s">
        <v>1570</v>
      </c>
      <c r="J530" t="s">
        <v>1463</v>
      </c>
      <c r="K530" t="s">
        <v>1463</v>
      </c>
      <c r="L530">
        <v>2510401488</v>
      </c>
      <c r="M530" t="s">
        <v>2378</v>
      </c>
      <c r="N530" t="s">
        <v>1934</v>
      </c>
      <c r="O530">
        <v>255030119</v>
      </c>
      <c r="P530" t="s">
        <v>1981</v>
      </c>
      <c r="Q530" t="s">
        <v>1231</v>
      </c>
      <c r="R530">
        <v>15</v>
      </c>
      <c r="S530">
        <v>15</v>
      </c>
      <c r="T530" t="s">
        <v>1713</v>
      </c>
      <c r="U530" t="s">
        <v>1253</v>
      </c>
      <c r="V530" t="s">
        <v>2410</v>
      </c>
      <c r="W530">
        <v>192642</v>
      </c>
      <c r="X530">
        <v>0</v>
      </c>
      <c r="Y530" t="s">
        <v>1233</v>
      </c>
      <c r="Z530">
        <v>0</v>
      </c>
      <c r="AA530" t="s">
        <v>1983</v>
      </c>
      <c r="AB530" t="s">
        <v>1718</v>
      </c>
      <c r="AC530" t="s">
        <v>1719</v>
      </c>
    </row>
    <row r="531" spans="1:29">
      <c r="A531" t="s">
        <v>1706</v>
      </c>
      <c r="B531">
        <v>4000003879</v>
      </c>
      <c r="C531" t="s">
        <v>1707</v>
      </c>
      <c r="D531" t="s">
        <v>1708</v>
      </c>
      <c r="E531">
        <v>2122000</v>
      </c>
      <c r="F531">
        <v>2510401947</v>
      </c>
      <c r="G531">
        <v>192640</v>
      </c>
      <c r="H531" t="s">
        <v>117</v>
      </c>
      <c r="I531" t="s">
        <v>1381</v>
      </c>
      <c r="J531" t="s">
        <v>1463</v>
      </c>
      <c r="K531" t="s">
        <v>1463</v>
      </c>
      <c r="L531">
        <v>2510401947</v>
      </c>
      <c r="M531" t="s">
        <v>1571</v>
      </c>
      <c r="N531" t="s">
        <v>1571</v>
      </c>
      <c r="O531">
        <v>255029467</v>
      </c>
      <c r="P531" t="s">
        <v>1981</v>
      </c>
      <c r="Q531" t="s">
        <v>1231</v>
      </c>
      <c r="R531">
        <v>15</v>
      </c>
      <c r="S531">
        <v>15</v>
      </c>
      <c r="T531" t="s">
        <v>1713</v>
      </c>
      <c r="U531" t="s">
        <v>1253</v>
      </c>
      <c r="V531" t="s">
        <v>2411</v>
      </c>
      <c r="W531">
        <v>192640</v>
      </c>
      <c r="X531">
        <v>0</v>
      </c>
      <c r="Y531" t="s">
        <v>1233</v>
      </c>
      <c r="Z531">
        <v>0</v>
      </c>
      <c r="AA531" t="s">
        <v>1983</v>
      </c>
      <c r="AB531" t="s">
        <v>1718</v>
      </c>
      <c r="AC531" t="s">
        <v>1719</v>
      </c>
    </row>
    <row r="532" spans="1:29">
      <c r="A532" t="s">
        <v>1706</v>
      </c>
      <c r="B532">
        <v>4000003879</v>
      </c>
      <c r="C532" t="s">
        <v>1707</v>
      </c>
      <c r="D532" t="s">
        <v>1708</v>
      </c>
      <c r="E532">
        <v>2122000</v>
      </c>
      <c r="F532">
        <v>2510401948</v>
      </c>
      <c r="G532">
        <v>192638</v>
      </c>
      <c r="H532" t="s">
        <v>117</v>
      </c>
      <c r="I532" t="s">
        <v>1381</v>
      </c>
      <c r="J532" t="s">
        <v>1463</v>
      </c>
      <c r="K532" t="s">
        <v>1463</v>
      </c>
      <c r="L532">
        <v>2510401948</v>
      </c>
      <c r="M532" t="s">
        <v>1571</v>
      </c>
      <c r="N532" t="s">
        <v>1571</v>
      </c>
      <c r="O532">
        <v>255029467</v>
      </c>
      <c r="P532" t="s">
        <v>1981</v>
      </c>
      <c r="Q532" t="s">
        <v>1231</v>
      </c>
      <c r="R532">
        <v>15</v>
      </c>
      <c r="S532">
        <v>15</v>
      </c>
      <c r="T532" t="s">
        <v>1713</v>
      </c>
      <c r="U532" t="s">
        <v>1253</v>
      </c>
      <c r="V532" t="s">
        <v>2412</v>
      </c>
      <c r="W532">
        <v>192638</v>
      </c>
      <c r="X532">
        <v>0</v>
      </c>
      <c r="Y532" t="s">
        <v>1233</v>
      </c>
      <c r="Z532">
        <v>0</v>
      </c>
      <c r="AA532" t="s">
        <v>1983</v>
      </c>
      <c r="AB532" t="s">
        <v>1718</v>
      </c>
      <c r="AC532" t="s">
        <v>1719</v>
      </c>
    </row>
    <row r="533" spans="1:29">
      <c r="A533" t="s">
        <v>1706</v>
      </c>
      <c r="B533">
        <v>4000003879</v>
      </c>
      <c r="C533" t="s">
        <v>1707</v>
      </c>
      <c r="D533" t="s">
        <v>1708</v>
      </c>
      <c r="E533">
        <v>2122000</v>
      </c>
      <c r="F533">
        <v>2510403558</v>
      </c>
      <c r="G533">
        <v>192661</v>
      </c>
      <c r="H533" t="s">
        <v>317</v>
      </c>
      <c r="I533" t="s">
        <v>1384</v>
      </c>
      <c r="J533" t="s">
        <v>1664</v>
      </c>
      <c r="K533" t="s">
        <v>1664</v>
      </c>
      <c r="L533">
        <v>2510403558</v>
      </c>
      <c r="M533" t="s">
        <v>1392</v>
      </c>
      <c r="N533" t="s">
        <v>1934</v>
      </c>
      <c r="O533">
        <v>255030119</v>
      </c>
      <c r="P533" t="s">
        <v>1981</v>
      </c>
      <c r="Q533" t="s">
        <v>1231</v>
      </c>
      <c r="R533">
        <v>15</v>
      </c>
      <c r="S533">
        <v>15</v>
      </c>
      <c r="T533" t="s">
        <v>1713</v>
      </c>
      <c r="U533" t="s">
        <v>1253</v>
      </c>
      <c r="V533" t="s">
        <v>2413</v>
      </c>
      <c r="W533">
        <v>192661</v>
      </c>
      <c r="X533">
        <v>0</v>
      </c>
      <c r="Y533" t="s">
        <v>1233</v>
      </c>
      <c r="Z533">
        <v>0</v>
      </c>
      <c r="AA533" t="s">
        <v>1983</v>
      </c>
      <c r="AB533" t="s">
        <v>1718</v>
      </c>
      <c r="AC533" t="s">
        <v>1719</v>
      </c>
    </row>
    <row r="534" spans="1:29">
      <c r="A534" t="s">
        <v>1706</v>
      </c>
      <c r="B534">
        <v>4000003879</v>
      </c>
      <c r="C534" t="s">
        <v>1707</v>
      </c>
      <c r="D534" t="s">
        <v>1708</v>
      </c>
      <c r="E534">
        <v>2122000</v>
      </c>
      <c r="F534">
        <v>2510403625</v>
      </c>
      <c r="G534">
        <v>192748</v>
      </c>
      <c r="H534" t="s">
        <v>117</v>
      </c>
      <c r="I534" t="s">
        <v>1463</v>
      </c>
      <c r="J534" t="s">
        <v>1664</v>
      </c>
      <c r="K534" t="s">
        <v>1664</v>
      </c>
      <c r="L534">
        <v>2510403625</v>
      </c>
      <c r="M534" t="s">
        <v>1934</v>
      </c>
      <c r="N534" t="s">
        <v>1934</v>
      </c>
      <c r="O534">
        <v>255030119</v>
      </c>
      <c r="P534" t="s">
        <v>1981</v>
      </c>
      <c r="Q534" t="s">
        <v>1231</v>
      </c>
      <c r="R534">
        <v>15</v>
      </c>
      <c r="S534">
        <v>15</v>
      </c>
      <c r="T534" t="s">
        <v>1713</v>
      </c>
      <c r="U534" t="s">
        <v>1253</v>
      </c>
      <c r="V534" t="s">
        <v>2414</v>
      </c>
      <c r="W534">
        <v>192748</v>
      </c>
      <c r="X534">
        <v>0</v>
      </c>
      <c r="Y534" t="s">
        <v>1233</v>
      </c>
      <c r="Z534">
        <v>0</v>
      </c>
      <c r="AA534" t="s">
        <v>1983</v>
      </c>
      <c r="AB534" t="s">
        <v>1718</v>
      </c>
      <c r="AC534" t="s">
        <v>1719</v>
      </c>
    </row>
    <row r="535" spans="1:29">
      <c r="A535" t="s">
        <v>1706</v>
      </c>
      <c r="B535">
        <v>4000003879</v>
      </c>
      <c r="C535" t="s">
        <v>1707</v>
      </c>
      <c r="D535" t="s">
        <v>1708</v>
      </c>
      <c r="E535">
        <v>2122000</v>
      </c>
      <c r="F535">
        <v>2510403785</v>
      </c>
      <c r="G535">
        <v>192686</v>
      </c>
      <c r="H535" t="s">
        <v>117</v>
      </c>
      <c r="I535" t="s">
        <v>1380</v>
      </c>
      <c r="J535" t="s">
        <v>1664</v>
      </c>
      <c r="K535" t="s">
        <v>1664</v>
      </c>
      <c r="L535">
        <v>2510403785</v>
      </c>
      <c r="M535" t="s">
        <v>1389</v>
      </c>
      <c r="N535" t="s">
        <v>1934</v>
      </c>
      <c r="O535">
        <v>255030119</v>
      </c>
      <c r="P535" t="s">
        <v>1981</v>
      </c>
      <c r="Q535" t="s">
        <v>1231</v>
      </c>
      <c r="R535">
        <v>15</v>
      </c>
      <c r="S535">
        <v>15</v>
      </c>
      <c r="T535" t="s">
        <v>1713</v>
      </c>
      <c r="U535" t="s">
        <v>1253</v>
      </c>
      <c r="V535" t="s">
        <v>2415</v>
      </c>
      <c r="W535">
        <v>192686</v>
      </c>
      <c r="X535">
        <v>0</v>
      </c>
      <c r="Y535" t="s">
        <v>1233</v>
      </c>
      <c r="Z535">
        <v>0</v>
      </c>
      <c r="AA535" t="s">
        <v>1983</v>
      </c>
      <c r="AB535" t="s">
        <v>1718</v>
      </c>
      <c r="AC535" t="s">
        <v>1719</v>
      </c>
    </row>
    <row r="536" spans="1:29">
      <c r="A536" t="s">
        <v>1706</v>
      </c>
      <c r="B536">
        <v>4000003879</v>
      </c>
      <c r="C536" t="s">
        <v>1707</v>
      </c>
      <c r="D536" t="s">
        <v>1708</v>
      </c>
      <c r="E536">
        <v>2122000</v>
      </c>
      <c r="F536">
        <v>2510404554</v>
      </c>
      <c r="G536">
        <v>192673</v>
      </c>
      <c r="H536" t="s">
        <v>117</v>
      </c>
      <c r="I536" t="s">
        <v>1380</v>
      </c>
      <c r="J536" t="s">
        <v>2416</v>
      </c>
      <c r="K536" t="s">
        <v>2416</v>
      </c>
      <c r="L536">
        <v>2510404554</v>
      </c>
      <c r="M536" t="s">
        <v>1389</v>
      </c>
      <c r="N536" t="s">
        <v>1934</v>
      </c>
      <c r="O536">
        <v>255030119</v>
      </c>
      <c r="P536" t="s">
        <v>1981</v>
      </c>
      <c r="Q536" t="s">
        <v>1231</v>
      </c>
      <c r="R536">
        <v>15</v>
      </c>
      <c r="S536">
        <v>15</v>
      </c>
      <c r="T536" t="s">
        <v>1713</v>
      </c>
      <c r="U536" t="s">
        <v>1253</v>
      </c>
      <c r="V536" t="s">
        <v>2385</v>
      </c>
      <c r="W536">
        <v>192673</v>
      </c>
      <c r="X536" t="s">
        <v>1622</v>
      </c>
      <c r="Y536" t="s">
        <v>1233</v>
      </c>
      <c r="Z536" t="s">
        <v>1803</v>
      </c>
      <c r="AA536" t="s">
        <v>1983</v>
      </c>
      <c r="AB536" t="s">
        <v>1718</v>
      </c>
      <c r="AC536" t="s">
        <v>1719</v>
      </c>
    </row>
    <row r="537" spans="1:29">
      <c r="A537" t="s">
        <v>1706</v>
      </c>
      <c r="B537">
        <v>4000003879</v>
      </c>
      <c r="C537" t="s">
        <v>1707</v>
      </c>
      <c r="D537" t="s">
        <v>1708</v>
      </c>
      <c r="E537">
        <v>2122000</v>
      </c>
      <c r="F537">
        <v>2510405614</v>
      </c>
      <c r="G537">
        <v>192755</v>
      </c>
      <c r="H537" t="s">
        <v>54</v>
      </c>
      <c r="I537" t="s">
        <v>1386</v>
      </c>
      <c r="J537" t="s">
        <v>1385</v>
      </c>
      <c r="K537" t="s">
        <v>1385</v>
      </c>
      <c r="L537">
        <v>2510405614</v>
      </c>
      <c r="M537" t="s">
        <v>1585</v>
      </c>
      <c r="N537" t="s">
        <v>1407</v>
      </c>
      <c r="O537">
        <v>255033190</v>
      </c>
      <c r="P537" t="s">
        <v>1981</v>
      </c>
      <c r="Q537" t="s">
        <v>1231</v>
      </c>
      <c r="R537">
        <v>45</v>
      </c>
      <c r="S537">
        <v>45</v>
      </c>
      <c r="T537" t="s">
        <v>1713</v>
      </c>
      <c r="U537" t="s">
        <v>1253</v>
      </c>
      <c r="V537" t="s">
        <v>2417</v>
      </c>
      <c r="W537">
        <v>192755</v>
      </c>
      <c r="X537">
        <v>0</v>
      </c>
      <c r="Y537" t="s">
        <v>1233</v>
      </c>
      <c r="Z537">
        <v>0</v>
      </c>
      <c r="AA537" t="s">
        <v>1983</v>
      </c>
      <c r="AB537" t="s">
        <v>1718</v>
      </c>
      <c r="AC537" t="s">
        <v>1719</v>
      </c>
    </row>
    <row r="538" spans="1:29">
      <c r="A538" t="s">
        <v>1706</v>
      </c>
      <c r="B538">
        <v>4000003879</v>
      </c>
      <c r="C538" t="s">
        <v>1707</v>
      </c>
      <c r="D538" t="s">
        <v>1708</v>
      </c>
      <c r="E538">
        <v>2122000</v>
      </c>
      <c r="F538">
        <v>2510408092</v>
      </c>
      <c r="G538">
        <v>192779</v>
      </c>
      <c r="H538" t="s">
        <v>54</v>
      </c>
      <c r="I538" t="s">
        <v>1387</v>
      </c>
      <c r="J538" t="s">
        <v>1558</v>
      </c>
      <c r="K538" t="s">
        <v>1558</v>
      </c>
      <c r="L538">
        <v>2510408092</v>
      </c>
      <c r="M538" t="s">
        <v>2418</v>
      </c>
      <c r="N538" t="s">
        <v>1592</v>
      </c>
      <c r="O538">
        <v>255033787</v>
      </c>
      <c r="P538" t="s">
        <v>1981</v>
      </c>
      <c r="Q538" t="s">
        <v>1231</v>
      </c>
      <c r="R538">
        <v>45</v>
      </c>
      <c r="S538">
        <v>45</v>
      </c>
      <c r="T538" t="s">
        <v>1713</v>
      </c>
      <c r="U538" t="s">
        <v>1253</v>
      </c>
      <c r="V538" t="s">
        <v>2419</v>
      </c>
      <c r="W538">
        <v>192779</v>
      </c>
      <c r="X538">
        <v>0</v>
      </c>
      <c r="Y538" t="s">
        <v>1233</v>
      </c>
      <c r="Z538">
        <v>0</v>
      </c>
      <c r="AA538" t="s">
        <v>1983</v>
      </c>
      <c r="AB538" t="s">
        <v>1718</v>
      </c>
      <c r="AC538" t="s">
        <v>1719</v>
      </c>
    </row>
    <row r="539" spans="1:29">
      <c r="A539" t="s">
        <v>1706</v>
      </c>
      <c r="B539">
        <v>4000003879</v>
      </c>
      <c r="C539" t="s">
        <v>1707</v>
      </c>
      <c r="D539" t="s">
        <v>1708</v>
      </c>
      <c r="E539">
        <v>2122000</v>
      </c>
      <c r="F539">
        <v>2510408859</v>
      </c>
      <c r="G539">
        <v>192708</v>
      </c>
      <c r="H539" t="s">
        <v>117</v>
      </c>
      <c r="I539" t="s">
        <v>1383</v>
      </c>
      <c r="J539" t="s">
        <v>1571</v>
      </c>
      <c r="K539" t="s">
        <v>1571</v>
      </c>
      <c r="L539">
        <v>2510408859</v>
      </c>
      <c r="M539" t="s">
        <v>1391</v>
      </c>
      <c r="N539" t="s">
        <v>1934</v>
      </c>
      <c r="O539">
        <v>255030119</v>
      </c>
      <c r="P539" t="s">
        <v>1981</v>
      </c>
      <c r="Q539" t="s">
        <v>1231</v>
      </c>
      <c r="R539">
        <v>15</v>
      </c>
      <c r="S539">
        <v>15</v>
      </c>
      <c r="T539" t="s">
        <v>1713</v>
      </c>
      <c r="U539" t="s">
        <v>1253</v>
      </c>
      <c r="V539" t="s">
        <v>2420</v>
      </c>
      <c r="W539">
        <v>192708</v>
      </c>
      <c r="X539">
        <v>0</v>
      </c>
      <c r="Y539" t="s">
        <v>1233</v>
      </c>
      <c r="Z539">
        <v>0</v>
      </c>
      <c r="AA539" t="s">
        <v>1983</v>
      </c>
      <c r="AB539" t="s">
        <v>1718</v>
      </c>
      <c r="AC539" t="s">
        <v>1719</v>
      </c>
    </row>
    <row r="540" spans="1:29">
      <c r="A540" t="s">
        <v>1706</v>
      </c>
      <c r="B540">
        <v>4000003879</v>
      </c>
      <c r="C540" t="s">
        <v>1707</v>
      </c>
      <c r="D540" t="s">
        <v>1708</v>
      </c>
      <c r="E540">
        <v>2122000</v>
      </c>
      <c r="F540">
        <v>2510410067</v>
      </c>
      <c r="G540">
        <v>192746</v>
      </c>
      <c r="H540" t="s">
        <v>117</v>
      </c>
      <c r="I540" t="s">
        <v>1463</v>
      </c>
      <c r="J540" t="s">
        <v>2378</v>
      </c>
      <c r="K540" t="s">
        <v>2378</v>
      </c>
      <c r="L540">
        <v>2510410067</v>
      </c>
      <c r="M540" t="s">
        <v>1934</v>
      </c>
      <c r="N540" t="s">
        <v>1934</v>
      </c>
      <c r="O540">
        <v>255030119</v>
      </c>
      <c r="P540" t="s">
        <v>1981</v>
      </c>
      <c r="Q540" t="s">
        <v>1231</v>
      </c>
      <c r="R540">
        <v>15</v>
      </c>
      <c r="S540">
        <v>15</v>
      </c>
      <c r="T540" t="s">
        <v>1713</v>
      </c>
      <c r="U540" t="s">
        <v>1253</v>
      </c>
      <c r="V540" t="s">
        <v>2421</v>
      </c>
      <c r="W540">
        <v>192746</v>
      </c>
      <c r="X540">
        <v>0</v>
      </c>
      <c r="Y540" t="s">
        <v>1233</v>
      </c>
      <c r="Z540">
        <v>0</v>
      </c>
      <c r="AA540" t="s">
        <v>1983</v>
      </c>
      <c r="AB540" t="s">
        <v>1718</v>
      </c>
      <c r="AC540" t="s">
        <v>1719</v>
      </c>
    </row>
    <row r="541" spans="1:29">
      <c r="A541" t="s">
        <v>1706</v>
      </c>
      <c r="B541">
        <v>4000003879</v>
      </c>
      <c r="C541" t="s">
        <v>1707</v>
      </c>
      <c r="D541" t="s">
        <v>1708</v>
      </c>
      <c r="E541">
        <v>2122000</v>
      </c>
      <c r="F541">
        <v>2510411197</v>
      </c>
      <c r="G541">
        <v>192460</v>
      </c>
      <c r="H541" t="s">
        <v>117</v>
      </c>
      <c r="I541" t="s">
        <v>1559</v>
      </c>
      <c r="J541" t="s">
        <v>1388</v>
      </c>
      <c r="K541" t="s">
        <v>1388</v>
      </c>
      <c r="L541">
        <v>2510411197</v>
      </c>
      <c r="M541" t="s">
        <v>2403</v>
      </c>
      <c r="N541" t="s">
        <v>1938</v>
      </c>
      <c r="O541">
        <v>255030778</v>
      </c>
      <c r="P541" t="s">
        <v>1981</v>
      </c>
      <c r="Q541" t="s">
        <v>1231</v>
      </c>
      <c r="R541">
        <v>15</v>
      </c>
      <c r="S541">
        <v>15</v>
      </c>
      <c r="T541" t="s">
        <v>1713</v>
      </c>
      <c r="U541" t="s">
        <v>1253</v>
      </c>
      <c r="V541" t="s">
        <v>2422</v>
      </c>
      <c r="W541">
        <v>192460</v>
      </c>
      <c r="X541">
        <v>0</v>
      </c>
      <c r="Y541" t="s">
        <v>1233</v>
      </c>
      <c r="Z541">
        <v>0</v>
      </c>
      <c r="AA541" t="s">
        <v>1983</v>
      </c>
      <c r="AB541" t="s">
        <v>1718</v>
      </c>
      <c r="AC541" t="s">
        <v>1719</v>
      </c>
    </row>
    <row r="542" spans="1:29">
      <c r="A542" t="s">
        <v>1706</v>
      </c>
      <c r="B542">
        <v>4000003879</v>
      </c>
      <c r="C542" t="s">
        <v>1707</v>
      </c>
      <c r="D542" t="s">
        <v>1708</v>
      </c>
      <c r="E542">
        <v>2122000</v>
      </c>
      <c r="F542">
        <v>2510411198</v>
      </c>
      <c r="G542">
        <v>192461</v>
      </c>
      <c r="H542" t="s">
        <v>117</v>
      </c>
      <c r="I542" t="s">
        <v>1559</v>
      </c>
      <c r="J542" t="s">
        <v>1388</v>
      </c>
      <c r="K542" t="s">
        <v>1388</v>
      </c>
      <c r="L542">
        <v>2510411198</v>
      </c>
      <c r="M542" t="s">
        <v>2403</v>
      </c>
      <c r="N542" t="s">
        <v>1938</v>
      </c>
      <c r="O542">
        <v>255030778</v>
      </c>
      <c r="P542" t="s">
        <v>1981</v>
      </c>
      <c r="Q542" t="s">
        <v>1231</v>
      </c>
      <c r="R542">
        <v>15</v>
      </c>
      <c r="S542">
        <v>15</v>
      </c>
      <c r="T542" t="s">
        <v>1713</v>
      </c>
      <c r="U542" t="s">
        <v>1253</v>
      </c>
      <c r="V542" t="s">
        <v>2423</v>
      </c>
      <c r="W542">
        <v>192461</v>
      </c>
      <c r="X542">
        <v>0</v>
      </c>
      <c r="Y542" t="s">
        <v>1233</v>
      </c>
      <c r="Z542">
        <v>0</v>
      </c>
      <c r="AA542" t="s">
        <v>1983</v>
      </c>
      <c r="AB542" t="s">
        <v>1718</v>
      </c>
      <c r="AC542" t="s">
        <v>1719</v>
      </c>
    </row>
    <row r="543" spans="1:29">
      <c r="A543" t="s">
        <v>1706</v>
      </c>
      <c r="B543">
        <v>4000003879</v>
      </c>
      <c r="C543" t="s">
        <v>1707</v>
      </c>
      <c r="D543" t="s">
        <v>1708</v>
      </c>
      <c r="E543">
        <v>2122000</v>
      </c>
      <c r="F543">
        <v>2510413067</v>
      </c>
      <c r="G543">
        <v>192830</v>
      </c>
      <c r="H543" t="s">
        <v>117</v>
      </c>
      <c r="I543" t="s">
        <v>1558</v>
      </c>
      <c r="J543" t="s">
        <v>1389</v>
      </c>
      <c r="K543" t="s">
        <v>1389</v>
      </c>
      <c r="L543">
        <v>2510413067</v>
      </c>
      <c r="M543" t="s">
        <v>1938</v>
      </c>
      <c r="N543" t="s">
        <v>1938</v>
      </c>
      <c r="O543">
        <v>255030778</v>
      </c>
      <c r="P543" t="s">
        <v>1981</v>
      </c>
      <c r="Q543" t="s">
        <v>1231</v>
      </c>
      <c r="R543">
        <v>15</v>
      </c>
      <c r="S543">
        <v>15</v>
      </c>
      <c r="T543" t="s">
        <v>1713</v>
      </c>
      <c r="U543" t="s">
        <v>1253</v>
      </c>
      <c r="V543" t="s">
        <v>2320</v>
      </c>
      <c r="W543">
        <v>192830</v>
      </c>
      <c r="X543">
        <v>0</v>
      </c>
      <c r="Y543" t="s">
        <v>1233</v>
      </c>
      <c r="Z543">
        <v>0</v>
      </c>
      <c r="AA543" t="s">
        <v>1983</v>
      </c>
      <c r="AB543" t="s">
        <v>1718</v>
      </c>
      <c r="AC543" t="s">
        <v>1719</v>
      </c>
    </row>
    <row r="544" spans="1:29">
      <c r="A544" t="s">
        <v>1706</v>
      </c>
      <c r="B544">
        <v>4000003879</v>
      </c>
      <c r="C544" t="s">
        <v>1707</v>
      </c>
      <c r="D544" t="s">
        <v>1708</v>
      </c>
      <c r="E544">
        <v>2122000</v>
      </c>
      <c r="F544">
        <v>2510414495</v>
      </c>
      <c r="G544">
        <v>192666</v>
      </c>
      <c r="H544" t="s">
        <v>117</v>
      </c>
      <c r="I544" t="s">
        <v>1384</v>
      </c>
      <c r="J544" t="s">
        <v>1391</v>
      </c>
      <c r="K544" t="s">
        <v>1391</v>
      </c>
      <c r="L544">
        <v>2510414495</v>
      </c>
      <c r="M544" t="s">
        <v>1392</v>
      </c>
      <c r="N544" t="s">
        <v>1938</v>
      </c>
      <c r="O544">
        <v>255030778</v>
      </c>
      <c r="P544" t="s">
        <v>1981</v>
      </c>
      <c r="Q544" t="s">
        <v>1231</v>
      </c>
      <c r="R544">
        <v>15</v>
      </c>
      <c r="S544">
        <v>15</v>
      </c>
      <c r="T544" t="s">
        <v>1713</v>
      </c>
      <c r="U544" t="s">
        <v>1253</v>
      </c>
      <c r="V544" t="s">
        <v>2424</v>
      </c>
      <c r="W544">
        <v>192666</v>
      </c>
      <c r="X544">
        <v>0</v>
      </c>
      <c r="Y544" t="s">
        <v>1233</v>
      </c>
      <c r="Z544">
        <v>0</v>
      </c>
      <c r="AA544" t="s">
        <v>1983</v>
      </c>
      <c r="AB544" t="s">
        <v>1718</v>
      </c>
      <c r="AC544" t="s">
        <v>1719</v>
      </c>
    </row>
    <row r="545" spans="1:29">
      <c r="A545" t="s">
        <v>1706</v>
      </c>
      <c r="B545">
        <v>4000003879</v>
      </c>
      <c r="C545" t="s">
        <v>1707</v>
      </c>
      <c r="D545" t="s">
        <v>1708</v>
      </c>
      <c r="E545">
        <v>2122000</v>
      </c>
      <c r="F545">
        <v>2510414734</v>
      </c>
      <c r="G545">
        <v>192898</v>
      </c>
      <c r="H545" t="s">
        <v>54</v>
      </c>
      <c r="I545" t="s">
        <v>1389</v>
      </c>
      <c r="J545" t="s">
        <v>1391</v>
      </c>
      <c r="K545" t="s">
        <v>1391</v>
      </c>
      <c r="L545">
        <v>2510414734</v>
      </c>
      <c r="M545" t="s">
        <v>2425</v>
      </c>
      <c r="N545" t="s">
        <v>1598</v>
      </c>
      <c r="O545">
        <v>255000100</v>
      </c>
      <c r="P545" t="s">
        <v>1981</v>
      </c>
      <c r="Q545" t="s">
        <v>1231</v>
      </c>
      <c r="R545">
        <v>45</v>
      </c>
      <c r="S545">
        <v>45</v>
      </c>
      <c r="T545" t="s">
        <v>1713</v>
      </c>
      <c r="U545" t="s">
        <v>1253</v>
      </c>
      <c r="V545" t="s">
        <v>2426</v>
      </c>
      <c r="W545">
        <v>192898</v>
      </c>
      <c r="X545">
        <v>0</v>
      </c>
      <c r="Y545" t="s">
        <v>1233</v>
      </c>
      <c r="Z545">
        <v>0</v>
      </c>
      <c r="AA545" t="s">
        <v>1983</v>
      </c>
      <c r="AB545" t="s">
        <v>1718</v>
      </c>
      <c r="AC545" t="s">
        <v>1719</v>
      </c>
    </row>
    <row r="546" spans="1:29">
      <c r="A546" t="s">
        <v>1706</v>
      </c>
      <c r="B546">
        <v>4000003879</v>
      </c>
      <c r="C546" t="s">
        <v>1707</v>
      </c>
      <c r="D546" t="s">
        <v>1708</v>
      </c>
      <c r="E546">
        <v>2122000</v>
      </c>
      <c r="F546">
        <v>2510416244</v>
      </c>
      <c r="G546">
        <v>192913</v>
      </c>
      <c r="H546" t="s">
        <v>54</v>
      </c>
      <c r="I546" t="s">
        <v>1391</v>
      </c>
      <c r="J546" t="s">
        <v>1934</v>
      </c>
      <c r="K546" t="s">
        <v>1934</v>
      </c>
      <c r="L546">
        <v>2510416244</v>
      </c>
      <c r="M546" t="s">
        <v>1712</v>
      </c>
      <c r="N546" t="s">
        <v>1598</v>
      </c>
      <c r="O546">
        <v>255000100</v>
      </c>
      <c r="P546" t="s">
        <v>1981</v>
      </c>
      <c r="Q546" t="s">
        <v>1231</v>
      </c>
      <c r="R546">
        <v>45</v>
      </c>
      <c r="S546">
        <v>45</v>
      </c>
      <c r="T546" t="s">
        <v>1713</v>
      </c>
      <c r="U546" t="s">
        <v>1253</v>
      </c>
      <c r="V546" t="s">
        <v>2102</v>
      </c>
      <c r="W546">
        <v>192913</v>
      </c>
      <c r="X546">
        <v>0</v>
      </c>
      <c r="Y546" t="s">
        <v>1233</v>
      </c>
      <c r="Z546">
        <v>0</v>
      </c>
      <c r="AA546" t="s">
        <v>1983</v>
      </c>
      <c r="AB546" t="s">
        <v>1718</v>
      </c>
      <c r="AC546" t="s">
        <v>1719</v>
      </c>
    </row>
    <row r="547" spans="1:29">
      <c r="A547" t="s">
        <v>1706</v>
      </c>
      <c r="B547">
        <v>4000003879</v>
      </c>
      <c r="C547" t="s">
        <v>1707</v>
      </c>
      <c r="D547" t="s">
        <v>1708</v>
      </c>
      <c r="E547">
        <v>2122000</v>
      </c>
      <c r="F547">
        <v>2510417455</v>
      </c>
      <c r="G547">
        <v>192447</v>
      </c>
      <c r="H547" t="s">
        <v>117</v>
      </c>
      <c r="I547" t="s">
        <v>1375</v>
      </c>
      <c r="J547" t="s">
        <v>1934</v>
      </c>
      <c r="K547" t="s">
        <v>1934</v>
      </c>
      <c r="L547">
        <v>2510417455</v>
      </c>
      <c r="M547" t="s">
        <v>1570</v>
      </c>
      <c r="N547" t="s">
        <v>1938</v>
      </c>
      <c r="O547">
        <v>255030778</v>
      </c>
      <c r="P547" t="s">
        <v>1981</v>
      </c>
      <c r="Q547" t="s">
        <v>1231</v>
      </c>
      <c r="R547">
        <v>15</v>
      </c>
      <c r="S547">
        <v>15</v>
      </c>
      <c r="T547" t="s">
        <v>1713</v>
      </c>
      <c r="U547" t="s">
        <v>1253</v>
      </c>
      <c r="V547" t="s">
        <v>2427</v>
      </c>
      <c r="W547">
        <v>192447</v>
      </c>
      <c r="X547" t="s">
        <v>1622</v>
      </c>
      <c r="Y547" t="s">
        <v>1233</v>
      </c>
      <c r="Z547" t="s">
        <v>1803</v>
      </c>
      <c r="AA547" t="s">
        <v>1983</v>
      </c>
      <c r="AB547" t="s">
        <v>1718</v>
      </c>
      <c r="AC547" t="s">
        <v>1719</v>
      </c>
    </row>
    <row r="548" spans="1:29">
      <c r="A548" t="s">
        <v>1706</v>
      </c>
      <c r="B548">
        <v>4000003879</v>
      </c>
      <c r="C548" t="s">
        <v>1707</v>
      </c>
      <c r="D548" t="s">
        <v>1708</v>
      </c>
      <c r="E548">
        <v>2122000</v>
      </c>
      <c r="F548">
        <v>2510420550</v>
      </c>
      <c r="G548">
        <v>192875</v>
      </c>
      <c r="H548" t="s">
        <v>117</v>
      </c>
      <c r="I548" t="s">
        <v>1392</v>
      </c>
      <c r="J548" t="s">
        <v>1393</v>
      </c>
      <c r="K548" t="s">
        <v>1393</v>
      </c>
      <c r="L548">
        <v>2510420550</v>
      </c>
      <c r="M548" t="s">
        <v>1574</v>
      </c>
      <c r="N548" t="s">
        <v>1480</v>
      </c>
      <c r="O548">
        <v>255031399</v>
      </c>
      <c r="P548" t="s">
        <v>1981</v>
      </c>
      <c r="Q548" t="s">
        <v>1231</v>
      </c>
      <c r="R548">
        <v>15</v>
      </c>
      <c r="S548">
        <v>15</v>
      </c>
      <c r="T548" t="s">
        <v>1713</v>
      </c>
      <c r="U548" t="s">
        <v>1253</v>
      </c>
      <c r="V548" t="s">
        <v>2428</v>
      </c>
      <c r="W548">
        <v>192875</v>
      </c>
      <c r="X548">
        <v>0</v>
      </c>
      <c r="Y548" t="s">
        <v>1233</v>
      </c>
      <c r="Z548">
        <v>0</v>
      </c>
      <c r="AA548" t="s">
        <v>1983</v>
      </c>
      <c r="AB548" t="s">
        <v>1718</v>
      </c>
      <c r="AC548" t="s">
        <v>1719</v>
      </c>
    </row>
    <row r="549" spans="1:29">
      <c r="A549" t="s">
        <v>1706</v>
      </c>
      <c r="B549">
        <v>4000003879</v>
      </c>
      <c r="C549" t="s">
        <v>1707</v>
      </c>
      <c r="D549" t="s">
        <v>1708</v>
      </c>
      <c r="E549">
        <v>2122000</v>
      </c>
      <c r="F549">
        <v>2510421431</v>
      </c>
      <c r="G549">
        <v>192770</v>
      </c>
      <c r="H549" t="s">
        <v>317</v>
      </c>
      <c r="I549" t="s">
        <v>1385</v>
      </c>
      <c r="J549" t="s">
        <v>1393</v>
      </c>
      <c r="K549" t="s">
        <v>1393</v>
      </c>
      <c r="L549">
        <v>2510421431</v>
      </c>
      <c r="M549" t="s">
        <v>1478</v>
      </c>
      <c r="N549" t="s">
        <v>1480</v>
      </c>
      <c r="O549">
        <v>255031399</v>
      </c>
      <c r="P549" t="s">
        <v>1981</v>
      </c>
      <c r="Q549" t="s">
        <v>1231</v>
      </c>
      <c r="R549">
        <v>15</v>
      </c>
      <c r="S549">
        <v>15</v>
      </c>
      <c r="T549" t="s">
        <v>1713</v>
      </c>
      <c r="U549" t="s">
        <v>1253</v>
      </c>
      <c r="V549" t="s">
        <v>2429</v>
      </c>
      <c r="W549">
        <v>192770</v>
      </c>
      <c r="X549">
        <v>0</v>
      </c>
      <c r="Y549" t="s">
        <v>1233</v>
      </c>
      <c r="Z549">
        <v>0</v>
      </c>
      <c r="AA549" t="s">
        <v>1983</v>
      </c>
      <c r="AB549" t="s">
        <v>1718</v>
      </c>
      <c r="AC549" t="s">
        <v>1719</v>
      </c>
    </row>
    <row r="550" spans="1:29">
      <c r="A550" t="s">
        <v>1706</v>
      </c>
      <c r="B550">
        <v>4000003879</v>
      </c>
      <c r="C550" t="s">
        <v>1707</v>
      </c>
      <c r="D550" t="s">
        <v>1708</v>
      </c>
      <c r="E550">
        <v>2122000</v>
      </c>
      <c r="F550">
        <v>2510421981</v>
      </c>
      <c r="G550">
        <v>192965</v>
      </c>
      <c r="H550" t="s">
        <v>54</v>
      </c>
      <c r="I550" t="s">
        <v>1393</v>
      </c>
      <c r="J550" t="s">
        <v>1478</v>
      </c>
      <c r="K550" t="s">
        <v>1478</v>
      </c>
      <c r="L550">
        <v>2510421981</v>
      </c>
      <c r="M550" t="s">
        <v>1598</v>
      </c>
      <c r="N550" t="s">
        <v>1598</v>
      </c>
      <c r="O550">
        <v>255000100</v>
      </c>
      <c r="P550" t="s">
        <v>1981</v>
      </c>
      <c r="Q550" t="s">
        <v>1231</v>
      </c>
      <c r="R550">
        <v>45</v>
      </c>
      <c r="S550">
        <v>45</v>
      </c>
      <c r="T550" t="s">
        <v>1713</v>
      </c>
      <c r="U550" t="s">
        <v>1253</v>
      </c>
      <c r="V550" t="s">
        <v>2430</v>
      </c>
      <c r="W550">
        <v>192965</v>
      </c>
      <c r="X550">
        <v>0</v>
      </c>
      <c r="Y550" t="s">
        <v>1233</v>
      </c>
      <c r="Z550">
        <v>0</v>
      </c>
      <c r="AA550" t="s">
        <v>1983</v>
      </c>
      <c r="AB550" t="s">
        <v>1718</v>
      </c>
      <c r="AC550" t="s">
        <v>1719</v>
      </c>
    </row>
    <row r="551" spans="1:29">
      <c r="A551" t="s">
        <v>1706</v>
      </c>
      <c r="B551">
        <v>4000003879</v>
      </c>
      <c r="C551" t="s">
        <v>1707</v>
      </c>
      <c r="D551" t="s">
        <v>1708</v>
      </c>
      <c r="E551">
        <v>2122000</v>
      </c>
      <c r="F551">
        <v>2510422151</v>
      </c>
      <c r="G551">
        <v>192894</v>
      </c>
      <c r="H551" t="s">
        <v>117</v>
      </c>
      <c r="I551" t="s">
        <v>1389</v>
      </c>
      <c r="J551" t="s">
        <v>1478</v>
      </c>
      <c r="K551" t="s">
        <v>1478</v>
      </c>
      <c r="L551">
        <v>2510422151</v>
      </c>
      <c r="M551" t="s">
        <v>1398</v>
      </c>
      <c r="N551" t="s">
        <v>1480</v>
      </c>
      <c r="O551">
        <v>255031399</v>
      </c>
      <c r="P551" t="s">
        <v>1981</v>
      </c>
      <c r="Q551" t="s">
        <v>1231</v>
      </c>
      <c r="R551">
        <v>15</v>
      </c>
      <c r="S551">
        <v>15</v>
      </c>
      <c r="T551" t="s">
        <v>1713</v>
      </c>
      <c r="U551" t="s">
        <v>1253</v>
      </c>
      <c r="V551" t="s">
        <v>2411</v>
      </c>
      <c r="W551">
        <v>192894</v>
      </c>
      <c r="X551">
        <v>0</v>
      </c>
      <c r="Y551" t="s">
        <v>1233</v>
      </c>
      <c r="Z551">
        <v>0</v>
      </c>
      <c r="AA551" t="s">
        <v>1983</v>
      </c>
      <c r="AB551" t="s">
        <v>1718</v>
      </c>
      <c r="AC551" t="s">
        <v>1719</v>
      </c>
    </row>
    <row r="552" spans="1:29">
      <c r="A552" t="s">
        <v>1706</v>
      </c>
      <c r="B552">
        <v>4000003879</v>
      </c>
      <c r="C552" t="s">
        <v>1707</v>
      </c>
      <c r="D552" t="s">
        <v>1708</v>
      </c>
      <c r="E552">
        <v>2122000</v>
      </c>
      <c r="F552">
        <v>2510422579</v>
      </c>
      <c r="G552">
        <v>192939</v>
      </c>
      <c r="H552" t="s">
        <v>117</v>
      </c>
      <c r="I552" t="s">
        <v>1390</v>
      </c>
      <c r="J552" t="s">
        <v>1478</v>
      </c>
      <c r="K552" t="s">
        <v>1478</v>
      </c>
      <c r="L552">
        <v>2510422579</v>
      </c>
      <c r="M552" t="s">
        <v>1401</v>
      </c>
      <c r="N552" t="s">
        <v>1572</v>
      </c>
      <c r="O552">
        <v>255032018</v>
      </c>
      <c r="P552" t="s">
        <v>1981</v>
      </c>
      <c r="Q552" t="s">
        <v>1231</v>
      </c>
      <c r="R552">
        <v>15</v>
      </c>
      <c r="S552">
        <v>15</v>
      </c>
      <c r="T552" t="s">
        <v>1713</v>
      </c>
      <c r="U552" t="s">
        <v>1253</v>
      </c>
      <c r="V552" t="s">
        <v>2431</v>
      </c>
      <c r="W552">
        <v>192939</v>
      </c>
      <c r="X552">
        <v>0</v>
      </c>
      <c r="Y552" t="s">
        <v>1233</v>
      </c>
      <c r="Z552">
        <v>0</v>
      </c>
      <c r="AA552" t="s">
        <v>1983</v>
      </c>
      <c r="AB552" t="s">
        <v>1718</v>
      </c>
      <c r="AC552" t="s">
        <v>1719</v>
      </c>
    </row>
    <row r="553" spans="1:29">
      <c r="A553" t="s">
        <v>1706</v>
      </c>
      <c r="B553">
        <v>4000003879</v>
      </c>
      <c r="C553" t="s">
        <v>1707</v>
      </c>
      <c r="D553" t="s">
        <v>1708</v>
      </c>
      <c r="E553">
        <v>2122000</v>
      </c>
      <c r="F553">
        <v>2510423759</v>
      </c>
      <c r="G553">
        <v>192880</v>
      </c>
      <c r="H553" t="s">
        <v>117</v>
      </c>
      <c r="I553" t="s">
        <v>1389</v>
      </c>
      <c r="J553" t="s">
        <v>1395</v>
      </c>
      <c r="K553" t="s">
        <v>1395</v>
      </c>
      <c r="L553">
        <v>2510423759</v>
      </c>
      <c r="M553" t="s">
        <v>1398</v>
      </c>
      <c r="N553" t="s">
        <v>1480</v>
      </c>
      <c r="O553">
        <v>255031399</v>
      </c>
      <c r="P553" t="s">
        <v>1981</v>
      </c>
      <c r="Q553" t="s">
        <v>1231</v>
      </c>
      <c r="R553">
        <v>15</v>
      </c>
      <c r="S553">
        <v>15</v>
      </c>
      <c r="T553" t="s">
        <v>1713</v>
      </c>
      <c r="U553" t="s">
        <v>1253</v>
      </c>
      <c r="V553" t="s">
        <v>2094</v>
      </c>
      <c r="W553">
        <v>192880</v>
      </c>
      <c r="X553">
        <v>0</v>
      </c>
      <c r="Y553" t="s">
        <v>1233</v>
      </c>
      <c r="Z553">
        <v>0</v>
      </c>
      <c r="AA553" t="s">
        <v>1983</v>
      </c>
      <c r="AB553" t="s">
        <v>1718</v>
      </c>
      <c r="AC553" t="s">
        <v>1719</v>
      </c>
    </row>
    <row r="554" spans="1:29">
      <c r="A554" t="s">
        <v>1706</v>
      </c>
      <c r="B554">
        <v>4000003879</v>
      </c>
      <c r="C554" t="s">
        <v>1707</v>
      </c>
      <c r="D554" t="s">
        <v>1708</v>
      </c>
      <c r="E554">
        <v>2122000</v>
      </c>
      <c r="F554">
        <v>2510423766</v>
      </c>
      <c r="G554">
        <v>192845</v>
      </c>
      <c r="H554" t="s">
        <v>117</v>
      </c>
      <c r="I554" t="s">
        <v>1388</v>
      </c>
      <c r="J554" t="s">
        <v>1395</v>
      </c>
      <c r="K554" t="s">
        <v>1395</v>
      </c>
      <c r="L554">
        <v>2510423766</v>
      </c>
      <c r="M554" t="s">
        <v>1396</v>
      </c>
      <c r="N554" t="s">
        <v>1480</v>
      </c>
      <c r="O554">
        <v>255031399</v>
      </c>
      <c r="P554" t="s">
        <v>1981</v>
      </c>
      <c r="Q554" t="s">
        <v>1231</v>
      </c>
      <c r="R554">
        <v>15</v>
      </c>
      <c r="S554">
        <v>15</v>
      </c>
      <c r="T554" t="s">
        <v>1713</v>
      </c>
      <c r="U554" t="s">
        <v>1253</v>
      </c>
      <c r="V554" t="s">
        <v>2432</v>
      </c>
      <c r="W554">
        <v>192845</v>
      </c>
      <c r="X554">
        <v>0</v>
      </c>
      <c r="Y554" t="s">
        <v>1233</v>
      </c>
      <c r="Z554">
        <v>0</v>
      </c>
      <c r="AA554" t="s">
        <v>1983</v>
      </c>
      <c r="AB554" t="s">
        <v>1718</v>
      </c>
      <c r="AC554" t="s">
        <v>1719</v>
      </c>
    </row>
    <row r="555" spans="1:29">
      <c r="A555" t="s">
        <v>1706</v>
      </c>
      <c r="B555">
        <v>4000003879</v>
      </c>
      <c r="C555" t="s">
        <v>1707</v>
      </c>
      <c r="D555" t="s">
        <v>1708</v>
      </c>
      <c r="E555">
        <v>2122000</v>
      </c>
      <c r="F555">
        <v>2510425660</v>
      </c>
      <c r="G555">
        <v>193001</v>
      </c>
      <c r="H555" t="s">
        <v>54</v>
      </c>
      <c r="I555" t="s">
        <v>1395</v>
      </c>
      <c r="J555" t="s">
        <v>1938</v>
      </c>
      <c r="K555" t="s">
        <v>1938</v>
      </c>
      <c r="L555">
        <v>2510425660</v>
      </c>
      <c r="M555" t="s">
        <v>1725</v>
      </c>
      <c r="N555" t="s">
        <v>1724</v>
      </c>
      <c r="O555">
        <v>255000612</v>
      </c>
      <c r="P555" t="s">
        <v>1981</v>
      </c>
      <c r="Q555" t="s">
        <v>1231</v>
      </c>
      <c r="R555">
        <v>45</v>
      </c>
      <c r="S555">
        <v>45</v>
      </c>
      <c r="T555" t="s">
        <v>1713</v>
      </c>
      <c r="U555" t="s">
        <v>1253</v>
      </c>
      <c r="V555" t="s">
        <v>2433</v>
      </c>
      <c r="W555">
        <v>193001</v>
      </c>
      <c r="X555">
        <v>0</v>
      </c>
      <c r="Y555" t="s">
        <v>1233</v>
      </c>
      <c r="Z555">
        <v>0</v>
      </c>
      <c r="AA555" t="s">
        <v>1983</v>
      </c>
      <c r="AB555" t="s">
        <v>1718</v>
      </c>
      <c r="AC555" t="s">
        <v>1719</v>
      </c>
    </row>
    <row r="556" spans="1:29">
      <c r="A556" t="s">
        <v>1706</v>
      </c>
      <c r="B556">
        <v>4000003879</v>
      </c>
      <c r="C556" t="s">
        <v>1707</v>
      </c>
      <c r="D556" t="s">
        <v>1708</v>
      </c>
      <c r="E556">
        <v>2122000</v>
      </c>
      <c r="F556">
        <v>2510426139</v>
      </c>
      <c r="G556">
        <v>192449</v>
      </c>
      <c r="H556" t="s">
        <v>117</v>
      </c>
      <c r="I556" t="s">
        <v>1375</v>
      </c>
      <c r="J556" t="s">
        <v>1938</v>
      </c>
      <c r="K556" t="s">
        <v>1938</v>
      </c>
      <c r="L556">
        <v>2510426139</v>
      </c>
      <c r="M556" t="s">
        <v>1570</v>
      </c>
      <c r="N556" t="s">
        <v>1480</v>
      </c>
      <c r="O556">
        <v>255031399</v>
      </c>
      <c r="P556" t="s">
        <v>1981</v>
      </c>
      <c r="Q556" t="s">
        <v>1231</v>
      </c>
      <c r="R556">
        <v>15</v>
      </c>
      <c r="S556">
        <v>15</v>
      </c>
      <c r="T556" t="s">
        <v>1713</v>
      </c>
      <c r="U556" t="s">
        <v>1253</v>
      </c>
      <c r="V556" t="s">
        <v>2434</v>
      </c>
      <c r="W556">
        <v>192449</v>
      </c>
      <c r="X556">
        <v>0</v>
      </c>
      <c r="Y556" t="s">
        <v>1233</v>
      </c>
      <c r="Z556">
        <v>0</v>
      </c>
      <c r="AA556" t="s">
        <v>1983</v>
      </c>
      <c r="AB556" t="s">
        <v>1718</v>
      </c>
      <c r="AC556" t="s">
        <v>1719</v>
      </c>
    </row>
    <row r="557" spans="1:29">
      <c r="A557" t="s">
        <v>1706</v>
      </c>
      <c r="B557">
        <v>4000003879</v>
      </c>
      <c r="C557" t="s">
        <v>1707</v>
      </c>
      <c r="D557" t="s">
        <v>1708</v>
      </c>
      <c r="E557">
        <v>2122000</v>
      </c>
      <c r="F557">
        <v>2510429546</v>
      </c>
      <c r="G557">
        <v>192988</v>
      </c>
      <c r="H557" t="s">
        <v>117</v>
      </c>
      <c r="I557" t="s">
        <v>1478</v>
      </c>
      <c r="J557" t="s">
        <v>1396</v>
      </c>
      <c r="K557" t="s">
        <v>1396</v>
      </c>
      <c r="L557">
        <v>2510429546</v>
      </c>
      <c r="M557" t="s">
        <v>1400</v>
      </c>
      <c r="N557" t="s">
        <v>1572</v>
      </c>
      <c r="O557">
        <v>255032018</v>
      </c>
      <c r="P557" t="s">
        <v>1981</v>
      </c>
      <c r="Q557" t="s">
        <v>1231</v>
      </c>
      <c r="R557">
        <v>15</v>
      </c>
      <c r="S557">
        <v>15</v>
      </c>
      <c r="T557" t="s">
        <v>1713</v>
      </c>
      <c r="U557" t="s">
        <v>1253</v>
      </c>
      <c r="V557" t="s">
        <v>2385</v>
      </c>
      <c r="W557">
        <v>192988</v>
      </c>
      <c r="X557" t="s">
        <v>1622</v>
      </c>
      <c r="Y557" t="s">
        <v>1233</v>
      </c>
      <c r="Z557" t="s">
        <v>1803</v>
      </c>
      <c r="AA557" t="s">
        <v>1983</v>
      </c>
      <c r="AB557" t="s">
        <v>1718</v>
      </c>
      <c r="AC557" t="s">
        <v>1719</v>
      </c>
    </row>
    <row r="558" spans="1:29">
      <c r="A558" t="s">
        <v>1706</v>
      </c>
      <c r="B558">
        <v>4000003879</v>
      </c>
      <c r="C558" t="s">
        <v>1707</v>
      </c>
      <c r="D558" t="s">
        <v>1708</v>
      </c>
      <c r="E558">
        <v>2122000</v>
      </c>
      <c r="F558">
        <v>2510431582</v>
      </c>
      <c r="G558">
        <v>193068</v>
      </c>
      <c r="H558" t="s">
        <v>54</v>
      </c>
      <c r="I558" t="s">
        <v>1396</v>
      </c>
      <c r="J558" t="s">
        <v>1574</v>
      </c>
      <c r="K558" t="s">
        <v>1574</v>
      </c>
      <c r="L558">
        <v>2510431582</v>
      </c>
      <c r="M558" t="s">
        <v>1724</v>
      </c>
      <c r="N558" t="s">
        <v>1724</v>
      </c>
      <c r="O558">
        <v>255000612</v>
      </c>
      <c r="P558" t="s">
        <v>1981</v>
      </c>
      <c r="Q558" t="s">
        <v>1231</v>
      </c>
      <c r="R558">
        <v>45</v>
      </c>
      <c r="S558">
        <v>45</v>
      </c>
      <c r="T558" t="s">
        <v>1713</v>
      </c>
      <c r="U558" t="s">
        <v>1253</v>
      </c>
      <c r="V558" t="s">
        <v>2435</v>
      </c>
      <c r="W558">
        <v>193068</v>
      </c>
      <c r="X558">
        <v>0</v>
      </c>
      <c r="Y558" t="s">
        <v>1233</v>
      </c>
      <c r="Z558">
        <v>0</v>
      </c>
      <c r="AA558" t="s">
        <v>1983</v>
      </c>
      <c r="AB558" t="s">
        <v>1718</v>
      </c>
      <c r="AC558" t="s">
        <v>1719</v>
      </c>
    </row>
    <row r="559" spans="1:29">
      <c r="A559" t="s">
        <v>1706</v>
      </c>
      <c r="B559">
        <v>4000003879</v>
      </c>
      <c r="C559" t="s">
        <v>1707</v>
      </c>
      <c r="D559" t="s">
        <v>1708</v>
      </c>
      <c r="E559">
        <v>2122000</v>
      </c>
      <c r="F559">
        <v>2510433140</v>
      </c>
      <c r="G559">
        <v>192930</v>
      </c>
      <c r="H559" t="s">
        <v>117</v>
      </c>
      <c r="I559" t="s">
        <v>1934</v>
      </c>
      <c r="J559" t="s">
        <v>1398</v>
      </c>
      <c r="K559" t="s">
        <v>1398</v>
      </c>
      <c r="L559">
        <v>2510433140</v>
      </c>
      <c r="M559" t="s">
        <v>2436</v>
      </c>
      <c r="N559" t="s">
        <v>1572</v>
      </c>
      <c r="O559">
        <v>255032018</v>
      </c>
      <c r="P559" t="s">
        <v>1981</v>
      </c>
      <c r="Q559" t="s">
        <v>1231</v>
      </c>
      <c r="R559">
        <v>15</v>
      </c>
      <c r="S559">
        <v>15</v>
      </c>
      <c r="T559" t="s">
        <v>1713</v>
      </c>
      <c r="U559" t="s">
        <v>1253</v>
      </c>
      <c r="V559" t="s">
        <v>2437</v>
      </c>
      <c r="W559">
        <v>192930</v>
      </c>
      <c r="X559">
        <v>0</v>
      </c>
      <c r="Y559" t="s">
        <v>1233</v>
      </c>
      <c r="Z559">
        <v>0</v>
      </c>
      <c r="AA559" t="s">
        <v>1983</v>
      </c>
      <c r="AB559" t="s">
        <v>1718</v>
      </c>
      <c r="AC559" t="s">
        <v>1719</v>
      </c>
    </row>
    <row r="560" spans="1:29">
      <c r="A560" t="s">
        <v>1706</v>
      </c>
      <c r="B560">
        <v>4000003879</v>
      </c>
      <c r="C560" t="s">
        <v>1707</v>
      </c>
      <c r="D560" t="s">
        <v>1708</v>
      </c>
      <c r="E560">
        <v>2122000</v>
      </c>
      <c r="F560">
        <v>2510434718</v>
      </c>
      <c r="G560">
        <v>193090</v>
      </c>
      <c r="H560" t="s">
        <v>54</v>
      </c>
      <c r="I560" t="s">
        <v>1398</v>
      </c>
      <c r="J560" t="s">
        <v>1480</v>
      </c>
      <c r="K560" t="s">
        <v>1480</v>
      </c>
      <c r="L560">
        <v>2510434718</v>
      </c>
      <c r="M560" t="s">
        <v>1732</v>
      </c>
      <c r="N560" t="s">
        <v>1520</v>
      </c>
      <c r="O560">
        <v>255001123</v>
      </c>
      <c r="P560" t="s">
        <v>1981</v>
      </c>
      <c r="Q560" t="s">
        <v>1231</v>
      </c>
      <c r="R560">
        <v>45</v>
      </c>
      <c r="S560">
        <v>45</v>
      </c>
      <c r="T560" t="s">
        <v>1713</v>
      </c>
      <c r="U560" t="s">
        <v>1253</v>
      </c>
      <c r="V560" t="s">
        <v>2022</v>
      </c>
      <c r="W560">
        <v>193090</v>
      </c>
      <c r="X560">
        <v>0</v>
      </c>
      <c r="Y560" t="s">
        <v>1233</v>
      </c>
      <c r="Z560">
        <v>0</v>
      </c>
      <c r="AA560" t="s">
        <v>1983</v>
      </c>
      <c r="AB560" t="s">
        <v>1718</v>
      </c>
      <c r="AC560" t="s">
        <v>1719</v>
      </c>
    </row>
    <row r="561" spans="1:29">
      <c r="A561" t="s">
        <v>1706</v>
      </c>
      <c r="B561">
        <v>4000003879</v>
      </c>
      <c r="C561" t="s">
        <v>1707</v>
      </c>
      <c r="D561" t="s">
        <v>1708</v>
      </c>
      <c r="E561">
        <v>2122000</v>
      </c>
      <c r="F561">
        <v>2510435635</v>
      </c>
      <c r="G561">
        <v>193160</v>
      </c>
      <c r="H561" t="s">
        <v>117</v>
      </c>
      <c r="I561" t="s">
        <v>1480</v>
      </c>
      <c r="J561" t="s">
        <v>2436</v>
      </c>
      <c r="K561" t="s">
        <v>2436</v>
      </c>
      <c r="L561">
        <v>2510435635</v>
      </c>
      <c r="M561" t="s">
        <v>1978</v>
      </c>
      <c r="N561" t="s">
        <v>1407</v>
      </c>
      <c r="O561">
        <v>255033190</v>
      </c>
      <c r="P561" t="s">
        <v>1981</v>
      </c>
      <c r="Q561" t="s">
        <v>1231</v>
      </c>
      <c r="R561">
        <v>15</v>
      </c>
      <c r="S561">
        <v>15</v>
      </c>
      <c r="T561" t="s">
        <v>1713</v>
      </c>
      <c r="U561" t="s">
        <v>1253</v>
      </c>
      <c r="V561" t="s">
        <v>2320</v>
      </c>
      <c r="W561">
        <v>193160</v>
      </c>
      <c r="X561">
        <v>0</v>
      </c>
      <c r="Y561" t="s">
        <v>1233</v>
      </c>
      <c r="Z561">
        <v>0</v>
      </c>
      <c r="AA561" t="s">
        <v>1983</v>
      </c>
      <c r="AB561" t="s">
        <v>1718</v>
      </c>
      <c r="AC561" t="s">
        <v>1719</v>
      </c>
    </row>
    <row r="562" spans="1:29">
      <c r="A562" t="s">
        <v>1706</v>
      </c>
      <c r="B562">
        <v>4000003879</v>
      </c>
      <c r="C562" t="s">
        <v>1707</v>
      </c>
      <c r="D562" t="s">
        <v>1708</v>
      </c>
      <c r="E562">
        <v>2122000</v>
      </c>
      <c r="F562">
        <v>2510435689</v>
      </c>
      <c r="G562">
        <v>193159</v>
      </c>
      <c r="H562" t="s">
        <v>117</v>
      </c>
      <c r="I562" t="s">
        <v>1480</v>
      </c>
      <c r="J562" t="s">
        <v>2436</v>
      </c>
      <c r="K562" t="s">
        <v>2436</v>
      </c>
      <c r="L562">
        <v>2510435689</v>
      </c>
      <c r="M562" t="s">
        <v>1978</v>
      </c>
      <c r="N562" t="s">
        <v>1407</v>
      </c>
      <c r="O562">
        <v>255033190</v>
      </c>
      <c r="P562" t="s">
        <v>1981</v>
      </c>
      <c r="Q562" t="s">
        <v>1231</v>
      </c>
      <c r="R562">
        <v>15</v>
      </c>
      <c r="S562">
        <v>15</v>
      </c>
      <c r="T562" t="s">
        <v>1713</v>
      </c>
      <c r="U562" t="s">
        <v>1253</v>
      </c>
      <c r="V562" t="s">
        <v>2121</v>
      </c>
      <c r="W562">
        <v>193159</v>
      </c>
      <c r="X562">
        <v>0</v>
      </c>
      <c r="Y562" t="s">
        <v>1233</v>
      </c>
      <c r="Z562">
        <v>0</v>
      </c>
      <c r="AA562" t="s">
        <v>1983</v>
      </c>
      <c r="AB562" t="s">
        <v>1718</v>
      </c>
      <c r="AC562" t="s">
        <v>1719</v>
      </c>
    </row>
    <row r="563" spans="1:29">
      <c r="A563" t="s">
        <v>1706</v>
      </c>
      <c r="B563">
        <v>4000003879</v>
      </c>
      <c r="C563" t="s">
        <v>1707</v>
      </c>
      <c r="D563" t="s">
        <v>1708</v>
      </c>
      <c r="E563">
        <v>2122000</v>
      </c>
      <c r="F563">
        <v>2510437328</v>
      </c>
      <c r="G563">
        <v>193002</v>
      </c>
      <c r="H563" t="s">
        <v>317</v>
      </c>
      <c r="I563" t="s">
        <v>1395</v>
      </c>
      <c r="J563" t="s">
        <v>1667</v>
      </c>
      <c r="K563" t="s">
        <v>1667</v>
      </c>
      <c r="L563">
        <v>2510437328</v>
      </c>
      <c r="M563" t="s">
        <v>1572</v>
      </c>
      <c r="N563" t="s">
        <v>1572</v>
      </c>
      <c r="O563">
        <v>255032018</v>
      </c>
      <c r="P563" t="s">
        <v>1981</v>
      </c>
      <c r="Q563" t="s">
        <v>1231</v>
      </c>
      <c r="R563">
        <v>15</v>
      </c>
      <c r="S563">
        <v>15</v>
      </c>
      <c r="T563" t="s">
        <v>1713</v>
      </c>
      <c r="U563" t="s">
        <v>1253</v>
      </c>
      <c r="V563" t="s">
        <v>2438</v>
      </c>
      <c r="W563">
        <v>193002</v>
      </c>
      <c r="X563" t="s">
        <v>1622</v>
      </c>
      <c r="Y563" t="s">
        <v>1233</v>
      </c>
      <c r="Z563" t="s">
        <v>1803</v>
      </c>
      <c r="AA563" t="s">
        <v>1983</v>
      </c>
      <c r="AB563" t="s">
        <v>1718</v>
      </c>
      <c r="AC563" t="s">
        <v>1719</v>
      </c>
    </row>
    <row r="564" spans="1:29">
      <c r="A564" t="s">
        <v>1706</v>
      </c>
      <c r="B564">
        <v>4000003879</v>
      </c>
      <c r="C564" t="s">
        <v>1707</v>
      </c>
      <c r="D564" t="s">
        <v>1708</v>
      </c>
      <c r="E564">
        <v>2122000</v>
      </c>
      <c r="F564">
        <v>2510437334</v>
      </c>
      <c r="G564">
        <v>192987</v>
      </c>
      <c r="H564" t="s">
        <v>117</v>
      </c>
      <c r="I564" t="s">
        <v>1478</v>
      </c>
      <c r="J564" t="s">
        <v>1667</v>
      </c>
      <c r="K564" t="s">
        <v>1667</v>
      </c>
      <c r="L564">
        <v>2510437334</v>
      </c>
      <c r="M564" t="s">
        <v>1400</v>
      </c>
      <c r="N564" t="s">
        <v>1947</v>
      </c>
      <c r="O564">
        <v>255032559</v>
      </c>
      <c r="P564" t="s">
        <v>1981</v>
      </c>
      <c r="Q564" t="s">
        <v>1231</v>
      </c>
      <c r="R564">
        <v>15</v>
      </c>
      <c r="S564">
        <v>15</v>
      </c>
      <c r="T564" t="s">
        <v>1713</v>
      </c>
      <c r="U564" t="s">
        <v>1253</v>
      </c>
      <c r="V564" t="s">
        <v>2439</v>
      </c>
      <c r="W564">
        <v>192987</v>
      </c>
      <c r="X564" t="s">
        <v>1622</v>
      </c>
      <c r="Y564" t="s">
        <v>1233</v>
      </c>
      <c r="Z564" t="s">
        <v>1803</v>
      </c>
      <c r="AA564" t="s">
        <v>1983</v>
      </c>
      <c r="AB564" t="s">
        <v>1718</v>
      </c>
      <c r="AC564" t="s">
        <v>1719</v>
      </c>
    </row>
    <row r="565" spans="1:29">
      <c r="A565" t="s">
        <v>1706</v>
      </c>
      <c r="B565">
        <v>4000003879</v>
      </c>
      <c r="C565" t="s">
        <v>1707</v>
      </c>
      <c r="D565" t="s">
        <v>1708</v>
      </c>
      <c r="E565">
        <v>2122000</v>
      </c>
      <c r="F565">
        <v>2510439026</v>
      </c>
      <c r="G565">
        <v>193174</v>
      </c>
      <c r="H565" t="s">
        <v>54</v>
      </c>
      <c r="I565" t="s">
        <v>1397</v>
      </c>
      <c r="J565" t="s">
        <v>1401</v>
      </c>
      <c r="K565" t="s">
        <v>1401</v>
      </c>
      <c r="L565">
        <v>2510439026</v>
      </c>
      <c r="M565" t="s">
        <v>1996</v>
      </c>
      <c r="N565" t="s">
        <v>1520</v>
      </c>
      <c r="O565">
        <v>255001123</v>
      </c>
      <c r="P565" t="s">
        <v>1981</v>
      </c>
      <c r="Q565" t="s">
        <v>1231</v>
      </c>
      <c r="R565">
        <v>45</v>
      </c>
      <c r="S565">
        <v>45</v>
      </c>
      <c r="T565" t="s">
        <v>1713</v>
      </c>
      <c r="U565" t="s">
        <v>1253</v>
      </c>
      <c r="V565" t="s">
        <v>2440</v>
      </c>
      <c r="W565">
        <v>193174</v>
      </c>
      <c r="X565">
        <v>0</v>
      </c>
      <c r="Y565" t="s">
        <v>1233</v>
      </c>
      <c r="Z565">
        <v>0</v>
      </c>
      <c r="AA565" t="s">
        <v>1983</v>
      </c>
      <c r="AB565" t="s">
        <v>1718</v>
      </c>
      <c r="AC565" t="s">
        <v>1719</v>
      </c>
    </row>
    <row r="566" spans="1:29">
      <c r="A566" t="s">
        <v>1706</v>
      </c>
      <c r="B566">
        <v>4000003879</v>
      </c>
      <c r="C566" t="s">
        <v>1707</v>
      </c>
      <c r="D566" t="s">
        <v>1708</v>
      </c>
      <c r="E566">
        <v>2122000</v>
      </c>
      <c r="F566">
        <v>2510445222</v>
      </c>
      <c r="G566">
        <v>193191</v>
      </c>
      <c r="H566" t="s">
        <v>117</v>
      </c>
      <c r="I566" t="s">
        <v>1401</v>
      </c>
      <c r="J566" t="s">
        <v>1572</v>
      </c>
      <c r="K566" t="s">
        <v>1572</v>
      </c>
      <c r="L566">
        <v>2510445222</v>
      </c>
      <c r="M566" t="s">
        <v>1541</v>
      </c>
      <c r="N566" t="s">
        <v>1407</v>
      </c>
      <c r="O566">
        <v>255033190</v>
      </c>
      <c r="P566" t="s">
        <v>1981</v>
      </c>
      <c r="Q566" t="s">
        <v>1231</v>
      </c>
      <c r="R566">
        <v>15</v>
      </c>
      <c r="S566">
        <v>15</v>
      </c>
      <c r="T566" t="s">
        <v>1713</v>
      </c>
      <c r="U566" t="s">
        <v>1253</v>
      </c>
      <c r="V566" t="s">
        <v>2421</v>
      </c>
      <c r="W566">
        <v>193191</v>
      </c>
      <c r="X566">
        <v>0</v>
      </c>
      <c r="Y566" t="s">
        <v>1233</v>
      </c>
      <c r="Z566">
        <v>0</v>
      </c>
      <c r="AA566" t="s">
        <v>1983</v>
      </c>
      <c r="AB566" t="s">
        <v>1718</v>
      </c>
      <c r="AC566" t="s">
        <v>1719</v>
      </c>
    </row>
    <row r="567" spans="1:29">
      <c r="A567" t="s">
        <v>1706</v>
      </c>
      <c r="B567">
        <v>4000003879</v>
      </c>
      <c r="C567" t="s">
        <v>1707</v>
      </c>
      <c r="D567" t="s">
        <v>1708</v>
      </c>
      <c r="E567">
        <v>2122000</v>
      </c>
      <c r="F567">
        <v>2510446316</v>
      </c>
      <c r="G567">
        <v>193040</v>
      </c>
      <c r="H567" t="s">
        <v>117</v>
      </c>
      <c r="I567" t="s">
        <v>1394</v>
      </c>
      <c r="J567" t="s">
        <v>1572</v>
      </c>
      <c r="K567" t="s">
        <v>1572</v>
      </c>
      <c r="L567">
        <v>2510446316</v>
      </c>
      <c r="M567" t="s">
        <v>1399</v>
      </c>
      <c r="N567" t="s">
        <v>1947</v>
      </c>
      <c r="O567">
        <v>255032559</v>
      </c>
      <c r="P567" t="s">
        <v>1981</v>
      </c>
      <c r="Q567" t="s">
        <v>1231</v>
      </c>
      <c r="R567">
        <v>15</v>
      </c>
      <c r="S567">
        <v>15</v>
      </c>
      <c r="T567" t="s">
        <v>1713</v>
      </c>
      <c r="U567" t="s">
        <v>1253</v>
      </c>
      <c r="V567" t="s">
        <v>2441</v>
      </c>
      <c r="W567">
        <v>193040</v>
      </c>
      <c r="X567" t="s">
        <v>1622</v>
      </c>
      <c r="Y567" t="s">
        <v>1233</v>
      </c>
      <c r="Z567" t="s">
        <v>1803</v>
      </c>
      <c r="AA567" t="s">
        <v>1983</v>
      </c>
      <c r="AB567" t="s">
        <v>1718</v>
      </c>
      <c r="AC567" t="s">
        <v>1719</v>
      </c>
    </row>
    <row r="568" spans="1:29">
      <c r="A568" t="s">
        <v>1706</v>
      </c>
      <c r="B568">
        <v>4000003879</v>
      </c>
      <c r="C568" t="s">
        <v>1707</v>
      </c>
      <c r="D568" t="s">
        <v>1708</v>
      </c>
      <c r="E568">
        <v>2122000</v>
      </c>
      <c r="F568">
        <v>2510446318</v>
      </c>
      <c r="G568">
        <v>193078</v>
      </c>
      <c r="H568" t="s">
        <v>117</v>
      </c>
      <c r="I568" t="s">
        <v>1574</v>
      </c>
      <c r="J568" t="s">
        <v>1572</v>
      </c>
      <c r="K568" t="s">
        <v>1572</v>
      </c>
      <c r="L568">
        <v>2510446318</v>
      </c>
      <c r="M568" t="s">
        <v>1404</v>
      </c>
      <c r="N568" t="s">
        <v>1947</v>
      </c>
      <c r="O568">
        <v>255032559</v>
      </c>
      <c r="P568" t="s">
        <v>1981</v>
      </c>
      <c r="Q568" t="s">
        <v>1231</v>
      </c>
      <c r="R568">
        <v>15</v>
      </c>
      <c r="S568">
        <v>15</v>
      </c>
      <c r="T568" t="s">
        <v>1713</v>
      </c>
      <c r="U568" t="s">
        <v>1253</v>
      </c>
      <c r="V568" t="s">
        <v>2213</v>
      </c>
      <c r="W568">
        <v>193078</v>
      </c>
      <c r="X568" t="s">
        <v>1622</v>
      </c>
      <c r="Y568" t="s">
        <v>1233</v>
      </c>
      <c r="Z568" t="s">
        <v>1803</v>
      </c>
      <c r="AA568" t="s">
        <v>1983</v>
      </c>
      <c r="AB568" t="s">
        <v>1718</v>
      </c>
      <c r="AC568" t="s">
        <v>1719</v>
      </c>
    </row>
    <row r="569" spans="1:29">
      <c r="A569" t="s">
        <v>1706</v>
      </c>
      <c r="B569">
        <v>4000003879</v>
      </c>
      <c r="C569" t="s">
        <v>1707</v>
      </c>
      <c r="D569" t="s">
        <v>1708</v>
      </c>
      <c r="E569">
        <v>2122000</v>
      </c>
      <c r="F569">
        <v>2510447071</v>
      </c>
      <c r="G569">
        <v>192926</v>
      </c>
      <c r="H569" t="s">
        <v>117</v>
      </c>
      <c r="I569" t="s">
        <v>1391</v>
      </c>
      <c r="J569" t="s">
        <v>2442</v>
      </c>
      <c r="K569" t="s">
        <v>2442</v>
      </c>
      <c r="L569">
        <v>2510447071</v>
      </c>
      <c r="M569" t="s">
        <v>1480</v>
      </c>
      <c r="N569" t="s">
        <v>1407</v>
      </c>
      <c r="O569">
        <v>255033190</v>
      </c>
      <c r="P569" t="s">
        <v>1981</v>
      </c>
      <c r="Q569" t="s">
        <v>1231</v>
      </c>
      <c r="R569">
        <v>15</v>
      </c>
      <c r="S569">
        <v>15</v>
      </c>
      <c r="T569" t="s">
        <v>1713</v>
      </c>
      <c r="U569" t="s">
        <v>1253</v>
      </c>
      <c r="V569" t="s">
        <v>2443</v>
      </c>
      <c r="W569">
        <v>192926</v>
      </c>
      <c r="X569">
        <v>0</v>
      </c>
      <c r="Y569" t="s">
        <v>1233</v>
      </c>
      <c r="Z569">
        <v>0</v>
      </c>
      <c r="AA569" t="s">
        <v>1983</v>
      </c>
      <c r="AB569" t="s">
        <v>1718</v>
      </c>
      <c r="AC569" t="s">
        <v>1719</v>
      </c>
    </row>
    <row r="570" spans="1:29">
      <c r="A570" t="s">
        <v>1706</v>
      </c>
      <c r="B570">
        <v>4000003879</v>
      </c>
      <c r="C570" t="s">
        <v>1707</v>
      </c>
      <c r="D570" t="s">
        <v>1708</v>
      </c>
      <c r="E570">
        <v>2122000</v>
      </c>
      <c r="F570">
        <v>2510453495</v>
      </c>
      <c r="G570">
        <v>193223</v>
      </c>
      <c r="H570" t="s">
        <v>54</v>
      </c>
      <c r="I570" t="s">
        <v>1400</v>
      </c>
      <c r="J570" t="s">
        <v>1947</v>
      </c>
      <c r="K570" t="s">
        <v>1947</v>
      </c>
      <c r="L570">
        <v>2510453495</v>
      </c>
      <c r="M570" t="s">
        <v>1738</v>
      </c>
      <c r="N570" t="s">
        <v>1737</v>
      </c>
      <c r="O570">
        <v>255001754</v>
      </c>
      <c r="P570" t="s">
        <v>1981</v>
      </c>
      <c r="Q570" t="s">
        <v>1231</v>
      </c>
      <c r="R570">
        <v>45</v>
      </c>
      <c r="S570">
        <v>45</v>
      </c>
      <c r="T570" t="s">
        <v>1713</v>
      </c>
      <c r="U570" t="s">
        <v>1253</v>
      </c>
      <c r="V570" t="s">
        <v>2444</v>
      </c>
      <c r="W570">
        <v>193223</v>
      </c>
      <c r="X570">
        <v>0</v>
      </c>
      <c r="Y570" t="s">
        <v>1233</v>
      </c>
      <c r="Z570">
        <v>0</v>
      </c>
      <c r="AA570" t="s">
        <v>1983</v>
      </c>
      <c r="AB570" t="s">
        <v>1718</v>
      </c>
      <c r="AC570" t="s">
        <v>1719</v>
      </c>
    </row>
    <row r="571" spans="1:29">
      <c r="A571" t="s">
        <v>1706</v>
      </c>
      <c r="B571">
        <v>4000003879</v>
      </c>
      <c r="C571" t="s">
        <v>1707</v>
      </c>
      <c r="D571" t="s">
        <v>1708</v>
      </c>
      <c r="E571">
        <v>2122000</v>
      </c>
      <c r="F571">
        <v>2510454424</v>
      </c>
      <c r="G571">
        <v>192989</v>
      </c>
      <c r="H571" t="s">
        <v>117</v>
      </c>
      <c r="I571" t="s">
        <v>1478</v>
      </c>
      <c r="J571" t="s">
        <v>1947</v>
      </c>
      <c r="K571" t="s">
        <v>1947</v>
      </c>
      <c r="L571">
        <v>2510454424</v>
      </c>
      <c r="M571" t="s">
        <v>1400</v>
      </c>
      <c r="N571" t="s">
        <v>1407</v>
      </c>
      <c r="O571">
        <v>255033190</v>
      </c>
      <c r="P571" t="s">
        <v>1981</v>
      </c>
      <c r="Q571" t="s">
        <v>1231</v>
      </c>
      <c r="R571">
        <v>15</v>
      </c>
      <c r="S571">
        <v>15</v>
      </c>
      <c r="T571" t="s">
        <v>1713</v>
      </c>
      <c r="U571" t="s">
        <v>1253</v>
      </c>
      <c r="V571" t="s">
        <v>2445</v>
      </c>
      <c r="W571">
        <v>192989</v>
      </c>
      <c r="X571">
        <v>0</v>
      </c>
      <c r="Y571" t="s">
        <v>1233</v>
      </c>
      <c r="Z571">
        <v>0</v>
      </c>
      <c r="AA571" t="s">
        <v>1983</v>
      </c>
      <c r="AB571" t="s">
        <v>1718</v>
      </c>
      <c r="AC571" t="s">
        <v>1719</v>
      </c>
    </row>
    <row r="572" spans="1:29">
      <c r="A572" t="s">
        <v>1706</v>
      </c>
      <c r="B572">
        <v>4000003879</v>
      </c>
      <c r="C572" t="s">
        <v>1707</v>
      </c>
      <c r="D572" t="s">
        <v>1708</v>
      </c>
      <c r="E572">
        <v>2122000</v>
      </c>
      <c r="F572">
        <v>2510456071</v>
      </c>
      <c r="G572">
        <v>193224</v>
      </c>
      <c r="H572" t="s">
        <v>54</v>
      </c>
      <c r="I572" t="s">
        <v>1400</v>
      </c>
      <c r="J572" t="s">
        <v>1978</v>
      </c>
      <c r="K572" t="s">
        <v>1978</v>
      </c>
      <c r="L572">
        <v>2510456071</v>
      </c>
      <c r="M572" t="s">
        <v>1738</v>
      </c>
      <c r="N572" t="s">
        <v>1737</v>
      </c>
      <c r="O572">
        <v>255001754</v>
      </c>
      <c r="P572" t="s">
        <v>1981</v>
      </c>
      <c r="Q572" t="s">
        <v>1231</v>
      </c>
      <c r="R572">
        <v>45</v>
      </c>
      <c r="S572">
        <v>45</v>
      </c>
      <c r="T572" t="s">
        <v>1713</v>
      </c>
      <c r="U572" t="s">
        <v>1253</v>
      </c>
      <c r="V572" t="s">
        <v>2446</v>
      </c>
      <c r="W572">
        <v>193224</v>
      </c>
      <c r="X572">
        <v>0</v>
      </c>
      <c r="Y572" t="s">
        <v>1233</v>
      </c>
      <c r="Z572">
        <v>0</v>
      </c>
      <c r="AA572" t="s">
        <v>1983</v>
      </c>
      <c r="AB572" t="s">
        <v>1718</v>
      </c>
      <c r="AC572" t="s">
        <v>1719</v>
      </c>
    </row>
    <row r="573" spans="1:29">
      <c r="A573" t="s">
        <v>1706</v>
      </c>
      <c r="B573">
        <v>4000003879</v>
      </c>
      <c r="C573" t="s">
        <v>1707</v>
      </c>
      <c r="D573" t="s">
        <v>1708</v>
      </c>
      <c r="E573">
        <v>2122000</v>
      </c>
      <c r="F573">
        <v>2510456493</v>
      </c>
      <c r="G573">
        <v>192929</v>
      </c>
      <c r="H573" t="s">
        <v>117</v>
      </c>
      <c r="I573" t="s">
        <v>1934</v>
      </c>
      <c r="J573" t="s">
        <v>1951</v>
      </c>
      <c r="K573" t="s">
        <v>1951</v>
      </c>
      <c r="L573">
        <v>2510456493</v>
      </c>
      <c r="M573" t="s">
        <v>2436</v>
      </c>
      <c r="N573" t="s">
        <v>1592</v>
      </c>
      <c r="O573">
        <v>255033787</v>
      </c>
      <c r="P573" t="s">
        <v>1981</v>
      </c>
      <c r="Q573" t="s">
        <v>1231</v>
      </c>
      <c r="R573">
        <v>15</v>
      </c>
      <c r="S573">
        <v>15</v>
      </c>
      <c r="T573" t="s">
        <v>1713</v>
      </c>
      <c r="U573" t="s">
        <v>1253</v>
      </c>
      <c r="V573" t="s">
        <v>2447</v>
      </c>
      <c r="W573">
        <v>192929</v>
      </c>
      <c r="X573" t="s">
        <v>1622</v>
      </c>
      <c r="Y573" t="s">
        <v>1233</v>
      </c>
      <c r="Z573" t="s">
        <v>1803</v>
      </c>
      <c r="AA573" t="s">
        <v>1983</v>
      </c>
      <c r="AB573" t="s">
        <v>1718</v>
      </c>
      <c r="AC573" t="s">
        <v>1719</v>
      </c>
    </row>
    <row r="574" spans="1:29">
      <c r="A574" t="s">
        <v>1706</v>
      </c>
      <c r="B574">
        <v>4000003879</v>
      </c>
      <c r="C574" t="s">
        <v>1707</v>
      </c>
      <c r="D574" t="s">
        <v>1708</v>
      </c>
      <c r="E574">
        <v>2122000</v>
      </c>
      <c r="F574">
        <v>2510456565</v>
      </c>
      <c r="G574">
        <v>193173</v>
      </c>
      <c r="H574" t="s">
        <v>117</v>
      </c>
      <c r="I574" t="s">
        <v>1397</v>
      </c>
      <c r="J574" t="s">
        <v>1405</v>
      </c>
      <c r="K574" t="s">
        <v>1405</v>
      </c>
      <c r="L574">
        <v>2510456565</v>
      </c>
      <c r="M574" t="s">
        <v>1403</v>
      </c>
      <c r="N574" t="s">
        <v>1592</v>
      </c>
      <c r="O574">
        <v>255033787</v>
      </c>
      <c r="P574" t="s">
        <v>1981</v>
      </c>
      <c r="Q574" t="s">
        <v>1231</v>
      </c>
      <c r="R574">
        <v>15</v>
      </c>
      <c r="S574">
        <v>15</v>
      </c>
      <c r="T574" t="s">
        <v>1713</v>
      </c>
      <c r="U574" t="s">
        <v>1253</v>
      </c>
      <c r="V574" t="s">
        <v>2448</v>
      </c>
      <c r="W574">
        <v>193173</v>
      </c>
      <c r="X574">
        <v>0</v>
      </c>
      <c r="Y574" t="s">
        <v>1233</v>
      </c>
      <c r="Z574">
        <v>0</v>
      </c>
      <c r="AA574" t="s">
        <v>1983</v>
      </c>
      <c r="AB574" t="s">
        <v>1718</v>
      </c>
      <c r="AC574" t="s">
        <v>1719</v>
      </c>
    </row>
    <row r="575" spans="1:29">
      <c r="A575" t="s">
        <v>1706</v>
      </c>
      <c r="B575">
        <v>4000003879</v>
      </c>
      <c r="C575" t="s">
        <v>1707</v>
      </c>
      <c r="D575" t="s">
        <v>1708</v>
      </c>
      <c r="E575">
        <v>2122000</v>
      </c>
      <c r="F575">
        <v>2510456962</v>
      </c>
      <c r="G575">
        <v>193258</v>
      </c>
      <c r="H575" t="s">
        <v>414</v>
      </c>
      <c r="I575" t="s">
        <v>1399</v>
      </c>
      <c r="J575" t="s">
        <v>1403</v>
      </c>
      <c r="K575" t="s">
        <v>1403</v>
      </c>
      <c r="L575">
        <v>2510456962</v>
      </c>
      <c r="M575" t="s">
        <v>1588</v>
      </c>
      <c r="N575" t="s">
        <v>1592</v>
      </c>
      <c r="O575">
        <v>255033787</v>
      </c>
      <c r="P575" t="s">
        <v>1981</v>
      </c>
      <c r="Q575" t="s">
        <v>1231</v>
      </c>
      <c r="R575">
        <v>15</v>
      </c>
      <c r="S575">
        <v>15</v>
      </c>
      <c r="T575" t="s">
        <v>1713</v>
      </c>
      <c r="U575" t="s">
        <v>1253</v>
      </c>
      <c r="V575" t="s">
        <v>2449</v>
      </c>
      <c r="W575">
        <v>193258</v>
      </c>
      <c r="X575">
        <v>0</v>
      </c>
      <c r="Y575" t="s">
        <v>1233</v>
      </c>
      <c r="Z575">
        <v>0</v>
      </c>
      <c r="AA575" t="s">
        <v>1983</v>
      </c>
      <c r="AB575" t="s">
        <v>1718</v>
      </c>
      <c r="AC575" t="s">
        <v>1719</v>
      </c>
    </row>
    <row r="576" spans="1:29">
      <c r="A576" t="s">
        <v>1706</v>
      </c>
      <c r="B576">
        <v>4000003879</v>
      </c>
      <c r="C576" t="s">
        <v>1707</v>
      </c>
      <c r="D576" t="s">
        <v>1708</v>
      </c>
      <c r="E576">
        <v>2122000</v>
      </c>
      <c r="F576">
        <v>2510457611</v>
      </c>
      <c r="G576">
        <v>193306</v>
      </c>
      <c r="H576" t="s">
        <v>54</v>
      </c>
      <c r="I576" t="s">
        <v>1404</v>
      </c>
      <c r="J576" t="s">
        <v>1403</v>
      </c>
      <c r="K576" t="s">
        <v>1403</v>
      </c>
      <c r="L576">
        <v>2510457611</v>
      </c>
      <c r="M576" t="s">
        <v>1744</v>
      </c>
      <c r="N576" t="s">
        <v>1514</v>
      </c>
      <c r="O576">
        <v>255002281</v>
      </c>
      <c r="P576" t="s">
        <v>1981</v>
      </c>
      <c r="Q576" t="s">
        <v>1231</v>
      </c>
      <c r="R576">
        <v>45</v>
      </c>
      <c r="S576">
        <v>45</v>
      </c>
      <c r="T576" t="s">
        <v>1713</v>
      </c>
      <c r="U576" t="s">
        <v>1253</v>
      </c>
      <c r="V576" t="s">
        <v>2450</v>
      </c>
      <c r="W576">
        <v>193306</v>
      </c>
      <c r="X576">
        <v>0</v>
      </c>
      <c r="Y576" t="s">
        <v>1233</v>
      </c>
      <c r="Z576">
        <v>0</v>
      </c>
      <c r="AA576" t="s">
        <v>1983</v>
      </c>
      <c r="AB576" t="s">
        <v>1718</v>
      </c>
      <c r="AC576" t="s">
        <v>1719</v>
      </c>
    </row>
    <row r="577" spans="1:29">
      <c r="A577" t="s">
        <v>1706</v>
      </c>
      <c r="B577">
        <v>4000003879</v>
      </c>
      <c r="C577" t="s">
        <v>1707</v>
      </c>
      <c r="D577" t="s">
        <v>1708</v>
      </c>
      <c r="E577">
        <v>2122000</v>
      </c>
      <c r="F577">
        <v>2510457613</v>
      </c>
      <c r="G577">
        <v>193307</v>
      </c>
      <c r="H577" t="s">
        <v>54</v>
      </c>
      <c r="I577" t="s">
        <v>1404</v>
      </c>
      <c r="J577" t="s">
        <v>1403</v>
      </c>
      <c r="K577" t="s">
        <v>1403</v>
      </c>
      <c r="L577">
        <v>2510457613</v>
      </c>
      <c r="M577" t="s">
        <v>1744</v>
      </c>
      <c r="N577" t="s">
        <v>1514</v>
      </c>
      <c r="O577">
        <v>255002281</v>
      </c>
      <c r="P577" t="s">
        <v>1981</v>
      </c>
      <c r="Q577" t="s">
        <v>1231</v>
      </c>
      <c r="R577">
        <v>45</v>
      </c>
      <c r="S577">
        <v>45</v>
      </c>
      <c r="T577" t="s">
        <v>1713</v>
      </c>
      <c r="U577" t="s">
        <v>1253</v>
      </c>
      <c r="V577" t="s">
        <v>2446</v>
      </c>
      <c r="W577">
        <v>193307</v>
      </c>
      <c r="X577">
        <v>0</v>
      </c>
      <c r="Y577" t="s">
        <v>1233</v>
      </c>
      <c r="Z577">
        <v>0</v>
      </c>
      <c r="AA577" t="s">
        <v>1983</v>
      </c>
      <c r="AB577" t="s">
        <v>1718</v>
      </c>
      <c r="AC577" t="s">
        <v>1719</v>
      </c>
    </row>
    <row r="578" spans="1:29">
      <c r="A578" t="s">
        <v>1706</v>
      </c>
      <c r="B578">
        <v>4000003879</v>
      </c>
      <c r="C578" t="s">
        <v>1707</v>
      </c>
      <c r="D578" t="s">
        <v>1708</v>
      </c>
      <c r="E578">
        <v>2122000</v>
      </c>
      <c r="F578">
        <v>2510461875</v>
      </c>
      <c r="G578">
        <v>193324</v>
      </c>
      <c r="H578" t="s">
        <v>117</v>
      </c>
      <c r="I578" t="s">
        <v>1947</v>
      </c>
      <c r="J578" t="s">
        <v>1541</v>
      </c>
      <c r="K578" t="s">
        <v>1541</v>
      </c>
      <c r="L578">
        <v>2510461875</v>
      </c>
      <c r="M578" t="s">
        <v>2425</v>
      </c>
      <c r="N578" t="s">
        <v>1598</v>
      </c>
      <c r="O578">
        <v>255000100</v>
      </c>
      <c r="P578" t="s">
        <v>1981</v>
      </c>
      <c r="Q578" t="s">
        <v>1231</v>
      </c>
      <c r="R578">
        <v>15</v>
      </c>
      <c r="S578">
        <v>15</v>
      </c>
      <c r="T578" t="s">
        <v>1713</v>
      </c>
      <c r="U578" t="s">
        <v>1253</v>
      </c>
      <c r="V578" t="s">
        <v>1998</v>
      </c>
      <c r="W578">
        <v>193324</v>
      </c>
      <c r="X578">
        <v>0</v>
      </c>
      <c r="Y578" t="s">
        <v>1233</v>
      </c>
      <c r="Z578">
        <v>0</v>
      </c>
      <c r="AA578" t="s">
        <v>1983</v>
      </c>
      <c r="AB578" t="s">
        <v>1718</v>
      </c>
      <c r="AC578" t="s">
        <v>1719</v>
      </c>
    </row>
    <row r="579" spans="1:29">
      <c r="A579" t="s">
        <v>1706</v>
      </c>
      <c r="B579">
        <v>4000003879</v>
      </c>
      <c r="C579" t="s">
        <v>1707</v>
      </c>
      <c r="D579" t="s">
        <v>1708</v>
      </c>
      <c r="E579">
        <v>2122000</v>
      </c>
      <c r="F579">
        <v>2510462946</v>
      </c>
      <c r="G579">
        <v>193333</v>
      </c>
      <c r="H579" t="s">
        <v>117</v>
      </c>
      <c r="I579" t="s">
        <v>1405</v>
      </c>
      <c r="J579" t="s">
        <v>1541</v>
      </c>
      <c r="K579" t="s">
        <v>1541</v>
      </c>
      <c r="L579">
        <v>2510462946</v>
      </c>
      <c r="M579" t="s">
        <v>1409</v>
      </c>
      <c r="N579" t="s">
        <v>1598</v>
      </c>
      <c r="O579">
        <v>255000100</v>
      </c>
      <c r="P579" t="s">
        <v>1981</v>
      </c>
      <c r="Q579" t="s">
        <v>1231</v>
      </c>
      <c r="R579">
        <v>15</v>
      </c>
      <c r="S579">
        <v>15</v>
      </c>
      <c r="T579" t="s">
        <v>1713</v>
      </c>
      <c r="U579" t="s">
        <v>1253</v>
      </c>
      <c r="V579" t="s">
        <v>2367</v>
      </c>
      <c r="W579">
        <v>193333</v>
      </c>
      <c r="X579">
        <v>0</v>
      </c>
      <c r="Y579" t="s">
        <v>1233</v>
      </c>
      <c r="Z579">
        <v>0</v>
      </c>
      <c r="AA579" t="s">
        <v>1983</v>
      </c>
      <c r="AB579" t="s">
        <v>1718</v>
      </c>
      <c r="AC579" t="s">
        <v>1719</v>
      </c>
    </row>
    <row r="580" spans="1:29">
      <c r="A580" t="s">
        <v>1706</v>
      </c>
      <c r="B580">
        <v>4000003879</v>
      </c>
      <c r="C580" t="s">
        <v>1707</v>
      </c>
      <c r="D580" t="s">
        <v>1708</v>
      </c>
      <c r="E580">
        <v>2122000</v>
      </c>
      <c r="F580">
        <v>2510464860</v>
      </c>
      <c r="G580">
        <v>193335</v>
      </c>
      <c r="H580" t="s">
        <v>117</v>
      </c>
      <c r="I580" t="s">
        <v>1405</v>
      </c>
      <c r="J580" t="s">
        <v>1585</v>
      </c>
      <c r="K580" t="s">
        <v>1585</v>
      </c>
      <c r="L580">
        <v>2510464860</v>
      </c>
      <c r="M580" t="s">
        <v>1409</v>
      </c>
      <c r="N580" t="s">
        <v>1598</v>
      </c>
      <c r="O580">
        <v>255000100</v>
      </c>
      <c r="P580" t="s">
        <v>1981</v>
      </c>
      <c r="Q580" t="s">
        <v>1231</v>
      </c>
      <c r="R580">
        <v>15</v>
      </c>
      <c r="S580">
        <v>15</v>
      </c>
      <c r="T580" t="s">
        <v>1713</v>
      </c>
      <c r="U580" t="s">
        <v>1253</v>
      </c>
      <c r="V580" t="s">
        <v>2451</v>
      </c>
      <c r="W580">
        <v>193335</v>
      </c>
      <c r="X580">
        <v>0</v>
      </c>
      <c r="Y580" t="s">
        <v>1233</v>
      </c>
      <c r="Z580">
        <v>0</v>
      </c>
      <c r="AA580" t="s">
        <v>1983</v>
      </c>
      <c r="AB580" t="s">
        <v>1718</v>
      </c>
      <c r="AC580" t="s">
        <v>1719</v>
      </c>
    </row>
    <row r="581" spans="1:29">
      <c r="A581" t="s">
        <v>1706</v>
      </c>
      <c r="B581">
        <v>4000003879</v>
      </c>
      <c r="C581" t="s">
        <v>1707</v>
      </c>
      <c r="D581" t="s">
        <v>1708</v>
      </c>
      <c r="E581">
        <v>2122000</v>
      </c>
      <c r="F581">
        <v>2510466263</v>
      </c>
      <c r="G581">
        <v>193303</v>
      </c>
      <c r="H581" t="s">
        <v>117</v>
      </c>
      <c r="I581" t="s">
        <v>1404</v>
      </c>
      <c r="J581" t="s">
        <v>1585</v>
      </c>
      <c r="K581" t="s">
        <v>1585</v>
      </c>
      <c r="L581">
        <v>2510466263</v>
      </c>
      <c r="M581" t="s">
        <v>1592</v>
      </c>
      <c r="N581" t="s">
        <v>1592</v>
      </c>
      <c r="O581">
        <v>255033787</v>
      </c>
      <c r="P581" t="s">
        <v>1981</v>
      </c>
      <c r="Q581" t="s">
        <v>1231</v>
      </c>
      <c r="R581">
        <v>15</v>
      </c>
      <c r="S581">
        <v>15</v>
      </c>
      <c r="T581" t="s">
        <v>1713</v>
      </c>
      <c r="U581" t="s">
        <v>1253</v>
      </c>
      <c r="V581" t="s">
        <v>2452</v>
      </c>
      <c r="W581">
        <v>193303</v>
      </c>
      <c r="X581">
        <v>0</v>
      </c>
      <c r="Y581" t="s">
        <v>1233</v>
      </c>
      <c r="Z581">
        <v>0</v>
      </c>
      <c r="AA581" t="s">
        <v>1983</v>
      </c>
      <c r="AB581" t="s">
        <v>1718</v>
      </c>
      <c r="AC581" t="s">
        <v>1719</v>
      </c>
    </row>
    <row r="582" spans="1:29">
      <c r="A582" t="s">
        <v>1706</v>
      </c>
      <c r="B582">
        <v>4000003879</v>
      </c>
      <c r="C582" t="s">
        <v>1707</v>
      </c>
      <c r="D582" t="s">
        <v>1708</v>
      </c>
      <c r="E582">
        <v>2122000</v>
      </c>
      <c r="F582">
        <v>2510466927</v>
      </c>
      <c r="G582">
        <v>193221</v>
      </c>
      <c r="H582" t="s">
        <v>117</v>
      </c>
      <c r="I582" t="s">
        <v>1400</v>
      </c>
      <c r="J582" t="s">
        <v>1585</v>
      </c>
      <c r="K582" t="s">
        <v>1585</v>
      </c>
      <c r="L582">
        <v>2510466927</v>
      </c>
      <c r="M582" t="s">
        <v>1407</v>
      </c>
      <c r="N582" t="s">
        <v>1592</v>
      </c>
      <c r="O582">
        <v>255033787</v>
      </c>
      <c r="P582" t="s">
        <v>1981</v>
      </c>
      <c r="Q582" t="s">
        <v>1231</v>
      </c>
      <c r="R582">
        <v>15</v>
      </c>
      <c r="S582">
        <v>15</v>
      </c>
      <c r="T582" t="s">
        <v>1713</v>
      </c>
      <c r="U582" t="s">
        <v>1253</v>
      </c>
      <c r="V582" t="s">
        <v>1987</v>
      </c>
      <c r="W582">
        <v>193221</v>
      </c>
      <c r="X582">
        <v>0</v>
      </c>
      <c r="Y582" t="s">
        <v>1233</v>
      </c>
      <c r="Z582">
        <v>0</v>
      </c>
      <c r="AA582" t="s">
        <v>1983</v>
      </c>
      <c r="AB582" t="s">
        <v>1718</v>
      </c>
      <c r="AC582" t="s">
        <v>1719</v>
      </c>
    </row>
    <row r="583" spans="1:29">
      <c r="A583" t="s">
        <v>1706</v>
      </c>
      <c r="B583">
        <v>4000003879</v>
      </c>
      <c r="C583" t="s">
        <v>1707</v>
      </c>
      <c r="D583" t="s">
        <v>1708</v>
      </c>
      <c r="E583">
        <v>2122000</v>
      </c>
      <c r="F583">
        <v>2510467576</v>
      </c>
      <c r="G583">
        <v>193257</v>
      </c>
      <c r="H583" t="s">
        <v>530</v>
      </c>
      <c r="I583" t="s">
        <v>1399</v>
      </c>
      <c r="J583" t="s">
        <v>1407</v>
      </c>
      <c r="K583" t="s">
        <v>1407</v>
      </c>
      <c r="L583">
        <v>2510467576</v>
      </c>
      <c r="M583" t="s">
        <v>1588</v>
      </c>
      <c r="N583" t="s">
        <v>1592</v>
      </c>
      <c r="O583">
        <v>255033787</v>
      </c>
      <c r="P583" t="s">
        <v>1981</v>
      </c>
      <c r="Q583" t="s">
        <v>1231</v>
      </c>
      <c r="R583">
        <v>15</v>
      </c>
      <c r="S583">
        <v>15</v>
      </c>
      <c r="T583" t="s">
        <v>1713</v>
      </c>
      <c r="U583" t="s">
        <v>1253</v>
      </c>
      <c r="V583" t="s">
        <v>2453</v>
      </c>
      <c r="W583">
        <v>193257</v>
      </c>
      <c r="X583">
        <v>0</v>
      </c>
      <c r="Y583" t="s">
        <v>1233</v>
      </c>
      <c r="Z583">
        <v>0</v>
      </c>
      <c r="AA583" t="s">
        <v>1983</v>
      </c>
      <c r="AB583" t="s">
        <v>1718</v>
      </c>
      <c r="AC583" t="s">
        <v>1719</v>
      </c>
    </row>
    <row r="584" spans="1:29">
      <c r="A584" t="s">
        <v>1706</v>
      </c>
      <c r="B584">
        <v>4000003879</v>
      </c>
      <c r="C584" t="s">
        <v>1707</v>
      </c>
      <c r="D584" t="s">
        <v>1708</v>
      </c>
      <c r="E584">
        <v>2122000</v>
      </c>
      <c r="F584">
        <v>2510467580</v>
      </c>
      <c r="G584">
        <v>193109</v>
      </c>
      <c r="H584" t="s">
        <v>117</v>
      </c>
      <c r="I584" t="s">
        <v>1398</v>
      </c>
      <c r="J584" t="s">
        <v>1407</v>
      </c>
      <c r="K584" t="s">
        <v>1407</v>
      </c>
      <c r="L584">
        <v>2510467580</v>
      </c>
      <c r="M584" t="s">
        <v>1947</v>
      </c>
      <c r="N584" t="s">
        <v>1592</v>
      </c>
      <c r="O584">
        <v>255033787</v>
      </c>
      <c r="P584" t="s">
        <v>1981</v>
      </c>
      <c r="Q584" t="s">
        <v>1231</v>
      </c>
      <c r="R584">
        <v>15</v>
      </c>
      <c r="S584">
        <v>15</v>
      </c>
      <c r="T584" t="s">
        <v>1713</v>
      </c>
      <c r="U584" t="s">
        <v>1253</v>
      </c>
      <c r="V584" t="s">
        <v>2392</v>
      </c>
      <c r="W584">
        <v>193109</v>
      </c>
      <c r="X584">
        <v>0</v>
      </c>
      <c r="Y584" t="s">
        <v>1233</v>
      </c>
      <c r="Z584">
        <v>0</v>
      </c>
      <c r="AA584" t="s">
        <v>1983</v>
      </c>
      <c r="AB584" t="s">
        <v>1718</v>
      </c>
      <c r="AC584" t="s">
        <v>1719</v>
      </c>
    </row>
    <row r="585" spans="1:29">
      <c r="A585" t="s">
        <v>1706</v>
      </c>
      <c r="B585">
        <v>4000003879</v>
      </c>
      <c r="C585" t="s">
        <v>1707</v>
      </c>
      <c r="D585" t="s">
        <v>1708</v>
      </c>
      <c r="E585">
        <v>2122000</v>
      </c>
      <c r="F585">
        <v>2510468751</v>
      </c>
      <c r="G585">
        <v>193360</v>
      </c>
      <c r="H585" t="s">
        <v>117</v>
      </c>
      <c r="I585" t="s">
        <v>1541</v>
      </c>
      <c r="J585" t="s">
        <v>2418</v>
      </c>
      <c r="K585" t="s">
        <v>2418</v>
      </c>
      <c r="L585">
        <v>2510468751</v>
      </c>
      <c r="M585" t="s">
        <v>1985</v>
      </c>
      <c r="N585" t="s">
        <v>1598</v>
      </c>
      <c r="O585">
        <v>255000100</v>
      </c>
      <c r="P585" t="s">
        <v>1981</v>
      </c>
      <c r="Q585" t="s">
        <v>1231</v>
      </c>
      <c r="R585">
        <v>15</v>
      </c>
      <c r="S585">
        <v>15</v>
      </c>
      <c r="T585" t="s">
        <v>1713</v>
      </c>
      <c r="U585" t="s">
        <v>1253</v>
      </c>
      <c r="V585" t="s">
        <v>2454</v>
      </c>
      <c r="W585">
        <v>193360</v>
      </c>
      <c r="X585">
        <v>0</v>
      </c>
      <c r="Y585" t="s">
        <v>1233</v>
      </c>
      <c r="Z585">
        <v>0</v>
      </c>
      <c r="AA585" t="s">
        <v>1983</v>
      </c>
      <c r="AB585" t="s">
        <v>1718</v>
      </c>
      <c r="AC585" t="s">
        <v>1719</v>
      </c>
    </row>
    <row r="586" spans="1:29">
      <c r="A586" t="s">
        <v>1706</v>
      </c>
      <c r="B586">
        <v>4000003879</v>
      </c>
      <c r="C586" t="s">
        <v>1707</v>
      </c>
      <c r="D586" t="s">
        <v>1708</v>
      </c>
      <c r="E586">
        <v>2122000</v>
      </c>
      <c r="F586">
        <v>2510469704</v>
      </c>
      <c r="G586">
        <v>193416</v>
      </c>
      <c r="H586" t="s">
        <v>54</v>
      </c>
      <c r="I586" t="s">
        <v>1407</v>
      </c>
      <c r="J586" t="s">
        <v>2418</v>
      </c>
      <c r="K586" t="s">
        <v>2418</v>
      </c>
      <c r="L586">
        <v>2510469704</v>
      </c>
      <c r="M586" t="s">
        <v>2067</v>
      </c>
      <c r="N586" t="s">
        <v>1750</v>
      </c>
      <c r="O586">
        <v>255002743</v>
      </c>
      <c r="P586" t="s">
        <v>1981</v>
      </c>
      <c r="Q586" t="s">
        <v>1231</v>
      </c>
      <c r="R586">
        <v>45</v>
      </c>
      <c r="S586">
        <v>45</v>
      </c>
      <c r="T586" t="s">
        <v>1713</v>
      </c>
      <c r="U586" t="s">
        <v>1253</v>
      </c>
      <c r="V586" t="s">
        <v>2455</v>
      </c>
      <c r="W586">
        <v>193416</v>
      </c>
      <c r="X586">
        <v>0</v>
      </c>
      <c r="Y586" t="s">
        <v>1233</v>
      </c>
      <c r="Z586">
        <v>0</v>
      </c>
      <c r="AA586" t="s">
        <v>1983</v>
      </c>
      <c r="AB586" t="s">
        <v>1718</v>
      </c>
      <c r="AC586" t="s">
        <v>1719</v>
      </c>
    </row>
    <row r="587" spans="1:29">
      <c r="A587" t="s">
        <v>1706</v>
      </c>
      <c r="B587">
        <v>4000003879</v>
      </c>
      <c r="C587" t="s">
        <v>1707</v>
      </c>
      <c r="D587" t="s">
        <v>1708</v>
      </c>
      <c r="E587">
        <v>2122000</v>
      </c>
      <c r="F587">
        <v>2510471015</v>
      </c>
      <c r="G587">
        <v>193430</v>
      </c>
      <c r="H587" t="s">
        <v>54</v>
      </c>
      <c r="I587" t="s">
        <v>1406</v>
      </c>
      <c r="J587" t="s">
        <v>1408</v>
      </c>
      <c r="K587" t="s">
        <v>1408</v>
      </c>
      <c r="L587">
        <v>2510471015</v>
      </c>
      <c r="M587" t="s">
        <v>2040</v>
      </c>
      <c r="N587" t="s">
        <v>1750</v>
      </c>
      <c r="O587">
        <v>255002743</v>
      </c>
      <c r="P587" t="s">
        <v>1981</v>
      </c>
      <c r="Q587" t="s">
        <v>1231</v>
      </c>
      <c r="R587">
        <v>45</v>
      </c>
      <c r="S587">
        <v>45</v>
      </c>
      <c r="T587" t="s">
        <v>1713</v>
      </c>
      <c r="U587" t="s">
        <v>1253</v>
      </c>
      <c r="V587" t="s">
        <v>2456</v>
      </c>
      <c r="W587">
        <v>193430</v>
      </c>
      <c r="X587">
        <v>0</v>
      </c>
      <c r="Y587" t="s">
        <v>1233</v>
      </c>
      <c r="Z587">
        <v>0</v>
      </c>
      <c r="AA587" t="s">
        <v>1983</v>
      </c>
      <c r="AB587" t="s">
        <v>1718</v>
      </c>
      <c r="AC587" t="s">
        <v>1719</v>
      </c>
    </row>
    <row r="588" spans="1:29">
      <c r="A588" t="s">
        <v>1706</v>
      </c>
      <c r="B588">
        <v>4000003879</v>
      </c>
      <c r="C588" t="s">
        <v>1707</v>
      </c>
      <c r="D588" t="s">
        <v>1708</v>
      </c>
      <c r="E588">
        <v>2122000</v>
      </c>
      <c r="F588">
        <v>2510471486</v>
      </c>
      <c r="G588">
        <v>193346</v>
      </c>
      <c r="H588" t="s">
        <v>117</v>
      </c>
      <c r="I588" t="s">
        <v>1403</v>
      </c>
      <c r="J588" t="s">
        <v>1408</v>
      </c>
      <c r="K588" t="s">
        <v>1408</v>
      </c>
      <c r="L588">
        <v>2510471486</v>
      </c>
      <c r="M588" t="s">
        <v>1410</v>
      </c>
      <c r="N588" t="s">
        <v>1598</v>
      </c>
      <c r="O588">
        <v>255000100</v>
      </c>
      <c r="P588" t="s">
        <v>1981</v>
      </c>
      <c r="Q588" t="s">
        <v>1231</v>
      </c>
      <c r="R588">
        <v>15</v>
      </c>
      <c r="S588">
        <v>15</v>
      </c>
      <c r="T588" t="s">
        <v>1713</v>
      </c>
      <c r="U588" t="s">
        <v>1253</v>
      </c>
      <c r="V588" t="s">
        <v>2028</v>
      </c>
      <c r="W588">
        <v>193346</v>
      </c>
      <c r="X588">
        <v>0</v>
      </c>
      <c r="Y588" t="s">
        <v>1233</v>
      </c>
      <c r="Z588">
        <v>0</v>
      </c>
      <c r="AA588" t="s">
        <v>1983</v>
      </c>
      <c r="AB588" t="s">
        <v>1718</v>
      </c>
      <c r="AC588" t="s">
        <v>1719</v>
      </c>
    </row>
    <row r="589" spans="1:29">
      <c r="A589" t="s">
        <v>1706</v>
      </c>
      <c r="B589">
        <v>4000003879</v>
      </c>
      <c r="C589" t="s">
        <v>1707</v>
      </c>
      <c r="D589" t="s">
        <v>1708</v>
      </c>
      <c r="E589">
        <v>2122000</v>
      </c>
      <c r="F589">
        <v>2510471495</v>
      </c>
      <c r="G589">
        <v>193417</v>
      </c>
      <c r="H589" t="s">
        <v>155</v>
      </c>
      <c r="I589" t="s">
        <v>1407</v>
      </c>
      <c r="J589" t="s">
        <v>1408</v>
      </c>
      <c r="K589" t="s">
        <v>1408</v>
      </c>
      <c r="L589">
        <v>2510471495</v>
      </c>
      <c r="M589" t="s">
        <v>1493</v>
      </c>
      <c r="N589" t="s">
        <v>1724</v>
      </c>
      <c r="O589">
        <v>255000612</v>
      </c>
      <c r="P589" t="s">
        <v>1981</v>
      </c>
      <c r="Q589" t="s">
        <v>1231</v>
      </c>
      <c r="R589">
        <v>15</v>
      </c>
      <c r="S589">
        <v>15</v>
      </c>
      <c r="T589" t="s">
        <v>1713</v>
      </c>
      <c r="U589" t="s">
        <v>1253</v>
      </c>
      <c r="V589" t="s">
        <v>2107</v>
      </c>
      <c r="W589">
        <v>193417</v>
      </c>
      <c r="X589" t="s">
        <v>1622</v>
      </c>
      <c r="Y589" t="s">
        <v>1233</v>
      </c>
      <c r="Z589" t="s">
        <v>1803</v>
      </c>
      <c r="AA589" t="s">
        <v>1983</v>
      </c>
      <c r="AB589" t="s">
        <v>1718</v>
      </c>
      <c r="AC589" t="s">
        <v>1719</v>
      </c>
    </row>
    <row r="590" spans="1:29">
      <c r="A590" t="s">
        <v>1706</v>
      </c>
      <c r="B590">
        <v>4000003879</v>
      </c>
      <c r="C590" t="s">
        <v>1707</v>
      </c>
      <c r="D590" t="s">
        <v>1708</v>
      </c>
      <c r="E590">
        <v>2122000</v>
      </c>
      <c r="F590">
        <v>2510471507</v>
      </c>
      <c r="G590">
        <v>192899</v>
      </c>
      <c r="H590" t="s">
        <v>80</v>
      </c>
      <c r="I590" t="s">
        <v>1389</v>
      </c>
      <c r="J590" t="s">
        <v>1408</v>
      </c>
      <c r="K590" t="s">
        <v>1408</v>
      </c>
      <c r="L590">
        <v>2510471507</v>
      </c>
      <c r="M590" t="s">
        <v>1398</v>
      </c>
      <c r="N590" t="s">
        <v>1598</v>
      </c>
      <c r="O590">
        <v>255000100</v>
      </c>
      <c r="P590" t="s">
        <v>1981</v>
      </c>
      <c r="Q590" t="s">
        <v>1231</v>
      </c>
      <c r="R590">
        <v>15</v>
      </c>
      <c r="S590">
        <v>15</v>
      </c>
      <c r="T590" t="s">
        <v>1713</v>
      </c>
      <c r="U590" t="s">
        <v>1253</v>
      </c>
      <c r="V590" t="s">
        <v>2457</v>
      </c>
      <c r="W590">
        <v>192899</v>
      </c>
      <c r="X590" t="s">
        <v>1622</v>
      </c>
      <c r="Y590" t="s">
        <v>1233</v>
      </c>
      <c r="Z590" t="s">
        <v>1803</v>
      </c>
      <c r="AA590" t="s">
        <v>1983</v>
      </c>
      <c r="AB590" t="s">
        <v>1718</v>
      </c>
      <c r="AC590" t="s">
        <v>1719</v>
      </c>
    </row>
    <row r="591" spans="1:29">
      <c r="A591" t="s">
        <v>1706</v>
      </c>
      <c r="B591">
        <v>4000003879</v>
      </c>
      <c r="C591" t="s">
        <v>1707</v>
      </c>
      <c r="D591" t="s">
        <v>1708</v>
      </c>
      <c r="E591">
        <v>2122000</v>
      </c>
      <c r="F591">
        <v>2510471778</v>
      </c>
      <c r="G591">
        <v>193297</v>
      </c>
      <c r="H591" t="s">
        <v>117</v>
      </c>
      <c r="I591" t="s">
        <v>1404</v>
      </c>
      <c r="J591" t="s">
        <v>1588</v>
      </c>
      <c r="K591" t="s">
        <v>1588</v>
      </c>
      <c r="L591">
        <v>2510471778</v>
      </c>
      <c r="M591" t="s">
        <v>1592</v>
      </c>
      <c r="N591" t="s">
        <v>1598</v>
      </c>
      <c r="O591">
        <v>255000100</v>
      </c>
      <c r="P591" t="s">
        <v>1981</v>
      </c>
      <c r="Q591" t="s">
        <v>1231</v>
      </c>
      <c r="R591">
        <v>15</v>
      </c>
      <c r="S591">
        <v>15</v>
      </c>
      <c r="T591" t="s">
        <v>1713</v>
      </c>
      <c r="U591" t="s">
        <v>1253</v>
      </c>
      <c r="V591" t="s">
        <v>2458</v>
      </c>
      <c r="W591">
        <v>193297</v>
      </c>
      <c r="X591">
        <v>0</v>
      </c>
      <c r="Y591" t="s">
        <v>1233</v>
      </c>
      <c r="Z591">
        <v>0</v>
      </c>
      <c r="AA591" t="s">
        <v>1983</v>
      </c>
      <c r="AB591" t="s">
        <v>1718</v>
      </c>
      <c r="AC591" t="s">
        <v>1719</v>
      </c>
    </row>
    <row r="592" spans="1:29">
      <c r="A592" t="s">
        <v>1706</v>
      </c>
      <c r="B592">
        <v>4000003879</v>
      </c>
      <c r="C592" t="s">
        <v>1707</v>
      </c>
      <c r="D592" t="s">
        <v>1708</v>
      </c>
      <c r="E592">
        <v>2122000</v>
      </c>
      <c r="F592">
        <v>2510472460</v>
      </c>
      <c r="G592">
        <v>193361</v>
      </c>
      <c r="H592" t="s">
        <v>252</v>
      </c>
      <c r="I592" t="s">
        <v>1541</v>
      </c>
      <c r="J592" t="s">
        <v>1588</v>
      </c>
      <c r="K592" t="s">
        <v>1588</v>
      </c>
      <c r="L592">
        <v>2510472460</v>
      </c>
      <c r="M592" t="s">
        <v>1985</v>
      </c>
      <c r="N592" t="s">
        <v>1598</v>
      </c>
      <c r="O592">
        <v>255000100</v>
      </c>
      <c r="P592" t="s">
        <v>1981</v>
      </c>
      <c r="Q592" t="s">
        <v>1231</v>
      </c>
      <c r="R592">
        <v>15</v>
      </c>
      <c r="S592">
        <v>15</v>
      </c>
      <c r="T592" t="s">
        <v>1713</v>
      </c>
      <c r="U592" t="s">
        <v>1253</v>
      </c>
      <c r="V592" t="s">
        <v>2443</v>
      </c>
      <c r="W592">
        <v>193361</v>
      </c>
      <c r="X592">
        <v>0</v>
      </c>
      <c r="Y592" t="s">
        <v>1233</v>
      </c>
      <c r="Z592">
        <v>0</v>
      </c>
      <c r="AA592" t="s">
        <v>1983</v>
      </c>
      <c r="AB592" t="s">
        <v>1718</v>
      </c>
      <c r="AC592" t="s">
        <v>1719</v>
      </c>
    </row>
    <row r="593" spans="1:29">
      <c r="A593" t="s">
        <v>1706</v>
      </c>
      <c r="B593">
        <v>4000003879</v>
      </c>
      <c r="C593" t="s">
        <v>1707</v>
      </c>
      <c r="D593" t="s">
        <v>1708</v>
      </c>
      <c r="E593">
        <v>2122000</v>
      </c>
      <c r="F593">
        <v>2510473189</v>
      </c>
      <c r="G593">
        <v>193344</v>
      </c>
      <c r="H593" t="s">
        <v>117</v>
      </c>
      <c r="I593" t="s">
        <v>1403</v>
      </c>
      <c r="J593" t="s">
        <v>1588</v>
      </c>
      <c r="K593" t="s">
        <v>1588</v>
      </c>
      <c r="L593">
        <v>2510473189</v>
      </c>
      <c r="M593" t="s">
        <v>1410</v>
      </c>
      <c r="N593" t="s">
        <v>1598</v>
      </c>
      <c r="O593">
        <v>255000100</v>
      </c>
      <c r="P593" t="s">
        <v>1981</v>
      </c>
      <c r="Q593" t="s">
        <v>1231</v>
      </c>
      <c r="R593">
        <v>15</v>
      </c>
      <c r="S593">
        <v>15</v>
      </c>
      <c r="T593" t="s">
        <v>1713</v>
      </c>
      <c r="U593" t="s">
        <v>1253</v>
      </c>
      <c r="V593" t="s">
        <v>2459</v>
      </c>
      <c r="W593">
        <v>193344</v>
      </c>
      <c r="X593" t="s">
        <v>1622</v>
      </c>
      <c r="Y593" t="s">
        <v>1233</v>
      </c>
      <c r="Z593" t="s">
        <v>1803</v>
      </c>
      <c r="AA593" t="s">
        <v>1983</v>
      </c>
      <c r="AB593" t="s">
        <v>1718</v>
      </c>
      <c r="AC593" t="s">
        <v>1719</v>
      </c>
    </row>
    <row r="594" spans="1:29">
      <c r="A594" t="s">
        <v>1706</v>
      </c>
      <c r="B594">
        <v>4000003879</v>
      </c>
      <c r="C594" t="s">
        <v>1707</v>
      </c>
      <c r="D594" t="s">
        <v>1708</v>
      </c>
      <c r="E594">
        <v>2122000</v>
      </c>
      <c r="F594">
        <v>2510474895</v>
      </c>
      <c r="G594">
        <v>193225</v>
      </c>
      <c r="H594" t="s">
        <v>117</v>
      </c>
      <c r="I594" t="s">
        <v>1400</v>
      </c>
      <c r="J594" t="s">
        <v>1592</v>
      </c>
      <c r="K594" t="s">
        <v>1592</v>
      </c>
      <c r="L594">
        <v>2510474895</v>
      </c>
      <c r="M594" t="s">
        <v>1407</v>
      </c>
      <c r="N594" t="s">
        <v>1598</v>
      </c>
      <c r="O594">
        <v>255000100</v>
      </c>
      <c r="P594" t="s">
        <v>1981</v>
      </c>
      <c r="Q594" t="s">
        <v>1231</v>
      </c>
      <c r="R594">
        <v>15</v>
      </c>
      <c r="S594">
        <v>15</v>
      </c>
      <c r="T594" t="s">
        <v>1713</v>
      </c>
      <c r="U594" t="s">
        <v>1253</v>
      </c>
      <c r="V594" t="s">
        <v>2460</v>
      </c>
      <c r="W594">
        <v>193225</v>
      </c>
      <c r="X594">
        <v>0</v>
      </c>
      <c r="Y594" t="s">
        <v>1233</v>
      </c>
      <c r="Z594">
        <v>0</v>
      </c>
      <c r="AA594" t="s">
        <v>1983</v>
      </c>
      <c r="AB594" t="s">
        <v>1718</v>
      </c>
      <c r="AC594" t="s">
        <v>1719</v>
      </c>
    </row>
    <row r="595" spans="1:29">
      <c r="A595" t="s">
        <v>1706</v>
      </c>
      <c r="B595">
        <v>4000003879</v>
      </c>
      <c r="C595" t="s">
        <v>1707</v>
      </c>
      <c r="D595" t="s">
        <v>1708</v>
      </c>
      <c r="E595">
        <v>2122000</v>
      </c>
      <c r="F595">
        <v>2510476377</v>
      </c>
      <c r="G595">
        <v>193359</v>
      </c>
      <c r="H595" t="s">
        <v>117</v>
      </c>
      <c r="I595" t="s">
        <v>1541</v>
      </c>
      <c r="J595" t="s">
        <v>2425</v>
      </c>
      <c r="K595" t="s">
        <v>2425</v>
      </c>
      <c r="L595">
        <v>2510476377</v>
      </c>
      <c r="M595" t="s">
        <v>1985</v>
      </c>
      <c r="N595" t="s">
        <v>1598</v>
      </c>
      <c r="O595">
        <v>255000100</v>
      </c>
      <c r="P595" t="s">
        <v>1981</v>
      </c>
      <c r="Q595" t="s">
        <v>1231</v>
      </c>
      <c r="R595">
        <v>15</v>
      </c>
      <c r="S595">
        <v>15</v>
      </c>
      <c r="T595" t="s">
        <v>1713</v>
      </c>
      <c r="U595" t="s">
        <v>1253</v>
      </c>
      <c r="V595" t="s">
        <v>2461</v>
      </c>
      <c r="W595">
        <v>193359</v>
      </c>
      <c r="X595">
        <v>0</v>
      </c>
      <c r="Y595" t="s">
        <v>1233</v>
      </c>
      <c r="Z595">
        <v>0</v>
      </c>
      <c r="AA595" t="s">
        <v>1983</v>
      </c>
      <c r="AB595" t="s">
        <v>1718</v>
      </c>
      <c r="AC595" t="s">
        <v>1719</v>
      </c>
    </row>
    <row r="596" spans="1:29">
      <c r="A596" t="s">
        <v>1706</v>
      </c>
      <c r="B596">
        <v>4000003879</v>
      </c>
      <c r="C596" t="s">
        <v>1707</v>
      </c>
      <c r="D596" t="s">
        <v>1708</v>
      </c>
      <c r="E596">
        <v>2122000</v>
      </c>
      <c r="F596">
        <v>2510478808</v>
      </c>
      <c r="G596">
        <v>193488</v>
      </c>
      <c r="H596" t="s">
        <v>117</v>
      </c>
      <c r="I596" t="s">
        <v>1594</v>
      </c>
      <c r="J596" t="s">
        <v>1410</v>
      </c>
      <c r="K596" t="s">
        <v>1410</v>
      </c>
      <c r="L596">
        <v>2510478808</v>
      </c>
      <c r="M596" t="s">
        <v>1596</v>
      </c>
      <c r="N596" t="s">
        <v>1520</v>
      </c>
      <c r="O596">
        <v>255001123</v>
      </c>
      <c r="P596" t="s">
        <v>1981</v>
      </c>
      <c r="Q596" t="s">
        <v>1231</v>
      </c>
      <c r="R596">
        <v>15</v>
      </c>
      <c r="S596">
        <v>15</v>
      </c>
      <c r="T596" t="s">
        <v>1713</v>
      </c>
      <c r="U596" t="s">
        <v>1253</v>
      </c>
      <c r="V596" t="s">
        <v>2462</v>
      </c>
      <c r="W596">
        <v>193488</v>
      </c>
      <c r="X596">
        <v>0</v>
      </c>
      <c r="Y596" t="s">
        <v>1233</v>
      </c>
      <c r="Z596">
        <v>0</v>
      </c>
      <c r="AA596" t="s">
        <v>1983</v>
      </c>
      <c r="AB596" t="s">
        <v>1718</v>
      </c>
      <c r="AC596" t="s">
        <v>1719</v>
      </c>
    </row>
    <row r="597" spans="1:29">
      <c r="A597" t="s">
        <v>1706</v>
      </c>
      <c r="B597">
        <v>4000003879</v>
      </c>
      <c r="C597" t="s">
        <v>1707</v>
      </c>
      <c r="D597" t="s">
        <v>1708</v>
      </c>
      <c r="E597">
        <v>2122000</v>
      </c>
      <c r="F597">
        <v>2510479251</v>
      </c>
      <c r="G597">
        <v>193482</v>
      </c>
      <c r="H597" t="s">
        <v>117</v>
      </c>
      <c r="I597" t="s">
        <v>1592</v>
      </c>
      <c r="J597" t="s">
        <v>1410</v>
      </c>
      <c r="K597" t="s">
        <v>1410</v>
      </c>
      <c r="L597">
        <v>2510479251</v>
      </c>
      <c r="M597" t="s">
        <v>2014</v>
      </c>
      <c r="N597" t="s">
        <v>1520</v>
      </c>
      <c r="O597">
        <v>255001123</v>
      </c>
      <c r="P597" t="s">
        <v>1981</v>
      </c>
      <c r="Q597" t="s">
        <v>1231</v>
      </c>
      <c r="R597">
        <v>15</v>
      </c>
      <c r="S597">
        <v>15</v>
      </c>
      <c r="T597" t="s">
        <v>1713</v>
      </c>
      <c r="U597" t="s">
        <v>1253</v>
      </c>
      <c r="V597" t="s">
        <v>1987</v>
      </c>
      <c r="W597">
        <v>193482</v>
      </c>
      <c r="X597">
        <v>0</v>
      </c>
      <c r="Y597" t="s">
        <v>1233</v>
      </c>
      <c r="Z597">
        <v>0</v>
      </c>
      <c r="AA597" t="s">
        <v>1983</v>
      </c>
      <c r="AB597" t="s">
        <v>1718</v>
      </c>
      <c r="AC597" t="s">
        <v>1719</v>
      </c>
    </row>
    <row r="598" spans="1:29">
      <c r="A598" t="s">
        <v>1706</v>
      </c>
      <c r="B598">
        <v>4000003879</v>
      </c>
      <c r="C598" t="s">
        <v>1707</v>
      </c>
      <c r="D598" t="s">
        <v>1708</v>
      </c>
      <c r="E598">
        <v>2122000</v>
      </c>
      <c r="F598">
        <v>2510479263</v>
      </c>
      <c r="G598">
        <v>193451</v>
      </c>
      <c r="H598" t="s">
        <v>117</v>
      </c>
      <c r="I598" t="s">
        <v>1408</v>
      </c>
      <c r="J598" t="s">
        <v>1410</v>
      </c>
      <c r="K598" t="s">
        <v>1410</v>
      </c>
      <c r="L598">
        <v>2510479263</v>
      </c>
      <c r="M598" t="s">
        <v>1411</v>
      </c>
      <c r="N598" t="s">
        <v>1724</v>
      </c>
      <c r="O598">
        <v>255000612</v>
      </c>
      <c r="P598" t="s">
        <v>1981</v>
      </c>
      <c r="Q598" t="s">
        <v>1231</v>
      </c>
      <c r="R598">
        <v>15</v>
      </c>
      <c r="S598">
        <v>15</v>
      </c>
      <c r="T598" t="s">
        <v>1713</v>
      </c>
      <c r="U598" t="s">
        <v>1253</v>
      </c>
      <c r="V598" t="s">
        <v>2121</v>
      </c>
      <c r="W598">
        <v>193451</v>
      </c>
      <c r="X598">
        <v>0</v>
      </c>
      <c r="Y598" t="s">
        <v>1233</v>
      </c>
      <c r="Z598">
        <v>0</v>
      </c>
      <c r="AA598" t="s">
        <v>1983</v>
      </c>
      <c r="AB598" t="s">
        <v>1718</v>
      </c>
      <c r="AC598" t="s">
        <v>1719</v>
      </c>
    </row>
    <row r="599" spans="1:29">
      <c r="A599" t="s">
        <v>1706</v>
      </c>
      <c r="B599">
        <v>4000018757</v>
      </c>
      <c r="C599" t="s">
        <v>2463</v>
      </c>
      <c r="D599" t="s">
        <v>1708</v>
      </c>
      <c r="E599">
        <v>1151000</v>
      </c>
      <c r="F599">
        <v>60000020</v>
      </c>
      <c r="G599">
        <v>37184713</v>
      </c>
      <c r="H599" t="s">
        <v>1711</v>
      </c>
      <c r="I599" t="s">
        <v>1589</v>
      </c>
      <c r="J599" t="s">
        <v>1589</v>
      </c>
      <c r="K599" t="s">
        <v>1589</v>
      </c>
      <c r="L599">
        <v>60000020</v>
      </c>
      <c r="M599" t="s">
        <v>1589</v>
      </c>
      <c r="N599" t="s">
        <v>1520</v>
      </c>
      <c r="O599">
        <v>255001123</v>
      </c>
      <c r="P599">
        <v>1</v>
      </c>
      <c r="Q599" t="s">
        <v>1231</v>
      </c>
      <c r="R599">
        <v>1</v>
      </c>
      <c r="S599">
        <v>0</v>
      </c>
      <c r="T599" t="s">
        <v>1713</v>
      </c>
      <c r="U599" t="s">
        <v>1253</v>
      </c>
      <c r="V599" s="45">
        <v>18445358</v>
      </c>
      <c r="W599">
        <v>37184713</v>
      </c>
      <c r="X599" t="s">
        <v>1671</v>
      </c>
      <c r="Y599" t="s">
        <v>1233</v>
      </c>
      <c r="Z599">
        <v>3009882500</v>
      </c>
      <c r="AA599" t="s">
        <v>2464</v>
      </c>
      <c r="AB599" t="s">
        <v>1718</v>
      </c>
      <c r="AC599" t="s">
        <v>1719</v>
      </c>
    </row>
    <row r="600" spans="1:29">
      <c r="A600" t="s">
        <v>1706</v>
      </c>
      <c r="B600">
        <v>4000018757</v>
      </c>
      <c r="C600" t="s">
        <v>2463</v>
      </c>
      <c r="D600" t="s">
        <v>1708</v>
      </c>
      <c r="E600">
        <v>1151000</v>
      </c>
      <c r="F600">
        <v>60000190</v>
      </c>
      <c r="G600">
        <v>34358620</v>
      </c>
      <c r="H600" t="s">
        <v>1711</v>
      </c>
      <c r="I600" t="s">
        <v>1263</v>
      </c>
      <c r="J600" t="s">
        <v>1263</v>
      </c>
      <c r="K600" t="s">
        <v>1263</v>
      </c>
      <c r="L600">
        <v>60000190</v>
      </c>
      <c r="M600" t="s">
        <v>1263</v>
      </c>
      <c r="N600" t="s">
        <v>1754</v>
      </c>
      <c r="O600">
        <v>255003088</v>
      </c>
      <c r="P600">
        <v>1</v>
      </c>
      <c r="Q600" t="s">
        <v>1231</v>
      </c>
      <c r="R600">
        <v>1</v>
      </c>
      <c r="S600">
        <v>0</v>
      </c>
      <c r="T600" t="s">
        <v>1713</v>
      </c>
      <c r="U600" t="s">
        <v>1253</v>
      </c>
      <c r="V600" s="45">
        <v>3534224</v>
      </c>
      <c r="W600">
        <v>34358620</v>
      </c>
      <c r="X600" t="s">
        <v>1622</v>
      </c>
      <c r="Y600" t="s">
        <v>1233</v>
      </c>
      <c r="Z600">
        <v>3007325950</v>
      </c>
      <c r="AA600" t="s">
        <v>2464</v>
      </c>
      <c r="AB600" t="s">
        <v>1718</v>
      </c>
      <c r="AC600" t="s">
        <v>1719</v>
      </c>
    </row>
    <row r="601" spans="1:29">
      <c r="A601" t="s">
        <v>1706</v>
      </c>
      <c r="B601">
        <v>4000018757</v>
      </c>
      <c r="C601" t="s">
        <v>2463</v>
      </c>
      <c r="D601" t="s">
        <v>1708</v>
      </c>
      <c r="E601">
        <v>1151000</v>
      </c>
      <c r="F601">
        <v>60000254</v>
      </c>
      <c r="G601">
        <v>37192950</v>
      </c>
      <c r="H601" t="s">
        <v>1711</v>
      </c>
      <c r="I601" t="s">
        <v>1534</v>
      </c>
      <c r="J601" t="s">
        <v>1534</v>
      </c>
      <c r="K601" t="s">
        <v>1534</v>
      </c>
      <c r="L601">
        <v>60000254</v>
      </c>
      <c r="M601" t="s">
        <v>1534</v>
      </c>
      <c r="N601" t="s">
        <v>1750</v>
      </c>
      <c r="O601">
        <v>255002743</v>
      </c>
      <c r="P601">
        <v>1</v>
      </c>
      <c r="Q601" t="s">
        <v>1231</v>
      </c>
      <c r="R601">
        <v>1</v>
      </c>
      <c r="S601">
        <v>0</v>
      </c>
      <c r="T601" t="s">
        <v>1713</v>
      </c>
      <c r="U601" t="s">
        <v>1253</v>
      </c>
      <c r="V601" s="45">
        <v>42122</v>
      </c>
      <c r="W601">
        <v>37192950</v>
      </c>
      <c r="X601" t="s">
        <v>1622</v>
      </c>
      <c r="Y601" t="s">
        <v>1233</v>
      </c>
      <c r="Z601">
        <v>3010053711</v>
      </c>
      <c r="AA601" t="s">
        <v>2464</v>
      </c>
      <c r="AB601" t="s">
        <v>1718</v>
      </c>
      <c r="AC601" t="s">
        <v>1719</v>
      </c>
    </row>
    <row r="602" spans="1:29">
      <c r="A602" t="s">
        <v>1706</v>
      </c>
      <c r="B602">
        <v>4000018757</v>
      </c>
      <c r="C602" t="s">
        <v>2463</v>
      </c>
      <c r="D602" t="s">
        <v>1708</v>
      </c>
      <c r="E602">
        <v>1151000</v>
      </c>
      <c r="F602">
        <v>60000291</v>
      </c>
      <c r="G602">
        <v>34388058</v>
      </c>
      <c r="H602" t="s">
        <v>1711</v>
      </c>
      <c r="I602" t="s">
        <v>1267</v>
      </c>
      <c r="J602" t="s">
        <v>1267</v>
      </c>
      <c r="K602" t="s">
        <v>1266</v>
      </c>
      <c r="L602">
        <v>60000291</v>
      </c>
      <c r="M602" t="s">
        <v>1267</v>
      </c>
      <c r="N602" t="s">
        <v>1428</v>
      </c>
      <c r="O602">
        <v>255004244</v>
      </c>
      <c r="P602">
        <v>1</v>
      </c>
      <c r="Q602" t="s">
        <v>1231</v>
      </c>
      <c r="R602">
        <v>1</v>
      </c>
      <c r="S602">
        <v>0</v>
      </c>
      <c r="T602" t="s">
        <v>1713</v>
      </c>
      <c r="U602" t="s">
        <v>1253</v>
      </c>
      <c r="V602" s="45">
        <v>3534224</v>
      </c>
      <c r="W602">
        <v>34388058</v>
      </c>
      <c r="X602" t="s">
        <v>1622</v>
      </c>
      <c r="Y602" t="s">
        <v>1233</v>
      </c>
      <c r="Z602">
        <v>3007409870</v>
      </c>
      <c r="AA602" t="s">
        <v>2464</v>
      </c>
      <c r="AB602" t="s">
        <v>1718</v>
      </c>
      <c r="AC602" t="s">
        <v>1719</v>
      </c>
    </row>
    <row r="603" spans="1:29">
      <c r="A603" t="s">
        <v>1706</v>
      </c>
      <c r="B603">
        <v>4000018757</v>
      </c>
      <c r="C603" t="s">
        <v>2463</v>
      </c>
      <c r="D603" t="s">
        <v>1708</v>
      </c>
      <c r="E603">
        <v>1151000</v>
      </c>
      <c r="F603">
        <v>60000330</v>
      </c>
      <c r="G603">
        <v>34388815</v>
      </c>
      <c r="H603" t="s">
        <v>1711</v>
      </c>
      <c r="I603" t="s">
        <v>1443</v>
      </c>
      <c r="J603" t="s">
        <v>1443</v>
      </c>
      <c r="K603" t="s">
        <v>1443</v>
      </c>
      <c r="L603">
        <v>60000330</v>
      </c>
      <c r="M603" t="s">
        <v>1443</v>
      </c>
      <c r="N603" t="s">
        <v>1428</v>
      </c>
      <c r="O603">
        <v>255004244</v>
      </c>
      <c r="P603">
        <v>1</v>
      </c>
      <c r="Q603" t="s">
        <v>1231</v>
      </c>
      <c r="R603">
        <v>1</v>
      </c>
      <c r="S603">
        <v>0</v>
      </c>
      <c r="T603" t="s">
        <v>1713</v>
      </c>
      <c r="U603" t="s">
        <v>1253</v>
      </c>
      <c r="V603" s="45">
        <v>142469</v>
      </c>
      <c r="W603">
        <v>34388815</v>
      </c>
      <c r="X603" t="s">
        <v>1622</v>
      </c>
      <c r="Y603" t="s">
        <v>1233</v>
      </c>
      <c r="Z603">
        <v>3007429947</v>
      </c>
      <c r="AA603" t="s">
        <v>2464</v>
      </c>
      <c r="AB603" t="s">
        <v>1718</v>
      </c>
      <c r="AC603" t="s">
        <v>1719</v>
      </c>
    </row>
    <row r="604" spans="1:29">
      <c r="A604" t="s">
        <v>1706</v>
      </c>
      <c r="B604">
        <v>4000018757</v>
      </c>
      <c r="C604" t="s">
        <v>2463</v>
      </c>
      <c r="D604" t="s">
        <v>1708</v>
      </c>
      <c r="E604">
        <v>1151000</v>
      </c>
      <c r="F604">
        <v>60000528</v>
      </c>
      <c r="G604">
        <v>34392982</v>
      </c>
      <c r="H604" t="s">
        <v>1711</v>
      </c>
      <c r="I604" t="s">
        <v>1275</v>
      </c>
      <c r="J604" t="s">
        <v>1275</v>
      </c>
      <c r="K604" t="s">
        <v>1275</v>
      </c>
      <c r="L604">
        <v>60000528</v>
      </c>
      <c r="M604" t="s">
        <v>1275</v>
      </c>
      <c r="N604" t="s">
        <v>1787</v>
      </c>
      <c r="O604">
        <v>255005669</v>
      </c>
      <c r="P604">
        <v>1</v>
      </c>
      <c r="Q604" t="s">
        <v>1231</v>
      </c>
      <c r="R604">
        <v>1</v>
      </c>
      <c r="S604">
        <v>0</v>
      </c>
      <c r="T604" t="s">
        <v>1713</v>
      </c>
      <c r="U604" t="s">
        <v>1253</v>
      </c>
      <c r="V604" s="45">
        <v>2805974</v>
      </c>
      <c r="W604">
        <v>34392982</v>
      </c>
      <c r="X604" t="s">
        <v>1622</v>
      </c>
      <c r="Y604" t="s">
        <v>1233</v>
      </c>
      <c r="Z604">
        <v>3007516251</v>
      </c>
      <c r="AA604" t="s">
        <v>2464</v>
      </c>
      <c r="AB604" t="s">
        <v>1718</v>
      </c>
      <c r="AC604" t="s">
        <v>1719</v>
      </c>
    </row>
    <row r="605" spans="1:29">
      <c r="A605" t="s">
        <v>1706</v>
      </c>
      <c r="B605">
        <v>4000018757</v>
      </c>
      <c r="C605" t="s">
        <v>2463</v>
      </c>
      <c r="D605" t="s">
        <v>1708</v>
      </c>
      <c r="E605">
        <v>1151000</v>
      </c>
      <c r="F605">
        <v>60000580</v>
      </c>
      <c r="G605">
        <v>34393199</v>
      </c>
      <c r="H605" t="s">
        <v>1711</v>
      </c>
      <c r="I605" t="s">
        <v>1275</v>
      </c>
      <c r="J605" t="s">
        <v>1275</v>
      </c>
      <c r="K605" t="s">
        <v>1438</v>
      </c>
      <c r="L605">
        <v>60000580</v>
      </c>
      <c r="M605" t="s">
        <v>1275</v>
      </c>
      <c r="N605" t="s">
        <v>1787</v>
      </c>
      <c r="O605">
        <v>255005669</v>
      </c>
      <c r="P605">
        <v>1</v>
      </c>
      <c r="Q605" t="s">
        <v>1231</v>
      </c>
      <c r="R605">
        <v>1</v>
      </c>
      <c r="S605">
        <v>0</v>
      </c>
      <c r="T605" t="s">
        <v>1713</v>
      </c>
      <c r="U605" t="s">
        <v>1253</v>
      </c>
      <c r="V605" s="45">
        <v>109480</v>
      </c>
      <c r="W605">
        <v>34393199</v>
      </c>
      <c r="X605" t="s">
        <v>1622</v>
      </c>
      <c r="Y605" t="s">
        <v>1233</v>
      </c>
      <c r="Z605">
        <v>3007519526</v>
      </c>
      <c r="AA605" t="s">
        <v>2464</v>
      </c>
      <c r="AB605" t="s">
        <v>1718</v>
      </c>
      <c r="AC605" t="s">
        <v>1719</v>
      </c>
    </row>
    <row r="606" spans="1:29">
      <c r="A606" t="s">
        <v>1706</v>
      </c>
      <c r="B606">
        <v>4000018757</v>
      </c>
      <c r="C606" t="s">
        <v>2463</v>
      </c>
      <c r="D606" t="s">
        <v>1708</v>
      </c>
      <c r="E606">
        <v>1151000</v>
      </c>
      <c r="F606">
        <v>60000811</v>
      </c>
      <c r="G606">
        <v>34602485</v>
      </c>
      <c r="H606" t="s">
        <v>1711</v>
      </c>
      <c r="I606" t="s">
        <v>1283</v>
      </c>
      <c r="J606" t="s">
        <v>1283</v>
      </c>
      <c r="K606" t="s">
        <v>1283</v>
      </c>
      <c r="L606">
        <v>60000811</v>
      </c>
      <c r="M606" t="s">
        <v>1283</v>
      </c>
      <c r="N606" t="s">
        <v>1417</v>
      </c>
      <c r="O606">
        <v>255008691</v>
      </c>
      <c r="P606">
        <v>1</v>
      </c>
      <c r="Q606" t="s">
        <v>1231</v>
      </c>
      <c r="R606">
        <v>1</v>
      </c>
      <c r="S606">
        <v>0</v>
      </c>
      <c r="T606" t="s">
        <v>1713</v>
      </c>
      <c r="U606" t="s">
        <v>1253</v>
      </c>
      <c r="V606" s="45">
        <v>7553843</v>
      </c>
      <c r="W606">
        <v>34602485</v>
      </c>
      <c r="X606" t="s">
        <v>1622</v>
      </c>
      <c r="Y606" t="s">
        <v>1233</v>
      </c>
      <c r="Z606">
        <v>3007703338</v>
      </c>
      <c r="AA606" t="s">
        <v>2464</v>
      </c>
      <c r="AB606" t="s">
        <v>1718</v>
      </c>
      <c r="AC606" t="s">
        <v>1719</v>
      </c>
    </row>
    <row r="607" spans="1:29">
      <c r="A607" t="s">
        <v>1706</v>
      </c>
      <c r="B607">
        <v>4000018757</v>
      </c>
      <c r="C607" t="s">
        <v>2463</v>
      </c>
      <c r="D607" t="s">
        <v>1708</v>
      </c>
      <c r="E607">
        <v>1151000</v>
      </c>
      <c r="F607">
        <v>60000904</v>
      </c>
      <c r="G607">
        <v>37593252</v>
      </c>
      <c r="H607" t="s">
        <v>1711</v>
      </c>
      <c r="I607" t="s">
        <v>1679</v>
      </c>
      <c r="J607" t="s">
        <v>1679</v>
      </c>
      <c r="K607" t="s">
        <v>1679</v>
      </c>
      <c r="L607">
        <v>60000904</v>
      </c>
      <c r="M607" t="s">
        <v>1679</v>
      </c>
      <c r="N607" t="s">
        <v>2173</v>
      </c>
      <c r="O607">
        <v>255007412</v>
      </c>
      <c r="P607">
        <v>1</v>
      </c>
      <c r="Q607" t="s">
        <v>1231</v>
      </c>
      <c r="R607">
        <v>1</v>
      </c>
      <c r="S607">
        <v>0</v>
      </c>
      <c r="T607" t="s">
        <v>1713</v>
      </c>
      <c r="U607" t="s">
        <v>1253</v>
      </c>
      <c r="V607" s="45">
        <v>627839</v>
      </c>
      <c r="W607">
        <v>37593252</v>
      </c>
      <c r="X607" t="s">
        <v>1622</v>
      </c>
      <c r="Y607" t="s">
        <v>1233</v>
      </c>
      <c r="Z607">
        <v>3010452369</v>
      </c>
      <c r="AA607" t="s">
        <v>2464</v>
      </c>
      <c r="AB607" t="s">
        <v>1718</v>
      </c>
      <c r="AC607" t="s">
        <v>1719</v>
      </c>
    </row>
    <row r="608" spans="1:29">
      <c r="A608" t="s">
        <v>1706</v>
      </c>
      <c r="B608">
        <v>4000018757</v>
      </c>
      <c r="C608" t="s">
        <v>2463</v>
      </c>
      <c r="D608" t="s">
        <v>1708</v>
      </c>
      <c r="E608">
        <v>1151000</v>
      </c>
      <c r="F608">
        <v>60000908</v>
      </c>
      <c r="G608">
        <v>34603652</v>
      </c>
      <c r="H608" t="s">
        <v>1711</v>
      </c>
      <c r="I608" t="s">
        <v>1287</v>
      </c>
      <c r="J608" t="s">
        <v>1287</v>
      </c>
      <c r="K608" t="s">
        <v>1287</v>
      </c>
      <c r="L608">
        <v>60000908</v>
      </c>
      <c r="M608" t="s">
        <v>1287</v>
      </c>
      <c r="N608" t="s">
        <v>1417</v>
      </c>
      <c r="O608">
        <v>255008691</v>
      </c>
      <c r="P608">
        <v>1</v>
      </c>
      <c r="Q608" t="s">
        <v>1231</v>
      </c>
      <c r="R608">
        <v>1</v>
      </c>
      <c r="S608">
        <v>0</v>
      </c>
      <c r="T608" t="s">
        <v>1713</v>
      </c>
      <c r="U608" t="s">
        <v>1253</v>
      </c>
      <c r="V608" s="45">
        <v>247581</v>
      </c>
      <c r="W608">
        <v>34603652</v>
      </c>
      <c r="X608" t="s">
        <v>1622</v>
      </c>
      <c r="Y608" t="s">
        <v>1233</v>
      </c>
      <c r="Z608">
        <v>3007721494</v>
      </c>
      <c r="AA608" t="s">
        <v>2464</v>
      </c>
      <c r="AB608" t="s">
        <v>1718</v>
      </c>
      <c r="AC608" t="s">
        <v>1719</v>
      </c>
    </row>
    <row r="609" spans="1:29">
      <c r="A609" t="s">
        <v>1706</v>
      </c>
      <c r="B609">
        <v>4000018757</v>
      </c>
      <c r="C609" t="s">
        <v>2463</v>
      </c>
      <c r="D609" t="s">
        <v>1708</v>
      </c>
      <c r="E609">
        <v>1151000</v>
      </c>
      <c r="F609">
        <v>60000992</v>
      </c>
      <c r="G609">
        <v>34605645</v>
      </c>
      <c r="H609" t="s">
        <v>1711</v>
      </c>
      <c r="I609" t="s">
        <v>1286</v>
      </c>
      <c r="J609" t="s">
        <v>1286</v>
      </c>
      <c r="K609" t="s">
        <v>1286</v>
      </c>
      <c r="L609">
        <v>60000992</v>
      </c>
      <c r="M609" t="s">
        <v>1286</v>
      </c>
      <c r="N609" t="s">
        <v>1466</v>
      </c>
      <c r="O609">
        <v>255009352</v>
      </c>
      <c r="P609">
        <v>1</v>
      </c>
      <c r="Q609" t="s">
        <v>1231</v>
      </c>
      <c r="R609">
        <v>1</v>
      </c>
      <c r="S609">
        <v>0</v>
      </c>
      <c r="T609" t="s">
        <v>1713</v>
      </c>
      <c r="U609" t="s">
        <v>1253</v>
      </c>
      <c r="V609" s="45">
        <v>2356149</v>
      </c>
      <c r="W609">
        <v>34605645</v>
      </c>
      <c r="X609" t="s">
        <v>1622</v>
      </c>
      <c r="Y609" t="s">
        <v>1233</v>
      </c>
      <c r="Z609">
        <v>3007756290</v>
      </c>
      <c r="AA609" t="s">
        <v>2464</v>
      </c>
      <c r="AB609" t="s">
        <v>1718</v>
      </c>
      <c r="AC609" t="s">
        <v>1719</v>
      </c>
    </row>
    <row r="610" spans="1:29">
      <c r="A610" t="s">
        <v>1706</v>
      </c>
      <c r="B610">
        <v>4000018757</v>
      </c>
      <c r="C610" t="s">
        <v>2463</v>
      </c>
      <c r="D610" t="s">
        <v>1708</v>
      </c>
      <c r="E610">
        <v>1151000</v>
      </c>
      <c r="F610">
        <v>60001049</v>
      </c>
      <c r="G610">
        <v>37596614</v>
      </c>
      <c r="H610" t="s">
        <v>1711</v>
      </c>
      <c r="I610" t="s">
        <v>1681</v>
      </c>
      <c r="J610" t="s">
        <v>1681</v>
      </c>
      <c r="K610" t="s">
        <v>1681</v>
      </c>
      <c r="L610">
        <v>60001049</v>
      </c>
      <c r="M610" t="s">
        <v>1681</v>
      </c>
      <c r="N610" t="s">
        <v>2187</v>
      </c>
      <c r="O610">
        <v>255008188</v>
      </c>
      <c r="P610">
        <v>1</v>
      </c>
      <c r="Q610" t="s">
        <v>1231</v>
      </c>
      <c r="R610">
        <v>1</v>
      </c>
      <c r="S610">
        <v>0</v>
      </c>
      <c r="T610" t="s">
        <v>1713</v>
      </c>
      <c r="U610" t="s">
        <v>1253</v>
      </c>
      <c r="V610" s="45">
        <v>61122</v>
      </c>
      <c r="W610">
        <v>37596614</v>
      </c>
      <c r="X610" t="s">
        <v>1622</v>
      </c>
      <c r="Y610" t="s">
        <v>1233</v>
      </c>
      <c r="Z610">
        <v>3010519971</v>
      </c>
      <c r="AA610" t="s">
        <v>2464</v>
      </c>
      <c r="AB610" t="s">
        <v>1718</v>
      </c>
      <c r="AC610" t="s">
        <v>1719</v>
      </c>
    </row>
    <row r="611" spans="1:29">
      <c r="A611" t="s">
        <v>1706</v>
      </c>
      <c r="B611">
        <v>4000018757</v>
      </c>
      <c r="C611" t="s">
        <v>2463</v>
      </c>
      <c r="D611" t="s">
        <v>1708</v>
      </c>
      <c r="E611">
        <v>1151000</v>
      </c>
      <c r="F611">
        <v>60001236</v>
      </c>
      <c r="G611">
        <v>34985528</v>
      </c>
      <c r="H611" t="s">
        <v>1711</v>
      </c>
      <c r="I611" t="s">
        <v>1297</v>
      </c>
      <c r="J611" t="s">
        <v>1297</v>
      </c>
      <c r="K611" t="s">
        <v>1297</v>
      </c>
      <c r="L611">
        <v>60001236</v>
      </c>
      <c r="M611" t="s">
        <v>1297</v>
      </c>
      <c r="N611" t="s">
        <v>1840</v>
      </c>
      <c r="O611">
        <v>255012071</v>
      </c>
      <c r="P611">
        <v>1</v>
      </c>
      <c r="Q611" t="s">
        <v>1231</v>
      </c>
      <c r="R611">
        <v>1</v>
      </c>
      <c r="S611">
        <v>0</v>
      </c>
      <c r="T611" t="s">
        <v>1713</v>
      </c>
      <c r="U611" t="s">
        <v>1253</v>
      </c>
      <c r="V611" s="45">
        <v>235457</v>
      </c>
      <c r="W611">
        <v>34985528</v>
      </c>
      <c r="X611" t="s">
        <v>1622</v>
      </c>
      <c r="Y611" t="s">
        <v>1233</v>
      </c>
      <c r="Z611">
        <v>3007946546</v>
      </c>
      <c r="AA611" t="s">
        <v>2464</v>
      </c>
      <c r="AB611" t="s">
        <v>1718</v>
      </c>
      <c r="AC611" t="s">
        <v>1719</v>
      </c>
    </row>
    <row r="612" spans="1:29">
      <c r="A612" t="s">
        <v>1706</v>
      </c>
      <c r="B612">
        <v>4000018757</v>
      </c>
      <c r="C612" t="s">
        <v>2463</v>
      </c>
      <c r="D612" t="s">
        <v>1708</v>
      </c>
      <c r="E612">
        <v>1151000</v>
      </c>
      <c r="F612">
        <v>60001281</v>
      </c>
      <c r="G612">
        <v>34986211</v>
      </c>
      <c r="H612" t="s">
        <v>1711</v>
      </c>
      <c r="I612" t="s">
        <v>1298</v>
      </c>
      <c r="J612" t="s">
        <v>1298</v>
      </c>
      <c r="K612" t="s">
        <v>1298</v>
      </c>
      <c r="L612">
        <v>60001281</v>
      </c>
      <c r="M612" t="s">
        <v>1298</v>
      </c>
      <c r="N612" t="s">
        <v>1840</v>
      </c>
      <c r="O612">
        <v>255012071</v>
      </c>
      <c r="P612">
        <v>1</v>
      </c>
      <c r="Q612" t="s">
        <v>1231</v>
      </c>
      <c r="R612">
        <v>1</v>
      </c>
      <c r="S612">
        <v>0</v>
      </c>
      <c r="T612" t="s">
        <v>1713</v>
      </c>
      <c r="U612" t="s">
        <v>1253</v>
      </c>
      <c r="V612" s="45">
        <v>2356149</v>
      </c>
      <c r="W612">
        <v>34986211</v>
      </c>
      <c r="X612" t="s">
        <v>1622</v>
      </c>
      <c r="Y612" t="s">
        <v>1233</v>
      </c>
      <c r="Z612">
        <v>3007956244</v>
      </c>
      <c r="AA612" t="s">
        <v>2464</v>
      </c>
      <c r="AB612" t="s">
        <v>1718</v>
      </c>
      <c r="AC612" t="s">
        <v>1719</v>
      </c>
    </row>
    <row r="613" spans="1:29">
      <c r="A613" t="s">
        <v>1706</v>
      </c>
      <c r="B613">
        <v>4000018757</v>
      </c>
      <c r="C613" t="s">
        <v>2463</v>
      </c>
      <c r="D613" t="s">
        <v>1708</v>
      </c>
      <c r="E613">
        <v>1151000</v>
      </c>
      <c r="F613">
        <v>60001372</v>
      </c>
      <c r="G613">
        <v>34987255</v>
      </c>
      <c r="H613" t="s">
        <v>1711</v>
      </c>
      <c r="I613" t="s">
        <v>1300</v>
      </c>
      <c r="J613" t="s">
        <v>1300</v>
      </c>
      <c r="K613" t="s">
        <v>1300</v>
      </c>
      <c r="L613">
        <v>60001372</v>
      </c>
      <c r="M613" t="s">
        <v>1300</v>
      </c>
      <c r="N613" t="s">
        <v>1840</v>
      </c>
      <c r="O613">
        <v>255012071</v>
      </c>
      <c r="P613">
        <v>1</v>
      </c>
      <c r="Q613" t="s">
        <v>1231</v>
      </c>
      <c r="R613">
        <v>1</v>
      </c>
      <c r="S613">
        <v>0</v>
      </c>
      <c r="T613" t="s">
        <v>1713</v>
      </c>
      <c r="U613" t="s">
        <v>1253</v>
      </c>
      <c r="V613" s="45">
        <v>381395</v>
      </c>
      <c r="W613">
        <v>34987255</v>
      </c>
      <c r="X613" t="s">
        <v>1641</v>
      </c>
      <c r="Y613" t="s">
        <v>1233</v>
      </c>
      <c r="Z613">
        <v>3007965031</v>
      </c>
      <c r="AA613" t="s">
        <v>2464</v>
      </c>
      <c r="AB613" t="s">
        <v>1718</v>
      </c>
      <c r="AC613" t="s">
        <v>1719</v>
      </c>
    </row>
    <row r="614" spans="1:29">
      <c r="A614" t="s">
        <v>1706</v>
      </c>
      <c r="B614">
        <v>4000018757</v>
      </c>
      <c r="C614" t="s">
        <v>2463</v>
      </c>
      <c r="D614" t="s">
        <v>1708</v>
      </c>
      <c r="E614">
        <v>1151000</v>
      </c>
      <c r="F614">
        <v>60001439</v>
      </c>
      <c r="G614">
        <v>34987492</v>
      </c>
      <c r="H614" t="s">
        <v>1711</v>
      </c>
      <c r="I614" t="s">
        <v>1300</v>
      </c>
      <c r="J614" t="s">
        <v>1300</v>
      </c>
      <c r="K614" t="s">
        <v>1442</v>
      </c>
      <c r="L614">
        <v>60001439</v>
      </c>
      <c r="M614" t="s">
        <v>1300</v>
      </c>
      <c r="N614" t="s">
        <v>1840</v>
      </c>
      <c r="O614">
        <v>255012071</v>
      </c>
      <c r="P614">
        <v>1</v>
      </c>
      <c r="Q614" t="s">
        <v>1231</v>
      </c>
      <c r="R614">
        <v>1</v>
      </c>
      <c r="S614">
        <v>0</v>
      </c>
      <c r="T614" t="s">
        <v>1713</v>
      </c>
      <c r="U614" t="s">
        <v>1253</v>
      </c>
      <c r="V614" s="45">
        <v>327500</v>
      </c>
      <c r="W614">
        <v>34987492</v>
      </c>
      <c r="X614" t="s">
        <v>1622</v>
      </c>
      <c r="Y614" t="s">
        <v>1233</v>
      </c>
      <c r="Z614">
        <v>3007968656</v>
      </c>
      <c r="AA614" t="s">
        <v>2464</v>
      </c>
      <c r="AB614" t="s">
        <v>1718</v>
      </c>
      <c r="AC614" t="s">
        <v>1719</v>
      </c>
    </row>
    <row r="615" spans="1:29">
      <c r="A615" t="s">
        <v>1706</v>
      </c>
      <c r="B615">
        <v>4000018757</v>
      </c>
      <c r="C615" t="s">
        <v>2463</v>
      </c>
      <c r="D615" t="s">
        <v>1708</v>
      </c>
      <c r="E615">
        <v>1151000</v>
      </c>
      <c r="F615">
        <v>60001610</v>
      </c>
      <c r="G615">
        <v>34994976</v>
      </c>
      <c r="H615" t="s">
        <v>1711</v>
      </c>
      <c r="I615" t="s">
        <v>1309</v>
      </c>
      <c r="J615" t="s">
        <v>1309</v>
      </c>
      <c r="K615" t="s">
        <v>1309</v>
      </c>
      <c r="L615">
        <v>60001610</v>
      </c>
      <c r="M615" t="s">
        <v>1309</v>
      </c>
      <c r="N615" t="s">
        <v>1497</v>
      </c>
      <c r="O615">
        <v>255014745</v>
      </c>
      <c r="P615">
        <v>1</v>
      </c>
      <c r="Q615" t="s">
        <v>1231</v>
      </c>
      <c r="R615">
        <v>1</v>
      </c>
      <c r="S615">
        <v>0</v>
      </c>
      <c r="T615" t="s">
        <v>1713</v>
      </c>
      <c r="U615" t="s">
        <v>1253</v>
      </c>
      <c r="V615" s="45">
        <v>117114</v>
      </c>
      <c r="W615">
        <v>34994976</v>
      </c>
      <c r="X615" t="s">
        <v>1622</v>
      </c>
      <c r="Y615" t="s">
        <v>1233</v>
      </c>
      <c r="Z615">
        <v>3008120447</v>
      </c>
      <c r="AA615" t="s">
        <v>2464</v>
      </c>
      <c r="AB615" t="s">
        <v>1718</v>
      </c>
      <c r="AC615" t="s">
        <v>1719</v>
      </c>
    </row>
    <row r="616" spans="1:29">
      <c r="A616" t="s">
        <v>1706</v>
      </c>
      <c r="B616">
        <v>4000018757</v>
      </c>
      <c r="C616" t="s">
        <v>2463</v>
      </c>
      <c r="D616" t="s">
        <v>1708</v>
      </c>
      <c r="E616">
        <v>1151000</v>
      </c>
      <c r="F616">
        <v>60001702</v>
      </c>
      <c r="G616">
        <v>34996045</v>
      </c>
      <c r="H616" t="s">
        <v>1711</v>
      </c>
      <c r="I616" t="s">
        <v>1468</v>
      </c>
      <c r="J616" t="s">
        <v>1468</v>
      </c>
      <c r="K616" t="s">
        <v>1468</v>
      </c>
      <c r="L616">
        <v>60001702</v>
      </c>
      <c r="M616" t="s">
        <v>1468</v>
      </c>
      <c r="N616" t="s">
        <v>1497</v>
      </c>
      <c r="O616">
        <v>255014745</v>
      </c>
      <c r="P616">
        <v>1</v>
      </c>
      <c r="Q616" t="s">
        <v>1231</v>
      </c>
      <c r="R616">
        <v>1</v>
      </c>
      <c r="S616">
        <v>0</v>
      </c>
      <c r="T616" t="s">
        <v>1713</v>
      </c>
      <c r="U616" t="s">
        <v>1253</v>
      </c>
      <c r="V616" s="45">
        <v>2356149</v>
      </c>
      <c r="W616">
        <v>34996045</v>
      </c>
      <c r="X616" t="s">
        <v>1622</v>
      </c>
      <c r="Y616" t="s">
        <v>1233</v>
      </c>
      <c r="Z616">
        <v>3008143973</v>
      </c>
      <c r="AA616" t="s">
        <v>2464</v>
      </c>
      <c r="AB616" t="s">
        <v>1718</v>
      </c>
      <c r="AC616" t="s">
        <v>1719</v>
      </c>
    </row>
    <row r="617" spans="1:29">
      <c r="A617" t="s">
        <v>1706</v>
      </c>
      <c r="B617">
        <v>4000018757</v>
      </c>
      <c r="C617" t="s">
        <v>2463</v>
      </c>
      <c r="D617" t="s">
        <v>1708</v>
      </c>
      <c r="E617">
        <v>1151000</v>
      </c>
      <c r="F617">
        <v>60001905</v>
      </c>
      <c r="G617">
        <v>34998297</v>
      </c>
      <c r="H617" t="s">
        <v>1711</v>
      </c>
      <c r="I617" t="s">
        <v>1449</v>
      </c>
      <c r="J617" t="s">
        <v>1449</v>
      </c>
      <c r="K617" t="s">
        <v>1311</v>
      </c>
      <c r="L617">
        <v>60001905</v>
      </c>
      <c r="M617" t="s">
        <v>1449</v>
      </c>
      <c r="N617" t="s">
        <v>1324</v>
      </c>
      <c r="O617">
        <v>255015363</v>
      </c>
      <c r="P617">
        <v>1</v>
      </c>
      <c r="Q617" t="s">
        <v>1231</v>
      </c>
      <c r="R617">
        <v>1</v>
      </c>
      <c r="S617">
        <v>0</v>
      </c>
      <c r="T617" t="s">
        <v>1713</v>
      </c>
      <c r="U617" t="s">
        <v>1253</v>
      </c>
      <c r="V617" s="45">
        <v>4976601</v>
      </c>
      <c r="W617">
        <v>34998297</v>
      </c>
      <c r="X617" t="s">
        <v>1622</v>
      </c>
      <c r="Y617" t="s">
        <v>1233</v>
      </c>
      <c r="Z617">
        <v>3008175984</v>
      </c>
      <c r="AA617" t="s">
        <v>2464</v>
      </c>
      <c r="AB617" t="s">
        <v>1718</v>
      </c>
      <c r="AC617" t="s">
        <v>1719</v>
      </c>
    </row>
    <row r="618" spans="1:29">
      <c r="A618" t="s">
        <v>1706</v>
      </c>
      <c r="B618">
        <v>4000018757</v>
      </c>
      <c r="C618" t="s">
        <v>2463</v>
      </c>
      <c r="D618" t="s">
        <v>1708</v>
      </c>
      <c r="E618">
        <v>1151000</v>
      </c>
      <c r="F618">
        <v>60002171</v>
      </c>
      <c r="G618">
        <v>35590419</v>
      </c>
      <c r="H618" t="s">
        <v>1711</v>
      </c>
      <c r="I618" t="s">
        <v>1502</v>
      </c>
      <c r="J618" t="s">
        <v>1502</v>
      </c>
      <c r="K618" t="s">
        <v>1502</v>
      </c>
      <c r="L618">
        <v>60002171</v>
      </c>
      <c r="M618" t="s">
        <v>1502</v>
      </c>
      <c r="N618" t="s">
        <v>1333</v>
      </c>
      <c r="O618">
        <v>255017567</v>
      </c>
      <c r="P618">
        <v>1</v>
      </c>
      <c r="Q618" t="s">
        <v>1231</v>
      </c>
      <c r="R618">
        <v>1</v>
      </c>
      <c r="S618">
        <v>0</v>
      </c>
      <c r="T618" t="s">
        <v>1713</v>
      </c>
      <c r="U618" t="s">
        <v>1253</v>
      </c>
      <c r="V618" s="45">
        <v>110682</v>
      </c>
      <c r="W618">
        <v>35590419</v>
      </c>
      <c r="X618" t="s">
        <v>1622</v>
      </c>
      <c r="Y618" t="s">
        <v>1233</v>
      </c>
      <c r="Z618">
        <v>3008441060</v>
      </c>
      <c r="AA618" t="s">
        <v>2464</v>
      </c>
      <c r="AB618" t="s">
        <v>1718</v>
      </c>
      <c r="AC618" t="s">
        <v>1719</v>
      </c>
    </row>
    <row r="619" spans="1:29">
      <c r="A619" t="s">
        <v>1706</v>
      </c>
      <c r="B619">
        <v>4000018757</v>
      </c>
      <c r="C619" t="s">
        <v>2463</v>
      </c>
      <c r="D619" t="s">
        <v>1708</v>
      </c>
      <c r="E619">
        <v>1151000</v>
      </c>
      <c r="F619">
        <v>60002238</v>
      </c>
      <c r="G619">
        <v>35590535</v>
      </c>
      <c r="H619" t="s">
        <v>1711</v>
      </c>
      <c r="I619" t="s">
        <v>1502</v>
      </c>
      <c r="J619" t="s">
        <v>1502</v>
      </c>
      <c r="K619" t="s">
        <v>1502</v>
      </c>
      <c r="L619">
        <v>60002238</v>
      </c>
      <c r="M619" t="s">
        <v>1502</v>
      </c>
      <c r="N619" t="s">
        <v>1333</v>
      </c>
      <c r="O619">
        <v>255017567</v>
      </c>
      <c r="P619">
        <v>1</v>
      </c>
      <c r="Q619" t="s">
        <v>1231</v>
      </c>
      <c r="R619">
        <v>1</v>
      </c>
      <c r="S619">
        <v>0</v>
      </c>
      <c r="T619" t="s">
        <v>1713</v>
      </c>
      <c r="U619" t="s">
        <v>1253</v>
      </c>
      <c r="V619" s="45">
        <v>110670</v>
      </c>
      <c r="W619">
        <v>35590535</v>
      </c>
      <c r="X619" t="s">
        <v>1649</v>
      </c>
      <c r="Y619" t="s">
        <v>1233</v>
      </c>
      <c r="Z619">
        <v>3008446813</v>
      </c>
      <c r="AA619" t="s">
        <v>2464</v>
      </c>
      <c r="AB619" t="s">
        <v>1718</v>
      </c>
      <c r="AC619" t="s">
        <v>1719</v>
      </c>
    </row>
    <row r="620" spans="1:29">
      <c r="A620" t="s">
        <v>1706</v>
      </c>
      <c r="B620">
        <v>4000018757</v>
      </c>
      <c r="C620" t="s">
        <v>2463</v>
      </c>
      <c r="D620" t="s">
        <v>1708</v>
      </c>
      <c r="E620">
        <v>1151000</v>
      </c>
      <c r="F620">
        <v>60002739</v>
      </c>
      <c r="G620">
        <v>35821846</v>
      </c>
      <c r="H620" t="s">
        <v>1711</v>
      </c>
      <c r="I620" t="s">
        <v>1518</v>
      </c>
      <c r="J620" t="s">
        <v>1518</v>
      </c>
      <c r="K620" t="s">
        <v>1518</v>
      </c>
      <c r="L620">
        <v>60002739</v>
      </c>
      <c r="M620" t="s">
        <v>1518</v>
      </c>
      <c r="N620" t="s">
        <v>1885</v>
      </c>
      <c r="O620">
        <v>255020722</v>
      </c>
      <c r="P620">
        <v>1</v>
      </c>
      <c r="Q620" t="s">
        <v>1231</v>
      </c>
      <c r="R620">
        <v>1</v>
      </c>
      <c r="S620">
        <v>0</v>
      </c>
      <c r="T620" t="s">
        <v>1713</v>
      </c>
      <c r="U620" t="s">
        <v>1253</v>
      </c>
      <c r="V620" s="45">
        <v>110720</v>
      </c>
      <c r="W620">
        <v>35821846</v>
      </c>
      <c r="X620" t="s">
        <v>1622</v>
      </c>
      <c r="Y620" t="s">
        <v>1233</v>
      </c>
      <c r="Z620">
        <v>3008670635</v>
      </c>
      <c r="AA620" t="s">
        <v>2464</v>
      </c>
      <c r="AB620" t="s">
        <v>1718</v>
      </c>
      <c r="AC620" t="s">
        <v>1719</v>
      </c>
    </row>
    <row r="621" spans="1:29">
      <c r="A621" t="s">
        <v>1706</v>
      </c>
      <c r="B621">
        <v>4000018757</v>
      </c>
      <c r="C621" t="s">
        <v>2463</v>
      </c>
      <c r="D621" t="s">
        <v>1708</v>
      </c>
      <c r="E621">
        <v>1151000</v>
      </c>
      <c r="F621">
        <v>60003148</v>
      </c>
      <c r="G621">
        <v>35831195</v>
      </c>
      <c r="H621" t="s">
        <v>1711</v>
      </c>
      <c r="I621" t="s">
        <v>1526</v>
      </c>
      <c r="J621" t="s">
        <v>1526</v>
      </c>
      <c r="K621" t="s">
        <v>1526</v>
      </c>
      <c r="L621">
        <v>60003148</v>
      </c>
      <c r="M621" t="s">
        <v>1526</v>
      </c>
      <c r="N621" t="s">
        <v>1901</v>
      </c>
      <c r="O621">
        <v>255023446</v>
      </c>
      <c r="P621">
        <v>1</v>
      </c>
      <c r="Q621" t="s">
        <v>1231</v>
      </c>
      <c r="R621">
        <v>1</v>
      </c>
      <c r="S621">
        <v>0</v>
      </c>
      <c r="T621" t="s">
        <v>1713</v>
      </c>
      <c r="U621" t="s">
        <v>1253</v>
      </c>
      <c r="V621" s="45">
        <v>406549</v>
      </c>
      <c r="W621">
        <v>35831195</v>
      </c>
      <c r="X621" t="s">
        <v>1622</v>
      </c>
      <c r="Y621" t="s">
        <v>1233</v>
      </c>
      <c r="Z621">
        <v>3008873962</v>
      </c>
      <c r="AA621" t="s">
        <v>2464</v>
      </c>
      <c r="AB621" t="s">
        <v>1718</v>
      </c>
      <c r="AC621" t="s">
        <v>1719</v>
      </c>
    </row>
    <row r="622" spans="1:29">
      <c r="A622" t="s">
        <v>1706</v>
      </c>
      <c r="B622">
        <v>4000018757</v>
      </c>
      <c r="C622" t="s">
        <v>2463</v>
      </c>
      <c r="D622" t="s">
        <v>1708</v>
      </c>
      <c r="E622">
        <v>1151000</v>
      </c>
      <c r="F622">
        <v>60003837</v>
      </c>
      <c r="G622">
        <v>36525520</v>
      </c>
      <c r="H622" t="s">
        <v>1711</v>
      </c>
      <c r="I622" t="s">
        <v>1382</v>
      </c>
      <c r="J622" t="s">
        <v>1382</v>
      </c>
      <c r="K622" t="s">
        <v>1382</v>
      </c>
      <c r="L622">
        <v>60003837</v>
      </c>
      <c r="M622" t="s">
        <v>1383</v>
      </c>
      <c r="N622" t="s">
        <v>1664</v>
      </c>
      <c r="O622">
        <v>255028986</v>
      </c>
      <c r="P622">
        <v>1</v>
      </c>
      <c r="Q622" t="s">
        <v>1231</v>
      </c>
      <c r="R622">
        <v>1</v>
      </c>
      <c r="S622">
        <v>0</v>
      </c>
      <c r="T622" t="s">
        <v>1713</v>
      </c>
      <c r="U622" t="s">
        <v>1253</v>
      </c>
      <c r="V622" s="45">
        <v>515607</v>
      </c>
      <c r="W622">
        <v>36525520</v>
      </c>
      <c r="X622" t="s">
        <v>1622</v>
      </c>
      <c r="Y622" t="s">
        <v>1233</v>
      </c>
      <c r="Z622">
        <v>3009320062</v>
      </c>
      <c r="AA622" t="s">
        <v>2464</v>
      </c>
      <c r="AB622" t="s">
        <v>1718</v>
      </c>
      <c r="AC622" t="s">
        <v>1719</v>
      </c>
    </row>
    <row r="623" spans="1:29">
      <c r="A623" t="s">
        <v>1706</v>
      </c>
      <c r="B623">
        <v>4000018757</v>
      </c>
      <c r="C623" t="s">
        <v>2463</v>
      </c>
      <c r="D623" t="s">
        <v>1708</v>
      </c>
      <c r="E623">
        <v>1151000</v>
      </c>
      <c r="F623">
        <v>60003936</v>
      </c>
      <c r="G623">
        <v>36525726</v>
      </c>
      <c r="H623" t="s">
        <v>1711</v>
      </c>
      <c r="I623" t="s">
        <v>1382</v>
      </c>
      <c r="J623" t="s">
        <v>1382</v>
      </c>
      <c r="K623" t="s">
        <v>1382</v>
      </c>
      <c r="L623">
        <v>60003936</v>
      </c>
      <c r="M623" t="s">
        <v>1383</v>
      </c>
      <c r="N623" t="s">
        <v>1664</v>
      </c>
      <c r="O623">
        <v>255028986</v>
      </c>
      <c r="P623">
        <v>1</v>
      </c>
      <c r="Q623" t="s">
        <v>1231</v>
      </c>
      <c r="R623">
        <v>1</v>
      </c>
      <c r="S623">
        <v>0</v>
      </c>
      <c r="T623" t="s">
        <v>1713</v>
      </c>
      <c r="U623" t="s">
        <v>1253</v>
      </c>
      <c r="V623" s="45">
        <v>304983</v>
      </c>
      <c r="W623">
        <v>36525726</v>
      </c>
      <c r="X623" t="s">
        <v>1622</v>
      </c>
      <c r="Y623" t="s">
        <v>1233</v>
      </c>
      <c r="Z623">
        <v>3009323416</v>
      </c>
      <c r="AA623" t="s">
        <v>2464</v>
      </c>
      <c r="AB623" t="s">
        <v>1718</v>
      </c>
      <c r="AC623" t="s">
        <v>1719</v>
      </c>
    </row>
    <row r="624" spans="1:29">
      <c r="A624" t="s">
        <v>1706</v>
      </c>
      <c r="B624">
        <v>4000018757</v>
      </c>
      <c r="C624" t="s">
        <v>2463</v>
      </c>
      <c r="D624" t="s">
        <v>1708</v>
      </c>
      <c r="E624">
        <v>1151000</v>
      </c>
      <c r="F624">
        <v>60004233</v>
      </c>
      <c r="G624">
        <v>36528618</v>
      </c>
      <c r="H624" t="s">
        <v>1711</v>
      </c>
      <c r="I624" t="s">
        <v>1463</v>
      </c>
      <c r="J624" t="s">
        <v>1463</v>
      </c>
      <c r="K624" t="s">
        <v>1463</v>
      </c>
      <c r="L624">
        <v>60004233</v>
      </c>
      <c r="M624" t="s">
        <v>1463</v>
      </c>
      <c r="N624" t="s">
        <v>1571</v>
      </c>
      <c r="O624">
        <v>255029467</v>
      </c>
      <c r="P624">
        <v>1</v>
      </c>
      <c r="Q624" t="s">
        <v>1231</v>
      </c>
      <c r="R624">
        <v>1</v>
      </c>
      <c r="S624">
        <v>0</v>
      </c>
      <c r="T624" t="s">
        <v>1713</v>
      </c>
      <c r="U624" t="s">
        <v>1253</v>
      </c>
      <c r="V624" s="45">
        <v>145775</v>
      </c>
      <c r="W624">
        <v>36528618</v>
      </c>
      <c r="X624" t="s">
        <v>1663</v>
      </c>
      <c r="Y624" t="s">
        <v>1233</v>
      </c>
      <c r="Z624">
        <v>3009380639</v>
      </c>
      <c r="AA624" t="s">
        <v>2464</v>
      </c>
      <c r="AB624" t="s">
        <v>1718</v>
      </c>
      <c r="AC624" t="s">
        <v>1719</v>
      </c>
    </row>
    <row r="625" spans="1:29">
      <c r="A625" t="s">
        <v>1706</v>
      </c>
      <c r="B625">
        <v>4000018757</v>
      </c>
      <c r="C625" t="s">
        <v>2463</v>
      </c>
      <c r="D625" t="s">
        <v>1708</v>
      </c>
      <c r="E625">
        <v>1151000</v>
      </c>
      <c r="F625">
        <v>60004451</v>
      </c>
      <c r="G625">
        <v>36736741</v>
      </c>
      <c r="H625" t="s">
        <v>1711</v>
      </c>
      <c r="I625" t="s">
        <v>1394</v>
      </c>
      <c r="J625" t="s">
        <v>1394</v>
      </c>
      <c r="K625" t="s">
        <v>1394</v>
      </c>
      <c r="L625">
        <v>60004451</v>
      </c>
      <c r="M625" t="s">
        <v>1394</v>
      </c>
      <c r="N625" t="s">
        <v>1572</v>
      </c>
      <c r="O625">
        <v>255032018</v>
      </c>
      <c r="P625">
        <v>1</v>
      </c>
      <c r="Q625" t="s">
        <v>1231</v>
      </c>
      <c r="R625">
        <v>1</v>
      </c>
      <c r="S625">
        <v>0</v>
      </c>
      <c r="T625" t="s">
        <v>1713</v>
      </c>
      <c r="U625" t="s">
        <v>1253</v>
      </c>
      <c r="V625" s="45">
        <v>352875</v>
      </c>
      <c r="W625">
        <v>36736741</v>
      </c>
      <c r="X625" t="s">
        <v>1622</v>
      </c>
      <c r="Y625" t="s">
        <v>1233</v>
      </c>
      <c r="Z625">
        <v>3009529389</v>
      </c>
      <c r="AA625" t="s">
        <v>2464</v>
      </c>
      <c r="AB625" t="s">
        <v>1718</v>
      </c>
      <c r="AC625" t="s">
        <v>1719</v>
      </c>
    </row>
    <row r="626" spans="1:29">
      <c r="A626" t="s">
        <v>1706</v>
      </c>
      <c r="B626">
        <v>4000018757</v>
      </c>
      <c r="C626" t="s">
        <v>2463</v>
      </c>
      <c r="D626" t="s">
        <v>1708</v>
      </c>
      <c r="E626">
        <v>1151000</v>
      </c>
      <c r="F626">
        <v>60004647</v>
      </c>
      <c r="G626">
        <v>36738100</v>
      </c>
      <c r="H626" t="s">
        <v>1711</v>
      </c>
      <c r="I626" t="s">
        <v>1398</v>
      </c>
      <c r="J626" t="s">
        <v>1398</v>
      </c>
      <c r="K626" t="s">
        <v>1398</v>
      </c>
      <c r="L626">
        <v>60004647</v>
      </c>
      <c r="M626" t="s">
        <v>1398</v>
      </c>
      <c r="N626" t="s">
        <v>1572</v>
      </c>
      <c r="O626">
        <v>255032018</v>
      </c>
      <c r="P626">
        <v>1</v>
      </c>
      <c r="Q626" t="s">
        <v>1231</v>
      </c>
      <c r="R626">
        <v>1</v>
      </c>
      <c r="S626">
        <v>0</v>
      </c>
      <c r="T626" t="s">
        <v>1713</v>
      </c>
      <c r="U626" t="s">
        <v>1253</v>
      </c>
      <c r="V626" s="45">
        <v>939954</v>
      </c>
      <c r="W626">
        <v>36738100</v>
      </c>
      <c r="X626" t="s">
        <v>1622</v>
      </c>
      <c r="Y626" t="s">
        <v>1233</v>
      </c>
      <c r="Z626">
        <v>3009556892</v>
      </c>
      <c r="AA626" t="s">
        <v>2464</v>
      </c>
      <c r="AB626" t="s">
        <v>1718</v>
      </c>
      <c r="AC626" t="s">
        <v>1719</v>
      </c>
    </row>
    <row r="627" spans="1:29">
      <c r="A627" t="s">
        <v>1706</v>
      </c>
      <c r="B627">
        <v>4000018757</v>
      </c>
      <c r="C627" t="s">
        <v>2463</v>
      </c>
      <c r="D627" t="s">
        <v>1708</v>
      </c>
      <c r="E627">
        <v>1151000</v>
      </c>
      <c r="F627">
        <v>249000503</v>
      </c>
      <c r="G627">
        <v>34012848</v>
      </c>
      <c r="H627" t="s">
        <v>1711</v>
      </c>
      <c r="I627" t="s">
        <v>1616</v>
      </c>
      <c r="J627" t="s">
        <v>1616</v>
      </c>
      <c r="K627" t="s">
        <v>1616</v>
      </c>
      <c r="L627">
        <v>249000503</v>
      </c>
      <c r="M627" t="s">
        <v>1616</v>
      </c>
      <c r="N627" t="s">
        <v>1423</v>
      </c>
      <c r="O627">
        <v>255001335</v>
      </c>
      <c r="P627" t="s">
        <v>2465</v>
      </c>
      <c r="Q627" t="s">
        <v>1231</v>
      </c>
      <c r="R627">
        <v>1</v>
      </c>
      <c r="S627">
        <v>0</v>
      </c>
      <c r="T627" t="s">
        <v>1713</v>
      </c>
      <c r="U627" t="s">
        <v>1253</v>
      </c>
      <c r="V627" s="45">
        <v>12184</v>
      </c>
      <c r="W627">
        <v>34012848</v>
      </c>
      <c r="X627" t="s">
        <v>2466</v>
      </c>
      <c r="Y627" t="s">
        <v>1233</v>
      </c>
      <c r="Z627" t="s">
        <v>1803</v>
      </c>
      <c r="AA627" t="s">
        <v>2467</v>
      </c>
      <c r="AB627" t="s">
        <v>1718</v>
      </c>
      <c r="AC627" t="s">
        <v>1719</v>
      </c>
    </row>
    <row r="628" spans="1:29">
      <c r="A628" t="s">
        <v>1706</v>
      </c>
      <c r="B628">
        <v>4000018757</v>
      </c>
      <c r="C628" t="s">
        <v>2463</v>
      </c>
      <c r="D628" t="s">
        <v>1708</v>
      </c>
      <c r="E628">
        <v>1151000</v>
      </c>
      <c r="F628">
        <v>249002050</v>
      </c>
      <c r="G628">
        <v>37191872</v>
      </c>
      <c r="H628" t="s">
        <v>1711</v>
      </c>
      <c r="I628" t="s">
        <v>1486</v>
      </c>
      <c r="J628" t="s">
        <v>1486</v>
      </c>
      <c r="K628" t="s">
        <v>1486</v>
      </c>
      <c r="L628">
        <v>249002050</v>
      </c>
      <c r="M628" t="s">
        <v>1486</v>
      </c>
      <c r="N628" t="s">
        <v>1750</v>
      </c>
      <c r="O628">
        <v>255002743</v>
      </c>
      <c r="P628" t="s">
        <v>2465</v>
      </c>
      <c r="Q628" t="s">
        <v>1231</v>
      </c>
      <c r="R628">
        <v>1</v>
      </c>
      <c r="S628">
        <v>0</v>
      </c>
      <c r="T628" t="s">
        <v>1713</v>
      </c>
      <c r="U628" t="s">
        <v>1253</v>
      </c>
      <c r="V628" s="45">
        <v>2752370</v>
      </c>
      <c r="W628">
        <v>37191872</v>
      </c>
      <c r="X628" t="s">
        <v>2468</v>
      </c>
      <c r="Y628" t="s">
        <v>1233</v>
      </c>
      <c r="Z628" t="s">
        <v>1803</v>
      </c>
      <c r="AA628" t="s">
        <v>2467</v>
      </c>
      <c r="AB628" t="s">
        <v>1718</v>
      </c>
      <c r="AC628" t="s">
        <v>1719</v>
      </c>
    </row>
    <row r="629" spans="1:29">
      <c r="A629" t="s">
        <v>1706</v>
      </c>
      <c r="B629">
        <v>4000018757</v>
      </c>
      <c r="C629" t="s">
        <v>2463</v>
      </c>
      <c r="D629" t="s">
        <v>1708</v>
      </c>
      <c r="E629">
        <v>1151000</v>
      </c>
      <c r="F629">
        <v>249002283</v>
      </c>
      <c r="G629">
        <v>34359055</v>
      </c>
      <c r="H629" t="s">
        <v>1711</v>
      </c>
      <c r="I629" t="s">
        <v>1263</v>
      </c>
      <c r="J629" t="s">
        <v>1263</v>
      </c>
      <c r="K629" t="s">
        <v>1263</v>
      </c>
      <c r="L629">
        <v>249002283</v>
      </c>
      <c r="M629" t="s">
        <v>1263</v>
      </c>
      <c r="N629" t="s">
        <v>1754</v>
      </c>
      <c r="O629">
        <v>255003088</v>
      </c>
      <c r="P629" t="s">
        <v>2465</v>
      </c>
      <c r="Q629" t="s">
        <v>1231</v>
      </c>
      <c r="R629">
        <v>1</v>
      </c>
      <c r="S629">
        <v>0</v>
      </c>
      <c r="T629" t="s">
        <v>1713</v>
      </c>
      <c r="U629" t="s">
        <v>1253</v>
      </c>
      <c r="V629" s="45">
        <v>3485991</v>
      </c>
      <c r="W629">
        <v>34359055</v>
      </c>
      <c r="X629" t="s">
        <v>2469</v>
      </c>
      <c r="Y629" t="s">
        <v>1233</v>
      </c>
      <c r="Z629" t="s">
        <v>1803</v>
      </c>
      <c r="AA629" t="s">
        <v>2467</v>
      </c>
      <c r="AB629" t="s">
        <v>1718</v>
      </c>
      <c r="AC629" t="s">
        <v>1719</v>
      </c>
    </row>
    <row r="630" spans="1:29">
      <c r="A630" t="s">
        <v>1706</v>
      </c>
      <c r="B630">
        <v>4000018757</v>
      </c>
      <c r="C630" t="s">
        <v>2463</v>
      </c>
      <c r="D630" t="s">
        <v>1708</v>
      </c>
      <c r="E630">
        <v>1151000</v>
      </c>
      <c r="F630">
        <v>249002331</v>
      </c>
      <c r="G630">
        <v>37193238</v>
      </c>
      <c r="H630" t="s">
        <v>1711</v>
      </c>
      <c r="I630" t="s">
        <v>1534</v>
      </c>
      <c r="J630" t="s">
        <v>1534</v>
      </c>
      <c r="K630" t="s">
        <v>1534</v>
      </c>
      <c r="L630">
        <v>249002331</v>
      </c>
      <c r="M630" t="s">
        <v>1534</v>
      </c>
      <c r="N630" t="s">
        <v>1750</v>
      </c>
      <c r="O630">
        <v>255002743</v>
      </c>
      <c r="P630" t="s">
        <v>2465</v>
      </c>
      <c r="Q630" t="s">
        <v>1231</v>
      </c>
      <c r="R630">
        <v>1</v>
      </c>
      <c r="S630">
        <v>0</v>
      </c>
      <c r="T630" t="s">
        <v>1713</v>
      </c>
      <c r="U630" t="s">
        <v>1253</v>
      </c>
      <c r="V630" s="45">
        <v>22209</v>
      </c>
      <c r="W630">
        <v>37193238</v>
      </c>
      <c r="X630" t="s">
        <v>2470</v>
      </c>
      <c r="Y630" t="s">
        <v>1233</v>
      </c>
      <c r="Z630" t="s">
        <v>1803</v>
      </c>
      <c r="AA630" t="s">
        <v>2467</v>
      </c>
      <c r="AB630" t="s">
        <v>1718</v>
      </c>
      <c r="AC630" t="s">
        <v>1719</v>
      </c>
    </row>
    <row r="631" spans="1:29">
      <c r="A631" t="s">
        <v>1706</v>
      </c>
      <c r="B631">
        <v>4000018757</v>
      </c>
      <c r="C631" t="s">
        <v>2463</v>
      </c>
      <c r="D631" t="s">
        <v>1708</v>
      </c>
      <c r="E631">
        <v>1151000</v>
      </c>
      <c r="F631">
        <v>249002333</v>
      </c>
      <c r="G631">
        <v>37193241</v>
      </c>
      <c r="H631" t="s">
        <v>1711</v>
      </c>
      <c r="I631" t="s">
        <v>1534</v>
      </c>
      <c r="J631" t="s">
        <v>1534</v>
      </c>
      <c r="K631" t="s">
        <v>1534</v>
      </c>
      <c r="L631">
        <v>249002333</v>
      </c>
      <c r="M631" t="s">
        <v>1534</v>
      </c>
      <c r="N631" t="s">
        <v>1750</v>
      </c>
      <c r="O631">
        <v>255002743</v>
      </c>
      <c r="P631" t="s">
        <v>2465</v>
      </c>
      <c r="Q631" t="s">
        <v>1231</v>
      </c>
      <c r="R631">
        <v>1</v>
      </c>
      <c r="S631">
        <v>0</v>
      </c>
      <c r="T631" t="s">
        <v>1713</v>
      </c>
      <c r="U631" t="s">
        <v>1253</v>
      </c>
      <c r="V631" s="45">
        <v>54016</v>
      </c>
      <c r="W631">
        <v>37193241</v>
      </c>
      <c r="X631" t="s">
        <v>2470</v>
      </c>
      <c r="Y631" t="s">
        <v>1233</v>
      </c>
      <c r="Z631" t="s">
        <v>1803</v>
      </c>
      <c r="AA631" t="s">
        <v>2467</v>
      </c>
      <c r="AB631" t="s">
        <v>1718</v>
      </c>
      <c r="AC631" t="s">
        <v>1719</v>
      </c>
    </row>
    <row r="632" spans="1:29">
      <c r="A632" t="s">
        <v>1706</v>
      </c>
      <c r="B632">
        <v>4000018757</v>
      </c>
      <c r="C632" t="s">
        <v>2463</v>
      </c>
      <c r="D632" t="s">
        <v>1708</v>
      </c>
      <c r="E632">
        <v>1151000</v>
      </c>
      <c r="F632">
        <v>249002679</v>
      </c>
      <c r="G632">
        <v>37193587</v>
      </c>
      <c r="H632" t="s">
        <v>1711</v>
      </c>
      <c r="I632" t="s">
        <v>1534</v>
      </c>
      <c r="J632" t="s">
        <v>1534</v>
      </c>
      <c r="K632" t="s">
        <v>1534</v>
      </c>
      <c r="L632">
        <v>249002679</v>
      </c>
      <c r="M632" t="s">
        <v>1534</v>
      </c>
      <c r="N632" t="s">
        <v>1750</v>
      </c>
      <c r="O632">
        <v>255002743</v>
      </c>
      <c r="P632" t="s">
        <v>2465</v>
      </c>
      <c r="Q632" t="s">
        <v>1231</v>
      </c>
      <c r="R632">
        <v>1</v>
      </c>
      <c r="S632">
        <v>0</v>
      </c>
      <c r="T632" t="s">
        <v>1713</v>
      </c>
      <c r="U632" t="s">
        <v>1253</v>
      </c>
      <c r="V632" s="45">
        <v>17838</v>
      </c>
      <c r="W632">
        <v>37193587</v>
      </c>
      <c r="X632" t="s">
        <v>2471</v>
      </c>
      <c r="Y632" t="s">
        <v>1233</v>
      </c>
      <c r="Z632" t="s">
        <v>1803</v>
      </c>
      <c r="AA632" t="s">
        <v>2467</v>
      </c>
      <c r="AB632" t="s">
        <v>1718</v>
      </c>
      <c r="AC632" t="s">
        <v>1719</v>
      </c>
    </row>
    <row r="633" spans="1:29">
      <c r="A633" t="s">
        <v>1706</v>
      </c>
      <c r="B633">
        <v>4000018757</v>
      </c>
      <c r="C633" t="s">
        <v>2463</v>
      </c>
      <c r="D633" t="s">
        <v>1708</v>
      </c>
      <c r="E633">
        <v>1151000</v>
      </c>
      <c r="F633">
        <v>249002682</v>
      </c>
      <c r="G633">
        <v>37193589</v>
      </c>
      <c r="H633" t="s">
        <v>1711</v>
      </c>
      <c r="I633" t="s">
        <v>1534</v>
      </c>
      <c r="J633" t="s">
        <v>1534</v>
      </c>
      <c r="K633" t="s">
        <v>1534</v>
      </c>
      <c r="L633">
        <v>249002682</v>
      </c>
      <c r="M633" t="s">
        <v>1534</v>
      </c>
      <c r="N633" t="s">
        <v>1750</v>
      </c>
      <c r="O633">
        <v>255002743</v>
      </c>
      <c r="P633" t="s">
        <v>2465</v>
      </c>
      <c r="Q633" t="s">
        <v>1231</v>
      </c>
      <c r="R633">
        <v>1</v>
      </c>
      <c r="S633">
        <v>0</v>
      </c>
      <c r="T633" t="s">
        <v>1713</v>
      </c>
      <c r="U633" t="s">
        <v>1253</v>
      </c>
      <c r="V633" s="45">
        <v>48612</v>
      </c>
      <c r="W633">
        <v>37193589</v>
      </c>
      <c r="X633" t="s">
        <v>2471</v>
      </c>
      <c r="Y633" t="s">
        <v>1233</v>
      </c>
      <c r="Z633" t="s">
        <v>1803</v>
      </c>
      <c r="AA633" t="s">
        <v>2467</v>
      </c>
      <c r="AB633" t="s">
        <v>1718</v>
      </c>
      <c r="AC633" t="s">
        <v>1719</v>
      </c>
    </row>
    <row r="634" spans="1:29">
      <c r="A634" t="s">
        <v>1706</v>
      </c>
      <c r="B634">
        <v>4000018757</v>
      </c>
      <c r="C634" t="s">
        <v>2463</v>
      </c>
      <c r="D634" t="s">
        <v>1708</v>
      </c>
      <c r="E634">
        <v>1151000</v>
      </c>
      <c r="F634">
        <v>249003272</v>
      </c>
      <c r="G634">
        <v>34360393</v>
      </c>
      <c r="H634" t="s">
        <v>1711</v>
      </c>
      <c r="I634" t="s">
        <v>1258</v>
      </c>
      <c r="J634" t="s">
        <v>1258</v>
      </c>
      <c r="K634" t="s">
        <v>1258</v>
      </c>
      <c r="L634">
        <v>249003272</v>
      </c>
      <c r="M634" t="s">
        <v>1258</v>
      </c>
      <c r="N634" t="s">
        <v>1754</v>
      </c>
      <c r="O634">
        <v>255003088</v>
      </c>
      <c r="P634" t="s">
        <v>2465</v>
      </c>
      <c r="Q634" t="s">
        <v>1231</v>
      </c>
      <c r="R634">
        <v>1</v>
      </c>
      <c r="S634">
        <v>0</v>
      </c>
      <c r="T634" t="s">
        <v>1713</v>
      </c>
      <c r="U634" t="s">
        <v>1253</v>
      </c>
      <c r="V634" s="45">
        <v>324899</v>
      </c>
      <c r="W634">
        <v>34360393</v>
      </c>
      <c r="X634" t="s">
        <v>2472</v>
      </c>
      <c r="Y634" t="s">
        <v>1233</v>
      </c>
      <c r="Z634" t="s">
        <v>1803</v>
      </c>
      <c r="AA634" t="s">
        <v>2467</v>
      </c>
      <c r="AB634" t="s">
        <v>1718</v>
      </c>
      <c r="AC634" t="s">
        <v>1719</v>
      </c>
    </row>
    <row r="635" spans="1:29">
      <c r="A635" t="s">
        <v>1706</v>
      </c>
      <c r="B635">
        <v>4000018757</v>
      </c>
      <c r="C635" t="s">
        <v>2463</v>
      </c>
      <c r="D635" t="s">
        <v>1708</v>
      </c>
      <c r="E635">
        <v>1151000</v>
      </c>
      <c r="F635">
        <v>249003306</v>
      </c>
      <c r="G635">
        <v>34385435</v>
      </c>
      <c r="H635" t="s">
        <v>1711</v>
      </c>
      <c r="I635" t="s">
        <v>1258</v>
      </c>
      <c r="J635" t="s">
        <v>1258</v>
      </c>
      <c r="K635" t="s">
        <v>1258</v>
      </c>
      <c r="L635">
        <v>249003306</v>
      </c>
      <c r="M635" t="s">
        <v>1258</v>
      </c>
      <c r="N635" t="s">
        <v>1754</v>
      </c>
      <c r="O635">
        <v>255003088</v>
      </c>
      <c r="P635" t="s">
        <v>2465</v>
      </c>
      <c r="Q635" t="s">
        <v>1231</v>
      </c>
      <c r="R635">
        <v>1</v>
      </c>
      <c r="S635">
        <v>0</v>
      </c>
      <c r="T635" t="s">
        <v>1713</v>
      </c>
      <c r="U635" t="s">
        <v>1253</v>
      </c>
      <c r="V635" s="45">
        <v>335425</v>
      </c>
      <c r="W635">
        <v>34385435</v>
      </c>
      <c r="X635" t="s">
        <v>2473</v>
      </c>
      <c r="Y635" t="s">
        <v>1233</v>
      </c>
      <c r="Z635" t="s">
        <v>1803</v>
      </c>
      <c r="AA635" t="s">
        <v>2467</v>
      </c>
      <c r="AB635" t="s">
        <v>1718</v>
      </c>
      <c r="AC635" t="s">
        <v>1719</v>
      </c>
    </row>
    <row r="636" spans="1:29">
      <c r="A636" t="s">
        <v>1706</v>
      </c>
      <c r="B636">
        <v>4000018757</v>
      </c>
      <c r="C636" t="s">
        <v>2463</v>
      </c>
      <c r="D636" t="s">
        <v>1708</v>
      </c>
      <c r="E636">
        <v>1151000</v>
      </c>
      <c r="F636">
        <v>249004987</v>
      </c>
      <c r="G636">
        <v>34392387</v>
      </c>
      <c r="H636" t="s">
        <v>1711</v>
      </c>
      <c r="I636" t="s">
        <v>1271</v>
      </c>
      <c r="J636" t="s">
        <v>1271</v>
      </c>
      <c r="K636" t="s">
        <v>1271</v>
      </c>
      <c r="L636">
        <v>249004987</v>
      </c>
      <c r="M636" t="s">
        <v>1271</v>
      </c>
      <c r="N636" t="s">
        <v>1787</v>
      </c>
      <c r="O636">
        <v>255005669</v>
      </c>
      <c r="P636" t="s">
        <v>2465</v>
      </c>
      <c r="Q636" t="s">
        <v>1231</v>
      </c>
      <c r="R636">
        <v>1</v>
      </c>
      <c r="S636">
        <v>0</v>
      </c>
      <c r="T636" t="s">
        <v>1713</v>
      </c>
      <c r="U636" t="s">
        <v>1253</v>
      </c>
      <c r="V636" s="45">
        <v>1144235</v>
      </c>
      <c r="W636">
        <v>34392387</v>
      </c>
      <c r="X636" t="s">
        <v>2474</v>
      </c>
      <c r="Y636" t="s">
        <v>1233</v>
      </c>
      <c r="Z636" t="s">
        <v>1803</v>
      </c>
      <c r="AA636" t="s">
        <v>2467</v>
      </c>
      <c r="AB636" t="s">
        <v>1718</v>
      </c>
      <c r="AC636" t="s">
        <v>1719</v>
      </c>
    </row>
    <row r="637" spans="1:29">
      <c r="A637" t="s">
        <v>1706</v>
      </c>
      <c r="B637">
        <v>4000018757</v>
      </c>
      <c r="C637" t="s">
        <v>2463</v>
      </c>
      <c r="D637" t="s">
        <v>1708</v>
      </c>
      <c r="E637">
        <v>1151000</v>
      </c>
      <c r="F637">
        <v>249005045</v>
      </c>
      <c r="G637">
        <v>37202119</v>
      </c>
      <c r="H637" t="s">
        <v>1711</v>
      </c>
      <c r="I637" t="s">
        <v>1675</v>
      </c>
      <c r="J637" t="s">
        <v>1675</v>
      </c>
      <c r="K637" t="s">
        <v>1675</v>
      </c>
      <c r="L637">
        <v>249005045</v>
      </c>
      <c r="M637" t="s">
        <v>1675</v>
      </c>
      <c r="N637" t="s">
        <v>1778</v>
      </c>
      <c r="O637">
        <v>255004980</v>
      </c>
      <c r="P637" t="s">
        <v>2465</v>
      </c>
      <c r="Q637" t="s">
        <v>1231</v>
      </c>
      <c r="R637">
        <v>1</v>
      </c>
      <c r="S637">
        <v>0</v>
      </c>
      <c r="T637" t="s">
        <v>1713</v>
      </c>
      <c r="U637" t="s">
        <v>1253</v>
      </c>
      <c r="V637" s="45">
        <v>1440432</v>
      </c>
      <c r="W637">
        <v>37202119</v>
      </c>
      <c r="X637" t="s">
        <v>2475</v>
      </c>
      <c r="Y637" t="s">
        <v>1233</v>
      </c>
      <c r="Z637" t="s">
        <v>1803</v>
      </c>
      <c r="AA637" t="s">
        <v>2467</v>
      </c>
      <c r="AB637" t="s">
        <v>1718</v>
      </c>
      <c r="AC637" t="s">
        <v>1719</v>
      </c>
    </row>
    <row r="638" spans="1:29">
      <c r="A638" t="s">
        <v>1706</v>
      </c>
      <c r="B638">
        <v>4000018757</v>
      </c>
      <c r="C638" t="s">
        <v>2463</v>
      </c>
      <c r="D638" t="s">
        <v>1708</v>
      </c>
      <c r="E638">
        <v>1151000</v>
      </c>
      <c r="F638">
        <v>249005286</v>
      </c>
      <c r="G638">
        <v>34593713</v>
      </c>
      <c r="H638" t="s">
        <v>1711</v>
      </c>
      <c r="I638" t="s">
        <v>1438</v>
      </c>
      <c r="J638" t="s">
        <v>1438</v>
      </c>
      <c r="K638" t="s">
        <v>1438</v>
      </c>
      <c r="L638">
        <v>249005286</v>
      </c>
      <c r="M638" t="s">
        <v>1438</v>
      </c>
      <c r="N638" t="s">
        <v>1787</v>
      </c>
      <c r="O638">
        <v>255005669</v>
      </c>
      <c r="P638" t="s">
        <v>2465</v>
      </c>
      <c r="Q638" t="s">
        <v>1231</v>
      </c>
      <c r="R638">
        <v>1</v>
      </c>
      <c r="S638">
        <v>0</v>
      </c>
      <c r="T638" t="s">
        <v>1713</v>
      </c>
      <c r="U638" t="s">
        <v>1253</v>
      </c>
      <c r="V638" s="45">
        <v>61270</v>
      </c>
      <c r="W638">
        <v>34593713</v>
      </c>
      <c r="X638" t="s">
        <v>2476</v>
      </c>
      <c r="Y638" t="s">
        <v>1233</v>
      </c>
      <c r="Z638" t="s">
        <v>1803</v>
      </c>
      <c r="AA638" t="s">
        <v>2467</v>
      </c>
      <c r="AB638" t="s">
        <v>1718</v>
      </c>
      <c r="AC638" t="s">
        <v>1719</v>
      </c>
    </row>
    <row r="639" spans="1:29">
      <c r="A639" t="s">
        <v>1706</v>
      </c>
      <c r="B639">
        <v>4000018757</v>
      </c>
      <c r="C639" t="s">
        <v>2463</v>
      </c>
      <c r="D639" t="s">
        <v>1708</v>
      </c>
      <c r="E639">
        <v>1151000</v>
      </c>
      <c r="F639">
        <v>249005289</v>
      </c>
      <c r="G639">
        <v>34593715</v>
      </c>
      <c r="H639" t="s">
        <v>1711</v>
      </c>
      <c r="I639" t="s">
        <v>1438</v>
      </c>
      <c r="J639" t="s">
        <v>1438</v>
      </c>
      <c r="K639" t="s">
        <v>1438</v>
      </c>
      <c r="L639">
        <v>249005289</v>
      </c>
      <c r="M639" t="s">
        <v>1438</v>
      </c>
      <c r="N639" t="s">
        <v>1787</v>
      </c>
      <c r="O639">
        <v>255005669</v>
      </c>
      <c r="P639" t="s">
        <v>2465</v>
      </c>
      <c r="Q639" t="s">
        <v>1231</v>
      </c>
      <c r="R639">
        <v>1</v>
      </c>
      <c r="S639">
        <v>0</v>
      </c>
      <c r="T639" t="s">
        <v>1713</v>
      </c>
      <c r="U639" t="s">
        <v>1253</v>
      </c>
      <c r="V639" s="45">
        <v>9770</v>
      </c>
      <c r="W639">
        <v>34593715</v>
      </c>
      <c r="X639" t="s">
        <v>2476</v>
      </c>
      <c r="Y639" t="s">
        <v>1233</v>
      </c>
      <c r="Z639" t="s">
        <v>1803</v>
      </c>
      <c r="AA639" t="s">
        <v>2467</v>
      </c>
      <c r="AB639" t="s">
        <v>1718</v>
      </c>
      <c r="AC639" t="s">
        <v>1719</v>
      </c>
    </row>
    <row r="640" spans="1:29">
      <c r="A640" t="s">
        <v>1706</v>
      </c>
      <c r="B640">
        <v>4000018757</v>
      </c>
      <c r="C640" t="s">
        <v>2463</v>
      </c>
      <c r="D640" t="s">
        <v>1708</v>
      </c>
      <c r="E640">
        <v>1151000</v>
      </c>
      <c r="F640">
        <v>249005347</v>
      </c>
      <c r="G640">
        <v>37203326</v>
      </c>
      <c r="H640" t="s">
        <v>1711</v>
      </c>
      <c r="I640" t="s">
        <v>1487</v>
      </c>
      <c r="J640" t="s">
        <v>1487</v>
      </c>
      <c r="K640" t="s">
        <v>1487</v>
      </c>
      <c r="L640">
        <v>249005347</v>
      </c>
      <c r="M640" t="s">
        <v>1487</v>
      </c>
      <c r="N640" t="s">
        <v>1778</v>
      </c>
      <c r="O640">
        <v>255004980</v>
      </c>
      <c r="P640" t="s">
        <v>2465</v>
      </c>
      <c r="Q640" t="s">
        <v>1231</v>
      </c>
      <c r="R640">
        <v>1</v>
      </c>
      <c r="S640">
        <v>0</v>
      </c>
      <c r="T640" t="s">
        <v>1713</v>
      </c>
      <c r="U640" t="s">
        <v>1253</v>
      </c>
      <c r="V640" s="45">
        <v>43874</v>
      </c>
      <c r="W640">
        <v>37203326</v>
      </c>
      <c r="X640" t="s">
        <v>2477</v>
      </c>
      <c r="Y640" t="s">
        <v>1233</v>
      </c>
      <c r="Z640" t="s">
        <v>1803</v>
      </c>
      <c r="AA640" t="s">
        <v>2467</v>
      </c>
      <c r="AB640" t="s">
        <v>1718</v>
      </c>
      <c r="AC640" t="s">
        <v>1719</v>
      </c>
    </row>
    <row r="641" spans="1:29">
      <c r="A641" t="s">
        <v>1706</v>
      </c>
      <c r="B641">
        <v>4000018757</v>
      </c>
      <c r="C641" t="s">
        <v>2463</v>
      </c>
      <c r="D641" t="s">
        <v>1708</v>
      </c>
      <c r="E641">
        <v>1151000</v>
      </c>
      <c r="F641">
        <v>249005348</v>
      </c>
      <c r="G641">
        <v>37203328</v>
      </c>
      <c r="H641" t="s">
        <v>1711</v>
      </c>
      <c r="I641" t="s">
        <v>1487</v>
      </c>
      <c r="J641" t="s">
        <v>1487</v>
      </c>
      <c r="K641" t="s">
        <v>1487</v>
      </c>
      <c r="L641">
        <v>249005348</v>
      </c>
      <c r="M641" t="s">
        <v>1487</v>
      </c>
      <c r="N641" t="s">
        <v>1778</v>
      </c>
      <c r="O641">
        <v>255004980</v>
      </c>
      <c r="P641" t="s">
        <v>2465</v>
      </c>
      <c r="Q641" t="s">
        <v>1231</v>
      </c>
      <c r="R641">
        <v>1</v>
      </c>
      <c r="S641">
        <v>0</v>
      </c>
      <c r="T641" t="s">
        <v>1713</v>
      </c>
      <c r="U641" t="s">
        <v>1253</v>
      </c>
      <c r="V641" s="45">
        <v>79506</v>
      </c>
      <c r="W641">
        <v>37203328</v>
      </c>
      <c r="X641" t="s">
        <v>2477</v>
      </c>
      <c r="Y641" t="s">
        <v>1233</v>
      </c>
      <c r="Z641" t="s">
        <v>1803</v>
      </c>
      <c r="AA641" t="s">
        <v>2467</v>
      </c>
      <c r="AB641" t="s">
        <v>1718</v>
      </c>
      <c r="AC641" t="s">
        <v>1719</v>
      </c>
    </row>
    <row r="642" spans="1:29">
      <c r="A642" t="s">
        <v>1706</v>
      </c>
      <c r="B642">
        <v>4000018757</v>
      </c>
      <c r="C642" t="s">
        <v>2463</v>
      </c>
      <c r="D642" t="s">
        <v>1708</v>
      </c>
      <c r="E642">
        <v>1151000</v>
      </c>
      <c r="F642">
        <v>249005405</v>
      </c>
      <c r="G642">
        <v>37203384</v>
      </c>
      <c r="H642" t="s">
        <v>1711</v>
      </c>
      <c r="I642" t="s">
        <v>1487</v>
      </c>
      <c r="J642" t="s">
        <v>1487</v>
      </c>
      <c r="K642" t="s">
        <v>1487</v>
      </c>
      <c r="L642">
        <v>249005405</v>
      </c>
      <c r="M642" t="s">
        <v>1487</v>
      </c>
      <c r="N642" t="s">
        <v>1778</v>
      </c>
      <c r="O642">
        <v>255004980</v>
      </c>
      <c r="P642" t="s">
        <v>2465</v>
      </c>
      <c r="Q642" t="s">
        <v>1231</v>
      </c>
      <c r="R642">
        <v>1</v>
      </c>
      <c r="S642">
        <v>0</v>
      </c>
      <c r="T642" t="s">
        <v>1713</v>
      </c>
      <c r="U642" t="s">
        <v>1253</v>
      </c>
      <c r="V642" s="45">
        <v>18106</v>
      </c>
      <c r="W642">
        <v>37203384</v>
      </c>
      <c r="X642" t="s">
        <v>2478</v>
      </c>
      <c r="Y642" t="s">
        <v>1233</v>
      </c>
      <c r="Z642" t="s">
        <v>1803</v>
      </c>
      <c r="AA642" t="s">
        <v>2467</v>
      </c>
      <c r="AB642" t="s">
        <v>1718</v>
      </c>
      <c r="AC642" t="s">
        <v>1719</v>
      </c>
    </row>
    <row r="643" spans="1:29">
      <c r="A643" t="s">
        <v>1706</v>
      </c>
      <c r="B643">
        <v>4000018757</v>
      </c>
      <c r="C643" t="s">
        <v>2463</v>
      </c>
      <c r="D643" t="s">
        <v>1708</v>
      </c>
      <c r="E643">
        <v>1151000</v>
      </c>
      <c r="F643">
        <v>249005718</v>
      </c>
      <c r="G643">
        <v>34594172</v>
      </c>
      <c r="H643" t="s">
        <v>1711</v>
      </c>
      <c r="I643" t="s">
        <v>1438</v>
      </c>
      <c r="J643" t="s">
        <v>1438</v>
      </c>
      <c r="K643" t="s">
        <v>1438</v>
      </c>
      <c r="L643">
        <v>249005718</v>
      </c>
      <c r="M643" t="s">
        <v>1438</v>
      </c>
      <c r="N643" t="s">
        <v>1787</v>
      </c>
      <c r="O643">
        <v>255005669</v>
      </c>
      <c r="P643" t="s">
        <v>2465</v>
      </c>
      <c r="Q643" t="s">
        <v>1231</v>
      </c>
      <c r="R643">
        <v>1</v>
      </c>
      <c r="S643">
        <v>0</v>
      </c>
      <c r="T643" t="s">
        <v>1713</v>
      </c>
      <c r="U643" t="s">
        <v>1253</v>
      </c>
      <c r="V643" s="45">
        <v>476044</v>
      </c>
      <c r="W643">
        <v>34594172</v>
      </c>
      <c r="X643" t="s">
        <v>2479</v>
      </c>
      <c r="Y643" t="s">
        <v>1233</v>
      </c>
      <c r="Z643" t="s">
        <v>1803</v>
      </c>
      <c r="AA643" t="s">
        <v>2467</v>
      </c>
      <c r="AB643" t="s">
        <v>1718</v>
      </c>
      <c r="AC643" t="s">
        <v>1719</v>
      </c>
    </row>
    <row r="644" spans="1:29">
      <c r="A644" t="s">
        <v>1706</v>
      </c>
      <c r="B644">
        <v>4000018757</v>
      </c>
      <c r="C644" t="s">
        <v>2463</v>
      </c>
      <c r="D644" t="s">
        <v>1708</v>
      </c>
      <c r="E644">
        <v>1151000</v>
      </c>
      <c r="F644">
        <v>249007363</v>
      </c>
      <c r="G644">
        <v>34603068</v>
      </c>
      <c r="H644" t="s">
        <v>1711</v>
      </c>
      <c r="I644" t="s">
        <v>1631</v>
      </c>
      <c r="J644" t="s">
        <v>1631</v>
      </c>
      <c r="K644" t="s">
        <v>1631</v>
      </c>
      <c r="L644">
        <v>249007363</v>
      </c>
      <c r="M644" t="s">
        <v>1631</v>
      </c>
      <c r="N644" t="s">
        <v>1417</v>
      </c>
      <c r="O644">
        <v>255008691</v>
      </c>
      <c r="P644" t="s">
        <v>2465</v>
      </c>
      <c r="Q644" t="s">
        <v>1231</v>
      </c>
      <c r="R644">
        <v>1</v>
      </c>
      <c r="S644">
        <v>0</v>
      </c>
      <c r="T644" t="s">
        <v>1713</v>
      </c>
      <c r="U644" t="s">
        <v>1253</v>
      </c>
      <c r="V644" s="45">
        <v>1741815</v>
      </c>
      <c r="W644">
        <v>34603068</v>
      </c>
      <c r="X644" t="s">
        <v>2480</v>
      </c>
      <c r="Y644" t="s">
        <v>1233</v>
      </c>
      <c r="Z644" t="s">
        <v>1803</v>
      </c>
      <c r="AA644" t="s">
        <v>2467</v>
      </c>
      <c r="AB644" t="s">
        <v>1718</v>
      </c>
      <c r="AC644" t="s">
        <v>1719</v>
      </c>
    </row>
    <row r="645" spans="1:29">
      <c r="A645" t="s">
        <v>1706</v>
      </c>
      <c r="B645">
        <v>4000018757</v>
      </c>
      <c r="C645" t="s">
        <v>2463</v>
      </c>
      <c r="D645" t="s">
        <v>1708</v>
      </c>
      <c r="E645">
        <v>1151000</v>
      </c>
      <c r="F645">
        <v>249007567</v>
      </c>
      <c r="G645">
        <v>37592886</v>
      </c>
      <c r="H645" t="s">
        <v>1711</v>
      </c>
      <c r="I645" t="s">
        <v>1679</v>
      </c>
      <c r="J645" t="s">
        <v>1679</v>
      </c>
      <c r="K645" t="s">
        <v>1679</v>
      </c>
      <c r="L645">
        <v>249007567</v>
      </c>
      <c r="M645" t="s">
        <v>1679</v>
      </c>
      <c r="N645" t="s">
        <v>2173</v>
      </c>
      <c r="O645">
        <v>255007412</v>
      </c>
      <c r="P645" t="s">
        <v>2465</v>
      </c>
      <c r="Q645" t="s">
        <v>1231</v>
      </c>
      <c r="R645">
        <v>1</v>
      </c>
      <c r="S645">
        <v>0</v>
      </c>
      <c r="T645" t="s">
        <v>1713</v>
      </c>
      <c r="U645" t="s">
        <v>1253</v>
      </c>
      <c r="V645" s="45">
        <v>2516904</v>
      </c>
      <c r="W645">
        <v>37592886</v>
      </c>
      <c r="X645" t="s">
        <v>2481</v>
      </c>
      <c r="Y645" t="s">
        <v>1233</v>
      </c>
      <c r="Z645" t="s">
        <v>1803</v>
      </c>
      <c r="AA645" t="s">
        <v>2467</v>
      </c>
      <c r="AB645" t="s">
        <v>1718</v>
      </c>
      <c r="AC645" t="s">
        <v>1719</v>
      </c>
    </row>
    <row r="646" spans="1:29">
      <c r="A646" t="s">
        <v>1706</v>
      </c>
      <c r="B646">
        <v>4000018757</v>
      </c>
      <c r="C646" t="s">
        <v>2463</v>
      </c>
      <c r="D646" t="s">
        <v>1708</v>
      </c>
      <c r="E646">
        <v>1151000</v>
      </c>
      <c r="F646">
        <v>249007661</v>
      </c>
      <c r="G646">
        <v>34605075</v>
      </c>
      <c r="H646" t="s">
        <v>1711</v>
      </c>
      <c r="I646" t="s">
        <v>1286</v>
      </c>
      <c r="J646" t="s">
        <v>1286</v>
      </c>
      <c r="K646" t="s">
        <v>1286</v>
      </c>
      <c r="L646">
        <v>249007661</v>
      </c>
      <c r="M646" t="s">
        <v>1286</v>
      </c>
      <c r="N646" t="s">
        <v>1466</v>
      </c>
      <c r="O646">
        <v>255009352</v>
      </c>
      <c r="P646" t="s">
        <v>2465</v>
      </c>
      <c r="Q646" t="s">
        <v>1231</v>
      </c>
      <c r="R646">
        <v>1</v>
      </c>
      <c r="S646">
        <v>0</v>
      </c>
      <c r="T646" t="s">
        <v>1713</v>
      </c>
      <c r="U646" t="s">
        <v>1253</v>
      </c>
      <c r="V646" s="45">
        <v>122544</v>
      </c>
      <c r="W646">
        <v>34605075</v>
      </c>
      <c r="X646" t="s">
        <v>2482</v>
      </c>
      <c r="Y646" t="s">
        <v>1233</v>
      </c>
      <c r="Z646" t="s">
        <v>1803</v>
      </c>
      <c r="AA646" t="s">
        <v>2467</v>
      </c>
      <c r="AB646" t="s">
        <v>1718</v>
      </c>
      <c r="AC646" t="s">
        <v>1719</v>
      </c>
    </row>
    <row r="647" spans="1:29">
      <c r="A647" t="s">
        <v>1706</v>
      </c>
      <c r="B647">
        <v>4000018757</v>
      </c>
      <c r="C647" t="s">
        <v>2463</v>
      </c>
      <c r="D647" t="s">
        <v>1708</v>
      </c>
      <c r="E647">
        <v>1151000</v>
      </c>
      <c r="F647">
        <v>249007664</v>
      </c>
      <c r="G647">
        <v>34605077</v>
      </c>
      <c r="H647" t="s">
        <v>1711</v>
      </c>
      <c r="I647" t="s">
        <v>1286</v>
      </c>
      <c r="J647" t="s">
        <v>1286</v>
      </c>
      <c r="K647" t="s">
        <v>1286</v>
      </c>
      <c r="L647">
        <v>249007664</v>
      </c>
      <c r="M647" t="s">
        <v>1286</v>
      </c>
      <c r="N647" t="s">
        <v>1466</v>
      </c>
      <c r="O647">
        <v>255009352</v>
      </c>
      <c r="P647" t="s">
        <v>2465</v>
      </c>
      <c r="Q647" t="s">
        <v>1231</v>
      </c>
      <c r="R647">
        <v>1</v>
      </c>
      <c r="S647">
        <v>0</v>
      </c>
      <c r="T647" t="s">
        <v>1713</v>
      </c>
      <c r="U647" t="s">
        <v>1253</v>
      </c>
      <c r="V647" s="45">
        <v>15062</v>
      </c>
      <c r="W647">
        <v>34605077</v>
      </c>
      <c r="X647" t="s">
        <v>2482</v>
      </c>
      <c r="Y647" t="s">
        <v>1233</v>
      </c>
      <c r="Z647" t="s">
        <v>1803</v>
      </c>
      <c r="AA647" t="s">
        <v>2467</v>
      </c>
      <c r="AB647" t="s">
        <v>1718</v>
      </c>
      <c r="AC647" t="s">
        <v>1719</v>
      </c>
    </row>
    <row r="648" spans="1:29">
      <c r="A648" t="s">
        <v>1706</v>
      </c>
      <c r="B648">
        <v>4000018757</v>
      </c>
      <c r="C648" t="s">
        <v>2463</v>
      </c>
      <c r="D648" t="s">
        <v>1708</v>
      </c>
      <c r="E648">
        <v>1151000</v>
      </c>
      <c r="F648">
        <v>249008009</v>
      </c>
      <c r="G648">
        <v>34605450</v>
      </c>
      <c r="H648" t="s">
        <v>1711</v>
      </c>
      <c r="I648" t="s">
        <v>1286</v>
      </c>
      <c r="J648" t="s">
        <v>1286</v>
      </c>
      <c r="K648" t="s">
        <v>1286</v>
      </c>
      <c r="L648">
        <v>249008009</v>
      </c>
      <c r="M648" t="s">
        <v>1286</v>
      </c>
      <c r="N648" t="s">
        <v>1466</v>
      </c>
      <c r="O648">
        <v>255009352</v>
      </c>
      <c r="P648" t="s">
        <v>2465</v>
      </c>
      <c r="Q648" t="s">
        <v>1231</v>
      </c>
      <c r="R648">
        <v>1</v>
      </c>
      <c r="S648">
        <v>0</v>
      </c>
      <c r="T648" t="s">
        <v>1713</v>
      </c>
      <c r="U648" t="s">
        <v>1253</v>
      </c>
      <c r="V648" s="45">
        <v>7711</v>
      </c>
      <c r="W648">
        <v>34605450</v>
      </c>
      <c r="X648" t="s">
        <v>2483</v>
      </c>
      <c r="Y648" t="s">
        <v>1233</v>
      </c>
      <c r="Z648" t="s">
        <v>1803</v>
      </c>
      <c r="AA648" t="s">
        <v>2467</v>
      </c>
      <c r="AB648" t="s">
        <v>1718</v>
      </c>
      <c r="AC648" t="s">
        <v>1719</v>
      </c>
    </row>
    <row r="649" spans="1:29">
      <c r="A649" t="s">
        <v>1706</v>
      </c>
      <c r="B649">
        <v>4000018757</v>
      </c>
      <c r="C649" t="s">
        <v>2463</v>
      </c>
      <c r="D649" t="s">
        <v>1708</v>
      </c>
      <c r="E649">
        <v>1151000</v>
      </c>
      <c r="F649">
        <v>249008011</v>
      </c>
      <c r="G649">
        <v>34605451</v>
      </c>
      <c r="H649" t="s">
        <v>1711</v>
      </c>
      <c r="I649" t="s">
        <v>1286</v>
      </c>
      <c r="J649" t="s">
        <v>1286</v>
      </c>
      <c r="K649" t="s">
        <v>1286</v>
      </c>
      <c r="L649">
        <v>249008011</v>
      </c>
      <c r="M649" t="s">
        <v>1286</v>
      </c>
      <c r="N649" t="s">
        <v>1466</v>
      </c>
      <c r="O649">
        <v>255009352</v>
      </c>
      <c r="P649" t="s">
        <v>2465</v>
      </c>
      <c r="Q649" t="s">
        <v>1231</v>
      </c>
      <c r="R649">
        <v>1</v>
      </c>
      <c r="S649">
        <v>0</v>
      </c>
      <c r="T649" t="s">
        <v>1713</v>
      </c>
      <c r="U649" t="s">
        <v>1253</v>
      </c>
      <c r="V649" s="45">
        <v>3022962</v>
      </c>
      <c r="W649">
        <v>34605451</v>
      </c>
      <c r="X649" t="s">
        <v>2483</v>
      </c>
      <c r="Y649" t="s">
        <v>1233</v>
      </c>
      <c r="Z649" t="s">
        <v>1803</v>
      </c>
      <c r="AA649" t="s">
        <v>2467</v>
      </c>
      <c r="AB649" t="s">
        <v>1718</v>
      </c>
      <c r="AC649" t="s">
        <v>1719</v>
      </c>
    </row>
    <row r="650" spans="1:29">
      <c r="A650" t="s">
        <v>1706</v>
      </c>
      <c r="B650">
        <v>4000018757</v>
      </c>
      <c r="C650" t="s">
        <v>2463</v>
      </c>
      <c r="D650" t="s">
        <v>1708</v>
      </c>
      <c r="E650">
        <v>1151000</v>
      </c>
      <c r="F650">
        <v>249008112</v>
      </c>
      <c r="G650">
        <v>34605593</v>
      </c>
      <c r="H650" t="s">
        <v>1711</v>
      </c>
      <c r="I650" t="s">
        <v>1286</v>
      </c>
      <c r="J650" t="s">
        <v>1286</v>
      </c>
      <c r="K650" t="s">
        <v>1286</v>
      </c>
      <c r="L650">
        <v>249008112</v>
      </c>
      <c r="M650" t="s">
        <v>1286</v>
      </c>
      <c r="N650" t="s">
        <v>1466</v>
      </c>
      <c r="O650">
        <v>255009352</v>
      </c>
      <c r="P650" t="s">
        <v>2465</v>
      </c>
      <c r="Q650" t="s">
        <v>1231</v>
      </c>
      <c r="R650">
        <v>1</v>
      </c>
      <c r="S650">
        <v>0</v>
      </c>
      <c r="T650" t="s">
        <v>1713</v>
      </c>
      <c r="U650" t="s">
        <v>1253</v>
      </c>
      <c r="V650" s="45">
        <v>104355</v>
      </c>
      <c r="W650">
        <v>34605593</v>
      </c>
      <c r="X650" t="s">
        <v>2484</v>
      </c>
      <c r="Y650" t="s">
        <v>1233</v>
      </c>
      <c r="Z650" t="s">
        <v>1803</v>
      </c>
      <c r="AA650" t="s">
        <v>2467</v>
      </c>
      <c r="AB650" t="s">
        <v>1718</v>
      </c>
      <c r="AC650" t="s">
        <v>1719</v>
      </c>
    </row>
    <row r="651" spans="1:29">
      <c r="A651" t="s">
        <v>1706</v>
      </c>
      <c r="B651">
        <v>4000018757</v>
      </c>
      <c r="C651" t="s">
        <v>2463</v>
      </c>
      <c r="D651" t="s">
        <v>1708</v>
      </c>
      <c r="E651">
        <v>1151000</v>
      </c>
      <c r="F651">
        <v>249008298</v>
      </c>
      <c r="G651">
        <v>37596887</v>
      </c>
      <c r="H651" t="s">
        <v>1711</v>
      </c>
      <c r="I651" t="s">
        <v>1681</v>
      </c>
      <c r="J651" t="s">
        <v>1681</v>
      </c>
      <c r="K651" t="s">
        <v>1681</v>
      </c>
      <c r="L651">
        <v>249008298</v>
      </c>
      <c r="M651" t="s">
        <v>1681</v>
      </c>
      <c r="N651" t="s">
        <v>2187</v>
      </c>
      <c r="O651">
        <v>255008188</v>
      </c>
      <c r="P651" t="s">
        <v>2465</v>
      </c>
      <c r="Q651" t="s">
        <v>1231</v>
      </c>
      <c r="R651">
        <v>1</v>
      </c>
      <c r="S651">
        <v>0</v>
      </c>
      <c r="T651" t="s">
        <v>1713</v>
      </c>
      <c r="U651" t="s">
        <v>1253</v>
      </c>
      <c r="V651" s="45">
        <v>26858</v>
      </c>
      <c r="W651">
        <v>37596887</v>
      </c>
      <c r="X651" t="s">
        <v>2485</v>
      </c>
      <c r="Y651" t="s">
        <v>1233</v>
      </c>
      <c r="Z651" t="s">
        <v>1803</v>
      </c>
      <c r="AA651" t="s">
        <v>2467</v>
      </c>
      <c r="AB651" t="s">
        <v>1718</v>
      </c>
      <c r="AC651" t="s">
        <v>1719</v>
      </c>
    </row>
    <row r="652" spans="1:29">
      <c r="A652" t="s">
        <v>1706</v>
      </c>
      <c r="B652">
        <v>4000018757</v>
      </c>
      <c r="C652" t="s">
        <v>2463</v>
      </c>
      <c r="D652" t="s">
        <v>1708</v>
      </c>
      <c r="E652">
        <v>1151000</v>
      </c>
      <c r="F652">
        <v>249008300</v>
      </c>
      <c r="G652">
        <v>37596888</v>
      </c>
      <c r="H652" t="s">
        <v>1711</v>
      </c>
      <c r="I652" t="s">
        <v>1681</v>
      </c>
      <c r="J652" t="s">
        <v>1681</v>
      </c>
      <c r="K652" t="s">
        <v>1681</v>
      </c>
      <c r="L652">
        <v>249008300</v>
      </c>
      <c r="M652" t="s">
        <v>1681</v>
      </c>
      <c r="N652" t="s">
        <v>2187</v>
      </c>
      <c r="O652">
        <v>255008188</v>
      </c>
      <c r="P652" t="s">
        <v>2465</v>
      </c>
      <c r="Q652" t="s">
        <v>1231</v>
      </c>
      <c r="R652">
        <v>1</v>
      </c>
      <c r="S652">
        <v>0</v>
      </c>
      <c r="T652" t="s">
        <v>1713</v>
      </c>
      <c r="U652" t="s">
        <v>1253</v>
      </c>
      <c r="V652" s="45">
        <v>68373</v>
      </c>
      <c r="W652">
        <v>37596888</v>
      </c>
      <c r="X652" t="s">
        <v>2485</v>
      </c>
      <c r="Y652" t="s">
        <v>1233</v>
      </c>
      <c r="Z652" t="s">
        <v>1803</v>
      </c>
      <c r="AA652" t="s">
        <v>2467</v>
      </c>
      <c r="AB652" t="s">
        <v>1718</v>
      </c>
      <c r="AC652" t="s">
        <v>1719</v>
      </c>
    </row>
    <row r="653" spans="1:29">
      <c r="A653" t="s">
        <v>1706</v>
      </c>
      <c r="B653">
        <v>4000018757</v>
      </c>
      <c r="C653" t="s">
        <v>2463</v>
      </c>
      <c r="D653" t="s">
        <v>1708</v>
      </c>
      <c r="E653">
        <v>1151000</v>
      </c>
      <c r="F653">
        <v>249008441</v>
      </c>
      <c r="G653">
        <v>37596934</v>
      </c>
      <c r="H653" t="s">
        <v>1711</v>
      </c>
      <c r="I653" t="s">
        <v>1681</v>
      </c>
      <c r="J653" t="s">
        <v>1681</v>
      </c>
      <c r="K653" t="s">
        <v>1681</v>
      </c>
      <c r="L653">
        <v>249008441</v>
      </c>
      <c r="M653" t="s">
        <v>1681</v>
      </c>
      <c r="N653" t="s">
        <v>2187</v>
      </c>
      <c r="O653">
        <v>255008188</v>
      </c>
      <c r="P653" t="s">
        <v>2465</v>
      </c>
      <c r="Q653" t="s">
        <v>1231</v>
      </c>
      <c r="R653">
        <v>1</v>
      </c>
      <c r="S653">
        <v>0</v>
      </c>
      <c r="T653" t="s">
        <v>1713</v>
      </c>
      <c r="U653" t="s">
        <v>1253</v>
      </c>
      <c r="V653" s="45">
        <v>21186</v>
      </c>
      <c r="W653">
        <v>37596934</v>
      </c>
      <c r="X653" t="s">
        <v>2486</v>
      </c>
      <c r="Y653" t="s">
        <v>1233</v>
      </c>
      <c r="Z653" t="s">
        <v>1803</v>
      </c>
      <c r="AA653" t="s">
        <v>2467</v>
      </c>
      <c r="AB653" t="s">
        <v>1718</v>
      </c>
      <c r="AC653" t="s">
        <v>1719</v>
      </c>
    </row>
    <row r="654" spans="1:29">
      <c r="A654" t="s">
        <v>1706</v>
      </c>
      <c r="B654">
        <v>4000018757</v>
      </c>
      <c r="C654" t="s">
        <v>2463</v>
      </c>
      <c r="D654" t="s">
        <v>1708</v>
      </c>
      <c r="E654">
        <v>1151000</v>
      </c>
      <c r="F654">
        <v>249009956</v>
      </c>
      <c r="G654">
        <v>34986009</v>
      </c>
      <c r="H654" t="s">
        <v>1711</v>
      </c>
      <c r="I654" t="s">
        <v>1298</v>
      </c>
      <c r="J654" t="s">
        <v>1298</v>
      </c>
      <c r="K654" t="s">
        <v>1298</v>
      </c>
      <c r="L654">
        <v>249009956</v>
      </c>
      <c r="M654" t="s">
        <v>1298</v>
      </c>
      <c r="N654" t="s">
        <v>1840</v>
      </c>
      <c r="O654">
        <v>255012071</v>
      </c>
      <c r="P654" t="s">
        <v>2465</v>
      </c>
      <c r="Q654" t="s">
        <v>1231</v>
      </c>
      <c r="R654">
        <v>1</v>
      </c>
      <c r="S654">
        <v>0</v>
      </c>
      <c r="T654" t="s">
        <v>1713</v>
      </c>
      <c r="U654" t="s">
        <v>1253</v>
      </c>
      <c r="V654" s="45">
        <v>3159872</v>
      </c>
      <c r="W654">
        <v>34986009</v>
      </c>
      <c r="X654" t="s">
        <v>2487</v>
      </c>
      <c r="Y654" t="s">
        <v>1233</v>
      </c>
      <c r="Z654" t="s">
        <v>1803</v>
      </c>
      <c r="AA654" t="s">
        <v>2467</v>
      </c>
      <c r="AB654" t="s">
        <v>1718</v>
      </c>
      <c r="AC654" t="s">
        <v>1719</v>
      </c>
    </row>
    <row r="655" spans="1:29">
      <c r="A655" t="s">
        <v>1706</v>
      </c>
      <c r="B655">
        <v>4000018757</v>
      </c>
      <c r="C655" t="s">
        <v>2463</v>
      </c>
      <c r="D655" t="s">
        <v>1708</v>
      </c>
      <c r="E655">
        <v>1151000</v>
      </c>
      <c r="F655">
        <v>249010213</v>
      </c>
      <c r="G655">
        <v>34986617</v>
      </c>
      <c r="H655" t="s">
        <v>1711</v>
      </c>
      <c r="I655" t="s">
        <v>1300</v>
      </c>
      <c r="J655" t="s">
        <v>1300</v>
      </c>
      <c r="K655" t="s">
        <v>1300</v>
      </c>
      <c r="L655">
        <v>249010213</v>
      </c>
      <c r="M655" t="s">
        <v>1300</v>
      </c>
      <c r="N655" t="s">
        <v>1840</v>
      </c>
      <c r="O655">
        <v>255012071</v>
      </c>
      <c r="P655" t="s">
        <v>2465</v>
      </c>
      <c r="Q655" t="s">
        <v>1231</v>
      </c>
      <c r="R655">
        <v>1</v>
      </c>
      <c r="S655">
        <v>0</v>
      </c>
      <c r="T655" t="s">
        <v>1713</v>
      </c>
      <c r="U655" t="s">
        <v>1253</v>
      </c>
      <c r="V655" s="45">
        <v>790012</v>
      </c>
      <c r="W655">
        <v>34986617</v>
      </c>
      <c r="X655" t="s">
        <v>2488</v>
      </c>
      <c r="Y655" t="s">
        <v>1233</v>
      </c>
      <c r="Z655" t="s">
        <v>1803</v>
      </c>
      <c r="AA655" t="s">
        <v>2467</v>
      </c>
      <c r="AB655" t="s">
        <v>1718</v>
      </c>
      <c r="AC655" t="s">
        <v>1719</v>
      </c>
    </row>
    <row r="656" spans="1:29">
      <c r="A656" t="s">
        <v>1706</v>
      </c>
      <c r="B656">
        <v>4000018757</v>
      </c>
      <c r="C656" t="s">
        <v>2463</v>
      </c>
      <c r="D656" t="s">
        <v>1708</v>
      </c>
      <c r="E656">
        <v>1151000</v>
      </c>
      <c r="F656">
        <v>249010277</v>
      </c>
      <c r="G656">
        <v>34986682</v>
      </c>
      <c r="H656" t="s">
        <v>1711</v>
      </c>
      <c r="I656" t="s">
        <v>1300</v>
      </c>
      <c r="J656" t="s">
        <v>1300</v>
      </c>
      <c r="K656" t="s">
        <v>1300</v>
      </c>
      <c r="L656">
        <v>249010277</v>
      </c>
      <c r="M656" t="s">
        <v>1300</v>
      </c>
      <c r="N656" t="s">
        <v>1840</v>
      </c>
      <c r="O656">
        <v>255012071</v>
      </c>
      <c r="P656" t="s">
        <v>2465</v>
      </c>
      <c r="Q656" t="s">
        <v>1231</v>
      </c>
      <c r="R656">
        <v>1</v>
      </c>
      <c r="S656">
        <v>0</v>
      </c>
      <c r="T656" t="s">
        <v>1713</v>
      </c>
      <c r="U656" t="s">
        <v>1253</v>
      </c>
      <c r="V656" s="45">
        <v>59251</v>
      </c>
      <c r="W656">
        <v>34986682</v>
      </c>
      <c r="X656" t="s">
        <v>2489</v>
      </c>
      <c r="Y656" t="s">
        <v>1233</v>
      </c>
      <c r="Z656" t="s">
        <v>1803</v>
      </c>
      <c r="AA656" t="s">
        <v>2467</v>
      </c>
      <c r="AB656" t="s">
        <v>1718</v>
      </c>
      <c r="AC656" t="s">
        <v>1719</v>
      </c>
    </row>
    <row r="657" spans="1:29">
      <c r="A657" t="s">
        <v>1706</v>
      </c>
      <c r="B657">
        <v>4000018757</v>
      </c>
      <c r="C657" t="s">
        <v>2463</v>
      </c>
      <c r="D657" t="s">
        <v>1708</v>
      </c>
      <c r="E657">
        <v>1151000</v>
      </c>
      <c r="F657">
        <v>249010280</v>
      </c>
      <c r="G657">
        <v>34986684</v>
      </c>
      <c r="H657" t="s">
        <v>1711</v>
      </c>
      <c r="I657" t="s">
        <v>1300</v>
      </c>
      <c r="J657" t="s">
        <v>1300</v>
      </c>
      <c r="K657" t="s">
        <v>1300</v>
      </c>
      <c r="L657">
        <v>249010280</v>
      </c>
      <c r="M657" t="s">
        <v>1300</v>
      </c>
      <c r="N657" t="s">
        <v>1840</v>
      </c>
      <c r="O657">
        <v>255012071</v>
      </c>
      <c r="P657" t="s">
        <v>2465</v>
      </c>
      <c r="Q657" t="s">
        <v>1231</v>
      </c>
      <c r="R657">
        <v>1</v>
      </c>
      <c r="S657">
        <v>0</v>
      </c>
      <c r="T657" t="s">
        <v>1713</v>
      </c>
      <c r="U657" t="s">
        <v>1253</v>
      </c>
      <c r="V657" s="45">
        <v>20082</v>
      </c>
      <c r="W657">
        <v>34986684</v>
      </c>
      <c r="X657" t="s">
        <v>2489</v>
      </c>
      <c r="Y657" t="s">
        <v>1233</v>
      </c>
      <c r="Z657" t="s">
        <v>1803</v>
      </c>
      <c r="AA657" t="s">
        <v>2467</v>
      </c>
      <c r="AB657" t="s">
        <v>1718</v>
      </c>
      <c r="AC657" t="s">
        <v>1719</v>
      </c>
    </row>
    <row r="658" spans="1:29">
      <c r="A658" t="s">
        <v>1706</v>
      </c>
      <c r="B658">
        <v>4000018757</v>
      </c>
      <c r="C658" t="s">
        <v>2463</v>
      </c>
      <c r="D658" t="s">
        <v>1708</v>
      </c>
      <c r="E658">
        <v>1151000</v>
      </c>
      <c r="F658">
        <v>249010641</v>
      </c>
      <c r="G658">
        <v>34987137</v>
      </c>
      <c r="H658" t="s">
        <v>1711</v>
      </c>
      <c r="I658" t="s">
        <v>1300</v>
      </c>
      <c r="J658" t="s">
        <v>1300</v>
      </c>
      <c r="K658" t="s">
        <v>1300</v>
      </c>
      <c r="L658">
        <v>249010641</v>
      </c>
      <c r="M658" t="s">
        <v>1300</v>
      </c>
      <c r="N658" t="s">
        <v>1840</v>
      </c>
      <c r="O658">
        <v>255012071</v>
      </c>
      <c r="P658" t="s">
        <v>2465</v>
      </c>
      <c r="Q658" t="s">
        <v>1231</v>
      </c>
      <c r="R658">
        <v>1</v>
      </c>
      <c r="S658">
        <v>0</v>
      </c>
      <c r="T658" t="s">
        <v>1713</v>
      </c>
      <c r="U658" t="s">
        <v>1253</v>
      </c>
      <c r="V658" s="45">
        <v>394008</v>
      </c>
      <c r="W658">
        <v>34987137</v>
      </c>
      <c r="X658" t="s">
        <v>2490</v>
      </c>
      <c r="Y658" t="s">
        <v>1233</v>
      </c>
      <c r="Z658" t="s">
        <v>1803</v>
      </c>
      <c r="AA658" t="s">
        <v>2467</v>
      </c>
      <c r="AB658" t="s">
        <v>1718</v>
      </c>
      <c r="AC658" t="s">
        <v>1719</v>
      </c>
    </row>
    <row r="659" spans="1:29">
      <c r="A659" t="s">
        <v>1706</v>
      </c>
      <c r="B659">
        <v>4000018757</v>
      </c>
      <c r="C659" t="s">
        <v>2463</v>
      </c>
      <c r="D659" t="s">
        <v>1708</v>
      </c>
      <c r="E659">
        <v>1151000</v>
      </c>
      <c r="F659">
        <v>249011399</v>
      </c>
      <c r="G659">
        <v>34991069</v>
      </c>
      <c r="H659" t="s">
        <v>1711</v>
      </c>
      <c r="I659" t="s">
        <v>1479</v>
      </c>
      <c r="J659" t="s">
        <v>1479</v>
      </c>
      <c r="K659" t="s">
        <v>1479</v>
      </c>
      <c r="L659">
        <v>249011399</v>
      </c>
      <c r="M659" t="s">
        <v>1479</v>
      </c>
      <c r="N659" t="s">
        <v>1310</v>
      </c>
      <c r="O659">
        <v>255013323</v>
      </c>
      <c r="P659" t="s">
        <v>2465</v>
      </c>
      <c r="Q659" t="s">
        <v>1231</v>
      </c>
      <c r="R659">
        <v>1</v>
      </c>
      <c r="S659">
        <v>0</v>
      </c>
      <c r="T659" t="s">
        <v>1713</v>
      </c>
      <c r="U659" t="s">
        <v>1253</v>
      </c>
      <c r="V659" s="45">
        <v>1580026</v>
      </c>
      <c r="W659">
        <v>34991069</v>
      </c>
      <c r="X659" t="s">
        <v>2491</v>
      </c>
      <c r="Y659" t="s">
        <v>1233</v>
      </c>
      <c r="Z659" t="s">
        <v>1803</v>
      </c>
      <c r="AA659" t="s">
        <v>2467</v>
      </c>
      <c r="AB659" t="s">
        <v>1718</v>
      </c>
      <c r="AC659" t="s">
        <v>1719</v>
      </c>
    </row>
    <row r="660" spans="1:29">
      <c r="A660" t="s">
        <v>1706</v>
      </c>
      <c r="B660">
        <v>4000018757</v>
      </c>
      <c r="C660" t="s">
        <v>2463</v>
      </c>
      <c r="D660" t="s">
        <v>1708</v>
      </c>
      <c r="E660">
        <v>1151000</v>
      </c>
      <c r="F660">
        <v>249012626</v>
      </c>
      <c r="G660">
        <v>34996660</v>
      </c>
      <c r="H660" t="s">
        <v>1711</v>
      </c>
      <c r="I660" t="s">
        <v>1643</v>
      </c>
      <c r="J660" t="s">
        <v>1643</v>
      </c>
      <c r="K660" t="s">
        <v>1643</v>
      </c>
      <c r="L660">
        <v>249012626</v>
      </c>
      <c r="M660" t="s">
        <v>1643</v>
      </c>
      <c r="N660" t="s">
        <v>1497</v>
      </c>
      <c r="O660">
        <v>255014745</v>
      </c>
      <c r="P660" t="s">
        <v>2465</v>
      </c>
      <c r="Q660" t="s">
        <v>1231</v>
      </c>
      <c r="R660">
        <v>1</v>
      </c>
      <c r="S660">
        <v>0</v>
      </c>
      <c r="T660" t="s">
        <v>1713</v>
      </c>
      <c r="U660" t="s">
        <v>1253</v>
      </c>
      <c r="V660" s="45">
        <v>1286933</v>
      </c>
      <c r="W660">
        <v>34996660</v>
      </c>
      <c r="X660" t="s">
        <v>2492</v>
      </c>
      <c r="Y660" t="s">
        <v>1233</v>
      </c>
      <c r="Z660" t="s">
        <v>1803</v>
      </c>
      <c r="AA660" t="s">
        <v>2467</v>
      </c>
      <c r="AB660" t="s">
        <v>1718</v>
      </c>
      <c r="AC660" t="s">
        <v>1719</v>
      </c>
    </row>
    <row r="661" spans="1:29">
      <c r="A661" t="s">
        <v>1706</v>
      </c>
      <c r="B661">
        <v>4000018757</v>
      </c>
      <c r="C661" t="s">
        <v>2463</v>
      </c>
      <c r="D661" t="s">
        <v>1708</v>
      </c>
      <c r="E661">
        <v>1151000</v>
      </c>
      <c r="F661">
        <v>249012676</v>
      </c>
      <c r="G661">
        <v>34996710</v>
      </c>
      <c r="H661" t="s">
        <v>1711</v>
      </c>
      <c r="I661" t="s">
        <v>1643</v>
      </c>
      <c r="J661" t="s">
        <v>1643</v>
      </c>
      <c r="K661" t="s">
        <v>1643</v>
      </c>
      <c r="L661">
        <v>249012676</v>
      </c>
      <c r="M661" t="s">
        <v>1643</v>
      </c>
      <c r="N661" t="s">
        <v>1497</v>
      </c>
      <c r="O661">
        <v>255014745</v>
      </c>
      <c r="P661" t="s">
        <v>2465</v>
      </c>
      <c r="Q661" t="s">
        <v>1231</v>
      </c>
      <c r="R661">
        <v>1</v>
      </c>
      <c r="S661">
        <v>0</v>
      </c>
      <c r="T661" t="s">
        <v>1713</v>
      </c>
      <c r="U661" t="s">
        <v>1253</v>
      </c>
      <c r="V661" s="45">
        <v>96520</v>
      </c>
      <c r="W661">
        <v>34996710</v>
      </c>
      <c r="X661" t="s">
        <v>2493</v>
      </c>
      <c r="Y661" t="s">
        <v>1233</v>
      </c>
      <c r="Z661" t="s">
        <v>1803</v>
      </c>
      <c r="AA661" t="s">
        <v>2467</v>
      </c>
      <c r="AB661" t="s">
        <v>1718</v>
      </c>
      <c r="AC661" t="s">
        <v>1719</v>
      </c>
    </row>
    <row r="662" spans="1:29">
      <c r="A662" t="s">
        <v>1706</v>
      </c>
      <c r="B662">
        <v>4000018757</v>
      </c>
      <c r="C662" t="s">
        <v>2463</v>
      </c>
      <c r="D662" t="s">
        <v>1708</v>
      </c>
      <c r="E662">
        <v>1151000</v>
      </c>
      <c r="F662">
        <v>249012680</v>
      </c>
      <c r="G662">
        <v>34996713</v>
      </c>
      <c r="H662" t="s">
        <v>1711</v>
      </c>
      <c r="I662" t="s">
        <v>1643</v>
      </c>
      <c r="J662" t="s">
        <v>1643</v>
      </c>
      <c r="K662" t="s">
        <v>1643</v>
      </c>
      <c r="L662">
        <v>249012680</v>
      </c>
      <c r="M662" t="s">
        <v>1643</v>
      </c>
      <c r="N662" t="s">
        <v>1497</v>
      </c>
      <c r="O662">
        <v>255014745</v>
      </c>
      <c r="P662" t="s">
        <v>2465</v>
      </c>
      <c r="Q662" t="s">
        <v>1231</v>
      </c>
      <c r="R662">
        <v>1</v>
      </c>
      <c r="S662">
        <v>0</v>
      </c>
      <c r="T662" t="s">
        <v>1713</v>
      </c>
      <c r="U662" t="s">
        <v>1253</v>
      </c>
      <c r="V662" s="45">
        <v>63281</v>
      </c>
      <c r="W662">
        <v>34996713</v>
      </c>
      <c r="X662" t="s">
        <v>2493</v>
      </c>
      <c r="Y662" t="s">
        <v>1233</v>
      </c>
      <c r="Z662" t="s">
        <v>1803</v>
      </c>
      <c r="AA662" t="s">
        <v>2467</v>
      </c>
      <c r="AB662" t="s">
        <v>1718</v>
      </c>
      <c r="AC662" t="s">
        <v>1719</v>
      </c>
    </row>
    <row r="663" spans="1:29">
      <c r="A663" t="s">
        <v>1706</v>
      </c>
      <c r="B663">
        <v>4000018757</v>
      </c>
      <c r="C663" t="s">
        <v>2463</v>
      </c>
      <c r="D663" t="s">
        <v>1708</v>
      </c>
      <c r="E663">
        <v>1151000</v>
      </c>
      <c r="F663">
        <v>249013132</v>
      </c>
      <c r="G663">
        <v>34997191</v>
      </c>
      <c r="H663" t="s">
        <v>1711</v>
      </c>
      <c r="I663" t="s">
        <v>1643</v>
      </c>
      <c r="J663" t="s">
        <v>1643</v>
      </c>
      <c r="K663" t="s">
        <v>1643</v>
      </c>
      <c r="L663">
        <v>249013132</v>
      </c>
      <c r="M663" t="s">
        <v>1643</v>
      </c>
      <c r="N663" t="s">
        <v>1497</v>
      </c>
      <c r="O663">
        <v>255014745</v>
      </c>
      <c r="P663" t="s">
        <v>2465</v>
      </c>
      <c r="Q663" t="s">
        <v>1231</v>
      </c>
      <c r="R663">
        <v>1</v>
      </c>
      <c r="S663">
        <v>0</v>
      </c>
      <c r="T663" t="s">
        <v>1713</v>
      </c>
      <c r="U663" t="s">
        <v>1253</v>
      </c>
      <c r="V663" s="45">
        <v>616315</v>
      </c>
      <c r="W663">
        <v>34997191</v>
      </c>
      <c r="X663" t="s">
        <v>2494</v>
      </c>
      <c r="Y663" t="s">
        <v>1233</v>
      </c>
      <c r="Z663" t="s">
        <v>1803</v>
      </c>
      <c r="AA663" t="s">
        <v>2467</v>
      </c>
      <c r="AB663" t="s">
        <v>1718</v>
      </c>
      <c r="AC663" t="s">
        <v>1719</v>
      </c>
    </row>
    <row r="664" spans="1:29">
      <c r="A664" t="s">
        <v>1706</v>
      </c>
      <c r="B664">
        <v>4000018757</v>
      </c>
      <c r="C664" t="s">
        <v>2463</v>
      </c>
      <c r="D664" t="s">
        <v>1708</v>
      </c>
      <c r="E664">
        <v>1151000</v>
      </c>
      <c r="F664">
        <v>249014397</v>
      </c>
      <c r="G664">
        <v>35587713</v>
      </c>
      <c r="H664" t="s">
        <v>1711</v>
      </c>
      <c r="I664" t="s">
        <v>1325</v>
      </c>
      <c r="J664" t="s">
        <v>1325</v>
      </c>
      <c r="K664" t="s">
        <v>1325</v>
      </c>
      <c r="L664">
        <v>249014397</v>
      </c>
      <c r="M664" t="s">
        <v>1325</v>
      </c>
      <c r="N664" t="s">
        <v>1502</v>
      </c>
      <c r="O664">
        <v>255017122</v>
      </c>
      <c r="P664" t="s">
        <v>2465</v>
      </c>
      <c r="Q664" t="s">
        <v>1231</v>
      </c>
      <c r="R664">
        <v>1</v>
      </c>
      <c r="S664">
        <v>0</v>
      </c>
      <c r="T664" t="s">
        <v>1713</v>
      </c>
      <c r="U664" t="s">
        <v>1253</v>
      </c>
      <c r="V664" s="45">
        <v>3070592</v>
      </c>
      <c r="W664">
        <v>35587713</v>
      </c>
      <c r="X664" t="s">
        <v>2495</v>
      </c>
      <c r="Y664" t="s">
        <v>1233</v>
      </c>
      <c r="Z664" t="s">
        <v>1803</v>
      </c>
      <c r="AA664" t="s">
        <v>2467</v>
      </c>
      <c r="AB664" t="s">
        <v>1718</v>
      </c>
      <c r="AC664" t="s">
        <v>1719</v>
      </c>
    </row>
    <row r="665" spans="1:29">
      <c r="A665" t="s">
        <v>1706</v>
      </c>
      <c r="B665">
        <v>4000018757</v>
      </c>
      <c r="C665" t="s">
        <v>2463</v>
      </c>
      <c r="D665" t="s">
        <v>1708</v>
      </c>
      <c r="E665">
        <v>1151000</v>
      </c>
      <c r="F665">
        <v>249015216</v>
      </c>
      <c r="G665">
        <v>35591378</v>
      </c>
      <c r="H665" t="s">
        <v>1711</v>
      </c>
      <c r="I665" t="s">
        <v>1328</v>
      </c>
      <c r="J665" t="s">
        <v>1328</v>
      </c>
      <c r="K665" t="s">
        <v>1328</v>
      </c>
      <c r="L665">
        <v>249015216</v>
      </c>
      <c r="M665" t="s">
        <v>1328</v>
      </c>
      <c r="N665" t="s">
        <v>1503</v>
      </c>
      <c r="O665">
        <v>255018198</v>
      </c>
      <c r="P665" t="s">
        <v>2465</v>
      </c>
      <c r="Q665" t="s">
        <v>1231</v>
      </c>
      <c r="R665">
        <v>1</v>
      </c>
      <c r="S665">
        <v>0</v>
      </c>
      <c r="T665" t="s">
        <v>1713</v>
      </c>
      <c r="U665" t="s">
        <v>1253</v>
      </c>
      <c r="V665" s="45">
        <v>77081</v>
      </c>
      <c r="W665">
        <v>35591378</v>
      </c>
      <c r="X665" t="s">
        <v>2496</v>
      </c>
      <c r="Y665" t="s">
        <v>1233</v>
      </c>
      <c r="Z665" t="s">
        <v>1803</v>
      </c>
      <c r="AA665" t="s">
        <v>2467</v>
      </c>
      <c r="AB665" t="s">
        <v>1718</v>
      </c>
      <c r="AC665" t="s">
        <v>1719</v>
      </c>
    </row>
    <row r="666" spans="1:29">
      <c r="A666" t="s">
        <v>1706</v>
      </c>
      <c r="B666">
        <v>4000018757</v>
      </c>
      <c r="C666" t="s">
        <v>2463</v>
      </c>
      <c r="D666" t="s">
        <v>1708</v>
      </c>
      <c r="E666">
        <v>1151000</v>
      </c>
      <c r="F666">
        <v>249015217</v>
      </c>
      <c r="G666">
        <v>35591379</v>
      </c>
      <c r="H666" t="s">
        <v>1711</v>
      </c>
      <c r="I666" t="s">
        <v>1328</v>
      </c>
      <c r="J666" t="s">
        <v>1328</v>
      </c>
      <c r="K666" t="s">
        <v>1328</v>
      </c>
      <c r="L666">
        <v>249015217</v>
      </c>
      <c r="M666" t="s">
        <v>1328</v>
      </c>
      <c r="N666" t="s">
        <v>1503</v>
      </c>
      <c r="O666">
        <v>255018198</v>
      </c>
      <c r="P666" t="s">
        <v>2465</v>
      </c>
      <c r="Q666" t="s">
        <v>1231</v>
      </c>
      <c r="R666">
        <v>1</v>
      </c>
      <c r="S666">
        <v>0</v>
      </c>
      <c r="T666" t="s">
        <v>1713</v>
      </c>
      <c r="U666" t="s">
        <v>1253</v>
      </c>
      <c r="V666" s="45">
        <v>49892</v>
      </c>
      <c r="W666">
        <v>35591379</v>
      </c>
      <c r="X666" t="s">
        <v>2496</v>
      </c>
      <c r="Y666" t="s">
        <v>1233</v>
      </c>
      <c r="Z666" t="s">
        <v>1803</v>
      </c>
      <c r="AA666" t="s">
        <v>2467</v>
      </c>
      <c r="AB666" t="s">
        <v>1718</v>
      </c>
      <c r="AC666" t="s">
        <v>1719</v>
      </c>
    </row>
    <row r="667" spans="1:29">
      <c r="A667" t="s">
        <v>1706</v>
      </c>
      <c r="B667">
        <v>4000018757</v>
      </c>
      <c r="C667" t="s">
        <v>2463</v>
      </c>
      <c r="D667" t="s">
        <v>1708</v>
      </c>
      <c r="E667">
        <v>1151000</v>
      </c>
      <c r="F667">
        <v>249015656</v>
      </c>
      <c r="G667">
        <v>35591854</v>
      </c>
      <c r="H667" t="s">
        <v>1711</v>
      </c>
      <c r="I667" t="s">
        <v>1328</v>
      </c>
      <c r="J667" t="s">
        <v>1328</v>
      </c>
      <c r="K667" t="s">
        <v>1328</v>
      </c>
      <c r="L667">
        <v>249015656</v>
      </c>
      <c r="M667" t="s">
        <v>1328</v>
      </c>
      <c r="N667" t="s">
        <v>1503</v>
      </c>
      <c r="O667">
        <v>255018198</v>
      </c>
      <c r="P667" t="s">
        <v>2465</v>
      </c>
      <c r="Q667" t="s">
        <v>1231</v>
      </c>
      <c r="R667">
        <v>1</v>
      </c>
      <c r="S667">
        <v>0</v>
      </c>
      <c r="T667" t="s">
        <v>1713</v>
      </c>
      <c r="U667" t="s">
        <v>1253</v>
      </c>
      <c r="V667" s="45">
        <v>416521</v>
      </c>
      <c r="W667">
        <v>35591854</v>
      </c>
      <c r="X667" t="s">
        <v>2497</v>
      </c>
      <c r="Y667" t="s">
        <v>1233</v>
      </c>
      <c r="Z667" t="s">
        <v>1803</v>
      </c>
      <c r="AA667" t="s">
        <v>2467</v>
      </c>
      <c r="AB667" t="s">
        <v>1718</v>
      </c>
      <c r="AC667" t="s">
        <v>1719</v>
      </c>
    </row>
    <row r="668" spans="1:29">
      <c r="A668" t="s">
        <v>1706</v>
      </c>
      <c r="B668">
        <v>4000018757</v>
      </c>
      <c r="C668" t="s">
        <v>2463</v>
      </c>
      <c r="D668" t="s">
        <v>1708</v>
      </c>
      <c r="E668">
        <v>1151000</v>
      </c>
      <c r="F668">
        <v>249016432</v>
      </c>
      <c r="G668">
        <v>35594951</v>
      </c>
      <c r="H668" t="s">
        <v>1711</v>
      </c>
      <c r="I668" t="s">
        <v>1335</v>
      </c>
      <c r="J668" t="s">
        <v>1335</v>
      </c>
      <c r="K668" t="s">
        <v>1335</v>
      </c>
      <c r="L668">
        <v>249016432</v>
      </c>
      <c r="M668" t="s">
        <v>1335</v>
      </c>
      <c r="N668" t="s">
        <v>1504</v>
      </c>
      <c r="O668">
        <v>255018830</v>
      </c>
      <c r="P668" t="s">
        <v>2465</v>
      </c>
      <c r="Q668" t="s">
        <v>1231</v>
      </c>
      <c r="R668">
        <v>1</v>
      </c>
      <c r="S668">
        <v>0</v>
      </c>
      <c r="T668" t="s">
        <v>1713</v>
      </c>
      <c r="U668" t="s">
        <v>1253</v>
      </c>
      <c r="V668" s="45">
        <v>1822704</v>
      </c>
      <c r="W668">
        <v>35594951</v>
      </c>
      <c r="X668" t="s">
        <v>2498</v>
      </c>
      <c r="Y668" t="s">
        <v>1233</v>
      </c>
      <c r="Z668" t="s">
        <v>1803</v>
      </c>
      <c r="AA668" t="s">
        <v>2467</v>
      </c>
      <c r="AB668" t="s">
        <v>1718</v>
      </c>
      <c r="AC668" t="s">
        <v>1719</v>
      </c>
    </row>
    <row r="669" spans="1:29">
      <c r="A669" t="s">
        <v>1706</v>
      </c>
      <c r="B669">
        <v>4000018757</v>
      </c>
      <c r="C669" t="s">
        <v>2463</v>
      </c>
      <c r="D669" t="s">
        <v>1708</v>
      </c>
      <c r="E669">
        <v>1151000</v>
      </c>
      <c r="F669">
        <v>249018210</v>
      </c>
      <c r="G669">
        <v>35822663</v>
      </c>
      <c r="H669" t="s">
        <v>1711</v>
      </c>
      <c r="I669" t="s">
        <v>1344</v>
      </c>
      <c r="J669" t="s">
        <v>1344</v>
      </c>
      <c r="K669" t="s">
        <v>1344</v>
      </c>
      <c r="L669">
        <v>249018210</v>
      </c>
      <c r="M669" t="s">
        <v>1344</v>
      </c>
      <c r="N669" t="s">
        <v>1885</v>
      </c>
      <c r="O669">
        <v>255020722</v>
      </c>
      <c r="P669" t="s">
        <v>2465</v>
      </c>
      <c r="Q669" t="s">
        <v>1231</v>
      </c>
      <c r="R669">
        <v>1</v>
      </c>
      <c r="S669">
        <v>0</v>
      </c>
      <c r="T669" t="s">
        <v>1713</v>
      </c>
      <c r="U669" t="s">
        <v>1253</v>
      </c>
      <c r="V669" s="45">
        <v>71108</v>
      </c>
      <c r="W669">
        <v>35822663</v>
      </c>
      <c r="X669" t="s">
        <v>2499</v>
      </c>
      <c r="Y669" t="s">
        <v>1233</v>
      </c>
      <c r="Z669" t="s">
        <v>1803</v>
      </c>
      <c r="AA669" t="s">
        <v>2467</v>
      </c>
      <c r="AB669" t="s">
        <v>1718</v>
      </c>
      <c r="AC669" t="s">
        <v>1719</v>
      </c>
    </row>
    <row r="670" spans="1:29">
      <c r="A670" t="s">
        <v>1706</v>
      </c>
      <c r="B670">
        <v>4000018757</v>
      </c>
      <c r="C670" t="s">
        <v>2463</v>
      </c>
      <c r="D670" t="s">
        <v>1708</v>
      </c>
      <c r="E670">
        <v>1151000</v>
      </c>
      <c r="F670">
        <v>249018212</v>
      </c>
      <c r="G670">
        <v>35822665</v>
      </c>
      <c r="H670" t="s">
        <v>1711</v>
      </c>
      <c r="I670" t="s">
        <v>1344</v>
      </c>
      <c r="J670" t="s">
        <v>1344</v>
      </c>
      <c r="K670" t="s">
        <v>1344</v>
      </c>
      <c r="L670">
        <v>249018212</v>
      </c>
      <c r="M670" t="s">
        <v>1344</v>
      </c>
      <c r="N670" t="s">
        <v>1885</v>
      </c>
      <c r="O670">
        <v>255020722</v>
      </c>
      <c r="P670" t="s">
        <v>2465</v>
      </c>
      <c r="Q670" t="s">
        <v>1231</v>
      </c>
      <c r="R670">
        <v>1</v>
      </c>
      <c r="S670">
        <v>0</v>
      </c>
      <c r="T670" t="s">
        <v>1713</v>
      </c>
      <c r="U670" t="s">
        <v>1253</v>
      </c>
      <c r="V670" s="45">
        <v>73404</v>
      </c>
      <c r="W670">
        <v>35822665</v>
      </c>
      <c r="X670" t="s">
        <v>2499</v>
      </c>
      <c r="Y670" t="s">
        <v>1233</v>
      </c>
      <c r="Z670" t="s">
        <v>1803</v>
      </c>
      <c r="AA670" t="s">
        <v>2467</v>
      </c>
      <c r="AB670" t="s">
        <v>1718</v>
      </c>
      <c r="AC670" t="s">
        <v>1719</v>
      </c>
    </row>
    <row r="671" spans="1:29">
      <c r="A671" t="s">
        <v>1706</v>
      </c>
      <c r="B671">
        <v>4000018757</v>
      </c>
      <c r="C671" t="s">
        <v>2463</v>
      </c>
      <c r="D671" t="s">
        <v>1708</v>
      </c>
      <c r="E671">
        <v>1151000</v>
      </c>
      <c r="F671">
        <v>249018677</v>
      </c>
      <c r="G671">
        <v>35823174</v>
      </c>
      <c r="H671" t="s">
        <v>1711</v>
      </c>
      <c r="I671" t="s">
        <v>1344</v>
      </c>
      <c r="J671" t="s">
        <v>1344</v>
      </c>
      <c r="K671" t="s">
        <v>1344</v>
      </c>
      <c r="L671">
        <v>249018677</v>
      </c>
      <c r="M671" t="s">
        <v>1344</v>
      </c>
      <c r="N671" t="s">
        <v>1885</v>
      </c>
      <c r="O671">
        <v>255020722</v>
      </c>
      <c r="P671" t="s">
        <v>2465</v>
      </c>
      <c r="Q671" t="s">
        <v>1231</v>
      </c>
      <c r="R671">
        <v>1</v>
      </c>
      <c r="S671">
        <v>0</v>
      </c>
      <c r="T671" t="s">
        <v>1713</v>
      </c>
      <c r="U671" t="s">
        <v>1253</v>
      </c>
      <c r="V671" s="45">
        <v>21602</v>
      </c>
      <c r="W671">
        <v>35823174</v>
      </c>
      <c r="X671" t="s">
        <v>2500</v>
      </c>
      <c r="Y671" t="s">
        <v>1233</v>
      </c>
      <c r="Z671" t="s">
        <v>1803</v>
      </c>
      <c r="AA671" t="s">
        <v>2467</v>
      </c>
      <c r="AB671" t="s">
        <v>1718</v>
      </c>
      <c r="AC671" t="s">
        <v>1719</v>
      </c>
    </row>
    <row r="672" spans="1:29">
      <c r="A672" t="s">
        <v>1706</v>
      </c>
      <c r="B672">
        <v>4000018757</v>
      </c>
      <c r="C672" t="s">
        <v>2463</v>
      </c>
      <c r="D672" t="s">
        <v>1708</v>
      </c>
      <c r="E672">
        <v>1151000</v>
      </c>
      <c r="F672">
        <v>249019455</v>
      </c>
      <c r="G672">
        <v>35827226</v>
      </c>
      <c r="H672" t="s">
        <v>1711</v>
      </c>
      <c r="I672" t="s">
        <v>1484</v>
      </c>
      <c r="J672" t="s">
        <v>1484</v>
      </c>
      <c r="K672" t="s">
        <v>1484</v>
      </c>
      <c r="L672">
        <v>249019455</v>
      </c>
      <c r="M672" t="s">
        <v>1484</v>
      </c>
      <c r="N672" t="s">
        <v>1513</v>
      </c>
      <c r="O672">
        <v>255021907</v>
      </c>
      <c r="P672" t="s">
        <v>2465</v>
      </c>
      <c r="Q672" t="s">
        <v>1231</v>
      </c>
      <c r="R672">
        <v>1</v>
      </c>
      <c r="S672">
        <v>0</v>
      </c>
      <c r="T672" t="s">
        <v>1713</v>
      </c>
      <c r="U672" t="s">
        <v>1253</v>
      </c>
      <c r="V672" s="45">
        <v>1632262</v>
      </c>
      <c r="W672">
        <v>35827226</v>
      </c>
      <c r="X672" t="s">
        <v>2501</v>
      </c>
      <c r="Y672" t="s">
        <v>1233</v>
      </c>
      <c r="Z672" t="s">
        <v>1803</v>
      </c>
      <c r="AA672" t="s">
        <v>2467</v>
      </c>
      <c r="AB672" t="s">
        <v>1718</v>
      </c>
      <c r="AC672" t="s">
        <v>1719</v>
      </c>
    </row>
    <row r="673" spans="1:29">
      <c r="A673" t="s">
        <v>1706</v>
      </c>
      <c r="B673">
        <v>4000018757</v>
      </c>
      <c r="C673" t="s">
        <v>2463</v>
      </c>
      <c r="D673" t="s">
        <v>1708</v>
      </c>
      <c r="E673">
        <v>1151000</v>
      </c>
      <c r="F673">
        <v>249020750</v>
      </c>
      <c r="G673">
        <v>35832408</v>
      </c>
      <c r="H673" t="s">
        <v>1711</v>
      </c>
      <c r="I673" t="s">
        <v>1656</v>
      </c>
      <c r="J673" t="s">
        <v>1656</v>
      </c>
      <c r="K673" t="s">
        <v>1656</v>
      </c>
      <c r="L673">
        <v>249020750</v>
      </c>
      <c r="M673" t="s">
        <v>1656</v>
      </c>
      <c r="N673" t="s">
        <v>1533</v>
      </c>
      <c r="O673">
        <v>255024074</v>
      </c>
      <c r="P673" t="s">
        <v>2465</v>
      </c>
      <c r="Q673" t="s">
        <v>1231</v>
      </c>
      <c r="R673">
        <v>1</v>
      </c>
      <c r="S673">
        <v>0</v>
      </c>
      <c r="T673" t="s">
        <v>1713</v>
      </c>
      <c r="U673" t="s">
        <v>1253</v>
      </c>
      <c r="V673" s="45">
        <v>83101</v>
      </c>
      <c r="W673">
        <v>35832408</v>
      </c>
      <c r="X673" t="s">
        <v>2502</v>
      </c>
      <c r="Y673" t="s">
        <v>1233</v>
      </c>
      <c r="Z673" t="s">
        <v>1803</v>
      </c>
      <c r="AA673" t="s">
        <v>2467</v>
      </c>
      <c r="AB673" t="s">
        <v>1718</v>
      </c>
      <c r="AC673" t="s">
        <v>1719</v>
      </c>
    </row>
    <row r="674" spans="1:29">
      <c r="A674" t="s">
        <v>1706</v>
      </c>
      <c r="B674">
        <v>4000018757</v>
      </c>
      <c r="C674" t="s">
        <v>2463</v>
      </c>
      <c r="D674" t="s">
        <v>1708</v>
      </c>
      <c r="E674">
        <v>1151000</v>
      </c>
      <c r="F674">
        <v>249020751</v>
      </c>
      <c r="G674">
        <v>35832409</v>
      </c>
      <c r="H674" t="s">
        <v>1711</v>
      </c>
      <c r="I674" t="s">
        <v>1656</v>
      </c>
      <c r="J674" t="s">
        <v>1656</v>
      </c>
      <c r="K674" t="s">
        <v>1656</v>
      </c>
      <c r="L674">
        <v>249020751</v>
      </c>
      <c r="M674" t="s">
        <v>1656</v>
      </c>
      <c r="N674" t="s">
        <v>1533</v>
      </c>
      <c r="O674">
        <v>255024074</v>
      </c>
      <c r="P674" t="s">
        <v>2465</v>
      </c>
      <c r="Q674" t="s">
        <v>1231</v>
      </c>
      <c r="R674">
        <v>1</v>
      </c>
      <c r="S674">
        <v>0</v>
      </c>
      <c r="T674" t="s">
        <v>1713</v>
      </c>
      <c r="U674" t="s">
        <v>1253</v>
      </c>
      <c r="V674" s="45">
        <v>53111</v>
      </c>
      <c r="W674">
        <v>35832409</v>
      </c>
      <c r="X674" t="s">
        <v>2502</v>
      </c>
      <c r="Y674" t="s">
        <v>1233</v>
      </c>
      <c r="Z674" t="s">
        <v>1803</v>
      </c>
      <c r="AA674" t="s">
        <v>2467</v>
      </c>
      <c r="AB674" t="s">
        <v>1718</v>
      </c>
      <c r="AC674" t="s">
        <v>1719</v>
      </c>
    </row>
    <row r="675" spans="1:29">
      <c r="A675" t="s">
        <v>1706</v>
      </c>
      <c r="B675">
        <v>4000018757</v>
      </c>
      <c r="C675" t="s">
        <v>2463</v>
      </c>
      <c r="D675" t="s">
        <v>1708</v>
      </c>
      <c r="E675">
        <v>1151000</v>
      </c>
      <c r="F675">
        <v>249021291</v>
      </c>
      <c r="G675">
        <v>35833011</v>
      </c>
      <c r="H675" t="s">
        <v>1711</v>
      </c>
      <c r="I675" t="s">
        <v>1656</v>
      </c>
      <c r="J675" t="s">
        <v>1656</v>
      </c>
      <c r="K675" t="s">
        <v>1656</v>
      </c>
      <c r="L675">
        <v>249021291</v>
      </c>
      <c r="M675" t="s">
        <v>1656</v>
      </c>
      <c r="N675" t="s">
        <v>1533</v>
      </c>
      <c r="O675">
        <v>255024074</v>
      </c>
      <c r="P675" t="s">
        <v>2465</v>
      </c>
      <c r="Q675" t="s">
        <v>1231</v>
      </c>
      <c r="R675">
        <v>1</v>
      </c>
      <c r="S675">
        <v>0</v>
      </c>
      <c r="T675" t="s">
        <v>1713</v>
      </c>
      <c r="U675" t="s">
        <v>1253</v>
      </c>
      <c r="V675" s="45">
        <v>158316</v>
      </c>
      <c r="W675">
        <v>35833011</v>
      </c>
      <c r="X675" t="s">
        <v>2503</v>
      </c>
      <c r="Y675" t="s">
        <v>1233</v>
      </c>
      <c r="Z675" t="s">
        <v>1803</v>
      </c>
      <c r="AA675" t="s">
        <v>2467</v>
      </c>
      <c r="AB675" t="s">
        <v>1718</v>
      </c>
      <c r="AC675" t="s">
        <v>1719</v>
      </c>
    </row>
    <row r="676" spans="1:29">
      <c r="A676" t="s">
        <v>1706</v>
      </c>
      <c r="B676">
        <v>4000018757</v>
      </c>
      <c r="C676" t="s">
        <v>2463</v>
      </c>
      <c r="D676" t="s">
        <v>1708</v>
      </c>
      <c r="E676">
        <v>1151000</v>
      </c>
      <c r="F676">
        <v>249022052</v>
      </c>
      <c r="G676">
        <v>36156617</v>
      </c>
      <c r="H676" t="s">
        <v>1711</v>
      </c>
      <c r="I676" t="s">
        <v>1363</v>
      </c>
      <c r="J676" t="s">
        <v>1363</v>
      </c>
      <c r="K676" t="s">
        <v>1363</v>
      </c>
      <c r="L676">
        <v>249022052</v>
      </c>
      <c r="M676" t="s">
        <v>1363</v>
      </c>
      <c r="N676" t="s">
        <v>1907</v>
      </c>
      <c r="O676">
        <v>255024687</v>
      </c>
      <c r="P676" t="s">
        <v>2465</v>
      </c>
      <c r="Q676" t="s">
        <v>1231</v>
      </c>
      <c r="R676">
        <v>1</v>
      </c>
      <c r="S676">
        <v>0</v>
      </c>
      <c r="T676" t="s">
        <v>1713</v>
      </c>
      <c r="U676" t="s">
        <v>1253</v>
      </c>
      <c r="V676" s="45">
        <v>2216024</v>
      </c>
      <c r="W676">
        <v>36156617</v>
      </c>
      <c r="X676" t="s">
        <v>2504</v>
      </c>
      <c r="Y676" t="s">
        <v>1233</v>
      </c>
      <c r="Z676" t="s">
        <v>1803</v>
      </c>
      <c r="AA676" t="s">
        <v>2467</v>
      </c>
      <c r="AB676" t="s">
        <v>1718</v>
      </c>
      <c r="AC676" t="s">
        <v>1719</v>
      </c>
    </row>
    <row r="677" spans="1:29">
      <c r="A677" t="s">
        <v>1706</v>
      </c>
      <c r="B677">
        <v>4000018757</v>
      </c>
      <c r="C677" t="s">
        <v>2463</v>
      </c>
      <c r="D677" t="s">
        <v>1708</v>
      </c>
      <c r="E677">
        <v>1151000</v>
      </c>
      <c r="F677">
        <v>249023251</v>
      </c>
      <c r="G677">
        <v>36161319</v>
      </c>
      <c r="H677" t="s">
        <v>1711</v>
      </c>
      <c r="I677" t="s">
        <v>1370</v>
      </c>
      <c r="J677" t="s">
        <v>1370</v>
      </c>
      <c r="K677" t="s">
        <v>1370</v>
      </c>
      <c r="L677">
        <v>249023251</v>
      </c>
      <c r="M677" t="s">
        <v>1370</v>
      </c>
      <c r="N677" t="s">
        <v>1559</v>
      </c>
      <c r="O677">
        <v>255026530</v>
      </c>
      <c r="P677" t="s">
        <v>2465</v>
      </c>
      <c r="Q677" t="s">
        <v>1231</v>
      </c>
      <c r="R677">
        <v>1</v>
      </c>
      <c r="S677">
        <v>0</v>
      </c>
      <c r="T677" t="s">
        <v>1713</v>
      </c>
      <c r="U677" t="s">
        <v>1253</v>
      </c>
      <c r="V677" s="45">
        <v>48485</v>
      </c>
      <c r="W677">
        <v>36161319</v>
      </c>
      <c r="X677" t="s">
        <v>2505</v>
      </c>
      <c r="Y677" t="s">
        <v>1233</v>
      </c>
      <c r="Z677" t="s">
        <v>1803</v>
      </c>
      <c r="AA677" t="s">
        <v>2467</v>
      </c>
      <c r="AB677" t="s">
        <v>1718</v>
      </c>
      <c r="AC677" t="s">
        <v>1719</v>
      </c>
    </row>
    <row r="678" spans="1:29">
      <c r="A678" t="s">
        <v>1706</v>
      </c>
      <c r="B678">
        <v>4000018757</v>
      </c>
      <c r="C678" t="s">
        <v>2463</v>
      </c>
      <c r="D678" t="s">
        <v>1708</v>
      </c>
      <c r="E678">
        <v>1151000</v>
      </c>
      <c r="F678">
        <v>249023253</v>
      </c>
      <c r="G678">
        <v>36161321</v>
      </c>
      <c r="H678" t="s">
        <v>1711</v>
      </c>
      <c r="I678" t="s">
        <v>1370</v>
      </c>
      <c r="J678" t="s">
        <v>1370</v>
      </c>
      <c r="K678" t="s">
        <v>1370</v>
      </c>
      <c r="L678">
        <v>249023253</v>
      </c>
      <c r="M678" t="s">
        <v>1370</v>
      </c>
      <c r="N678" t="s">
        <v>1559</v>
      </c>
      <c r="O678">
        <v>255026530</v>
      </c>
      <c r="P678" t="s">
        <v>2465</v>
      </c>
      <c r="Q678" t="s">
        <v>1231</v>
      </c>
      <c r="R678">
        <v>1</v>
      </c>
      <c r="S678">
        <v>0</v>
      </c>
      <c r="T678" t="s">
        <v>1713</v>
      </c>
      <c r="U678" t="s">
        <v>1253</v>
      </c>
      <c r="V678" s="45">
        <v>45468</v>
      </c>
      <c r="W678">
        <v>36161321</v>
      </c>
      <c r="X678" t="s">
        <v>2505</v>
      </c>
      <c r="Y678" t="s">
        <v>1233</v>
      </c>
      <c r="Z678" t="s">
        <v>1803</v>
      </c>
      <c r="AA678" t="s">
        <v>2467</v>
      </c>
      <c r="AB678" t="s">
        <v>1718</v>
      </c>
      <c r="AC678" t="s">
        <v>1719</v>
      </c>
    </row>
    <row r="679" spans="1:29">
      <c r="A679" t="s">
        <v>1706</v>
      </c>
      <c r="B679">
        <v>4000018757</v>
      </c>
      <c r="C679" t="s">
        <v>2463</v>
      </c>
      <c r="D679" t="s">
        <v>1708</v>
      </c>
      <c r="E679">
        <v>1151000</v>
      </c>
      <c r="F679">
        <v>249024913</v>
      </c>
      <c r="G679">
        <v>36524162</v>
      </c>
      <c r="H679" t="s">
        <v>1711</v>
      </c>
      <c r="I679" t="s">
        <v>1379</v>
      </c>
      <c r="J679" t="s">
        <v>1379</v>
      </c>
      <c r="K679" t="s">
        <v>1379</v>
      </c>
      <c r="L679">
        <v>249024913</v>
      </c>
      <c r="M679" t="s">
        <v>1379</v>
      </c>
      <c r="N679" t="s">
        <v>1570</v>
      </c>
      <c r="O679">
        <v>255027847</v>
      </c>
      <c r="P679" t="s">
        <v>2465</v>
      </c>
      <c r="Q679" t="s">
        <v>1231</v>
      </c>
      <c r="R679">
        <v>1</v>
      </c>
      <c r="S679">
        <v>0</v>
      </c>
      <c r="T679" t="s">
        <v>1713</v>
      </c>
      <c r="U679" t="s">
        <v>1253</v>
      </c>
      <c r="V679" s="45">
        <v>1292956</v>
      </c>
      <c r="W679">
        <v>36524162</v>
      </c>
      <c r="X679" t="s">
        <v>2506</v>
      </c>
      <c r="Y679" t="s">
        <v>1233</v>
      </c>
      <c r="Z679" t="s">
        <v>1803</v>
      </c>
      <c r="AA679" t="s">
        <v>2467</v>
      </c>
      <c r="AB679" t="s">
        <v>1718</v>
      </c>
      <c r="AC679" t="s">
        <v>1719</v>
      </c>
    </row>
    <row r="680" spans="1:29">
      <c r="A680" t="s">
        <v>1706</v>
      </c>
      <c r="B680">
        <v>4000018757</v>
      </c>
      <c r="C680" t="s">
        <v>2463</v>
      </c>
      <c r="D680" t="s">
        <v>1708</v>
      </c>
      <c r="E680">
        <v>1151000</v>
      </c>
      <c r="F680">
        <v>249026274</v>
      </c>
      <c r="G680">
        <v>36529074</v>
      </c>
      <c r="H680" t="s">
        <v>1711</v>
      </c>
      <c r="I680" t="s">
        <v>1664</v>
      </c>
      <c r="J680" t="s">
        <v>1664</v>
      </c>
      <c r="K680" t="s">
        <v>1664</v>
      </c>
      <c r="L680">
        <v>249026274</v>
      </c>
      <c r="M680" t="s">
        <v>1664</v>
      </c>
      <c r="N680" t="s">
        <v>1571</v>
      </c>
      <c r="O680">
        <v>255029467</v>
      </c>
      <c r="P680" t="s">
        <v>2465</v>
      </c>
      <c r="Q680" t="s">
        <v>1231</v>
      </c>
      <c r="R680">
        <v>1</v>
      </c>
      <c r="S680">
        <v>0</v>
      </c>
      <c r="T680" t="s">
        <v>1713</v>
      </c>
      <c r="U680" t="s">
        <v>1253</v>
      </c>
      <c r="V680" s="45">
        <v>61591</v>
      </c>
      <c r="W680">
        <v>36529074</v>
      </c>
      <c r="X680" t="s">
        <v>2507</v>
      </c>
      <c r="Y680" t="s">
        <v>1233</v>
      </c>
      <c r="Z680" t="s">
        <v>1803</v>
      </c>
      <c r="AA680" t="s">
        <v>2467</v>
      </c>
      <c r="AB680" t="s">
        <v>1718</v>
      </c>
      <c r="AC680" t="s">
        <v>1719</v>
      </c>
    </row>
    <row r="681" spans="1:29">
      <c r="A681" t="s">
        <v>1706</v>
      </c>
      <c r="B681">
        <v>4000018757</v>
      </c>
      <c r="C681" t="s">
        <v>2463</v>
      </c>
      <c r="D681" t="s">
        <v>1708</v>
      </c>
      <c r="E681">
        <v>1151000</v>
      </c>
      <c r="F681">
        <v>249026275</v>
      </c>
      <c r="G681">
        <v>36529075</v>
      </c>
      <c r="H681" t="s">
        <v>1711</v>
      </c>
      <c r="I681" t="s">
        <v>1664</v>
      </c>
      <c r="J681" t="s">
        <v>1664</v>
      </c>
      <c r="K681" t="s">
        <v>1664</v>
      </c>
      <c r="L681">
        <v>249026275</v>
      </c>
      <c r="M681" t="s">
        <v>1664</v>
      </c>
      <c r="N681" t="s">
        <v>1571</v>
      </c>
      <c r="O681">
        <v>255029467</v>
      </c>
      <c r="P681" t="s">
        <v>2465</v>
      </c>
      <c r="Q681" t="s">
        <v>1231</v>
      </c>
      <c r="R681">
        <v>1</v>
      </c>
      <c r="S681">
        <v>0</v>
      </c>
      <c r="T681" t="s">
        <v>1713</v>
      </c>
      <c r="U681" t="s">
        <v>1253</v>
      </c>
      <c r="V681" s="45">
        <v>156015</v>
      </c>
      <c r="W681">
        <v>36529075</v>
      </c>
      <c r="X681" t="s">
        <v>2507</v>
      </c>
      <c r="Y681" t="s">
        <v>1233</v>
      </c>
      <c r="Z681" t="s">
        <v>1803</v>
      </c>
      <c r="AA681" t="s">
        <v>2467</v>
      </c>
      <c r="AB681" t="s">
        <v>1718</v>
      </c>
      <c r="AC681" t="s">
        <v>1719</v>
      </c>
    </row>
    <row r="682" spans="1:29">
      <c r="A682" t="s">
        <v>1706</v>
      </c>
      <c r="B682">
        <v>4000018757</v>
      </c>
      <c r="C682" t="s">
        <v>2463</v>
      </c>
      <c r="D682" t="s">
        <v>1708</v>
      </c>
      <c r="E682">
        <v>1151000</v>
      </c>
      <c r="F682">
        <v>249028014</v>
      </c>
      <c r="G682">
        <v>36734348</v>
      </c>
      <c r="H682" t="s">
        <v>1711</v>
      </c>
      <c r="I682" t="s">
        <v>1390</v>
      </c>
      <c r="J682" t="s">
        <v>1390</v>
      </c>
      <c r="K682" t="s">
        <v>1393</v>
      </c>
      <c r="L682">
        <v>249028014</v>
      </c>
      <c r="M682" t="s">
        <v>1390</v>
      </c>
      <c r="N682" t="s">
        <v>1480</v>
      </c>
      <c r="O682">
        <v>255031399</v>
      </c>
      <c r="P682" t="s">
        <v>2465</v>
      </c>
      <c r="Q682" t="s">
        <v>1231</v>
      </c>
      <c r="R682">
        <v>1</v>
      </c>
      <c r="S682">
        <v>0</v>
      </c>
      <c r="T682" t="s">
        <v>1713</v>
      </c>
      <c r="U682" t="s">
        <v>1253</v>
      </c>
      <c r="V682" s="45">
        <v>2222304</v>
      </c>
      <c r="W682">
        <v>36734348</v>
      </c>
      <c r="X682" t="s">
        <v>2508</v>
      </c>
      <c r="Y682" t="s">
        <v>1233</v>
      </c>
      <c r="Z682" t="s">
        <v>1803</v>
      </c>
      <c r="AA682" t="s">
        <v>2467</v>
      </c>
      <c r="AB682" t="s">
        <v>1718</v>
      </c>
      <c r="AC682" t="s">
        <v>1719</v>
      </c>
    </row>
    <row r="683" spans="1:29">
      <c r="A683" t="s">
        <v>1706</v>
      </c>
      <c r="B683">
        <v>4000018757</v>
      </c>
      <c r="C683" t="s">
        <v>2463</v>
      </c>
      <c r="D683" t="s">
        <v>1708</v>
      </c>
      <c r="E683">
        <v>1151000</v>
      </c>
      <c r="F683">
        <v>249028849</v>
      </c>
      <c r="G683">
        <v>36740958</v>
      </c>
      <c r="H683" t="s">
        <v>1711</v>
      </c>
      <c r="I683" t="s">
        <v>1667</v>
      </c>
      <c r="J683" t="s">
        <v>1667</v>
      </c>
      <c r="K683" t="s">
        <v>1667</v>
      </c>
      <c r="L683">
        <v>249028849</v>
      </c>
      <c r="M683" t="s">
        <v>1667</v>
      </c>
      <c r="N683" t="s">
        <v>1947</v>
      </c>
      <c r="O683">
        <v>255032559</v>
      </c>
      <c r="P683" t="s">
        <v>2465</v>
      </c>
      <c r="Q683" t="s">
        <v>1231</v>
      </c>
      <c r="R683">
        <v>1</v>
      </c>
      <c r="S683">
        <v>0</v>
      </c>
      <c r="T683" t="s">
        <v>1713</v>
      </c>
      <c r="U683" t="s">
        <v>1253</v>
      </c>
      <c r="V683" s="45">
        <v>73425</v>
      </c>
      <c r="W683">
        <v>36740958</v>
      </c>
      <c r="X683" t="s">
        <v>2509</v>
      </c>
      <c r="Y683" t="s">
        <v>1233</v>
      </c>
      <c r="Z683" t="s">
        <v>1803</v>
      </c>
      <c r="AA683" t="s">
        <v>2467</v>
      </c>
      <c r="AB683" t="s">
        <v>1718</v>
      </c>
      <c r="AC683" t="s">
        <v>1719</v>
      </c>
    </row>
    <row r="684" spans="1:29">
      <c r="A684" t="s">
        <v>1706</v>
      </c>
      <c r="B684">
        <v>4000018757</v>
      </c>
      <c r="C684" t="s">
        <v>2463</v>
      </c>
      <c r="D684" t="s">
        <v>1708</v>
      </c>
      <c r="E684">
        <v>1151000</v>
      </c>
      <c r="F684">
        <v>249028850</v>
      </c>
      <c r="G684">
        <v>36740959</v>
      </c>
      <c r="H684" t="s">
        <v>1711</v>
      </c>
      <c r="I684" t="s">
        <v>1667</v>
      </c>
      <c r="J684" t="s">
        <v>1667</v>
      </c>
      <c r="K684" t="s">
        <v>1667</v>
      </c>
      <c r="L684">
        <v>249028850</v>
      </c>
      <c r="M684" t="s">
        <v>1667</v>
      </c>
      <c r="N684" t="s">
        <v>1947</v>
      </c>
      <c r="O684">
        <v>255032559</v>
      </c>
      <c r="P684" t="s">
        <v>2465</v>
      </c>
      <c r="Q684" t="s">
        <v>1231</v>
      </c>
      <c r="R684">
        <v>1</v>
      </c>
      <c r="S684">
        <v>0</v>
      </c>
      <c r="T684" t="s">
        <v>1713</v>
      </c>
      <c r="U684" t="s">
        <v>1253</v>
      </c>
      <c r="V684" s="45">
        <v>50563</v>
      </c>
      <c r="W684">
        <v>36740959</v>
      </c>
      <c r="X684" t="s">
        <v>2509</v>
      </c>
      <c r="Y684" t="s">
        <v>1233</v>
      </c>
      <c r="Z684" t="s">
        <v>1803</v>
      </c>
      <c r="AA684" t="s">
        <v>2467</v>
      </c>
      <c r="AB684" t="s">
        <v>1718</v>
      </c>
      <c r="AC684" t="s">
        <v>1719</v>
      </c>
    </row>
    <row r="685" spans="1:29">
      <c r="A685" t="s">
        <v>1706</v>
      </c>
      <c r="B685">
        <v>4000018757</v>
      </c>
      <c r="C685" t="s">
        <v>2463</v>
      </c>
      <c r="D685" t="s">
        <v>1708</v>
      </c>
      <c r="E685">
        <v>1151000</v>
      </c>
      <c r="F685">
        <v>249030149</v>
      </c>
      <c r="G685">
        <v>36747092</v>
      </c>
      <c r="H685" t="s">
        <v>1711</v>
      </c>
      <c r="I685" t="s">
        <v>1404</v>
      </c>
      <c r="J685" t="s">
        <v>1404</v>
      </c>
      <c r="K685" t="s">
        <v>1404</v>
      </c>
      <c r="L685">
        <v>249030149</v>
      </c>
      <c r="M685" t="s">
        <v>1404</v>
      </c>
      <c r="N685" t="s">
        <v>1407</v>
      </c>
      <c r="O685">
        <v>255033190</v>
      </c>
      <c r="P685" t="s">
        <v>2465</v>
      </c>
      <c r="Q685" t="s">
        <v>1231</v>
      </c>
      <c r="R685">
        <v>1</v>
      </c>
      <c r="S685">
        <v>0</v>
      </c>
      <c r="T685" t="s">
        <v>1713</v>
      </c>
      <c r="U685" t="s">
        <v>1253</v>
      </c>
      <c r="V685" s="45">
        <v>1378114</v>
      </c>
      <c r="W685">
        <v>36747092</v>
      </c>
      <c r="X685" t="s">
        <v>2510</v>
      </c>
      <c r="Y685" t="s">
        <v>1233</v>
      </c>
      <c r="Z685" t="s">
        <v>1803</v>
      </c>
      <c r="AA685" t="s">
        <v>2467</v>
      </c>
      <c r="AB685" t="s">
        <v>1718</v>
      </c>
      <c r="AC685" t="s">
        <v>1719</v>
      </c>
    </row>
    <row r="686" spans="1:29">
      <c r="A686" t="s">
        <v>1706</v>
      </c>
      <c r="B686">
        <v>4000018757</v>
      </c>
      <c r="C686" t="s">
        <v>2463</v>
      </c>
      <c r="D686" t="s">
        <v>1708</v>
      </c>
      <c r="E686">
        <v>1151000</v>
      </c>
      <c r="F686">
        <v>249031884</v>
      </c>
      <c r="G686">
        <v>36753344</v>
      </c>
      <c r="H686" t="s">
        <v>1711</v>
      </c>
      <c r="I686" t="s">
        <v>1410</v>
      </c>
      <c r="J686" t="s">
        <v>1410</v>
      </c>
      <c r="K686" t="s">
        <v>1410</v>
      </c>
      <c r="L686">
        <v>249031884</v>
      </c>
      <c r="M686" t="s">
        <v>1410</v>
      </c>
      <c r="N686" t="s">
        <v>1724</v>
      </c>
      <c r="O686">
        <v>255000612</v>
      </c>
      <c r="P686" t="s">
        <v>2465</v>
      </c>
      <c r="Q686" t="s">
        <v>1231</v>
      </c>
      <c r="R686">
        <v>1</v>
      </c>
      <c r="S686">
        <v>0</v>
      </c>
      <c r="T686" t="s">
        <v>1713</v>
      </c>
      <c r="U686" t="s">
        <v>1253</v>
      </c>
      <c r="V686" s="45">
        <v>85374</v>
      </c>
      <c r="W686">
        <v>36753344</v>
      </c>
      <c r="X686" t="s">
        <v>2511</v>
      </c>
      <c r="Y686" t="s">
        <v>1233</v>
      </c>
      <c r="Z686" t="s">
        <v>1803</v>
      </c>
      <c r="AA686" t="s">
        <v>2467</v>
      </c>
      <c r="AB686" t="s">
        <v>1718</v>
      </c>
      <c r="AC686" t="s">
        <v>1719</v>
      </c>
    </row>
    <row r="687" spans="1:29">
      <c r="A687" t="s">
        <v>1706</v>
      </c>
      <c r="B687">
        <v>4000018757</v>
      </c>
      <c r="C687" t="s">
        <v>2463</v>
      </c>
      <c r="D687" t="s">
        <v>1708</v>
      </c>
      <c r="E687">
        <v>1151000</v>
      </c>
      <c r="F687">
        <v>249031886</v>
      </c>
      <c r="G687">
        <v>36753345</v>
      </c>
      <c r="H687" t="s">
        <v>1711</v>
      </c>
      <c r="I687" t="s">
        <v>1410</v>
      </c>
      <c r="J687" t="s">
        <v>1410</v>
      </c>
      <c r="K687" t="s">
        <v>1410</v>
      </c>
      <c r="L687">
        <v>249031886</v>
      </c>
      <c r="M687" t="s">
        <v>1410</v>
      </c>
      <c r="N687" t="s">
        <v>1724</v>
      </c>
      <c r="O687">
        <v>255000612</v>
      </c>
      <c r="P687" t="s">
        <v>2465</v>
      </c>
      <c r="Q687" t="s">
        <v>1231</v>
      </c>
      <c r="R687">
        <v>1</v>
      </c>
      <c r="S687">
        <v>0</v>
      </c>
      <c r="T687" t="s">
        <v>1713</v>
      </c>
      <c r="U687" t="s">
        <v>1253</v>
      </c>
      <c r="V687" s="45">
        <v>70870</v>
      </c>
      <c r="W687">
        <v>36753345</v>
      </c>
      <c r="X687" t="s">
        <v>2511</v>
      </c>
      <c r="Y687" t="s">
        <v>1233</v>
      </c>
      <c r="Z687" t="s">
        <v>1803</v>
      </c>
      <c r="AA687" t="s">
        <v>2467</v>
      </c>
      <c r="AB687" t="s">
        <v>1718</v>
      </c>
      <c r="AC687" t="s">
        <v>1719</v>
      </c>
    </row>
    <row r="688" spans="1:29">
      <c r="A688" t="s">
        <v>1706</v>
      </c>
      <c r="B688">
        <v>4000018757</v>
      </c>
      <c r="C688" t="s">
        <v>2463</v>
      </c>
      <c r="D688" t="s">
        <v>1708</v>
      </c>
      <c r="E688">
        <v>1151000</v>
      </c>
      <c r="F688">
        <v>255000140</v>
      </c>
      <c r="G688" t="s">
        <v>1710</v>
      </c>
      <c r="H688" t="s">
        <v>1711</v>
      </c>
      <c r="I688" t="s">
        <v>1720</v>
      </c>
      <c r="J688" t="s">
        <v>1720</v>
      </c>
      <c r="K688" t="s">
        <v>1721</v>
      </c>
      <c r="L688">
        <v>255000140</v>
      </c>
      <c r="M688" t="s">
        <v>1233</v>
      </c>
      <c r="N688" t="s">
        <v>1720</v>
      </c>
      <c r="O688">
        <v>255000140</v>
      </c>
      <c r="P688" t="s">
        <v>1713</v>
      </c>
      <c r="Q688" t="s">
        <v>1231</v>
      </c>
      <c r="R688" t="s">
        <v>1714</v>
      </c>
      <c r="S688">
        <v>0</v>
      </c>
      <c r="T688">
        <v>0</v>
      </c>
      <c r="U688" t="s">
        <v>1253</v>
      </c>
      <c r="V688" t="s">
        <v>2512</v>
      </c>
      <c r="W688" t="s">
        <v>1709</v>
      </c>
      <c r="X688" t="s">
        <v>1722</v>
      </c>
      <c r="Y688" t="s">
        <v>1233</v>
      </c>
      <c r="Z688" t="s">
        <v>1723</v>
      </c>
      <c r="AA688" t="s">
        <v>1717</v>
      </c>
      <c r="AB688" t="s">
        <v>1718</v>
      </c>
      <c r="AC688" t="s">
        <v>1719</v>
      </c>
    </row>
    <row r="689" spans="1:29">
      <c r="A689" t="s">
        <v>1706</v>
      </c>
      <c r="B689">
        <v>4000018757</v>
      </c>
      <c r="C689" t="s">
        <v>2463</v>
      </c>
      <c r="D689" t="s">
        <v>1708</v>
      </c>
      <c r="E689">
        <v>1151000</v>
      </c>
      <c r="F689">
        <v>255000612</v>
      </c>
      <c r="G689" t="s">
        <v>1710</v>
      </c>
      <c r="H689" t="s">
        <v>1711</v>
      </c>
      <c r="I689" t="s">
        <v>1724</v>
      </c>
      <c r="J689" t="s">
        <v>1724</v>
      </c>
      <c r="K689" t="s">
        <v>1725</v>
      </c>
      <c r="L689">
        <v>255000612</v>
      </c>
      <c r="M689" t="s">
        <v>1233</v>
      </c>
      <c r="N689" t="s">
        <v>1724</v>
      </c>
      <c r="O689">
        <v>255000612</v>
      </c>
      <c r="P689" t="s">
        <v>1713</v>
      </c>
      <c r="Q689" t="s">
        <v>1231</v>
      </c>
      <c r="R689" t="s">
        <v>1714</v>
      </c>
      <c r="S689">
        <v>0</v>
      </c>
      <c r="T689">
        <v>0</v>
      </c>
      <c r="U689" t="s">
        <v>1253</v>
      </c>
      <c r="V689" t="s">
        <v>2513</v>
      </c>
      <c r="W689" t="s">
        <v>1709</v>
      </c>
      <c r="X689" t="s">
        <v>1726</v>
      </c>
      <c r="Y689" t="s">
        <v>1233</v>
      </c>
      <c r="Z689" t="s">
        <v>1727</v>
      </c>
      <c r="AA689" t="s">
        <v>1717</v>
      </c>
      <c r="AB689" t="s">
        <v>1718</v>
      </c>
      <c r="AC689" t="s">
        <v>1719</v>
      </c>
    </row>
    <row r="690" spans="1:29">
      <c r="A690" t="s">
        <v>1706</v>
      </c>
      <c r="B690">
        <v>4000018757</v>
      </c>
      <c r="C690" t="s">
        <v>2463</v>
      </c>
      <c r="D690" t="s">
        <v>1708</v>
      </c>
      <c r="E690">
        <v>1151000</v>
      </c>
      <c r="F690">
        <v>255000789</v>
      </c>
      <c r="G690" t="s">
        <v>1710</v>
      </c>
      <c r="H690" t="s">
        <v>1711</v>
      </c>
      <c r="I690" t="s">
        <v>1728</v>
      </c>
      <c r="J690" t="s">
        <v>1728</v>
      </c>
      <c r="K690" t="s">
        <v>1729</v>
      </c>
      <c r="L690">
        <v>255000789</v>
      </c>
      <c r="M690" t="s">
        <v>1233</v>
      </c>
      <c r="N690" t="s">
        <v>1728</v>
      </c>
      <c r="O690">
        <v>255000789</v>
      </c>
      <c r="P690" t="s">
        <v>1713</v>
      </c>
      <c r="Q690" t="s">
        <v>1231</v>
      </c>
      <c r="R690" t="s">
        <v>1714</v>
      </c>
      <c r="S690">
        <v>0</v>
      </c>
      <c r="T690">
        <v>0</v>
      </c>
      <c r="U690" t="s">
        <v>1253</v>
      </c>
      <c r="V690" t="s">
        <v>2514</v>
      </c>
      <c r="W690" t="s">
        <v>1709</v>
      </c>
      <c r="X690" t="s">
        <v>1730</v>
      </c>
      <c r="Y690" t="s">
        <v>1233</v>
      </c>
      <c r="Z690" t="s">
        <v>1731</v>
      </c>
      <c r="AA690" t="s">
        <v>1717</v>
      </c>
      <c r="AB690" t="s">
        <v>1718</v>
      </c>
      <c r="AC690" t="s">
        <v>1719</v>
      </c>
    </row>
    <row r="691" spans="1:29">
      <c r="A691" t="s">
        <v>1706</v>
      </c>
      <c r="B691">
        <v>4000018757</v>
      </c>
      <c r="C691" t="s">
        <v>2463</v>
      </c>
      <c r="D691" t="s">
        <v>1708</v>
      </c>
      <c r="E691">
        <v>1151000</v>
      </c>
      <c r="F691">
        <v>255001123</v>
      </c>
      <c r="G691" t="s">
        <v>1710</v>
      </c>
      <c r="H691" t="s">
        <v>1711</v>
      </c>
      <c r="I691" t="s">
        <v>1520</v>
      </c>
      <c r="J691" t="s">
        <v>1520</v>
      </c>
      <c r="K691" t="s">
        <v>1732</v>
      </c>
      <c r="L691">
        <v>255001123</v>
      </c>
      <c r="M691" t="s">
        <v>1233</v>
      </c>
      <c r="N691" t="s">
        <v>1520</v>
      </c>
      <c r="O691">
        <v>255001123</v>
      </c>
      <c r="P691" t="s">
        <v>1713</v>
      </c>
      <c r="Q691" t="s">
        <v>1231</v>
      </c>
      <c r="R691" t="s">
        <v>1714</v>
      </c>
      <c r="S691">
        <v>0</v>
      </c>
      <c r="T691">
        <v>0</v>
      </c>
      <c r="U691" t="s">
        <v>1253</v>
      </c>
      <c r="V691" t="s">
        <v>2515</v>
      </c>
      <c r="W691" t="s">
        <v>1709</v>
      </c>
      <c r="X691" t="s">
        <v>1733</v>
      </c>
      <c r="Y691" t="s">
        <v>1233</v>
      </c>
      <c r="Z691" t="s">
        <v>1734</v>
      </c>
      <c r="AA691" t="s">
        <v>1717</v>
      </c>
      <c r="AB691" t="s">
        <v>1718</v>
      </c>
      <c r="AC691" t="s">
        <v>1719</v>
      </c>
    </row>
    <row r="692" spans="1:29">
      <c r="A692" t="s">
        <v>1706</v>
      </c>
      <c r="B692">
        <v>4000018757</v>
      </c>
      <c r="C692" t="s">
        <v>2463</v>
      </c>
      <c r="D692" t="s">
        <v>1708</v>
      </c>
      <c r="E692">
        <v>1151000</v>
      </c>
      <c r="F692">
        <v>255001335</v>
      </c>
      <c r="G692" t="s">
        <v>1710</v>
      </c>
      <c r="H692" t="s">
        <v>1711</v>
      </c>
      <c r="I692" t="s">
        <v>1423</v>
      </c>
      <c r="J692" t="s">
        <v>1423</v>
      </c>
      <c r="K692" t="s">
        <v>1616</v>
      </c>
      <c r="L692">
        <v>255001335</v>
      </c>
      <c r="M692" t="s">
        <v>1233</v>
      </c>
      <c r="N692" t="s">
        <v>1423</v>
      </c>
      <c r="O692">
        <v>255001335</v>
      </c>
      <c r="P692" t="s">
        <v>1713</v>
      </c>
      <c r="Q692" t="s">
        <v>1231</v>
      </c>
      <c r="R692" t="s">
        <v>1714</v>
      </c>
      <c r="S692">
        <v>0</v>
      </c>
      <c r="T692">
        <v>0</v>
      </c>
      <c r="U692" t="s">
        <v>1253</v>
      </c>
      <c r="V692" t="s">
        <v>2516</v>
      </c>
      <c r="W692" t="s">
        <v>1709</v>
      </c>
      <c r="X692" t="s">
        <v>1735</v>
      </c>
      <c r="Y692" t="s">
        <v>1233</v>
      </c>
      <c r="Z692" t="s">
        <v>1736</v>
      </c>
      <c r="AA692" t="s">
        <v>1717</v>
      </c>
      <c r="AB692" t="s">
        <v>1718</v>
      </c>
      <c r="AC692" t="s">
        <v>1719</v>
      </c>
    </row>
    <row r="693" spans="1:29">
      <c r="A693" t="s">
        <v>1706</v>
      </c>
      <c r="B693">
        <v>4000018757</v>
      </c>
      <c r="C693" t="s">
        <v>2463</v>
      </c>
      <c r="D693" t="s">
        <v>1708</v>
      </c>
      <c r="E693">
        <v>1151000</v>
      </c>
      <c r="F693">
        <v>255002743</v>
      </c>
      <c r="G693" t="s">
        <v>1710</v>
      </c>
      <c r="H693" t="s">
        <v>1711</v>
      </c>
      <c r="I693" t="s">
        <v>1750</v>
      </c>
      <c r="J693" t="s">
        <v>1750</v>
      </c>
      <c r="K693" t="s">
        <v>1751</v>
      </c>
      <c r="L693">
        <v>255002743</v>
      </c>
      <c r="M693" t="s">
        <v>1233</v>
      </c>
      <c r="N693" t="s">
        <v>1750</v>
      </c>
      <c r="O693">
        <v>255002743</v>
      </c>
      <c r="P693" t="s">
        <v>1713</v>
      </c>
      <c r="Q693" t="s">
        <v>1231</v>
      </c>
      <c r="R693" t="s">
        <v>1714</v>
      </c>
      <c r="S693">
        <v>0</v>
      </c>
      <c r="T693">
        <v>0</v>
      </c>
      <c r="U693" t="s">
        <v>1253</v>
      </c>
      <c r="V693" t="s">
        <v>2517</v>
      </c>
      <c r="W693" t="s">
        <v>1709</v>
      </c>
      <c r="X693" t="s">
        <v>1752</v>
      </c>
      <c r="Y693" t="s">
        <v>1233</v>
      </c>
      <c r="Z693" t="s">
        <v>1753</v>
      </c>
      <c r="AA693" t="s">
        <v>1717</v>
      </c>
      <c r="AB693" t="s">
        <v>1718</v>
      </c>
      <c r="AC693" t="s">
        <v>1719</v>
      </c>
    </row>
    <row r="694" spans="1:29">
      <c r="A694" t="s">
        <v>1706</v>
      </c>
      <c r="B694">
        <v>4000018757</v>
      </c>
      <c r="C694" t="s">
        <v>2463</v>
      </c>
      <c r="D694" t="s">
        <v>1708</v>
      </c>
      <c r="E694">
        <v>1151000</v>
      </c>
      <c r="F694">
        <v>255003088</v>
      </c>
      <c r="G694" t="s">
        <v>1710</v>
      </c>
      <c r="H694" t="s">
        <v>1711</v>
      </c>
      <c r="I694" t="s">
        <v>1754</v>
      </c>
      <c r="J694" t="s">
        <v>1754</v>
      </c>
      <c r="K694" t="s">
        <v>1755</v>
      </c>
      <c r="L694">
        <v>255003088</v>
      </c>
      <c r="M694" t="s">
        <v>1233</v>
      </c>
      <c r="N694" t="s">
        <v>1754</v>
      </c>
      <c r="O694">
        <v>255003088</v>
      </c>
      <c r="P694" t="s">
        <v>1713</v>
      </c>
      <c r="Q694" t="s">
        <v>1231</v>
      </c>
      <c r="R694" t="s">
        <v>1714</v>
      </c>
      <c r="S694">
        <v>0</v>
      </c>
      <c r="T694">
        <v>0</v>
      </c>
      <c r="U694" t="s">
        <v>1253</v>
      </c>
      <c r="V694" t="s">
        <v>2518</v>
      </c>
      <c r="W694" t="s">
        <v>1709</v>
      </c>
      <c r="X694" t="s">
        <v>1756</v>
      </c>
      <c r="Y694" t="s">
        <v>1233</v>
      </c>
      <c r="Z694" t="s">
        <v>1757</v>
      </c>
      <c r="AA694" t="s">
        <v>1717</v>
      </c>
      <c r="AB694" t="s">
        <v>1718</v>
      </c>
      <c r="AC694" t="s">
        <v>1719</v>
      </c>
    </row>
    <row r="695" spans="1:29">
      <c r="A695" t="s">
        <v>1706</v>
      </c>
      <c r="B695">
        <v>4000018757</v>
      </c>
      <c r="C695" t="s">
        <v>2463</v>
      </c>
      <c r="D695" t="s">
        <v>1708</v>
      </c>
      <c r="E695">
        <v>1151000</v>
      </c>
      <c r="F695">
        <v>255004244</v>
      </c>
      <c r="G695" t="s">
        <v>1710</v>
      </c>
      <c r="H695" t="s">
        <v>1711</v>
      </c>
      <c r="I695" t="s">
        <v>1428</v>
      </c>
      <c r="J695" t="s">
        <v>1428</v>
      </c>
      <c r="K695" t="s">
        <v>1769</v>
      </c>
      <c r="L695">
        <v>255004244</v>
      </c>
      <c r="M695" t="s">
        <v>1233</v>
      </c>
      <c r="N695" t="s">
        <v>1428</v>
      </c>
      <c r="O695">
        <v>255004244</v>
      </c>
      <c r="P695" t="s">
        <v>1713</v>
      </c>
      <c r="Q695" t="s">
        <v>1231</v>
      </c>
      <c r="R695" t="s">
        <v>1714</v>
      </c>
      <c r="S695">
        <v>0</v>
      </c>
      <c r="T695">
        <v>0</v>
      </c>
      <c r="U695" t="s">
        <v>1253</v>
      </c>
      <c r="V695" t="s">
        <v>2519</v>
      </c>
      <c r="W695" t="s">
        <v>1709</v>
      </c>
      <c r="X695" t="s">
        <v>1770</v>
      </c>
      <c r="Y695" t="s">
        <v>1233</v>
      </c>
      <c r="Z695" t="s">
        <v>1771</v>
      </c>
      <c r="AA695" t="s">
        <v>1717</v>
      </c>
      <c r="AB695" t="s">
        <v>1718</v>
      </c>
      <c r="AC695" t="s">
        <v>1719</v>
      </c>
    </row>
    <row r="696" spans="1:29">
      <c r="A696" t="s">
        <v>1706</v>
      </c>
      <c r="B696">
        <v>4000018757</v>
      </c>
      <c r="C696" t="s">
        <v>2463</v>
      </c>
      <c r="D696" t="s">
        <v>1708</v>
      </c>
      <c r="E696">
        <v>1151000</v>
      </c>
      <c r="F696">
        <v>255004980</v>
      </c>
      <c r="G696" t="s">
        <v>1710</v>
      </c>
      <c r="H696" t="s">
        <v>1711</v>
      </c>
      <c r="I696" t="s">
        <v>1778</v>
      </c>
      <c r="J696" t="s">
        <v>1778</v>
      </c>
      <c r="K696" t="s">
        <v>1779</v>
      </c>
      <c r="L696">
        <v>255004980</v>
      </c>
      <c r="M696" t="s">
        <v>1233</v>
      </c>
      <c r="N696" t="s">
        <v>1778</v>
      </c>
      <c r="O696">
        <v>255004980</v>
      </c>
      <c r="P696" t="s">
        <v>1713</v>
      </c>
      <c r="Q696" t="s">
        <v>1231</v>
      </c>
      <c r="R696" t="s">
        <v>1714</v>
      </c>
      <c r="S696">
        <v>0</v>
      </c>
      <c r="T696">
        <v>0</v>
      </c>
      <c r="U696" t="s">
        <v>1253</v>
      </c>
      <c r="V696" t="s">
        <v>2520</v>
      </c>
      <c r="W696" t="s">
        <v>1709</v>
      </c>
      <c r="X696" t="s">
        <v>1780</v>
      </c>
      <c r="Y696" t="s">
        <v>1233</v>
      </c>
      <c r="Z696" t="s">
        <v>1781</v>
      </c>
      <c r="AA696" t="s">
        <v>1717</v>
      </c>
      <c r="AB696" t="s">
        <v>1718</v>
      </c>
      <c r="AC696" t="s">
        <v>1719</v>
      </c>
    </row>
    <row r="697" spans="1:29">
      <c r="A697" t="s">
        <v>1706</v>
      </c>
      <c r="B697">
        <v>4000018757</v>
      </c>
      <c r="C697" t="s">
        <v>2463</v>
      </c>
      <c r="D697" t="s">
        <v>1708</v>
      </c>
      <c r="E697">
        <v>1151000</v>
      </c>
      <c r="F697">
        <v>255005669</v>
      </c>
      <c r="G697" t="s">
        <v>1710</v>
      </c>
      <c r="H697" t="s">
        <v>1711</v>
      </c>
      <c r="I697" t="s">
        <v>1787</v>
      </c>
      <c r="J697" t="s">
        <v>1787</v>
      </c>
      <c r="K697" t="s">
        <v>1788</v>
      </c>
      <c r="L697">
        <v>255005669</v>
      </c>
      <c r="M697" t="s">
        <v>1233</v>
      </c>
      <c r="N697" t="s">
        <v>1787</v>
      </c>
      <c r="O697">
        <v>255005669</v>
      </c>
      <c r="P697" t="s">
        <v>1713</v>
      </c>
      <c r="Q697" t="s">
        <v>1231</v>
      </c>
      <c r="R697" t="s">
        <v>1714</v>
      </c>
      <c r="S697">
        <v>0</v>
      </c>
      <c r="T697">
        <v>0</v>
      </c>
      <c r="U697" t="s">
        <v>1253</v>
      </c>
      <c r="V697" t="s">
        <v>2521</v>
      </c>
      <c r="W697" t="s">
        <v>1709</v>
      </c>
      <c r="X697" t="s">
        <v>1789</v>
      </c>
      <c r="Y697" t="s">
        <v>1233</v>
      </c>
      <c r="Z697" t="s">
        <v>1790</v>
      </c>
      <c r="AA697" t="s">
        <v>1717</v>
      </c>
      <c r="AB697" t="s">
        <v>1718</v>
      </c>
      <c r="AC697" t="s">
        <v>1719</v>
      </c>
    </row>
    <row r="698" spans="1:29">
      <c r="A698" t="s">
        <v>1706</v>
      </c>
      <c r="B698">
        <v>4000018757</v>
      </c>
      <c r="C698" t="s">
        <v>2463</v>
      </c>
      <c r="D698" t="s">
        <v>1708</v>
      </c>
      <c r="E698">
        <v>1151000</v>
      </c>
      <c r="F698">
        <v>255008691</v>
      </c>
      <c r="G698" t="s">
        <v>1710</v>
      </c>
      <c r="H698" t="s">
        <v>1711</v>
      </c>
      <c r="I698" t="s">
        <v>1417</v>
      </c>
      <c r="J698" t="s">
        <v>1417</v>
      </c>
      <c r="K698" t="s">
        <v>1822</v>
      </c>
      <c r="L698">
        <v>255008691</v>
      </c>
      <c r="M698" t="s">
        <v>1233</v>
      </c>
      <c r="N698" t="s">
        <v>1417</v>
      </c>
      <c r="O698">
        <v>255008691</v>
      </c>
      <c r="P698" t="s">
        <v>1713</v>
      </c>
      <c r="Q698" t="s">
        <v>1231</v>
      </c>
      <c r="R698" t="s">
        <v>1714</v>
      </c>
      <c r="S698">
        <v>0</v>
      </c>
      <c r="T698">
        <v>0</v>
      </c>
      <c r="U698" t="s">
        <v>1253</v>
      </c>
      <c r="V698" t="s">
        <v>2522</v>
      </c>
      <c r="W698" t="s">
        <v>1709</v>
      </c>
      <c r="X698" t="s">
        <v>1823</v>
      </c>
      <c r="Y698" t="s">
        <v>1233</v>
      </c>
      <c r="Z698" t="s">
        <v>1824</v>
      </c>
      <c r="AA698" t="s">
        <v>1717</v>
      </c>
      <c r="AB698" t="s">
        <v>1718</v>
      </c>
      <c r="AC698" t="s">
        <v>1719</v>
      </c>
    </row>
    <row r="699" spans="1:29">
      <c r="A699" t="s">
        <v>1706</v>
      </c>
      <c r="B699">
        <v>4000018757</v>
      </c>
      <c r="C699" t="s">
        <v>2463</v>
      </c>
      <c r="D699" t="s">
        <v>1708</v>
      </c>
      <c r="E699">
        <v>1151000</v>
      </c>
      <c r="F699">
        <v>255009352</v>
      </c>
      <c r="G699" t="s">
        <v>1710</v>
      </c>
      <c r="H699" t="s">
        <v>1711</v>
      </c>
      <c r="I699" t="s">
        <v>1466</v>
      </c>
      <c r="J699" t="s">
        <v>1466</v>
      </c>
      <c r="K699" t="s">
        <v>1825</v>
      </c>
      <c r="L699">
        <v>255009352</v>
      </c>
      <c r="M699" t="s">
        <v>1233</v>
      </c>
      <c r="N699" t="s">
        <v>1466</v>
      </c>
      <c r="O699">
        <v>255009352</v>
      </c>
      <c r="P699" t="s">
        <v>1713</v>
      </c>
      <c r="Q699" t="s">
        <v>1231</v>
      </c>
      <c r="R699" t="s">
        <v>1714</v>
      </c>
      <c r="S699">
        <v>0</v>
      </c>
      <c r="T699">
        <v>0</v>
      </c>
      <c r="U699" t="s">
        <v>1253</v>
      </c>
      <c r="V699" t="s">
        <v>2523</v>
      </c>
      <c r="W699" t="s">
        <v>1709</v>
      </c>
      <c r="X699" t="s">
        <v>1826</v>
      </c>
      <c r="Y699" t="s">
        <v>1233</v>
      </c>
      <c r="Z699" t="s">
        <v>1827</v>
      </c>
      <c r="AA699" t="s">
        <v>1717</v>
      </c>
      <c r="AB699" t="s">
        <v>1718</v>
      </c>
      <c r="AC699" t="s">
        <v>1719</v>
      </c>
    </row>
    <row r="700" spans="1:29">
      <c r="A700" t="s">
        <v>1706</v>
      </c>
      <c r="B700">
        <v>4000018757</v>
      </c>
      <c r="C700" t="s">
        <v>2463</v>
      </c>
      <c r="D700" t="s">
        <v>1708</v>
      </c>
      <c r="E700">
        <v>1151000</v>
      </c>
      <c r="F700">
        <v>255012071</v>
      </c>
      <c r="G700" t="s">
        <v>1710</v>
      </c>
      <c r="H700" t="s">
        <v>1711</v>
      </c>
      <c r="I700" t="s">
        <v>1840</v>
      </c>
      <c r="J700" t="s">
        <v>1840</v>
      </c>
      <c r="K700" t="s">
        <v>1841</v>
      </c>
      <c r="L700">
        <v>255012071</v>
      </c>
      <c r="M700" t="s">
        <v>1233</v>
      </c>
      <c r="N700" t="s">
        <v>1840</v>
      </c>
      <c r="O700">
        <v>255012071</v>
      </c>
      <c r="P700" t="s">
        <v>1713</v>
      </c>
      <c r="Q700" t="s">
        <v>1231</v>
      </c>
      <c r="R700" t="s">
        <v>1714</v>
      </c>
      <c r="S700">
        <v>0</v>
      </c>
      <c r="T700">
        <v>0</v>
      </c>
      <c r="U700" t="s">
        <v>1253</v>
      </c>
      <c r="V700" t="s">
        <v>2524</v>
      </c>
      <c r="W700" t="s">
        <v>1709</v>
      </c>
      <c r="X700" t="s">
        <v>1842</v>
      </c>
      <c r="Y700" t="s">
        <v>1233</v>
      </c>
      <c r="Z700" t="s">
        <v>1843</v>
      </c>
      <c r="AA700" t="s">
        <v>1717</v>
      </c>
      <c r="AB700" t="s">
        <v>1718</v>
      </c>
      <c r="AC700" t="s">
        <v>1719</v>
      </c>
    </row>
    <row r="701" spans="1:29">
      <c r="A701" t="s">
        <v>1706</v>
      </c>
      <c r="B701">
        <v>4000018757</v>
      </c>
      <c r="C701" t="s">
        <v>2463</v>
      </c>
      <c r="D701" t="s">
        <v>1708</v>
      </c>
      <c r="E701">
        <v>1151000</v>
      </c>
      <c r="F701">
        <v>255013323</v>
      </c>
      <c r="G701" t="s">
        <v>1710</v>
      </c>
      <c r="H701" t="s">
        <v>1711</v>
      </c>
      <c r="I701" t="s">
        <v>1310</v>
      </c>
      <c r="J701" t="s">
        <v>1310</v>
      </c>
      <c r="K701" t="s">
        <v>1847</v>
      </c>
      <c r="L701">
        <v>255013323</v>
      </c>
      <c r="M701" t="s">
        <v>1233</v>
      </c>
      <c r="N701" t="s">
        <v>1310</v>
      </c>
      <c r="O701">
        <v>255013323</v>
      </c>
      <c r="P701" t="s">
        <v>1713</v>
      </c>
      <c r="Q701" t="s">
        <v>1231</v>
      </c>
      <c r="R701" t="s">
        <v>1714</v>
      </c>
      <c r="S701">
        <v>0</v>
      </c>
      <c r="T701">
        <v>0</v>
      </c>
      <c r="U701" t="s">
        <v>1253</v>
      </c>
      <c r="V701" t="s">
        <v>2525</v>
      </c>
      <c r="W701" t="s">
        <v>1709</v>
      </c>
      <c r="X701" t="s">
        <v>1848</v>
      </c>
      <c r="Y701" t="s">
        <v>1233</v>
      </c>
      <c r="Z701" t="s">
        <v>1849</v>
      </c>
      <c r="AA701" t="s">
        <v>1717</v>
      </c>
      <c r="AB701" t="s">
        <v>1718</v>
      </c>
      <c r="AC701" t="s">
        <v>1719</v>
      </c>
    </row>
    <row r="702" spans="1:29">
      <c r="A702" t="s">
        <v>1706</v>
      </c>
      <c r="B702">
        <v>4000018757</v>
      </c>
      <c r="C702" t="s">
        <v>2463</v>
      </c>
      <c r="D702" t="s">
        <v>1708</v>
      </c>
      <c r="E702">
        <v>1151000</v>
      </c>
      <c r="F702">
        <v>255014745</v>
      </c>
      <c r="G702" t="s">
        <v>1710</v>
      </c>
      <c r="H702" t="s">
        <v>1711</v>
      </c>
      <c r="I702" t="s">
        <v>1497</v>
      </c>
      <c r="J702" t="s">
        <v>1497</v>
      </c>
      <c r="K702" t="s">
        <v>1855</v>
      </c>
      <c r="L702">
        <v>255014745</v>
      </c>
      <c r="M702" t="s">
        <v>1233</v>
      </c>
      <c r="N702" t="s">
        <v>1497</v>
      </c>
      <c r="O702">
        <v>255014745</v>
      </c>
      <c r="P702" t="s">
        <v>1713</v>
      </c>
      <c r="Q702" t="s">
        <v>1231</v>
      </c>
      <c r="R702" t="s">
        <v>1714</v>
      </c>
      <c r="S702">
        <v>0</v>
      </c>
      <c r="T702">
        <v>0</v>
      </c>
      <c r="U702" t="s">
        <v>1253</v>
      </c>
      <c r="V702" t="s">
        <v>2526</v>
      </c>
      <c r="W702" t="s">
        <v>1709</v>
      </c>
      <c r="X702" t="s">
        <v>1856</v>
      </c>
      <c r="Y702" t="s">
        <v>1233</v>
      </c>
      <c r="Z702" t="s">
        <v>1857</v>
      </c>
      <c r="AA702" t="s">
        <v>1717</v>
      </c>
      <c r="AB702" t="s">
        <v>1718</v>
      </c>
      <c r="AC702" t="s">
        <v>1719</v>
      </c>
    </row>
    <row r="703" spans="1:29">
      <c r="A703" t="s">
        <v>1706</v>
      </c>
      <c r="B703">
        <v>4000018757</v>
      </c>
      <c r="C703" t="s">
        <v>2463</v>
      </c>
      <c r="D703" t="s">
        <v>1708</v>
      </c>
      <c r="E703">
        <v>1151000</v>
      </c>
      <c r="F703">
        <v>255015363</v>
      </c>
      <c r="G703" t="s">
        <v>1710</v>
      </c>
      <c r="H703" t="s">
        <v>1711</v>
      </c>
      <c r="I703" t="s">
        <v>1324</v>
      </c>
      <c r="J703" t="s">
        <v>1324</v>
      </c>
      <c r="K703" t="s">
        <v>1858</v>
      </c>
      <c r="L703">
        <v>255015363</v>
      </c>
      <c r="M703" t="s">
        <v>1233</v>
      </c>
      <c r="N703" t="s">
        <v>1324</v>
      </c>
      <c r="O703">
        <v>255015363</v>
      </c>
      <c r="P703" t="s">
        <v>1713</v>
      </c>
      <c r="Q703" t="s">
        <v>1231</v>
      </c>
      <c r="R703" t="s">
        <v>1714</v>
      </c>
      <c r="S703">
        <v>0</v>
      </c>
      <c r="T703">
        <v>0</v>
      </c>
      <c r="U703" t="s">
        <v>1253</v>
      </c>
      <c r="V703" t="s">
        <v>2527</v>
      </c>
      <c r="W703" t="s">
        <v>1709</v>
      </c>
      <c r="X703" t="s">
        <v>1859</v>
      </c>
      <c r="Y703" t="s">
        <v>1233</v>
      </c>
      <c r="Z703" t="s">
        <v>1860</v>
      </c>
      <c r="AA703" t="s">
        <v>1717</v>
      </c>
      <c r="AB703" t="s">
        <v>1718</v>
      </c>
      <c r="AC703" t="s">
        <v>1719</v>
      </c>
    </row>
    <row r="704" spans="1:29">
      <c r="A704" t="s">
        <v>1706</v>
      </c>
      <c r="B704">
        <v>4000018757</v>
      </c>
      <c r="C704" t="s">
        <v>2463</v>
      </c>
      <c r="D704" t="s">
        <v>1708</v>
      </c>
      <c r="E704">
        <v>1151000</v>
      </c>
      <c r="F704">
        <v>255016561</v>
      </c>
      <c r="G704" t="s">
        <v>1710</v>
      </c>
      <c r="H704" t="s">
        <v>1711</v>
      </c>
      <c r="I704" t="s">
        <v>1502</v>
      </c>
      <c r="J704" t="s">
        <v>1502</v>
      </c>
      <c r="K704" t="s">
        <v>1865</v>
      </c>
      <c r="L704">
        <v>255016561</v>
      </c>
      <c r="M704" t="s">
        <v>1502</v>
      </c>
      <c r="N704" t="s">
        <v>1502</v>
      </c>
      <c r="O704">
        <v>259005911</v>
      </c>
      <c r="P704" t="s">
        <v>1713</v>
      </c>
      <c r="Q704" t="s">
        <v>1231</v>
      </c>
      <c r="R704" t="s">
        <v>1714</v>
      </c>
      <c r="S704">
        <v>0</v>
      </c>
      <c r="T704" t="s">
        <v>1713</v>
      </c>
      <c r="U704" t="s">
        <v>1253</v>
      </c>
      <c r="V704" t="s">
        <v>2528</v>
      </c>
      <c r="W704" t="s">
        <v>1709</v>
      </c>
      <c r="X704" t="s">
        <v>1866</v>
      </c>
      <c r="Y704" t="s">
        <v>1233</v>
      </c>
      <c r="Z704" t="s">
        <v>1867</v>
      </c>
      <c r="AA704" t="s">
        <v>1717</v>
      </c>
      <c r="AB704" t="s">
        <v>1718</v>
      </c>
      <c r="AC704" t="s">
        <v>1719</v>
      </c>
    </row>
    <row r="705" spans="1:29">
      <c r="A705" t="s">
        <v>1706</v>
      </c>
      <c r="B705">
        <v>4000018757</v>
      </c>
      <c r="C705" t="s">
        <v>2463</v>
      </c>
      <c r="D705" t="s">
        <v>1708</v>
      </c>
      <c r="E705">
        <v>1151000</v>
      </c>
      <c r="F705">
        <v>255017122</v>
      </c>
      <c r="G705" t="s">
        <v>1710</v>
      </c>
      <c r="H705" t="s">
        <v>1711</v>
      </c>
      <c r="I705" t="s">
        <v>1502</v>
      </c>
      <c r="J705" t="s">
        <v>1502</v>
      </c>
      <c r="K705" t="s">
        <v>1459</v>
      </c>
      <c r="L705">
        <v>255017122</v>
      </c>
      <c r="M705" t="s">
        <v>1233</v>
      </c>
      <c r="N705" t="s">
        <v>1502</v>
      </c>
      <c r="O705">
        <v>255017122</v>
      </c>
      <c r="P705" t="s">
        <v>1713</v>
      </c>
      <c r="Q705" t="s">
        <v>1231</v>
      </c>
      <c r="R705" t="s">
        <v>1714</v>
      </c>
      <c r="S705">
        <v>0</v>
      </c>
      <c r="T705">
        <v>0</v>
      </c>
      <c r="U705" t="s">
        <v>1253</v>
      </c>
      <c r="V705" t="s">
        <v>2528</v>
      </c>
      <c r="W705" t="s">
        <v>1709</v>
      </c>
      <c r="X705" t="s">
        <v>1868</v>
      </c>
      <c r="Y705" t="s">
        <v>1233</v>
      </c>
      <c r="Z705" t="s">
        <v>1869</v>
      </c>
      <c r="AA705" t="s">
        <v>1717</v>
      </c>
      <c r="AB705" t="s">
        <v>1718</v>
      </c>
      <c r="AC705" t="s">
        <v>1719</v>
      </c>
    </row>
    <row r="706" spans="1:29">
      <c r="A706" t="s">
        <v>1706</v>
      </c>
      <c r="B706">
        <v>4000018757</v>
      </c>
      <c r="C706" t="s">
        <v>2463</v>
      </c>
      <c r="D706" t="s">
        <v>1708</v>
      </c>
      <c r="E706">
        <v>1151000</v>
      </c>
      <c r="F706">
        <v>255017567</v>
      </c>
      <c r="G706" t="s">
        <v>1710</v>
      </c>
      <c r="H706" t="s">
        <v>1711</v>
      </c>
      <c r="I706" t="s">
        <v>1333</v>
      </c>
      <c r="J706" t="s">
        <v>1333</v>
      </c>
      <c r="K706" t="s">
        <v>1870</v>
      </c>
      <c r="L706">
        <v>255017567</v>
      </c>
      <c r="M706" t="s">
        <v>1233</v>
      </c>
      <c r="N706" t="s">
        <v>1333</v>
      </c>
      <c r="O706">
        <v>255017567</v>
      </c>
      <c r="P706" t="s">
        <v>1713</v>
      </c>
      <c r="Q706" t="s">
        <v>1231</v>
      </c>
      <c r="R706" t="s">
        <v>1714</v>
      </c>
      <c r="S706">
        <v>0</v>
      </c>
      <c r="T706">
        <v>0</v>
      </c>
      <c r="U706" t="s">
        <v>1253</v>
      </c>
      <c r="V706" t="s">
        <v>2529</v>
      </c>
      <c r="W706" t="s">
        <v>1709</v>
      </c>
      <c r="X706" t="s">
        <v>1871</v>
      </c>
      <c r="Y706" t="s">
        <v>1233</v>
      </c>
      <c r="Z706" t="s">
        <v>1872</v>
      </c>
      <c r="AA706" t="s">
        <v>1717</v>
      </c>
      <c r="AB706" t="s">
        <v>1718</v>
      </c>
      <c r="AC706" t="s">
        <v>1719</v>
      </c>
    </row>
    <row r="707" spans="1:29">
      <c r="A707" t="s">
        <v>1706</v>
      </c>
      <c r="B707">
        <v>4000018757</v>
      </c>
      <c r="C707" t="s">
        <v>2463</v>
      </c>
      <c r="D707" t="s">
        <v>1708</v>
      </c>
      <c r="E707">
        <v>1151000</v>
      </c>
      <c r="F707">
        <v>255018198</v>
      </c>
      <c r="G707" t="s">
        <v>1710</v>
      </c>
      <c r="H707" t="s">
        <v>1711</v>
      </c>
      <c r="I707" t="s">
        <v>1503</v>
      </c>
      <c r="J707" t="s">
        <v>1503</v>
      </c>
      <c r="K707" t="s">
        <v>1873</v>
      </c>
      <c r="L707">
        <v>255018198</v>
      </c>
      <c r="M707" t="s">
        <v>1233</v>
      </c>
      <c r="N707" t="s">
        <v>1503</v>
      </c>
      <c r="O707">
        <v>255018198</v>
      </c>
      <c r="P707" t="s">
        <v>1713</v>
      </c>
      <c r="Q707" t="s">
        <v>1231</v>
      </c>
      <c r="R707" t="s">
        <v>1714</v>
      </c>
      <c r="S707">
        <v>0</v>
      </c>
      <c r="T707">
        <v>0</v>
      </c>
      <c r="U707" t="s">
        <v>1253</v>
      </c>
      <c r="V707" t="s">
        <v>2530</v>
      </c>
      <c r="W707" t="s">
        <v>1709</v>
      </c>
      <c r="X707" t="s">
        <v>1874</v>
      </c>
      <c r="Y707" t="s">
        <v>1233</v>
      </c>
      <c r="Z707" t="s">
        <v>1875</v>
      </c>
      <c r="AA707" t="s">
        <v>1717</v>
      </c>
      <c r="AB707" t="s">
        <v>1718</v>
      </c>
      <c r="AC707" t="s">
        <v>1719</v>
      </c>
    </row>
    <row r="708" spans="1:29">
      <c r="A708" t="s">
        <v>1706</v>
      </c>
      <c r="B708">
        <v>4000018757</v>
      </c>
      <c r="C708" t="s">
        <v>2463</v>
      </c>
      <c r="D708" t="s">
        <v>1708</v>
      </c>
      <c r="E708">
        <v>1151000</v>
      </c>
      <c r="F708">
        <v>255018830</v>
      </c>
      <c r="G708" t="s">
        <v>1710</v>
      </c>
      <c r="H708" t="s">
        <v>1711</v>
      </c>
      <c r="I708" t="s">
        <v>1504</v>
      </c>
      <c r="J708" t="s">
        <v>1504</v>
      </c>
      <c r="K708" t="s">
        <v>1876</v>
      </c>
      <c r="L708">
        <v>255018830</v>
      </c>
      <c r="M708" t="s">
        <v>1233</v>
      </c>
      <c r="N708" t="s">
        <v>1504</v>
      </c>
      <c r="O708">
        <v>255018830</v>
      </c>
      <c r="P708" t="s">
        <v>1713</v>
      </c>
      <c r="Q708" t="s">
        <v>1231</v>
      </c>
      <c r="R708" t="s">
        <v>1714</v>
      </c>
      <c r="S708">
        <v>0</v>
      </c>
      <c r="T708">
        <v>0</v>
      </c>
      <c r="U708" t="s">
        <v>1253</v>
      </c>
      <c r="V708" t="s">
        <v>2531</v>
      </c>
      <c r="W708" t="s">
        <v>1709</v>
      </c>
      <c r="X708" t="s">
        <v>1877</v>
      </c>
      <c r="Y708" t="s">
        <v>1233</v>
      </c>
      <c r="Z708" t="s">
        <v>1878</v>
      </c>
      <c r="AA708" t="s">
        <v>1717</v>
      </c>
      <c r="AB708" t="s">
        <v>1718</v>
      </c>
      <c r="AC708" t="s">
        <v>1719</v>
      </c>
    </row>
    <row r="709" spans="1:29">
      <c r="A709" t="s">
        <v>1706</v>
      </c>
      <c r="B709">
        <v>4000018757</v>
      </c>
      <c r="C709" t="s">
        <v>2463</v>
      </c>
      <c r="D709" t="s">
        <v>1708</v>
      </c>
      <c r="E709">
        <v>1151000</v>
      </c>
      <c r="F709">
        <v>255020722</v>
      </c>
      <c r="G709" t="s">
        <v>1710</v>
      </c>
      <c r="H709" t="s">
        <v>1711</v>
      </c>
      <c r="I709" t="s">
        <v>1885</v>
      </c>
      <c r="J709" t="s">
        <v>1885</v>
      </c>
      <c r="K709" t="s">
        <v>1886</v>
      </c>
      <c r="L709">
        <v>255020722</v>
      </c>
      <c r="M709" t="s">
        <v>1233</v>
      </c>
      <c r="N709" t="s">
        <v>1885</v>
      </c>
      <c r="O709">
        <v>255020722</v>
      </c>
      <c r="P709" t="s">
        <v>1713</v>
      </c>
      <c r="Q709" t="s">
        <v>1231</v>
      </c>
      <c r="R709" t="s">
        <v>1714</v>
      </c>
      <c r="S709">
        <v>0</v>
      </c>
      <c r="T709">
        <v>0</v>
      </c>
      <c r="U709" t="s">
        <v>1253</v>
      </c>
      <c r="V709" t="s">
        <v>2532</v>
      </c>
      <c r="W709" t="s">
        <v>1709</v>
      </c>
      <c r="X709" t="s">
        <v>1887</v>
      </c>
      <c r="Y709" t="s">
        <v>1233</v>
      </c>
      <c r="Z709" t="s">
        <v>1888</v>
      </c>
      <c r="AA709" t="s">
        <v>1717</v>
      </c>
      <c r="AB709" t="s">
        <v>1718</v>
      </c>
      <c r="AC709" t="s">
        <v>1719</v>
      </c>
    </row>
    <row r="710" spans="1:29">
      <c r="A710" t="s">
        <v>1706</v>
      </c>
      <c r="B710">
        <v>4000018757</v>
      </c>
      <c r="C710" t="s">
        <v>2463</v>
      </c>
      <c r="D710" t="s">
        <v>1708</v>
      </c>
      <c r="E710">
        <v>1151000</v>
      </c>
      <c r="F710">
        <v>255021907</v>
      </c>
      <c r="G710" t="s">
        <v>1710</v>
      </c>
      <c r="H710" t="s">
        <v>1711</v>
      </c>
      <c r="I710" t="s">
        <v>1513</v>
      </c>
      <c r="J710" t="s">
        <v>1513</v>
      </c>
      <c r="K710" t="s">
        <v>1893</v>
      </c>
      <c r="L710">
        <v>255021907</v>
      </c>
      <c r="M710" t="s">
        <v>1233</v>
      </c>
      <c r="N710" t="s">
        <v>1513</v>
      </c>
      <c r="O710">
        <v>255021907</v>
      </c>
      <c r="P710" t="s">
        <v>1713</v>
      </c>
      <c r="Q710" t="s">
        <v>1231</v>
      </c>
      <c r="R710" t="s">
        <v>1714</v>
      </c>
      <c r="S710">
        <v>0</v>
      </c>
      <c r="T710">
        <v>0</v>
      </c>
      <c r="U710" t="s">
        <v>1253</v>
      </c>
      <c r="V710" t="s">
        <v>2533</v>
      </c>
      <c r="W710" t="s">
        <v>1709</v>
      </c>
      <c r="X710" t="s">
        <v>1894</v>
      </c>
      <c r="Y710" t="s">
        <v>1233</v>
      </c>
      <c r="Z710" t="s">
        <v>1895</v>
      </c>
      <c r="AA710" t="s">
        <v>1717</v>
      </c>
      <c r="AB710" t="s">
        <v>1718</v>
      </c>
      <c r="AC710" t="s">
        <v>1719</v>
      </c>
    </row>
    <row r="711" spans="1:29">
      <c r="A711" t="s">
        <v>1706</v>
      </c>
      <c r="B711">
        <v>4000018757</v>
      </c>
      <c r="C711" t="s">
        <v>2463</v>
      </c>
      <c r="D711" t="s">
        <v>1708</v>
      </c>
      <c r="E711">
        <v>1151000</v>
      </c>
      <c r="F711">
        <v>255023446</v>
      </c>
      <c r="G711" t="s">
        <v>1710</v>
      </c>
      <c r="H711" t="s">
        <v>1711</v>
      </c>
      <c r="I711" t="s">
        <v>1901</v>
      </c>
      <c r="J711" t="s">
        <v>1901</v>
      </c>
      <c r="K711" t="s">
        <v>1656</v>
      </c>
      <c r="L711">
        <v>255023446</v>
      </c>
      <c r="M711" t="s">
        <v>1233</v>
      </c>
      <c r="N711" t="s">
        <v>1901</v>
      </c>
      <c r="O711">
        <v>255023446</v>
      </c>
      <c r="P711" t="s">
        <v>1713</v>
      </c>
      <c r="Q711" t="s">
        <v>1231</v>
      </c>
      <c r="R711" t="s">
        <v>1714</v>
      </c>
      <c r="S711">
        <v>0</v>
      </c>
      <c r="T711">
        <v>0</v>
      </c>
      <c r="U711" t="s">
        <v>1253</v>
      </c>
      <c r="V711" t="s">
        <v>2534</v>
      </c>
      <c r="W711" t="s">
        <v>1709</v>
      </c>
      <c r="X711" t="s">
        <v>1902</v>
      </c>
      <c r="Y711" t="s">
        <v>1233</v>
      </c>
      <c r="Z711" t="s">
        <v>1903</v>
      </c>
      <c r="AA711" t="s">
        <v>1717</v>
      </c>
      <c r="AB711" t="s">
        <v>1718</v>
      </c>
      <c r="AC711" t="s">
        <v>1719</v>
      </c>
    </row>
    <row r="712" spans="1:29">
      <c r="A712" t="s">
        <v>1706</v>
      </c>
      <c r="B712">
        <v>4000018757</v>
      </c>
      <c r="C712" t="s">
        <v>2463</v>
      </c>
      <c r="D712" t="s">
        <v>1708</v>
      </c>
      <c r="E712">
        <v>1151000</v>
      </c>
      <c r="F712">
        <v>255024074</v>
      </c>
      <c r="G712" t="s">
        <v>1710</v>
      </c>
      <c r="H712" t="s">
        <v>1711</v>
      </c>
      <c r="I712" t="s">
        <v>1533</v>
      </c>
      <c r="J712" t="s">
        <v>1533</v>
      </c>
      <c r="K712" t="s">
        <v>1904</v>
      </c>
      <c r="L712">
        <v>255024074</v>
      </c>
      <c r="M712" t="s">
        <v>1233</v>
      </c>
      <c r="N712" t="s">
        <v>1533</v>
      </c>
      <c r="O712">
        <v>255024074</v>
      </c>
      <c r="P712" t="s">
        <v>1713</v>
      </c>
      <c r="Q712" t="s">
        <v>1231</v>
      </c>
      <c r="R712" t="s">
        <v>1714</v>
      </c>
      <c r="S712">
        <v>0</v>
      </c>
      <c r="T712">
        <v>0</v>
      </c>
      <c r="U712" t="s">
        <v>1253</v>
      </c>
      <c r="V712" t="s">
        <v>2535</v>
      </c>
      <c r="W712" t="s">
        <v>1709</v>
      </c>
      <c r="X712" t="s">
        <v>1905</v>
      </c>
      <c r="Y712" t="s">
        <v>1233</v>
      </c>
      <c r="Z712" t="s">
        <v>1906</v>
      </c>
      <c r="AA712" t="s">
        <v>1717</v>
      </c>
      <c r="AB712" t="s">
        <v>1718</v>
      </c>
      <c r="AC712" t="s">
        <v>1719</v>
      </c>
    </row>
    <row r="713" spans="1:29">
      <c r="A713" t="s">
        <v>1706</v>
      </c>
      <c r="B713">
        <v>4000018757</v>
      </c>
      <c r="C713" t="s">
        <v>2463</v>
      </c>
      <c r="D713" t="s">
        <v>1708</v>
      </c>
      <c r="E713">
        <v>1151000</v>
      </c>
      <c r="F713">
        <v>255024687</v>
      </c>
      <c r="G713" t="s">
        <v>1710</v>
      </c>
      <c r="H713" t="s">
        <v>1711</v>
      </c>
      <c r="I713" t="s">
        <v>1907</v>
      </c>
      <c r="J713" t="s">
        <v>1907</v>
      </c>
      <c r="K713" t="s">
        <v>1908</v>
      </c>
      <c r="L713">
        <v>255024687</v>
      </c>
      <c r="M713" t="s">
        <v>1233</v>
      </c>
      <c r="N713" t="s">
        <v>1907</v>
      </c>
      <c r="O713">
        <v>255024687</v>
      </c>
      <c r="P713" t="s">
        <v>1713</v>
      </c>
      <c r="Q713" t="s">
        <v>1231</v>
      </c>
      <c r="R713" t="s">
        <v>1714</v>
      </c>
      <c r="S713">
        <v>0</v>
      </c>
      <c r="T713">
        <v>0</v>
      </c>
      <c r="U713" t="s">
        <v>1253</v>
      </c>
      <c r="V713" t="s">
        <v>2536</v>
      </c>
      <c r="W713" t="s">
        <v>1709</v>
      </c>
      <c r="X713" t="s">
        <v>1909</v>
      </c>
      <c r="Y713" t="s">
        <v>1233</v>
      </c>
      <c r="Z713" t="s">
        <v>1910</v>
      </c>
      <c r="AA713" t="s">
        <v>1717</v>
      </c>
      <c r="AB713" t="s">
        <v>1718</v>
      </c>
      <c r="AC713" t="s">
        <v>1719</v>
      </c>
    </row>
    <row r="714" spans="1:29">
      <c r="A714" t="s">
        <v>1706</v>
      </c>
      <c r="B714">
        <v>4000018757</v>
      </c>
      <c r="C714" t="s">
        <v>2463</v>
      </c>
      <c r="D714" t="s">
        <v>1708</v>
      </c>
      <c r="E714">
        <v>1151000</v>
      </c>
      <c r="F714">
        <v>255026530</v>
      </c>
      <c r="G714" t="s">
        <v>1710</v>
      </c>
      <c r="H714" t="s">
        <v>1711</v>
      </c>
      <c r="I714" t="s">
        <v>1559</v>
      </c>
      <c r="J714" t="s">
        <v>1559</v>
      </c>
      <c r="K714" t="s">
        <v>1917</v>
      </c>
      <c r="L714">
        <v>255026530</v>
      </c>
      <c r="M714" t="s">
        <v>1233</v>
      </c>
      <c r="N714" t="s">
        <v>1559</v>
      </c>
      <c r="O714">
        <v>255026530</v>
      </c>
      <c r="P714" t="s">
        <v>1713</v>
      </c>
      <c r="Q714" t="s">
        <v>1231</v>
      </c>
      <c r="R714" t="s">
        <v>1714</v>
      </c>
      <c r="S714">
        <v>0</v>
      </c>
      <c r="T714">
        <v>0</v>
      </c>
      <c r="U714" t="s">
        <v>1253</v>
      </c>
      <c r="V714" t="s">
        <v>2537</v>
      </c>
      <c r="W714" t="s">
        <v>1709</v>
      </c>
      <c r="X714" t="s">
        <v>1918</v>
      </c>
      <c r="Y714" t="s">
        <v>1233</v>
      </c>
      <c r="Z714" t="s">
        <v>1919</v>
      </c>
      <c r="AA714" t="s">
        <v>1717</v>
      </c>
      <c r="AB714" t="s">
        <v>1718</v>
      </c>
      <c r="AC714" t="s">
        <v>1719</v>
      </c>
    </row>
    <row r="715" spans="1:29">
      <c r="A715" t="s">
        <v>1706</v>
      </c>
      <c r="B715">
        <v>4000018757</v>
      </c>
      <c r="C715" t="s">
        <v>2463</v>
      </c>
      <c r="D715" t="s">
        <v>1708</v>
      </c>
      <c r="E715">
        <v>1151000</v>
      </c>
      <c r="F715">
        <v>255027847</v>
      </c>
      <c r="G715" t="s">
        <v>1710</v>
      </c>
      <c r="H715" t="s">
        <v>1711</v>
      </c>
      <c r="I715" t="s">
        <v>1570</v>
      </c>
      <c r="J715" t="s">
        <v>1570</v>
      </c>
      <c r="K715" t="s">
        <v>1923</v>
      </c>
      <c r="L715">
        <v>255027847</v>
      </c>
      <c r="M715" t="s">
        <v>1233</v>
      </c>
      <c r="N715" t="s">
        <v>1570</v>
      </c>
      <c r="O715">
        <v>255027847</v>
      </c>
      <c r="P715" t="s">
        <v>1713</v>
      </c>
      <c r="Q715" t="s">
        <v>1231</v>
      </c>
      <c r="R715" t="s">
        <v>1714</v>
      </c>
      <c r="S715">
        <v>0</v>
      </c>
      <c r="T715">
        <v>0</v>
      </c>
      <c r="U715" t="s">
        <v>1253</v>
      </c>
      <c r="V715" t="s">
        <v>2538</v>
      </c>
      <c r="W715" t="s">
        <v>1709</v>
      </c>
      <c r="X715" t="s">
        <v>1924</v>
      </c>
      <c r="Y715" t="s">
        <v>1233</v>
      </c>
      <c r="Z715" t="s">
        <v>1925</v>
      </c>
      <c r="AA715" t="s">
        <v>1717</v>
      </c>
      <c r="AB715" t="s">
        <v>1718</v>
      </c>
      <c r="AC715" t="s">
        <v>1719</v>
      </c>
    </row>
    <row r="716" spans="1:29">
      <c r="A716" t="s">
        <v>1706</v>
      </c>
      <c r="B716">
        <v>4000018757</v>
      </c>
      <c r="C716" t="s">
        <v>2463</v>
      </c>
      <c r="D716" t="s">
        <v>1708</v>
      </c>
      <c r="E716">
        <v>1151000</v>
      </c>
      <c r="F716">
        <v>255028451</v>
      </c>
      <c r="G716" t="s">
        <v>1710</v>
      </c>
      <c r="H716" t="s">
        <v>1711</v>
      </c>
      <c r="I716" t="s">
        <v>1664</v>
      </c>
      <c r="J716" t="s">
        <v>1664</v>
      </c>
      <c r="K716" t="s">
        <v>1926</v>
      </c>
      <c r="L716">
        <v>255028451</v>
      </c>
      <c r="M716" t="s">
        <v>1664</v>
      </c>
      <c r="N716" t="s">
        <v>1664</v>
      </c>
      <c r="O716">
        <v>259008282</v>
      </c>
      <c r="P716" t="s">
        <v>1713</v>
      </c>
      <c r="Q716" t="s">
        <v>1231</v>
      </c>
      <c r="R716" t="s">
        <v>1714</v>
      </c>
      <c r="S716">
        <v>0</v>
      </c>
      <c r="T716" t="s">
        <v>1713</v>
      </c>
      <c r="U716" t="s">
        <v>1253</v>
      </c>
      <c r="V716" t="s">
        <v>2539</v>
      </c>
      <c r="W716" t="s">
        <v>1709</v>
      </c>
      <c r="X716" t="s">
        <v>1927</v>
      </c>
      <c r="Y716" t="s">
        <v>1233</v>
      </c>
      <c r="Z716" t="s">
        <v>1928</v>
      </c>
      <c r="AA716" t="s">
        <v>1717</v>
      </c>
      <c r="AB716" t="s">
        <v>1718</v>
      </c>
      <c r="AC716" t="s">
        <v>1719</v>
      </c>
    </row>
    <row r="717" spans="1:29">
      <c r="A717" t="s">
        <v>1706</v>
      </c>
      <c r="B717">
        <v>4000018757</v>
      </c>
      <c r="C717" t="s">
        <v>2463</v>
      </c>
      <c r="D717" t="s">
        <v>1708</v>
      </c>
      <c r="E717">
        <v>1151000</v>
      </c>
      <c r="F717">
        <v>255028986</v>
      </c>
      <c r="G717" t="s">
        <v>1710</v>
      </c>
      <c r="H717" t="s">
        <v>1711</v>
      </c>
      <c r="I717" t="s">
        <v>1664</v>
      </c>
      <c r="J717" t="s">
        <v>1664</v>
      </c>
      <c r="K717" t="s">
        <v>1384</v>
      </c>
      <c r="L717">
        <v>255028986</v>
      </c>
      <c r="M717" t="s">
        <v>1233</v>
      </c>
      <c r="N717" t="s">
        <v>1664</v>
      </c>
      <c r="O717">
        <v>255028986</v>
      </c>
      <c r="P717" t="s">
        <v>1713</v>
      </c>
      <c r="Q717" t="s">
        <v>1231</v>
      </c>
      <c r="R717" t="s">
        <v>1714</v>
      </c>
      <c r="S717">
        <v>0</v>
      </c>
      <c r="T717">
        <v>0</v>
      </c>
      <c r="U717" t="s">
        <v>1253</v>
      </c>
      <c r="V717" t="s">
        <v>2539</v>
      </c>
      <c r="W717" t="s">
        <v>1709</v>
      </c>
      <c r="X717" t="s">
        <v>1929</v>
      </c>
      <c r="Y717" t="s">
        <v>1233</v>
      </c>
      <c r="Z717" t="s">
        <v>1930</v>
      </c>
      <c r="AA717" t="s">
        <v>1717</v>
      </c>
      <c r="AB717" t="s">
        <v>1718</v>
      </c>
      <c r="AC717" t="s">
        <v>1719</v>
      </c>
    </row>
    <row r="718" spans="1:29">
      <c r="A718" t="s">
        <v>1706</v>
      </c>
      <c r="B718">
        <v>4000018757</v>
      </c>
      <c r="C718" t="s">
        <v>2463</v>
      </c>
      <c r="D718" t="s">
        <v>1708</v>
      </c>
      <c r="E718">
        <v>1151000</v>
      </c>
      <c r="F718">
        <v>255029467</v>
      </c>
      <c r="G718" t="s">
        <v>1710</v>
      </c>
      <c r="H718" t="s">
        <v>1711</v>
      </c>
      <c r="I718" t="s">
        <v>1571</v>
      </c>
      <c r="J718" t="s">
        <v>1571</v>
      </c>
      <c r="K718" t="s">
        <v>1931</v>
      </c>
      <c r="L718">
        <v>255029467</v>
      </c>
      <c r="M718" t="s">
        <v>1233</v>
      </c>
      <c r="N718" t="s">
        <v>1571</v>
      </c>
      <c r="O718">
        <v>255029467</v>
      </c>
      <c r="P718" t="s">
        <v>1713</v>
      </c>
      <c r="Q718" t="s">
        <v>1231</v>
      </c>
      <c r="R718" t="s">
        <v>1714</v>
      </c>
      <c r="S718">
        <v>0</v>
      </c>
      <c r="T718">
        <v>0</v>
      </c>
      <c r="U718" t="s">
        <v>1253</v>
      </c>
      <c r="V718" t="s">
        <v>2540</v>
      </c>
      <c r="W718" t="s">
        <v>1709</v>
      </c>
      <c r="X718" t="s">
        <v>1932</v>
      </c>
      <c r="Y718" t="s">
        <v>1233</v>
      </c>
      <c r="Z718" t="s">
        <v>1933</v>
      </c>
      <c r="AA718" t="s">
        <v>1717</v>
      </c>
      <c r="AB718" t="s">
        <v>1718</v>
      </c>
      <c r="AC718" t="s">
        <v>1719</v>
      </c>
    </row>
    <row r="719" spans="1:29">
      <c r="A719" t="s">
        <v>1706</v>
      </c>
      <c r="B719">
        <v>4000018757</v>
      </c>
      <c r="C719" t="s">
        <v>2463</v>
      </c>
      <c r="D719" t="s">
        <v>1708</v>
      </c>
      <c r="E719">
        <v>1151000</v>
      </c>
      <c r="F719">
        <v>255031399</v>
      </c>
      <c r="G719" t="s">
        <v>1710</v>
      </c>
      <c r="H719" t="s">
        <v>1711</v>
      </c>
      <c r="I719" t="s">
        <v>1480</v>
      </c>
      <c r="J719" t="s">
        <v>1480</v>
      </c>
      <c r="K719" t="s">
        <v>1942</v>
      </c>
      <c r="L719">
        <v>255031399</v>
      </c>
      <c r="M719" t="s">
        <v>1233</v>
      </c>
      <c r="N719" t="s">
        <v>1480</v>
      </c>
      <c r="O719">
        <v>255031399</v>
      </c>
      <c r="P719" t="s">
        <v>1713</v>
      </c>
      <c r="Q719" t="s">
        <v>1231</v>
      </c>
      <c r="R719" t="s">
        <v>1714</v>
      </c>
      <c r="S719">
        <v>0</v>
      </c>
      <c r="T719">
        <v>0</v>
      </c>
      <c r="U719" t="s">
        <v>1253</v>
      </c>
      <c r="V719" t="s">
        <v>2541</v>
      </c>
      <c r="W719" t="s">
        <v>1709</v>
      </c>
      <c r="X719" t="s">
        <v>1943</v>
      </c>
      <c r="Y719" t="s">
        <v>1233</v>
      </c>
      <c r="Z719" t="s">
        <v>1944</v>
      </c>
      <c r="AA719" t="s">
        <v>1717</v>
      </c>
      <c r="AB719" t="s">
        <v>1718</v>
      </c>
      <c r="AC719" t="s">
        <v>1719</v>
      </c>
    </row>
    <row r="720" spans="1:29">
      <c r="A720" t="s">
        <v>1706</v>
      </c>
      <c r="B720">
        <v>4000018757</v>
      </c>
      <c r="C720" t="s">
        <v>2463</v>
      </c>
      <c r="D720" t="s">
        <v>1708</v>
      </c>
      <c r="E720">
        <v>1151000</v>
      </c>
      <c r="F720">
        <v>255032018</v>
      </c>
      <c r="G720" t="s">
        <v>1710</v>
      </c>
      <c r="H720" t="s">
        <v>1711</v>
      </c>
      <c r="I720" t="s">
        <v>1572</v>
      </c>
      <c r="J720" t="s">
        <v>1572</v>
      </c>
      <c r="K720" t="s">
        <v>1667</v>
      </c>
      <c r="L720">
        <v>255032018</v>
      </c>
      <c r="M720" t="s">
        <v>1233</v>
      </c>
      <c r="N720" t="s">
        <v>1572</v>
      </c>
      <c r="O720">
        <v>255032018</v>
      </c>
      <c r="P720" t="s">
        <v>1713</v>
      </c>
      <c r="Q720" t="s">
        <v>1231</v>
      </c>
      <c r="R720" t="s">
        <v>1714</v>
      </c>
      <c r="S720">
        <v>0</v>
      </c>
      <c r="T720">
        <v>0</v>
      </c>
      <c r="U720" t="s">
        <v>1253</v>
      </c>
      <c r="V720" t="s">
        <v>2542</v>
      </c>
      <c r="W720" t="s">
        <v>1709</v>
      </c>
      <c r="X720" t="s">
        <v>1945</v>
      </c>
      <c r="Y720" t="s">
        <v>1233</v>
      </c>
      <c r="Z720" t="s">
        <v>1946</v>
      </c>
      <c r="AA720" t="s">
        <v>1717</v>
      </c>
      <c r="AB720" t="s">
        <v>1718</v>
      </c>
      <c r="AC720" t="s">
        <v>1719</v>
      </c>
    </row>
    <row r="721" spans="1:29">
      <c r="A721" t="s">
        <v>1706</v>
      </c>
      <c r="B721">
        <v>4000018757</v>
      </c>
      <c r="C721" t="s">
        <v>2463</v>
      </c>
      <c r="D721" t="s">
        <v>1708</v>
      </c>
      <c r="E721">
        <v>1151000</v>
      </c>
      <c r="F721">
        <v>255032559</v>
      </c>
      <c r="G721" t="s">
        <v>1710</v>
      </c>
      <c r="H721" t="s">
        <v>1711</v>
      </c>
      <c r="I721" t="s">
        <v>1947</v>
      </c>
      <c r="J721" t="s">
        <v>1947</v>
      </c>
      <c r="K721" t="s">
        <v>1948</v>
      </c>
      <c r="L721">
        <v>255032559</v>
      </c>
      <c r="M721" t="s">
        <v>1233</v>
      </c>
      <c r="N721" t="s">
        <v>1947</v>
      </c>
      <c r="O721">
        <v>255032559</v>
      </c>
      <c r="P721" t="s">
        <v>1713</v>
      </c>
      <c r="Q721" t="s">
        <v>1231</v>
      </c>
      <c r="R721" t="s">
        <v>1714</v>
      </c>
      <c r="S721">
        <v>0</v>
      </c>
      <c r="T721">
        <v>0</v>
      </c>
      <c r="U721" t="s">
        <v>1253</v>
      </c>
      <c r="V721" t="s">
        <v>2543</v>
      </c>
      <c r="W721" t="s">
        <v>1709</v>
      </c>
      <c r="X721" t="s">
        <v>1949</v>
      </c>
      <c r="Y721" t="s">
        <v>1233</v>
      </c>
      <c r="Z721" t="s">
        <v>1950</v>
      </c>
      <c r="AA721" t="s">
        <v>1717</v>
      </c>
      <c r="AB721" t="s">
        <v>1718</v>
      </c>
      <c r="AC721" t="s">
        <v>1719</v>
      </c>
    </row>
    <row r="722" spans="1:29">
      <c r="A722" t="s">
        <v>1706</v>
      </c>
      <c r="B722">
        <v>4000018757</v>
      </c>
      <c r="C722" t="s">
        <v>2463</v>
      </c>
      <c r="D722" t="s">
        <v>1708</v>
      </c>
      <c r="E722">
        <v>1151000</v>
      </c>
      <c r="F722">
        <v>255033190</v>
      </c>
      <c r="G722" t="s">
        <v>1710</v>
      </c>
      <c r="H722" t="s">
        <v>1711</v>
      </c>
      <c r="I722" t="s">
        <v>1407</v>
      </c>
      <c r="J722" t="s">
        <v>1407</v>
      </c>
      <c r="K722" t="s">
        <v>1951</v>
      </c>
      <c r="L722">
        <v>255033190</v>
      </c>
      <c r="M722" t="s">
        <v>1233</v>
      </c>
      <c r="N722" t="s">
        <v>1407</v>
      </c>
      <c r="O722">
        <v>255033190</v>
      </c>
      <c r="P722" t="s">
        <v>1713</v>
      </c>
      <c r="Q722" t="s">
        <v>1231</v>
      </c>
      <c r="R722" t="s">
        <v>1714</v>
      </c>
      <c r="S722">
        <v>0</v>
      </c>
      <c r="T722">
        <v>0</v>
      </c>
      <c r="U722" t="s">
        <v>1253</v>
      </c>
      <c r="V722" t="s">
        <v>2544</v>
      </c>
      <c r="W722" t="s">
        <v>1709</v>
      </c>
      <c r="X722" t="s">
        <v>1952</v>
      </c>
      <c r="Y722" t="s">
        <v>1233</v>
      </c>
      <c r="Z722" t="s">
        <v>1953</v>
      </c>
      <c r="AA722" t="s">
        <v>1717</v>
      </c>
      <c r="AB722" t="s">
        <v>1718</v>
      </c>
      <c r="AC722" t="s">
        <v>1719</v>
      </c>
    </row>
    <row r="723" spans="1:29">
      <c r="A723" t="s">
        <v>1706</v>
      </c>
      <c r="B723">
        <v>4000018757</v>
      </c>
      <c r="C723" t="s">
        <v>2463</v>
      </c>
      <c r="D723" t="s">
        <v>1708</v>
      </c>
      <c r="E723">
        <v>1151000</v>
      </c>
      <c r="F723">
        <v>259005911</v>
      </c>
      <c r="G723" t="s">
        <v>1710</v>
      </c>
      <c r="H723" t="s">
        <v>1711</v>
      </c>
      <c r="I723" t="s">
        <v>1502</v>
      </c>
      <c r="J723" t="s">
        <v>1502</v>
      </c>
      <c r="K723" t="s">
        <v>1459</v>
      </c>
      <c r="L723">
        <v>259005911</v>
      </c>
      <c r="M723" t="s">
        <v>1233</v>
      </c>
      <c r="N723" t="s">
        <v>1502</v>
      </c>
      <c r="O723">
        <v>259005911</v>
      </c>
      <c r="P723" t="s">
        <v>1713</v>
      </c>
      <c r="Q723" t="s">
        <v>1231</v>
      </c>
      <c r="R723" t="s">
        <v>1714</v>
      </c>
      <c r="S723">
        <v>0</v>
      </c>
      <c r="T723" t="s">
        <v>1713</v>
      </c>
      <c r="U723" t="s">
        <v>1253</v>
      </c>
      <c r="V723" s="45">
        <v>3070592</v>
      </c>
      <c r="W723" t="s">
        <v>1709</v>
      </c>
      <c r="X723" t="s">
        <v>1866</v>
      </c>
      <c r="Y723" t="s">
        <v>1233</v>
      </c>
      <c r="Z723" t="s">
        <v>1867</v>
      </c>
      <c r="AA723" t="s">
        <v>1959</v>
      </c>
      <c r="AB723" t="s">
        <v>1718</v>
      </c>
      <c r="AC723" t="s">
        <v>1719</v>
      </c>
    </row>
    <row r="724" spans="1:29">
      <c r="A724" t="s">
        <v>1706</v>
      </c>
      <c r="B724">
        <v>4000018757</v>
      </c>
      <c r="C724" t="s">
        <v>2463</v>
      </c>
      <c r="D724" t="s">
        <v>1708</v>
      </c>
      <c r="E724">
        <v>1151000</v>
      </c>
      <c r="F724">
        <v>259008282</v>
      </c>
      <c r="G724" t="s">
        <v>1710</v>
      </c>
      <c r="H724" t="s">
        <v>1711</v>
      </c>
      <c r="I724" t="s">
        <v>1664</v>
      </c>
      <c r="J724" t="s">
        <v>1664</v>
      </c>
      <c r="K724" t="s">
        <v>1384</v>
      </c>
      <c r="L724">
        <v>259008282</v>
      </c>
      <c r="M724" t="s">
        <v>1233</v>
      </c>
      <c r="N724" t="s">
        <v>1664</v>
      </c>
      <c r="O724">
        <v>259008282</v>
      </c>
      <c r="P724" t="s">
        <v>1713</v>
      </c>
      <c r="Q724" t="s">
        <v>1231</v>
      </c>
      <c r="R724" t="s">
        <v>1714</v>
      </c>
      <c r="S724">
        <v>0</v>
      </c>
      <c r="T724" t="s">
        <v>1713</v>
      </c>
      <c r="U724" t="s">
        <v>1253</v>
      </c>
      <c r="V724" s="45">
        <v>820590</v>
      </c>
      <c r="W724" t="s">
        <v>1709</v>
      </c>
      <c r="X724" t="s">
        <v>1927</v>
      </c>
      <c r="Y724" t="s">
        <v>1233</v>
      </c>
      <c r="Z724" t="s">
        <v>1928</v>
      </c>
      <c r="AA724" t="s">
        <v>1959</v>
      </c>
      <c r="AB724" t="s">
        <v>1718</v>
      </c>
      <c r="AC724" t="s">
        <v>1719</v>
      </c>
    </row>
    <row r="726" spans="1:29">
      <c r="A726" t="s">
        <v>2545</v>
      </c>
      <c r="B726" t="s">
        <v>1233</v>
      </c>
      <c r="C726" t="s">
        <v>2546</v>
      </c>
      <c r="D726" t="s">
        <v>1709</v>
      </c>
      <c r="E726" t="s">
        <v>1233</v>
      </c>
      <c r="F726" t="s">
        <v>1233</v>
      </c>
      <c r="G726" t="s">
        <v>1710</v>
      </c>
      <c r="H726" t="s">
        <v>1714</v>
      </c>
      <c r="I726" t="s">
        <v>1233</v>
      </c>
      <c r="J726" t="s">
        <v>1233</v>
      </c>
      <c r="K726" t="s">
        <v>1233</v>
      </c>
      <c r="L726" t="s">
        <v>1233</v>
      </c>
      <c r="M726" t="s">
        <v>1233</v>
      </c>
      <c r="N726" t="s">
        <v>1233</v>
      </c>
      <c r="O726" t="s">
        <v>1233</v>
      </c>
      <c r="P726" t="s">
        <v>1713</v>
      </c>
      <c r="Q726" t="s">
        <v>1231</v>
      </c>
      <c r="R726" t="s">
        <v>1714</v>
      </c>
      <c r="S726" t="s">
        <v>1714</v>
      </c>
      <c r="T726" t="s">
        <v>1713</v>
      </c>
      <c r="U726" t="s">
        <v>1253</v>
      </c>
      <c r="V726" s="45">
        <v>22162845</v>
      </c>
      <c r="W726" t="s">
        <v>1709</v>
      </c>
      <c r="X726" t="s">
        <v>1622</v>
      </c>
      <c r="Y726" t="s">
        <v>1233</v>
      </c>
      <c r="Z726" t="s">
        <v>1803</v>
      </c>
      <c r="AA726" t="s">
        <v>2547</v>
      </c>
      <c r="AB726" t="s">
        <v>2546</v>
      </c>
      <c r="AC726" t="s">
        <v>1714</v>
      </c>
    </row>
  </sheetData>
  <autoFilter ref="A1:AC724" xr:uid="{318E660F-2066-45E8-9F2C-5664AD293452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5B609-1E7D-410F-A3EC-9FBC20912F62}">
  <dimension ref="A1:T541"/>
  <sheetViews>
    <sheetView workbookViewId="0">
      <selection activeCell="Q7" sqref="Q7"/>
    </sheetView>
  </sheetViews>
  <sheetFormatPr baseColWidth="10" defaultRowHeight="14.4"/>
  <cols>
    <col min="13" max="13" width="11.88671875" customWidth="1"/>
  </cols>
  <sheetData>
    <row r="1" spans="1:20">
      <c r="A1" t="s">
        <v>1604</v>
      </c>
      <c r="B1" t="s">
        <v>1605</v>
      </c>
      <c r="C1" t="s">
        <v>1606</v>
      </c>
      <c r="D1" t="s">
        <v>1607</v>
      </c>
      <c r="E1" t="s">
        <v>1214</v>
      </c>
      <c r="F1" t="s">
        <v>1608</v>
      </c>
      <c r="G1" t="s">
        <v>1609</v>
      </c>
      <c r="H1" t="s">
        <v>1610</v>
      </c>
      <c r="I1" t="s">
        <v>712</v>
      </c>
      <c r="J1" t="s">
        <v>1611</v>
      </c>
      <c r="K1" t="s">
        <v>1612</v>
      </c>
      <c r="L1" t="s">
        <v>616</v>
      </c>
      <c r="M1" t="s">
        <v>1613</v>
      </c>
      <c r="N1" t="s">
        <v>1614</v>
      </c>
      <c r="O1" t="s">
        <v>724</v>
      </c>
      <c r="P1" t="s">
        <v>644</v>
      </c>
      <c r="Q1" t="s">
        <v>1615</v>
      </c>
      <c r="R1" t="s">
        <v>646</v>
      </c>
      <c r="S1" t="s">
        <v>578</v>
      </c>
      <c r="T1" t="s">
        <v>2</v>
      </c>
    </row>
    <row r="2" spans="1:20">
      <c r="A2">
        <v>5962169402</v>
      </c>
      <c r="B2" t="s">
        <v>1616</v>
      </c>
      <c r="C2">
        <v>3908927981</v>
      </c>
      <c r="D2" t="s">
        <v>1617</v>
      </c>
      <c r="E2" t="s">
        <v>53</v>
      </c>
      <c r="F2" t="s">
        <v>744</v>
      </c>
      <c r="G2">
        <v>4112401</v>
      </c>
      <c r="H2" t="s">
        <v>960</v>
      </c>
      <c r="I2" t="s">
        <v>1618</v>
      </c>
      <c r="J2">
        <v>4000018757</v>
      </c>
      <c r="K2" t="s">
        <v>47</v>
      </c>
      <c r="L2">
        <v>34012848</v>
      </c>
      <c r="M2" t="s">
        <v>1619</v>
      </c>
      <c r="N2" s="45">
        <v>-2491</v>
      </c>
      <c r="O2">
        <v>1</v>
      </c>
      <c r="P2">
        <v>2025</v>
      </c>
      <c r="Q2">
        <v>1</v>
      </c>
      <c r="R2" s="20">
        <v>45669</v>
      </c>
      <c r="S2">
        <f>+IFERROR(MONTH(R2),"")</f>
        <v>1</v>
      </c>
      <c r="T2" t="str">
        <f>+RIGHT(F2,2)</f>
        <v>49</v>
      </c>
    </row>
    <row r="3" spans="1:20">
      <c r="A3">
        <v>5962169402</v>
      </c>
      <c r="B3" t="s">
        <v>1616</v>
      </c>
      <c r="C3">
        <v>3908927981</v>
      </c>
      <c r="D3" t="s">
        <v>1617</v>
      </c>
      <c r="E3" t="s">
        <v>53</v>
      </c>
      <c r="F3" t="s">
        <v>728</v>
      </c>
      <c r="G3">
        <v>4112401</v>
      </c>
      <c r="H3" t="s">
        <v>960</v>
      </c>
      <c r="I3" t="s">
        <v>1618</v>
      </c>
      <c r="J3">
        <v>4000018757</v>
      </c>
      <c r="K3" t="s">
        <v>47</v>
      </c>
      <c r="L3">
        <v>34012848</v>
      </c>
      <c r="M3" t="s">
        <v>1619</v>
      </c>
      <c r="N3" s="45">
        <v>-7748</v>
      </c>
      <c r="O3">
        <v>1</v>
      </c>
      <c r="P3">
        <v>2025</v>
      </c>
      <c r="Q3">
        <v>2</v>
      </c>
      <c r="R3" s="20">
        <v>45669</v>
      </c>
      <c r="S3">
        <f t="shared" ref="S3:S66" si="0">+IFERROR(MONTH(R3),"")</f>
        <v>1</v>
      </c>
      <c r="T3" t="str">
        <f t="shared" ref="T3:T66" si="1">+RIGHT(F3,2)</f>
        <v>57</v>
      </c>
    </row>
    <row r="4" spans="1:20">
      <c r="A4">
        <v>5973599979</v>
      </c>
      <c r="B4" t="s">
        <v>1263</v>
      </c>
      <c r="C4">
        <v>3909067518</v>
      </c>
      <c r="D4" t="s">
        <v>1620</v>
      </c>
      <c r="E4" t="s">
        <v>53</v>
      </c>
      <c r="F4" t="s">
        <v>728</v>
      </c>
      <c r="G4">
        <v>4110020</v>
      </c>
      <c r="H4" t="s">
        <v>1621</v>
      </c>
      <c r="I4" t="s">
        <v>1618</v>
      </c>
      <c r="J4">
        <v>4000018757</v>
      </c>
      <c r="K4" t="s">
        <v>47</v>
      </c>
      <c r="L4">
        <v>34358620</v>
      </c>
      <c r="M4" t="s">
        <v>1622</v>
      </c>
      <c r="N4" s="45">
        <v>-2969936</v>
      </c>
      <c r="O4">
        <v>1</v>
      </c>
      <c r="P4">
        <v>2025</v>
      </c>
      <c r="Q4">
        <v>1</v>
      </c>
      <c r="R4" t="s">
        <v>1233</v>
      </c>
      <c r="S4" t="str">
        <f t="shared" si="0"/>
        <v/>
      </c>
      <c r="T4" t="str">
        <f t="shared" si="1"/>
        <v>57</v>
      </c>
    </row>
    <row r="5" spans="1:20">
      <c r="A5">
        <v>5973819779</v>
      </c>
      <c r="B5" t="s">
        <v>1263</v>
      </c>
      <c r="C5">
        <v>3909072057</v>
      </c>
      <c r="D5" t="s">
        <v>1617</v>
      </c>
      <c r="E5" t="s">
        <v>53</v>
      </c>
      <c r="F5" t="s">
        <v>744</v>
      </c>
      <c r="G5">
        <v>4112402</v>
      </c>
      <c r="H5" t="s">
        <v>1623</v>
      </c>
      <c r="I5" t="s">
        <v>1618</v>
      </c>
      <c r="J5">
        <v>4000018757</v>
      </c>
      <c r="K5" t="s">
        <v>47</v>
      </c>
      <c r="L5">
        <v>34359055</v>
      </c>
      <c r="M5" t="s">
        <v>1624</v>
      </c>
      <c r="N5" s="45">
        <v>-712800</v>
      </c>
      <c r="O5">
        <v>1</v>
      </c>
      <c r="P5">
        <v>2025</v>
      </c>
      <c r="Q5">
        <v>1</v>
      </c>
      <c r="R5" s="20">
        <v>45687</v>
      </c>
      <c r="S5">
        <f t="shared" si="0"/>
        <v>1</v>
      </c>
      <c r="T5" t="str">
        <f t="shared" si="1"/>
        <v>49</v>
      </c>
    </row>
    <row r="6" spans="1:20">
      <c r="A6">
        <v>5973819779</v>
      </c>
      <c r="B6" t="s">
        <v>1263</v>
      </c>
      <c r="C6">
        <v>3909072057</v>
      </c>
      <c r="D6" t="s">
        <v>1617</v>
      </c>
      <c r="E6" t="s">
        <v>53</v>
      </c>
      <c r="F6" t="s">
        <v>728</v>
      </c>
      <c r="G6">
        <v>4112402</v>
      </c>
      <c r="H6" t="s">
        <v>1623</v>
      </c>
      <c r="I6" t="s">
        <v>1618</v>
      </c>
      <c r="J6">
        <v>4000018757</v>
      </c>
      <c r="K6" t="s">
        <v>47</v>
      </c>
      <c r="L6">
        <v>34359055</v>
      </c>
      <c r="M6" t="s">
        <v>1624</v>
      </c>
      <c r="N6" s="45">
        <v>-2216604</v>
      </c>
      <c r="O6">
        <v>1</v>
      </c>
      <c r="P6">
        <v>2025</v>
      </c>
      <c r="Q6">
        <v>2</v>
      </c>
      <c r="R6" s="20">
        <v>45687</v>
      </c>
      <c r="S6">
        <f t="shared" si="0"/>
        <v>1</v>
      </c>
      <c r="T6" t="str">
        <f t="shared" si="1"/>
        <v>57</v>
      </c>
    </row>
    <row r="7" spans="1:20">
      <c r="A7">
        <v>5974728506</v>
      </c>
      <c r="B7" t="s">
        <v>1258</v>
      </c>
      <c r="C7">
        <v>3909088267</v>
      </c>
      <c r="D7" t="s">
        <v>1617</v>
      </c>
      <c r="E7" t="s">
        <v>53</v>
      </c>
      <c r="F7" t="s">
        <v>744</v>
      </c>
      <c r="G7">
        <v>4110020</v>
      </c>
      <c r="H7" t="s">
        <v>1621</v>
      </c>
      <c r="I7" t="s">
        <v>1618</v>
      </c>
      <c r="J7">
        <v>4000018757</v>
      </c>
      <c r="K7" t="s">
        <v>47</v>
      </c>
      <c r="L7">
        <v>34360393</v>
      </c>
      <c r="M7" t="s">
        <v>1625</v>
      </c>
      <c r="N7" s="45">
        <v>-49500</v>
      </c>
      <c r="O7">
        <v>12</v>
      </c>
      <c r="P7">
        <v>2024</v>
      </c>
      <c r="Q7">
        <v>1</v>
      </c>
      <c r="R7" s="20">
        <v>45688</v>
      </c>
      <c r="S7">
        <f t="shared" si="0"/>
        <v>1</v>
      </c>
      <c r="T7" t="str">
        <f t="shared" si="1"/>
        <v>49</v>
      </c>
    </row>
    <row r="8" spans="1:20">
      <c r="A8">
        <v>5974728506</v>
      </c>
      <c r="B8" t="s">
        <v>1258</v>
      </c>
      <c r="C8">
        <v>3909088267</v>
      </c>
      <c r="D8" t="s">
        <v>1617</v>
      </c>
      <c r="E8" t="s">
        <v>53</v>
      </c>
      <c r="F8" t="s">
        <v>728</v>
      </c>
      <c r="G8">
        <v>4110020</v>
      </c>
      <c r="H8" t="s">
        <v>1621</v>
      </c>
      <c r="I8" t="s">
        <v>1618</v>
      </c>
      <c r="J8">
        <v>4000018757</v>
      </c>
      <c r="K8" t="s">
        <v>47</v>
      </c>
      <c r="L8">
        <v>34360393</v>
      </c>
      <c r="M8" t="s">
        <v>1625</v>
      </c>
      <c r="N8" s="45">
        <v>-223524</v>
      </c>
      <c r="O8">
        <v>12</v>
      </c>
      <c r="P8">
        <v>2024</v>
      </c>
      <c r="Q8">
        <v>2</v>
      </c>
      <c r="R8" s="20">
        <v>45688</v>
      </c>
      <c r="S8">
        <f t="shared" si="0"/>
        <v>1</v>
      </c>
      <c r="T8" t="str">
        <f t="shared" si="1"/>
        <v>57</v>
      </c>
    </row>
    <row r="9" spans="1:20">
      <c r="A9">
        <v>5974745498</v>
      </c>
      <c r="B9" t="s">
        <v>1258</v>
      </c>
      <c r="C9">
        <v>3909088912</v>
      </c>
      <c r="D9" t="s">
        <v>1617</v>
      </c>
      <c r="E9" t="s">
        <v>53</v>
      </c>
      <c r="F9" t="s">
        <v>755</v>
      </c>
      <c r="G9">
        <v>4110020</v>
      </c>
      <c r="H9" t="s">
        <v>1621</v>
      </c>
      <c r="I9" t="s">
        <v>1618</v>
      </c>
      <c r="J9">
        <v>4000018757</v>
      </c>
      <c r="K9" t="s">
        <v>47</v>
      </c>
      <c r="L9">
        <v>34385435</v>
      </c>
      <c r="M9" t="s">
        <v>1626</v>
      </c>
      <c r="N9" s="45">
        <v>-11523</v>
      </c>
      <c r="O9">
        <v>12</v>
      </c>
      <c r="P9">
        <v>2024</v>
      </c>
      <c r="Q9">
        <v>1</v>
      </c>
      <c r="R9" s="20">
        <v>45688</v>
      </c>
      <c r="S9">
        <f t="shared" si="0"/>
        <v>1</v>
      </c>
      <c r="T9" t="str">
        <f t="shared" si="1"/>
        <v>57</v>
      </c>
    </row>
    <row r="10" spans="1:20">
      <c r="A10">
        <v>5974745498</v>
      </c>
      <c r="B10" t="s">
        <v>1258</v>
      </c>
      <c r="C10">
        <v>3909088912</v>
      </c>
      <c r="D10" t="s">
        <v>1617</v>
      </c>
      <c r="E10" t="s">
        <v>53</v>
      </c>
      <c r="F10" t="s">
        <v>758</v>
      </c>
      <c r="G10">
        <v>4110020</v>
      </c>
      <c r="H10" t="s">
        <v>1621</v>
      </c>
      <c r="I10" t="s">
        <v>1618</v>
      </c>
      <c r="J10">
        <v>4000018757</v>
      </c>
      <c r="K10" t="s">
        <v>47</v>
      </c>
      <c r="L10">
        <v>34385435</v>
      </c>
      <c r="M10" t="s">
        <v>1626</v>
      </c>
      <c r="N10" s="45">
        <v>-13083</v>
      </c>
      <c r="O10">
        <v>12</v>
      </c>
      <c r="P10">
        <v>2024</v>
      </c>
      <c r="Q10">
        <v>2</v>
      </c>
      <c r="R10" s="20">
        <v>45688</v>
      </c>
      <c r="S10">
        <f t="shared" si="0"/>
        <v>1</v>
      </c>
      <c r="T10" t="str">
        <f t="shared" si="1"/>
        <v>57</v>
      </c>
    </row>
    <row r="11" spans="1:20">
      <c r="A11">
        <v>5974745498</v>
      </c>
      <c r="B11" t="s">
        <v>1258</v>
      </c>
      <c r="C11">
        <v>3909088912</v>
      </c>
      <c r="D11" t="s">
        <v>1617</v>
      </c>
      <c r="E11" t="s">
        <v>53</v>
      </c>
      <c r="F11" t="s">
        <v>759</v>
      </c>
      <c r="G11">
        <v>4110020</v>
      </c>
      <c r="H11" t="s">
        <v>1621</v>
      </c>
      <c r="I11" t="s">
        <v>1618</v>
      </c>
      <c r="J11">
        <v>4000018757</v>
      </c>
      <c r="K11" t="s">
        <v>47</v>
      </c>
      <c r="L11">
        <v>34385435</v>
      </c>
      <c r="M11" t="s">
        <v>1626</v>
      </c>
      <c r="N11" s="45">
        <v>-254473</v>
      </c>
      <c r="O11">
        <v>12</v>
      </c>
      <c r="P11">
        <v>2024</v>
      </c>
      <c r="Q11">
        <v>3</v>
      </c>
      <c r="R11" s="20">
        <v>45688</v>
      </c>
      <c r="S11">
        <f t="shared" si="0"/>
        <v>1</v>
      </c>
      <c r="T11" t="str">
        <f t="shared" si="1"/>
        <v>57</v>
      </c>
    </row>
    <row r="12" spans="1:20">
      <c r="A12">
        <v>5974745498</v>
      </c>
      <c r="B12" t="s">
        <v>1258</v>
      </c>
      <c r="C12">
        <v>3909088912</v>
      </c>
      <c r="D12" t="s">
        <v>1617</v>
      </c>
      <c r="E12" t="s">
        <v>53</v>
      </c>
      <c r="F12" t="s">
        <v>760</v>
      </c>
      <c r="G12">
        <v>4110020</v>
      </c>
      <c r="H12" t="s">
        <v>1621</v>
      </c>
      <c r="I12" t="s">
        <v>1618</v>
      </c>
      <c r="J12">
        <v>4000018757</v>
      </c>
      <c r="K12" t="s">
        <v>47</v>
      </c>
      <c r="L12">
        <v>34385435</v>
      </c>
      <c r="M12" t="s">
        <v>1626</v>
      </c>
      <c r="N12" s="45">
        <v>-2790</v>
      </c>
      <c r="O12">
        <v>12</v>
      </c>
      <c r="P12">
        <v>2024</v>
      </c>
      <c r="Q12">
        <v>4</v>
      </c>
      <c r="R12" s="20">
        <v>45688</v>
      </c>
      <c r="S12">
        <f t="shared" si="0"/>
        <v>1</v>
      </c>
      <c r="T12" t="str">
        <f t="shared" si="1"/>
        <v>13</v>
      </c>
    </row>
    <row r="13" spans="1:20">
      <c r="A13">
        <v>5974745498</v>
      </c>
      <c r="B13" t="s">
        <v>1258</v>
      </c>
      <c r="C13">
        <v>3909088912</v>
      </c>
      <c r="D13" t="s">
        <v>1617</v>
      </c>
      <c r="E13" t="s">
        <v>53</v>
      </c>
      <c r="F13" t="s">
        <v>761</v>
      </c>
      <c r="G13">
        <v>4110020</v>
      </c>
      <c r="H13" t="s">
        <v>1621</v>
      </c>
      <c r="I13" t="s">
        <v>1618</v>
      </c>
      <c r="J13">
        <v>4000018757</v>
      </c>
      <c r="K13" t="s">
        <v>47</v>
      </c>
      <c r="L13">
        <v>34385435</v>
      </c>
      <c r="M13" t="s">
        <v>1626</v>
      </c>
      <c r="N13">
        <v>-1</v>
      </c>
      <c r="O13">
        <v>12</v>
      </c>
      <c r="P13">
        <v>2024</v>
      </c>
      <c r="Q13">
        <v>5</v>
      </c>
      <c r="R13" s="20">
        <v>45688</v>
      </c>
      <c r="S13">
        <f t="shared" si="0"/>
        <v>1</v>
      </c>
      <c r="T13" t="str">
        <f t="shared" si="1"/>
        <v>57</v>
      </c>
    </row>
    <row r="14" spans="1:20">
      <c r="A14">
        <v>5981512624</v>
      </c>
      <c r="B14" t="s">
        <v>1267</v>
      </c>
      <c r="C14">
        <v>3909170062</v>
      </c>
      <c r="D14" t="s">
        <v>1620</v>
      </c>
      <c r="E14" t="s">
        <v>53</v>
      </c>
      <c r="F14" t="s">
        <v>728</v>
      </c>
      <c r="G14">
        <v>4110020</v>
      </c>
      <c r="H14" t="s">
        <v>1621</v>
      </c>
      <c r="I14" t="s">
        <v>1618</v>
      </c>
      <c r="J14">
        <v>4000018757</v>
      </c>
      <c r="K14" t="s">
        <v>47</v>
      </c>
      <c r="L14">
        <v>34388058</v>
      </c>
      <c r="M14" t="s">
        <v>1622</v>
      </c>
      <c r="N14" s="45">
        <v>-2969936</v>
      </c>
      <c r="O14">
        <v>2</v>
      </c>
      <c r="P14">
        <v>2025</v>
      </c>
      <c r="Q14">
        <v>1</v>
      </c>
      <c r="R14" t="s">
        <v>1233</v>
      </c>
      <c r="S14" t="str">
        <f t="shared" si="0"/>
        <v/>
      </c>
      <c r="T14" t="str">
        <f t="shared" si="1"/>
        <v>57</v>
      </c>
    </row>
    <row r="15" spans="1:20">
      <c r="A15">
        <v>5983164912</v>
      </c>
      <c r="B15" t="s">
        <v>1443</v>
      </c>
      <c r="C15">
        <v>3909192001</v>
      </c>
      <c r="D15" t="s">
        <v>1620</v>
      </c>
      <c r="E15" t="s">
        <v>53</v>
      </c>
      <c r="F15" t="s">
        <v>728</v>
      </c>
      <c r="G15">
        <v>4112402</v>
      </c>
      <c r="H15" t="s">
        <v>1623</v>
      </c>
      <c r="I15" t="s">
        <v>1618</v>
      </c>
      <c r="J15">
        <v>4000018757</v>
      </c>
      <c r="K15" t="s">
        <v>47</v>
      </c>
      <c r="L15">
        <v>34388815</v>
      </c>
      <c r="M15" t="s">
        <v>1622</v>
      </c>
      <c r="N15" s="45">
        <v>-119722</v>
      </c>
      <c r="O15">
        <v>2</v>
      </c>
      <c r="P15">
        <v>2025</v>
      </c>
      <c r="Q15">
        <v>1</v>
      </c>
      <c r="R15" t="s">
        <v>1233</v>
      </c>
      <c r="S15" t="str">
        <f t="shared" si="0"/>
        <v/>
      </c>
      <c r="T15" t="str">
        <f t="shared" si="1"/>
        <v>57</v>
      </c>
    </row>
    <row r="16" spans="1:20">
      <c r="A16">
        <v>5990631213</v>
      </c>
      <c r="B16" t="s">
        <v>1271</v>
      </c>
      <c r="C16">
        <v>3909276542</v>
      </c>
      <c r="D16" t="s">
        <v>1617</v>
      </c>
      <c r="E16" t="s">
        <v>53</v>
      </c>
      <c r="F16" t="s">
        <v>744</v>
      </c>
      <c r="G16">
        <v>4112402</v>
      </c>
      <c r="H16" t="s">
        <v>1623</v>
      </c>
      <c r="I16" t="s">
        <v>1618</v>
      </c>
      <c r="J16">
        <v>4000018757</v>
      </c>
      <c r="K16" t="s">
        <v>47</v>
      </c>
      <c r="L16">
        <v>34392387</v>
      </c>
      <c r="M16" t="s">
        <v>1627</v>
      </c>
      <c r="N16" s="45">
        <v>-116640</v>
      </c>
      <c r="O16">
        <v>2</v>
      </c>
      <c r="P16">
        <v>2025</v>
      </c>
      <c r="Q16">
        <v>1</v>
      </c>
      <c r="R16" s="20">
        <v>45713</v>
      </c>
      <c r="S16">
        <f t="shared" si="0"/>
        <v>2</v>
      </c>
      <c r="T16" t="str">
        <f t="shared" si="1"/>
        <v>49</v>
      </c>
    </row>
    <row r="17" spans="1:20">
      <c r="A17">
        <v>5990631213</v>
      </c>
      <c r="B17" t="s">
        <v>1271</v>
      </c>
      <c r="C17">
        <v>3909276542</v>
      </c>
      <c r="D17" t="s">
        <v>1617</v>
      </c>
      <c r="E17" t="s">
        <v>53</v>
      </c>
      <c r="F17" t="s">
        <v>728</v>
      </c>
      <c r="G17">
        <v>4112402</v>
      </c>
      <c r="H17" t="s">
        <v>1623</v>
      </c>
      <c r="I17" t="s">
        <v>1618</v>
      </c>
      <c r="J17">
        <v>4000018757</v>
      </c>
      <c r="K17" t="s">
        <v>47</v>
      </c>
      <c r="L17">
        <v>34392387</v>
      </c>
      <c r="M17" t="s">
        <v>1627</v>
      </c>
      <c r="N17" s="45">
        <v>-844902</v>
      </c>
      <c r="O17">
        <v>2</v>
      </c>
      <c r="P17">
        <v>2025</v>
      </c>
      <c r="Q17">
        <v>2</v>
      </c>
      <c r="R17" s="20">
        <v>45713</v>
      </c>
      <c r="S17">
        <f t="shared" si="0"/>
        <v>2</v>
      </c>
      <c r="T17" t="str">
        <f t="shared" si="1"/>
        <v>57</v>
      </c>
    </row>
    <row r="18" spans="1:20">
      <c r="A18">
        <v>5992137194</v>
      </c>
      <c r="B18" t="s">
        <v>1275</v>
      </c>
      <c r="C18">
        <v>3909292683</v>
      </c>
      <c r="D18" t="s">
        <v>1620</v>
      </c>
      <c r="E18" t="s">
        <v>53</v>
      </c>
      <c r="F18" t="s">
        <v>774</v>
      </c>
      <c r="G18">
        <v>4114120</v>
      </c>
      <c r="H18" t="s">
        <v>1628</v>
      </c>
      <c r="I18" t="s">
        <v>1618</v>
      </c>
      <c r="J18">
        <v>4000018757</v>
      </c>
      <c r="K18" t="s">
        <v>47</v>
      </c>
      <c r="L18">
        <v>34392982</v>
      </c>
      <c r="M18" t="s">
        <v>1622</v>
      </c>
      <c r="N18" s="45">
        <v>-12118</v>
      </c>
      <c r="O18">
        <v>2</v>
      </c>
      <c r="P18">
        <v>2025</v>
      </c>
      <c r="Q18">
        <v>1</v>
      </c>
      <c r="R18" t="s">
        <v>1233</v>
      </c>
      <c r="S18" t="str">
        <f t="shared" si="0"/>
        <v/>
      </c>
      <c r="T18" t="str">
        <f t="shared" si="1"/>
        <v>57</v>
      </c>
    </row>
    <row r="19" spans="1:20">
      <c r="A19">
        <v>5992137194</v>
      </c>
      <c r="B19" t="s">
        <v>1275</v>
      </c>
      <c r="C19">
        <v>3909292683</v>
      </c>
      <c r="D19" t="s">
        <v>1620</v>
      </c>
      <c r="E19" t="s">
        <v>53</v>
      </c>
      <c r="F19" t="s">
        <v>778</v>
      </c>
      <c r="G19">
        <v>4114120</v>
      </c>
      <c r="H19" t="s">
        <v>1628</v>
      </c>
      <c r="I19" t="s">
        <v>1618</v>
      </c>
      <c r="J19">
        <v>4000018757</v>
      </c>
      <c r="K19" t="s">
        <v>47</v>
      </c>
      <c r="L19">
        <v>34392982</v>
      </c>
      <c r="M19" t="s">
        <v>1622</v>
      </c>
      <c r="N19" s="45">
        <v>-85533</v>
      </c>
      <c r="O19">
        <v>2</v>
      </c>
      <c r="P19">
        <v>2025</v>
      </c>
      <c r="Q19">
        <v>2</v>
      </c>
      <c r="R19" t="s">
        <v>1233</v>
      </c>
      <c r="S19" t="str">
        <f t="shared" si="0"/>
        <v/>
      </c>
      <c r="T19" t="str">
        <f t="shared" si="1"/>
        <v>57</v>
      </c>
    </row>
    <row r="20" spans="1:20">
      <c r="A20">
        <v>5992137194</v>
      </c>
      <c r="B20" t="s">
        <v>1275</v>
      </c>
      <c r="C20">
        <v>3909292683</v>
      </c>
      <c r="D20" t="s">
        <v>1620</v>
      </c>
      <c r="E20" t="s">
        <v>53</v>
      </c>
      <c r="F20" t="s">
        <v>779</v>
      </c>
      <c r="G20">
        <v>4114120</v>
      </c>
      <c r="H20" t="s">
        <v>1628</v>
      </c>
      <c r="I20" t="s">
        <v>1618</v>
      </c>
      <c r="J20">
        <v>4000018757</v>
      </c>
      <c r="K20" t="s">
        <v>47</v>
      </c>
      <c r="L20">
        <v>34392982</v>
      </c>
      <c r="M20" t="s">
        <v>1622</v>
      </c>
      <c r="N20" s="45">
        <v>-155702</v>
      </c>
      <c r="O20">
        <v>2</v>
      </c>
      <c r="P20">
        <v>2025</v>
      </c>
      <c r="Q20">
        <v>3</v>
      </c>
      <c r="R20" t="s">
        <v>1233</v>
      </c>
      <c r="S20" t="str">
        <f t="shared" si="0"/>
        <v/>
      </c>
      <c r="T20" t="str">
        <f t="shared" si="1"/>
        <v>57</v>
      </c>
    </row>
    <row r="21" spans="1:20">
      <c r="A21">
        <v>5992137194</v>
      </c>
      <c r="B21" t="s">
        <v>1275</v>
      </c>
      <c r="C21">
        <v>3909292683</v>
      </c>
      <c r="D21" t="s">
        <v>1620</v>
      </c>
      <c r="E21" t="s">
        <v>53</v>
      </c>
      <c r="F21" t="s">
        <v>780</v>
      </c>
      <c r="G21">
        <v>4114120</v>
      </c>
      <c r="H21" t="s">
        <v>1628</v>
      </c>
      <c r="I21" t="s">
        <v>1618</v>
      </c>
      <c r="J21">
        <v>4000018757</v>
      </c>
      <c r="K21" t="s">
        <v>47</v>
      </c>
      <c r="L21">
        <v>34392982</v>
      </c>
      <c r="M21" t="s">
        <v>1622</v>
      </c>
      <c r="N21" s="45">
        <v>-2179</v>
      </c>
      <c r="O21">
        <v>2</v>
      </c>
      <c r="P21">
        <v>2025</v>
      </c>
      <c r="Q21">
        <v>4</v>
      </c>
      <c r="R21" t="s">
        <v>1233</v>
      </c>
      <c r="S21" t="str">
        <f t="shared" si="0"/>
        <v/>
      </c>
      <c r="T21" t="str">
        <f t="shared" si="1"/>
        <v>57</v>
      </c>
    </row>
    <row r="22" spans="1:20">
      <c r="A22">
        <v>5992137194</v>
      </c>
      <c r="B22" t="s">
        <v>1275</v>
      </c>
      <c r="C22">
        <v>3909292683</v>
      </c>
      <c r="D22" t="s">
        <v>1620</v>
      </c>
      <c r="E22" t="s">
        <v>53</v>
      </c>
      <c r="F22" t="s">
        <v>755</v>
      </c>
      <c r="G22">
        <v>4114120</v>
      </c>
      <c r="H22" t="s">
        <v>1628</v>
      </c>
      <c r="I22" t="s">
        <v>1618</v>
      </c>
      <c r="J22">
        <v>4000018757</v>
      </c>
      <c r="K22" t="s">
        <v>47</v>
      </c>
      <c r="L22">
        <v>34392982</v>
      </c>
      <c r="M22" t="s">
        <v>1622</v>
      </c>
      <c r="N22" s="45">
        <v>-67595</v>
      </c>
      <c r="O22">
        <v>2</v>
      </c>
      <c r="P22">
        <v>2025</v>
      </c>
      <c r="Q22">
        <v>5</v>
      </c>
      <c r="R22" t="s">
        <v>1233</v>
      </c>
      <c r="S22" t="str">
        <f t="shared" si="0"/>
        <v/>
      </c>
      <c r="T22" t="str">
        <f t="shared" si="1"/>
        <v>57</v>
      </c>
    </row>
    <row r="23" spans="1:20">
      <c r="A23">
        <v>5992137194</v>
      </c>
      <c r="B23" t="s">
        <v>1275</v>
      </c>
      <c r="C23">
        <v>3909292683</v>
      </c>
      <c r="D23" t="s">
        <v>1620</v>
      </c>
      <c r="E23" t="s">
        <v>53</v>
      </c>
      <c r="F23" t="s">
        <v>781</v>
      </c>
      <c r="G23">
        <v>4114120</v>
      </c>
      <c r="H23" t="s">
        <v>1628</v>
      </c>
      <c r="I23" t="s">
        <v>1618</v>
      </c>
      <c r="J23">
        <v>4000018757</v>
      </c>
      <c r="K23" t="s">
        <v>47</v>
      </c>
      <c r="L23">
        <v>34392982</v>
      </c>
      <c r="M23" t="s">
        <v>1622</v>
      </c>
      <c r="N23" s="45">
        <v>-70330</v>
      </c>
      <c r="O23">
        <v>2</v>
      </c>
      <c r="P23">
        <v>2025</v>
      </c>
      <c r="Q23">
        <v>6</v>
      </c>
      <c r="R23" t="s">
        <v>1233</v>
      </c>
      <c r="S23" t="str">
        <f t="shared" si="0"/>
        <v/>
      </c>
      <c r="T23" t="str">
        <f t="shared" si="1"/>
        <v>57</v>
      </c>
    </row>
    <row r="24" spans="1:20">
      <c r="A24">
        <v>5992137194</v>
      </c>
      <c r="B24" t="s">
        <v>1275</v>
      </c>
      <c r="C24">
        <v>3909292683</v>
      </c>
      <c r="D24" t="s">
        <v>1620</v>
      </c>
      <c r="E24" t="s">
        <v>53</v>
      </c>
      <c r="F24" t="s">
        <v>782</v>
      </c>
      <c r="G24">
        <v>4114120</v>
      </c>
      <c r="H24" t="s">
        <v>1628</v>
      </c>
      <c r="I24" t="s">
        <v>1618</v>
      </c>
      <c r="J24">
        <v>4000018757</v>
      </c>
      <c r="K24" t="s">
        <v>47</v>
      </c>
      <c r="L24">
        <v>34392982</v>
      </c>
      <c r="M24" t="s">
        <v>1622</v>
      </c>
      <c r="N24" s="45">
        <v>-46708</v>
      </c>
      <c r="O24">
        <v>2</v>
      </c>
      <c r="P24">
        <v>2025</v>
      </c>
      <c r="Q24">
        <v>7</v>
      </c>
      <c r="R24" t="s">
        <v>1233</v>
      </c>
      <c r="S24" t="str">
        <f t="shared" si="0"/>
        <v/>
      </c>
      <c r="T24" t="str">
        <f t="shared" si="1"/>
        <v>57</v>
      </c>
    </row>
    <row r="25" spans="1:20">
      <c r="A25">
        <v>5992137194</v>
      </c>
      <c r="B25" t="s">
        <v>1275</v>
      </c>
      <c r="C25">
        <v>3909292683</v>
      </c>
      <c r="D25" t="s">
        <v>1620</v>
      </c>
      <c r="E25" t="s">
        <v>53</v>
      </c>
      <c r="F25" t="s">
        <v>783</v>
      </c>
      <c r="G25">
        <v>4114120</v>
      </c>
      <c r="H25" t="s">
        <v>1628</v>
      </c>
      <c r="I25" t="s">
        <v>1618</v>
      </c>
      <c r="J25">
        <v>4000018757</v>
      </c>
      <c r="K25" t="s">
        <v>47</v>
      </c>
      <c r="L25">
        <v>34392982</v>
      </c>
      <c r="M25" t="s">
        <v>1622</v>
      </c>
      <c r="N25" s="45">
        <v>-29137</v>
      </c>
      <c r="O25">
        <v>2</v>
      </c>
      <c r="P25">
        <v>2025</v>
      </c>
      <c r="Q25">
        <v>8</v>
      </c>
      <c r="R25" t="s">
        <v>1233</v>
      </c>
      <c r="S25" t="str">
        <f t="shared" si="0"/>
        <v/>
      </c>
      <c r="T25" t="str">
        <f t="shared" si="1"/>
        <v>57</v>
      </c>
    </row>
    <row r="26" spans="1:20">
      <c r="A26">
        <v>5992137194</v>
      </c>
      <c r="B26" t="s">
        <v>1275</v>
      </c>
      <c r="C26">
        <v>3909292683</v>
      </c>
      <c r="D26" t="s">
        <v>1620</v>
      </c>
      <c r="E26" t="s">
        <v>53</v>
      </c>
      <c r="F26" t="s">
        <v>784</v>
      </c>
      <c r="G26">
        <v>4114120</v>
      </c>
      <c r="H26" t="s">
        <v>1628</v>
      </c>
      <c r="I26" t="s">
        <v>1618</v>
      </c>
      <c r="J26">
        <v>4000018757</v>
      </c>
      <c r="K26" t="s">
        <v>47</v>
      </c>
      <c r="L26">
        <v>34392982</v>
      </c>
      <c r="M26" t="s">
        <v>1622</v>
      </c>
      <c r="N26" s="45">
        <v>-53527</v>
      </c>
      <c r="O26">
        <v>2</v>
      </c>
      <c r="P26">
        <v>2025</v>
      </c>
      <c r="Q26">
        <v>9</v>
      </c>
      <c r="R26" t="s">
        <v>1233</v>
      </c>
      <c r="S26" t="str">
        <f t="shared" si="0"/>
        <v/>
      </c>
      <c r="T26" t="str">
        <f t="shared" si="1"/>
        <v>57</v>
      </c>
    </row>
    <row r="27" spans="1:20">
      <c r="A27">
        <v>5992137194</v>
      </c>
      <c r="B27" t="s">
        <v>1275</v>
      </c>
      <c r="C27">
        <v>3909292683</v>
      </c>
      <c r="D27" t="s">
        <v>1620</v>
      </c>
      <c r="E27" t="s">
        <v>53</v>
      </c>
      <c r="F27" t="s">
        <v>785</v>
      </c>
      <c r="G27">
        <v>4114120</v>
      </c>
      <c r="H27" t="s">
        <v>1628</v>
      </c>
      <c r="I27" t="s">
        <v>1618</v>
      </c>
      <c r="J27">
        <v>4000018757</v>
      </c>
      <c r="K27" t="s">
        <v>47</v>
      </c>
      <c r="L27">
        <v>34392982</v>
      </c>
      <c r="M27" t="s">
        <v>1622</v>
      </c>
      <c r="N27" s="45">
        <v>-9688</v>
      </c>
      <c r="O27">
        <v>2</v>
      </c>
      <c r="P27">
        <v>2025</v>
      </c>
      <c r="Q27">
        <v>10</v>
      </c>
      <c r="R27" t="s">
        <v>1233</v>
      </c>
      <c r="S27" t="str">
        <f t="shared" si="0"/>
        <v/>
      </c>
      <c r="T27" t="str">
        <f t="shared" si="1"/>
        <v>57</v>
      </c>
    </row>
    <row r="28" spans="1:20">
      <c r="A28">
        <v>5992137194</v>
      </c>
      <c r="B28" t="s">
        <v>1275</v>
      </c>
      <c r="C28">
        <v>3909292683</v>
      </c>
      <c r="D28" t="s">
        <v>1620</v>
      </c>
      <c r="E28" t="s">
        <v>53</v>
      </c>
      <c r="F28" t="s">
        <v>786</v>
      </c>
      <c r="G28">
        <v>4114120</v>
      </c>
      <c r="H28" t="s">
        <v>1628</v>
      </c>
      <c r="I28" t="s">
        <v>1618</v>
      </c>
      <c r="J28">
        <v>4000018757</v>
      </c>
      <c r="K28" t="s">
        <v>47</v>
      </c>
      <c r="L28">
        <v>34392982</v>
      </c>
      <c r="M28" t="s">
        <v>1622</v>
      </c>
      <c r="N28" s="45">
        <v>-58182</v>
      </c>
      <c r="O28">
        <v>2</v>
      </c>
      <c r="P28">
        <v>2025</v>
      </c>
      <c r="Q28">
        <v>11</v>
      </c>
      <c r="R28" t="s">
        <v>1233</v>
      </c>
      <c r="S28" t="str">
        <f t="shared" si="0"/>
        <v/>
      </c>
      <c r="T28" t="str">
        <f t="shared" si="1"/>
        <v>57</v>
      </c>
    </row>
    <row r="29" spans="1:20">
      <c r="A29">
        <v>5992137194</v>
      </c>
      <c r="B29" t="s">
        <v>1275</v>
      </c>
      <c r="C29">
        <v>3909292683</v>
      </c>
      <c r="D29" t="s">
        <v>1620</v>
      </c>
      <c r="E29" t="s">
        <v>53</v>
      </c>
      <c r="F29" t="s">
        <v>758</v>
      </c>
      <c r="G29">
        <v>4114120</v>
      </c>
      <c r="H29" t="s">
        <v>1628</v>
      </c>
      <c r="I29" t="s">
        <v>1618</v>
      </c>
      <c r="J29">
        <v>4000018757</v>
      </c>
      <c r="K29" t="s">
        <v>47</v>
      </c>
      <c r="L29">
        <v>34392982</v>
      </c>
      <c r="M29" t="s">
        <v>1622</v>
      </c>
      <c r="N29" s="45">
        <v>-109107</v>
      </c>
      <c r="O29">
        <v>2</v>
      </c>
      <c r="P29">
        <v>2025</v>
      </c>
      <c r="Q29">
        <v>12</v>
      </c>
      <c r="R29" t="s">
        <v>1233</v>
      </c>
      <c r="S29" t="str">
        <f t="shared" si="0"/>
        <v/>
      </c>
      <c r="T29" t="str">
        <f t="shared" si="1"/>
        <v>57</v>
      </c>
    </row>
    <row r="30" spans="1:20">
      <c r="A30">
        <v>5992137194</v>
      </c>
      <c r="B30" t="s">
        <v>1275</v>
      </c>
      <c r="C30">
        <v>3909292683</v>
      </c>
      <c r="D30" t="s">
        <v>1620</v>
      </c>
      <c r="E30" t="s">
        <v>53</v>
      </c>
      <c r="F30" t="s">
        <v>787</v>
      </c>
      <c r="G30">
        <v>4114120</v>
      </c>
      <c r="H30" t="s">
        <v>1628</v>
      </c>
      <c r="I30" t="s">
        <v>1618</v>
      </c>
      <c r="J30">
        <v>4000018757</v>
      </c>
      <c r="K30" t="s">
        <v>47</v>
      </c>
      <c r="L30">
        <v>34392982</v>
      </c>
      <c r="M30" t="s">
        <v>1622</v>
      </c>
      <c r="N30" s="45">
        <v>-49484</v>
      </c>
      <c r="O30">
        <v>2</v>
      </c>
      <c r="P30">
        <v>2025</v>
      </c>
      <c r="Q30">
        <v>13</v>
      </c>
      <c r="R30" t="s">
        <v>1233</v>
      </c>
      <c r="S30" t="str">
        <f t="shared" si="0"/>
        <v/>
      </c>
      <c r="T30" t="str">
        <f t="shared" si="1"/>
        <v>57</v>
      </c>
    </row>
    <row r="31" spans="1:20">
      <c r="A31">
        <v>5992137194</v>
      </c>
      <c r="B31" t="s">
        <v>1275</v>
      </c>
      <c r="C31">
        <v>3909292683</v>
      </c>
      <c r="D31" t="s">
        <v>1620</v>
      </c>
      <c r="E31" t="s">
        <v>53</v>
      </c>
      <c r="F31" t="s">
        <v>788</v>
      </c>
      <c r="G31">
        <v>4114120</v>
      </c>
      <c r="H31" t="s">
        <v>1628</v>
      </c>
      <c r="I31" t="s">
        <v>1618</v>
      </c>
      <c r="J31">
        <v>4000018757</v>
      </c>
      <c r="K31" t="s">
        <v>47</v>
      </c>
      <c r="L31">
        <v>34392982</v>
      </c>
      <c r="M31" t="s">
        <v>1622</v>
      </c>
      <c r="N31" s="45">
        <v>-40694</v>
      </c>
      <c r="O31">
        <v>2</v>
      </c>
      <c r="P31">
        <v>2025</v>
      </c>
      <c r="Q31">
        <v>14</v>
      </c>
      <c r="R31" t="s">
        <v>1233</v>
      </c>
      <c r="S31" t="str">
        <f t="shared" si="0"/>
        <v/>
      </c>
      <c r="T31" t="str">
        <f t="shared" si="1"/>
        <v>57</v>
      </c>
    </row>
    <row r="32" spans="1:20">
      <c r="A32">
        <v>5992137194</v>
      </c>
      <c r="B32" t="s">
        <v>1275</v>
      </c>
      <c r="C32">
        <v>3909292683</v>
      </c>
      <c r="D32" t="s">
        <v>1620</v>
      </c>
      <c r="E32" t="s">
        <v>53</v>
      </c>
      <c r="F32" t="s">
        <v>789</v>
      </c>
      <c r="G32">
        <v>4114120</v>
      </c>
      <c r="H32" t="s">
        <v>1628</v>
      </c>
      <c r="I32" t="s">
        <v>1618</v>
      </c>
      <c r="J32">
        <v>4000018757</v>
      </c>
      <c r="K32" t="s">
        <v>47</v>
      </c>
      <c r="L32">
        <v>34392982</v>
      </c>
      <c r="M32" t="s">
        <v>1622</v>
      </c>
      <c r="N32" s="45">
        <v>-59263</v>
      </c>
      <c r="O32">
        <v>2</v>
      </c>
      <c r="P32">
        <v>2025</v>
      </c>
      <c r="Q32">
        <v>15</v>
      </c>
      <c r="R32" t="s">
        <v>1233</v>
      </c>
      <c r="S32" t="str">
        <f t="shared" si="0"/>
        <v/>
      </c>
      <c r="T32" t="str">
        <f t="shared" si="1"/>
        <v>57</v>
      </c>
    </row>
    <row r="33" spans="1:20">
      <c r="A33">
        <v>5992137194</v>
      </c>
      <c r="B33" t="s">
        <v>1275</v>
      </c>
      <c r="C33">
        <v>3909292683</v>
      </c>
      <c r="D33" t="s">
        <v>1620</v>
      </c>
      <c r="E33" t="s">
        <v>53</v>
      </c>
      <c r="F33" t="s">
        <v>790</v>
      </c>
      <c r="G33">
        <v>4114120</v>
      </c>
      <c r="H33" t="s">
        <v>1628</v>
      </c>
      <c r="I33" t="s">
        <v>1618</v>
      </c>
      <c r="J33">
        <v>4000018757</v>
      </c>
      <c r="K33" t="s">
        <v>47</v>
      </c>
      <c r="L33">
        <v>34392982</v>
      </c>
      <c r="M33" t="s">
        <v>1622</v>
      </c>
      <c r="N33" s="45">
        <v>-128467</v>
      </c>
      <c r="O33">
        <v>2</v>
      </c>
      <c r="P33">
        <v>2025</v>
      </c>
      <c r="Q33">
        <v>16</v>
      </c>
      <c r="R33" t="s">
        <v>1233</v>
      </c>
      <c r="S33" t="str">
        <f t="shared" si="0"/>
        <v/>
      </c>
      <c r="T33" t="str">
        <f t="shared" si="1"/>
        <v>57</v>
      </c>
    </row>
    <row r="34" spans="1:20">
      <c r="A34">
        <v>5992137194</v>
      </c>
      <c r="B34" t="s">
        <v>1275</v>
      </c>
      <c r="C34">
        <v>3909292683</v>
      </c>
      <c r="D34" t="s">
        <v>1620</v>
      </c>
      <c r="E34" t="s">
        <v>53</v>
      </c>
      <c r="F34" t="s">
        <v>791</v>
      </c>
      <c r="G34">
        <v>4114120</v>
      </c>
      <c r="H34" t="s">
        <v>1628</v>
      </c>
      <c r="I34" t="s">
        <v>1618</v>
      </c>
      <c r="J34">
        <v>4000018757</v>
      </c>
      <c r="K34" t="s">
        <v>47</v>
      </c>
      <c r="L34">
        <v>34392982</v>
      </c>
      <c r="M34" t="s">
        <v>1622</v>
      </c>
      <c r="N34" s="45">
        <v>-49878</v>
      </c>
      <c r="O34">
        <v>2</v>
      </c>
      <c r="P34">
        <v>2025</v>
      </c>
      <c r="Q34">
        <v>17</v>
      </c>
      <c r="R34" t="s">
        <v>1233</v>
      </c>
      <c r="S34" t="str">
        <f t="shared" si="0"/>
        <v/>
      </c>
      <c r="T34" t="str">
        <f t="shared" si="1"/>
        <v>57</v>
      </c>
    </row>
    <row r="35" spans="1:20">
      <c r="A35">
        <v>5992137194</v>
      </c>
      <c r="B35" t="s">
        <v>1275</v>
      </c>
      <c r="C35">
        <v>3909292683</v>
      </c>
      <c r="D35" t="s">
        <v>1620</v>
      </c>
      <c r="E35" t="s">
        <v>53</v>
      </c>
      <c r="F35" t="s">
        <v>792</v>
      </c>
      <c r="G35">
        <v>4114120</v>
      </c>
      <c r="H35" t="s">
        <v>1628</v>
      </c>
      <c r="I35" t="s">
        <v>1618</v>
      </c>
      <c r="J35">
        <v>4000018757</v>
      </c>
      <c r="K35" t="s">
        <v>47</v>
      </c>
      <c r="L35">
        <v>34392982</v>
      </c>
      <c r="M35" t="s">
        <v>1622</v>
      </c>
      <c r="N35" s="45">
        <v>-129215</v>
      </c>
      <c r="O35">
        <v>2</v>
      </c>
      <c r="P35">
        <v>2025</v>
      </c>
      <c r="Q35">
        <v>18</v>
      </c>
      <c r="R35" t="s">
        <v>1233</v>
      </c>
      <c r="S35" t="str">
        <f t="shared" si="0"/>
        <v/>
      </c>
      <c r="T35" t="str">
        <f t="shared" si="1"/>
        <v>57</v>
      </c>
    </row>
    <row r="36" spans="1:20">
      <c r="A36">
        <v>5992137194</v>
      </c>
      <c r="B36" t="s">
        <v>1275</v>
      </c>
      <c r="C36">
        <v>3909292683</v>
      </c>
      <c r="D36" t="s">
        <v>1620</v>
      </c>
      <c r="E36" t="s">
        <v>53</v>
      </c>
      <c r="F36" t="s">
        <v>793</v>
      </c>
      <c r="G36">
        <v>4114120</v>
      </c>
      <c r="H36" t="s">
        <v>1628</v>
      </c>
      <c r="I36" t="s">
        <v>1618</v>
      </c>
      <c r="J36">
        <v>4000018757</v>
      </c>
      <c r="K36" t="s">
        <v>47</v>
      </c>
      <c r="L36">
        <v>34392982</v>
      </c>
      <c r="M36" t="s">
        <v>1622</v>
      </c>
      <c r="N36" s="45">
        <v>-64352</v>
      </c>
      <c r="O36">
        <v>2</v>
      </c>
      <c r="P36">
        <v>2025</v>
      </c>
      <c r="Q36">
        <v>19</v>
      </c>
      <c r="R36" t="s">
        <v>1233</v>
      </c>
      <c r="S36" t="str">
        <f t="shared" si="0"/>
        <v/>
      </c>
      <c r="T36" t="str">
        <f t="shared" si="1"/>
        <v>57</v>
      </c>
    </row>
    <row r="37" spans="1:20">
      <c r="A37">
        <v>5992137194</v>
      </c>
      <c r="B37" t="s">
        <v>1275</v>
      </c>
      <c r="C37">
        <v>3909292683</v>
      </c>
      <c r="D37" t="s">
        <v>1620</v>
      </c>
      <c r="E37" t="s">
        <v>53</v>
      </c>
      <c r="F37" t="s">
        <v>794</v>
      </c>
      <c r="G37">
        <v>4114120</v>
      </c>
      <c r="H37" t="s">
        <v>1628</v>
      </c>
      <c r="I37" t="s">
        <v>1618</v>
      </c>
      <c r="J37">
        <v>4000018757</v>
      </c>
      <c r="K37" t="s">
        <v>47</v>
      </c>
      <c r="L37">
        <v>34392982</v>
      </c>
      <c r="M37" t="s">
        <v>1622</v>
      </c>
      <c r="N37" s="45">
        <v>-38665</v>
      </c>
      <c r="O37">
        <v>2</v>
      </c>
      <c r="P37">
        <v>2025</v>
      </c>
      <c r="Q37">
        <v>20</v>
      </c>
      <c r="R37" t="s">
        <v>1233</v>
      </c>
      <c r="S37" t="str">
        <f t="shared" si="0"/>
        <v/>
      </c>
      <c r="T37" t="str">
        <f t="shared" si="1"/>
        <v>57</v>
      </c>
    </row>
    <row r="38" spans="1:20">
      <c r="A38">
        <v>5992137194</v>
      </c>
      <c r="B38" t="s">
        <v>1275</v>
      </c>
      <c r="C38">
        <v>3909292683</v>
      </c>
      <c r="D38" t="s">
        <v>1620</v>
      </c>
      <c r="E38" t="s">
        <v>53</v>
      </c>
      <c r="F38" t="s">
        <v>795</v>
      </c>
      <c r="G38">
        <v>4114120</v>
      </c>
      <c r="H38" t="s">
        <v>1628</v>
      </c>
      <c r="I38" t="s">
        <v>1618</v>
      </c>
      <c r="J38">
        <v>4000018757</v>
      </c>
      <c r="K38" t="s">
        <v>47</v>
      </c>
      <c r="L38">
        <v>34392982</v>
      </c>
      <c r="M38" t="s">
        <v>1622</v>
      </c>
      <c r="N38" s="45">
        <v>-48041</v>
      </c>
      <c r="O38">
        <v>2</v>
      </c>
      <c r="P38">
        <v>2025</v>
      </c>
      <c r="Q38">
        <v>21</v>
      </c>
      <c r="R38" t="s">
        <v>1233</v>
      </c>
      <c r="S38" t="str">
        <f t="shared" si="0"/>
        <v/>
      </c>
      <c r="T38" t="str">
        <f t="shared" si="1"/>
        <v>57</v>
      </c>
    </row>
    <row r="39" spans="1:20">
      <c r="A39">
        <v>5992137194</v>
      </c>
      <c r="B39" t="s">
        <v>1275</v>
      </c>
      <c r="C39">
        <v>3909292683</v>
      </c>
      <c r="D39" t="s">
        <v>1620</v>
      </c>
      <c r="E39" t="s">
        <v>53</v>
      </c>
      <c r="F39" t="s">
        <v>796</v>
      </c>
      <c r="G39">
        <v>4114120</v>
      </c>
      <c r="H39" t="s">
        <v>1628</v>
      </c>
      <c r="I39" t="s">
        <v>1618</v>
      </c>
      <c r="J39">
        <v>4000018757</v>
      </c>
      <c r="K39" t="s">
        <v>47</v>
      </c>
      <c r="L39">
        <v>34392982</v>
      </c>
      <c r="M39" t="s">
        <v>1622</v>
      </c>
      <c r="N39" s="45">
        <v>-55300</v>
      </c>
      <c r="O39">
        <v>2</v>
      </c>
      <c r="P39">
        <v>2025</v>
      </c>
      <c r="Q39">
        <v>22</v>
      </c>
      <c r="R39" t="s">
        <v>1233</v>
      </c>
      <c r="S39" t="str">
        <f t="shared" si="0"/>
        <v/>
      </c>
      <c r="T39" t="str">
        <f t="shared" si="1"/>
        <v>57</v>
      </c>
    </row>
    <row r="40" spans="1:20">
      <c r="A40">
        <v>5992137194</v>
      </c>
      <c r="B40" t="s">
        <v>1275</v>
      </c>
      <c r="C40">
        <v>3909292683</v>
      </c>
      <c r="D40" t="s">
        <v>1620</v>
      </c>
      <c r="E40" t="s">
        <v>53</v>
      </c>
      <c r="F40" t="s">
        <v>797</v>
      </c>
      <c r="G40">
        <v>4114120</v>
      </c>
      <c r="H40" t="s">
        <v>1628</v>
      </c>
      <c r="I40" t="s">
        <v>1618</v>
      </c>
      <c r="J40">
        <v>4000018757</v>
      </c>
      <c r="K40" t="s">
        <v>47</v>
      </c>
      <c r="L40">
        <v>34392982</v>
      </c>
      <c r="M40" t="s">
        <v>1622</v>
      </c>
      <c r="N40" s="45">
        <v>-52973</v>
      </c>
      <c r="O40">
        <v>2</v>
      </c>
      <c r="P40">
        <v>2025</v>
      </c>
      <c r="Q40">
        <v>23</v>
      </c>
      <c r="R40" t="s">
        <v>1233</v>
      </c>
      <c r="S40" t="str">
        <f t="shared" si="0"/>
        <v/>
      </c>
      <c r="T40" t="str">
        <f t="shared" si="1"/>
        <v>57</v>
      </c>
    </row>
    <row r="41" spans="1:20">
      <c r="A41">
        <v>5992137194</v>
      </c>
      <c r="B41" t="s">
        <v>1275</v>
      </c>
      <c r="C41">
        <v>3909292683</v>
      </c>
      <c r="D41" t="s">
        <v>1620</v>
      </c>
      <c r="E41" t="s">
        <v>53</v>
      </c>
      <c r="F41" t="s">
        <v>798</v>
      </c>
      <c r="G41">
        <v>4114120</v>
      </c>
      <c r="H41" t="s">
        <v>1628</v>
      </c>
      <c r="I41" t="s">
        <v>1618</v>
      </c>
      <c r="J41">
        <v>4000018757</v>
      </c>
      <c r="K41" t="s">
        <v>47</v>
      </c>
      <c r="L41">
        <v>34392982</v>
      </c>
      <c r="M41" t="s">
        <v>1622</v>
      </c>
      <c r="N41" s="45">
        <v>-59158</v>
      </c>
      <c r="O41">
        <v>2</v>
      </c>
      <c r="P41">
        <v>2025</v>
      </c>
      <c r="Q41">
        <v>24</v>
      </c>
      <c r="R41" t="s">
        <v>1233</v>
      </c>
      <c r="S41" t="str">
        <f t="shared" si="0"/>
        <v/>
      </c>
      <c r="T41" t="str">
        <f t="shared" si="1"/>
        <v>57</v>
      </c>
    </row>
    <row r="42" spans="1:20">
      <c r="A42">
        <v>5992137194</v>
      </c>
      <c r="B42" t="s">
        <v>1275</v>
      </c>
      <c r="C42">
        <v>3909292683</v>
      </c>
      <c r="D42" t="s">
        <v>1620</v>
      </c>
      <c r="E42" t="s">
        <v>53</v>
      </c>
      <c r="F42" t="s">
        <v>799</v>
      </c>
      <c r="G42">
        <v>4114120</v>
      </c>
      <c r="H42" t="s">
        <v>1628</v>
      </c>
      <c r="I42" t="s">
        <v>1618</v>
      </c>
      <c r="J42">
        <v>4000018757</v>
      </c>
      <c r="K42" t="s">
        <v>47</v>
      </c>
      <c r="L42">
        <v>34392982</v>
      </c>
      <c r="M42" t="s">
        <v>1622</v>
      </c>
      <c r="N42" s="45">
        <v>-28244</v>
      </c>
      <c r="O42">
        <v>2</v>
      </c>
      <c r="P42">
        <v>2025</v>
      </c>
      <c r="Q42">
        <v>25</v>
      </c>
      <c r="R42" t="s">
        <v>1233</v>
      </c>
      <c r="S42" t="str">
        <f t="shared" si="0"/>
        <v/>
      </c>
      <c r="T42" t="str">
        <f t="shared" si="1"/>
        <v>57</v>
      </c>
    </row>
    <row r="43" spans="1:20">
      <c r="A43">
        <v>5992137194</v>
      </c>
      <c r="B43" t="s">
        <v>1275</v>
      </c>
      <c r="C43">
        <v>3909292683</v>
      </c>
      <c r="D43" t="s">
        <v>1620</v>
      </c>
      <c r="E43" t="s">
        <v>53</v>
      </c>
      <c r="F43" t="s">
        <v>800</v>
      </c>
      <c r="G43">
        <v>4114120</v>
      </c>
      <c r="H43" t="s">
        <v>1628</v>
      </c>
      <c r="I43" t="s">
        <v>1618</v>
      </c>
      <c r="J43">
        <v>4000018757</v>
      </c>
      <c r="K43" t="s">
        <v>47</v>
      </c>
      <c r="L43">
        <v>34392982</v>
      </c>
      <c r="M43" t="s">
        <v>1622</v>
      </c>
      <c r="N43" s="45">
        <v>-74065</v>
      </c>
      <c r="O43">
        <v>2</v>
      </c>
      <c r="P43">
        <v>2025</v>
      </c>
      <c r="Q43">
        <v>26</v>
      </c>
      <c r="R43" t="s">
        <v>1233</v>
      </c>
      <c r="S43" t="str">
        <f t="shared" si="0"/>
        <v/>
      </c>
      <c r="T43" t="str">
        <f t="shared" si="1"/>
        <v>57</v>
      </c>
    </row>
    <row r="44" spans="1:20">
      <c r="A44">
        <v>5992137194</v>
      </c>
      <c r="B44" t="s">
        <v>1275</v>
      </c>
      <c r="C44">
        <v>3909292683</v>
      </c>
      <c r="D44" t="s">
        <v>1620</v>
      </c>
      <c r="E44" t="s">
        <v>53</v>
      </c>
      <c r="F44" t="s">
        <v>801</v>
      </c>
      <c r="G44">
        <v>4114120</v>
      </c>
      <c r="H44" t="s">
        <v>1628</v>
      </c>
      <c r="I44" t="s">
        <v>1618</v>
      </c>
      <c r="J44">
        <v>4000018757</v>
      </c>
      <c r="K44" t="s">
        <v>47</v>
      </c>
      <c r="L44">
        <v>34392982</v>
      </c>
      <c r="M44" t="s">
        <v>1622</v>
      </c>
      <c r="N44" s="45">
        <v>-26392</v>
      </c>
      <c r="O44">
        <v>2</v>
      </c>
      <c r="P44">
        <v>2025</v>
      </c>
      <c r="Q44">
        <v>27</v>
      </c>
      <c r="R44" t="s">
        <v>1233</v>
      </c>
      <c r="S44" t="str">
        <f t="shared" si="0"/>
        <v/>
      </c>
      <c r="T44" t="str">
        <f t="shared" si="1"/>
        <v>57</v>
      </c>
    </row>
    <row r="45" spans="1:20">
      <c r="A45">
        <v>5992137194</v>
      </c>
      <c r="B45" t="s">
        <v>1275</v>
      </c>
      <c r="C45">
        <v>3909292683</v>
      </c>
      <c r="D45" t="s">
        <v>1620</v>
      </c>
      <c r="E45" t="s">
        <v>53</v>
      </c>
      <c r="F45" t="s">
        <v>802</v>
      </c>
      <c r="G45">
        <v>4114120</v>
      </c>
      <c r="H45" t="s">
        <v>1628</v>
      </c>
      <c r="I45" t="s">
        <v>1618</v>
      </c>
      <c r="J45">
        <v>4000018757</v>
      </c>
      <c r="K45" t="s">
        <v>47</v>
      </c>
      <c r="L45">
        <v>34392982</v>
      </c>
      <c r="M45" t="s">
        <v>1622</v>
      </c>
      <c r="N45" s="45">
        <v>-28050</v>
      </c>
      <c r="O45">
        <v>2</v>
      </c>
      <c r="P45">
        <v>2025</v>
      </c>
      <c r="Q45">
        <v>28</v>
      </c>
      <c r="R45" t="s">
        <v>1233</v>
      </c>
      <c r="S45" t="str">
        <f t="shared" si="0"/>
        <v/>
      </c>
      <c r="T45" t="str">
        <f t="shared" si="1"/>
        <v>57</v>
      </c>
    </row>
    <row r="46" spans="1:20">
      <c r="A46">
        <v>5992137194</v>
      </c>
      <c r="B46" t="s">
        <v>1275</v>
      </c>
      <c r="C46">
        <v>3909292683</v>
      </c>
      <c r="D46" t="s">
        <v>1620</v>
      </c>
      <c r="E46" t="s">
        <v>53</v>
      </c>
      <c r="F46" t="s">
        <v>803</v>
      </c>
      <c r="G46">
        <v>4114120</v>
      </c>
      <c r="H46" t="s">
        <v>1628</v>
      </c>
      <c r="I46" t="s">
        <v>1618</v>
      </c>
      <c r="J46">
        <v>4000018757</v>
      </c>
      <c r="K46" t="s">
        <v>47</v>
      </c>
      <c r="L46">
        <v>34392982</v>
      </c>
      <c r="M46" t="s">
        <v>1622</v>
      </c>
      <c r="N46" s="45">
        <v>-302613</v>
      </c>
      <c r="O46">
        <v>2</v>
      </c>
      <c r="P46">
        <v>2025</v>
      </c>
      <c r="Q46">
        <v>29</v>
      </c>
      <c r="R46" t="s">
        <v>1233</v>
      </c>
      <c r="S46" t="str">
        <f t="shared" si="0"/>
        <v/>
      </c>
      <c r="T46" t="str">
        <f t="shared" si="1"/>
        <v>57</v>
      </c>
    </row>
    <row r="47" spans="1:20">
      <c r="A47">
        <v>5992137194</v>
      </c>
      <c r="B47" t="s">
        <v>1275</v>
      </c>
      <c r="C47">
        <v>3909292683</v>
      </c>
      <c r="D47" t="s">
        <v>1620</v>
      </c>
      <c r="E47" t="s">
        <v>53</v>
      </c>
      <c r="F47" t="s">
        <v>804</v>
      </c>
      <c r="G47">
        <v>4114120</v>
      </c>
      <c r="H47" t="s">
        <v>1628</v>
      </c>
      <c r="I47" t="s">
        <v>1618</v>
      </c>
      <c r="J47">
        <v>4000018757</v>
      </c>
      <c r="K47" t="s">
        <v>47</v>
      </c>
      <c r="L47">
        <v>34392982</v>
      </c>
      <c r="M47" t="s">
        <v>1622</v>
      </c>
      <c r="N47" s="45">
        <v>-49561</v>
      </c>
      <c r="O47">
        <v>2</v>
      </c>
      <c r="P47">
        <v>2025</v>
      </c>
      <c r="Q47">
        <v>30</v>
      </c>
      <c r="R47" t="s">
        <v>1233</v>
      </c>
      <c r="S47" t="str">
        <f t="shared" si="0"/>
        <v/>
      </c>
      <c r="T47" t="str">
        <f t="shared" si="1"/>
        <v>57</v>
      </c>
    </row>
    <row r="48" spans="1:20">
      <c r="A48">
        <v>5992137194</v>
      </c>
      <c r="B48" t="s">
        <v>1275</v>
      </c>
      <c r="C48">
        <v>3909292683</v>
      </c>
      <c r="D48" t="s">
        <v>1620</v>
      </c>
      <c r="E48" t="s">
        <v>53</v>
      </c>
      <c r="F48" t="s">
        <v>805</v>
      </c>
      <c r="G48">
        <v>4114120</v>
      </c>
      <c r="H48" t="s">
        <v>1628</v>
      </c>
      <c r="I48" t="s">
        <v>1618</v>
      </c>
      <c r="J48">
        <v>4000018757</v>
      </c>
      <c r="K48" t="s">
        <v>47</v>
      </c>
      <c r="L48">
        <v>34392982</v>
      </c>
      <c r="M48" t="s">
        <v>1622</v>
      </c>
      <c r="N48" s="45">
        <v>-45269</v>
      </c>
      <c r="O48">
        <v>2</v>
      </c>
      <c r="P48">
        <v>2025</v>
      </c>
      <c r="Q48">
        <v>31</v>
      </c>
      <c r="R48" t="s">
        <v>1233</v>
      </c>
      <c r="S48" t="str">
        <f t="shared" si="0"/>
        <v/>
      </c>
      <c r="T48" t="str">
        <f t="shared" si="1"/>
        <v>57</v>
      </c>
    </row>
    <row r="49" spans="1:20">
      <c r="A49">
        <v>5992137194</v>
      </c>
      <c r="B49" t="s">
        <v>1275</v>
      </c>
      <c r="C49">
        <v>3909292683</v>
      </c>
      <c r="D49" t="s">
        <v>1620</v>
      </c>
      <c r="E49" t="s">
        <v>53</v>
      </c>
      <c r="F49" t="s">
        <v>806</v>
      </c>
      <c r="G49">
        <v>4114120</v>
      </c>
      <c r="H49" t="s">
        <v>1628</v>
      </c>
      <c r="I49" t="s">
        <v>1618</v>
      </c>
      <c r="J49">
        <v>4000018757</v>
      </c>
      <c r="K49" t="s">
        <v>47</v>
      </c>
      <c r="L49">
        <v>34392982</v>
      </c>
      <c r="M49" t="s">
        <v>1622</v>
      </c>
      <c r="N49" s="45">
        <v>-1805</v>
      </c>
      <c r="O49">
        <v>2</v>
      </c>
      <c r="P49">
        <v>2025</v>
      </c>
      <c r="Q49">
        <v>32</v>
      </c>
      <c r="R49" t="s">
        <v>1233</v>
      </c>
      <c r="S49" t="str">
        <f t="shared" si="0"/>
        <v/>
      </c>
      <c r="T49" t="str">
        <f t="shared" si="1"/>
        <v>57</v>
      </c>
    </row>
    <row r="50" spans="1:20">
      <c r="A50">
        <v>5992137194</v>
      </c>
      <c r="B50" t="s">
        <v>1275</v>
      </c>
      <c r="C50">
        <v>3909292683</v>
      </c>
      <c r="D50" t="s">
        <v>1620</v>
      </c>
      <c r="E50" t="s">
        <v>53</v>
      </c>
      <c r="F50" t="s">
        <v>807</v>
      </c>
      <c r="G50">
        <v>4114120</v>
      </c>
      <c r="H50" t="s">
        <v>1628</v>
      </c>
      <c r="I50" t="s">
        <v>1618</v>
      </c>
      <c r="J50">
        <v>4000018757</v>
      </c>
      <c r="K50" t="s">
        <v>47</v>
      </c>
      <c r="L50">
        <v>34392982</v>
      </c>
      <c r="M50" t="s">
        <v>1622</v>
      </c>
      <c r="N50" s="45">
        <v>-40345</v>
      </c>
      <c r="O50">
        <v>2</v>
      </c>
      <c r="P50">
        <v>2025</v>
      </c>
      <c r="Q50">
        <v>33</v>
      </c>
      <c r="R50" t="s">
        <v>1233</v>
      </c>
      <c r="S50" t="str">
        <f t="shared" si="0"/>
        <v/>
      </c>
      <c r="T50" t="str">
        <f t="shared" si="1"/>
        <v>57</v>
      </c>
    </row>
    <row r="51" spans="1:20">
      <c r="A51">
        <v>5992137194</v>
      </c>
      <c r="B51" t="s">
        <v>1275</v>
      </c>
      <c r="C51">
        <v>3909292683</v>
      </c>
      <c r="D51" t="s">
        <v>1620</v>
      </c>
      <c r="E51" t="s">
        <v>53</v>
      </c>
      <c r="F51" t="s">
        <v>808</v>
      </c>
      <c r="G51">
        <v>4114120</v>
      </c>
      <c r="H51" t="s">
        <v>1628</v>
      </c>
      <c r="I51" t="s">
        <v>1618</v>
      </c>
      <c r="J51">
        <v>4000018757</v>
      </c>
      <c r="K51" t="s">
        <v>47</v>
      </c>
      <c r="L51">
        <v>34392982</v>
      </c>
      <c r="M51" t="s">
        <v>1622</v>
      </c>
      <c r="N51" s="45">
        <v>-5720</v>
      </c>
      <c r="O51">
        <v>2</v>
      </c>
      <c r="P51">
        <v>2025</v>
      </c>
      <c r="Q51">
        <v>34</v>
      </c>
      <c r="R51" t="s">
        <v>1233</v>
      </c>
      <c r="S51" t="str">
        <f t="shared" si="0"/>
        <v/>
      </c>
      <c r="T51" t="str">
        <f t="shared" si="1"/>
        <v>57</v>
      </c>
    </row>
    <row r="52" spans="1:20">
      <c r="A52">
        <v>5992137194</v>
      </c>
      <c r="B52" t="s">
        <v>1275</v>
      </c>
      <c r="C52">
        <v>3909292683</v>
      </c>
      <c r="D52" t="s">
        <v>1620</v>
      </c>
      <c r="E52" t="s">
        <v>53</v>
      </c>
      <c r="F52" t="s">
        <v>809</v>
      </c>
      <c r="G52">
        <v>4114120</v>
      </c>
      <c r="H52" t="s">
        <v>1628</v>
      </c>
      <c r="I52" t="s">
        <v>1618</v>
      </c>
      <c r="J52">
        <v>4000018757</v>
      </c>
      <c r="K52" t="s">
        <v>47</v>
      </c>
      <c r="L52">
        <v>34392982</v>
      </c>
      <c r="M52" t="s">
        <v>1622</v>
      </c>
      <c r="N52" s="45">
        <v>-58189</v>
      </c>
      <c r="O52">
        <v>2</v>
      </c>
      <c r="P52">
        <v>2025</v>
      </c>
      <c r="Q52">
        <v>35</v>
      </c>
      <c r="R52" t="s">
        <v>1233</v>
      </c>
      <c r="S52" t="str">
        <f t="shared" si="0"/>
        <v/>
      </c>
      <c r="T52" t="str">
        <f t="shared" si="1"/>
        <v>57</v>
      </c>
    </row>
    <row r="53" spans="1:20">
      <c r="A53">
        <v>5992137194</v>
      </c>
      <c r="B53" t="s">
        <v>1275</v>
      </c>
      <c r="C53">
        <v>3909292683</v>
      </c>
      <c r="D53" t="s">
        <v>1620</v>
      </c>
      <c r="E53" t="s">
        <v>53</v>
      </c>
      <c r="F53" t="s">
        <v>810</v>
      </c>
      <c r="G53">
        <v>4114120</v>
      </c>
      <c r="H53" t="s">
        <v>1628</v>
      </c>
      <c r="I53" t="s">
        <v>1618</v>
      </c>
      <c r="J53">
        <v>4000018757</v>
      </c>
      <c r="K53" t="s">
        <v>47</v>
      </c>
      <c r="L53">
        <v>34392982</v>
      </c>
      <c r="M53" t="s">
        <v>1622</v>
      </c>
      <c r="N53" s="45">
        <v>-43410</v>
      </c>
      <c r="O53">
        <v>2</v>
      </c>
      <c r="P53">
        <v>2025</v>
      </c>
      <c r="Q53">
        <v>36</v>
      </c>
      <c r="R53" t="s">
        <v>1233</v>
      </c>
      <c r="S53" t="str">
        <f t="shared" si="0"/>
        <v/>
      </c>
      <c r="T53" t="str">
        <f t="shared" si="1"/>
        <v>57</v>
      </c>
    </row>
    <row r="54" spans="1:20">
      <c r="A54">
        <v>5992137194</v>
      </c>
      <c r="B54" t="s">
        <v>1275</v>
      </c>
      <c r="C54">
        <v>3909292683</v>
      </c>
      <c r="D54" t="s">
        <v>1620</v>
      </c>
      <c r="E54" t="s">
        <v>53</v>
      </c>
      <c r="F54" t="s">
        <v>811</v>
      </c>
      <c r="G54">
        <v>4114120</v>
      </c>
      <c r="H54" t="s">
        <v>1628</v>
      </c>
      <c r="I54" t="s">
        <v>1618</v>
      </c>
      <c r="J54">
        <v>4000018757</v>
      </c>
      <c r="K54" t="s">
        <v>47</v>
      </c>
      <c r="L54">
        <v>34392982</v>
      </c>
      <c r="M54" t="s">
        <v>1622</v>
      </c>
      <c r="N54" s="45">
        <v>-53066</v>
      </c>
      <c r="O54">
        <v>2</v>
      </c>
      <c r="P54">
        <v>2025</v>
      </c>
      <c r="Q54">
        <v>37</v>
      </c>
      <c r="R54" t="s">
        <v>1233</v>
      </c>
      <c r="S54" t="str">
        <f t="shared" si="0"/>
        <v/>
      </c>
      <c r="T54" t="str">
        <f t="shared" si="1"/>
        <v>57</v>
      </c>
    </row>
    <row r="55" spans="1:20">
      <c r="A55">
        <v>5992137194</v>
      </c>
      <c r="B55" t="s">
        <v>1275</v>
      </c>
      <c r="C55">
        <v>3909292683</v>
      </c>
      <c r="D55" t="s">
        <v>1620</v>
      </c>
      <c r="E55" t="s">
        <v>53</v>
      </c>
      <c r="F55" t="s">
        <v>812</v>
      </c>
      <c r="G55">
        <v>4114120</v>
      </c>
      <c r="H55" t="s">
        <v>1628</v>
      </c>
      <c r="I55" t="s">
        <v>1618</v>
      </c>
      <c r="J55">
        <v>4000018757</v>
      </c>
      <c r="K55" t="s">
        <v>47</v>
      </c>
      <c r="L55">
        <v>34392982</v>
      </c>
      <c r="M55" t="s">
        <v>1622</v>
      </c>
      <c r="N55" s="45">
        <v>-27073</v>
      </c>
      <c r="O55">
        <v>2</v>
      </c>
      <c r="P55">
        <v>2025</v>
      </c>
      <c r="Q55">
        <v>38</v>
      </c>
      <c r="R55" t="s">
        <v>1233</v>
      </c>
      <c r="S55" t="str">
        <f t="shared" si="0"/>
        <v/>
      </c>
      <c r="T55" t="str">
        <f t="shared" si="1"/>
        <v>57</v>
      </c>
    </row>
    <row r="56" spans="1:20">
      <c r="A56">
        <v>5992137194</v>
      </c>
      <c r="B56" t="s">
        <v>1275</v>
      </c>
      <c r="C56">
        <v>3909292683</v>
      </c>
      <c r="D56" t="s">
        <v>1620</v>
      </c>
      <c r="E56" t="s">
        <v>53</v>
      </c>
      <c r="F56" t="s">
        <v>761</v>
      </c>
      <c r="G56">
        <v>4114120</v>
      </c>
      <c r="H56" t="s">
        <v>1628</v>
      </c>
      <c r="I56" t="s">
        <v>1618</v>
      </c>
      <c r="J56">
        <v>4000018757</v>
      </c>
      <c r="K56" t="s">
        <v>47</v>
      </c>
      <c r="L56">
        <v>34392982</v>
      </c>
      <c r="M56" t="s">
        <v>1622</v>
      </c>
      <c r="N56" s="45">
        <v>-62358</v>
      </c>
      <c r="O56">
        <v>2</v>
      </c>
      <c r="P56">
        <v>2025</v>
      </c>
      <c r="Q56">
        <v>39</v>
      </c>
      <c r="R56" t="s">
        <v>1233</v>
      </c>
      <c r="S56" t="str">
        <f t="shared" si="0"/>
        <v/>
      </c>
      <c r="T56" t="str">
        <f t="shared" si="1"/>
        <v>57</v>
      </c>
    </row>
    <row r="57" spans="1:20">
      <c r="A57">
        <v>5992137194</v>
      </c>
      <c r="B57" t="s">
        <v>1275</v>
      </c>
      <c r="C57">
        <v>3909292683</v>
      </c>
      <c r="D57" t="s">
        <v>1620</v>
      </c>
      <c r="E57" t="s">
        <v>53</v>
      </c>
      <c r="F57" t="s">
        <v>813</v>
      </c>
      <c r="G57">
        <v>4114120</v>
      </c>
      <c r="H57" t="s">
        <v>1628</v>
      </c>
      <c r="I57" t="s">
        <v>1618</v>
      </c>
      <c r="J57">
        <v>4000018757</v>
      </c>
      <c r="K57" t="s">
        <v>47</v>
      </c>
      <c r="L57">
        <v>34392982</v>
      </c>
      <c r="M57" t="s">
        <v>1622</v>
      </c>
      <c r="N57" s="45">
        <v>-36505</v>
      </c>
      <c r="O57">
        <v>2</v>
      </c>
      <c r="P57">
        <v>2025</v>
      </c>
      <c r="Q57">
        <v>40</v>
      </c>
      <c r="R57" t="s">
        <v>1233</v>
      </c>
      <c r="S57" t="str">
        <f t="shared" si="0"/>
        <v/>
      </c>
      <c r="T57" t="str">
        <f t="shared" si="1"/>
        <v>57</v>
      </c>
    </row>
    <row r="58" spans="1:20">
      <c r="A58">
        <v>5992489684</v>
      </c>
      <c r="B58" t="s">
        <v>1275</v>
      </c>
      <c r="C58">
        <v>3909297506</v>
      </c>
      <c r="D58" t="s">
        <v>1620</v>
      </c>
      <c r="E58" t="s">
        <v>53</v>
      </c>
      <c r="F58" t="s">
        <v>728</v>
      </c>
      <c r="G58">
        <v>4112402</v>
      </c>
      <c r="H58" t="s">
        <v>1623</v>
      </c>
      <c r="I58" t="s">
        <v>1618</v>
      </c>
      <c r="J58">
        <v>4000018757</v>
      </c>
      <c r="K58" t="s">
        <v>47</v>
      </c>
      <c r="L58">
        <v>34393199</v>
      </c>
      <c r="M58" t="s">
        <v>1622</v>
      </c>
      <c r="N58" s="45">
        <v>-92000</v>
      </c>
      <c r="O58">
        <v>2</v>
      </c>
      <c r="P58">
        <v>2025</v>
      </c>
      <c r="Q58">
        <v>1</v>
      </c>
      <c r="R58" t="s">
        <v>1233</v>
      </c>
      <c r="S58" t="str">
        <f t="shared" si="0"/>
        <v/>
      </c>
      <c r="T58" t="str">
        <f t="shared" si="1"/>
        <v>57</v>
      </c>
    </row>
    <row r="59" spans="1:20">
      <c r="A59">
        <v>5992900816</v>
      </c>
      <c r="B59" t="s">
        <v>1438</v>
      </c>
      <c r="C59">
        <v>3909303122</v>
      </c>
      <c r="D59" t="s">
        <v>1617</v>
      </c>
      <c r="E59" t="s">
        <v>53</v>
      </c>
      <c r="F59" t="s">
        <v>728</v>
      </c>
      <c r="G59">
        <v>4112401</v>
      </c>
      <c r="H59" t="s">
        <v>960</v>
      </c>
      <c r="I59" t="s">
        <v>1618</v>
      </c>
      <c r="J59">
        <v>4000018757</v>
      </c>
      <c r="K59" t="s">
        <v>47</v>
      </c>
      <c r="L59">
        <v>34593713</v>
      </c>
      <c r="M59" t="s">
        <v>1629</v>
      </c>
      <c r="N59" s="45">
        <v>-39045</v>
      </c>
      <c r="O59">
        <v>2</v>
      </c>
      <c r="P59">
        <v>2025</v>
      </c>
      <c r="Q59">
        <v>1</v>
      </c>
      <c r="R59" s="20">
        <v>45716</v>
      </c>
      <c r="S59">
        <f t="shared" si="0"/>
        <v>2</v>
      </c>
      <c r="T59" t="str">
        <f t="shared" si="1"/>
        <v>57</v>
      </c>
    </row>
    <row r="60" spans="1:20">
      <c r="A60">
        <v>5992900816</v>
      </c>
      <c r="B60" t="s">
        <v>1438</v>
      </c>
      <c r="C60">
        <v>3909303122</v>
      </c>
      <c r="D60" t="s">
        <v>1617</v>
      </c>
      <c r="E60" t="s">
        <v>53</v>
      </c>
      <c r="F60" t="s">
        <v>744</v>
      </c>
      <c r="G60">
        <v>4112401</v>
      </c>
      <c r="H60" t="s">
        <v>960</v>
      </c>
      <c r="I60" t="s">
        <v>1618</v>
      </c>
      <c r="J60">
        <v>4000018757</v>
      </c>
      <c r="K60" t="s">
        <v>47</v>
      </c>
      <c r="L60">
        <v>34593713</v>
      </c>
      <c r="M60" t="s">
        <v>1629</v>
      </c>
      <c r="N60" s="45">
        <v>-12442</v>
      </c>
      <c r="O60">
        <v>2</v>
      </c>
      <c r="P60">
        <v>2025</v>
      </c>
      <c r="Q60">
        <v>2</v>
      </c>
      <c r="R60" s="20">
        <v>45716</v>
      </c>
      <c r="S60">
        <f t="shared" si="0"/>
        <v>2</v>
      </c>
      <c r="T60" t="str">
        <f t="shared" si="1"/>
        <v>49</v>
      </c>
    </row>
    <row r="61" spans="1:20">
      <c r="A61">
        <v>5992901136</v>
      </c>
      <c r="B61" t="s">
        <v>1438</v>
      </c>
      <c r="C61">
        <v>3909303123</v>
      </c>
      <c r="D61" t="s">
        <v>1617</v>
      </c>
      <c r="E61" t="s">
        <v>53</v>
      </c>
      <c r="F61" t="s">
        <v>779</v>
      </c>
      <c r="G61">
        <v>4112401</v>
      </c>
      <c r="H61" t="s">
        <v>960</v>
      </c>
      <c r="I61" t="s">
        <v>1618</v>
      </c>
      <c r="J61">
        <v>4000018757</v>
      </c>
      <c r="K61" t="s">
        <v>47</v>
      </c>
      <c r="L61">
        <v>34593715</v>
      </c>
      <c r="M61" t="s">
        <v>1629</v>
      </c>
      <c r="N61" s="45">
        <v>-1097</v>
      </c>
      <c r="O61">
        <v>2</v>
      </c>
      <c r="P61">
        <v>2025</v>
      </c>
      <c r="Q61">
        <v>1</v>
      </c>
      <c r="R61" s="20">
        <v>45716</v>
      </c>
      <c r="S61">
        <f t="shared" si="0"/>
        <v>2</v>
      </c>
      <c r="T61" t="str">
        <f t="shared" si="1"/>
        <v>57</v>
      </c>
    </row>
    <row r="62" spans="1:20">
      <c r="A62">
        <v>5992901136</v>
      </c>
      <c r="B62" t="s">
        <v>1438</v>
      </c>
      <c r="C62">
        <v>3909303123</v>
      </c>
      <c r="D62" t="s">
        <v>1617</v>
      </c>
      <c r="E62" t="s">
        <v>53</v>
      </c>
      <c r="F62" t="s">
        <v>755</v>
      </c>
      <c r="G62">
        <v>4112401</v>
      </c>
      <c r="H62" t="s">
        <v>960</v>
      </c>
      <c r="I62" t="s">
        <v>1618</v>
      </c>
      <c r="J62">
        <v>4000018757</v>
      </c>
      <c r="K62" t="s">
        <v>47</v>
      </c>
      <c r="L62">
        <v>34593715</v>
      </c>
      <c r="M62" t="s">
        <v>1629</v>
      </c>
      <c r="N62">
        <v>-597</v>
      </c>
      <c r="O62">
        <v>2</v>
      </c>
      <c r="P62">
        <v>2025</v>
      </c>
      <c r="Q62">
        <v>2</v>
      </c>
      <c r="R62" s="20">
        <v>45716</v>
      </c>
      <c r="S62">
        <f t="shared" si="0"/>
        <v>2</v>
      </c>
      <c r="T62" t="str">
        <f t="shared" si="1"/>
        <v>57</v>
      </c>
    </row>
    <row r="63" spans="1:20">
      <c r="A63">
        <v>5992901136</v>
      </c>
      <c r="B63" t="s">
        <v>1438</v>
      </c>
      <c r="C63">
        <v>3909303123</v>
      </c>
      <c r="D63" t="s">
        <v>1617</v>
      </c>
      <c r="E63" t="s">
        <v>53</v>
      </c>
      <c r="F63" t="s">
        <v>781</v>
      </c>
      <c r="G63">
        <v>4112401</v>
      </c>
      <c r="H63" t="s">
        <v>960</v>
      </c>
      <c r="I63" t="s">
        <v>1618</v>
      </c>
      <c r="J63">
        <v>4000018757</v>
      </c>
      <c r="K63" t="s">
        <v>47</v>
      </c>
      <c r="L63">
        <v>34593715</v>
      </c>
      <c r="M63" t="s">
        <v>1629</v>
      </c>
      <c r="N63">
        <v>-930</v>
      </c>
      <c r="O63">
        <v>2</v>
      </c>
      <c r="P63">
        <v>2025</v>
      </c>
      <c r="Q63">
        <v>3</v>
      </c>
      <c r="R63" s="20">
        <v>45716</v>
      </c>
      <c r="S63">
        <f t="shared" si="0"/>
        <v>2</v>
      </c>
      <c r="T63" t="str">
        <f t="shared" si="1"/>
        <v>57</v>
      </c>
    </row>
    <row r="64" spans="1:20">
      <c r="A64">
        <v>5992901136</v>
      </c>
      <c r="B64" t="s">
        <v>1438</v>
      </c>
      <c r="C64">
        <v>3909303123</v>
      </c>
      <c r="D64" t="s">
        <v>1617</v>
      </c>
      <c r="E64" t="s">
        <v>53</v>
      </c>
      <c r="F64" t="s">
        <v>789</v>
      </c>
      <c r="G64">
        <v>4112401</v>
      </c>
      <c r="H64" t="s">
        <v>960</v>
      </c>
      <c r="I64" t="s">
        <v>1618</v>
      </c>
      <c r="J64">
        <v>4000018757</v>
      </c>
      <c r="K64" t="s">
        <v>47</v>
      </c>
      <c r="L64">
        <v>34593715</v>
      </c>
      <c r="M64" t="s">
        <v>1629</v>
      </c>
      <c r="N64">
        <v>-688</v>
      </c>
      <c r="O64">
        <v>2</v>
      </c>
      <c r="P64">
        <v>2025</v>
      </c>
      <c r="Q64">
        <v>4</v>
      </c>
      <c r="R64" s="20">
        <v>45716</v>
      </c>
      <c r="S64">
        <f t="shared" si="0"/>
        <v>2</v>
      </c>
      <c r="T64" t="str">
        <f t="shared" si="1"/>
        <v>57</v>
      </c>
    </row>
    <row r="65" spans="1:20">
      <c r="A65">
        <v>5992901136</v>
      </c>
      <c r="B65" t="s">
        <v>1438</v>
      </c>
      <c r="C65">
        <v>3909303123</v>
      </c>
      <c r="D65" t="s">
        <v>1617</v>
      </c>
      <c r="E65" t="s">
        <v>53</v>
      </c>
      <c r="F65" t="s">
        <v>794</v>
      </c>
      <c r="G65">
        <v>4112401</v>
      </c>
      <c r="H65" t="s">
        <v>960</v>
      </c>
      <c r="I65" t="s">
        <v>1618</v>
      </c>
      <c r="J65">
        <v>4000018757</v>
      </c>
      <c r="K65" t="s">
        <v>47</v>
      </c>
      <c r="L65">
        <v>34593715</v>
      </c>
      <c r="M65" t="s">
        <v>1629</v>
      </c>
      <c r="N65" s="45">
        <v>-3356</v>
      </c>
      <c r="O65">
        <v>2</v>
      </c>
      <c r="P65">
        <v>2025</v>
      </c>
      <c r="Q65">
        <v>5</v>
      </c>
      <c r="R65" s="20">
        <v>45716</v>
      </c>
      <c r="S65">
        <f t="shared" si="0"/>
        <v>2</v>
      </c>
      <c r="T65" t="str">
        <f t="shared" si="1"/>
        <v>57</v>
      </c>
    </row>
    <row r="66" spans="1:20">
      <c r="A66">
        <v>5992901136</v>
      </c>
      <c r="B66" t="s">
        <v>1438</v>
      </c>
      <c r="C66">
        <v>3909303123</v>
      </c>
      <c r="D66" t="s">
        <v>1617</v>
      </c>
      <c r="E66" t="s">
        <v>53</v>
      </c>
      <c r="F66" t="s">
        <v>759</v>
      </c>
      <c r="G66">
        <v>4112401</v>
      </c>
      <c r="H66" t="s">
        <v>960</v>
      </c>
      <c r="I66" t="s">
        <v>1618</v>
      </c>
      <c r="J66">
        <v>4000018757</v>
      </c>
      <c r="K66" t="s">
        <v>47</v>
      </c>
      <c r="L66">
        <v>34593715</v>
      </c>
      <c r="M66" t="s">
        <v>1629</v>
      </c>
      <c r="N66" s="45">
        <v>-1542</v>
      </c>
      <c r="O66">
        <v>2</v>
      </c>
      <c r="P66">
        <v>2025</v>
      </c>
      <c r="Q66">
        <v>6</v>
      </c>
      <c r="R66" s="20">
        <v>45716</v>
      </c>
      <c r="S66">
        <f t="shared" si="0"/>
        <v>2</v>
      </c>
      <c r="T66" t="str">
        <f t="shared" si="1"/>
        <v>57</v>
      </c>
    </row>
    <row r="67" spans="1:20">
      <c r="A67">
        <v>5992960250</v>
      </c>
      <c r="B67" t="s">
        <v>1438</v>
      </c>
      <c r="C67">
        <v>3909306295</v>
      </c>
      <c r="D67" t="s">
        <v>1617</v>
      </c>
      <c r="E67" t="s">
        <v>53</v>
      </c>
      <c r="F67" t="s">
        <v>779</v>
      </c>
      <c r="G67">
        <v>4110020</v>
      </c>
      <c r="H67" t="s">
        <v>1621</v>
      </c>
      <c r="I67" t="s">
        <v>1618</v>
      </c>
      <c r="J67">
        <v>4000018757</v>
      </c>
      <c r="K67" t="s">
        <v>47</v>
      </c>
      <c r="L67">
        <v>34594172</v>
      </c>
      <c r="M67" t="s">
        <v>1630</v>
      </c>
      <c r="N67" s="45">
        <v>-69138</v>
      </c>
      <c r="O67">
        <v>12</v>
      </c>
      <c r="P67">
        <v>2024</v>
      </c>
      <c r="Q67">
        <v>1</v>
      </c>
      <c r="R67" s="20">
        <v>45716</v>
      </c>
      <c r="S67">
        <f t="shared" ref="S67:S130" si="2">+IFERROR(MONTH(R67),"")</f>
        <v>2</v>
      </c>
      <c r="T67" t="str">
        <f t="shared" ref="T67:T130" si="3">+RIGHT(F67,2)</f>
        <v>57</v>
      </c>
    </row>
    <row r="68" spans="1:20">
      <c r="A68">
        <v>5992960250</v>
      </c>
      <c r="B68" t="s">
        <v>1438</v>
      </c>
      <c r="C68">
        <v>3909306295</v>
      </c>
      <c r="D68" t="s">
        <v>1617</v>
      </c>
      <c r="E68" t="s">
        <v>53</v>
      </c>
      <c r="F68" t="s">
        <v>758</v>
      </c>
      <c r="G68">
        <v>4110020</v>
      </c>
      <c r="H68" t="s">
        <v>1621</v>
      </c>
      <c r="I68" t="s">
        <v>1618</v>
      </c>
      <c r="J68">
        <v>4000018757</v>
      </c>
      <c r="K68" t="s">
        <v>47</v>
      </c>
      <c r="L68">
        <v>34594172</v>
      </c>
      <c r="M68" t="s">
        <v>1630</v>
      </c>
      <c r="N68" s="45">
        <v>-23672</v>
      </c>
      <c r="O68">
        <v>12</v>
      </c>
      <c r="P68">
        <v>2024</v>
      </c>
      <c r="Q68">
        <v>2</v>
      </c>
      <c r="R68" s="20">
        <v>45716</v>
      </c>
      <c r="S68">
        <f t="shared" si="2"/>
        <v>2</v>
      </c>
      <c r="T68" t="str">
        <f t="shared" si="3"/>
        <v>57</v>
      </c>
    </row>
    <row r="69" spans="1:20">
      <c r="A69">
        <v>5992960250</v>
      </c>
      <c r="B69" t="s">
        <v>1438</v>
      </c>
      <c r="C69">
        <v>3909306295</v>
      </c>
      <c r="D69" t="s">
        <v>1617</v>
      </c>
      <c r="E69" t="s">
        <v>53</v>
      </c>
      <c r="F69" t="s">
        <v>759</v>
      </c>
      <c r="G69">
        <v>4110020</v>
      </c>
      <c r="H69" t="s">
        <v>1621</v>
      </c>
      <c r="I69" t="s">
        <v>1618</v>
      </c>
      <c r="J69">
        <v>4000018757</v>
      </c>
      <c r="K69" t="s">
        <v>47</v>
      </c>
      <c r="L69">
        <v>34594172</v>
      </c>
      <c r="M69" t="s">
        <v>1630</v>
      </c>
      <c r="N69" s="45">
        <v>-304078</v>
      </c>
      <c r="O69">
        <v>12</v>
      </c>
      <c r="P69">
        <v>2024</v>
      </c>
      <c r="Q69">
        <v>3</v>
      </c>
      <c r="R69" s="20">
        <v>45716</v>
      </c>
      <c r="S69">
        <f t="shared" si="2"/>
        <v>2</v>
      </c>
      <c r="T69" t="str">
        <f t="shared" si="3"/>
        <v>57</v>
      </c>
    </row>
    <row r="70" spans="1:20">
      <c r="A70">
        <v>5992960250</v>
      </c>
      <c r="B70" t="s">
        <v>1438</v>
      </c>
      <c r="C70">
        <v>3909306295</v>
      </c>
      <c r="D70" t="s">
        <v>1617</v>
      </c>
      <c r="E70" t="s">
        <v>53</v>
      </c>
      <c r="F70" t="s">
        <v>760</v>
      </c>
      <c r="G70">
        <v>4110020</v>
      </c>
      <c r="H70" t="s">
        <v>1621</v>
      </c>
      <c r="I70" t="s">
        <v>1618</v>
      </c>
      <c r="J70">
        <v>4000018757</v>
      </c>
      <c r="K70" t="s">
        <v>47</v>
      </c>
      <c r="L70">
        <v>34594172</v>
      </c>
      <c r="M70" t="s">
        <v>1630</v>
      </c>
      <c r="N70" s="45">
        <v>-3150</v>
      </c>
      <c r="O70">
        <v>12</v>
      </c>
      <c r="P70">
        <v>2024</v>
      </c>
      <c r="Q70">
        <v>4</v>
      </c>
      <c r="R70" s="20">
        <v>45716</v>
      </c>
      <c r="S70">
        <f t="shared" si="2"/>
        <v>2</v>
      </c>
      <c r="T70" t="str">
        <f t="shared" si="3"/>
        <v>13</v>
      </c>
    </row>
    <row r="71" spans="1:20">
      <c r="A71">
        <v>6008950195</v>
      </c>
      <c r="B71" t="s">
        <v>1283</v>
      </c>
      <c r="C71">
        <v>3909516512</v>
      </c>
      <c r="D71" t="s">
        <v>1620</v>
      </c>
      <c r="E71" t="s">
        <v>53</v>
      </c>
      <c r="F71" t="s">
        <v>774</v>
      </c>
      <c r="G71">
        <v>4114120</v>
      </c>
      <c r="H71" t="s">
        <v>1628</v>
      </c>
      <c r="I71" t="s">
        <v>1618</v>
      </c>
      <c r="J71">
        <v>4000018757</v>
      </c>
      <c r="K71" t="s">
        <v>47</v>
      </c>
      <c r="L71">
        <v>34602485</v>
      </c>
      <c r="M71" t="s">
        <v>1622</v>
      </c>
      <c r="N71" s="45">
        <v>-32622</v>
      </c>
      <c r="O71">
        <v>3</v>
      </c>
      <c r="P71">
        <v>2025</v>
      </c>
      <c r="Q71">
        <v>1</v>
      </c>
      <c r="R71" t="s">
        <v>1233</v>
      </c>
      <c r="S71" t="str">
        <f t="shared" si="2"/>
        <v/>
      </c>
      <c r="T71" t="str">
        <f t="shared" si="3"/>
        <v>57</v>
      </c>
    </row>
    <row r="72" spans="1:20">
      <c r="A72">
        <v>6008950195</v>
      </c>
      <c r="B72" t="s">
        <v>1283</v>
      </c>
      <c r="C72">
        <v>3909516512</v>
      </c>
      <c r="D72" t="s">
        <v>1620</v>
      </c>
      <c r="E72" t="s">
        <v>53</v>
      </c>
      <c r="F72" t="s">
        <v>778</v>
      </c>
      <c r="G72">
        <v>4114120</v>
      </c>
      <c r="H72" t="s">
        <v>1628</v>
      </c>
      <c r="I72" t="s">
        <v>1618</v>
      </c>
      <c r="J72">
        <v>4000018757</v>
      </c>
      <c r="K72" t="s">
        <v>47</v>
      </c>
      <c r="L72">
        <v>34602485</v>
      </c>
      <c r="M72" t="s">
        <v>1622</v>
      </c>
      <c r="N72" s="45">
        <v>-230261</v>
      </c>
      <c r="O72">
        <v>3</v>
      </c>
      <c r="P72">
        <v>2025</v>
      </c>
      <c r="Q72">
        <v>2</v>
      </c>
      <c r="R72" t="s">
        <v>1233</v>
      </c>
      <c r="S72" t="str">
        <f t="shared" si="2"/>
        <v/>
      </c>
      <c r="T72" t="str">
        <f t="shared" si="3"/>
        <v>57</v>
      </c>
    </row>
    <row r="73" spans="1:20">
      <c r="A73">
        <v>6008950195</v>
      </c>
      <c r="B73" t="s">
        <v>1283</v>
      </c>
      <c r="C73">
        <v>3909516512</v>
      </c>
      <c r="D73" t="s">
        <v>1620</v>
      </c>
      <c r="E73" t="s">
        <v>53</v>
      </c>
      <c r="F73" t="s">
        <v>779</v>
      </c>
      <c r="G73">
        <v>4114120</v>
      </c>
      <c r="H73" t="s">
        <v>1628</v>
      </c>
      <c r="I73" t="s">
        <v>1618</v>
      </c>
      <c r="J73">
        <v>4000018757</v>
      </c>
      <c r="K73" t="s">
        <v>47</v>
      </c>
      <c r="L73">
        <v>34602485</v>
      </c>
      <c r="M73" t="s">
        <v>1622</v>
      </c>
      <c r="N73" s="45">
        <v>-419158</v>
      </c>
      <c r="O73">
        <v>3</v>
      </c>
      <c r="P73">
        <v>2025</v>
      </c>
      <c r="Q73">
        <v>3</v>
      </c>
      <c r="R73" t="s">
        <v>1233</v>
      </c>
      <c r="S73" t="str">
        <f t="shared" si="2"/>
        <v/>
      </c>
      <c r="T73" t="str">
        <f t="shared" si="3"/>
        <v>57</v>
      </c>
    </row>
    <row r="74" spans="1:20">
      <c r="A74">
        <v>6008950195</v>
      </c>
      <c r="B74" t="s">
        <v>1283</v>
      </c>
      <c r="C74">
        <v>3909516512</v>
      </c>
      <c r="D74" t="s">
        <v>1620</v>
      </c>
      <c r="E74" t="s">
        <v>53</v>
      </c>
      <c r="F74" t="s">
        <v>780</v>
      </c>
      <c r="G74">
        <v>4114120</v>
      </c>
      <c r="H74" t="s">
        <v>1628</v>
      </c>
      <c r="I74" t="s">
        <v>1618</v>
      </c>
      <c r="J74">
        <v>4000018757</v>
      </c>
      <c r="K74" t="s">
        <v>47</v>
      </c>
      <c r="L74">
        <v>34602485</v>
      </c>
      <c r="M74" t="s">
        <v>1622</v>
      </c>
      <c r="N74" s="45">
        <v>-5866</v>
      </c>
      <c r="O74">
        <v>3</v>
      </c>
      <c r="P74">
        <v>2025</v>
      </c>
      <c r="Q74">
        <v>4</v>
      </c>
      <c r="R74" t="s">
        <v>1233</v>
      </c>
      <c r="S74" t="str">
        <f t="shared" si="2"/>
        <v/>
      </c>
      <c r="T74" t="str">
        <f t="shared" si="3"/>
        <v>57</v>
      </c>
    </row>
    <row r="75" spans="1:20">
      <c r="A75">
        <v>6008950195</v>
      </c>
      <c r="B75" t="s">
        <v>1283</v>
      </c>
      <c r="C75">
        <v>3909516512</v>
      </c>
      <c r="D75" t="s">
        <v>1620</v>
      </c>
      <c r="E75" t="s">
        <v>53</v>
      </c>
      <c r="F75" t="s">
        <v>755</v>
      </c>
      <c r="G75">
        <v>4114120</v>
      </c>
      <c r="H75" t="s">
        <v>1628</v>
      </c>
      <c r="I75" t="s">
        <v>1618</v>
      </c>
      <c r="J75">
        <v>4000018757</v>
      </c>
      <c r="K75" t="s">
        <v>47</v>
      </c>
      <c r="L75">
        <v>34602485</v>
      </c>
      <c r="M75" t="s">
        <v>1622</v>
      </c>
      <c r="N75" s="45">
        <v>-181970</v>
      </c>
      <c r="O75">
        <v>3</v>
      </c>
      <c r="P75">
        <v>2025</v>
      </c>
      <c r="Q75">
        <v>5</v>
      </c>
      <c r="R75" t="s">
        <v>1233</v>
      </c>
      <c r="S75" t="str">
        <f t="shared" si="2"/>
        <v/>
      </c>
      <c r="T75" t="str">
        <f t="shared" si="3"/>
        <v>57</v>
      </c>
    </row>
    <row r="76" spans="1:20">
      <c r="A76">
        <v>6008950195</v>
      </c>
      <c r="B76" t="s">
        <v>1283</v>
      </c>
      <c r="C76">
        <v>3909516512</v>
      </c>
      <c r="D76" t="s">
        <v>1620</v>
      </c>
      <c r="E76" t="s">
        <v>53</v>
      </c>
      <c r="F76" t="s">
        <v>781</v>
      </c>
      <c r="G76">
        <v>4114120</v>
      </c>
      <c r="H76" t="s">
        <v>1628</v>
      </c>
      <c r="I76" t="s">
        <v>1618</v>
      </c>
      <c r="J76">
        <v>4000018757</v>
      </c>
      <c r="K76" t="s">
        <v>47</v>
      </c>
      <c r="L76">
        <v>34602485</v>
      </c>
      <c r="M76" t="s">
        <v>1622</v>
      </c>
      <c r="N76" s="45">
        <v>-189333</v>
      </c>
      <c r="O76">
        <v>3</v>
      </c>
      <c r="P76">
        <v>2025</v>
      </c>
      <c r="Q76">
        <v>6</v>
      </c>
      <c r="R76" t="s">
        <v>1233</v>
      </c>
      <c r="S76" t="str">
        <f t="shared" si="2"/>
        <v/>
      </c>
      <c r="T76" t="str">
        <f t="shared" si="3"/>
        <v>57</v>
      </c>
    </row>
    <row r="77" spans="1:20">
      <c r="A77">
        <v>6008950195</v>
      </c>
      <c r="B77" t="s">
        <v>1283</v>
      </c>
      <c r="C77">
        <v>3909516512</v>
      </c>
      <c r="D77" t="s">
        <v>1620</v>
      </c>
      <c r="E77" t="s">
        <v>53</v>
      </c>
      <c r="F77" t="s">
        <v>782</v>
      </c>
      <c r="G77">
        <v>4114120</v>
      </c>
      <c r="H77" t="s">
        <v>1628</v>
      </c>
      <c r="I77" t="s">
        <v>1618</v>
      </c>
      <c r="J77">
        <v>4000018757</v>
      </c>
      <c r="K77" t="s">
        <v>47</v>
      </c>
      <c r="L77">
        <v>34602485</v>
      </c>
      <c r="M77" t="s">
        <v>1622</v>
      </c>
      <c r="N77" s="45">
        <v>-125742</v>
      </c>
      <c r="O77">
        <v>3</v>
      </c>
      <c r="P77">
        <v>2025</v>
      </c>
      <c r="Q77">
        <v>7</v>
      </c>
      <c r="R77" t="s">
        <v>1233</v>
      </c>
      <c r="S77" t="str">
        <f t="shared" si="2"/>
        <v/>
      </c>
      <c r="T77" t="str">
        <f t="shared" si="3"/>
        <v>57</v>
      </c>
    </row>
    <row r="78" spans="1:20">
      <c r="A78">
        <v>6008950195</v>
      </c>
      <c r="B78" t="s">
        <v>1283</v>
      </c>
      <c r="C78">
        <v>3909516512</v>
      </c>
      <c r="D78" t="s">
        <v>1620</v>
      </c>
      <c r="E78" t="s">
        <v>53</v>
      </c>
      <c r="F78" t="s">
        <v>783</v>
      </c>
      <c r="G78">
        <v>4114120</v>
      </c>
      <c r="H78" t="s">
        <v>1628</v>
      </c>
      <c r="I78" t="s">
        <v>1618</v>
      </c>
      <c r="J78">
        <v>4000018757</v>
      </c>
      <c r="K78" t="s">
        <v>47</v>
      </c>
      <c r="L78">
        <v>34602485</v>
      </c>
      <c r="M78" t="s">
        <v>1622</v>
      </c>
      <c r="N78" s="45">
        <v>-78438</v>
      </c>
      <c r="O78">
        <v>3</v>
      </c>
      <c r="P78">
        <v>2025</v>
      </c>
      <c r="Q78">
        <v>8</v>
      </c>
      <c r="R78" t="s">
        <v>1233</v>
      </c>
      <c r="S78" t="str">
        <f t="shared" si="2"/>
        <v/>
      </c>
      <c r="T78" t="str">
        <f t="shared" si="3"/>
        <v>57</v>
      </c>
    </row>
    <row r="79" spans="1:20">
      <c r="A79">
        <v>6008950195</v>
      </c>
      <c r="B79" t="s">
        <v>1283</v>
      </c>
      <c r="C79">
        <v>3909516512</v>
      </c>
      <c r="D79" t="s">
        <v>1620</v>
      </c>
      <c r="E79" t="s">
        <v>53</v>
      </c>
      <c r="F79" t="s">
        <v>784</v>
      </c>
      <c r="G79">
        <v>4114120</v>
      </c>
      <c r="H79" t="s">
        <v>1628</v>
      </c>
      <c r="I79" t="s">
        <v>1618</v>
      </c>
      <c r="J79">
        <v>4000018757</v>
      </c>
      <c r="K79" t="s">
        <v>47</v>
      </c>
      <c r="L79">
        <v>34602485</v>
      </c>
      <c r="M79" t="s">
        <v>1622</v>
      </c>
      <c r="N79" s="45">
        <v>-144099</v>
      </c>
      <c r="O79">
        <v>3</v>
      </c>
      <c r="P79">
        <v>2025</v>
      </c>
      <c r="Q79">
        <v>9</v>
      </c>
      <c r="R79" t="s">
        <v>1233</v>
      </c>
      <c r="S79" t="str">
        <f t="shared" si="2"/>
        <v/>
      </c>
      <c r="T79" t="str">
        <f t="shared" si="3"/>
        <v>57</v>
      </c>
    </row>
    <row r="80" spans="1:20">
      <c r="A80">
        <v>6008950195</v>
      </c>
      <c r="B80" t="s">
        <v>1283</v>
      </c>
      <c r="C80">
        <v>3909516512</v>
      </c>
      <c r="D80" t="s">
        <v>1620</v>
      </c>
      <c r="E80" t="s">
        <v>53</v>
      </c>
      <c r="F80" t="s">
        <v>785</v>
      </c>
      <c r="G80">
        <v>4114120</v>
      </c>
      <c r="H80" t="s">
        <v>1628</v>
      </c>
      <c r="I80" t="s">
        <v>1618</v>
      </c>
      <c r="J80">
        <v>4000018757</v>
      </c>
      <c r="K80" t="s">
        <v>47</v>
      </c>
      <c r="L80">
        <v>34602485</v>
      </c>
      <c r="M80" t="s">
        <v>1622</v>
      </c>
      <c r="N80" s="45">
        <v>-26081</v>
      </c>
      <c r="O80">
        <v>3</v>
      </c>
      <c r="P80">
        <v>2025</v>
      </c>
      <c r="Q80">
        <v>10</v>
      </c>
      <c r="R80" t="s">
        <v>1233</v>
      </c>
      <c r="S80" t="str">
        <f t="shared" si="2"/>
        <v/>
      </c>
      <c r="T80" t="str">
        <f t="shared" si="3"/>
        <v>57</v>
      </c>
    </row>
    <row r="81" spans="1:20">
      <c r="A81">
        <v>6008950195</v>
      </c>
      <c r="B81" t="s">
        <v>1283</v>
      </c>
      <c r="C81">
        <v>3909516512</v>
      </c>
      <c r="D81" t="s">
        <v>1620</v>
      </c>
      <c r="E81" t="s">
        <v>53</v>
      </c>
      <c r="F81" t="s">
        <v>786</v>
      </c>
      <c r="G81">
        <v>4114120</v>
      </c>
      <c r="H81" t="s">
        <v>1628</v>
      </c>
      <c r="I81" t="s">
        <v>1618</v>
      </c>
      <c r="J81">
        <v>4000018757</v>
      </c>
      <c r="K81" t="s">
        <v>47</v>
      </c>
      <c r="L81">
        <v>34602485</v>
      </c>
      <c r="M81" t="s">
        <v>1622</v>
      </c>
      <c r="N81" s="45">
        <v>-156629</v>
      </c>
      <c r="O81">
        <v>3</v>
      </c>
      <c r="P81">
        <v>2025</v>
      </c>
      <c r="Q81">
        <v>11</v>
      </c>
      <c r="R81" t="s">
        <v>1233</v>
      </c>
      <c r="S81" t="str">
        <f t="shared" si="2"/>
        <v/>
      </c>
      <c r="T81" t="str">
        <f t="shared" si="3"/>
        <v>57</v>
      </c>
    </row>
    <row r="82" spans="1:20">
      <c r="A82">
        <v>6008950195</v>
      </c>
      <c r="B82" t="s">
        <v>1283</v>
      </c>
      <c r="C82">
        <v>3909516512</v>
      </c>
      <c r="D82" t="s">
        <v>1620</v>
      </c>
      <c r="E82" t="s">
        <v>53</v>
      </c>
      <c r="F82" t="s">
        <v>758</v>
      </c>
      <c r="G82">
        <v>4114120</v>
      </c>
      <c r="H82" t="s">
        <v>1628</v>
      </c>
      <c r="I82" t="s">
        <v>1618</v>
      </c>
      <c r="J82">
        <v>4000018757</v>
      </c>
      <c r="K82" t="s">
        <v>47</v>
      </c>
      <c r="L82">
        <v>34602485</v>
      </c>
      <c r="M82" t="s">
        <v>1622</v>
      </c>
      <c r="N82" s="45">
        <v>-293724</v>
      </c>
      <c r="O82">
        <v>3</v>
      </c>
      <c r="P82">
        <v>2025</v>
      </c>
      <c r="Q82">
        <v>12</v>
      </c>
      <c r="R82" t="s">
        <v>1233</v>
      </c>
      <c r="S82" t="str">
        <f t="shared" si="2"/>
        <v/>
      </c>
      <c r="T82" t="str">
        <f t="shared" si="3"/>
        <v>57</v>
      </c>
    </row>
    <row r="83" spans="1:20">
      <c r="A83">
        <v>6008950195</v>
      </c>
      <c r="B83" t="s">
        <v>1283</v>
      </c>
      <c r="C83">
        <v>3909516512</v>
      </c>
      <c r="D83" t="s">
        <v>1620</v>
      </c>
      <c r="E83" t="s">
        <v>53</v>
      </c>
      <c r="F83" t="s">
        <v>787</v>
      </c>
      <c r="G83">
        <v>4114120</v>
      </c>
      <c r="H83" t="s">
        <v>1628</v>
      </c>
      <c r="I83" t="s">
        <v>1618</v>
      </c>
      <c r="J83">
        <v>4000018757</v>
      </c>
      <c r="K83" t="s">
        <v>47</v>
      </c>
      <c r="L83">
        <v>34602485</v>
      </c>
      <c r="M83" t="s">
        <v>1622</v>
      </c>
      <c r="N83" s="45">
        <v>-133214</v>
      </c>
      <c r="O83">
        <v>3</v>
      </c>
      <c r="P83">
        <v>2025</v>
      </c>
      <c r="Q83">
        <v>13</v>
      </c>
      <c r="R83" t="s">
        <v>1233</v>
      </c>
      <c r="S83" t="str">
        <f t="shared" si="2"/>
        <v/>
      </c>
      <c r="T83" t="str">
        <f t="shared" si="3"/>
        <v>57</v>
      </c>
    </row>
    <row r="84" spans="1:20">
      <c r="A84">
        <v>6008950195</v>
      </c>
      <c r="B84" t="s">
        <v>1283</v>
      </c>
      <c r="C84">
        <v>3909516512</v>
      </c>
      <c r="D84" t="s">
        <v>1620</v>
      </c>
      <c r="E84" t="s">
        <v>53</v>
      </c>
      <c r="F84" t="s">
        <v>788</v>
      </c>
      <c r="G84">
        <v>4114120</v>
      </c>
      <c r="H84" t="s">
        <v>1628</v>
      </c>
      <c r="I84" t="s">
        <v>1618</v>
      </c>
      <c r="J84">
        <v>4000018757</v>
      </c>
      <c r="K84" t="s">
        <v>47</v>
      </c>
      <c r="L84">
        <v>34602485</v>
      </c>
      <c r="M84" t="s">
        <v>1622</v>
      </c>
      <c r="N84" s="45">
        <v>-109550</v>
      </c>
      <c r="O84">
        <v>3</v>
      </c>
      <c r="P84">
        <v>2025</v>
      </c>
      <c r="Q84">
        <v>14</v>
      </c>
      <c r="R84" t="s">
        <v>1233</v>
      </c>
      <c r="S84" t="str">
        <f t="shared" si="2"/>
        <v/>
      </c>
      <c r="T84" t="str">
        <f t="shared" si="3"/>
        <v>57</v>
      </c>
    </row>
    <row r="85" spans="1:20">
      <c r="A85">
        <v>6008950195</v>
      </c>
      <c r="B85" t="s">
        <v>1283</v>
      </c>
      <c r="C85">
        <v>3909516512</v>
      </c>
      <c r="D85" t="s">
        <v>1620</v>
      </c>
      <c r="E85" t="s">
        <v>53</v>
      </c>
      <c r="F85" t="s">
        <v>789</v>
      </c>
      <c r="G85">
        <v>4114120</v>
      </c>
      <c r="H85" t="s">
        <v>1628</v>
      </c>
      <c r="I85" t="s">
        <v>1618</v>
      </c>
      <c r="J85">
        <v>4000018757</v>
      </c>
      <c r="K85" t="s">
        <v>47</v>
      </c>
      <c r="L85">
        <v>34602485</v>
      </c>
      <c r="M85" t="s">
        <v>1622</v>
      </c>
      <c r="N85" s="45">
        <v>-159538</v>
      </c>
      <c r="O85">
        <v>3</v>
      </c>
      <c r="P85">
        <v>2025</v>
      </c>
      <c r="Q85">
        <v>15</v>
      </c>
      <c r="R85" t="s">
        <v>1233</v>
      </c>
      <c r="S85" t="str">
        <f t="shared" si="2"/>
        <v/>
      </c>
      <c r="T85" t="str">
        <f t="shared" si="3"/>
        <v>57</v>
      </c>
    </row>
    <row r="86" spans="1:20">
      <c r="A86">
        <v>6008950195</v>
      </c>
      <c r="B86" t="s">
        <v>1283</v>
      </c>
      <c r="C86">
        <v>3909516512</v>
      </c>
      <c r="D86" t="s">
        <v>1620</v>
      </c>
      <c r="E86" t="s">
        <v>53</v>
      </c>
      <c r="F86" t="s">
        <v>790</v>
      </c>
      <c r="G86">
        <v>4114120</v>
      </c>
      <c r="H86" t="s">
        <v>1628</v>
      </c>
      <c r="I86" t="s">
        <v>1618</v>
      </c>
      <c r="J86">
        <v>4000018757</v>
      </c>
      <c r="K86" t="s">
        <v>47</v>
      </c>
      <c r="L86">
        <v>34602485</v>
      </c>
      <c r="M86" t="s">
        <v>1622</v>
      </c>
      <c r="N86" s="45">
        <v>-345841</v>
      </c>
      <c r="O86">
        <v>3</v>
      </c>
      <c r="P86">
        <v>2025</v>
      </c>
      <c r="Q86">
        <v>16</v>
      </c>
      <c r="R86" t="s">
        <v>1233</v>
      </c>
      <c r="S86" t="str">
        <f t="shared" si="2"/>
        <v/>
      </c>
      <c r="T86" t="str">
        <f t="shared" si="3"/>
        <v>57</v>
      </c>
    </row>
    <row r="87" spans="1:20">
      <c r="A87">
        <v>6008950195</v>
      </c>
      <c r="B87" t="s">
        <v>1283</v>
      </c>
      <c r="C87">
        <v>3909516512</v>
      </c>
      <c r="D87" t="s">
        <v>1620</v>
      </c>
      <c r="E87" t="s">
        <v>53</v>
      </c>
      <c r="F87" t="s">
        <v>791</v>
      </c>
      <c r="G87">
        <v>4114120</v>
      </c>
      <c r="H87" t="s">
        <v>1628</v>
      </c>
      <c r="I87" t="s">
        <v>1618</v>
      </c>
      <c r="J87">
        <v>4000018757</v>
      </c>
      <c r="K87" t="s">
        <v>47</v>
      </c>
      <c r="L87">
        <v>34602485</v>
      </c>
      <c r="M87" t="s">
        <v>1622</v>
      </c>
      <c r="N87" s="45">
        <v>-134273</v>
      </c>
      <c r="O87">
        <v>3</v>
      </c>
      <c r="P87">
        <v>2025</v>
      </c>
      <c r="Q87">
        <v>17</v>
      </c>
      <c r="R87" t="s">
        <v>1233</v>
      </c>
      <c r="S87" t="str">
        <f t="shared" si="2"/>
        <v/>
      </c>
      <c r="T87" t="str">
        <f t="shared" si="3"/>
        <v>57</v>
      </c>
    </row>
    <row r="88" spans="1:20">
      <c r="A88">
        <v>6008950195</v>
      </c>
      <c r="B88" t="s">
        <v>1283</v>
      </c>
      <c r="C88">
        <v>3909516512</v>
      </c>
      <c r="D88" t="s">
        <v>1620</v>
      </c>
      <c r="E88" t="s">
        <v>53</v>
      </c>
      <c r="F88" t="s">
        <v>792</v>
      </c>
      <c r="G88">
        <v>4114120</v>
      </c>
      <c r="H88" t="s">
        <v>1628</v>
      </c>
      <c r="I88" t="s">
        <v>1618</v>
      </c>
      <c r="J88">
        <v>4000018757</v>
      </c>
      <c r="K88" t="s">
        <v>47</v>
      </c>
      <c r="L88">
        <v>34602485</v>
      </c>
      <c r="M88" t="s">
        <v>1622</v>
      </c>
      <c r="N88" s="45">
        <v>-347854</v>
      </c>
      <c r="O88">
        <v>3</v>
      </c>
      <c r="P88">
        <v>2025</v>
      </c>
      <c r="Q88">
        <v>18</v>
      </c>
      <c r="R88" t="s">
        <v>1233</v>
      </c>
      <c r="S88" t="str">
        <f t="shared" si="2"/>
        <v/>
      </c>
      <c r="T88" t="str">
        <f t="shared" si="3"/>
        <v>57</v>
      </c>
    </row>
    <row r="89" spans="1:20">
      <c r="A89">
        <v>6008950195</v>
      </c>
      <c r="B89" t="s">
        <v>1283</v>
      </c>
      <c r="C89">
        <v>3909516512</v>
      </c>
      <c r="D89" t="s">
        <v>1620</v>
      </c>
      <c r="E89" t="s">
        <v>53</v>
      </c>
      <c r="F89" t="s">
        <v>793</v>
      </c>
      <c r="G89">
        <v>4114120</v>
      </c>
      <c r="H89" t="s">
        <v>1628</v>
      </c>
      <c r="I89" t="s">
        <v>1618</v>
      </c>
      <c r="J89">
        <v>4000018757</v>
      </c>
      <c r="K89" t="s">
        <v>47</v>
      </c>
      <c r="L89">
        <v>34602485</v>
      </c>
      <c r="M89" t="s">
        <v>1622</v>
      </c>
      <c r="N89" s="45">
        <v>-173240</v>
      </c>
      <c r="O89">
        <v>3</v>
      </c>
      <c r="P89">
        <v>2025</v>
      </c>
      <c r="Q89">
        <v>19</v>
      </c>
      <c r="R89" t="s">
        <v>1233</v>
      </c>
      <c r="S89" t="str">
        <f t="shared" si="2"/>
        <v/>
      </c>
      <c r="T89" t="str">
        <f t="shared" si="3"/>
        <v>57</v>
      </c>
    </row>
    <row r="90" spans="1:20">
      <c r="A90">
        <v>6008950195</v>
      </c>
      <c r="B90" t="s">
        <v>1283</v>
      </c>
      <c r="C90">
        <v>3909516512</v>
      </c>
      <c r="D90" t="s">
        <v>1620</v>
      </c>
      <c r="E90" t="s">
        <v>53</v>
      </c>
      <c r="F90" t="s">
        <v>794</v>
      </c>
      <c r="G90">
        <v>4114120</v>
      </c>
      <c r="H90" t="s">
        <v>1628</v>
      </c>
      <c r="I90" t="s">
        <v>1618</v>
      </c>
      <c r="J90">
        <v>4000018757</v>
      </c>
      <c r="K90" t="s">
        <v>47</v>
      </c>
      <c r="L90">
        <v>34602485</v>
      </c>
      <c r="M90" t="s">
        <v>1622</v>
      </c>
      <c r="N90" s="45">
        <v>-104088</v>
      </c>
      <c r="O90">
        <v>3</v>
      </c>
      <c r="P90">
        <v>2025</v>
      </c>
      <c r="Q90">
        <v>20</v>
      </c>
      <c r="R90" t="s">
        <v>1233</v>
      </c>
      <c r="S90" t="str">
        <f t="shared" si="2"/>
        <v/>
      </c>
      <c r="T90" t="str">
        <f t="shared" si="3"/>
        <v>57</v>
      </c>
    </row>
    <row r="91" spans="1:20">
      <c r="A91">
        <v>6008950195</v>
      </c>
      <c r="B91" t="s">
        <v>1283</v>
      </c>
      <c r="C91">
        <v>3909516512</v>
      </c>
      <c r="D91" t="s">
        <v>1620</v>
      </c>
      <c r="E91" t="s">
        <v>53</v>
      </c>
      <c r="F91" t="s">
        <v>795</v>
      </c>
      <c r="G91">
        <v>4114120</v>
      </c>
      <c r="H91" t="s">
        <v>1628</v>
      </c>
      <c r="I91" t="s">
        <v>1618</v>
      </c>
      <c r="J91">
        <v>4000018757</v>
      </c>
      <c r="K91" t="s">
        <v>47</v>
      </c>
      <c r="L91">
        <v>34602485</v>
      </c>
      <c r="M91" t="s">
        <v>1622</v>
      </c>
      <c r="N91" s="45">
        <v>-129329</v>
      </c>
      <c r="O91">
        <v>3</v>
      </c>
      <c r="P91">
        <v>2025</v>
      </c>
      <c r="Q91">
        <v>21</v>
      </c>
      <c r="R91" t="s">
        <v>1233</v>
      </c>
      <c r="S91" t="str">
        <f t="shared" si="2"/>
        <v/>
      </c>
      <c r="T91" t="str">
        <f t="shared" si="3"/>
        <v>57</v>
      </c>
    </row>
    <row r="92" spans="1:20">
      <c r="A92">
        <v>6008950195</v>
      </c>
      <c r="B92" t="s">
        <v>1283</v>
      </c>
      <c r="C92">
        <v>3909516512</v>
      </c>
      <c r="D92" t="s">
        <v>1620</v>
      </c>
      <c r="E92" t="s">
        <v>53</v>
      </c>
      <c r="F92" t="s">
        <v>796</v>
      </c>
      <c r="G92">
        <v>4114120</v>
      </c>
      <c r="H92" t="s">
        <v>1628</v>
      </c>
      <c r="I92" t="s">
        <v>1618</v>
      </c>
      <c r="J92">
        <v>4000018757</v>
      </c>
      <c r="K92" t="s">
        <v>47</v>
      </c>
      <c r="L92">
        <v>34602485</v>
      </c>
      <c r="M92" t="s">
        <v>1622</v>
      </c>
      <c r="N92" s="45">
        <v>-148871</v>
      </c>
      <c r="O92">
        <v>3</v>
      </c>
      <c r="P92">
        <v>2025</v>
      </c>
      <c r="Q92">
        <v>22</v>
      </c>
      <c r="R92" t="s">
        <v>1233</v>
      </c>
      <c r="S92" t="str">
        <f t="shared" si="2"/>
        <v/>
      </c>
      <c r="T92" t="str">
        <f t="shared" si="3"/>
        <v>57</v>
      </c>
    </row>
    <row r="93" spans="1:20">
      <c r="A93">
        <v>6008950195</v>
      </c>
      <c r="B93" t="s">
        <v>1283</v>
      </c>
      <c r="C93">
        <v>3909516512</v>
      </c>
      <c r="D93" t="s">
        <v>1620</v>
      </c>
      <c r="E93" t="s">
        <v>53</v>
      </c>
      <c r="F93" t="s">
        <v>797</v>
      </c>
      <c r="G93">
        <v>4114120</v>
      </c>
      <c r="H93" t="s">
        <v>1628</v>
      </c>
      <c r="I93" t="s">
        <v>1618</v>
      </c>
      <c r="J93">
        <v>4000018757</v>
      </c>
      <c r="K93" t="s">
        <v>47</v>
      </c>
      <c r="L93">
        <v>34602485</v>
      </c>
      <c r="M93" t="s">
        <v>1622</v>
      </c>
      <c r="N93" s="45">
        <v>-142606</v>
      </c>
      <c r="O93">
        <v>3</v>
      </c>
      <c r="P93">
        <v>2025</v>
      </c>
      <c r="Q93">
        <v>23</v>
      </c>
      <c r="R93" t="s">
        <v>1233</v>
      </c>
      <c r="S93" t="str">
        <f t="shared" si="2"/>
        <v/>
      </c>
      <c r="T93" t="str">
        <f t="shared" si="3"/>
        <v>57</v>
      </c>
    </row>
    <row r="94" spans="1:20">
      <c r="A94">
        <v>6008950195</v>
      </c>
      <c r="B94" t="s">
        <v>1283</v>
      </c>
      <c r="C94">
        <v>3909516512</v>
      </c>
      <c r="D94" t="s">
        <v>1620</v>
      </c>
      <c r="E94" t="s">
        <v>53</v>
      </c>
      <c r="F94" t="s">
        <v>798</v>
      </c>
      <c r="G94">
        <v>4114120</v>
      </c>
      <c r="H94" t="s">
        <v>1628</v>
      </c>
      <c r="I94" t="s">
        <v>1618</v>
      </c>
      <c r="J94">
        <v>4000018757</v>
      </c>
      <c r="K94" t="s">
        <v>47</v>
      </c>
      <c r="L94">
        <v>34602485</v>
      </c>
      <c r="M94" t="s">
        <v>1622</v>
      </c>
      <c r="N94" s="45">
        <v>-159256</v>
      </c>
      <c r="O94">
        <v>3</v>
      </c>
      <c r="P94">
        <v>2025</v>
      </c>
      <c r="Q94">
        <v>24</v>
      </c>
      <c r="R94" t="s">
        <v>1233</v>
      </c>
      <c r="S94" t="str">
        <f t="shared" si="2"/>
        <v/>
      </c>
      <c r="T94" t="str">
        <f t="shared" si="3"/>
        <v>57</v>
      </c>
    </row>
    <row r="95" spans="1:20">
      <c r="A95">
        <v>6008950195</v>
      </c>
      <c r="B95" t="s">
        <v>1283</v>
      </c>
      <c r="C95">
        <v>3909516512</v>
      </c>
      <c r="D95" t="s">
        <v>1620</v>
      </c>
      <c r="E95" t="s">
        <v>53</v>
      </c>
      <c r="F95" t="s">
        <v>799</v>
      </c>
      <c r="G95">
        <v>4114120</v>
      </c>
      <c r="H95" t="s">
        <v>1628</v>
      </c>
      <c r="I95" t="s">
        <v>1618</v>
      </c>
      <c r="J95">
        <v>4000018757</v>
      </c>
      <c r="K95" t="s">
        <v>47</v>
      </c>
      <c r="L95">
        <v>34602485</v>
      </c>
      <c r="M95" t="s">
        <v>1622</v>
      </c>
      <c r="N95" s="45">
        <v>-76034</v>
      </c>
      <c r="O95">
        <v>3</v>
      </c>
      <c r="P95">
        <v>2025</v>
      </c>
      <c r="Q95">
        <v>25</v>
      </c>
      <c r="R95" t="s">
        <v>1233</v>
      </c>
      <c r="S95" t="str">
        <f t="shared" si="2"/>
        <v/>
      </c>
      <c r="T95" t="str">
        <f t="shared" si="3"/>
        <v>57</v>
      </c>
    </row>
    <row r="96" spans="1:20">
      <c r="A96">
        <v>6008950195</v>
      </c>
      <c r="B96" t="s">
        <v>1283</v>
      </c>
      <c r="C96">
        <v>3909516512</v>
      </c>
      <c r="D96" t="s">
        <v>1620</v>
      </c>
      <c r="E96" t="s">
        <v>53</v>
      </c>
      <c r="F96" t="s">
        <v>800</v>
      </c>
      <c r="G96">
        <v>4114120</v>
      </c>
      <c r="H96" t="s">
        <v>1628</v>
      </c>
      <c r="I96" t="s">
        <v>1618</v>
      </c>
      <c r="J96">
        <v>4000018757</v>
      </c>
      <c r="K96" t="s">
        <v>47</v>
      </c>
      <c r="L96">
        <v>34602485</v>
      </c>
      <c r="M96" t="s">
        <v>1622</v>
      </c>
      <c r="N96" s="45">
        <v>-199387</v>
      </c>
      <c r="O96">
        <v>3</v>
      </c>
      <c r="P96">
        <v>2025</v>
      </c>
      <c r="Q96">
        <v>26</v>
      </c>
      <c r="R96" t="s">
        <v>1233</v>
      </c>
      <c r="S96" t="str">
        <f t="shared" si="2"/>
        <v/>
      </c>
      <c r="T96" t="str">
        <f t="shared" si="3"/>
        <v>57</v>
      </c>
    </row>
    <row r="97" spans="1:20">
      <c r="A97">
        <v>6008950195</v>
      </c>
      <c r="B97" t="s">
        <v>1283</v>
      </c>
      <c r="C97">
        <v>3909516512</v>
      </c>
      <c r="D97" t="s">
        <v>1620</v>
      </c>
      <c r="E97" t="s">
        <v>53</v>
      </c>
      <c r="F97" t="s">
        <v>801</v>
      </c>
      <c r="G97">
        <v>4114120</v>
      </c>
      <c r="H97" t="s">
        <v>1628</v>
      </c>
      <c r="I97" t="s">
        <v>1618</v>
      </c>
      <c r="J97">
        <v>4000018757</v>
      </c>
      <c r="K97" t="s">
        <v>47</v>
      </c>
      <c r="L97">
        <v>34602485</v>
      </c>
      <c r="M97" t="s">
        <v>1622</v>
      </c>
      <c r="N97" s="45">
        <v>-71049</v>
      </c>
      <c r="O97">
        <v>3</v>
      </c>
      <c r="P97">
        <v>2025</v>
      </c>
      <c r="Q97">
        <v>27</v>
      </c>
      <c r="R97" t="s">
        <v>1233</v>
      </c>
      <c r="S97" t="str">
        <f t="shared" si="2"/>
        <v/>
      </c>
      <c r="T97" t="str">
        <f t="shared" si="3"/>
        <v>57</v>
      </c>
    </row>
    <row r="98" spans="1:20">
      <c r="A98">
        <v>6008950195</v>
      </c>
      <c r="B98" t="s">
        <v>1283</v>
      </c>
      <c r="C98">
        <v>3909516512</v>
      </c>
      <c r="D98" t="s">
        <v>1620</v>
      </c>
      <c r="E98" t="s">
        <v>53</v>
      </c>
      <c r="F98" t="s">
        <v>802</v>
      </c>
      <c r="G98">
        <v>4114120</v>
      </c>
      <c r="H98" t="s">
        <v>1628</v>
      </c>
      <c r="I98" t="s">
        <v>1618</v>
      </c>
      <c r="J98">
        <v>4000018757</v>
      </c>
      <c r="K98" t="s">
        <v>47</v>
      </c>
      <c r="L98">
        <v>34602485</v>
      </c>
      <c r="M98" t="s">
        <v>1622</v>
      </c>
      <c r="N98" s="45">
        <v>-75513</v>
      </c>
      <c r="O98">
        <v>3</v>
      </c>
      <c r="P98">
        <v>2025</v>
      </c>
      <c r="Q98">
        <v>28</v>
      </c>
      <c r="R98" t="s">
        <v>1233</v>
      </c>
      <c r="S98" t="str">
        <f t="shared" si="2"/>
        <v/>
      </c>
      <c r="T98" t="str">
        <f t="shared" si="3"/>
        <v>57</v>
      </c>
    </row>
    <row r="99" spans="1:20">
      <c r="A99">
        <v>6008950195</v>
      </c>
      <c r="B99" t="s">
        <v>1283</v>
      </c>
      <c r="C99">
        <v>3909516512</v>
      </c>
      <c r="D99" t="s">
        <v>1620</v>
      </c>
      <c r="E99" t="s">
        <v>53</v>
      </c>
      <c r="F99" t="s">
        <v>803</v>
      </c>
      <c r="G99">
        <v>4114120</v>
      </c>
      <c r="H99" t="s">
        <v>1628</v>
      </c>
      <c r="I99" t="s">
        <v>1618</v>
      </c>
      <c r="J99">
        <v>4000018757</v>
      </c>
      <c r="K99" t="s">
        <v>47</v>
      </c>
      <c r="L99">
        <v>34602485</v>
      </c>
      <c r="M99" t="s">
        <v>1622</v>
      </c>
      <c r="N99" s="45">
        <v>-814652</v>
      </c>
      <c r="O99">
        <v>3</v>
      </c>
      <c r="P99">
        <v>2025</v>
      </c>
      <c r="Q99">
        <v>29</v>
      </c>
      <c r="R99" t="s">
        <v>1233</v>
      </c>
      <c r="S99" t="str">
        <f t="shared" si="2"/>
        <v/>
      </c>
      <c r="T99" t="str">
        <f t="shared" si="3"/>
        <v>57</v>
      </c>
    </row>
    <row r="100" spans="1:20">
      <c r="A100">
        <v>6008950195</v>
      </c>
      <c r="B100" t="s">
        <v>1283</v>
      </c>
      <c r="C100">
        <v>3909516512</v>
      </c>
      <c r="D100" t="s">
        <v>1620</v>
      </c>
      <c r="E100" t="s">
        <v>53</v>
      </c>
      <c r="F100" t="s">
        <v>804</v>
      </c>
      <c r="G100">
        <v>4114120</v>
      </c>
      <c r="H100" t="s">
        <v>1628</v>
      </c>
      <c r="I100" t="s">
        <v>1618</v>
      </c>
      <c r="J100">
        <v>4000018757</v>
      </c>
      <c r="K100" t="s">
        <v>47</v>
      </c>
      <c r="L100">
        <v>34602485</v>
      </c>
      <c r="M100" t="s">
        <v>1622</v>
      </c>
      <c r="N100" s="45">
        <v>-133421</v>
      </c>
      <c r="O100">
        <v>3</v>
      </c>
      <c r="P100">
        <v>2025</v>
      </c>
      <c r="Q100">
        <v>30</v>
      </c>
      <c r="R100" t="s">
        <v>1233</v>
      </c>
      <c r="S100" t="str">
        <f t="shared" si="2"/>
        <v/>
      </c>
      <c r="T100" t="str">
        <f t="shared" si="3"/>
        <v>57</v>
      </c>
    </row>
    <row r="101" spans="1:20">
      <c r="A101">
        <v>6008950195</v>
      </c>
      <c r="B101" t="s">
        <v>1283</v>
      </c>
      <c r="C101">
        <v>3909516512</v>
      </c>
      <c r="D101" t="s">
        <v>1620</v>
      </c>
      <c r="E101" t="s">
        <v>53</v>
      </c>
      <c r="F101" t="s">
        <v>805</v>
      </c>
      <c r="G101">
        <v>4114120</v>
      </c>
      <c r="H101" t="s">
        <v>1628</v>
      </c>
      <c r="I101" t="s">
        <v>1618</v>
      </c>
      <c r="J101">
        <v>4000018757</v>
      </c>
      <c r="K101" t="s">
        <v>47</v>
      </c>
      <c r="L101">
        <v>34602485</v>
      </c>
      <c r="M101" t="s">
        <v>1622</v>
      </c>
      <c r="N101" s="45">
        <v>-121866</v>
      </c>
      <c r="O101">
        <v>3</v>
      </c>
      <c r="P101">
        <v>2025</v>
      </c>
      <c r="Q101">
        <v>31</v>
      </c>
      <c r="R101" t="s">
        <v>1233</v>
      </c>
      <c r="S101" t="str">
        <f t="shared" si="2"/>
        <v/>
      </c>
      <c r="T101" t="str">
        <f t="shared" si="3"/>
        <v>57</v>
      </c>
    </row>
    <row r="102" spans="1:20">
      <c r="A102">
        <v>6008950195</v>
      </c>
      <c r="B102" t="s">
        <v>1283</v>
      </c>
      <c r="C102">
        <v>3909516512</v>
      </c>
      <c r="D102" t="s">
        <v>1620</v>
      </c>
      <c r="E102" t="s">
        <v>53</v>
      </c>
      <c r="F102" t="s">
        <v>806</v>
      </c>
      <c r="G102">
        <v>4114120</v>
      </c>
      <c r="H102" t="s">
        <v>1628</v>
      </c>
      <c r="I102" t="s">
        <v>1618</v>
      </c>
      <c r="J102">
        <v>4000018757</v>
      </c>
      <c r="K102" t="s">
        <v>47</v>
      </c>
      <c r="L102">
        <v>34602485</v>
      </c>
      <c r="M102" t="s">
        <v>1622</v>
      </c>
      <c r="N102" s="45">
        <v>-4859</v>
      </c>
      <c r="O102">
        <v>3</v>
      </c>
      <c r="P102">
        <v>2025</v>
      </c>
      <c r="Q102">
        <v>32</v>
      </c>
      <c r="R102" t="s">
        <v>1233</v>
      </c>
      <c r="S102" t="str">
        <f t="shared" si="2"/>
        <v/>
      </c>
      <c r="T102" t="str">
        <f t="shared" si="3"/>
        <v>57</v>
      </c>
    </row>
    <row r="103" spans="1:20">
      <c r="A103">
        <v>6008950195</v>
      </c>
      <c r="B103" t="s">
        <v>1283</v>
      </c>
      <c r="C103">
        <v>3909516512</v>
      </c>
      <c r="D103" t="s">
        <v>1620</v>
      </c>
      <c r="E103" t="s">
        <v>53</v>
      </c>
      <c r="F103" t="s">
        <v>807</v>
      </c>
      <c r="G103">
        <v>4114120</v>
      </c>
      <c r="H103" t="s">
        <v>1628</v>
      </c>
      <c r="I103" t="s">
        <v>1618</v>
      </c>
      <c r="J103">
        <v>4000018757</v>
      </c>
      <c r="K103" t="s">
        <v>47</v>
      </c>
      <c r="L103">
        <v>34602485</v>
      </c>
      <c r="M103" t="s">
        <v>1622</v>
      </c>
      <c r="N103" s="45">
        <v>-108612</v>
      </c>
      <c r="O103">
        <v>3</v>
      </c>
      <c r="P103">
        <v>2025</v>
      </c>
      <c r="Q103">
        <v>33</v>
      </c>
      <c r="R103" t="s">
        <v>1233</v>
      </c>
      <c r="S103" t="str">
        <f t="shared" si="2"/>
        <v/>
      </c>
      <c r="T103" t="str">
        <f t="shared" si="3"/>
        <v>57</v>
      </c>
    </row>
    <row r="104" spans="1:20">
      <c r="A104">
        <v>6008950195</v>
      </c>
      <c r="B104" t="s">
        <v>1283</v>
      </c>
      <c r="C104">
        <v>3909516512</v>
      </c>
      <c r="D104" t="s">
        <v>1620</v>
      </c>
      <c r="E104" t="s">
        <v>53</v>
      </c>
      <c r="F104" t="s">
        <v>808</v>
      </c>
      <c r="G104">
        <v>4114120</v>
      </c>
      <c r="H104" t="s">
        <v>1628</v>
      </c>
      <c r="I104" t="s">
        <v>1618</v>
      </c>
      <c r="J104">
        <v>4000018757</v>
      </c>
      <c r="K104" t="s">
        <v>47</v>
      </c>
      <c r="L104">
        <v>34602485</v>
      </c>
      <c r="M104" t="s">
        <v>1622</v>
      </c>
      <c r="N104" s="45">
        <v>-15400</v>
      </c>
      <c r="O104">
        <v>3</v>
      </c>
      <c r="P104">
        <v>2025</v>
      </c>
      <c r="Q104">
        <v>34</v>
      </c>
      <c r="R104" t="s">
        <v>1233</v>
      </c>
      <c r="S104" t="str">
        <f t="shared" si="2"/>
        <v/>
      </c>
      <c r="T104" t="str">
        <f t="shared" si="3"/>
        <v>57</v>
      </c>
    </row>
    <row r="105" spans="1:20">
      <c r="A105">
        <v>6008950195</v>
      </c>
      <c r="B105" t="s">
        <v>1283</v>
      </c>
      <c r="C105">
        <v>3909516512</v>
      </c>
      <c r="D105" t="s">
        <v>1620</v>
      </c>
      <c r="E105" t="s">
        <v>53</v>
      </c>
      <c r="F105" t="s">
        <v>809</v>
      </c>
      <c r="G105">
        <v>4114120</v>
      </c>
      <c r="H105" t="s">
        <v>1628</v>
      </c>
      <c r="I105" t="s">
        <v>1618</v>
      </c>
      <c r="J105">
        <v>4000018757</v>
      </c>
      <c r="K105" t="s">
        <v>47</v>
      </c>
      <c r="L105">
        <v>34602485</v>
      </c>
      <c r="M105" t="s">
        <v>1622</v>
      </c>
      <c r="N105" s="45">
        <v>-156647</v>
      </c>
      <c r="O105">
        <v>3</v>
      </c>
      <c r="P105">
        <v>2025</v>
      </c>
      <c r="Q105">
        <v>35</v>
      </c>
      <c r="R105" t="s">
        <v>1233</v>
      </c>
      <c r="S105" t="str">
        <f t="shared" si="2"/>
        <v/>
      </c>
      <c r="T105" t="str">
        <f t="shared" si="3"/>
        <v>57</v>
      </c>
    </row>
    <row r="106" spans="1:20">
      <c r="A106">
        <v>6008950195</v>
      </c>
      <c r="B106" t="s">
        <v>1283</v>
      </c>
      <c r="C106">
        <v>3909516512</v>
      </c>
      <c r="D106" t="s">
        <v>1620</v>
      </c>
      <c r="E106" t="s">
        <v>53</v>
      </c>
      <c r="F106" t="s">
        <v>810</v>
      </c>
      <c r="G106">
        <v>4114120</v>
      </c>
      <c r="H106" t="s">
        <v>1628</v>
      </c>
      <c r="I106" t="s">
        <v>1618</v>
      </c>
      <c r="J106">
        <v>4000018757</v>
      </c>
      <c r="K106" t="s">
        <v>47</v>
      </c>
      <c r="L106">
        <v>34602485</v>
      </c>
      <c r="M106" t="s">
        <v>1622</v>
      </c>
      <c r="N106" s="45">
        <v>-116863</v>
      </c>
      <c r="O106">
        <v>3</v>
      </c>
      <c r="P106">
        <v>2025</v>
      </c>
      <c r="Q106">
        <v>36</v>
      </c>
      <c r="R106" t="s">
        <v>1233</v>
      </c>
      <c r="S106" t="str">
        <f t="shared" si="2"/>
        <v/>
      </c>
      <c r="T106" t="str">
        <f t="shared" si="3"/>
        <v>57</v>
      </c>
    </row>
    <row r="107" spans="1:20">
      <c r="A107">
        <v>6008950195</v>
      </c>
      <c r="B107" t="s">
        <v>1283</v>
      </c>
      <c r="C107">
        <v>3909516512</v>
      </c>
      <c r="D107" t="s">
        <v>1620</v>
      </c>
      <c r="E107" t="s">
        <v>53</v>
      </c>
      <c r="F107" t="s">
        <v>811</v>
      </c>
      <c r="G107">
        <v>4114120</v>
      </c>
      <c r="H107" t="s">
        <v>1628</v>
      </c>
      <c r="I107" t="s">
        <v>1618</v>
      </c>
      <c r="J107">
        <v>4000018757</v>
      </c>
      <c r="K107" t="s">
        <v>47</v>
      </c>
      <c r="L107">
        <v>34602485</v>
      </c>
      <c r="M107" t="s">
        <v>1622</v>
      </c>
      <c r="N107" s="45">
        <v>-142856</v>
      </c>
      <c r="O107">
        <v>3</v>
      </c>
      <c r="P107">
        <v>2025</v>
      </c>
      <c r="Q107">
        <v>37</v>
      </c>
      <c r="R107" t="s">
        <v>1233</v>
      </c>
      <c r="S107" t="str">
        <f t="shared" si="2"/>
        <v/>
      </c>
      <c r="T107" t="str">
        <f t="shared" si="3"/>
        <v>57</v>
      </c>
    </row>
    <row r="108" spans="1:20">
      <c r="A108">
        <v>6008950195</v>
      </c>
      <c r="B108" t="s">
        <v>1283</v>
      </c>
      <c r="C108">
        <v>3909516512</v>
      </c>
      <c r="D108" t="s">
        <v>1620</v>
      </c>
      <c r="E108" t="s">
        <v>53</v>
      </c>
      <c r="F108" t="s">
        <v>812</v>
      </c>
      <c r="G108">
        <v>4114120</v>
      </c>
      <c r="H108" t="s">
        <v>1628</v>
      </c>
      <c r="I108" t="s">
        <v>1618</v>
      </c>
      <c r="J108">
        <v>4000018757</v>
      </c>
      <c r="K108" t="s">
        <v>47</v>
      </c>
      <c r="L108">
        <v>34602485</v>
      </c>
      <c r="M108" t="s">
        <v>1622</v>
      </c>
      <c r="N108" s="45">
        <v>-72881</v>
      </c>
      <c r="O108">
        <v>3</v>
      </c>
      <c r="P108">
        <v>2025</v>
      </c>
      <c r="Q108">
        <v>38</v>
      </c>
      <c r="R108" t="s">
        <v>1233</v>
      </c>
      <c r="S108" t="str">
        <f t="shared" si="2"/>
        <v/>
      </c>
      <c r="T108" t="str">
        <f t="shared" si="3"/>
        <v>57</v>
      </c>
    </row>
    <row r="109" spans="1:20">
      <c r="A109">
        <v>6008950195</v>
      </c>
      <c r="B109" t="s">
        <v>1283</v>
      </c>
      <c r="C109">
        <v>3909516512</v>
      </c>
      <c r="D109" t="s">
        <v>1620</v>
      </c>
      <c r="E109" t="s">
        <v>53</v>
      </c>
      <c r="F109" t="s">
        <v>761</v>
      </c>
      <c r="G109">
        <v>4114120</v>
      </c>
      <c r="H109" t="s">
        <v>1628</v>
      </c>
      <c r="I109" t="s">
        <v>1618</v>
      </c>
      <c r="J109">
        <v>4000018757</v>
      </c>
      <c r="K109" t="s">
        <v>47</v>
      </c>
      <c r="L109">
        <v>34602485</v>
      </c>
      <c r="M109" t="s">
        <v>1622</v>
      </c>
      <c r="N109" s="45">
        <v>-167871</v>
      </c>
      <c r="O109">
        <v>3</v>
      </c>
      <c r="P109">
        <v>2025</v>
      </c>
      <c r="Q109">
        <v>39</v>
      </c>
      <c r="R109" t="s">
        <v>1233</v>
      </c>
      <c r="S109" t="str">
        <f t="shared" si="2"/>
        <v/>
      </c>
      <c r="T109" t="str">
        <f t="shared" si="3"/>
        <v>57</v>
      </c>
    </row>
    <row r="110" spans="1:20">
      <c r="A110">
        <v>6008950195</v>
      </c>
      <c r="B110" t="s">
        <v>1283</v>
      </c>
      <c r="C110">
        <v>3909516512</v>
      </c>
      <c r="D110" t="s">
        <v>1620</v>
      </c>
      <c r="E110" t="s">
        <v>53</v>
      </c>
      <c r="F110" t="s">
        <v>813</v>
      </c>
      <c r="G110">
        <v>4114120</v>
      </c>
      <c r="H110" t="s">
        <v>1628</v>
      </c>
      <c r="I110" t="s">
        <v>1618</v>
      </c>
      <c r="J110">
        <v>4000018757</v>
      </c>
      <c r="K110" t="s">
        <v>47</v>
      </c>
      <c r="L110">
        <v>34602485</v>
      </c>
      <c r="M110" t="s">
        <v>1622</v>
      </c>
      <c r="N110" s="45">
        <v>-98273</v>
      </c>
      <c r="O110">
        <v>3</v>
      </c>
      <c r="P110">
        <v>2025</v>
      </c>
      <c r="Q110">
        <v>40</v>
      </c>
      <c r="R110" t="s">
        <v>1233</v>
      </c>
      <c r="S110" t="str">
        <f t="shared" si="2"/>
        <v/>
      </c>
      <c r="T110" t="str">
        <f t="shared" si="3"/>
        <v>57</v>
      </c>
    </row>
    <row r="111" spans="1:20">
      <c r="A111">
        <v>6009507429</v>
      </c>
      <c r="B111" t="s">
        <v>1631</v>
      </c>
      <c r="C111">
        <v>3909523339</v>
      </c>
      <c r="D111" t="s">
        <v>1617</v>
      </c>
      <c r="E111" t="s">
        <v>53</v>
      </c>
      <c r="F111" t="s">
        <v>728</v>
      </c>
      <c r="G111">
        <v>4112402</v>
      </c>
      <c r="H111" t="s">
        <v>1623</v>
      </c>
      <c r="I111" t="s">
        <v>1618</v>
      </c>
      <c r="J111">
        <v>4000018757</v>
      </c>
      <c r="K111" t="s">
        <v>47</v>
      </c>
      <c r="L111">
        <v>34603068</v>
      </c>
      <c r="M111" t="s">
        <v>1632</v>
      </c>
      <c r="N111" s="45">
        <v>-1041214</v>
      </c>
      <c r="O111">
        <v>3</v>
      </c>
      <c r="P111">
        <v>2025</v>
      </c>
      <c r="Q111">
        <v>1</v>
      </c>
      <c r="R111" s="20">
        <v>45742</v>
      </c>
      <c r="S111">
        <f t="shared" si="2"/>
        <v>3</v>
      </c>
      <c r="T111" t="str">
        <f t="shared" si="3"/>
        <v>57</v>
      </c>
    </row>
    <row r="112" spans="1:20">
      <c r="A112">
        <v>6009507429</v>
      </c>
      <c r="B112" t="s">
        <v>1631</v>
      </c>
      <c r="C112">
        <v>3909523339</v>
      </c>
      <c r="D112" t="s">
        <v>1617</v>
      </c>
      <c r="E112" t="s">
        <v>53</v>
      </c>
      <c r="F112" t="s">
        <v>744</v>
      </c>
      <c r="G112">
        <v>4112402</v>
      </c>
      <c r="H112" t="s">
        <v>1623</v>
      </c>
      <c r="I112" t="s">
        <v>1618</v>
      </c>
      <c r="J112">
        <v>4000018757</v>
      </c>
      <c r="K112" t="s">
        <v>47</v>
      </c>
      <c r="L112">
        <v>34603068</v>
      </c>
      <c r="M112" t="s">
        <v>1632</v>
      </c>
      <c r="N112" s="45">
        <v>-422496</v>
      </c>
      <c r="O112">
        <v>3</v>
      </c>
      <c r="P112">
        <v>2025</v>
      </c>
      <c r="Q112">
        <v>2</v>
      </c>
      <c r="R112" s="20">
        <v>45742</v>
      </c>
      <c r="S112">
        <f t="shared" si="2"/>
        <v>3</v>
      </c>
      <c r="T112" t="str">
        <f t="shared" si="3"/>
        <v>49</v>
      </c>
    </row>
    <row r="113" spans="1:20">
      <c r="A113">
        <v>6010437777</v>
      </c>
      <c r="B113" t="s">
        <v>1287</v>
      </c>
      <c r="C113">
        <v>3909536462</v>
      </c>
      <c r="D113" t="s">
        <v>1620</v>
      </c>
      <c r="E113" t="s">
        <v>53</v>
      </c>
      <c r="F113" t="s">
        <v>728</v>
      </c>
      <c r="G113">
        <v>4112402</v>
      </c>
      <c r="H113" t="s">
        <v>1623</v>
      </c>
      <c r="I113" t="s">
        <v>1618</v>
      </c>
      <c r="J113">
        <v>4000018757</v>
      </c>
      <c r="K113" t="s">
        <v>47</v>
      </c>
      <c r="L113">
        <v>34603652</v>
      </c>
      <c r="M113" t="s">
        <v>1622</v>
      </c>
      <c r="N113" s="45">
        <v>-208051</v>
      </c>
      <c r="O113">
        <v>3</v>
      </c>
      <c r="P113">
        <v>2025</v>
      </c>
      <c r="Q113">
        <v>1</v>
      </c>
      <c r="R113" t="s">
        <v>1233</v>
      </c>
      <c r="S113" t="str">
        <f t="shared" si="2"/>
        <v/>
      </c>
      <c r="T113" t="str">
        <f t="shared" si="3"/>
        <v>57</v>
      </c>
    </row>
    <row r="114" spans="1:20">
      <c r="A114">
        <v>6012988451</v>
      </c>
      <c r="B114" t="s">
        <v>1286</v>
      </c>
      <c r="C114">
        <v>3909572904</v>
      </c>
      <c r="D114" t="s">
        <v>1617</v>
      </c>
      <c r="E114" t="s">
        <v>53</v>
      </c>
      <c r="F114" t="s">
        <v>728</v>
      </c>
      <c r="G114">
        <v>4112401</v>
      </c>
      <c r="H114" t="s">
        <v>960</v>
      </c>
      <c r="I114" t="s">
        <v>1618</v>
      </c>
      <c r="J114">
        <v>4000018757</v>
      </c>
      <c r="K114" t="s">
        <v>47</v>
      </c>
      <c r="L114">
        <v>34605075</v>
      </c>
      <c r="M114" t="s">
        <v>1633</v>
      </c>
      <c r="N114" s="45">
        <v>-93248</v>
      </c>
      <c r="O114">
        <v>3</v>
      </c>
      <c r="P114">
        <v>2025</v>
      </c>
      <c r="Q114">
        <v>1</v>
      </c>
      <c r="R114" s="20">
        <v>45747</v>
      </c>
      <c r="S114">
        <f t="shared" si="2"/>
        <v>3</v>
      </c>
      <c r="T114" t="str">
        <f t="shared" si="3"/>
        <v>57</v>
      </c>
    </row>
    <row r="115" spans="1:20">
      <c r="A115">
        <v>6012988451</v>
      </c>
      <c r="B115" t="s">
        <v>1286</v>
      </c>
      <c r="C115">
        <v>3909572904</v>
      </c>
      <c r="D115" t="s">
        <v>1617</v>
      </c>
      <c r="E115" t="s">
        <v>53</v>
      </c>
      <c r="F115" t="s">
        <v>744</v>
      </c>
      <c r="G115">
        <v>4112401</v>
      </c>
      <c r="H115" t="s">
        <v>960</v>
      </c>
      <c r="I115" t="s">
        <v>1618</v>
      </c>
      <c r="J115">
        <v>4000018757</v>
      </c>
      <c r="K115" t="s">
        <v>47</v>
      </c>
      <c r="L115">
        <v>34605075</v>
      </c>
      <c r="M115" t="s">
        <v>1633</v>
      </c>
      <c r="N115" s="45">
        <v>-9730</v>
      </c>
      <c r="O115">
        <v>3</v>
      </c>
      <c r="P115">
        <v>2025</v>
      </c>
      <c r="Q115">
        <v>2</v>
      </c>
      <c r="R115" s="20">
        <v>45747</v>
      </c>
      <c r="S115">
        <f t="shared" si="2"/>
        <v>3</v>
      </c>
      <c r="T115" t="str">
        <f t="shared" si="3"/>
        <v>49</v>
      </c>
    </row>
    <row r="116" spans="1:20">
      <c r="A116">
        <v>6012988487</v>
      </c>
      <c r="B116" t="s">
        <v>1286</v>
      </c>
      <c r="C116">
        <v>3909572905</v>
      </c>
      <c r="D116" t="s">
        <v>1617</v>
      </c>
      <c r="E116" t="s">
        <v>53</v>
      </c>
      <c r="F116" t="s">
        <v>808</v>
      </c>
      <c r="G116">
        <v>4112401</v>
      </c>
      <c r="H116" t="s">
        <v>960</v>
      </c>
      <c r="I116" t="s">
        <v>1618</v>
      </c>
      <c r="J116">
        <v>4000018757</v>
      </c>
      <c r="K116" t="s">
        <v>47</v>
      </c>
      <c r="L116">
        <v>34605077</v>
      </c>
      <c r="M116" t="s">
        <v>1633</v>
      </c>
      <c r="N116">
        <v>-273</v>
      </c>
      <c r="O116">
        <v>3</v>
      </c>
      <c r="P116">
        <v>2025</v>
      </c>
      <c r="Q116">
        <v>1</v>
      </c>
      <c r="R116" s="20">
        <v>45747</v>
      </c>
      <c r="S116">
        <f t="shared" si="2"/>
        <v>3</v>
      </c>
      <c r="T116" t="str">
        <f t="shared" si="3"/>
        <v>57</v>
      </c>
    </row>
    <row r="117" spans="1:20">
      <c r="A117">
        <v>6012988487</v>
      </c>
      <c r="B117" t="s">
        <v>1286</v>
      </c>
      <c r="C117">
        <v>3909572905</v>
      </c>
      <c r="D117" t="s">
        <v>1617</v>
      </c>
      <c r="E117" t="s">
        <v>53</v>
      </c>
      <c r="F117" t="s">
        <v>842</v>
      </c>
      <c r="G117">
        <v>4112401</v>
      </c>
      <c r="H117" t="s">
        <v>960</v>
      </c>
      <c r="I117" t="s">
        <v>1618</v>
      </c>
      <c r="J117">
        <v>4000018757</v>
      </c>
      <c r="K117" t="s">
        <v>47</v>
      </c>
      <c r="L117">
        <v>34605077</v>
      </c>
      <c r="M117" t="s">
        <v>1633</v>
      </c>
      <c r="N117">
        <v>-486</v>
      </c>
      <c r="O117">
        <v>3</v>
      </c>
      <c r="P117">
        <v>2025</v>
      </c>
      <c r="Q117">
        <v>2</v>
      </c>
      <c r="R117" s="20">
        <v>45747</v>
      </c>
      <c r="S117">
        <f t="shared" si="2"/>
        <v>3</v>
      </c>
      <c r="T117" t="str">
        <f t="shared" si="3"/>
        <v>49</v>
      </c>
    </row>
    <row r="118" spans="1:20">
      <c r="A118">
        <v>6012988487</v>
      </c>
      <c r="B118" t="s">
        <v>1286</v>
      </c>
      <c r="C118">
        <v>3909572905</v>
      </c>
      <c r="D118" t="s">
        <v>1617</v>
      </c>
      <c r="E118" t="s">
        <v>53</v>
      </c>
      <c r="F118" t="s">
        <v>781</v>
      </c>
      <c r="G118">
        <v>4112401</v>
      </c>
      <c r="H118" t="s">
        <v>960</v>
      </c>
      <c r="I118" t="s">
        <v>1618</v>
      </c>
      <c r="J118">
        <v>4000018757</v>
      </c>
      <c r="K118" t="s">
        <v>47</v>
      </c>
      <c r="L118">
        <v>34605077</v>
      </c>
      <c r="M118" t="s">
        <v>1633</v>
      </c>
      <c r="N118">
        <v>-547</v>
      </c>
      <c r="O118">
        <v>3</v>
      </c>
      <c r="P118">
        <v>2025</v>
      </c>
      <c r="Q118">
        <v>3</v>
      </c>
      <c r="R118" s="20">
        <v>45747</v>
      </c>
      <c r="S118">
        <f t="shared" si="2"/>
        <v>3</v>
      </c>
      <c r="T118" t="str">
        <f t="shared" si="3"/>
        <v>57</v>
      </c>
    </row>
    <row r="119" spans="1:20">
      <c r="A119">
        <v>6012988487</v>
      </c>
      <c r="B119" t="s">
        <v>1286</v>
      </c>
      <c r="C119">
        <v>3909572905</v>
      </c>
      <c r="D119" t="s">
        <v>1617</v>
      </c>
      <c r="E119" t="s">
        <v>53</v>
      </c>
      <c r="F119" t="s">
        <v>794</v>
      </c>
      <c r="G119">
        <v>4112401</v>
      </c>
      <c r="H119" t="s">
        <v>960</v>
      </c>
      <c r="I119" t="s">
        <v>1618</v>
      </c>
      <c r="J119">
        <v>4000018757</v>
      </c>
      <c r="K119" t="s">
        <v>47</v>
      </c>
      <c r="L119">
        <v>34605077</v>
      </c>
      <c r="M119" t="s">
        <v>1633</v>
      </c>
      <c r="N119" s="45">
        <v>-3242</v>
      </c>
      <c r="O119">
        <v>3</v>
      </c>
      <c r="P119">
        <v>2025</v>
      </c>
      <c r="Q119">
        <v>4</v>
      </c>
      <c r="R119" s="20">
        <v>45747</v>
      </c>
      <c r="S119">
        <f t="shared" si="2"/>
        <v>3</v>
      </c>
      <c r="T119" t="str">
        <f t="shared" si="3"/>
        <v>57</v>
      </c>
    </row>
    <row r="120" spans="1:20">
      <c r="A120">
        <v>6012988487</v>
      </c>
      <c r="B120" t="s">
        <v>1286</v>
      </c>
      <c r="C120">
        <v>3909572905</v>
      </c>
      <c r="D120" t="s">
        <v>1617</v>
      </c>
      <c r="E120" t="s">
        <v>53</v>
      </c>
      <c r="F120" t="s">
        <v>759</v>
      </c>
      <c r="G120">
        <v>4112401</v>
      </c>
      <c r="H120" t="s">
        <v>960</v>
      </c>
      <c r="I120" t="s">
        <v>1618</v>
      </c>
      <c r="J120">
        <v>4000018757</v>
      </c>
      <c r="K120" t="s">
        <v>47</v>
      </c>
      <c r="L120">
        <v>34605077</v>
      </c>
      <c r="M120" t="s">
        <v>1633</v>
      </c>
      <c r="N120" s="45">
        <v>-8109</v>
      </c>
      <c r="O120">
        <v>3</v>
      </c>
      <c r="P120">
        <v>2025</v>
      </c>
      <c r="Q120">
        <v>5</v>
      </c>
      <c r="R120" s="20">
        <v>45747</v>
      </c>
      <c r="S120">
        <f t="shared" si="2"/>
        <v>3</v>
      </c>
      <c r="T120" t="str">
        <f t="shared" si="3"/>
        <v>57</v>
      </c>
    </row>
    <row r="121" spans="1:20">
      <c r="A121">
        <v>6013018823</v>
      </c>
      <c r="B121" t="s">
        <v>1286</v>
      </c>
      <c r="C121">
        <v>3909571477</v>
      </c>
      <c r="D121" t="s">
        <v>1617</v>
      </c>
      <c r="E121" t="s">
        <v>53</v>
      </c>
      <c r="F121" t="s">
        <v>842</v>
      </c>
      <c r="G121">
        <v>4110020</v>
      </c>
      <c r="H121" t="s">
        <v>1621</v>
      </c>
      <c r="I121" t="s">
        <v>1618</v>
      </c>
      <c r="J121">
        <v>4000018757</v>
      </c>
      <c r="K121" t="s">
        <v>47</v>
      </c>
      <c r="L121">
        <v>34605450</v>
      </c>
      <c r="M121" t="s">
        <v>1634</v>
      </c>
      <c r="N121" s="45">
        <v>-6480</v>
      </c>
      <c r="O121">
        <v>3</v>
      </c>
      <c r="P121">
        <v>2025</v>
      </c>
      <c r="Q121">
        <v>1</v>
      </c>
      <c r="R121" s="20">
        <v>45747</v>
      </c>
      <c r="S121">
        <f t="shared" si="2"/>
        <v>3</v>
      </c>
      <c r="T121" t="str">
        <f t="shared" si="3"/>
        <v>49</v>
      </c>
    </row>
    <row r="122" spans="1:20">
      <c r="A122">
        <v>6013018833</v>
      </c>
      <c r="B122" t="s">
        <v>1286</v>
      </c>
      <c r="C122">
        <v>3909571478</v>
      </c>
      <c r="D122" t="s">
        <v>1617</v>
      </c>
      <c r="E122" t="s">
        <v>53</v>
      </c>
      <c r="F122" t="s">
        <v>744</v>
      </c>
      <c r="G122">
        <v>4110020</v>
      </c>
      <c r="H122" t="s">
        <v>1621</v>
      </c>
      <c r="I122" t="s">
        <v>1618</v>
      </c>
      <c r="J122">
        <v>4000018757</v>
      </c>
      <c r="K122" t="s">
        <v>47</v>
      </c>
      <c r="L122">
        <v>34605451</v>
      </c>
      <c r="M122" t="s">
        <v>1634</v>
      </c>
      <c r="N122" s="45">
        <v>-386208</v>
      </c>
      <c r="O122">
        <v>3</v>
      </c>
      <c r="P122">
        <v>2025</v>
      </c>
      <c r="Q122">
        <v>1</v>
      </c>
      <c r="R122" s="20">
        <v>45747</v>
      </c>
      <c r="S122">
        <f t="shared" si="2"/>
        <v>3</v>
      </c>
      <c r="T122" t="str">
        <f t="shared" si="3"/>
        <v>49</v>
      </c>
    </row>
    <row r="123" spans="1:20">
      <c r="A123">
        <v>6013018833</v>
      </c>
      <c r="B123" t="s">
        <v>1286</v>
      </c>
      <c r="C123">
        <v>3909571478</v>
      </c>
      <c r="D123" t="s">
        <v>1617</v>
      </c>
      <c r="E123" t="s">
        <v>53</v>
      </c>
      <c r="F123" t="s">
        <v>728</v>
      </c>
      <c r="G123">
        <v>4110020</v>
      </c>
      <c r="H123" t="s">
        <v>1621</v>
      </c>
      <c r="I123" t="s">
        <v>1618</v>
      </c>
      <c r="J123">
        <v>4000018757</v>
      </c>
      <c r="K123" t="s">
        <v>47</v>
      </c>
      <c r="L123">
        <v>34605451</v>
      </c>
      <c r="M123" t="s">
        <v>1634</v>
      </c>
      <c r="N123" s="45">
        <v>-2154096</v>
      </c>
      <c r="O123">
        <v>3</v>
      </c>
      <c r="P123">
        <v>2025</v>
      </c>
      <c r="Q123">
        <v>2</v>
      </c>
      <c r="R123" s="20">
        <v>45747</v>
      </c>
      <c r="S123">
        <f t="shared" si="2"/>
        <v>3</v>
      </c>
      <c r="T123" t="str">
        <f t="shared" si="3"/>
        <v>57</v>
      </c>
    </row>
    <row r="124" spans="1:20">
      <c r="A124">
        <v>6013075305</v>
      </c>
      <c r="B124" t="s">
        <v>1286</v>
      </c>
      <c r="C124">
        <v>3909579281</v>
      </c>
      <c r="D124" t="s">
        <v>1617</v>
      </c>
      <c r="E124" t="s">
        <v>53</v>
      </c>
      <c r="F124" t="s">
        <v>758</v>
      </c>
      <c r="G124">
        <v>4110020</v>
      </c>
      <c r="H124" t="s">
        <v>1621</v>
      </c>
      <c r="I124" t="s">
        <v>1618</v>
      </c>
      <c r="J124">
        <v>4000018757</v>
      </c>
      <c r="K124" t="s">
        <v>47</v>
      </c>
      <c r="L124">
        <v>34605593</v>
      </c>
      <c r="M124" t="s">
        <v>1635</v>
      </c>
      <c r="N124" s="45">
        <v>-42350</v>
      </c>
      <c r="O124">
        <v>12</v>
      </c>
      <c r="P124">
        <v>2024</v>
      </c>
      <c r="Q124">
        <v>1</v>
      </c>
      <c r="R124" s="20">
        <v>45747</v>
      </c>
      <c r="S124">
        <f t="shared" si="2"/>
        <v>3</v>
      </c>
      <c r="T124" t="str">
        <f t="shared" si="3"/>
        <v>57</v>
      </c>
    </row>
    <row r="125" spans="1:20">
      <c r="A125">
        <v>6013075305</v>
      </c>
      <c r="B125" t="s">
        <v>1286</v>
      </c>
      <c r="C125">
        <v>3909579281</v>
      </c>
      <c r="D125" t="s">
        <v>1617</v>
      </c>
      <c r="E125" t="s">
        <v>53</v>
      </c>
      <c r="F125" t="s">
        <v>759</v>
      </c>
      <c r="G125">
        <v>4110020</v>
      </c>
      <c r="H125" t="s">
        <v>1621</v>
      </c>
      <c r="I125" t="s">
        <v>1618</v>
      </c>
      <c r="J125">
        <v>4000018757</v>
      </c>
      <c r="K125" t="s">
        <v>47</v>
      </c>
      <c r="L125">
        <v>34605593</v>
      </c>
      <c r="M125" t="s">
        <v>1635</v>
      </c>
      <c r="N125" s="45">
        <v>-44881</v>
      </c>
      <c r="O125">
        <v>12</v>
      </c>
      <c r="P125">
        <v>2024</v>
      </c>
      <c r="Q125">
        <v>2</v>
      </c>
      <c r="R125" s="20">
        <v>45747</v>
      </c>
      <c r="S125">
        <f t="shared" si="2"/>
        <v>3</v>
      </c>
      <c r="T125" t="str">
        <f t="shared" si="3"/>
        <v>57</v>
      </c>
    </row>
    <row r="126" spans="1:20">
      <c r="A126">
        <v>6013075305</v>
      </c>
      <c r="B126" t="s">
        <v>1286</v>
      </c>
      <c r="C126">
        <v>3909579281</v>
      </c>
      <c r="D126" t="s">
        <v>1617</v>
      </c>
      <c r="E126" t="s">
        <v>53</v>
      </c>
      <c r="F126" t="s">
        <v>760</v>
      </c>
      <c r="G126">
        <v>4110020</v>
      </c>
      <c r="H126" t="s">
        <v>1621</v>
      </c>
      <c r="I126" t="s">
        <v>1618</v>
      </c>
      <c r="J126">
        <v>4000018757</v>
      </c>
      <c r="K126" t="s">
        <v>47</v>
      </c>
      <c r="L126">
        <v>34605593</v>
      </c>
      <c r="M126" t="s">
        <v>1635</v>
      </c>
      <c r="N126">
        <v>-461</v>
      </c>
      <c r="O126">
        <v>12</v>
      </c>
      <c r="P126">
        <v>2024</v>
      </c>
      <c r="Q126">
        <v>3</v>
      </c>
      <c r="R126" s="20">
        <v>45747</v>
      </c>
      <c r="S126">
        <f t="shared" si="2"/>
        <v>3</v>
      </c>
      <c r="T126" t="str">
        <f t="shared" si="3"/>
        <v>13</v>
      </c>
    </row>
    <row r="127" spans="1:20">
      <c r="A127">
        <v>6013075305</v>
      </c>
      <c r="B127" t="s">
        <v>1286</v>
      </c>
      <c r="C127">
        <v>3909579281</v>
      </c>
      <c r="D127" t="s">
        <v>1617</v>
      </c>
      <c r="E127" t="s">
        <v>53</v>
      </c>
      <c r="F127" t="s">
        <v>761</v>
      </c>
      <c r="G127">
        <v>4110020</v>
      </c>
      <c r="H127" t="s">
        <v>1621</v>
      </c>
      <c r="I127" t="s">
        <v>1618</v>
      </c>
      <c r="J127">
        <v>4000018757</v>
      </c>
      <c r="K127" t="s">
        <v>47</v>
      </c>
      <c r="L127">
        <v>34605593</v>
      </c>
      <c r="M127" t="s">
        <v>1635</v>
      </c>
      <c r="N127">
        <v>-1</v>
      </c>
      <c r="O127">
        <v>12</v>
      </c>
      <c r="P127">
        <v>2024</v>
      </c>
      <c r="Q127">
        <v>4</v>
      </c>
      <c r="R127" s="20">
        <v>45747</v>
      </c>
      <c r="S127">
        <f t="shared" si="2"/>
        <v>3</v>
      </c>
      <c r="T127" t="str">
        <f t="shared" si="3"/>
        <v>57</v>
      </c>
    </row>
    <row r="128" spans="1:20">
      <c r="A128">
        <v>6013162367</v>
      </c>
      <c r="B128" t="s">
        <v>1286</v>
      </c>
      <c r="C128">
        <v>3909582421</v>
      </c>
      <c r="D128" t="s">
        <v>1620</v>
      </c>
      <c r="E128" t="s">
        <v>53</v>
      </c>
      <c r="F128" t="s">
        <v>728</v>
      </c>
      <c r="G128">
        <v>4110020</v>
      </c>
      <c r="H128" t="s">
        <v>1621</v>
      </c>
      <c r="I128" t="s">
        <v>1618</v>
      </c>
      <c r="J128">
        <v>4000018757</v>
      </c>
      <c r="K128" t="s">
        <v>47</v>
      </c>
      <c r="L128">
        <v>34605645</v>
      </c>
      <c r="M128" t="s">
        <v>1622</v>
      </c>
      <c r="N128" s="45">
        <v>-1979957</v>
      </c>
      <c r="O128">
        <v>3</v>
      </c>
      <c r="P128">
        <v>2025</v>
      </c>
      <c r="Q128">
        <v>1</v>
      </c>
      <c r="R128" t="s">
        <v>1233</v>
      </c>
      <c r="S128" t="str">
        <f t="shared" si="2"/>
        <v/>
      </c>
      <c r="T128" t="str">
        <f t="shared" si="3"/>
        <v>57</v>
      </c>
    </row>
    <row r="129" spans="1:20">
      <c r="A129">
        <v>6031302545</v>
      </c>
      <c r="B129" t="s">
        <v>1297</v>
      </c>
      <c r="C129">
        <v>3909800039</v>
      </c>
      <c r="D129" t="s">
        <v>1620</v>
      </c>
      <c r="E129" t="s">
        <v>53</v>
      </c>
      <c r="F129" t="s">
        <v>774</v>
      </c>
      <c r="G129">
        <v>4114120</v>
      </c>
      <c r="H129" t="s">
        <v>1628</v>
      </c>
      <c r="I129" t="s">
        <v>1618</v>
      </c>
      <c r="J129">
        <v>4000018757</v>
      </c>
      <c r="K129" t="s">
        <v>47</v>
      </c>
      <c r="L129">
        <v>34985528</v>
      </c>
      <c r="M129" t="s">
        <v>1622</v>
      </c>
      <c r="N129" s="45">
        <v>-1017</v>
      </c>
      <c r="O129">
        <v>4</v>
      </c>
      <c r="P129">
        <v>2025</v>
      </c>
      <c r="Q129">
        <v>1</v>
      </c>
      <c r="R129" t="s">
        <v>1233</v>
      </c>
      <c r="S129" t="str">
        <f t="shared" si="2"/>
        <v/>
      </c>
      <c r="T129" t="str">
        <f t="shared" si="3"/>
        <v>57</v>
      </c>
    </row>
    <row r="130" spans="1:20">
      <c r="A130">
        <v>6031302545</v>
      </c>
      <c r="B130" t="s">
        <v>1297</v>
      </c>
      <c r="C130">
        <v>3909800039</v>
      </c>
      <c r="D130" t="s">
        <v>1620</v>
      </c>
      <c r="E130" t="s">
        <v>53</v>
      </c>
      <c r="F130" t="s">
        <v>778</v>
      </c>
      <c r="G130">
        <v>4114120</v>
      </c>
      <c r="H130" t="s">
        <v>1628</v>
      </c>
      <c r="I130" t="s">
        <v>1618</v>
      </c>
      <c r="J130">
        <v>4000018757</v>
      </c>
      <c r="K130" t="s">
        <v>47</v>
      </c>
      <c r="L130">
        <v>34985528</v>
      </c>
      <c r="M130" t="s">
        <v>1622</v>
      </c>
      <c r="N130" s="45">
        <v>-7177</v>
      </c>
      <c r="O130">
        <v>4</v>
      </c>
      <c r="P130">
        <v>2025</v>
      </c>
      <c r="Q130">
        <v>2</v>
      </c>
      <c r="R130" t="s">
        <v>1233</v>
      </c>
      <c r="S130" t="str">
        <f t="shared" si="2"/>
        <v/>
      </c>
      <c r="T130" t="str">
        <f t="shared" si="3"/>
        <v>57</v>
      </c>
    </row>
    <row r="131" spans="1:20">
      <c r="A131">
        <v>6031302545</v>
      </c>
      <c r="B131" t="s">
        <v>1297</v>
      </c>
      <c r="C131">
        <v>3909800039</v>
      </c>
      <c r="D131" t="s">
        <v>1620</v>
      </c>
      <c r="E131" t="s">
        <v>53</v>
      </c>
      <c r="F131" t="s">
        <v>779</v>
      </c>
      <c r="G131">
        <v>4114120</v>
      </c>
      <c r="H131" t="s">
        <v>1628</v>
      </c>
      <c r="I131" t="s">
        <v>1618</v>
      </c>
      <c r="J131">
        <v>4000018757</v>
      </c>
      <c r="K131" t="s">
        <v>47</v>
      </c>
      <c r="L131">
        <v>34985528</v>
      </c>
      <c r="M131" t="s">
        <v>1622</v>
      </c>
      <c r="N131" s="45">
        <v>-13065</v>
      </c>
      <c r="O131">
        <v>4</v>
      </c>
      <c r="P131">
        <v>2025</v>
      </c>
      <c r="Q131">
        <v>3</v>
      </c>
      <c r="R131" t="s">
        <v>1233</v>
      </c>
      <c r="S131" t="str">
        <f t="shared" ref="S131:S194" si="4">+IFERROR(MONTH(R131),"")</f>
        <v/>
      </c>
      <c r="T131" t="str">
        <f t="shared" ref="T131:T194" si="5">+RIGHT(F131,2)</f>
        <v>57</v>
      </c>
    </row>
    <row r="132" spans="1:20">
      <c r="A132">
        <v>6031302545</v>
      </c>
      <c r="B132" t="s">
        <v>1297</v>
      </c>
      <c r="C132">
        <v>3909800039</v>
      </c>
      <c r="D132" t="s">
        <v>1620</v>
      </c>
      <c r="E132" t="s">
        <v>53</v>
      </c>
      <c r="F132" t="s">
        <v>780</v>
      </c>
      <c r="G132">
        <v>4114120</v>
      </c>
      <c r="H132" t="s">
        <v>1628</v>
      </c>
      <c r="I132" t="s">
        <v>1618</v>
      </c>
      <c r="J132">
        <v>4000018757</v>
      </c>
      <c r="K132" t="s">
        <v>47</v>
      </c>
      <c r="L132">
        <v>34985528</v>
      </c>
      <c r="M132" t="s">
        <v>1622</v>
      </c>
      <c r="N132">
        <v>-183</v>
      </c>
      <c r="O132">
        <v>4</v>
      </c>
      <c r="P132">
        <v>2025</v>
      </c>
      <c r="Q132">
        <v>4</v>
      </c>
      <c r="R132" t="s">
        <v>1233</v>
      </c>
      <c r="S132" t="str">
        <f t="shared" si="4"/>
        <v/>
      </c>
      <c r="T132" t="str">
        <f t="shared" si="5"/>
        <v>57</v>
      </c>
    </row>
    <row r="133" spans="1:20">
      <c r="A133">
        <v>6031302545</v>
      </c>
      <c r="B133" t="s">
        <v>1297</v>
      </c>
      <c r="C133">
        <v>3909800039</v>
      </c>
      <c r="D133" t="s">
        <v>1620</v>
      </c>
      <c r="E133" t="s">
        <v>53</v>
      </c>
      <c r="F133" t="s">
        <v>755</v>
      </c>
      <c r="G133">
        <v>4114120</v>
      </c>
      <c r="H133" t="s">
        <v>1628</v>
      </c>
      <c r="I133" t="s">
        <v>1618</v>
      </c>
      <c r="J133">
        <v>4000018757</v>
      </c>
      <c r="K133" t="s">
        <v>47</v>
      </c>
      <c r="L133">
        <v>34985528</v>
      </c>
      <c r="M133" t="s">
        <v>1622</v>
      </c>
      <c r="N133" s="45">
        <v>-5672</v>
      </c>
      <c r="O133">
        <v>4</v>
      </c>
      <c r="P133">
        <v>2025</v>
      </c>
      <c r="Q133">
        <v>5</v>
      </c>
      <c r="R133" t="s">
        <v>1233</v>
      </c>
      <c r="S133" t="str">
        <f t="shared" si="4"/>
        <v/>
      </c>
      <c r="T133" t="str">
        <f t="shared" si="5"/>
        <v>57</v>
      </c>
    </row>
    <row r="134" spans="1:20">
      <c r="A134">
        <v>6031302545</v>
      </c>
      <c r="B134" t="s">
        <v>1297</v>
      </c>
      <c r="C134">
        <v>3909800039</v>
      </c>
      <c r="D134" t="s">
        <v>1620</v>
      </c>
      <c r="E134" t="s">
        <v>53</v>
      </c>
      <c r="F134" t="s">
        <v>781</v>
      </c>
      <c r="G134">
        <v>4114120</v>
      </c>
      <c r="H134" t="s">
        <v>1628</v>
      </c>
      <c r="I134" t="s">
        <v>1618</v>
      </c>
      <c r="J134">
        <v>4000018757</v>
      </c>
      <c r="K134" t="s">
        <v>47</v>
      </c>
      <c r="L134">
        <v>34985528</v>
      </c>
      <c r="M134" t="s">
        <v>1622</v>
      </c>
      <c r="N134" s="45">
        <v>-5902</v>
      </c>
      <c r="O134">
        <v>4</v>
      </c>
      <c r="P134">
        <v>2025</v>
      </c>
      <c r="Q134">
        <v>6</v>
      </c>
      <c r="R134" t="s">
        <v>1233</v>
      </c>
      <c r="S134" t="str">
        <f t="shared" si="4"/>
        <v/>
      </c>
      <c r="T134" t="str">
        <f t="shared" si="5"/>
        <v>57</v>
      </c>
    </row>
    <row r="135" spans="1:20">
      <c r="A135">
        <v>6031302545</v>
      </c>
      <c r="B135" t="s">
        <v>1297</v>
      </c>
      <c r="C135">
        <v>3909800039</v>
      </c>
      <c r="D135" t="s">
        <v>1620</v>
      </c>
      <c r="E135" t="s">
        <v>53</v>
      </c>
      <c r="F135" t="s">
        <v>782</v>
      </c>
      <c r="G135">
        <v>4114120</v>
      </c>
      <c r="H135" t="s">
        <v>1628</v>
      </c>
      <c r="I135" t="s">
        <v>1618</v>
      </c>
      <c r="J135">
        <v>4000018757</v>
      </c>
      <c r="K135" t="s">
        <v>47</v>
      </c>
      <c r="L135">
        <v>34985528</v>
      </c>
      <c r="M135" t="s">
        <v>1622</v>
      </c>
      <c r="N135" s="45">
        <v>-3919</v>
      </c>
      <c r="O135">
        <v>4</v>
      </c>
      <c r="P135">
        <v>2025</v>
      </c>
      <c r="Q135">
        <v>7</v>
      </c>
      <c r="R135" t="s">
        <v>1233</v>
      </c>
      <c r="S135" t="str">
        <f t="shared" si="4"/>
        <v/>
      </c>
      <c r="T135" t="str">
        <f t="shared" si="5"/>
        <v>57</v>
      </c>
    </row>
    <row r="136" spans="1:20">
      <c r="A136">
        <v>6031302545</v>
      </c>
      <c r="B136" t="s">
        <v>1297</v>
      </c>
      <c r="C136">
        <v>3909800039</v>
      </c>
      <c r="D136" t="s">
        <v>1620</v>
      </c>
      <c r="E136" t="s">
        <v>53</v>
      </c>
      <c r="F136" t="s">
        <v>783</v>
      </c>
      <c r="G136">
        <v>4114120</v>
      </c>
      <c r="H136" t="s">
        <v>1628</v>
      </c>
      <c r="I136" t="s">
        <v>1618</v>
      </c>
      <c r="J136">
        <v>4000018757</v>
      </c>
      <c r="K136" t="s">
        <v>47</v>
      </c>
      <c r="L136">
        <v>34985528</v>
      </c>
      <c r="M136" t="s">
        <v>1622</v>
      </c>
      <c r="N136" s="45">
        <v>-2445</v>
      </c>
      <c r="O136">
        <v>4</v>
      </c>
      <c r="P136">
        <v>2025</v>
      </c>
      <c r="Q136">
        <v>8</v>
      </c>
      <c r="R136" t="s">
        <v>1233</v>
      </c>
      <c r="S136" t="str">
        <f t="shared" si="4"/>
        <v/>
      </c>
      <c r="T136" t="str">
        <f t="shared" si="5"/>
        <v>57</v>
      </c>
    </row>
    <row r="137" spans="1:20">
      <c r="A137">
        <v>6031302545</v>
      </c>
      <c r="B137" t="s">
        <v>1297</v>
      </c>
      <c r="C137">
        <v>3909800039</v>
      </c>
      <c r="D137" t="s">
        <v>1620</v>
      </c>
      <c r="E137" t="s">
        <v>53</v>
      </c>
      <c r="F137" t="s">
        <v>784</v>
      </c>
      <c r="G137">
        <v>4114120</v>
      </c>
      <c r="H137" t="s">
        <v>1628</v>
      </c>
      <c r="I137" t="s">
        <v>1618</v>
      </c>
      <c r="J137">
        <v>4000018757</v>
      </c>
      <c r="K137" t="s">
        <v>47</v>
      </c>
      <c r="L137">
        <v>34985528</v>
      </c>
      <c r="M137" t="s">
        <v>1622</v>
      </c>
      <c r="N137" s="45">
        <v>-4492</v>
      </c>
      <c r="O137">
        <v>4</v>
      </c>
      <c r="P137">
        <v>2025</v>
      </c>
      <c r="Q137">
        <v>9</v>
      </c>
      <c r="R137" t="s">
        <v>1233</v>
      </c>
      <c r="S137" t="str">
        <f t="shared" si="4"/>
        <v/>
      </c>
      <c r="T137" t="str">
        <f t="shared" si="5"/>
        <v>57</v>
      </c>
    </row>
    <row r="138" spans="1:20">
      <c r="A138">
        <v>6031302545</v>
      </c>
      <c r="B138" t="s">
        <v>1297</v>
      </c>
      <c r="C138">
        <v>3909800039</v>
      </c>
      <c r="D138" t="s">
        <v>1620</v>
      </c>
      <c r="E138" t="s">
        <v>53</v>
      </c>
      <c r="F138" t="s">
        <v>785</v>
      </c>
      <c r="G138">
        <v>4114120</v>
      </c>
      <c r="H138" t="s">
        <v>1628</v>
      </c>
      <c r="I138" t="s">
        <v>1618</v>
      </c>
      <c r="J138">
        <v>4000018757</v>
      </c>
      <c r="K138" t="s">
        <v>47</v>
      </c>
      <c r="L138">
        <v>34985528</v>
      </c>
      <c r="M138" t="s">
        <v>1622</v>
      </c>
      <c r="N138">
        <v>-813</v>
      </c>
      <c r="O138">
        <v>4</v>
      </c>
      <c r="P138">
        <v>2025</v>
      </c>
      <c r="Q138">
        <v>10</v>
      </c>
      <c r="R138" t="s">
        <v>1233</v>
      </c>
      <c r="S138" t="str">
        <f t="shared" si="4"/>
        <v/>
      </c>
      <c r="T138" t="str">
        <f t="shared" si="5"/>
        <v>57</v>
      </c>
    </row>
    <row r="139" spans="1:20">
      <c r="A139">
        <v>6031302545</v>
      </c>
      <c r="B139" t="s">
        <v>1297</v>
      </c>
      <c r="C139">
        <v>3909800039</v>
      </c>
      <c r="D139" t="s">
        <v>1620</v>
      </c>
      <c r="E139" t="s">
        <v>53</v>
      </c>
      <c r="F139" t="s">
        <v>786</v>
      </c>
      <c r="G139">
        <v>4114120</v>
      </c>
      <c r="H139" t="s">
        <v>1628</v>
      </c>
      <c r="I139" t="s">
        <v>1618</v>
      </c>
      <c r="J139">
        <v>4000018757</v>
      </c>
      <c r="K139" t="s">
        <v>47</v>
      </c>
      <c r="L139">
        <v>34985528</v>
      </c>
      <c r="M139" t="s">
        <v>1622</v>
      </c>
      <c r="N139" s="45">
        <v>-4882</v>
      </c>
      <c r="O139">
        <v>4</v>
      </c>
      <c r="P139">
        <v>2025</v>
      </c>
      <c r="Q139">
        <v>11</v>
      </c>
      <c r="R139" t="s">
        <v>1233</v>
      </c>
      <c r="S139" t="str">
        <f t="shared" si="4"/>
        <v/>
      </c>
      <c r="T139" t="str">
        <f t="shared" si="5"/>
        <v>57</v>
      </c>
    </row>
    <row r="140" spans="1:20">
      <c r="A140">
        <v>6031302545</v>
      </c>
      <c r="B140" t="s">
        <v>1297</v>
      </c>
      <c r="C140">
        <v>3909800039</v>
      </c>
      <c r="D140" t="s">
        <v>1620</v>
      </c>
      <c r="E140" t="s">
        <v>53</v>
      </c>
      <c r="F140" t="s">
        <v>758</v>
      </c>
      <c r="G140">
        <v>4114120</v>
      </c>
      <c r="H140" t="s">
        <v>1628</v>
      </c>
      <c r="I140" t="s">
        <v>1618</v>
      </c>
      <c r="J140">
        <v>4000018757</v>
      </c>
      <c r="K140" t="s">
        <v>47</v>
      </c>
      <c r="L140">
        <v>34985528</v>
      </c>
      <c r="M140" t="s">
        <v>1622</v>
      </c>
      <c r="N140" s="45">
        <v>-9156</v>
      </c>
      <c r="O140">
        <v>4</v>
      </c>
      <c r="P140">
        <v>2025</v>
      </c>
      <c r="Q140">
        <v>12</v>
      </c>
      <c r="R140" t="s">
        <v>1233</v>
      </c>
      <c r="S140" t="str">
        <f t="shared" si="4"/>
        <v/>
      </c>
      <c r="T140" t="str">
        <f t="shared" si="5"/>
        <v>57</v>
      </c>
    </row>
    <row r="141" spans="1:20">
      <c r="A141">
        <v>6031302545</v>
      </c>
      <c r="B141" t="s">
        <v>1297</v>
      </c>
      <c r="C141">
        <v>3909800039</v>
      </c>
      <c r="D141" t="s">
        <v>1620</v>
      </c>
      <c r="E141" t="s">
        <v>53</v>
      </c>
      <c r="F141" t="s">
        <v>787</v>
      </c>
      <c r="G141">
        <v>4114120</v>
      </c>
      <c r="H141" t="s">
        <v>1628</v>
      </c>
      <c r="I141" t="s">
        <v>1618</v>
      </c>
      <c r="J141">
        <v>4000018757</v>
      </c>
      <c r="K141" t="s">
        <v>47</v>
      </c>
      <c r="L141">
        <v>34985528</v>
      </c>
      <c r="M141" t="s">
        <v>1622</v>
      </c>
      <c r="N141" s="45">
        <v>-4152</v>
      </c>
      <c r="O141">
        <v>4</v>
      </c>
      <c r="P141">
        <v>2025</v>
      </c>
      <c r="Q141">
        <v>13</v>
      </c>
      <c r="R141" t="s">
        <v>1233</v>
      </c>
      <c r="S141" t="str">
        <f t="shared" si="4"/>
        <v/>
      </c>
      <c r="T141" t="str">
        <f t="shared" si="5"/>
        <v>57</v>
      </c>
    </row>
    <row r="142" spans="1:20">
      <c r="A142">
        <v>6031302545</v>
      </c>
      <c r="B142" t="s">
        <v>1297</v>
      </c>
      <c r="C142">
        <v>3909800039</v>
      </c>
      <c r="D142" t="s">
        <v>1620</v>
      </c>
      <c r="E142" t="s">
        <v>53</v>
      </c>
      <c r="F142" t="s">
        <v>788</v>
      </c>
      <c r="G142">
        <v>4114120</v>
      </c>
      <c r="H142" t="s">
        <v>1628</v>
      </c>
      <c r="I142" t="s">
        <v>1618</v>
      </c>
      <c r="J142">
        <v>4000018757</v>
      </c>
      <c r="K142" t="s">
        <v>47</v>
      </c>
      <c r="L142">
        <v>34985528</v>
      </c>
      <c r="M142" t="s">
        <v>1622</v>
      </c>
      <c r="N142" s="45">
        <v>-3415</v>
      </c>
      <c r="O142">
        <v>4</v>
      </c>
      <c r="P142">
        <v>2025</v>
      </c>
      <c r="Q142">
        <v>14</v>
      </c>
      <c r="R142" t="s">
        <v>1233</v>
      </c>
      <c r="S142" t="str">
        <f t="shared" si="4"/>
        <v/>
      </c>
      <c r="T142" t="str">
        <f t="shared" si="5"/>
        <v>57</v>
      </c>
    </row>
    <row r="143" spans="1:20">
      <c r="A143">
        <v>6031302545</v>
      </c>
      <c r="B143" t="s">
        <v>1297</v>
      </c>
      <c r="C143">
        <v>3909800039</v>
      </c>
      <c r="D143" t="s">
        <v>1620</v>
      </c>
      <c r="E143" t="s">
        <v>53</v>
      </c>
      <c r="F143" t="s">
        <v>789</v>
      </c>
      <c r="G143">
        <v>4114120</v>
      </c>
      <c r="H143" t="s">
        <v>1628</v>
      </c>
      <c r="I143" t="s">
        <v>1618</v>
      </c>
      <c r="J143">
        <v>4000018757</v>
      </c>
      <c r="K143" t="s">
        <v>47</v>
      </c>
      <c r="L143">
        <v>34985528</v>
      </c>
      <c r="M143" t="s">
        <v>1622</v>
      </c>
      <c r="N143" s="45">
        <v>-4973</v>
      </c>
      <c r="O143">
        <v>4</v>
      </c>
      <c r="P143">
        <v>2025</v>
      </c>
      <c r="Q143">
        <v>15</v>
      </c>
      <c r="R143" t="s">
        <v>1233</v>
      </c>
      <c r="S143" t="str">
        <f t="shared" si="4"/>
        <v/>
      </c>
      <c r="T143" t="str">
        <f t="shared" si="5"/>
        <v>57</v>
      </c>
    </row>
    <row r="144" spans="1:20">
      <c r="A144">
        <v>6031302545</v>
      </c>
      <c r="B144" t="s">
        <v>1297</v>
      </c>
      <c r="C144">
        <v>3909800039</v>
      </c>
      <c r="D144" t="s">
        <v>1620</v>
      </c>
      <c r="E144" t="s">
        <v>53</v>
      </c>
      <c r="F144" t="s">
        <v>790</v>
      </c>
      <c r="G144">
        <v>4114120</v>
      </c>
      <c r="H144" t="s">
        <v>1628</v>
      </c>
      <c r="I144" t="s">
        <v>1618</v>
      </c>
      <c r="J144">
        <v>4000018757</v>
      </c>
      <c r="K144" t="s">
        <v>47</v>
      </c>
      <c r="L144">
        <v>34985528</v>
      </c>
      <c r="M144" t="s">
        <v>1622</v>
      </c>
      <c r="N144" s="45">
        <v>-10780</v>
      </c>
      <c r="O144">
        <v>4</v>
      </c>
      <c r="P144">
        <v>2025</v>
      </c>
      <c r="Q144">
        <v>16</v>
      </c>
      <c r="R144" t="s">
        <v>1233</v>
      </c>
      <c r="S144" t="str">
        <f t="shared" si="4"/>
        <v/>
      </c>
      <c r="T144" t="str">
        <f t="shared" si="5"/>
        <v>57</v>
      </c>
    </row>
    <row r="145" spans="1:20">
      <c r="A145">
        <v>6031302545</v>
      </c>
      <c r="B145" t="s">
        <v>1297</v>
      </c>
      <c r="C145">
        <v>3909800039</v>
      </c>
      <c r="D145" t="s">
        <v>1620</v>
      </c>
      <c r="E145" t="s">
        <v>53</v>
      </c>
      <c r="F145" t="s">
        <v>791</v>
      </c>
      <c r="G145">
        <v>4114120</v>
      </c>
      <c r="H145" t="s">
        <v>1628</v>
      </c>
      <c r="I145" t="s">
        <v>1618</v>
      </c>
      <c r="J145">
        <v>4000018757</v>
      </c>
      <c r="K145" t="s">
        <v>47</v>
      </c>
      <c r="L145">
        <v>34985528</v>
      </c>
      <c r="M145" t="s">
        <v>1622</v>
      </c>
      <c r="N145" s="45">
        <v>-4185</v>
      </c>
      <c r="O145">
        <v>4</v>
      </c>
      <c r="P145">
        <v>2025</v>
      </c>
      <c r="Q145">
        <v>17</v>
      </c>
      <c r="R145" t="s">
        <v>1233</v>
      </c>
      <c r="S145" t="str">
        <f t="shared" si="4"/>
        <v/>
      </c>
      <c r="T145" t="str">
        <f t="shared" si="5"/>
        <v>57</v>
      </c>
    </row>
    <row r="146" spans="1:20">
      <c r="A146">
        <v>6031302545</v>
      </c>
      <c r="B146" t="s">
        <v>1297</v>
      </c>
      <c r="C146">
        <v>3909800039</v>
      </c>
      <c r="D146" t="s">
        <v>1620</v>
      </c>
      <c r="E146" t="s">
        <v>53</v>
      </c>
      <c r="F146" t="s">
        <v>792</v>
      </c>
      <c r="G146">
        <v>4114120</v>
      </c>
      <c r="H146" t="s">
        <v>1628</v>
      </c>
      <c r="I146" t="s">
        <v>1618</v>
      </c>
      <c r="J146">
        <v>4000018757</v>
      </c>
      <c r="K146" t="s">
        <v>47</v>
      </c>
      <c r="L146">
        <v>34985528</v>
      </c>
      <c r="M146" t="s">
        <v>1622</v>
      </c>
      <c r="N146" s="45">
        <v>-10843</v>
      </c>
      <c r="O146">
        <v>4</v>
      </c>
      <c r="P146">
        <v>2025</v>
      </c>
      <c r="Q146">
        <v>18</v>
      </c>
      <c r="R146" t="s">
        <v>1233</v>
      </c>
      <c r="S146" t="str">
        <f t="shared" si="4"/>
        <v/>
      </c>
      <c r="T146" t="str">
        <f t="shared" si="5"/>
        <v>57</v>
      </c>
    </row>
    <row r="147" spans="1:20">
      <c r="A147">
        <v>6031302545</v>
      </c>
      <c r="B147" t="s">
        <v>1297</v>
      </c>
      <c r="C147">
        <v>3909800039</v>
      </c>
      <c r="D147" t="s">
        <v>1620</v>
      </c>
      <c r="E147" t="s">
        <v>53</v>
      </c>
      <c r="F147" t="s">
        <v>793</v>
      </c>
      <c r="G147">
        <v>4114120</v>
      </c>
      <c r="H147" t="s">
        <v>1628</v>
      </c>
      <c r="I147" t="s">
        <v>1618</v>
      </c>
      <c r="J147">
        <v>4000018757</v>
      </c>
      <c r="K147" t="s">
        <v>47</v>
      </c>
      <c r="L147">
        <v>34985528</v>
      </c>
      <c r="M147" t="s">
        <v>1622</v>
      </c>
      <c r="N147" s="45">
        <v>-5400</v>
      </c>
      <c r="O147">
        <v>4</v>
      </c>
      <c r="P147">
        <v>2025</v>
      </c>
      <c r="Q147">
        <v>19</v>
      </c>
      <c r="R147" t="s">
        <v>1233</v>
      </c>
      <c r="S147" t="str">
        <f t="shared" si="4"/>
        <v/>
      </c>
      <c r="T147" t="str">
        <f t="shared" si="5"/>
        <v>57</v>
      </c>
    </row>
    <row r="148" spans="1:20">
      <c r="A148">
        <v>6031302545</v>
      </c>
      <c r="B148" t="s">
        <v>1297</v>
      </c>
      <c r="C148">
        <v>3909800039</v>
      </c>
      <c r="D148" t="s">
        <v>1620</v>
      </c>
      <c r="E148" t="s">
        <v>53</v>
      </c>
      <c r="F148" t="s">
        <v>794</v>
      </c>
      <c r="G148">
        <v>4114120</v>
      </c>
      <c r="H148" t="s">
        <v>1628</v>
      </c>
      <c r="I148" t="s">
        <v>1618</v>
      </c>
      <c r="J148">
        <v>4000018757</v>
      </c>
      <c r="K148" t="s">
        <v>47</v>
      </c>
      <c r="L148">
        <v>34985528</v>
      </c>
      <c r="M148" t="s">
        <v>1622</v>
      </c>
      <c r="N148" s="45">
        <v>-3244</v>
      </c>
      <c r="O148">
        <v>4</v>
      </c>
      <c r="P148">
        <v>2025</v>
      </c>
      <c r="Q148">
        <v>20</v>
      </c>
      <c r="R148" t="s">
        <v>1233</v>
      </c>
      <c r="S148" t="str">
        <f t="shared" si="4"/>
        <v/>
      </c>
      <c r="T148" t="str">
        <f t="shared" si="5"/>
        <v>57</v>
      </c>
    </row>
    <row r="149" spans="1:20">
      <c r="A149">
        <v>6031302545</v>
      </c>
      <c r="B149" t="s">
        <v>1297</v>
      </c>
      <c r="C149">
        <v>3909800039</v>
      </c>
      <c r="D149" t="s">
        <v>1620</v>
      </c>
      <c r="E149" t="s">
        <v>53</v>
      </c>
      <c r="F149" t="s">
        <v>795</v>
      </c>
      <c r="G149">
        <v>4114120</v>
      </c>
      <c r="H149" t="s">
        <v>1628</v>
      </c>
      <c r="I149" t="s">
        <v>1618</v>
      </c>
      <c r="J149">
        <v>4000018757</v>
      </c>
      <c r="K149" t="s">
        <v>47</v>
      </c>
      <c r="L149">
        <v>34985528</v>
      </c>
      <c r="M149" t="s">
        <v>1622</v>
      </c>
      <c r="N149" s="45">
        <v>-4031</v>
      </c>
      <c r="O149">
        <v>4</v>
      </c>
      <c r="P149">
        <v>2025</v>
      </c>
      <c r="Q149">
        <v>21</v>
      </c>
      <c r="R149" t="s">
        <v>1233</v>
      </c>
      <c r="S149" t="str">
        <f t="shared" si="4"/>
        <v/>
      </c>
      <c r="T149" t="str">
        <f t="shared" si="5"/>
        <v>57</v>
      </c>
    </row>
    <row r="150" spans="1:20">
      <c r="A150">
        <v>6031302545</v>
      </c>
      <c r="B150" t="s">
        <v>1297</v>
      </c>
      <c r="C150">
        <v>3909800039</v>
      </c>
      <c r="D150" t="s">
        <v>1620</v>
      </c>
      <c r="E150" t="s">
        <v>53</v>
      </c>
      <c r="F150" t="s">
        <v>796</v>
      </c>
      <c r="G150">
        <v>4114120</v>
      </c>
      <c r="H150" t="s">
        <v>1628</v>
      </c>
      <c r="I150" t="s">
        <v>1618</v>
      </c>
      <c r="J150">
        <v>4000018757</v>
      </c>
      <c r="K150" t="s">
        <v>47</v>
      </c>
      <c r="L150">
        <v>34985528</v>
      </c>
      <c r="M150" t="s">
        <v>1622</v>
      </c>
      <c r="N150" s="45">
        <v>-4640</v>
      </c>
      <c r="O150">
        <v>4</v>
      </c>
      <c r="P150">
        <v>2025</v>
      </c>
      <c r="Q150">
        <v>22</v>
      </c>
      <c r="R150" t="s">
        <v>1233</v>
      </c>
      <c r="S150" t="str">
        <f t="shared" si="4"/>
        <v/>
      </c>
      <c r="T150" t="str">
        <f t="shared" si="5"/>
        <v>57</v>
      </c>
    </row>
    <row r="151" spans="1:20">
      <c r="A151">
        <v>6031302545</v>
      </c>
      <c r="B151" t="s">
        <v>1297</v>
      </c>
      <c r="C151">
        <v>3909800039</v>
      </c>
      <c r="D151" t="s">
        <v>1620</v>
      </c>
      <c r="E151" t="s">
        <v>53</v>
      </c>
      <c r="F151" t="s">
        <v>797</v>
      </c>
      <c r="G151">
        <v>4114120</v>
      </c>
      <c r="H151" t="s">
        <v>1628</v>
      </c>
      <c r="I151" t="s">
        <v>1618</v>
      </c>
      <c r="J151">
        <v>4000018757</v>
      </c>
      <c r="K151" t="s">
        <v>47</v>
      </c>
      <c r="L151">
        <v>34985528</v>
      </c>
      <c r="M151" t="s">
        <v>1622</v>
      </c>
      <c r="N151" s="45">
        <v>-4445</v>
      </c>
      <c r="O151">
        <v>4</v>
      </c>
      <c r="P151">
        <v>2025</v>
      </c>
      <c r="Q151">
        <v>23</v>
      </c>
      <c r="R151" t="s">
        <v>1233</v>
      </c>
      <c r="S151" t="str">
        <f t="shared" si="4"/>
        <v/>
      </c>
      <c r="T151" t="str">
        <f t="shared" si="5"/>
        <v>57</v>
      </c>
    </row>
    <row r="152" spans="1:20">
      <c r="A152">
        <v>6031302545</v>
      </c>
      <c r="B152" t="s">
        <v>1297</v>
      </c>
      <c r="C152">
        <v>3909800039</v>
      </c>
      <c r="D152" t="s">
        <v>1620</v>
      </c>
      <c r="E152" t="s">
        <v>53</v>
      </c>
      <c r="F152" t="s">
        <v>798</v>
      </c>
      <c r="G152">
        <v>4114120</v>
      </c>
      <c r="H152" t="s">
        <v>1628</v>
      </c>
      <c r="I152" t="s">
        <v>1618</v>
      </c>
      <c r="J152">
        <v>4000018757</v>
      </c>
      <c r="K152" t="s">
        <v>47</v>
      </c>
      <c r="L152">
        <v>34985528</v>
      </c>
      <c r="M152" t="s">
        <v>1622</v>
      </c>
      <c r="N152" s="45">
        <v>-4964</v>
      </c>
      <c r="O152">
        <v>4</v>
      </c>
      <c r="P152">
        <v>2025</v>
      </c>
      <c r="Q152">
        <v>24</v>
      </c>
      <c r="R152" t="s">
        <v>1233</v>
      </c>
      <c r="S152" t="str">
        <f t="shared" si="4"/>
        <v/>
      </c>
      <c r="T152" t="str">
        <f t="shared" si="5"/>
        <v>57</v>
      </c>
    </row>
    <row r="153" spans="1:20">
      <c r="A153">
        <v>6031302545</v>
      </c>
      <c r="B153" t="s">
        <v>1297</v>
      </c>
      <c r="C153">
        <v>3909800039</v>
      </c>
      <c r="D153" t="s">
        <v>1620</v>
      </c>
      <c r="E153" t="s">
        <v>53</v>
      </c>
      <c r="F153" t="s">
        <v>799</v>
      </c>
      <c r="G153">
        <v>4114120</v>
      </c>
      <c r="H153" t="s">
        <v>1628</v>
      </c>
      <c r="I153" t="s">
        <v>1618</v>
      </c>
      <c r="J153">
        <v>4000018757</v>
      </c>
      <c r="K153" t="s">
        <v>47</v>
      </c>
      <c r="L153">
        <v>34985528</v>
      </c>
      <c r="M153" t="s">
        <v>1622</v>
      </c>
      <c r="N153" s="45">
        <v>-2370</v>
      </c>
      <c r="O153">
        <v>4</v>
      </c>
      <c r="P153">
        <v>2025</v>
      </c>
      <c r="Q153">
        <v>25</v>
      </c>
      <c r="R153" t="s">
        <v>1233</v>
      </c>
      <c r="S153" t="str">
        <f t="shared" si="4"/>
        <v/>
      </c>
      <c r="T153" t="str">
        <f t="shared" si="5"/>
        <v>57</v>
      </c>
    </row>
    <row r="154" spans="1:20">
      <c r="A154">
        <v>6031302545</v>
      </c>
      <c r="B154" t="s">
        <v>1297</v>
      </c>
      <c r="C154">
        <v>3909800039</v>
      </c>
      <c r="D154" t="s">
        <v>1620</v>
      </c>
      <c r="E154" t="s">
        <v>53</v>
      </c>
      <c r="F154" t="s">
        <v>800</v>
      </c>
      <c r="G154">
        <v>4114120</v>
      </c>
      <c r="H154" t="s">
        <v>1628</v>
      </c>
      <c r="I154" t="s">
        <v>1618</v>
      </c>
      <c r="J154">
        <v>4000018757</v>
      </c>
      <c r="K154" t="s">
        <v>47</v>
      </c>
      <c r="L154">
        <v>34985528</v>
      </c>
      <c r="M154" t="s">
        <v>1622</v>
      </c>
      <c r="N154" s="45">
        <v>-6215</v>
      </c>
      <c r="O154">
        <v>4</v>
      </c>
      <c r="P154">
        <v>2025</v>
      </c>
      <c r="Q154">
        <v>26</v>
      </c>
      <c r="R154" t="s">
        <v>1233</v>
      </c>
      <c r="S154" t="str">
        <f t="shared" si="4"/>
        <v/>
      </c>
      <c r="T154" t="str">
        <f t="shared" si="5"/>
        <v>57</v>
      </c>
    </row>
    <row r="155" spans="1:20">
      <c r="A155">
        <v>6031302545</v>
      </c>
      <c r="B155" t="s">
        <v>1297</v>
      </c>
      <c r="C155">
        <v>3909800039</v>
      </c>
      <c r="D155" t="s">
        <v>1620</v>
      </c>
      <c r="E155" t="s">
        <v>53</v>
      </c>
      <c r="F155" t="s">
        <v>801</v>
      </c>
      <c r="G155">
        <v>4114120</v>
      </c>
      <c r="H155" t="s">
        <v>1628</v>
      </c>
      <c r="I155" t="s">
        <v>1618</v>
      </c>
      <c r="J155">
        <v>4000018757</v>
      </c>
      <c r="K155" t="s">
        <v>47</v>
      </c>
      <c r="L155">
        <v>34985528</v>
      </c>
      <c r="M155" t="s">
        <v>1622</v>
      </c>
      <c r="N155" s="45">
        <v>-2215</v>
      </c>
      <c r="O155">
        <v>4</v>
      </c>
      <c r="P155">
        <v>2025</v>
      </c>
      <c r="Q155">
        <v>27</v>
      </c>
      <c r="R155" t="s">
        <v>1233</v>
      </c>
      <c r="S155" t="str">
        <f t="shared" si="4"/>
        <v/>
      </c>
      <c r="T155" t="str">
        <f t="shared" si="5"/>
        <v>57</v>
      </c>
    </row>
    <row r="156" spans="1:20">
      <c r="A156">
        <v>6031302545</v>
      </c>
      <c r="B156" t="s">
        <v>1297</v>
      </c>
      <c r="C156">
        <v>3909800039</v>
      </c>
      <c r="D156" t="s">
        <v>1620</v>
      </c>
      <c r="E156" t="s">
        <v>53</v>
      </c>
      <c r="F156" t="s">
        <v>802</v>
      </c>
      <c r="G156">
        <v>4114120</v>
      </c>
      <c r="H156" t="s">
        <v>1628</v>
      </c>
      <c r="I156" t="s">
        <v>1618</v>
      </c>
      <c r="J156">
        <v>4000018757</v>
      </c>
      <c r="K156" t="s">
        <v>47</v>
      </c>
      <c r="L156">
        <v>34985528</v>
      </c>
      <c r="M156" t="s">
        <v>1622</v>
      </c>
      <c r="N156" s="45">
        <v>-2354</v>
      </c>
      <c r="O156">
        <v>4</v>
      </c>
      <c r="P156">
        <v>2025</v>
      </c>
      <c r="Q156">
        <v>28</v>
      </c>
      <c r="R156" t="s">
        <v>1233</v>
      </c>
      <c r="S156" t="str">
        <f t="shared" si="4"/>
        <v/>
      </c>
      <c r="T156" t="str">
        <f t="shared" si="5"/>
        <v>57</v>
      </c>
    </row>
    <row r="157" spans="1:20">
      <c r="A157">
        <v>6031302545</v>
      </c>
      <c r="B157" t="s">
        <v>1297</v>
      </c>
      <c r="C157">
        <v>3909800039</v>
      </c>
      <c r="D157" t="s">
        <v>1620</v>
      </c>
      <c r="E157" t="s">
        <v>53</v>
      </c>
      <c r="F157" t="s">
        <v>803</v>
      </c>
      <c r="G157">
        <v>4114120</v>
      </c>
      <c r="H157" t="s">
        <v>1628</v>
      </c>
      <c r="I157" t="s">
        <v>1618</v>
      </c>
      <c r="J157">
        <v>4000018757</v>
      </c>
      <c r="K157" t="s">
        <v>47</v>
      </c>
      <c r="L157">
        <v>34985528</v>
      </c>
      <c r="M157" t="s">
        <v>1622</v>
      </c>
      <c r="N157" s="45">
        <v>-25393</v>
      </c>
      <c r="O157">
        <v>4</v>
      </c>
      <c r="P157">
        <v>2025</v>
      </c>
      <c r="Q157">
        <v>29</v>
      </c>
      <c r="R157" t="s">
        <v>1233</v>
      </c>
      <c r="S157" t="str">
        <f t="shared" si="4"/>
        <v/>
      </c>
      <c r="T157" t="str">
        <f t="shared" si="5"/>
        <v>57</v>
      </c>
    </row>
    <row r="158" spans="1:20">
      <c r="A158">
        <v>6031302545</v>
      </c>
      <c r="B158" t="s">
        <v>1297</v>
      </c>
      <c r="C158">
        <v>3909800039</v>
      </c>
      <c r="D158" t="s">
        <v>1620</v>
      </c>
      <c r="E158" t="s">
        <v>53</v>
      </c>
      <c r="F158" t="s">
        <v>804</v>
      </c>
      <c r="G158">
        <v>4114120</v>
      </c>
      <c r="H158" t="s">
        <v>1628</v>
      </c>
      <c r="I158" t="s">
        <v>1618</v>
      </c>
      <c r="J158">
        <v>4000018757</v>
      </c>
      <c r="K158" t="s">
        <v>47</v>
      </c>
      <c r="L158">
        <v>34985528</v>
      </c>
      <c r="M158" t="s">
        <v>1622</v>
      </c>
      <c r="N158" s="45">
        <v>-4159</v>
      </c>
      <c r="O158">
        <v>4</v>
      </c>
      <c r="P158">
        <v>2025</v>
      </c>
      <c r="Q158">
        <v>30</v>
      </c>
      <c r="R158" t="s">
        <v>1233</v>
      </c>
      <c r="S158" t="str">
        <f t="shared" si="4"/>
        <v/>
      </c>
      <c r="T158" t="str">
        <f t="shared" si="5"/>
        <v>57</v>
      </c>
    </row>
    <row r="159" spans="1:20">
      <c r="A159">
        <v>6031302545</v>
      </c>
      <c r="B159" t="s">
        <v>1297</v>
      </c>
      <c r="C159">
        <v>3909800039</v>
      </c>
      <c r="D159" t="s">
        <v>1620</v>
      </c>
      <c r="E159" t="s">
        <v>53</v>
      </c>
      <c r="F159" t="s">
        <v>805</v>
      </c>
      <c r="G159">
        <v>4114120</v>
      </c>
      <c r="H159" t="s">
        <v>1628</v>
      </c>
      <c r="I159" t="s">
        <v>1618</v>
      </c>
      <c r="J159">
        <v>4000018757</v>
      </c>
      <c r="K159" t="s">
        <v>47</v>
      </c>
      <c r="L159">
        <v>34985528</v>
      </c>
      <c r="M159" t="s">
        <v>1622</v>
      </c>
      <c r="N159" s="45">
        <v>-3799</v>
      </c>
      <c r="O159">
        <v>4</v>
      </c>
      <c r="P159">
        <v>2025</v>
      </c>
      <c r="Q159">
        <v>31</v>
      </c>
      <c r="R159" t="s">
        <v>1233</v>
      </c>
      <c r="S159" t="str">
        <f t="shared" si="4"/>
        <v/>
      </c>
      <c r="T159" t="str">
        <f t="shared" si="5"/>
        <v>57</v>
      </c>
    </row>
    <row r="160" spans="1:20">
      <c r="A160">
        <v>6031302545</v>
      </c>
      <c r="B160" t="s">
        <v>1297</v>
      </c>
      <c r="C160">
        <v>3909800039</v>
      </c>
      <c r="D160" t="s">
        <v>1620</v>
      </c>
      <c r="E160" t="s">
        <v>53</v>
      </c>
      <c r="F160" t="s">
        <v>806</v>
      </c>
      <c r="G160">
        <v>4114120</v>
      </c>
      <c r="H160" t="s">
        <v>1628</v>
      </c>
      <c r="I160" t="s">
        <v>1618</v>
      </c>
      <c r="J160">
        <v>4000018757</v>
      </c>
      <c r="K160" t="s">
        <v>47</v>
      </c>
      <c r="L160">
        <v>34985528</v>
      </c>
      <c r="M160" t="s">
        <v>1622</v>
      </c>
      <c r="N160">
        <v>-151</v>
      </c>
      <c r="O160">
        <v>4</v>
      </c>
      <c r="P160">
        <v>2025</v>
      </c>
      <c r="Q160">
        <v>32</v>
      </c>
      <c r="R160" t="s">
        <v>1233</v>
      </c>
      <c r="S160" t="str">
        <f t="shared" si="4"/>
        <v/>
      </c>
      <c r="T160" t="str">
        <f t="shared" si="5"/>
        <v>57</v>
      </c>
    </row>
    <row r="161" spans="1:20">
      <c r="A161">
        <v>6031302545</v>
      </c>
      <c r="B161" t="s">
        <v>1297</v>
      </c>
      <c r="C161">
        <v>3909800039</v>
      </c>
      <c r="D161" t="s">
        <v>1620</v>
      </c>
      <c r="E161" t="s">
        <v>53</v>
      </c>
      <c r="F161" t="s">
        <v>807</v>
      </c>
      <c r="G161">
        <v>4114120</v>
      </c>
      <c r="H161" t="s">
        <v>1628</v>
      </c>
      <c r="I161" t="s">
        <v>1618</v>
      </c>
      <c r="J161">
        <v>4000018757</v>
      </c>
      <c r="K161" t="s">
        <v>47</v>
      </c>
      <c r="L161">
        <v>34985528</v>
      </c>
      <c r="M161" t="s">
        <v>1622</v>
      </c>
      <c r="N161" s="45">
        <v>-3385</v>
      </c>
      <c r="O161">
        <v>4</v>
      </c>
      <c r="P161">
        <v>2025</v>
      </c>
      <c r="Q161">
        <v>33</v>
      </c>
      <c r="R161" t="s">
        <v>1233</v>
      </c>
      <c r="S161" t="str">
        <f t="shared" si="4"/>
        <v/>
      </c>
      <c r="T161" t="str">
        <f t="shared" si="5"/>
        <v>57</v>
      </c>
    </row>
    <row r="162" spans="1:20">
      <c r="A162">
        <v>6031302545</v>
      </c>
      <c r="B162" t="s">
        <v>1297</v>
      </c>
      <c r="C162">
        <v>3909800039</v>
      </c>
      <c r="D162" t="s">
        <v>1620</v>
      </c>
      <c r="E162" t="s">
        <v>53</v>
      </c>
      <c r="F162" t="s">
        <v>808</v>
      </c>
      <c r="G162">
        <v>4114120</v>
      </c>
      <c r="H162" t="s">
        <v>1628</v>
      </c>
      <c r="I162" t="s">
        <v>1618</v>
      </c>
      <c r="J162">
        <v>4000018757</v>
      </c>
      <c r="K162" t="s">
        <v>47</v>
      </c>
      <c r="L162">
        <v>34985528</v>
      </c>
      <c r="M162" t="s">
        <v>1622</v>
      </c>
      <c r="N162">
        <v>-480</v>
      </c>
      <c r="O162">
        <v>4</v>
      </c>
      <c r="P162">
        <v>2025</v>
      </c>
      <c r="Q162">
        <v>34</v>
      </c>
      <c r="R162" t="s">
        <v>1233</v>
      </c>
      <c r="S162" t="str">
        <f t="shared" si="4"/>
        <v/>
      </c>
      <c r="T162" t="str">
        <f t="shared" si="5"/>
        <v>57</v>
      </c>
    </row>
    <row r="163" spans="1:20">
      <c r="A163">
        <v>6031302545</v>
      </c>
      <c r="B163" t="s">
        <v>1297</v>
      </c>
      <c r="C163">
        <v>3909800039</v>
      </c>
      <c r="D163" t="s">
        <v>1620</v>
      </c>
      <c r="E163" t="s">
        <v>53</v>
      </c>
      <c r="F163" t="s">
        <v>809</v>
      </c>
      <c r="G163">
        <v>4114120</v>
      </c>
      <c r="H163" t="s">
        <v>1628</v>
      </c>
      <c r="I163" t="s">
        <v>1618</v>
      </c>
      <c r="J163">
        <v>4000018757</v>
      </c>
      <c r="K163" t="s">
        <v>47</v>
      </c>
      <c r="L163">
        <v>34985528</v>
      </c>
      <c r="M163" t="s">
        <v>1622</v>
      </c>
      <c r="N163" s="45">
        <v>-4883</v>
      </c>
      <c r="O163">
        <v>4</v>
      </c>
      <c r="P163">
        <v>2025</v>
      </c>
      <c r="Q163">
        <v>35</v>
      </c>
      <c r="R163" t="s">
        <v>1233</v>
      </c>
      <c r="S163" t="str">
        <f t="shared" si="4"/>
        <v/>
      </c>
      <c r="T163" t="str">
        <f t="shared" si="5"/>
        <v>57</v>
      </c>
    </row>
    <row r="164" spans="1:20">
      <c r="A164">
        <v>6031302545</v>
      </c>
      <c r="B164" t="s">
        <v>1297</v>
      </c>
      <c r="C164">
        <v>3909800039</v>
      </c>
      <c r="D164" t="s">
        <v>1620</v>
      </c>
      <c r="E164" t="s">
        <v>53</v>
      </c>
      <c r="F164" t="s">
        <v>810</v>
      </c>
      <c r="G164">
        <v>4114120</v>
      </c>
      <c r="H164" t="s">
        <v>1628</v>
      </c>
      <c r="I164" t="s">
        <v>1618</v>
      </c>
      <c r="J164">
        <v>4000018757</v>
      </c>
      <c r="K164" t="s">
        <v>47</v>
      </c>
      <c r="L164">
        <v>34985528</v>
      </c>
      <c r="M164" t="s">
        <v>1622</v>
      </c>
      <c r="N164" s="45">
        <v>-3643</v>
      </c>
      <c r="O164">
        <v>4</v>
      </c>
      <c r="P164">
        <v>2025</v>
      </c>
      <c r="Q164">
        <v>36</v>
      </c>
      <c r="R164" t="s">
        <v>1233</v>
      </c>
      <c r="S164" t="str">
        <f t="shared" si="4"/>
        <v/>
      </c>
      <c r="T164" t="str">
        <f t="shared" si="5"/>
        <v>57</v>
      </c>
    </row>
    <row r="165" spans="1:20">
      <c r="A165">
        <v>6031302545</v>
      </c>
      <c r="B165" t="s">
        <v>1297</v>
      </c>
      <c r="C165">
        <v>3909800039</v>
      </c>
      <c r="D165" t="s">
        <v>1620</v>
      </c>
      <c r="E165" t="s">
        <v>53</v>
      </c>
      <c r="F165" t="s">
        <v>811</v>
      </c>
      <c r="G165">
        <v>4114120</v>
      </c>
      <c r="H165" t="s">
        <v>1628</v>
      </c>
      <c r="I165" t="s">
        <v>1618</v>
      </c>
      <c r="J165">
        <v>4000018757</v>
      </c>
      <c r="K165" t="s">
        <v>47</v>
      </c>
      <c r="L165">
        <v>34985528</v>
      </c>
      <c r="M165" t="s">
        <v>1622</v>
      </c>
      <c r="N165" s="45">
        <v>-4453</v>
      </c>
      <c r="O165">
        <v>4</v>
      </c>
      <c r="P165">
        <v>2025</v>
      </c>
      <c r="Q165">
        <v>37</v>
      </c>
      <c r="R165" t="s">
        <v>1233</v>
      </c>
      <c r="S165" t="str">
        <f t="shared" si="4"/>
        <v/>
      </c>
      <c r="T165" t="str">
        <f t="shared" si="5"/>
        <v>57</v>
      </c>
    </row>
    <row r="166" spans="1:20">
      <c r="A166">
        <v>6031302545</v>
      </c>
      <c r="B166" t="s">
        <v>1297</v>
      </c>
      <c r="C166">
        <v>3909800039</v>
      </c>
      <c r="D166" t="s">
        <v>1620</v>
      </c>
      <c r="E166" t="s">
        <v>53</v>
      </c>
      <c r="F166" t="s">
        <v>812</v>
      </c>
      <c r="G166">
        <v>4114120</v>
      </c>
      <c r="H166" t="s">
        <v>1628</v>
      </c>
      <c r="I166" t="s">
        <v>1618</v>
      </c>
      <c r="J166">
        <v>4000018757</v>
      </c>
      <c r="K166" t="s">
        <v>47</v>
      </c>
      <c r="L166">
        <v>34985528</v>
      </c>
      <c r="M166" t="s">
        <v>1622</v>
      </c>
      <c r="N166" s="45">
        <v>-2272</v>
      </c>
      <c r="O166">
        <v>4</v>
      </c>
      <c r="P166">
        <v>2025</v>
      </c>
      <c r="Q166">
        <v>38</v>
      </c>
      <c r="R166" t="s">
        <v>1233</v>
      </c>
      <c r="S166" t="str">
        <f t="shared" si="4"/>
        <v/>
      </c>
      <c r="T166" t="str">
        <f t="shared" si="5"/>
        <v>57</v>
      </c>
    </row>
    <row r="167" spans="1:20">
      <c r="A167">
        <v>6031302545</v>
      </c>
      <c r="B167" t="s">
        <v>1297</v>
      </c>
      <c r="C167">
        <v>3909800039</v>
      </c>
      <c r="D167" t="s">
        <v>1620</v>
      </c>
      <c r="E167" t="s">
        <v>53</v>
      </c>
      <c r="F167" t="s">
        <v>761</v>
      </c>
      <c r="G167">
        <v>4114120</v>
      </c>
      <c r="H167" t="s">
        <v>1628</v>
      </c>
      <c r="I167" t="s">
        <v>1618</v>
      </c>
      <c r="J167">
        <v>4000018757</v>
      </c>
      <c r="K167" t="s">
        <v>47</v>
      </c>
      <c r="L167">
        <v>34985528</v>
      </c>
      <c r="M167" t="s">
        <v>1622</v>
      </c>
      <c r="N167" s="45">
        <v>-5233</v>
      </c>
      <c r="O167">
        <v>4</v>
      </c>
      <c r="P167">
        <v>2025</v>
      </c>
      <c r="Q167">
        <v>39</v>
      </c>
      <c r="R167" t="s">
        <v>1233</v>
      </c>
      <c r="S167" t="str">
        <f t="shared" si="4"/>
        <v/>
      </c>
      <c r="T167" t="str">
        <f t="shared" si="5"/>
        <v>57</v>
      </c>
    </row>
    <row r="168" spans="1:20">
      <c r="A168">
        <v>6031302545</v>
      </c>
      <c r="B168" t="s">
        <v>1297</v>
      </c>
      <c r="C168">
        <v>3909800039</v>
      </c>
      <c r="D168" t="s">
        <v>1620</v>
      </c>
      <c r="E168" t="s">
        <v>53</v>
      </c>
      <c r="F168" t="s">
        <v>813</v>
      </c>
      <c r="G168">
        <v>4114120</v>
      </c>
      <c r="H168" t="s">
        <v>1628</v>
      </c>
      <c r="I168" t="s">
        <v>1618</v>
      </c>
      <c r="J168">
        <v>4000018757</v>
      </c>
      <c r="K168" t="s">
        <v>47</v>
      </c>
      <c r="L168">
        <v>34985528</v>
      </c>
      <c r="M168" t="s">
        <v>1622</v>
      </c>
      <c r="N168" s="45">
        <v>-3063</v>
      </c>
      <c r="O168">
        <v>4</v>
      </c>
      <c r="P168">
        <v>2025</v>
      </c>
      <c r="Q168">
        <v>40</v>
      </c>
      <c r="R168" t="s">
        <v>1233</v>
      </c>
      <c r="S168" t="str">
        <f t="shared" si="4"/>
        <v/>
      </c>
      <c r="T168" t="str">
        <f t="shared" si="5"/>
        <v>57</v>
      </c>
    </row>
    <row r="169" spans="1:20">
      <c r="A169">
        <v>6031821852</v>
      </c>
      <c r="B169" t="s">
        <v>1298</v>
      </c>
      <c r="C169">
        <v>3909807183</v>
      </c>
      <c r="D169" t="s">
        <v>1617</v>
      </c>
      <c r="E169" t="s">
        <v>53</v>
      </c>
      <c r="F169" t="s">
        <v>744</v>
      </c>
      <c r="G169">
        <v>4112402</v>
      </c>
      <c r="H169" t="s">
        <v>1623</v>
      </c>
      <c r="I169" t="s">
        <v>1618</v>
      </c>
      <c r="J169">
        <v>4000018757</v>
      </c>
      <c r="K169" t="s">
        <v>47</v>
      </c>
      <c r="L169">
        <v>34986009</v>
      </c>
      <c r="M169" t="s">
        <v>1636</v>
      </c>
      <c r="N169" s="45">
        <v>-233280</v>
      </c>
      <c r="O169">
        <v>4</v>
      </c>
      <c r="P169">
        <v>2025</v>
      </c>
      <c r="Q169">
        <v>1</v>
      </c>
      <c r="R169" s="20">
        <v>45776</v>
      </c>
      <c r="S169">
        <f t="shared" si="4"/>
        <v>4</v>
      </c>
      <c r="T169" t="str">
        <f t="shared" si="5"/>
        <v>49</v>
      </c>
    </row>
    <row r="170" spans="1:20">
      <c r="A170">
        <v>6031821852</v>
      </c>
      <c r="B170" t="s">
        <v>1298</v>
      </c>
      <c r="C170">
        <v>3909807183</v>
      </c>
      <c r="D170" t="s">
        <v>1617</v>
      </c>
      <c r="E170" t="s">
        <v>53</v>
      </c>
      <c r="F170" t="s">
        <v>728</v>
      </c>
      <c r="G170">
        <v>4112402</v>
      </c>
      <c r="H170" t="s">
        <v>1623</v>
      </c>
      <c r="I170" t="s">
        <v>1618</v>
      </c>
      <c r="J170">
        <v>4000018757</v>
      </c>
      <c r="K170" t="s">
        <v>47</v>
      </c>
      <c r="L170">
        <v>34986009</v>
      </c>
      <c r="M170" t="s">
        <v>1636</v>
      </c>
      <c r="N170" s="45">
        <v>-2422075</v>
      </c>
      <c r="O170">
        <v>4</v>
      </c>
      <c r="P170">
        <v>2025</v>
      </c>
      <c r="Q170">
        <v>2</v>
      </c>
      <c r="R170" s="20">
        <v>45776</v>
      </c>
      <c r="S170">
        <f t="shared" si="4"/>
        <v>4</v>
      </c>
      <c r="T170" t="str">
        <f t="shared" si="5"/>
        <v>57</v>
      </c>
    </row>
    <row r="171" spans="1:20">
      <c r="A171">
        <v>6032104986</v>
      </c>
      <c r="B171" t="s">
        <v>1298</v>
      </c>
      <c r="C171">
        <v>3909811836</v>
      </c>
      <c r="D171" t="s">
        <v>1620</v>
      </c>
      <c r="E171" t="s">
        <v>53</v>
      </c>
      <c r="F171" t="s">
        <v>728</v>
      </c>
      <c r="G171">
        <v>4110020</v>
      </c>
      <c r="H171" t="s">
        <v>1621</v>
      </c>
      <c r="I171" t="s">
        <v>1618</v>
      </c>
      <c r="J171">
        <v>4000018757</v>
      </c>
      <c r="K171" t="s">
        <v>47</v>
      </c>
      <c r="L171">
        <v>34986211</v>
      </c>
      <c r="M171" t="s">
        <v>1622</v>
      </c>
      <c r="N171" s="45">
        <v>-1979957</v>
      </c>
      <c r="O171">
        <v>4</v>
      </c>
      <c r="P171">
        <v>2025</v>
      </c>
      <c r="Q171">
        <v>1</v>
      </c>
      <c r="R171" t="s">
        <v>1233</v>
      </c>
      <c r="S171" t="str">
        <f t="shared" si="4"/>
        <v/>
      </c>
      <c r="T171" t="str">
        <f t="shared" si="5"/>
        <v>57</v>
      </c>
    </row>
    <row r="172" spans="1:20">
      <c r="A172">
        <v>6032724100</v>
      </c>
      <c r="B172" t="s">
        <v>1300</v>
      </c>
      <c r="C172">
        <v>3909818985</v>
      </c>
      <c r="D172" t="s">
        <v>1617</v>
      </c>
      <c r="E172" t="s">
        <v>53</v>
      </c>
      <c r="F172" t="s">
        <v>728</v>
      </c>
      <c r="G172">
        <v>4110020</v>
      </c>
      <c r="H172" t="s">
        <v>1621</v>
      </c>
      <c r="I172" t="s">
        <v>1618</v>
      </c>
      <c r="J172">
        <v>4000018757</v>
      </c>
      <c r="K172" t="s">
        <v>47</v>
      </c>
      <c r="L172">
        <v>34986617</v>
      </c>
      <c r="M172" t="s">
        <v>1637</v>
      </c>
      <c r="N172" s="45">
        <v>-539552</v>
      </c>
      <c r="O172">
        <v>4</v>
      </c>
      <c r="P172">
        <v>2025</v>
      </c>
      <c r="Q172">
        <v>1</v>
      </c>
      <c r="R172" s="20">
        <v>45777</v>
      </c>
      <c r="S172">
        <f t="shared" si="4"/>
        <v>4</v>
      </c>
      <c r="T172" t="str">
        <f t="shared" si="5"/>
        <v>57</v>
      </c>
    </row>
    <row r="173" spans="1:20">
      <c r="A173">
        <v>6032724100</v>
      </c>
      <c r="B173" t="s">
        <v>1300</v>
      </c>
      <c r="C173">
        <v>3909818985</v>
      </c>
      <c r="D173" t="s">
        <v>1617</v>
      </c>
      <c r="E173" t="s">
        <v>53</v>
      </c>
      <c r="F173" t="s">
        <v>744</v>
      </c>
      <c r="G173">
        <v>4110020</v>
      </c>
      <c r="H173" t="s">
        <v>1621</v>
      </c>
      <c r="I173" t="s">
        <v>1618</v>
      </c>
      <c r="J173">
        <v>4000018757</v>
      </c>
      <c r="K173" t="s">
        <v>47</v>
      </c>
      <c r="L173">
        <v>34986617</v>
      </c>
      <c r="M173" t="s">
        <v>1637</v>
      </c>
      <c r="N173" s="45">
        <v>-124324</v>
      </c>
      <c r="O173">
        <v>4</v>
      </c>
      <c r="P173">
        <v>2025</v>
      </c>
      <c r="Q173">
        <v>2</v>
      </c>
      <c r="R173" s="20">
        <v>45777</v>
      </c>
      <c r="S173">
        <f t="shared" si="4"/>
        <v>4</v>
      </c>
      <c r="T173" t="str">
        <f t="shared" si="5"/>
        <v>49</v>
      </c>
    </row>
    <row r="174" spans="1:20">
      <c r="A174">
        <v>6032738359</v>
      </c>
      <c r="B174" t="s">
        <v>1300</v>
      </c>
      <c r="C174">
        <v>3909818688</v>
      </c>
      <c r="D174" t="s">
        <v>1617</v>
      </c>
      <c r="E174" t="s">
        <v>53</v>
      </c>
      <c r="F174" t="s">
        <v>744</v>
      </c>
      <c r="G174">
        <v>4112401</v>
      </c>
      <c r="H174" t="s">
        <v>960</v>
      </c>
      <c r="I174" t="s">
        <v>1618</v>
      </c>
      <c r="J174">
        <v>4000018757</v>
      </c>
      <c r="K174" t="s">
        <v>47</v>
      </c>
      <c r="L174">
        <v>34986682</v>
      </c>
      <c r="M174" t="s">
        <v>1638</v>
      </c>
      <c r="N174" s="45">
        <v>-16038</v>
      </c>
      <c r="O174">
        <v>4</v>
      </c>
      <c r="P174">
        <v>2025</v>
      </c>
      <c r="Q174">
        <v>1</v>
      </c>
      <c r="R174" s="20">
        <v>45777</v>
      </c>
      <c r="S174">
        <f t="shared" si="4"/>
        <v>4</v>
      </c>
      <c r="T174" t="str">
        <f t="shared" si="5"/>
        <v>49</v>
      </c>
    </row>
    <row r="175" spans="1:20">
      <c r="A175">
        <v>6032738359</v>
      </c>
      <c r="B175" t="s">
        <v>1300</v>
      </c>
      <c r="C175">
        <v>3909818688</v>
      </c>
      <c r="D175" t="s">
        <v>1617</v>
      </c>
      <c r="E175" t="s">
        <v>53</v>
      </c>
      <c r="F175" t="s">
        <v>728</v>
      </c>
      <c r="G175">
        <v>4112401</v>
      </c>
      <c r="H175" t="s">
        <v>960</v>
      </c>
      <c r="I175" t="s">
        <v>1618</v>
      </c>
      <c r="J175">
        <v>4000018757</v>
      </c>
      <c r="K175" t="s">
        <v>47</v>
      </c>
      <c r="L175">
        <v>34986682</v>
      </c>
      <c r="M175" t="s">
        <v>1638</v>
      </c>
      <c r="N175" s="45">
        <v>-33753</v>
      </c>
      <c r="O175">
        <v>4</v>
      </c>
      <c r="P175">
        <v>2025</v>
      </c>
      <c r="Q175">
        <v>2</v>
      </c>
      <c r="R175" s="20">
        <v>45777</v>
      </c>
      <c r="S175">
        <f t="shared" si="4"/>
        <v>4</v>
      </c>
      <c r="T175" t="str">
        <f t="shared" si="5"/>
        <v>57</v>
      </c>
    </row>
    <row r="176" spans="1:20">
      <c r="A176">
        <v>6032738365</v>
      </c>
      <c r="B176" t="s">
        <v>1300</v>
      </c>
      <c r="C176">
        <v>3909818689</v>
      </c>
      <c r="D176" t="s">
        <v>1617</v>
      </c>
      <c r="E176" t="s">
        <v>53</v>
      </c>
      <c r="F176" t="s">
        <v>779</v>
      </c>
      <c r="G176">
        <v>4112401</v>
      </c>
      <c r="H176" t="s">
        <v>960</v>
      </c>
      <c r="I176" t="s">
        <v>1618</v>
      </c>
      <c r="J176">
        <v>4000018757</v>
      </c>
      <c r="K176" t="s">
        <v>47</v>
      </c>
      <c r="L176">
        <v>34986684</v>
      </c>
      <c r="M176" t="s">
        <v>1638</v>
      </c>
      <c r="N176">
        <v>-138</v>
      </c>
      <c r="O176">
        <v>4</v>
      </c>
      <c r="P176">
        <v>2025</v>
      </c>
      <c r="Q176">
        <v>1</v>
      </c>
      <c r="R176" s="20">
        <v>45777</v>
      </c>
      <c r="S176">
        <f t="shared" si="4"/>
        <v>4</v>
      </c>
      <c r="T176" t="str">
        <f t="shared" si="5"/>
        <v>57</v>
      </c>
    </row>
    <row r="177" spans="1:20">
      <c r="A177">
        <v>6032738365</v>
      </c>
      <c r="B177" t="s">
        <v>1300</v>
      </c>
      <c r="C177">
        <v>3909818689</v>
      </c>
      <c r="D177" t="s">
        <v>1617</v>
      </c>
      <c r="E177" t="s">
        <v>53</v>
      </c>
      <c r="F177" t="s">
        <v>755</v>
      </c>
      <c r="G177">
        <v>4112401</v>
      </c>
      <c r="H177" t="s">
        <v>960</v>
      </c>
      <c r="I177" t="s">
        <v>1618</v>
      </c>
      <c r="J177">
        <v>4000018757</v>
      </c>
      <c r="K177" t="s">
        <v>47</v>
      </c>
      <c r="L177">
        <v>34986684</v>
      </c>
      <c r="M177" t="s">
        <v>1638</v>
      </c>
      <c r="N177">
        <v>-837</v>
      </c>
      <c r="O177">
        <v>4</v>
      </c>
      <c r="P177">
        <v>2025</v>
      </c>
      <c r="Q177">
        <v>2</v>
      </c>
      <c r="R177" s="20">
        <v>45777</v>
      </c>
      <c r="S177">
        <f t="shared" si="4"/>
        <v>4</v>
      </c>
      <c r="T177" t="str">
        <f t="shared" si="5"/>
        <v>57</v>
      </c>
    </row>
    <row r="178" spans="1:20">
      <c r="A178">
        <v>6032738365</v>
      </c>
      <c r="B178" t="s">
        <v>1300</v>
      </c>
      <c r="C178">
        <v>3909818689</v>
      </c>
      <c r="D178" t="s">
        <v>1617</v>
      </c>
      <c r="E178" t="s">
        <v>53</v>
      </c>
      <c r="F178" t="s">
        <v>794</v>
      </c>
      <c r="G178">
        <v>4112401</v>
      </c>
      <c r="H178" t="s">
        <v>960</v>
      </c>
      <c r="I178" t="s">
        <v>1618</v>
      </c>
      <c r="J178">
        <v>4000018757</v>
      </c>
      <c r="K178" t="s">
        <v>47</v>
      </c>
      <c r="L178">
        <v>34986684</v>
      </c>
      <c r="M178" t="s">
        <v>1638</v>
      </c>
      <c r="N178" s="45">
        <v>-3356</v>
      </c>
      <c r="O178">
        <v>4</v>
      </c>
      <c r="P178">
        <v>2025</v>
      </c>
      <c r="Q178">
        <v>3</v>
      </c>
      <c r="R178" s="20">
        <v>45777</v>
      </c>
      <c r="S178">
        <f t="shared" si="4"/>
        <v>4</v>
      </c>
      <c r="T178" t="str">
        <f t="shared" si="5"/>
        <v>57</v>
      </c>
    </row>
    <row r="179" spans="1:20">
      <c r="A179">
        <v>6032738365</v>
      </c>
      <c r="B179" t="s">
        <v>1300</v>
      </c>
      <c r="C179">
        <v>3909818689</v>
      </c>
      <c r="D179" t="s">
        <v>1617</v>
      </c>
      <c r="E179" t="s">
        <v>53</v>
      </c>
      <c r="F179" t="s">
        <v>759</v>
      </c>
      <c r="G179">
        <v>4112401</v>
      </c>
      <c r="H179" t="s">
        <v>960</v>
      </c>
      <c r="I179" t="s">
        <v>1618</v>
      </c>
      <c r="J179">
        <v>4000018757</v>
      </c>
      <c r="K179" t="s">
        <v>47</v>
      </c>
      <c r="L179">
        <v>34986684</v>
      </c>
      <c r="M179" t="s">
        <v>1638</v>
      </c>
      <c r="N179" s="45">
        <v>-7685</v>
      </c>
      <c r="O179">
        <v>4</v>
      </c>
      <c r="P179">
        <v>2025</v>
      </c>
      <c r="Q179">
        <v>4</v>
      </c>
      <c r="R179" s="20">
        <v>45777</v>
      </c>
      <c r="S179">
        <f t="shared" si="4"/>
        <v>4</v>
      </c>
      <c r="T179" t="str">
        <f t="shared" si="5"/>
        <v>57</v>
      </c>
    </row>
    <row r="180" spans="1:20">
      <c r="A180">
        <v>6032738365</v>
      </c>
      <c r="B180" t="s">
        <v>1300</v>
      </c>
      <c r="C180">
        <v>3909818689</v>
      </c>
      <c r="D180" t="s">
        <v>1617</v>
      </c>
      <c r="E180" t="s">
        <v>53</v>
      </c>
      <c r="F180" t="s">
        <v>760</v>
      </c>
      <c r="G180">
        <v>4112401</v>
      </c>
      <c r="H180" t="s">
        <v>960</v>
      </c>
      <c r="I180" t="s">
        <v>1618</v>
      </c>
      <c r="J180">
        <v>4000018757</v>
      </c>
      <c r="K180" t="s">
        <v>47</v>
      </c>
      <c r="L180">
        <v>34986684</v>
      </c>
      <c r="M180" t="s">
        <v>1638</v>
      </c>
      <c r="N180" s="45">
        <v>-4860</v>
      </c>
      <c r="O180">
        <v>4</v>
      </c>
      <c r="P180">
        <v>2025</v>
      </c>
      <c r="Q180">
        <v>5</v>
      </c>
      <c r="R180" s="20">
        <v>45777</v>
      </c>
      <c r="S180">
        <f t="shared" si="4"/>
        <v>4</v>
      </c>
      <c r="T180" t="str">
        <f t="shared" si="5"/>
        <v>13</v>
      </c>
    </row>
    <row r="181" spans="1:20">
      <c r="A181">
        <v>6032819922</v>
      </c>
      <c r="B181" t="s">
        <v>1300</v>
      </c>
      <c r="C181">
        <v>3909824019</v>
      </c>
      <c r="D181" t="s">
        <v>1617</v>
      </c>
      <c r="E181" t="s">
        <v>53</v>
      </c>
      <c r="F181" t="s">
        <v>758</v>
      </c>
      <c r="G181">
        <v>4110020</v>
      </c>
      <c r="H181" t="s">
        <v>1621</v>
      </c>
      <c r="I181" t="s">
        <v>1618</v>
      </c>
      <c r="J181">
        <v>4000018757</v>
      </c>
      <c r="K181" t="s">
        <v>47</v>
      </c>
      <c r="L181">
        <v>34987137</v>
      </c>
      <c r="M181" t="s">
        <v>1639</v>
      </c>
      <c r="N181" s="45">
        <v>-26469</v>
      </c>
      <c r="O181">
        <v>12</v>
      </c>
      <c r="P181">
        <v>2024</v>
      </c>
      <c r="Q181">
        <v>1</v>
      </c>
      <c r="R181" s="20">
        <v>45777</v>
      </c>
      <c r="S181">
        <f t="shared" si="4"/>
        <v>4</v>
      </c>
      <c r="T181" t="str">
        <f t="shared" si="5"/>
        <v>57</v>
      </c>
    </row>
    <row r="182" spans="1:20">
      <c r="A182">
        <v>6032819922</v>
      </c>
      <c r="B182" t="s">
        <v>1300</v>
      </c>
      <c r="C182">
        <v>3909824019</v>
      </c>
      <c r="D182" t="s">
        <v>1617</v>
      </c>
      <c r="E182" t="s">
        <v>53</v>
      </c>
      <c r="F182" t="s">
        <v>759</v>
      </c>
      <c r="G182">
        <v>4110020</v>
      </c>
      <c r="H182" t="s">
        <v>1621</v>
      </c>
      <c r="I182" t="s">
        <v>1618</v>
      </c>
      <c r="J182">
        <v>4000018757</v>
      </c>
      <c r="K182" t="s">
        <v>47</v>
      </c>
      <c r="L182">
        <v>34987137</v>
      </c>
      <c r="M182" t="s">
        <v>1639</v>
      </c>
      <c r="N182" s="45">
        <v>-301689</v>
      </c>
      <c r="O182">
        <v>12</v>
      </c>
      <c r="P182">
        <v>2024</v>
      </c>
      <c r="Q182">
        <v>2</v>
      </c>
      <c r="R182" s="20">
        <v>45777</v>
      </c>
      <c r="S182">
        <f t="shared" si="4"/>
        <v>4</v>
      </c>
      <c r="T182" t="str">
        <f t="shared" si="5"/>
        <v>57</v>
      </c>
    </row>
    <row r="183" spans="1:20">
      <c r="A183">
        <v>6032819922</v>
      </c>
      <c r="B183" t="s">
        <v>1300</v>
      </c>
      <c r="C183">
        <v>3909824019</v>
      </c>
      <c r="D183" t="s">
        <v>1617</v>
      </c>
      <c r="E183" t="s">
        <v>53</v>
      </c>
      <c r="F183" t="s">
        <v>760</v>
      </c>
      <c r="G183">
        <v>4110020</v>
      </c>
      <c r="H183" t="s">
        <v>1621</v>
      </c>
      <c r="I183" t="s">
        <v>1618</v>
      </c>
      <c r="J183">
        <v>4000018757</v>
      </c>
      <c r="K183" t="s">
        <v>47</v>
      </c>
      <c r="L183">
        <v>34987137</v>
      </c>
      <c r="M183" t="s">
        <v>1639</v>
      </c>
      <c r="N183" s="45">
        <v>-2941</v>
      </c>
      <c r="O183">
        <v>12</v>
      </c>
      <c r="P183">
        <v>2024</v>
      </c>
      <c r="Q183">
        <v>3</v>
      </c>
      <c r="R183" s="20">
        <v>45777</v>
      </c>
      <c r="S183">
        <f t="shared" si="4"/>
        <v>4</v>
      </c>
      <c r="T183" t="str">
        <f t="shared" si="5"/>
        <v>13</v>
      </c>
    </row>
    <row r="184" spans="1:20">
      <c r="A184">
        <v>6032932871</v>
      </c>
      <c r="B184" t="s">
        <v>1300</v>
      </c>
      <c r="C184">
        <v>3909828603</v>
      </c>
      <c r="D184" t="s">
        <v>1620</v>
      </c>
      <c r="E184" t="s">
        <v>53</v>
      </c>
      <c r="F184" t="s">
        <v>877</v>
      </c>
      <c r="G184">
        <v>4110100</v>
      </c>
      <c r="H184" t="s">
        <v>1640</v>
      </c>
      <c r="I184" t="s">
        <v>1618</v>
      </c>
      <c r="J184">
        <v>4000018757</v>
      </c>
      <c r="K184" t="s">
        <v>47</v>
      </c>
      <c r="L184">
        <v>34987255</v>
      </c>
      <c r="M184" t="s">
        <v>1641</v>
      </c>
      <c r="N184" s="45">
        <v>-10102</v>
      </c>
      <c r="O184">
        <v>4</v>
      </c>
      <c r="P184">
        <v>2025</v>
      </c>
      <c r="Q184">
        <v>1</v>
      </c>
      <c r="R184" t="s">
        <v>1233</v>
      </c>
      <c r="S184" t="str">
        <f t="shared" si="4"/>
        <v/>
      </c>
      <c r="T184" t="str">
        <f t="shared" si="5"/>
        <v>49</v>
      </c>
    </row>
    <row r="185" spans="1:20">
      <c r="A185">
        <v>6032932871</v>
      </c>
      <c r="B185" t="s">
        <v>1300</v>
      </c>
      <c r="C185">
        <v>3909828603</v>
      </c>
      <c r="D185" t="s">
        <v>1620</v>
      </c>
      <c r="E185" t="s">
        <v>53</v>
      </c>
      <c r="F185" t="s">
        <v>882</v>
      </c>
      <c r="G185">
        <v>4110100</v>
      </c>
      <c r="H185" t="s">
        <v>1640</v>
      </c>
      <c r="I185" t="s">
        <v>1618</v>
      </c>
      <c r="J185">
        <v>4000018757</v>
      </c>
      <c r="K185" t="s">
        <v>47</v>
      </c>
      <c r="L185">
        <v>34987255</v>
      </c>
      <c r="M185" t="s">
        <v>1641</v>
      </c>
      <c r="N185" s="45">
        <v>-8701</v>
      </c>
      <c r="O185">
        <v>4</v>
      </c>
      <c r="P185">
        <v>2025</v>
      </c>
      <c r="Q185">
        <v>2</v>
      </c>
      <c r="R185" t="s">
        <v>1233</v>
      </c>
      <c r="S185" t="str">
        <f t="shared" si="4"/>
        <v/>
      </c>
      <c r="T185" t="str">
        <f t="shared" si="5"/>
        <v>49</v>
      </c>
    </row>
    <row r="186" spans="1:20">
      <c r="A186">
        <v>6032932871</v>
      </c>
      <c r="B186" t="s">
        <v>1300</v>
      </c>
      <c r="C186">
        <v>3909828603</v>
      </c>
      <c r="D186" t="s">
        <v>1620</v>
      </c>
      <c r="E186" t="s">
        <v>53</v>
      </c>
      <c r="F186" t="s">
        <v>883</v>
      </c>
      <c r="G186">
        <v>4110100</v>
      </c>
      <c r="H186" t="s">
        <v>1640</v>
      </c>
      <c r="I186" t="s">
        <v>1618</v>
      </c>
      <c r="J186">
        <v>4000018757</v>
      </c>
      <c r="K186" t="s">
        <v>47</v>
      </c>
      <c r="L186">
        <v>34987255</v>
      </c>
      <c r="M186" t="s">
        <v>1641</v>
      </c>
      <c r="N186" s="45">
        <v>-3595</v>
      </c>
      <c r="O186">
        <v>4</v>
      </c>
      <c r="P186">
        <v>2025</v>
      </c>
      <c r="Q186">
        <v>3</v>
      </c>
      <c r="R186" t="s">
        <v>1233</v>
      </c>
      <c r="S186" t="str">
        <f t="shared" si="4"/>
        <v/>
      </c>
      <c r="T186" t="str">
        <f t="shared" si="5"/>
        <v>49</v>
      </c>
    </row>
    <row r="187" spans="1:20">
      <c r="A187">
        <v>6032932871</v>
      </c>
      <c r="B187" t="s">
        <v>1300</v>
      </c>
      <c r="C187">
        <v>3909828603</v>
      </c>
      <c r="D187" t="s">
        <v>1620</v>
      </c>
      <c r="E187" t="s">
        <v>53</v>
      </c>
      <c r="F187" t="s">
        <v>884</v>
      </c>
      <c r="G187">
        <v>4110100</v>
      </c>
      <c r="H187" t="s">
        <v>1640</v>
      </c>
      <c r="I187" t="s">
        <v>1618</v>
      </c>
      <c r="J187">
        <v>4000018757</v>
      </c>
      <c r="K187" t="s">
        <v>47</v>
      </c>
      <c r="L187">
        <v>34987255</v>
      </c>
      <c r="M187" t="s">
        <v>1641</v>
      </c>
      <c r="N187" s="45">
        <v>-13812</v>
      </c>
      <c r="O187">
        <v>4</v>
      </c>
      <c r="P187">
        <v>2025</v>
      </c>
      <c r="Q187">
        <v>4</v>
      </c>
      <c r="R187" t="s">
        <v>1233</v>
      </c>
      <c r="S187" t="str">
        <f t="shared" si="4"/>
        <v/>
      </c>
      <c r="T187" t="str">
        <f t="shared" si="5"/>
        <v>49</v>
      </c>
    </row>
    <row r="188" spans="1:20">
      <c r="A188">
        <v>6032932871</v>
      </c>
      <c r="B188" t="s">
        <v>1300</v>
      </c>
      <c r="C188">
        <v>3909828603</v>
      </c>
      <c r="D188" t="s">
        <v>1620</v>
      </c>
      <c r="E188" t="s">
        <v>53</v>
      </c>
      <c r="F188" t="s">
        <v>885</v>
      </c>
      <c r="G188">
        <v>4110100</v>
      </c>
      <c r="H188" t="s">
        <v>1640</v>
      </c>
      <c r="I188" t="s">
        <v>1618</v>
      </c>
      <c r="J188">
        <v>4000018757</v>
      </c>
      <c r="K188" t="s">
        <v>47</v>
      </c>
      <c r="L188">
        <v>34987255</v>
      </c>
      <c r="M188" t="s">
        <v>1641</v>
      </c>
      <c r="N188" s="45">
        <v>-4358</v>
      </c>
      <c r="O188">
        <v>4</v>
      </c>
      <c r="P188">
        <v>2025</v>
      </c>
      <c r="Q188">
        <v>5</v>
      </c>
      <c r="R188" t="s">
        <v>1233</v>
      </c>
      <c r="S188" t="str">
        <f t="shared" si="4"/>
        <v/>
      </c>
      <c r="T188" t="str">
        <f t="shared" si="5"/>
        <v>49</v>
      </c>
    </row>
    <row r="189" spans="1:20">
      <c r="A189">
        <v>6032932871</v>
      </c>
      <c r="B189" t="s">
        <v>1300</v>
      </c>
      <c r="C189">
        <v>3909828603</v>
      </c>
      <c r="D189" t="s">
        <v>1620</v>
      </c>
      <c r="E189" t="s">
        <v>53</v>
      </c>
      <c r="F189" t="s">
        <v>886</v>
      </c>
      <c r="G189">
        <v>4110100</v>
      </c>
      <c r="H189" t="s">
        <v>1640</v>
      </c>
      <c r="I189" t="s">
        <v>1618</v>
      </c>
      <c r="J189">
        <v>4000018757</v>
      </c>
      <c r="K189" t="s">
        <v>47</v>
      </c>
      <c r="L189">
        <v>34987255</v>
      </c>
      <c r="M189" t="s">
        <v>1641</v>
      </c>
      <c r="N189" s="45">
        <v>-7037</v>
      </c>
      <c r="O189">
        <v>4</v>
      </c>
      <c r="P189">
        <v>2025</v>
      </c>
      <c r="Q189">
        <v>6</v>
      </c>
      <c r="R189" t="s">
        <v>1233</v>
      </c>
      <c r="S189" t="str">
        <f t="shared" si="4"/>
        <v/>
      </c>
      <c r="T189" t="str">
        <f t="shared" si="5"/>
        <v>49</v>
      </c>
    </row>
    <row r="190" spans="1:20">
      <c r="A190">
        <v>6032932871</v>
      </c>
      <c r="B190" t="s">
        <v>1300</v>
      </c>
      <c r="C190">
        <v>3909828603</v>
      </c>
      <c r="D190" t="s">
        <v>1620</v>
      </c>
      <c r="E190" t="s">
        <v>53</v>
      </c>
      <c r="F190" t="s">
        <v>887</v>
      </c>
      <c r="G190">
        <v>4110100</v>
      </c>
      <c r="H190" t="s">
        <v>1640</v>
      </c>
      <c r="I190" t="s">
        <v>1618</v>
      </c>
      <c r="J190">
        <v>4000018757</v>
      </c>
      <c r="K190" t="s">
        <v>47</v>
      </c>
      <c r="L190">
        <v>34987255</v>
      </c>
      <c r="M190" t="s">
        <v>1641</v>
      </c>
      <c r="N190" s="45">
        <v>-6067</v>
      </c>
      <c r="O190">
        <v>4</v>
      </c>
      <c r="P190">
        <v>2025</v>
      </c>
      <c r="Q190">
        <v>7</v>
      </c>
      <c r="R190" t="s">
        <v>1233</v>
      </c>
      <c r="S190" t="str">
        <f t="shared" si="4"/>
        <v/>
      </c>
      <c r="T190" t="str">
        <f t="shared" si="5"/>
        <v>49</v>
      </c>
    </row>
    <row r="191" spans="1:20">
      <c r="A191">
        <v>6032932871</v>
      </c>
      <c r="B191" t="s">
        <v>1300</v>
      </c>
      <c r="C191">
        <v>3909828603</v>
      </c>
      <c r="D191" t="s">
        <v>1620</v>
      </c>
      <c r="E191" t="s">
        <v>53</v>
      </c>
      <c r="F191" t="s">
        <v>1056</v>
      </c>
      <c r="G191">
        <v>4110100</v>
      </c>
      <c r="H191" t="s">
        <v>1640</v>
      </c>
      <c r="I191" t="s">
        <v>1618</v>
      </c>
      <c r="J191">
        <v>4000018757</v>
      </c>
      <c r="K191" t="s">
        <v>47</v>
      </c>
      <c r="L191">
        <v>34987255</v>
      </c>
      <c r="M191" t="s">
        <v>1641</v>
      </c>
      <c r="N191" s="45">
        <v>-7546</v>
      </c>
      <c r="O191">
        <v>4</v>
      </c>
      <c r="P191">
        <v>2025</v>
      </c>
      <c r="Q191">
        <v>8</v>
      </c>
      <c r="R191" t="s">
        <v>1233</v>
      </c>
      <c r="S191" t="str">
        <f t="shared" si="4"/>
        <v/>
      </c>
      <c r="T191" t="str">
        <f t="shared" si="5"/>
        <v>49</v>
      </c>
    </row>
    <row r="192" spans="1:20">
      <c r="A192">
        <v>6032932871</v>
      </c>
      <c r="B192" t="s">
        <v>1300</v>
      </c>
      <c r="C192">
        <v>3909828603</v>
      </c>
      <c r="D192" t="s">
        <v>1620</v>
      </c>
      <c r="E192" t="s">
        <v>53</v>
      </c>
      <c r="F192" t="s">
        <v>888</v>
      </c>
      <c r="G192">
        <v>4110100</v>
      </c>
      <c r="H192" t="s">
        <v>1640</v>
      </c>
      <c r="I192" t="s">
        <v>1618</v>
      </c>
      <c r="J192">
        <v>4000018757</v>
      </c>
      <c r="K192" t="s">
        <v>47</v>
      </c>
      <c r="L192">
        <v>34987255</v>
      </c>
      <c r="M192" t="s">
        <v>1641</v>
      </c>
      <c r="N192" s="45">
        <v>-3431</v>
      </c>
      <c r="O192">
        <v>4</v>
      </c>
      <c r="P192">
        <v>2025</v>
      </c>
      <c r="Q192">
        <v>9</v>
      </c>
      <c r="R192" t="s">
        <v>1233</v>
      </c>
      <c r="S192" t="str">
        <f t="shared" si="4"/>
        <v/>
      </c>
      <c r="T192" t="str">
        <f t="shared" si="5"/>
        <v>49</v>
      </c>
    </row>
    <row r="193" spans="1:20">
      <c r="A193">
        <v>6032932871</v>
      </c>
      <c r="B193" t="s">
        <v>1300</v>
      </c>
      <c r="C193">
        <v>3909828603</v>
      </c>
      <c r="D193" t="s">
        <v>1620</v>
      </c>
      <c r="E193" t="s">
        <v>53</v>
      </c>
      <c r="F193" t="s">
        <v>889</v>
      </c>
      <c r="G193">
        <v>4110100</v>
      </c>
      <c r="H193" t="s">
        <v>1640</v>
      </c>
      <c r="I193" t="s">
        <v>1618</v>
      </c>
      <c r="J193">
        <v>4000018757</v>
      </c>
      <c r="K193" t="s">
        <v>47</v>
      </c>
      <c r="L193">
        <v>34987255</v>
      </c>
      <c r="M193" t="s">
        <v>1641</v>
      </c>
      <c r="N193" s="45">
        <v>-8872</v>
      </c>
      <c r="O193">
        <v>4</v>
      </c>
      <c r="P193">
        <v>2025</v>
      </c>
      <c r="Q193">
        <v>10</v>
      </c>
      <c r="R193" t="s">
        <v>1233</v>
      </c>
      <c r="S193" t="str">
        <f t="shared" si="4"/>
        <v/>
      </c>
      <c r="T193" t="str">
        <f t="shared" si="5"/>
        <v>49</v>
      </c>
    </row>
    <row r="194" spans="1:20">
      <c r="A194">
        <v>6032932871</v>
      </c>
      <c r="B194" t="s">
        <v>1300</v>
      </c>
      <c r="C194">
        <v>3909828603</v>
      </c>
      <c r="D194" t="s">
        <v>1620</v>
      </c>
      <c r="E194" t="s">
        <v>53</v>
      </c>
      <c r="F194" t="s">
        <v>890</v>
      </c>
      <c r="G194">
        <v>4110100</v>
      </c>
      <c r="H194" t="s">
        <v>1640</v>
      </c>
      <c r="I194" t="s">
        <v>1618</v>
      </c>
      <c r="J194">
        <v>4000018757</v>
      </c>
      <c r="K194" t="s">
        <v>47</v>
      </c>
      <c r="L194">
        <v>34987255</v>
      </c>
      <c r="M194" t="s">
        <v>1641</v>
      </c>
      <c r="N194" s="45">
        <v>-10401</v>
      </c>
      <c r="O194">
        <v>4</v>
      </c>
      <c r="P194">
        <v>2025</v>
      </c>
      <c r="Q194">
        <v>11</v>
      </c>
      <c r="R194" t="s">
        <v>1233</v>
      </c>
      <c r="S194" t="str">
        <f t="shared" si="4"/>
        <v/>
      </c>
      <c r="T194" t="str">
        <f t="shared" si="5"/>
        <v>49</v>
      </c>
    </row>
    <row r="195" spans="1:20">
      <c r="A195">
        <v>6032932871</v>
      </c>
      <c r="B195" t="s">
        <v>1300</v>
      </c>
      <c r="C195">
        <v>3909828603</v>
      </c>
      <c r="D195" t="s">
        <v>1620</v>
      </c>
      <c r="E195" t="s">
        <v>53</v>
      </c>
      <c r="F195" t="s">
        <v>891</v>
      </c>
      <c r="G195">
        <v>4110100</v>
      </c>
      <c r="H195" t="s">
        <v>1640</v>
      </c>
      <c r="I195" t="s">
        <v>1618</v>
      </c>
      <c r="J195">
        <v>4000018757</v>
      </c>
      <c r="K195" t="s">
        <v>47</v>
      </c>
      <c r="L195">
        <v>34987255</v>
      </c>
      <c r="M195" t="s">
        <v>1641</v>
      </c>
      <c r="N195" s="45">
        <v>-6269</v>
      </c>
      <c r="O195">
        <v>4</v>
      </c>
      <c r="P195">
        <v>2025</v>
      </c>
      <c r="Q195">
        <v>12</v>
      </c>
      <c r="R195" t="s">
        <v>1233</v>
      </c>
      <c r="S195" t="str">
        <f t="shared" ref="S195:S258" si="6">+IFERROR(MONTH(R195),"")</f>
        <v/>
      </c>
      <c r="T195" t="str">
        <f t="shared" ref="T195:T258" si="7">+RIGHT(F195,2)</f>
        <v>49</v>
      </c>
    </row>
    <row r="196" spans="1:20">
      <c r="A196">
        <v>6032932871</v>
      </c>
      <c r="B196" t="s">
        <v>1300</v>
      </c>
      <c r="C196">
        <v>3909828603</v>
      </c>
      <c r="D196" t="s">
        <v>1620</v>
      </c>
      <c r="E196" t="s">
        <v>53</v>
      </c>
      <c r="F196" t="s">
        <v>892</v>
      </c>
      <c r="G196">
        <v>4110100</v>
      </c>
      <c r="H196" t="s">
        <v>1640</v>
      </c>
      <c r="I196" t="s">
        <v>1618</v>
      </c>
      <c r="J196">
        <v>4000018757</v>
      </c>
      <c r="K196" t="s">
        <v>47</v>
      </c>
      <c r="L196">
        <v>34987255</v>
      </c>
      <c r="M196" t="s">
        <v>1641</v>
      </c>
      <c r="N196" s="45">
        <v>-6097</v>
      </c>
      <c r="O196">
        <v>4</v>
      </c>
      <c r="P196">
        <v>2025</v>
      </c>
      <c r="Q196">
        <v>13</v>
      </c>
      <c r="R196" t="s">
        <v>1233</v>
      </c>
      <c r="S196" t="str">
        <f t="shared" si="6"/>
        <v/>
      </c>
      <c r="T196" t="str">
        <f t="shared" si="7"/>
        <v>49</v>
      </c>
    </row>
    <row r="197" spans="1:20">
      <c r="A197">
        <v>6032932871</v>
      </c>
      <c r="B197" t="s">
        <v>1300</v>
      </c>
      <c r="C197">
        <v>3909828603</v>
      </c>
      <c r="D197" t="s">
        <v>1620</v>
      </c>
      <c r="E197" t="s">
        <v>53</v>
      </c>
      <c r="F197" t="s">
        <v>893</v>
      </c>
      <c r="G197">
        <v>4110100</v>
      </c>
      <c r="H197" t="s">
        <v>1640</v>
      </c>
      <c r="I197" t="s">
        <v>1618</v>
      </c>
      <c r="J197">
        <v>4000018757</v>
      </c>
      <c r="K197" t="s">
        <v>47</v>
      </c>
      <c r="L197">
        <v>34987255</v>
      </c>
      <c r="M197" t="s">
        <v>1641</v>
      </c>
      <c r="N197" s="45">
        <v>-11603</v>
      </c>
      <c r="O197">
        <v>4</v>
      </c>
      <c r="P197">
        <v>2025</v>
      </c>
      <c r="Q197">
        <v>14</v>
      </c>
      <c r="R197" t="s">
        <v>1233</v>
      </c>
      <c r="S197" t="str">
        <f t="shared" si="6"/>
        <v/>
      </c>
      <c r="T197" t="str">
        <f t="shared" si="7"/>
        <v>49</v>
      </c>
    </row>
    <row r="198" spans="1:20">
      <c r="A198">
        <v>6032932871</v>
      </c>
      <c r="B198" t="s">
        <v>1300</v>
      </c>
      <c r="C198">
        <v>3909828603</v>
      </c>
      <c r="D198" t="s">
        <v>1620</v>
      </c>
      <c r="E198" t="s">
        <v>53</v>
      </c>
      <c r="F198" t="s">
        <v>894</v>
      </c>
      <c r="G198">
        <v>4110100</v>
      </c>
      <c r="H198" t="s">
        <v>1640</v>
      </c>
      <c r="I198" t="s">
        <v>1618</v>
      </c>
      <c r="J198">
        <v>4000018757</v>
      </c>
      <c r="K198" t="s">
        <v>47</v>
      </c>
      <c r="L198">
        <v>34987255</v>
      </c>
      <c r="M198" t="s">
        <v>1641</v>
      </c>
      <c r="N198" s="45">
        <v>-6820</v>
      </c>
      <c r="O198">
        <v>4</v>
      </c>
      <c r="P198">
        <v>2025</v>
      </c>
      <c r="Q198">
        <v>15</v>
      </c>
      <c r="R198" t="s">
        <v>1233</v>
      </c>
      <c r="S198" t="str">
        <f t="shared" si="6"/>
        <v/>
      </c>
      <c r="T198" t="str">
        <f t="shared" si="7"/>
        <v>49</v>
      </c>
    </row>
    <row r="199" spans="1:20">
      <c r="A199">
        <v>6032932871</v>
      </c>
      <c r="B199" t="s">
        <v>1300</v>
      </c>
      <c r="C199">
        <v>3909828603</v>
      </c>
      <c r="D199" t="s">
        <v>1620</v>
      </c>
      <c r="E199" t="s">
        <v>53</v>
      </c>
      <c r="F199" t="s">
        <v>895</v>
      </c>
      <c r="G199">
        <v>4110100</v>
      </c>
      <c r="H199" t="s">
        <v>1640</v>
      </c>
      <c r="I199" t="s">
        <v>1618</v>
      </c>
      <c r="J199">
        <v>4000018757</v>
      </c>
      <c r="K199" t="s">
        <v>47</v>
      </c>
      <c r="L199">
        <v>34987255</v>
      </c>
      <c r="M199" t="s">
        <v>1641</v>
      </c>
      <c r="N199" s="45">
        <v>-4955</v>
      </c>
      <c r="O199">
        <v>4</v>
      </c>
      <c r="P199">
        <v>2025</v>
      </c>
      <c r="Q199">
        <v>16</v>
      </c>
      <c r="R199" t="s">
        <v>1233</v>
      </c>
      <c r="S199" t="str">
        <f t="shared" si="6"/>
        <v/>
      </c>
      <c r="T199" t="str">
        <f t="shared" si="7"/>
        <v>49</v>
      </c>
    </row>
    <row r="200" spans="1:20">
      <c r="A200">
        <v>6032932871</v>
      </c>
      <c r="B200" t="s">
        <v>1300</v>
      </c>
      <c r="C200">
        <v>3909828603</v>
      </c>
      <c r="D200" t="s">
        <v>1620</v>
      </c>
      <c r="E200" t="s">
        <v>53</v>
      </c>
      <c r="F200" t="s">
        <v>896</v>
      </c>
      <c r="G200">
        <v>4110100</v>
      </c>
      <c r="H200" t="s">
        <v>1640</v>
      </c>
      <c r="I200" t="s">
        <v>1618</v>
      </c>
      <c r="J200">
        <v>4000018757</v>
      </c>
      <c r="K200" t="s">
        <v>47</v>
      </c>
      <c r="L200">
        <v>34987255</v>
      </c>
      <c r="M200" t="s">
        <v>1641</v>
      </c>
      <c r="N200" s="45">
        <v>-6111</v>
      </c>
      <c r="O200">
        <v>4</v>
      </c>
      <c r="P200">
        <v>2025</v>
      </c>
      <c r="Q200">
        <v>17</v>
      </c>
      <c r="R200" t="s">
        <v>1233</v>
      </c>
      <c r="S200" t="str">
        <f t="shared" si="6"/>
        <v/>
      </c>
      <c r="T200" t="str">
        <f t="shared" si="7"/>
        <v>49</v>
      </c>
    </row>
    <row r="201" spans="1:20">
      <c r="A201">
        <v>6032932871</v>
      </c>
      <c r="B201" t="s">
        <v>1300</v>
      </c>
      <c r="C201">
        <v>3909828603</v>
      </c>
      <c r="D201" t="s">
        <v>1620</v>
      </c>
      <c r="E201" t="s">
        <v>53</v>
      </c>
      <c r="F201" t="s">
        <v>842</v>
      </c>
      <c r="G201">
        <v>4110100</v>
      </c>
      <c r="H201" t="s">
        <v>1640</v>
      </c>
      <c r="I201" t="s">
        <v>1618</v>
      </c>
      <c r="J201">
        <v>4000018757</v>
      </c>
      <c r="K201" t="s">
        <v>47</v>
      </c>
      <c r="L201">
        <v>34987255</v>
      </c>
      <c r="M201" t="s">
        <v>1641</v>
      </c>
      <c r="N201" s="45">
        <v>-13957</v>
      </c>
      <c r="O201">
        <v>4</v>
      </c>
      <c r="P201">
        <v>2025</v>
      </c>
      <c r="Q201">
        <v>18</v>
      </c>
      <c r="R201" t="s">
        <v>1233</v>
      </c>
      <c r="S201" t="str">
        <f t="shared" si="6"/>
        <v/>
      </c>
      <c r="T201" t="str">
        <f t="shared" si="7"/>
        <v>49</v>
      </c>
    </row>
    <row r="202" spans="1:20">
      <c r="A202">
        <v>6032932871</v>
      </c>
      <c r="B202" t="s">
        <v>1300</v>
      </c>
      <c r="C202">
        <v>3909828603</v>
      </c>
      <c r="D202" t="s">
        <v>1620</v>
      </c>
      <c r="E202" t="s">
        <v>53</v>
      </c>
      <c r="F202" t="s">
        <v>897</v>
      </c>
      <c r="G202">
        <v>4110100</v>
      </c>
      <c r="H202" t="s">
        <v>1640</v>
      </c>
      <c r="I202" t="s">
        <v>1618</v>
      </c>
      <c r="J202">
        <v>4000018757</v>
      </c>
      <c r="K202" t="s">
        <v>47</v>
      </c>
      <c r="L202">
        <v>34987255</v>
      </c>
      <c r="M202" t="s">
        <v>1641</v>
      </c>
      <c r="N202" s="45">
        <v>-15727</v>
      </c>
      <c r="O202">
        <v>4</v>
      </c>
      <c r="P202">
        <v>2025</v>
      </c>
      <c r="Q202">
        <v>19</v>
      </c>
      <c r="R202" t="s">
        <v>1233</v>
      </c>
      <c r="S202" t="str">
        <f t="shared" si="6"/>
        <v/>
      </c>
      <c r="T202" t="str">
        <f t="shared" si="7"/>
        <v>49</v>
      </c>
    </row>
    <row r="203" spans="1:20">
      <c r="A203">
        <v>6032932871</v>
      </c>
      <c r="B203" t="s">
        <v>1300</v>
      </c>
      <c r="C203">
        <v>3909828603</v>
      </c>
      <c r="D203" t="s">
        <v>1620</v>
      </c>
      <c r="E203" t="s">
        <v>53</v>
      </c>
      <c r="F203" t="s">
        <v>898</v>
      </c>
      <c r="G203">
        <v>4110100</v>
      </c>
      <c r="H203" t="s">
        <v>1640</v>
      </c>
      <c r="I203" t="s">
        <v>1618</v>
      </c>
      <c r="J203">
        <v>4000018757</v>
      </c>
      <c r="K203" t="s">
        <v>47</v>
      </c>
      <c r="L203">
        <v>34987255</v>
      </c>
      <c r="M203" t="s">
        <v>1641</v>
      </c>
      <c r="N203" s="45">
        <v>-9585</v>
      </c>
      <c r="O203">
        <v>4</v>
      </c>
      <c r="P203">
        <v>2025</v>
      </c>
      <c r="Q203">
        <v>20</v>
      </c>
      <c r="R203" t="s">
        <v>1233</v>
      </c>
      <c r="S203" t="str">
        <f t="shared" si="6"/>
        <v/>
      </c>
      <c r="T203" t="str">
        <f t="shared" si="7"/>
        <v>49</v>
      </c>
    </row>
    <row r="204" spans="1:20">
      <c r="A204">
        <v>6032932871</v>
      </c>
      <c r="B204" t="s">
        <v>1300</v>
      </c>
      <c r="C204">
        <v>3909828603</v>
      </c>
      <c r="D204" t="s">
        <v>1620</v>
      </c>
      <c r="E204" t="s">
        <v>53</v>
      </c>
      <c r="F204" t="s">
        <v>899</v>
      </c>
      <c r="G204">
        <v>4110100</v>
      </c>
      <c r="H204" t="s">
        <v>1640</v>
      </c>
      <c r="I204" t="s">
        <v>1618</v>
      </c>
      <c r="J204">
        <v>4000018757</v>
      </c>
      <c r="K204" t="s">
        <v>47</v>
      </c>
      <c r="L204">
        <v>34987255</v>
      </c>
      <c r="M204" t="s">
        <v>1641</v>
      </c>
      <c r="N204" s="45">
        <v>-11650</v>
      </c>
      <c r="O204">
        <v>4</v>
      </c>
      <c r="P204">
        <v>2025</v>
      </c>
      <c r="Q204">
        <v>21</v>
      </c>
      <c r="R204" t="s">
        <v>1233</v>
      </c>
      <c r="S204" t="str">
        <f t="shared" si="6"/>
        <v/>
      </c>
      <c r="T204" t="str">
        <f t="shared" si="7"/>
        <v>49</v>
      </c>
    </row>
    <row r="205" spans="1:20">
      <c r="A205">
        <v>6032932871</v>
      </c>
      <c r="B205" t="s">
        <v>1300</v>
      </c>
      <c r="C205">
        <v>3909828603</v>
      </c>
      <c r="D205" t="s">
        <v>1620</v>
      </c>
      <c r="E205" t="s">
        <v>53</v>
      </c>
      <c r="F205" t="s">
        <v>900</v>
      </c>
      <c r="G205">
        <v>4110100</v>
      </c>
      <c r="H205" t="s">
        <v>1640</v>
      </c>
      <c r="I205" t="s">
        <v>1618</v>
      </c>
      <c r="J205">
        <v>4000018757</v>
      </c>
      <c r="K205" t="s">
        <v>47</v>
      </c>
      <c r="L205">
        <v>34987255</v>
      </c>
      <c r="M205" t="s">
        <v>1641</v>
      </c>
      <c r="N205" s="45">
        <v>-7255</v>
      </c>
      <c r="O205">
        <v>4</v>
      </c>
      <c r="P205">
        <v>2025</v>
      </c>
      <c r="Q205">
        <v>22</v>
      </c>
      <c r="R205" t="s">
        <v>1233</v>
      </c>
      <c r="S205" t="str">
        <f t="shared" si="6"/>
        <v/>
      </c>
      <c r="T205" t="str">
        <f t="shared" si="7"/>
        <v>49</v>
      </c>
    </row>
    <row r="206" spans="1:20">
      <c r="A206">
        <v>6032932871</v>
      </c>
      <c r="B206" t="s">
        <v>1300</v>
      </c>
      <c r="C206">
        <v>3909828603</v>
      </c>
      <c r="D206" t="s">
        <v>1620</v>
      </c>
      <c r="E206" t="s">
        <v>53</v>
      </c>
      <c r="F206" t="s">
        <v>901</v>
      </c>
      <c r="G206">
        <v>4110100</v>
      </c>
      <c r="H206" t="s">
        <v>1640</v>
      </c>
      <c r="I206" t="s">
        <v>1618</v>
      </c>
      <c r="J206">
        <v>4000018757</v>
      </c>
      <c r="K206" t="s">
        <v>47</v>
      </c>
      <c r="L206">
        <v>34987255</v>
      </c>
      <c r="M206" t="s">
        <v>1641</v>
      </c>
      <c r="N206" s="45">
        <v>-8309</v>
      </c>
      <c r="O206">
        <v>4</v>
      </c>
      <c r="P206">
        <v>2025</v>
      </c>
      <c r="Q206">
        <v>23</v>
      </c>
      <c r="R206" t="s">
        <v>1233</v>
      </c>
      <c r="S206" t="str">
        <f t="shared" si="6"/>
        <v/>
      </c>
      <c r="T206" t="str">
        <f t="shared" si="7"/>
        <v>49</v>
      </c>
    </row>
    <row r="207" spans="1:20">
      <c r="A207">
        <v>6032932871</v>
      </c>
      <c r="B207" t="s">
        <v>1300</v>
      </c>
      <c r="C207">
        <v>3909828603</v>
      </c>
      <c r="D207" t="s">
        <v>1620</v>
      </c>
      <c r="E207" t="s">
        <v>53</v>
      </c>
      <c r="F207" t="s">
        <v>902</v>
      </c>
      <c r="G207">
        <v>4110100</v>
      </c>
      <c r="H207" t="s">
        <v>1640</v>
      </c>
      <c r="I207" t="s">
        <v>1618</v>
      </c>
      <c r="J207">
        <v>4000018757</v>
      </c>
      <c r="K207" t="s">
        <v>47</v>
      </c>
      <c r="L207">
        <v>34987255</v>
      </c>
      <c r="M207" t="s">
        <v>1641</v>
      </c>
      <c r="N207" s="45">
        <v>-3544</v>
      </c>
      <c r="O207">
        <v>4</v>
      </c>
      <c r="P207">
        <v>2025</v>
      </c>
      <c r="Q207">
        <v>24</v>
      </c>
      <c r="R207" t="s">
        <v>1233</v>
      </c>
      <c r="S207" t="str">
        <f t="shared" si="6"/>
        <v/>
      </c>
      <c r="T207" t="str">
        <f t="shared" si="7"/>
        <v>49</v>
      </c>
    </row>
    <row r="208" spans="1:20">
      <c r="A208">
        <v>6032932871</v>
      </c>
      <c r="B208" t="s">
        <v>1300</v>
      </c>
      <c r="C208">
        <v>3909828603</v>
      </c>
      <c r="D208" t="s">
        <v>1620</v>
      </c>
      <c r="E208" t="s">
        <v>53</v>
      </c>
      <c r="F208" t="s">
        <v>903</v>
      </c>
      <c r="G208">
        <v>4110100</v>
      </c>
      <c r="H208" t="s">
        <v>1640</v>
      </c>
      <c r="I208" t="s">
        <v>1618</v>
      </c>
      <c r="J208">
        <v>4000018757</v>
      </c>
      <c r="K208" t="s">
        <v>47</v>
      </c>
      <c r="L208">
        <v>34987255</v>
      </c>
      <c r="M208" t="s">
        <v>1641</v>
      </c>
      <c r="N208" s="45">
        <v>-19960</v>
      </c>
      <c r="O208">
        <v>4</v>
      </c>
      <c r="P208">
        <v>2025</v>
      </c>
      <c r="Q208">
        <v>25</v>
      </c>
      <c r="R208" t="s">
        <v>1233</v>
      </c>
      <c r="S208" t="str">
        <f t="shared" si="6"/>
        <v/>
      </c>
      <c r="T208" t="str">
        <f t="shared" si="7"/>
        <v>49</v>
      </c>
    </row>
    <row r="209" spans="1:20">
      <c r="A209">
        <v>6032932871</v>
      </c>
      <c r="B209" t="s">
        <v>1300</v>
      </c>
      <c r="C209">
        <v>3909828603</v>
      </c>
      <c r="D209" t="s">
        <v>1620</v>
      </c>
      <c r="E209" t="s">
        <v>53</v>
      </c>
      <c r="F209" t="s">
        <v>904</v>
      </c>
      <c r="G209">
        <v>4110100</v>
      </c>
      <c r="H209" t="s">
        <v>1640</v>
      </c>
      <c r="I209" t="s">
        <v>1618</v>
      </c>
      <c r="J209">
        <v>4000018757</v>
      </c>
      <c r="K209" t="s">
        <v>47</v>
      </c>
      <c r="L209">
        <v>34987255</v>
      </c>
      <c r="M209" t="s">
        <v>1641</v>
      </c>
      <c r="N209" s="45">
        <v>-7062</v>
      </c>
      <c r="O209">
        <v>4</v>
      </c>
      <c r="P209">
        <v>2025</v>
      </c>
      <c r="Q209">
        <v>26</v>
      </c>
      <c r="R209" t="s">
        <v>1233</v>
      </c>
      <c r="S209" t="str">
        <f t="shared" si="6"/>
        <v/>
      </c>
      <c r="T209" t="str">
        <f t="shared" si="7"/>
        <v>49</v>
      </c>
    </row>
    <row r="210" spans="1:20">
      <c r="A210">
        <v>6032932871</v>
      </c>
      <c r="B210" t="s">
        <v>1300</v>
      </c>
      <c r="C210">
        <v>3909828603</v>
      </c>
      <c r="D210" t="s">
        <v>1620</v>
      </c>
      <c r="E210" t="s">
        <v>53</v>
      </c>
      <c r="F210" t="s">
        <v>905</v>
      </c>
      <c r="G210">
        <v>4110100</v>
      </c>
      <c r="H210" t="s">
        <v>1640</v>
      </c>
      <c r="I210" t="s">
        <v>1618</v>
      </c>
      <c r="J210">
        <v>4000018757</v>
      </c>
      <c r="K210" t="s">
        <v>47</v>
      </c>
      <c r="L210">
        <v>34987255</v>
      </c>
      <c r="M210" t="s">
        <v>1641</v>
      </c>
      <c r="N210" s="45">
        <v>-10078</v>
      </c>
      <c r="O210">
        <v>4</v>
      </c>
      <c r="P210">
        <v>2025</v>
      </c>
      <c r="Q210">
        <v>27</v>
      </c>
      <c r="R210" t="s">
        <v>1233</v>
      </c>
      <c r="S210" t="str">
        <f t="shared" si="6"/>
        <v/>
      </c>
      <c r="T210" t="str">
        <f t="shared" si="7"/>
        <v>49</v>
      </c>
    </row>
    <row r="211" spans="1:20">
      <c r="A211">
        <v>6032932871</v>
      </c>
      <c r="B211" t="s">
        <v>1300</v>
      </c>
      <c r="C211">
        <v>3909828603</v>
      </c>
      <c r="D211" t="s">
        <v>1620</v>
      </c>
      <c r="E211" t="s">
        <v>53</v>
      </c>
      <c r="F211" t="s">
        <v>906</v>
      </c>
      <c r="G211">
        <v>4110100</v>
      </c>
      <c r="H211" t="s">
        <v>1640</v>
      </c>
      <c r="I211" t="s">
        <v>1618</v>
      </c>
      <c r="J211">
        <v>4000018757</v>
      </c>
      <c r="K211" t="s">
        <v>47</v>
      </c>
      <c r="L211">
        <v>34987255</v>
      </c>
      <c r="M211" t="s">
        <v>1641</v>
      </c>
      <c r="N211" s="45">
        <v>-12597</v>
      </c>
      <c r="O211">
        <v>4</v>
      </c>
      <c r="P211">
        <v>2025</v>
      </c>
      <c r="Q211">
        <v>28</v>
      </c>
      <c r="R211" t="s">
        <v>1233</v>
      </c>
      <c r="S211" t="str">
        <f t="shared" si="6"/>
        <v/>
      </c>
      <c r="T211" t="str">
        <f t="shared" si="7"/>
        <v>49</v>
      </c>
    </row>
    <row r="212" spans="1:20">
      <c r="A212">
        <v>6032932871</v>
      </c>
      <c r="B212" t="s">
        <v>1300</v>
      </c>
      <c r="C212">
        <v>3909828603</v>
      </c>
      <c r="D212" t="s">
        <v>1620</v>
      </c>
      <c r="E212" t="s">
        <v>53</v>
      </c>
      <c r="F212" t="s">
        <v>907</v>
      </c>
      <c r="G212">
        <v>4110100</v>
      </c>
      <c r="H212" t="s">
        <v>1640</v>
      </c>
      <c r="I212" t="s">
        <v>1618</v>
      </c>
      <c r="J212">
        <v>4000018757</v>
      </c>
      <c r="K212" t="s">
        <v>47</v>
      </c>
      <c r="L212">
        <v>34987255</v>
      </c>
      <c r="M212" t="s">
        <v>1641</v>
      </c>
      <c r="N212" s="45">
        <v>-15498</v>
      </c>
      <c r="O212">
        <v>4</v>
      </c>
      <c r="P212">
        <v>2025</v>
      </c>
      <c r="Q212">
        <v>29</v>
      </c>
      <c r="R212" t="s">
        <v>1233</v>
      </c>
      <c r="S212" t="str">
        <f t="shared" si="6"/>
        <v/>
      </c>
      <c r="T212" t="str">
        <f t="shared" si="7"/>
        <v>49</v>
      </c>
    </row>
    <row r="213" spans="1:20">
      <c r="A213">
        <v>6032932871</v>
      </c>
      <c r="B213" t="s">
        <v>1300</v>
      </c>
      <c r="C213">
        <v>3909828603</v>
      </c>
      <c r="D213" t="s">
        <v>1620</v>
      </c>
      <c r="E213" t="s">
        <v>53</v>
      </c>
      <c r="F213" t="s">
        <v>908</v>
      </c>
      <c r="G213">
        <v>4110100</v>
      </c>
      <c r="H213" t="s">
        <v>1640</v>
      </c>
      <c r="I213" t="s">
        <v>1618</v>
      </c>
      <c r="J213">
        <v>4000018757</v>
      </c>
      <c r="K213" t="s">
        <v>47</v>
      </c>
      <c r="L213">
        <v>34987255</v>
      </c>
      <c r="M213" t="s">
        <v>1641</v>
      </c>
      <c r="N213" s="45">
        <v>-6018</v>
      </c>
      <c r="O213">
        <v>4</v>
      </c>
      <c r="P213">
        <v>2025</v>
      </c>
      <c r="Q213">
        <v>30</v>
      </c>
      <c r="R213" t="s">
        <v>1233</v>
      </c>
      <c r="S213" t="str">
        <f t="shared" si="6"/>
        <v/>
      </c>
      <c r="T213" t="str">
        <f t="shared" si="7"/>
        <v>49</v>
      </c>
    </row>
    <row r="214" spans="1:20">
      <c r="A214">
        <v>6032932871</v>
      </c>
      <c r="B214" t="s">
        <v>1300</v>
      </c>
      <c r="C214">
        <v>3909828603</v>
      </c>
      <c r="D214" t="s">
        <v>1620</v>
      </c>
      <c r="E214" t="s">
        <v>53</v>
      </c>
      <c r="F214" t="s">
        <v>909</v>
      </c>
      <c r="G214">
        <v>4110100</v>
      </c>
      <c r="H214" t="s">
        <v>1640</v>
      </c>
      <c r="I214" t="s">
        <v>1618</v>
      </c>
      <c r="J214">
        <v>4000018757</v>
      </c>
      <c r="K214" t="s">
        <v>47</v>
      </c>
      <c r="L214">
        <v>34987255</v>
      </c>
      <c r="M214" t="s">
        <v>1641</v>
      </c>
      <c r="N214" s="45">
        <v>-13834</v>
      </c>
      <c r="O214">
        <v>4</v>
      </c>
      <c r="P214">
        <v>2025</v>
      </c>
      <c r="Q214">
        <v>31</v>
      </c>
      <c r="R214" t="s">
        <v>1233</v>
      </c>
      <c r="S214" t="str">
        <f t="shared" si="6"/>
        <v/>
      </c>
      <c r="T214" t="str">
        <f t="shared" si="7"/>
        <v>49</v>
      </c>
    </row>
    <row r="215" spans="1:20">
      <c r="A215">
        <v>6032932871</v>
      </c>
      <c r="B215" t="s">
        <v>1300</v>
      </c>
      <c r="C215">
        <v>3909828603</v>
      </c>
      <c r="D215" t="s">
        <v>1620</v>
      </c>
      <c r="E215" t="s">
        <v>53</v>
      </c>
      <c r="F215" t="s">
        <v>910</v>
      </c>
      <c r="G215">
        <v>4110100</v>
      </c>
      <c r="H215" t="s">
        <v>1640</v>
      </c>
      <c r="I215" t="s">
        <v>1618</v>
      </c>
      <c r="J215">
        <v>4000018757</v>
      </c>
      <c r="K215" t="s">
        <v>47</v>
      </c>
      <c r="L215">
        <v>34987255</v>
      </c>
      <c r="M215" t="s">
        <v>1641</v>
      </c>
      <c r="N215" s="45">
        <v>-11981</v>
      </c>
      <c r="O215">
        <v>4</v>
      </c>
      <c r="P215">
        <v>2025</v>
      </c>
      <c r="Q215">
        <v>32</v>
      </c>
      <c r="R215" t="s">
        <v>1233</v>
      </c>
      <c r="S215" t="str">
        <f t="shared" si="6"/>
        <v/>
      </c>
      <c r="T215" t="str">
        <f t="shared" si="7"/>
        <v>49</v>
      </c>
    </row>
    <row r="216" spans="1:20">
      <c r="A216">
        <v>6032932871</v>
      </c>
      <c r="B216" t="s">
        <v>1300</v>
      </c>
      <c r="C216">
        <v>3909828603</v>
      </c>
      <c r="D216" t="s">
        <v>1620</v>
      </c>
      <c r="E216" t="s">
        <v>53</v>
      </c>
      <c r="F216" t="s">
        <v>911</v>
      </c>
      <c r="G216">
        <v>4110100</v>
      </c>
      <c r="H216" t="s">
        <v>1640</v>
      </c>
      <c r="I216" t="s">
        <v>1618</v>
      </c>
      <c r="J216">
        <v>4000018757</v>
      </c>
      <c r="K216" t="s">
        <v>47</v>
      </c>
      <c r="L216">
        <v>34987255</v>
      </c>
      <c r="M216" t="s">
        <v>1641</v>
      </c>
      <c r="N216" s="45">
        <v>-7951</v>
      </c>
      <c r="O216">
        <v>4</v>
      </c>
      <c r="P216">
        <v>2025</v>
      </c>
      <c r="Q216">
        <v>33</v>
      </c>
      <c r="R216" t="s">
        <v>1233</v>
      </c>
      <c r="S216" t="str">
        <f t="shared" si="6"/>
        <v/>
      </c>
      <c r="T216" t="str">
        <f t="shared" si="7"/>
        <v>49</v>
      </c>
    </row>
    <row r="217" spans="1:20">
      <c r="A217">
        <v>6032932871</v>
      </c>
      <c r="B217" t="s">
        <v>1300</v>
      </c>
      <c r="C217">
        <v>3909828603</v>
      </c>
      <c r="D217" t="s">
        <v>1620</v>
      </c>
      <c r="E217" t="s">
        <v>53</v>
      </c>
      <c r="F217" t="s">
        <v>912</v>
      </c>
      <c r="G217">
        <v>4110100</v>
      </c>
      <c r="H217" t="s">
        <v>1640</v>
      </c>
      <c r="I217" t="s">
        <v>1618</v>
      </c>
      <c r="J217">
        <v>4000018757</v>
      </c>
      <c r="K217" t="s">
        <v>47</v>
      </c>
      <c r="L217">
        <v>34987255</v>
      </c>
      <c r="M217" t="s">
        <v>1641</v>
      </c>
      <c r="N217" s="45">
        <v>-8668</v>
      </c>
      <c r="O217">
        <v>4</v>
      </c>
      <c r="P217">
        <v>2025</v>
      </c>
      <c r="Q217">
        <v>34</v>
      </c>
      <c r="R217" t="s">
        <v>1233</v>
      </c>
      <c r="S217" t="str">
        <f t="shared" si="6"/>
        <v/>
      </c>
      <c r="T217" t="str">
        <f t="shared" si="7"/>
        <v>49</v>
      </c>
    </row>
    <row r="218" spans="1:20">
      <c r="A218">
        <v>6032932871</v>
      </c>
      <c r="B218" t="s">
        <v>1300</v>
      </c>
      <c r="C218">
        <v>3909828603</v>
      </c>
      <c r="D218" t="s">
        <v>1620</v>
      </c>
      <c r="E218" t="s">
        <v>53</v>
      </c>
      <c r="F218" t="s">
        <v>913</v>
      </c>
      <c r="G218">
        <v>4110100</v>
      </c>
      <c r="H218" t="s">
        <v>1640</v>
      </c>
      <c r="I218" t="s">
        <v>1618</v>
      </c>
      <c r="J218">
        <v>4000018757</v>
      </c>
      <c r="K218" t="s">
        <v>47</v>
      </c>
      <c r="L218">
        <v>34987255</v>
      </c>
      <c r="M218" t="s">
        <v>1641</v>
      </c>
      <c r="N218" s="45">
        <v>-11049</v>
      </c>
      <c r="O218">
        <v>4</v>
      </c>
      <c r="P218">
        <v>2025</v>
      </c>
      <c r="Q218">
        <v>35</v>
      </c>
      <c r="R218" t="s">
        <v>1233</v>
      </c>
      <c r="S218" t="str">
        <f t="shared" si="6"/>
        <v/>
      </c>
      <c r="T218" t="str">
        <f t="shared" si="7"/>
        <v>49</v>
      </c>
    </row>
    <row r="219" spans="1:20">
      <c r="A219">
        <v>6033620591</v>
      </c>
      <c r="B219" t="s">
        <v>1300</v>
      </c>
      <c r="C219">
        <v>3909836134</v>
      </c>
      <c r="D219" t="s">
        <v>1620</v>
      </c>
      <c r="E219" t="s">
        <v>53</v>
      </c>
      <c r="F219" t="s">
        <v>728</v>
      </c>
      <c r="G219">
        <v>4112402</v>
      </c>
      <c r="H219" t="s">
        <v>1623</v>
      </c>
      <c r="I219" t="s">
        <v>1618</v>
      </c>
      <c r="J219">
        <v>4000018757</v>
      </c>
      <c r="K219" t="s">
        <v>47</v>
      </c>
      <c r="L219">
        <v>34987492</v>
      </c>
      <c r="M219" t="s">
        <v>1622</v>
      </c>
      <c r="N219" s="45">
        <v>-275210</v>
      </c>
      <c r="O219">
        <v>4</v>
      </c>
      <c r="P219">
        <v>2025</v>
      </c>
      <c r="Q219">
        <v>1</v>
      </c>
      <c r="R219" t="s">
        <v>1233</v>
      </c>
      <c r="S219" t="str">
        <f t="shared" si="6"/>
        <v/>
      </c>
      <c r="T219" t="str">
        <f t="shared" si="7"/>
        <v>57</v>
      </c>
    </row>
    <row r="220" spans="1:20">
      <c r="A220">
        <v>6041547296</v>
      </c>
      <c r="B220" t="s">
        <v>1479</v>
      </c>
      <c r="C220">
        <v>3909922580</v>
      </c>
      <c r="D220" t="s">
        <v>1617</v>
      </c>
      <c r="E220" t="s">
        <v>53</v>
      </c>
      <c r="F220" t="s">
        <v>744</v>
      </c>
      <c r="G220">
        <v>4112402</v>
      </c>
      <c r="H220" t="s">
        <v>1623</v>
      </c>
      <c r="I220" t="s">
        <v>1618</v>
      </c>
      <c r="J220">
        <v>4000018757</v>
      </c>
      <c r="K220" t="s">
        <v>47</v>
      </c>
      <c r="L220">
        <v>34991069</v>
      </c>
      <c r="M220" t="s">
        <v>1642</v>
      </c>
      <c r="N220" s="45">
        <v>-427680</v>
      </c>
      <c r="O220">
        <v>5</v>
      </c>
      <c r="P220">
        <v>2025</v>
      </c>
      <c r="Q220">
        <v>1</v>
      </c>
      <c r="R220" s="20">
        <v>45791</v>
      </c>
      <c r="S220">
        <f t="shared" si="6"/>
        <v>5</v>
      </c>
      <c r="T220" t="str">
        <f t="shared" si="7"/>
        <v>49</v>
      </c>
    </row>
    <row r="221" spans="1:20">
      <c r="A221">
        <v>6041547296</v>
      </c>
      <c r="B221" t="s">
        <v>1479</v>
      </c>
      <c r="C221">
        <v>3909922580</v>
      </c>
      <c r="D221" t="s">
        <v>1617</v>
      </c>
      <c r="E221" t="s">
        <v>53</v>
      </c>
      <c r="F221" t="s">
        <v>728</v>
      </c>
      <c r="G221">
        <v>4112402</v>
      </c>
      <c r="H221" t="s">
        <v>1623</v>
      </c>
      <c r="I221" t="s">
        <v>1618</v>
      </c>
      <c r="J221">
        <v>4000018757</v>
      </c>
      <c r="K221" t="s">
        <v>47</v>
      </c>
      <c r="L221">
        <v>34991069</v>
      </c>
      <c r="M221" t="s">
        <v>1642</v>
      </c>
      <c r="N221" s="45">
        <v>-900073</v>
      </c>
      <c r="O221">
        <v>5</v>
      </c>
      <c r="P221">
        <v>2025</v>
      </c>
      <c r="Q221">
        <v>2</v>
      </c>
      <c r="R221" s="20">
        <v>45791</v>
      </c>
      <c r="S221">
        <f t="shared" si="6"/>
        <v>5</v>
      </c>
      <c r="T221" t="str">
        <f t="shared" si="7"/>
        <v>57</v>
      </c>
    </row>
    <row r="222" spans="1:20">
      <c r="A222">
        <v>6048840002</v>
      </c>
      <c r="B222" t="s">
        <v>1309</v>
      </c>
      <c r="C222">
        <v>3910006414</v>
      </c>
      <c r="D222" t="s">
        <v>1620</v>
      </c>
      <c r="E222" t="s">
        <v>53</v>
      </c>
      <c r="F222" t="s">
        <v>728</v>
      </c>
      <c r="G222">
        <v>4112402</v>
      </c>
      <c r="H222" t="s">
        <v>1623</v>
      </c>
      <c r="I222" t="s">
        <v>1618</v>
      </c>
      <c r="J222">
        <v>4000018757</v>
      </c>
      <c r="K222" t="s">
        <v>47</v>
      </c>
      <c r="L222">
        <v>34994976</v>
      </c>
      <c r="M222" t="s">
        <v>1622</v>
      </c>
      <c r="N222" s="45">
        <v>-98415</v>
      </c>
      <c r="O222">
        <v>5</v>
      </c>
      <c r="P222">
        <v>2025</v>
      </c>
      <c r="Q222">
        <v>1</v>
      </c>
      <c r="R222" t="s">
        <v>1233</v>
      </c>
      <c r="S222" t="str">
        <f t="shared" si="6"/>
        <v/>
      </c>
      <c r="T222" t="str">
        <f t="shared" si="7"/>
        <v>57</v>
      </c>
    </row>
    <row r="223" spans="1:20">
      <c r="A223">
        <v>6051197935</v>
      </c>
      <c r="B223" t="s">
        <v>1468</v>
      </c>
      <c r="C223">
        <v>3910029362</v>
      </c>
      <c r="D223" t="s">
        <v>1620</v>
      </c>
      <c r="E223" t="s">
        <v>53</v>
      </c>
      <c r="F223" t="s">
        <v>728</v>
      </c>
      <c r="G223">
        <v>4110020</v>
      </c>
      <c r="H223" t="s">
        <v>1621</v>
      </c>
      <c r="I223" t="s">
        <v>1618</v>
      </c>
      <c r="J223">
        <v>4000018757</v>
      </c>
      <c r="K223" t="s">
        <v>47</v>
      </c>
      <c r="L223">
        <v>34996045</v>
      </c>
      <c r="M223" t="s">
        <v>1622</v>
      </c>
      <c r="N223" s="45">
        <v>-1979957</v>
      </c>
      <c r="O223">
        <v>5</v>
      </c>
      <c r="P223">
        <v>2025</v>
      </c>
      <c r="Q223">
        <v>1</v>
      </c>
      <c r="R223" t="s">
        <v>1233</v>
      </c>
      <c r="S223" t="str">
        <f t="shared" si="6"/>
        <v/>
      </c>
      <c r="T223" t="str">
        <f t="shared" si="7"/>
        <v>57</v>
      </c>
    </row>
    <row r="224" spans="1:20">
      <c r="A224">
        <v>6053628931</v>
      </c>
      <c r="B224" t="s">
        <v>1449</v>
      </c>
      <c r="C224">
        <v>3910079466</v>
      </c>
      <c r="D224" t="s">
        <v>1620</v>
      </c>
      <c r="E224" t="s">
        <v>53</v>
      </c>
      <c r="F224" t="s">
        <v>774</v>
      </c>
      <c r="G224">
        <v>4114120</v>
      </c>
      <c r="H224" t="s">
        <v>1628</v>
      </c>
      <c r="I224" t="s">
        <v>1618</v>
      </c>
      <c r="J224">
        <v>4000018757</v>
      </c>
      <c r="K224" t="s">
        <v>47</v>
      </c>
      <c r="L224">
        <v>34998297</v>
      </c>
      <c r="M224" t="s">
        <v>1622</v>
      </c>
      <c r="N224" s="45">
        <v>-21492</v>
      </c>
      <c r="O224">
        <v>5</v>
      </c>
      <c r="P224">
        <v>2025</v>
      </c>
      <c r="Q224">
        <v>1</v>
      </c>
      <c r="R224" t="s">
        <v>1233</v>
      </c>
      <c r="S224" t="str">
        <f t="shared" si="6"/>
        <v/>
      </c>
      <c r="T224" t="str">
        <f t="shared" si="7"/>
        <v>57</v>
      </c>
    </row>
    <row r="225" spans="1:20">
      <c r="A225">
        <v>6053628931</v>
      </c>
      <c r="B225" t="s">
        <v>1449</v>
      </c>
      <c r="C225">
        <v>3910079466</v>
      </c>
      <c r="D225" t="s">
        <v>1620</v>
      </c>
      <c r="E225" t="s">
        <v>53</v>
      </c>
      <c r="F225" t="s">
        <v>778</v>
      </c>
      <c r="G225">
        <v>4114120</v>
      </c>
      <c r="H225" t="s">
        <v>1628</v>
      </c>
      <c r="I225" t="s">
        <v>1618</v>
      </c>
      <c r="J225">
        <v>4000018757</v>
      </c>
      <c r="K225" t="s">
        <v>47</v>
      </c>
      <c r="L225">
        <v>34998297</v>
      </c>
      <c r="M225" t="s">
        <v>1622</v>
      </c>
      <c r="N225" s="45">
        <v>-151700</v>
      </c>
      <c r="O225">
        <v>5</v>
      </c>
      <c r="P225">
        <v>2025</v>
      </c>
      <c r="Q225">
        <v>2</v>
      </c>
      <c r="R225" t="s">
        <v>1233</v>
      </c>
      <c r="S225" t="str">
        <f t="shared" si="6"/>
        <v/>
      </c>
      <c r="T225" t="str">
        <f t="shared" si="7"/>
        <v>57</v>
      </c>
    </row>
    <row r="226" spans="1:20">
      <c r="A226">
        <v>6053628931</v>
      </c>
      <c r="B226" t="s">
        <v>1449</v>
      </c>
      <c r="C226">
        <v>3910079466</v>
      </c>
      <c r="D226" t="s">
        <v>1620</v>
      </c>
      <c r="E226" t="s">
        <v>53</v>
      </c>
      <c r="F226" t="s">
        <v>779</v>
      </c>
      <c r="G226">
        <v>4114120</v>
      </c>
      <c r="H226" t="s">
        <v>1628</v>
      </c>
      <c r="I226" t="s">
        <v>1618</v>
      </c>
      <c r="J226">
        <v>4000018757</v>
      </c>
      <c r="K226" t="s">
        <v>47</v>
      </c>
      <c r="L226">
        <v>34998297</v>
      </c>
      <c r="M226" t="s">
        <v>1622</v>
      </c>
      <c r="N226" s="45">
        <v>-276148</v>
      </c>
      <c r="O226">
        <v>5</v>
      </c>
      <c r="P226">
        <v>2025</v>
      </c>
      <c r="Q226">
        <v>3</v>
      </c>
      <c r="R226" t="s">
        <v>1233</v>
      </c>
      <c r="S226" t="str">
        <f t="shared" si="6"/>
        <v/>
      </c>
      <c r="T226" t="str">
        <f t="shared" si="7"/>
        <v>57</v>
      </c>
    </row>
    <row r="227" spans="1:20">
      <c r="A227">
        <v>6053628931</v>
      </c>
      <c r="B227" t="s">
        <v>1449</v>
      </c>
      <c r="C227">
        <v>3910079466</v>
      </c>
      <c r="D227" t="s">
        <v>1620</v>
      </c>
      <c r="E227" t="s">
        <v>53</v>
      </c>
      <c r="F227" t="s">
        <v>780</v>
      </c>
      <c r="G227">
        <v>4114120</v>
      </c>
      <c r="H227" t="s">
        <v>1628</v>
      </c>
      <c r="I227" t="s">
        <v>1618</v>
      </c>
      <c r="J227">
        <v>4000018757</v>
      </c>
      <c r="K227" t="s">
        <v>47</v>
      </c>
      <c r="L227">
        <v>34998297</v>
      </c>
      <c r="M227" t="s">
        <v>1622</v>
      </c>
      <c r="N227" s="45">
        <v>-3865</v>
      </c>
      <c r="O227">
        <v>5</v>
      </c>
      <c r="P227">
        <v>2025</v>
      </c>
      <c r="Q227">
        <v>4</v>
      </c>
      <c r="R227" t="s">
        <v>1233</v>
      </c>
      <c r="S227" t="str">
        <f t="shared" si="6"/>
        <v/>
      </c>
      <c r="T227" t="str">
        <f t="shared" si="7"/>
        <v>57</v>
      </c>
    </row>
    <row r="228" spans="1:20">
      <c r="A228">
        <v>6053628931</v>
      </c>
      <c r="B228" t="s">
        <v>1449</v>
      </c>
      <c r="C228">
        <v>3910079466</v>
      </c>
      <c r="D228" t="s">
        <v>1620</v>
      </c>
      <c r="E228" t="s">
        <v>53</v>
      </c>
      <c r="F228" t="s">
        <v>755</v>
      </c>
      <c r="G228">
        <v>4114120</v>
      </c>
      <c r="H228" t="s">
        <v>1628</v>
      </c>
      <c r="I228" t="s">
        <v>1618</v>
      </c>
      <c r="J228">
        <v>4000018757</v>
      </c>
      <c r="K228" t="s">
        <v>47</v>
      </c>
      <c r="L228">
        <v>34998297</v>
      </c>
      <c r="M228" t="s">
        <v>1622</v>
      </c>
      <c r="N228" s="45">
        <v>-119885</v>
      </c>
      <c r="O228">
        <v>5</v>
      </c>
      <c r="P228">
        <v>2025</v>
      </c>
      <c r="Q228">
        <v>5</v>
      </c>
      <c r="R228" t="s">
        <v>1233</v>
      </c>
      <c r="S228" t="str">
        <f t="shared" si="6"/>
        <v/>
      </c>
      <c r="T228" t="str">
        <f t="shared" si="7"/>
        <v>57</v>
      </c>
    </row>
    <row r="229" spans="1:20">
      <c r="A229">
        <v>6053628931</v>
      </c>
      <c r="B229" t="s">
        <v>1449</v>
      </c>
      <c r="C229">
        <v>3910079466</v>
      </c>
      <c r="D229" t="s">
        <v>1620</v>
      </c>
      <c r="E229" t="s">
        <v>53</v>
      </c>
      <c r="F229" t="s">
        <v>781</v>
      </c>
      <c r="G229">
        <v>4114120</v>
      </c>
      <c r="H229" t="s">
        <v>1628</v>
      </c>
      <c r="I229" t="s">
        <v>1618</v>
      </c>
      <c r="J229">
        <v>4000018757</v>
      </c>
      <c r="K229" t="s">
        <v>47</v>
      </c>
      <c r="L229">
        <v>34998297</v>
      </c>
      <c r="M229" t="s">
        <v>1622</v>
      </c>
      <c r="N229" s="45">
        <v>-124736</v>
      </c>
      <c r="O229">
        <v>5</v>
      </c>
      <c r="P229">
        <v>2025</v>
      </c>
      <c r="Q229">
        <v>6</v>
      </c>
      <c r="R229" t="s">
        <v>1233</v>
      </c>
      <c r="S229" t="str">
        <f t="shared" si="6"/>
        <v/>
      </c>
      <c r="T229" t="str">
        <f t="shared" si="7"/>
        <v>57</v>
      </c>
    </row>
    <row r="230" spans="1:20">
      <c r="A230">
        <v>6053628931</v>
      </c>
      <c r="B230" t="s">
        <v>1449</v>
      </c>
      <c r="C230">
        <v>3910079466</v>
      </c>
      <c r="D230" t="s">
        <v>1620</v>
      </c>
      <c r="E230" t="s">
        <v>53</v>
      </c>
      <c r="F230" t="s">
        <v>782</v>
      </c>
      <c r="G230">
        <v>4114120</v>
      </c>
      <c r="H230" t="s">
        <v>1628</v>
      </c>
      <c r="I230" t="s">
        <v>1618</v>
      </c>
      <c r="J230">
        <v>4000018757</v>
      </c>
      <c r="K230" t="s">
        <v>47</v>
      </c>
      <c r="L230">
        <v>34998297</v>
      </c>
      <c r="M230" t="s">
        <v>1622</v>
      </c>
      <c r="N230" s="45">
        <v>-82841</v>
      </c>
      <c r="O230">
        <v>5</v>
      </c>
      <c r="P230">
        <v>2025</v>
      </c>
      <c r="Q230">
        <v>7</v>
      </c>
      <c r="R230" t="s">
        <v>1233</v>
      </c>
      <c r="S230" t="str">
        <f t="shared" si="6"/>
        <v/>
      </c>
      <c r="T230" t="str">
        <f t="shared" si="7"/>
        <v>57</v>
      </c>
    </row>
    <row r="231" spans="1:20">
      <c r="A231">
        <v>6053628931</v>
      </c>
      <c r="B231" t="s">
        <v>1449</v>
      </c>
      <c r="C231">
        <v>3910079466</v>
      </c>
      <c r="D231" t="s">
        <v>1620</v>
      </c>
      <c r="E231" t="s">
        <v>53</v>
      </c>
      <c r="F231" t="s">
        <v>783</v>
      </c>
      <c r="G231">
        <v>4114120</v>
      </c>
      <c r="H231" t="s">
        <v>1628</v>
      </c>
      <c r="I231" t="s">
        <v>1618</v>
      </c>
      <c r="J231">
        <v>4000018757</v>
      </c>
      <c r="K231" t="s">
        <v>47</v>
      </c>
      <c r="L231">
        <v>34998297</v>
      </c>
      <c r="M231" t="s">
        <v>1622</v>
      </c>
      <c r="N231" s="45">
        <v>-51676</v>
      </c>
      <c r="O231">
        <v>5</v>
      </c>
      <c r="P231">
        <v>2025</v>
      </c>
      <c r="Q231">
        <v>8</v>
      </c>
      <c r="R231" t="s">
        <v>1233</v>
      </c>
      <c r="S231" t="str">
        <f t="shared" si="6"/>
        <v/>
      </c>
      <c r="T231" t="str">
        <f t="shared" si="7"/>
        <v>57</v>
      </c>
    </row>
    <row r="232" spans="1:20">
      <c r="A232">
        <v>6053628931</v>
      </c>
      <c r="B232" t="s">
        <v>1449</v>
      </c>
      <c r="C232">
        <v>3910079466</v>
      </c>
      <c r="D232" t="s">
        <v>1620</v>
      </c>
      <c r="E232" t="s">
        <v>53</v>
      </c>
      <c r="F232" t="s">
        <v>784</v>
      </c>
      <c r="G232">
        <v>4114120</v>
      </c>
      <c r="H232" t="s">
        <v>1628</v>
      </c>
      <c r="I232" t="s">
        <v>1618</v>
      </c>
      <c r="J232">
        <v>4000018757</v>
      </c>
      <c r="K232" t="s">
        <v>47</v>
      </c>
      <c r="L232">
        <v>34998297</v>
      </c>
      <c r="M232" t="s">
        <v>1622</v>
      </c>
      <c r="N232" s="45">
        <v>-94935</v>
      </c>
      <c r="O232">
        <v>5</v>
      </c>
      <c r="P232">
        <v>2025</v>
      </c>
      <c r="Q232">
        <v>9</v>
      </c>
      <c r="R232" t="s">
        <v>1233</v>
      </c>
      <c r="S232" t="str">
        <f t="shared" si="6"/>
        <v/>
      </c>
      <c r="T232" t="str">
        <f t="shared" si="7"/>
        <v>57</v>
      </c>
    </row>
    <row r="233" spans="1:20">
      <c r="A233">
        <v>6053628931</v>
      </c>
      <c r="B233" t="s">
        <v>1449</v>
      </c>
      <c r="C233">
        <v>3910079466</v>
      </c>
      <c r="D233" t="s">
        <v>1620</v>
      </c>
      <c r="E233" t="s">
        <v>53</v>
      </c>
      <c r="F233" t="s">
        <v>785</v>
      </c>
      <c r="G233">
        <v>4114120</v>
      </c>
      <c r="H233" t="s">
        <v>1628</v>
      </c>
      <c r="I233" t="s">
        <v>1618</v>
      </c>
      <c r="J233">
        <v>4000018757</v>
      </c>
      <c r="K233" t="s">
        <v>47</v>
      </c>
      <c r="L233">
        <v>34998297</v>
      </c>
      <c r="M233" t="s">
        <v>1622</v>
      </c>
      <c r="N233" s="45">
        <v>-17183</v>
      </c>
      <c r="O233">
        <v>5</v>
      </c>
      <c r="P233">
        <v>2025</v>
      </c>
      <c r="Q233">
        <v>10</v>
      </c>
      <c r="R233" t="s">
        <v>1233</v>
      </c>
      <c r="S233" t="str">
        <f t="shared" si="6"/>
        <v/>
      </c>
      <c r="T233" t="str">
        <f t="shared" si="7"/>
        <v>57</v>
      </c>
    </row>
    <row r="234" spans="1:20">
      <c r="A234">
        <v>6053628931</v>
      </c>
      <c r="B234" t="s">
        <v>1449</v>
      </c>
      <c r="C234">
        <v>3910079466</v>
      </c>
      <c r="D234" t="s">
        <v>1620</v>
      </c>
      <c r="E234" t="s">
        <v>53</v>
      </c>
      <c r="F234" t="s">
        <v>786</v>
      </c>
      <c r="G234">
        <v>4114120</v>
      </c>
      <c r="H234" t="s">
        <v>1628</v>
      </c>
      <c r="I234" t="s">
        <v>1618</v>
      </c>
      <c r="J234">
        <v>4000018757</v>
      </c>
      <c r="K234" t="s">
        <v>47</v>
      </c>
      <c r="L234">
        <v>34998297</v>
      </c>
      <c r="M234" t="s">
        <v>1622</v>
      </c>
      <c r="N234" s="45">
        <v>-103190</v>
      </c>
      <c r="O234">
        <v>5</v>
      </c>
      <c r="P234">
        <v>2025</v>
      </c>
      <c r="Q234">
        <v>11</v>
      </c>
      <c r="R234" t="s">
        <v>1233</v>
      </c>
      <c r="S234" t="str">
        <f t="shared" si="6"/>
        <v/>
      </c>
      <c r="T234" t="str">
        <f t="shared" si="7"/>
        <v>57</v>
      </c>
    </row>
    <row r="235" spans="1:20">
      <c r="A235">
        <v>6053628931</v>
      </c>
      <c r="B235" t="s">
        <v>1449</v>
      </c>
      <c r="C235">
        <v>3910079466</v>
      </c>
      <c r="D235" t="s">
        <v>1620</v>
      </c>
      <c r="E235" t="s">
        <v>53</v>
      </c>
      <c r="F235" t="s">
        <v>758</v>
      </c>
      <c r="G235">
        <v>4114120</v>
      </c>
      <c r="H235" t="s">
        <v>1628</v>
      </c>
      <c r="I235" t="s">
        <v>1618</v>
      </c>
      <c r="J235">
        <v>4000018757</v>
      </c>
      <c r="K235" t="s">
        <v>47</v>
      </c>
      <c r="L235">
        <v>34998297</v>
      </c>
      <c r="M235" t="s">
        <v>1622</v>
      </c>
      <c r="N235" s="45">
        <v>-193510</v>
      </c>
      <c r="O235">
        <v>5</v>
      </c>
      <c r="P235">
        <v>2025</v>
      </c>
      <c r="Q235">
        <v>12</v>
      </c>
      <c r="R235" t="s">
        <v>1233</v>
      </c>
      <c r="S235" t="str">
        <f t="shared" si="6"/>
        <v/>
      </c>
      <c r="T235" t="str">
        <f t="shared" si="7"/>
        <v>57</v>
      </c>
    </row>
    <row r="236" spans="1:20">
      <c r="A236">
        <v>6053628931</v>
      </c>
      <c r="B236" t="s">
        <v>1449</v>
      </c>
      <c r="C236">
        <v>3910079466</v>
      </c>
      <c r="D236" t="s">
        <v>1620</v>
      </c>
      <c r="E236" t="s">
        <v>53</v>
      </c>
      <c r="F236" t="s">
        <v>787</v>
      </c>
      <c r="G236">
        <v>4114120</v>
      </c>
      <c r="H236" t="s">
        <v>1628</v>
      </c>
      <c r="I236" t="s">
        <v>1618</v>
      </c>
      <c r="J236">
        <v>4000018757</v>
      </c>
      <c r="K236" t="s">
        <v>47</v>
      </c>
      <c r="L236">
        <v>34998297</v>
      </c>
      <c r="M236" t="s">
        <v>1622</v>
      </c>
      <c r="N236" s="45">
        <v>-87764</v>
      </c>
      <c r="O236">
        <v>5</v>
      </c>
      <c r="P236">
        <v>2025</v>
      </c>
      <c r="Q236">
        <v>13</v>
      </c>
      <c r="R236" t="s">
        <v>1233</v>
      </c>
      <c r="S236" t="str">
        <f t="shared" si="6"/>
        <v/>
      </c>
      <c r="T236" t="str">
        <f t="shared" si="7"/>
        <v>57</v>
      </c>
    </row>
    <row r="237" spans="1:20">
      <c r="A237">
        <v>6053628931</v>
      </c>
      <c r="B237" t="s">
        <v>1449</v>
      </c>
      <c r="C237">
        <v>3910079466</v>
      </c>
      <c r="D237" t="s">
        <v>1620</v>
      </c>
      <c r="E237" t="s">
        <v>53</v>
      </c>
      <c r="F237" t="s">
        <v>788</v>
      </c>
      <c r="G237">
        <v>4114120</v>
      </c>
      <c r="H237" t="s">
        <v>1628</v>
      </c>
      <c r="I237" t="s">
        <v>1618</v>
      </c>
      <c r="J237">
        <v>4000018757</v>
      </c>
      <c r="K237" t="s">
        <v>47</v>
      </c>
      <c r="L237">
        <v>34998297</v>
      </c>
      <c r="M237" t="s">
        <v>1622</v>
      </c>
      <c r="N237" s="45">
        <v>-72174</v>
      </c>
      <c r="O237">
        <v>5</v>
      </c>
      <c r="P237">
        <v>2025</v>
      </c>
      <c r="Q237">
        <v>14</v>
      </c>
      <c r="R237" t="s">
        <v>1233</v>
      </c>
      <c r="S237" t="str">
        <f t="shared" si="6"/>
        <v/>
      </c>
      <c r="T237" t="str">
        <f t="shared" si="7"/>
        <v>57</v>
      </c>
    </row>
    <row r="238" spans="1:20">
      <c r="A238">
        <v>6053628931</v>
      </c>
      <c r="B238" t="s">
        <v>1449</v>
      </c>
      <c r="C238">
        <v>3910079466</v>
      </c>
      <c r="D238" t="s">
        <v>1620</v>
      </c>
      <c r="E238" t="s">
        <v>53</v>
      </c>
      <c r="F238" t="s">
        <v>789</v>
      </c>
      <c r="G238">
        <v>4114120</v>
      </c>
      <c r="H238" t="s">
        <v>1628</v>
      </c>
      <c r="I238" t="s">
        <v>1618</v>
      </c>
      <c r="J238">
        <v>4000018757</v>
      </c>
      <c r="K238" t="s">
        <v>47</v>
      </c>
      <c r="L238">
        <v>34998297</v>
      </c>
      <c r="M238" t="s">
        <v>1622</v>
      </c>
      <c r="N238" s="45">
        <v>-105107</v>
      </c>
      <c r="O238">
        <v>5</v>
      </c>
      <c r="P238">
        <v>2025</v>
      </c>
      <c r="Q238">
        <v>15</v>
      </c>
      <c r="R238" t="s">
        <v>1233</v>
      </c>
      <c r="S238" t="str">
        <f t="shared" si="6"/>
        <v/>
      </c>
      <c r="T238" t="str">
        <f t="shared" si="7"/>
        <v>57</v>
      </c>
    </row>
    <row r="239" spans="1:20">
      <c r="A239">
        <v>6053628931</v>
      </c>
      <c r="B239" t="s">
        <v>1449</v>
      </c>
      <c r="C239">
        <v>3910079466</v>
      </c>
      <c r="D239" t="s">
        <v>1620</v>
      </c>
      <c r="E239" t="s">
        <v>53</v>
      </c>
      <c r="F239" t="s">
        <v>790</v>
      </c>
      <c r="G239">
        <v>4114120</v>
      </c>
      <c r="H239" t="s">
        <v>1628</v>
      </c>
      <c r="I239" t="s">
        <v>1618</v>
      </c>
      <c r="J239">
        <v>4000018757</v>
      </c>
      <c r="K239" t="s">
        <v>47</v>
      </c>
      <c r="L239">
        <v>34998297</v>
      </c>
      <c r="M239" t="s">
        <v>1622</v>
      </c>
      <c r="N239" s="45">
        <v>-227846</v>
      </c>
      <c r="O239">
        <v>5</v>
      </c>
      <c r="P239">
        <v>2025</v>
      </c>
      <c r="Q239">
        <v>16</v>
      </c>
      <c r="R239" t="s">
        <v>1233</v>
      </c>
      <c r="S239" t="str">
        <f t="shared" si="6"/>
        <v/>
      </c>
      <c r="T239" t="str">
        <f t="shared" si="7"/>
        <v>57</v>
      </c>
    </row>
    <row r="240" spans="1:20">
      <c r="A240">
        <v>6053628931</v>
      </c>
      <c r="B240" t="s">
        <v>1449</v>
      </c>
      <c r="C240">
        <v>3910079466</v>
      </c>
      <c r="D240" t="s">
        <v>1620</v>
      </c>
      <c r="E240" t="s">
        <v>53</v>
      </c>
      <c r="F240" t="s">
        <v>791</v>
      </c>
      <c r="G240">
        <v>4114120</v>
      </c>
      <c r="H240" t="s">
        <v>1628</v>
      </c>
      <c r="I240" t="s">
        <v>1618</v>
      </c>
      <c r="J240">
        <v>4000018757</v>
      </c>
      <c r="K240" t="s">
        <v>47</v>
      </c>
      <c r="L240">
        <v>34998297</v>
      </c>
      <c r="M240" t="s">
        <v>1622</v>
      </c>
      <c r="N240" s="45">
        <v>-88461</v>
      </c>
      <c r="O240">
        <v>5</v>
      </c>
      <c r="P240">
        <v>2025</v>
      </c>
      <c r="Q240">
        <v>17</v>
      </c>
      <c r="R240" t="s">
        <v>1233</v>
      </c>
      <c r="S240" t="str">
        <f t="shared" si="6"/>
        <v/>
      </c>
      <c r="T240" t="str">
        <f t="shared" si="7"/>
        <v>57</v>
      </c>
    </row>
    <row r="241" spans="1:20">
      <c r="A241">
        <v>6053628931</v>
      </c>
      <c r="B241" t="s">
        <v>1449</v>
      </c>
      <c r="C241">
        <v>3910079466</v>
      </c>
      <c r="D241" t="s">
        <v>1620</v>
      </c>
      <c r="E241" t="s">
        <v>53</v>
      </c>
      <c r="F241" t="s">
        <v>792</v>
      </c>
      <c r="G241">
        <v>4114120</v>
      </c>
      <c r="H241" t="s">
        <v>1628</v>
      </c>
      <c r="I241" t="s">
        <v>1618</v>
      </c>
      <c r="J241">
        <v>4000018757</v>
      </c>
      <c r="K241" t="s">
        <v>47</v>
      </c>
      <c r="L241">
        <v>34998297</v>
      </c>
      <c r="M241" t="s">
        <v>1622</v>
      </c>
      <c r="N241" s="45">
        <v>-229172</v>
      </c>
      <c r="O241">
        <v>5</v>
      </c>
      <c r="P241">
        <v>2025</v>
      </c>
      <c r="Q241">
        <v>18</v>
      </c>
      <c r="R241" t="s">
        <v>1233</v>
      </c>
      <c r="S241" t="str">
        <f t="shared" si="6"/>
        <v/>
      </c>
      <c r="T241" t="str">
        <f t="shared" si="7"/>
        <v>57</v>
      </c>
    </row>
    <row r="242" spans="1:20">
      <c r="A242">
        <v>6053628931</v>
      </c>
      <c r="B242" t="s">
        <v>1449</v>
      </c>
      <c r="C242">
        <v>3910079466</v>
      </c>
      <c r="D242" t="s">
        <v>1620</v>
      </c>
      <c r="E242" t="s">
        <v>53</v>
      </c>
      <c r="F242" t="s">
        <v>793</v>
      </c>
      <c r="G242">
        <v>4114120</v>
      </c>
      <c r="H242" t="s">
        <v>1628</v>
      </c>
      <c r="I242" t="s">
        <v>1618</v>
      </c>
      <c r="J242">
        <v>4000018757</v>
      </c>
      <c r="K242" t="s">
        <v>47</v>
      </c>
      <c r="L242">
        <v>34998297</v>
      </c>
      <c r="M242" t="s">
        <v>1622</v>
      </c>
      <c r="N242" s="45">
        <v>-114133</v>
      </c>
      <c r="O242">
        <v>5</v>
      </c>
      <c r="P242">
        <v>2025</v>
      </c>
      <c r="Q242">
        <v>19</v>
      </c>
      <c r="R242" t="s">
        <v>1233</v>
      </c>
      <c r="S242" t="str">
        <f t="shared" si="6"/>
        <v/>
      </c>
      <c r="T242" t="str">
        <f t="shared" si="7"/>
        <v>57</v>
      </c>
    </row>
    <row r="243" spans="1:20">
      <c r="A243">
        <v>6053628931</v>
      </c>
      <c r="B243" t="s">
        <v>1449</v>
      </c>
      <c r="C243">
        <v>3910079466</v>
      </c>
      <c r="D243" t="s">
        <v>1620</v>
      </c>
      <c r="E243" t="s">
        <v>53</v>
      </c>
      <c r="F243" t="s">
        <v>794</v>
      </c>
      <c r="G243">
        <v>4114120</v>
      </c>
      <c r="H243" t="s">
        <v>1628</v>
      </c>
      <c r="I243" t="s">
        <v>1618</v>
      </c>
      <c r="J243">
        <v>4000018757</v>
      </c>
      <c r="K243" t="s">
        <v>47</v>
      </c>
      <c r="L243">
        <v>34998297</v>
      </c>
      <c r="M243" t="s">
        <v>1622</v>
      </c>
      <c r="N243" s="45">
        <v>-68575</v>
      </c>
      <c r="O243">
        <v>5</v>
      </c>
      <c r="P243">
        <v>2025</v>
      </c>
      <c r="Q243">
        <v>20</v>
      </c>
      <c r="R243" t="s">
        <v>1233</v>
      </c>
      <c r="S243" t="str">
        <f t="shared" si="6"/>
        <v/>
      </c>
      <c r="T243" t="str">
        <f t="shared" si="7"/>
        <v>57</v>
      </c>
    </row>
    <row r="244" spans="1:20">
      <c r="A244">
        <v>6053628931</v>
      </c>
      <c r="B244" t="s">
        <v>1449</v>
      </c>
      <c r="C244">
        <v>3910079466</v>
      </c>
      <c r="D244" t="s">
        <v>1620</v>
      </c>
      <c r="E244" t="s">
        <v>53</v>
      </c>
      <c r="F244" t="s">
        <v>795</v>
      </c>
      <c r="G244">
        <v>4114120</v>
      </c>
      <c r="H244" t="s">
        <v>1628</v>
      </c>
      <c r="I244" t="s">
        <v>1618</v>
      </c>
      <c r="J244">
        <v>4000018757</v>
      </c>
      <c r="K244" t="s">
        <v>47</v>
      </c>
      <c r="L244">
        <v>34998297</v>
      </c>
      <c r="M244" t="s">
        <v>1622</v>
      </c>
      <c r="N244" s="45">
        <v>-85204</v>
      </c>
      <c r="O244">
        <v>5</v>
      </c>
      <c r="P244">
        <v>2025</v>
      </c>
      <c r="Q244">
        <v>21</v>
      </c>
      <c r="R244" t="s">
        <v>1233</v>
      </c>
      <c r="S244" t="str">
        <f t="shared" si="6"/>
        <v/>
      </c>
      <c r="T244" t="str">
        <f t="shared" si="7"/>
        <v>57</v>
      </c>
    </row>
    <row r="245" spans="1:20">
      <c r="A245">
        <v>6053628931</v>
      </c>
      <c r="B245" t="s">
        <v>1449</v>
      </c>
      <c r="C245">
        <v>3910079466</v>
      </c>
      <c r="D245" t="s">
        <v>1620</v>
      </c>
      <c r="E245" t="s">
        <v>53</v>
      </c>
      <c r="F245" t="s">
        <v>796</v>
      </c>
      <c r="G245">
        <v>4114120</v>
      </c>
      <c r="H245" t="s">
        <v>1628</v>
      </c>
      <c r="I245" t="s">
        <v>1618</v>
      </c>
      <c r="J245">
        <v>4000018757</v>
      </c>
      <c r="K245" t="s">
        <v>47</v>
      </c>
      <c r="L245">
        <v>34998297</v>
      </c>
      <c r="M245" t="s">
        <v>1622</v>
      </c>
      <c r="N245" s="45">
        <v>-98079</v>
      </c>
      <c r="O245">
        <v>5</v>
      </c>
      <c r="P245">
        <v>2025</v>
      </c>
      <c r="Q245">
        <v>22</v>
      </c>
      <c r="R245" t="s">
        <v>1233</v>
      </c>
      <c r="S245" t="str">
        <f t="shared" si="6"/>
        <v/>
      </c>
      <c r="T245" t="str">
        <f t="shared" si="7"/>
        <v>57</v>
      </c>
    </row>
    <row r="246" spans="1:20">
      <c r="A246">
        <v>6053628931</v>
      </c>
      <c r="B246" t="s">
        <v>1449</v>
      </c>
      <c r="C246">
        <v>3910079466</v>
      </c>
      <c r="D246" t="s">
        <v>1620</v>
      </c>
      <c r="E246" t="s">
        <v>53</v>
      </c>
      <c r="F246" t="s">
        <v>797</v>
      </c>
      <c r="G246">
        <v>4114120</v>
      </c>
      <c r="H246" t="s">
        <v>1628</v>
      </c>
      <c r="I246" t="s">
        <v>1618</v>
      </c>
      <c r="J246">
        <v>4000018757</v>
      </c>
      <c r="K246" t="s">
        <v>47</v>
      </c>
      <c r="L246">
        <v>34998297</v>
      </c>
      <c r="M246" t="s">
        <v>1622</v>
      </c>
      <c r="N246" s="45">
        <v>-93951</v>
      </c>
      <c r="O246">
        <v>5</v>
      </c>
      <c r="P246">
        <v>2025</v>
      </c>
      <c r="Q246">
        <v>23</v>
      </c>
      <c r="R246" t="s">
        <v>1233</v>
      </c>
      <c r="S246" t="str">
        <f t="shared" si="6"/>
        <v/>
      </c>
      <c r="T246" t="str">
        <f t="shared" si="7"/>
        <v>57</v>
      </c>
    </row>
    <row r="247" spans="1:20">
      <c r="A247">
        <v>6053628931</v>
      </c>
      <c r="B247" t="s">
        <v>1449</v>
      </c>
      <c r="C247">
        <v>3910079466</v>
      </c>
      <c r="D247" t="s">
        <v>1620</v>
      </c>
      <c r="E247" t="s">
        <v>53</v>
      </c>
      <c r="F247" t="s">
        <v>798</v>
      </c>
      <c r="G247">
        <v>4114120</v>
      </c>
      <c r="H247" t="s">
        <v>1628</v>
      </c>
      <c r="I247" t="s">
        <v>1618</v>
      </c>
      <c r="J247">
        <v>4000018757</v>
      </c>
      <c r="K247" t="s">
        <v>47</v>
      </c>
      <c r="L247">
        <v>34998297</v>
      </c>
      <c r="M247" t="s">
        <v>1622</v>
      </c>
      <c r="N247" s="45">
        <v>-104921</v>
      </c>
      <c r="O247">
        <v>5</v>
      </c>
      <c r="P247">
        <v>2025</v>
      </c>
      <c r="Q247">
        <v>24</v>
      </c>
      <c r="R247" t="s">
        <v>1233</v>
      </c>
      <c r="S247" t="str">
        <f t="shared" si="6"/>
        <v/>
      </c>
      <c r="T247" t="str">
        <f t="shared" si="7"/>
        <v>57</v>
      </c>
    </row>
    <row r="248" spans="1:20">
      <c r="A248">
        <v>6053628931</v>
      </c>
      <c r="B248" t="s">
        <v>1449</v>
      </c>
      <c r="C248">
        <v>3910079466</v>
      </c>
      <c r="D248" t="s">
        <v>1620</v>
      </c>
      <c r="E248" t="s">
        <v>53</v>
      </c>
      <c r="F248" t="s">
        <v>799</v>
      </c>
      <c r="G248">
        <v>4114120</v>
      </c>
      <c r="H248" t="s">
        <v>1628</v>
      </c>
      <c r="I248" t="s">
        <v>1618</v>
      </c>
      <c r="J248">
        <v>4000018757</v>
      </c>
      <c r="K248" t="s">
        <v>47</v>
      </c>
      <c r="L248">
        <v>34998297</v>
      </c>
      <c r="M248" t="s">
        <v>1622</v>
      </c>
      <c r="N248" s="45">
        <v>-50092</v>
      </c>
      <c r="O248">
        <v>5</v>
      </c>
      <c r="P248">
        <v>2025</v>
      </c>
      <c r="Q248">
        <v>25</v>
      </c>
      <c r="R248" t="s">
        <v>1233</v>
      </c>
      <c r="S248" t="str">
        <f t="shared" si="6"/>
        <v/>
      </c>
      <c r="T248" t="str">
        <f t="shared" si="7"/>
        <v>57</v>
      </c>
    </row>
    <row r="249" spans="1:20">
      <c r="A249">
        <v>6053628931</v>
      </c>
      <c r="B249" t="s">
        <v>1449</v>
      </c>
      <c r="C249">
        <v>3910079466</v>
      </c>
      <c r="D249" t="s">
        <v>1620</v>
      </c>
      <c r="E249" t="s">
        <v>53</v>
      </c>
      <c r="F249" t="s">
        <v>800</v>
      </c>
      <c r="G249">
        <v>4114120</v>
      </c>
      <c r="H249" t="s">
        <v>1628</v>
      </c>
      <c r="I249" t="s">
        <v>1618</v>
      </c>
      <c r="J249">
        <v>4000018757</v>
      </c>
      <c r="K249" t="s">
        <v>47</v>
      </c>
      <c r="L249">
        <v>34998297</v>
      </c>
      <c r="M249" t="s">
        <v>1622</v>
      </c>
      <c r="N249" s="45">
        <v>-131360</v>
      </c>
      <c r="O249">
        <v>5</v>
      </c>
      <c r="P249">
        <v>2025</v>
      </c>
      <c r="Q249">
        <v>26</v>
      </c>
      <c r="R249" t="s">
        <v>1233</v>
      </c>
      <c r="S249" t="str">
        <f t="shared" si="6"/>
        <v/>
      </c>
      <c r="T249" t="str">
        <f t="shared" si="7"/>
        <v>57</v>
      </c>
    </row>
    <row r="250" spans="1:20">
      <c r="A250">
        <v>6053628931</v>
      </c>
      <c r="B250" t="s">
        <v>1449</v>
      </c>
      <c r="C250">
        <v>3910079466</v>
      </c>
      <c r="D250" t="s">
        <v>1620</v>
      </c>
      <c r="E250" t="s">
        <v>53</v>
      </c>
      <c r="F250" t="s">
        <v>801</v>
      </c>
      <c r="G250">
        <v>4114120</v>
      </c>
      <c r="H250" t="s">
        <v>1628</v>
      </c>
      <c r="I250" t="s">
        <v>1618</v>
      </c>
      <c r="J250">
        <v>4000018757</v>
      </c>
      <c r="K250" t="s">
        <v>47</v>
      </c>
      <c r="L250">
        <v>34998297</v>
      </c>
      <c r="M250" t="s">
        <v>1622</v>
      </c>
      <c r="N250" s="45">
        <v>-46808</v>
      </c>
      <c r="O250">
        <v>5</v>
      </c>
      <c r="P250">
        <v>2025</v>
      </c>
      <c r="Q250">
        <v>27</v>
      </c>
      <c r="R250" t="s">
        <v>1233</v>
      </c>
      <c r="S250" t="str">
        <f t="shared" si="6"/>
        <v/>
      </c>
      <c r="T250" t="str">
        <f t="shared" si="7"/>
        <v>57</v>
      </c>
    </row>
    <row r="251" spans="1:20">
      <c r="A251">
        <v>6053628931</v>
      </c>
      <c r="B251" t="s">
        <v>1449</v>
      </c>
      <c r="C251">
        <v>3910079466</v>
      </c>
      <c r="D251" t="s">
        <v>1620</v>
      </c>
      <c r="E251" t="s">
        <v>53</v>
      </c>
      <c r="F251" t="s">
        <v>802</v>
      </c>
      <c r="G251">
        <v>4114120</v>
      </c>
      <c r="H251" t="s">
        <v>1628</v>
      </c>
      <c r="I251" t="s">
        <v>1618</v>
      </c>
      <c r="J251">
        <v>4000018757</v>
      </c>
      <c r="K251" t="s">
        <v>47</v>
      </c>
      <c r="L251">
        <v>34998297</v>
      </c>
      <c r="M251" t="s">
        <v>1622</v>
      </c>
      <c r="N251" s="45">
        <v>-49749</v>
      </c>
      <c r="O251">
        <v>5</v>
      </c>
      <c r="P251">
        <v>2025</v>
      </c>
      <c r="Q251">
        <v>28</v>
      </c>
      <c r="R251" t="s">
        <v>1233</v>
      </c>
      <c r="S251" t="str">
        <f t="shared" si="6"/>
        <v/>
      </c>
      <c r="T251" t="str">
        <f t="shared" si="7"/>
        <v>57</v>
      </c>
    </row>
    <row r="252" spans="1:20">
      <c r="A252">
        <v>6053628931</v>
      </c>
      <c r="B252" t="s">
        <v>1449</v>
      </c>
      <c r="C252">
        <v>3910079466</v>
      </c>
      <c r="D252" t="s">
        <v>1620</v>
      </c>
      <c r="E252" t="s">
        <v>53</v>
      </c>
      <c r="F252" t="s">
        <v>803</v>
      </c>
      <c r="G252">
        <v>4114120</v>
      </c>
      <c r="H252" t="s">
        <v>1628</v>
      </c>
      <c r="I252" t="s">
        <v>1618</v>
      </c>
      <c r="J252">
        <v>4000018757</v>
      </c>
      <c r="K252" t="s">
        <v>47</v>
      </c>
      <c r="L252">
        <v>34998297</v>
      </c>
      <c r="M252" t="s">
        <v>1622</v>
      </c>
      <c r="N252" s="45">
        <v>-536707</v>
      </c>
      <c r="O252">
        <v>5</v>
      </c>
      <c r="P252">
        <v>2025</v>
      </c>
      <c r="Q252">
        <v>29</v>
      </c>
      <c r="R252" t="s">
        <v>1233</v>
      </c>
      <c r="S252" t="str">
        <f t="shared" si="6"/>
        <v/>
      </c>
      <c r="T252" t="str">
        <f t="shared" si="7"/>
        <v>57</v>
      </c>
    </row>
    <row r="253" spans="1:20">
      <c r="A253">
        <v>6053628931</v>
      </c>
      <c r="B253" t="s">
        <v>1449</v>
      </c>
      <c r="C253">
        <v>3910079466</v>
      </c>
      <c r="D253" t="s">
        <v>1620</v>
      </c>
      <c r="E253" t="s">
        <v>53</v>
      </c>
      <c r="F253" t="s">
        <v>804</v>
      </c>
      <c r="G253">
        <v>4114120</v>
      </c>
      <c r="H253" t="s">
        <v>1628</v>
      </c>
      <c r="I253" t="s">
        <v>1618</v>
      </c>
      <c r="J253">
        <v>4000018757</v>
      </c>
      <c r="K253" t="s">
        <v>47</v>
      </c>
      <c r="L253">
        <v>34998297</v>
      </c>
      <c r="M253" t="s">
        <v>1622</v>
      </c>
      <c r="N253" s="45">
        <v>-87900</v>
      </c>
      <c r="O253">
        <v>5</v>
      </c>
      <c r="P253">
        <v>2025</v>
      </c>
      <c r="Q253">
        <v>30</v>
      </c>
      <c r="R253" t="s">
        <v>1233</v>
      </c>
      <c r="S253" t="str">
        <f t="shared" si="6"/>
        <v/>
      </c>
      <c r="T253" t="str">
        <f t="shared" si="7"/>
        <v>57</v>
      </c>
    </row>
    <row r="254" spans="1:20">
      <c r="A254">
        <v>6053628931</v>
      </c>
      <c r="B254" t="s">
        <v>1449</v>
      </c>
      <c r="C254">
        <v>3910079466</v>
      </c>
      <c r="D254" t="s">
        <v>1620</v>
      </c>
      <c r="E254" t="s">
        <v>53</v>
      </c>
      <c r="F254" t="s">
        <v>805</v>
      </c>
      <c r="G254">
        <v>4114120</v>
      </c>
      <c r="H254" t="s">
        <v>1628</v>
      </c>
      <c r="I254" t="s">
        <v>1618</v>
      </c>
      <c r="J254">
        <v>4000018757</v>
      </c>
      <c r="K254" t="s">
        <v>47</v>
      </c>
      <c r="L254">
        <v>34998297</v>
      </c>
      <c r="M254" t="s">
        <v>1622</v>
      </c>
      <c r="N254" s="45">
        <v>-80287</v>
      </c>
      <c r="O254">
        <v>5</v>
      </c>
      <c r="P254">
        <v>2025</v>
      </c>
      <c r="Q254">
        <v>31</v>
      </c>
      <c r="R254" t="s">
        <v>1233</v>
      </c>
      <c r="S254" t="str">
        <f t="shared" si="6"/>
        <v/>
      </c>
      <c r="T254" t="str">
        <f t="shared" si="7"/>
        <v>57</v>
      </c>
    </row>
    <row r="255" spans="1:20">
      <c r="A255">
        <v>6053628931</v>
      </c>
      <c r="B255" t="s">
        <v>1449</v>
      </c>
      <c r="C255">
        <v>3910079466</v>
      </c>
      <c r="D255" t="s">
        <v>1620</v>
      </c>
      <c r="E255" t="s">
        <v>53</v>
      </c>
      <c r="F255" t="s">
        <v>806</v>
      </c>
      <c r="G255">
        <v>4114120</v>
      </c>
      <c r="H255" t="s">
        <v>1628</v>
      </c>
      <c r="I255" t="s">
        <v>1618</v>
      </c>
      <c r="J255">
        <v>4000018757</v>
      </c>
      <c r="K255" t="s">
        <v>47</v>
      </c>
      <c r="L255">
        <v>34998297</v>
      </c>
      <c r="M255" t="s">
        <v>1622</v>
      </c>
      <c r="N255" s="45">
        <v>-3201</v>
      </c>
      <c r="O255">
        <v>5</v>
      </c>
      <c r="P255">
        <v>2025</v>
      </c>
      <c r="Q255">
        <v>32</v>
      </c>
      <c r="R255" t="s">
        <v>1233</v>
      </c>
      <c r="S255" t="str">
        <f t="shared" si="6"/>
        <v/>
      </c>
      <c r="T255" t="str">
        <f t="shared" si="7"/>
        <v>57</v>
      </c>
    </row>
    <row r="256" spans="1:20">
      <c r="A256">
        <v>6053628931</v>
      </c>
      <c r="B256" t="s">
        <v>1449</v>
      </c>
      <c r="C256">
        <v>3910079466</v>
      </c>
      <c r="D256" t="s">
        <v>1620</v>
      </c>
      <c r="E256" t="s">
        <v>53</v>
      </c>
      <c r="F256" t="s">
        <v>807</v>
      </c>
      <c r="G256">
        <v>4114120</v>
      </c>
      <c r="H256" t="s">
        <v>1628</v>
      </c>
      <c r="I256" t="s">
        <v>1618</v>
      </c>
      <c r="J256">
        <v>4000018757</v>
      </c>
      <c r="K256" t="s">
        <v>47</v>
      </c>
      <c r="L256">
        <v>34998297</v>
      </c>
      <c r="M256" t="s">
        <v>1622</v>
      </c>
      <c r="N256" s="45">
        <v>-71555</v>
      </c>
      <c r="O256">
        <v>5</v>
      </c>
      <c r="P256">
        <v>2025</v>
      </c>
      <c r="Q256">
        <v>33</v>
      </c>
      <c r="R256" t="s">
        <v>1233</v>
      </c>
      <c r="S256" t="str">
        <f t="shared" si="6"/>
        <v/>
      </c>
      <c r="T256" t="str">
        <f t="shared" si="7"/>
        <v>57</v>
      </c>
    </row>
    <row r="257" spans="1:20">
      <c r="A257">
        <v>6053628931</v>
      </c>
      <c r="B257" t="s">
        <v>1449</v>
      </c>
      <c r="C257">
        <v>3910079466</v>
      </c>
      <c r="D257" t="s">
        <v>1620</v>
      </c>
      <c r="E257" t="s">
        <v>53</v>
      </c>
      <c r="F257" t="s">
        <v>808</v>
      </c>
      <c r="G257">
        <v>4114120</v>
      </c>
      <c r="H257" t="s">
        <v>1628</v>
      </c>
      <c r="I257" t="s">
        <v>1618</v>
      </c>
      <c r="J257">
        <v>4000018757</v>
      </c>
      <c r="K257" t="s">
        <v>47</v>
      </c>
      <c r="L257">
        <v>34998297</v>
      </c>
      <c r="M257" t="s">
        <v>1622</v>
      </c>
      <c r="N257" s="45">
        <v>-10146</v>
      </c>
      <c r="O257">
        <v>5</v>
      </c>
      <c r="P257">
        <v>2025</v>
      </c>
      <c r="Q257">
        <v>34</v>
      </c>
      <c r="R257" t="s">
        <v>1233</v>
      </c>
      <c r="S257" t="str">
        <f t="shared" si="6"/>
        <v/>
      </c>
      <c r="T257" t="str">
        <f t="shared" si="7"/>
        <v>57</v>
      </c>
    </row>
    <row r="258" spans="1:20">
      <c r="A258">
        <v>6053628931</v>
      </c>
      <c r="B258" t="s">
        <v>1449</v>
      </c>
      <c r="C258">
        <v>3910079466</v>
      </c>
      <c r="D258" t="s">
        <v>1620</v>
      </c>
      <c r="E258" t="s">
        <v>53</v>
      </c>
      <c r="F258" t="s">
        <v>809</v>
      </c>
      <c r="G258">
        <v>4114120</v>
      </c>
      <c r="H258" t="s">
        <v>1628</v>
      </c>
      <c r="I258" t="s">
        <v>1618</v>
      </c>
      <c r="J258">
        <v>4000018757</v>
      </c>
      <c r="K258" t="s">
        <v>47</v>
      </c>
      <c r="L258">
        <v>34998297</v>
      </c>
      <c r="M258" t="s">
        <v>1622</v>
      </c>
      <c r="N258" s="45">
        <v>-103202</v>
      </c>
      <c r="O258">
        <v>5</v>
      </c>
      <c r="P258">
        <v>2025</v>
      </c>
      <c r="Q258">
        <v>35</v>
      </c>
      <c r="R258" t="s">
        <v>1233</v>
      </c>
      <c r="S258" t="str">
        <f t="shared" si="6"/>
        <v/>
      </c>
      <c r="T258" t="str">
        <f t="shared" si="7"/>
        <v>57</v>
      </c>
    </row>
    <row r="259" spans="1:20">
      <c r="A259">
        <v>6053628931</v>
      </c>
      <c r="B259" t="s">
        <v>1449</v>
      </c>
      <c r="C259">
        <v>3910079466</v>
      </c>
      <c r="D259" t="s">
        <v>1620</v>
      </c>
      <c r="E259" t="s">
        <v>53</v>
      </c>
      <c r="F259" t="s">
        <v>811</v>
      </c>
      <c r="G259">
        <v>4114120</v>
      </c>
      <c r="H259" t="s">
        <v>1628</v>
      </c>
      <c r="I259" t="s">
        <v>1618</v>
      </c>
      <c r="J259">
        <v>4000018757</v>
      </c>
      <c r="K259" t="s">
        <v>47</v>
      </c>
      <c r="L259">
        <v>34998297</v>
      </c>
      <c r="M259" t="s">
        <v>1622</v>
      </c>
      <c r="N259" s="45">
        <v>-94116</v>
      </c>
      <c r="O259">
        <v>5</v>
      </c>
      <c r="P259">
        <v>2025</v>
      </c>
      <c r="Q259">
        <v>36</v>
      </c>
      <c r="R259" t="s">
        <v>1233</v>
      </c>
      <c r="S259" t="str">
        <f t="shared" ref="S259:S322" si="8">+IFERROR(MONTH(R259),"")</f>
        <v/>
      </c>
      <c r="T259" t="str">
        <f t="shared" ref="T259:T322" si="9">+RIGHT(F259,2)</f>
        <v>57</v>
      </c>
    </row>
    <row r="260" spans="1:20">
      <c r="A260">
        <v>6053628931</v>
      </c>
      <c r="B260" t="s">
        <v>1449</v>
      </c>
      <c r="C260">
        <v>3910079466</v>
      </c>
      <c r="D260" t="s">
        <v>1620</v>
      </c>
      <c r="E260" t="s">
        <v>53</v>
      </c>
      <c r="F260" t="s">
        <v>812</v>
      </c>
      <c r="G260">
        <v>4114120</v>
      </c>
      <c r="H260" t="s">
        <v>1628</v>
      </c>
      <c r="I260" t="s">
        <v>1618</v>
      </c>
      <c r="J260">
        <v>4000018757</v>
      </c>
      <c r="K260" t="s">
        <v>47</v>
      </c>
      <c r="L260">
        <v>34998297</v>
      </c>
      <c r="M260" t="s">
        <v>1622</v>
      </c>
      <c r="N260" s="45">
        <v>-48015</v>
      </c>
      <c r="O260">
        <v>5</v>
      </c>
      <c r="P260">
        <v>2025</v>
      </c>
      <c r="Q260">
        <v>37</v>
      </c>
      <c r="R260" t="s">
        <v>1233</v>
      </c>
      <c r="S260" t="str">
        <f t="shared" si="8"/>
        <v/>
      </c>
      <c r="T260" t="str">
        <f t="shared" si="9"/>
        <v>57</v>
      </c>
    </row>
    <row r="261" spans="1:20">
      <c r="A261">
        <v>6053628931</v>
      </c>
      <c r="B261" t="s">
        <v>1449</v>
      </c>
      <c r="C261">
        <v>3910079466</v>
      </c>
      <c r="D261" t="s">
        <v>1620</v>
      </c>
      <c r="E261" t="s">
        <v>53</v>
      </c>
      <c r="F261" t="s">
        <v>761</v>
      </c>
      <c r="G261">
        <v>4114120</v>
      </c>
      <c r="H261" t="s">
        <v>1628</v>
      </c>
      <c r="I261" t="s">
        <v>1618</v>
      </c>
      <c r="J261">
        <v>4000018757</v>
      </c>
      <c r="K261" t="s">
        <v>47</v>
      </c>
      <c r="L261">
        <v>34998297</v>
      </c>
      <c r="M261" t="s">
        <v>1622</v>
      </c>
      <c r="N261" s="45">
        <v>-110597</v>
      </c>
      <c r="O261">
        <v>5</v>
      </c>
      <c r="P261">
        <v>2025</v>
      </c>
      <c r="Q261">
        <v>38</v>
      </c>
      <c r="R261" t="s">
        <v>1233</v>
      </c>
      <c r="S261" t="str">
        <f t="shared" si="8"/>
        <v/>
      </c>
      <c r="T261" t="str">
        <f t="shared" si="9"/>
        <v>57</v>
      </c>
    </row>
    <row r="262" spans="1:20">
      <c r="A262">
        <v>6053628931</v>
      </c>
      <c r="B262" t="s">
        <v>1449</v>
      </c>
      <c r="C262">
        <v>3910079466</v>
      </c>
      <c r="D262" t="s">
        <v>1620</v>
      </c>
      <c r="E262" t="s">
        <v>53</v>
      </c>
      <c r="F262" t="s">
        <v>813</v>
      </c>
      <c r="G262">
        <v>4114120</v>
      </c>
      <c r="H262" t="s">
        <v>1628</v>
      </c>
      <c r="I262" t="s">
        <v>1618</v>
      </c>
      <c r="J262">
        <v>4000018757</v>
      </c>
      <c r="K262" t="s">
        <v>47</v>
      </c>
      <c r="L262">
        <v>34998297</v>
      </c>
      <c r="M262" t="s">
        <v>1622</v>
      </c>
      <c r="N262" s="45">
        <v>-141735</v>
      </c>
      <c r="O262">
        <v>5</v>
      </c>
      <c r="P262">
        <v>2025</v>
      </c>
      <c r="Q262">
        <v>39</v>
      </c>
      <c r="R262" t="s">
        <v>1233</v>
      </c>
      <c r="S262" t="str">
        <f t="shared" si="8"/>
        <v/>
      </c>
      <c r="T262" t="str">
        <f t="shared" si="9"/>
        <v>57</v>
      </c>
    </row>
    <row r="263" spans="1:20">
      <c r="A263">
        <v>6052436935</v>
      </c>
      <c r="B263" t="s">
        <v>1643</v>
      </c>
      <c r="C263">
        <v>3910043256</v>
      </c>
      <c r="D263" t="s">
        <v>1617</v>
      </c>
      <c r="E263" t="s">
        <v>53</v>
      </c>
      <c r="F263" t="s">
        <v>728</v>
      </c>
      <c r="G263">
        <v>4110020</v>
      </c>
      <c r="H263" t="s">
        <v>1621</v>
      </c>
      <c r="I263" t="s">
        <v>1618</v>
      </c>
      <c r="J263">
        <v>4000018757</v>
      </c>
      <c r="K263" t="s">
        <v>47</v>
      </c>
      <c r="L263">
        <v>34996660</v>
      </c>
      <c r="M263" t="s">
        <v>1644</v>
      </c>
      <c r="N263" s="45">
        <v>-913685</v>
      </c>
      <c r="O263">
        <v>5</v>
      </c>
      <c r="P263">
        <v>2025</v>
      </c>
      <c r="Q263">
        <v>1</v>
      </c>
      <c r="R263" s="20">
        <v>45808</v>
      </c>
      <c r="S263">
        <f t="shared" si="8"/>
        <v>5</v>
      </c>
      <c r="T263" t="str">
        <f t="shared" si="9"/>
        <v>57</v>
      </c>
    </row>
    <row r="264" spans="1:20">
      <c r="A264">
        <v>6052436935</v>
      </c>
      <c r="B264" t="s">
        <v>1643</v>
      </c>
      <c r="C264">
        <v>3910043256</v>
      </c>
      <c r="D264" t="s">
        <v>1617</v>
      </c>
      <c r="E264" t="s">
        <v>53</v>
      </c>
      <c r="F264" t="s">
        <v>744</v>
      </c>
      <c r="G264">
        <v>4110020</v>
      </c>
      <c r="H264" t="s">
        <v>1621</v>
      </c>
      <c r="I264" t="s">
        <v>1618</v>
      </c>
      <c r="J264">
        <v>4000018757</v>
      </c>
      <c r="K264" t="s">
        <v>47</v>
      </c>
      <c r="L264">
        <v>34996660</v>
      </c>
      <c r="M264" t="s">
        <v>1644</v>
      </c>
      <c r="N264" s="45">
        <v>-167771</v>
      </c>
      <c r="O264">
        <v>5</v>
      </c>
      <c r="P264">
        <v>2025</v>
      </c>
      <c r="Q264">
        <v>2</v>
      </c>
      <c r="R264" s="20">
        <v>45808</v>
      </c>
      <c r="S264">
        <f t="shared" si="8"/>
        <v>5</v>
      </c>
      <c r="T264" t="str">
        <f t="shared" si="9"/>
        <v>49</v>
      </c>
    </row>
    <row r="265" spans="1:20">
      <c r="A265">
        <v>6052439699</v>
      </c>
      <c r="B265" t="s">
        <v>1643</v>
      </c>
      <c r="C265">
        <v>3910043488</v>
      </c>
      <c r="D265" t="s">
        <v>1617</v>
      </c>
      <c r="E265" t="s">
        <v>53</v>
      </c>
      <c r="F265" t="s">
        <v>744</v>
      </c>
      <c r="G265">
        <v>4112401</v>
      </c>
      <c r="H265" t="s">
        <v>960</v>
      </c>
      <c r="I265" t="s">
        <v>1618</v>
      </c>
      <c r="J265">
        <v>4000018757</v>
      </c>
      <c r="K265" t="s">
        <v>47</v>
      </c>
      <c r="L265">
        <v>34996710</v>
      </c>
      <c r="M265" t="s">
        <v>1645</v>
      </c>
      <c r="N265" s="45">
        <v>-4860</v>
      </c>
      <c r="O265">
        <v>5</v>
      </c>
      <c r="P265">
        <v>2025</v>
      </c>
      <c r="Q265">
        <v>1</v>
      </c>
      <c r="R265" s="20">
        <v>45808</v>
      </c>
      <c r="S265">
        <f t="shared" si="8"/>
        <v>5</v>
      </c>
      <c r="T265" t="str">
        <f t="shared" si="9"/>
        <v>49</v>
      </c>
    </row>
    <row r="266" spans="1:20">
      <c r="A266">
        <v>6052439699</v>
      </c>
      <c r="B266" t="s">
        <v>1643</v>
      </c>
      <c r="C266">
        <v>3910043488</v>
      </c>
      <c r="D266" t="s">
        <v>1617</v>
      </c>
      <c r="E266" t="s">
        <v>53</v>
      </c>
      <c r="F266" t="s">
        <v>728</v>
      </c>
      <c r="G266">
        <v>4112401</v>
      </c>
      <c r="H266" t="s">
        <v>960</v>
      </c>
      <c r="I266" t="s">
        <v>1618</v>
      </c>
      <c r="J266">
        <v>4000018757</v>
      </c>
      <c r="K266" t="s">
        <v>47</v>
      </c>
      <c r="L266">
        <v>34996710</v>
      </c>
      <c r="M266" t="s">
        <v>1645</v>
      </c>
      <c r="N266" s="45">
        <v>-76249</v>
      </c>
      <c r="O266">
        <v>5</v>
      </c>
      <c r="P266">
        <v>2025</v>
      </c>
      <c r="Q266">
        <v>2</v>
      </c>
      <c r="R266" s="20">
        <v>45808</v>
      </c>
      <c r="S266">
        <f t="shared" si="8"/>
        <v>5</v>
      </c>
      <c r="T266" t="str">
        <f t="shared" si="9"/>
        <v>57</v>
      </c>
    </row>
    <row r="267" spans="1:20">
      <c r="A267">
        <v>6052439705</v>
      </c>
      <c r="B267" t="s">
        <v>1643</v>
      </c>
      <c r="C267">
        <v>3910043489</v>
      </c>
      <c r="D267" t="s">
        <v>1617</v>
      </c>
      <c r="E267" t="s">
        <v>53</v>
      </c>
      <c r="F267" t="s">
        <v>779</v>
      </c>
      <c r="G267">
        <v>4112401</v>
      </c>
      <c r="H267" t="s">
        <v>960</v>
      </c>
      <c r="I267" t="s">
        <v>1618</v>
      </c>
      <c r="J267">
        <v>4000018757</v>
      </c>
      <c r="K267" t="s">
        <v>47</v>
      </c>
      <c r="L267">
        <v>34996713</v>
      </c>
      <c r="M267" t="s">
        <v>1645</v>
      </c>
      <c r="N267">
        <v>-136</v>
      </c>
      <c r="O267">
        <v>5</v>
      </c>
      <c r="P267">
        <v>2025</v>
      </c>
      <c r="Q267">
        <v>1</v>
      </c>
      <c r="R267" s="20">
        <v>45808</v>
      </c>
      <c r="S267">
        <f t="shared" si="8"/>
        <v>5</v>
      </c>
      <c r="T267" t="str">
        <f t="shared" si="9"/>
        <v>57</v>
      </c>
    </row>
    <row r="268" spans="1:20">
      <c r="A268">
        <v>6052439705</v>
      </c>
      <c r="B268" t="s">
        <v>1643</v>
      </c>
      <c r="C268">
        <v>3910043489</v>
      </c>
      <c r="D268" t="s">
        <v>1617</v>
      </c>
      <c r="E268" t="s">
        <v>53</v>
      </c>
      <c r="F268" t="s">
        <v>755</v>
      </c>
      <c r="G268">
        <v>4112401</v>
      </c>
      <c r="H268" t="s">
        <v>960</v>
      </c>
      <c r="I268" t="s">
        <v>1618</v>
      </c>
      <c r="J268">
        <v>4000018757</v>
      </c>
      <c r="K268" t="s">
        <v>47</v>
      </c>
      <c r="L268">
        <v>34996713</v>
      </c>
      <c r="M268" t="s">
        <v>1645</v>
      </c>
      <c r="N268" s="45">
        <v>-2234</v>
      </c>
      <c r="O268">
        <v>5</v>
      </c>
      <c r="P268">
        <v>2025</v>
      </c>
      <c r="Q268">
        <v>2</v>
      </c>
      <c r="R268" s="20">
        <v>45808</v>
      </c>
      <c r="S268">
        <f t="shared" si="8"/>
        <v>5</v>
      </c>
      <c r="T268" t="str">
        <f t="shared" si="9"/>
        <v>57</v>
      </c>
    </row>
    <row r="269" spans="1:20">
      <c r="A269">
        <v>6052439705</v>
      </c>
      <c r="B269" t="s">
        <v>1643</v>
      </c>
      <c r="C269">
        <v>3910043489</v>
      </c>
      <c r="D269" t="s">
        <v>1617</v>
      </c>
      <c r="E269" t="s">
        <v>53</v>
      </c>
      <c r="F269" t="s">
        <v>788</v>
      </c>
      <c r="G269">
        <v>4112401</v>
      </c>
      <c r="H269" t="s">
        <v>960</v>
      </c>
      <c r="I269" t="s">
        <v>1618</v>
      </c>
      <c r="J269">
        <v>4000018757</v>
      </c>
      <c r="K269" t="s">
        <v>47</v>
      </c>
      <c r="L269">
        <v>34996713</v>
      </c>
      <c r="M269" t="s">
        <v>1645</v>
      </c>
      <c r="N269">
        <v>-698</v>
      </c>
      <c r="O269">
        <v>5</v>
      </c>
      <c r="P269">
        <v>2025</v>
      </c>
      <c r="Q269">
        <v>3</v>
      </c>
      <c r="R269" s="20">
        <v>45808</v>
      </c>
      <c r="S269">
        <f t="shared" si="8"/>
        <v>5</v>
      </c>
      <c r="T269" t="str">
        <f t="shared" si="9"/>
        <v>57</v>
      </c>
    </row>
    <row r="270" spans="1:20">
      <c r="A270">
        <v>6052439705</v>
      </c>
      <c r="B270" t="s">
        <v>1643</v>
      </c>
      <c r="C270">
        <v>3910043489</v>
      </c>
      <c r="D270" t="s">
        <v>1617</v>
      </c>
      <c r="E270" t="s">
        <v>53</v>
      </c>
      <c r="F270" t="s">
        <v>790</v>
      </c>
      <c r="G270">
        <v>4112401</v>
      </c>
      <c r="H270" t="s">
        <v>960</v>
      </c>
      <c r="I270" t="s">
        <v>1618</v>
      </c>
      <c r="J270">
        <v>4000018757</v>
      </c>
      <c r="K270" t="s">
        <v>47</v>
      </c>
      <c r="L270">
        <v>34996713</v>
      </c>
      <c r="M270" t="s">
        <v>1645</v>
      </c>
      <c r="N270" s="45">
        <v>-1239</v>
      </c>
      <c r="O270">
        <v>5</v>
      </c>
      <c r="P270">
        <v>2025</v>
      </c>
      <c r="Q270">
        <v>4</v>
      </c>
      <c r="R270" s="20">
        <v>45808</v>
      </c>
      <c r="S270">
        <f t="shared" si="8"/>
        <v>5</v>
      </c>
      <c r="T270" t="str">
        <f t="shared" si="9"/>
        <v>57</v>
      </c>
    </row>
    <row r="271" spans="1:20">
      <c r="A271">
        <v>6052439705</v>
      </c>
      <c r="B271" t="s">
        <v>1643</v>
      </c>
      <c r="C271">
        <v>3910043489</v>
      </c>
      <c r="D271" t="s">
        <v>1617</v>
      </c>
      <c r="E271" t="s">
        <v>53</v>
      </c>
      <c r="F271" t="s">
        <v>792</v>
      </c>
      <c r="G271">
        <v>4112401</v>
      </c>
      <c r="H271" t="s">
        <v>960</v>
      </c>
      <c r="I271" t="s">
        <v>1618</v>
      </c>
      <c r="J271">
        <v>4000018757</v>
      </c>
      <c r="K271" t="s">
        <v>47</v>
      </c>
      <c r="L271">
        <v>34996713</v>
      </c>
      <c r="M271" t="s">
        <v>1645</v>
      </c>
      <c r="N271" s="45">
        <v>-1114</v>
      </c>
      <c r="O271">
        <v>5</v>
      </c>
      <c r="P271">
        <v>2025</v>
      </c>
      <c r="Q271">
        <v>5</v>
      </c>
      <c r="R271" s="20">
        <v>45808</v>
      </c>
      <c r="S271">
        <f t="shared" si="8"/>
        <v>5</v>
      </c>
      <c r="T271" t="str">
        <f t="shared" si="9"/>
        <v>57</v>
      </c>
    </row>
    <row r="272" spans="1:20">
      <c r="A272">
        <v>6052439705</v>
      </c>
      <c r="B272" t="s">
        <v>1643</v>
      </c>
      <c r="C272">
        <v>3910043489</v>
      </c>
      <c r="D272" t="s">
        <v>1617</v>
      </c>
      <c r="E272" t="s">
        <v>53</v>
      </c>
      <c r="F272" t="s">
        <v>796</v>
      </c>
      <c r="G272">
        <v>4112401</v>
      </c>
      <c r="H272" t="s">
        <v>960</v>
      </c>
      <c r="I272" t="s">
        <v>1618</v>
      </c>
      <c r="J272">
        <v>4000018757</v>
      </c>
      <c r="K272" t="s">
        <v>47</v>
      </c>
      <c r="L272">
        <v>34996713</v>
      </c>
      <c r="M272" t="s">
        <v>1645</v>
      </c>
      <c r="N272" s="45">
        <v>-4650</v>
      </c>
      <c r="O272">
        <v>5</v>
      </c>
      <c r="P272">
        <v>2025</v>
      </c>
      <c r="Q272">
        <v>6</v>
      </c>
      <c r="R272" s="20">
        <v>45808</v>
      </c>
      <c r="S272">
        <f t="shared" si="8"/>
        <v>5</v>
      </c>
      <c r="T272" t="str">
        <f t="shared" si="9"/>
        <v>57</v>
      </c>
    </row>
    <row r="273" spans="1:20">
      <c r="A273">
        <v>6052439705</v>
      </c>
      <c r="B273" t="s">
        <v>1643</v>
      </c>
      <c r="C273">
        <v>3910043489</v>
      </c>
      <c r="D273" t="s">
        <v>1617</v>
      </c>
      <c r="E273" t="s">
        <v>53</v>
      </c>
      <c r="F273" t="s">
        <v>759</v>
      </c>
      <c r="G273">
        <v>4112401</v>
      </c>
      <c r="H273" t="s">
        <v>960</v>
      </c>
      <c r="I273" t="s">
        <v>1618</v>
      </c>
      <c r="J273">
        <v>4000018757</v>
      </c>
      <c r="K273" t="s">
        <v>47</v>
      </c>
      <c r="L273">
        <v>34996713</v>
      </c>
      <c r="M273" t="s">
        <v>1645</v>
      </c>
      <c r="N273" s="45">
        <v>-39679</v>
      </c>
      <c r="O273">
        <v>5</v>
      </c>
      <c r="P273">
        <v>2025</v>
      </c>
      <c r="Q273">
        <v>7</v>
      </c>
      <c r="R273" s="20">
        <v>45808</v>
      </c>
      <c r="S273">
        <f t="shared" si="8"/>
        <v>5</v>
      </c>
      <c r="T273" t="str">
        <f t="shared" si="9"/>
        <v>57</v>
      </c>
    </row>
    <row r="274" spans="1:20">
      <c r="A274">
        <v>6052439705</v>
      </c>
      <c r="B274" t="s">
        <v>1643</v>
      </c>
      <c r="C274">
        <v>3910043489</v>
      </c>
      <c r="D274" t="s">
        <v>1617</v>
      </c>
      <c r="E274" t="s">
        <v>53</v>
      </c>
      <c r="F274" t="s">
        <v>937</v>
      </c>
      <c r="G274">
        <v>4112401</v>
      </c>
      <c r="H274" t="s">
        <v>960</v>
      </c>
      <c r="I274" t="s">
        <v>1618</v>
      </c>
      <c r="J274">
        <v>4000018757</v>
      </c>
      <c r="K274" t="s">
        <v>47</v>
      </c>
      <c r="L274">
        <v>34996713</v>
      </c>
      <c r="M274" t="s">
        <v>1645</v>
      </c>
      <c r="N274" s="45">
        <v>-1636</v>
      </c>
      <c r="O274">
        <v>5</v>
      </c>
      <c r="P274">
        <v>2025</v>
      </c>
      <c r="Q274">
        <v>8</v>
      </c>
      <c r="R274" s="20">
        <v>45808</v>
      </c>
      <c r="S274">
        <f t="shared" si="8"/>
        <v>5</v>
      </c>
      <c r="T274" t="str">
        <f t="shared" si="9"/>
        <v>57</v>
      </c>
    </row>
    <row r="275" spans="1:20">
      <c r="A275">
        <v>6052439705</v>
      </c>
      <c r="B275" t="s">
        <v>1643</v>
      </c>
      <c r="C275">
        <v>3910043489</v>
      </c>
      <c r="D275" t="s">
        <v>1617</v>
      </c>
      <c r="E275" t="s">
        <v>53</v>
      </c>
      <c r="F275" t="s">
        <v>891</v>
      </c>
      <c r="G275">
        <v>4112401</v>
      </c>
      <c r="H275" t="s">
        <v>960</v>
      </c>
      <c r="I275" t="s">
        <v>1618</v>
      </c>
      <c r="J275">
        <v>4000018757</v>
      </c>
      <c r="K275" t="s">
        <v>47</v>
      </c>
      <c r="L275">
        <v>34996713</v>
      </c>
      <c r="M275" t="s">
        <v>1645</v>
      </c>
      <c r="N275">
        <v>-881</v>
      </c>
      <c r="O275">
        <v>5</v>
      </c>
      <c r="P275">
        <v>2025</v>
      </c>
      <c r="Q275">
        <v>9</v>
      </c>
      <c r="R275" s="20">
        <v>45808</v>
      </c>
      <c r="S275">
        <f t="shared" si="8"/>
        <v>5</v>
      </c>
      <c r="T275" t="str">
        <f t="shared" si="9"/>
        <v>49</v>
      </c>
    </row>
    <row r="276" spans="1:20">
      <c r="A276">
        <v>6052439705</v>
      </c>
      <c r="B276" t="s">
        <v>1643</v>
      </c>
      <c r="C276">
        <v>3910043489</v>
      </c>
      <c r="D276" t="s">
        <v>1617</v>
      </c>
      <c r="E276" t="s">
        <v>53</v>
      </c>
      <c r="F276" t="s">
        <v>809</v>
      </c>
      <c r="G276">
        <v>4112401</v>
      </c>
      <c r="H276" t="s">
        <v>960</v>
      </c>
      <c r="I276" t="s">
        <v>1618</v>
      </c>
      <c r="J276">
        <v>4000018757</v>
      </c>
      <c r="K276" t="s">
        <v>47</v>
      </c>
      <c r="L276">
        <v>34996713</v>
      </c>
      <c r="M276" t="s">
        <v>1645</v>
      </c>
      <c r="N276">
        <v>-910</v>
      </c>
      <c r="O276">
        <v>5</v>
      </c>
      <c r="P276">
        <v>2025</v>
      </c>
      <c r="Q276">
        <v>10</v>
      </c>
      <c r="R276" s="20">
        <v>45808</v>
      </c>
      <c r="S276">
        <f t="shared" si="8"/>
        <v>5</v>
      </c>
      <c r="T276" t="str">
        <f t="shared" si="9"/>
        <v>57</v>
      </c>
    </row>
    <row r="277" spans="1:20">
      <c r="A277">
        <v>6052462194</v>
      </c>
      <c r="B277" t="s">
        <v>1643</v>
      </c>
      <c r="C277">
        <v>3910046025</v>
      </c>
      <c r="D277" t="s">
        <v>1617</v>
      </c>
      <c r="E277" t="s">
        <v>53</v>
      </c>
      <c r="F277" t="s">
        <v>759</v>
      </c>
      <c r="G277">
        <v>4110020</v>
      </c>
      <c r="H277" t="s">
        <v>1621</v>
      </c>
      <c r="I277" t="s">
        <v>1618</v>
      </c>
      <c r="J277">
        <v>4000018757</v>
      </c>
      <c r="K277" t="s">
        <v>47</v>
      </c>
      <c r="L277">
        <v>34997191</v>
      </c>
      <c r="M277" t="s">
        <v>1646</v>
      </c>
      <c r="N277" s="45">
        <v>-513310</v>
      </c>
      <c r="O277">
        <v>12</v>
      </c>
      <c r="P277">
        <v>2024</v>
      </c>
      <c r="Q277">
        <v>3</v>
      </c>
      <c r="R277" s="20">
        <v>45808</v>
      </c>
      <c r="S277">
        <f t="shared" si="8"/>
        <v>5</v>
      </c>
      <c r="T277" t="str">
        <f t="shared" si="9"/>
        <v>57</v>
      </c>
    </row>
    <row r="278" spans="1:20">
      <c r="A278">
        <v>6052462194</v>
      </c>
      <c r="B278" t="s">
        <v>1643</v>
      </c>
      <c r="C278">
        <v>3910046025</v>
      </c>
      <c r="D278" t="s">
        <v>1617</v>
      </c>
      <c r="E278" t="s">
        <v>53</v>
      </c>
      <c r="F278" t="s">
        <v>760</v>
      </c>
      <c r="G278">
        <v>4110020</v>
      </c>
      <c r="H278" t="s">
        <v>1621</v>
      </c>
      <c r="I278" t="s">
        <v>1618</v>
      </c>
      <c r="J278">
        <v>4000018757</v>
      </c>
      <c r="K278" t="s">
        <v>47</v>
      </c>
      <c r="L278">
        <v>34997191</v>
      </c>
      <c r="M278" t="s">
        <v>1646</v>
      </c>
      <c r="N278" s="45">
        <v>-4603</v>
      </c>
      <c r="O278">
        <v>12</v>
      </c>
      <c r="P278">
        <v>2024</v>
      </c>
      <c r="Q278">
        <v>4</v>
      </c>
      <c r="R278" s="20">
        <v>45808</v>
      </c>
      <c r="S278">
        <f t="shared" si="8"/>
        <v>5</v>
      </c>
      <c r="T278" t="str">
        <f t="shared" si="9"/>
        <v>13</v>
      </c>
    </row>
    <row r="279" spans="1:20">
      <c r="A279">
        <v>6052462194</v>
      </c>
      <c r="B279" t="s">
        <v>1643</v>
      </c>
      <c r="C279">
        <v>3910046025</v>
      </c>
      <c r="D279" t="s">
        <v>1617</v>
      </c>
      <c r="E279" t="s">
        <v>53</v>
      </c>
      <c r="F279" t="s">
        <v>761</v>
      </c>
      <c r="G279">
        <v>4110020</v>
      </c>
      <c r="H279" t="s">
        <v>1621</v>
      </c>
      <c r="I279" t="s">
        <v>1618</v>
      </c>
      <c r="J279">
        <v>4000018757</v>
      </c>
      <c r="K279" t="s">
        <v>47</v>
      </c>
      <c r="L279">
        <v>34997191</v>
      </c>
      <c r="M279" t="s">
        <v>1646</v>
      </c>
      <c r="N279">
        <v>-1</v>
      </c>
      <c r="O279">
        <v>12</v>
      </c>
      <c r="P279">
        <v>2024</v>
      </c>
      <c r="Q279">
        <v>5</v>
      </c>
      <c r="R279" s="20">
        <v>45808</v>
      </c>
      <c r="S279">
        <f t="shared" si="8"/>
        <v>5</v>
      </c>
      <c r="T279" t="str">
        <f t="shared" si="9"/>
        <v>57</v>
      </c>
    </row>
    <row r="280" spans="1:20">
      <c r="A280">
        <v>6062806033</v>
      </c>
      <c r="B280" t="s">
        <v>1325</v>
      </c>
      <c r="C280">
        <v>3910292369</v>
      </c>
      <c r="D280" t="s">
        <v>1617</v>
      </c>
      <c r="E280" t="s">
        <v>53</v>
      </c>
      <c r="F280" t="s">
        <v>744</v>
      </c>
      <c r="G280">
        <v>4112402</v>
      </c>
      <c r="H280" t="s">
        <v>1623</v>
      </c>
      <c r="I280" t="s">
        <v>1618</v>
      </c>
      <c r="J280">
        <v>4000018757</v>
      </c>
      <c r="K280" t="s">
        <v>47</v>
      </c>
      <c r="L280">
        <v>35587713</v>
      </c>
      <c r="M280" t="s">
        <v>1647</v>
      </c>
      <c r="N280" s="45">
        <v>-220320</v>
      </c>
      <c r="O280">
        <v>6</v>
      </c>
      <c r="P280">
        <v>2025</v>
      </c>
      <c r="Q280">
        <v>1</v>
      </c>
      <c r="R280" s="20">
        <v>45824</v>
      </c>
      <c r="S280">
        <f t="shared" si="8"/>
        <v>6</v>
      </c>
      <c r="T280" t="str">
        <f t="shared" si="9"/>
        <v>49</v>
      </c>
    </row>
    <row r="281" spans="1:20">
      <c r="A281">
        <v>6062806033</v>
      </c>
      <c r="B281" t="s">
        <v>1325</v>
      </c>
      <c r="C281">
        <v>3910292369</v>
      </c>
      <c r="D281" t="s">
        <v>1617</v>
      </c>
      <c r="E281" t="s">
        <v>53</v>
      </c>
      <c r="F281" t="s">
        <v>728</v>
      </c>
      <c r="G281">
        <v>4112402</v>
      </c>
      <c r="H281" t="s">
        <v>1623</v>
      </c>
      <c r="I281" t="s">
        <v>1618</v>
      </c>
      <c r="J281">
        <v>4000018757</v>
      </c>
      <c r="K281" t="s">
        <v>47</v>
      </c>
      <c r="L281">
        <v>35587713</v>
      </c>
      <c r="M281" t="s">
        <v>1647</v>
      </c>
      <c r="N281" s="45">
        <v>-2360009</v>
      </c>
      <c r="O281">
        <v>6</v>
      </c>
      <c r="P281">
        <v>2025</v>
      </c>
      <c r="Q281">
        <v>2</v>
      </c>
      <c r="R281" s="20">
        <v>45824</v>
      </c>
      <c r="S281">
        <f t="shared" si="8"/>
        <v>6</v>
      </c>
      <c r="T281" t="str">
        <f t="shared" si="9"/>
        <v>57</v>
      </c>
    </row>
    <row r="282" spans="1:20">
      <c r="A282">
        <v>6069832225</v>
      </c>
      <c r="B282" t="s">
        <v>1502</v>
      </c>
      <c r="C282">
        <v>3910369572</v>
      </c>
      <c r="D282" t="s">
        <v>1620</v>
      </c>
      <c r="E282" t="s">
        <v>53</v>
      </c>
      <c r="F282" t="s">
        <v>728</v>
      </c>
      <c r="G282">
        <v>4112402</v>
      </c>
      <c r="H282" t="s">
        <v>1623</v>
      </c>
      <c r="I282" t="s">
        <v>1618</v>
      </c>
      <c r="J282">
        <v>4000018757</v>
      </c>
      <c r="K282" t="s">
        <v>47</v>
      </c>
      <c r="L282">
        <v>35590419</v>
      </c>
      <c r="M282" t="s">
        <v>1622</v>
      </c>
      <c r="N282" s="45">
        <v>-93010</v>
      </c>
      <c r="O282">
        <v>6</v>
      </c>
      <c r="P282">
        <v>2025</v>
      </c>
      <c r="Q282">
        <v>1</v>
      </c>
      <c r="R282" t="s">
        <v>1233</v>
      </c>
      <c r="S282" t="str">
        <f t="shared" si="8"/>
        <v/>
      </c>
      <c r="T282" t="str">
        <f t="shared" si="9"/>
        <v>57</v>
      </c>
    </row>
    <row r="283" spans="1:20">
      <c r="A283">
        <v>6069888493</v>
      </c>
      <c r="B283" t="s">
        <v>1502</v>
      </c>
      <c r="C283">
        <v>3910371426</v>
      </c>
      <c r="D283" t="s">
        <v>1620</v>
      </c>
      <c r="E283" t="s">
        <v>53</v>
      </c>
      <c r="F283" t="s">
        <v>949</v>
      </c>
      <c r="G283">
        <v>4110031</v>
      </c>
      <c r="H283" t="s">
        <v>1648</v>
      </c>
      <c r="I283" t="s">
        <v>1618</v>
      </c>
      <c r="J283">
        <v>4000018757</v>
      </c>
      <c r="K283" t="s">
        <v>47</v>
      </c>
      <c r="L283">
        <v>35590535</v>
      </c>
      <c r="M283" t="s">
        <v>1649</v>
      </c>
      <c r="N283" s="45">
        <v>-93000</v>
      </c>
      <c r="O283">
        <v>6</v>
      </c>
      <c r="P283">
        <v>2025</v>
      </c>
      <c r="Q283">
        <v>1</v>
      </c>
      <c r="R283" t="s">
        <v>1233</v>
      </c>
      <c r="S283" t="str">
        <f t="shared" si="8"/>
        <v/>
      </c>
      <c r="T283" t="str">
        <f t="shared" si="9"/>
        <v>49</v>
      </c>
    </row>
    <row r="284" spans="1:20">
      <c r="A284">
        <v>6071564786</v>
      </c>
      <c r="B284" t="s">
        <v>1328</v>
      </c>
      <c r="C284">
        <v>3910391642</v>
      </c>
      <c r="D284" t="s">
        <v>1617</v>
      </c>
      <c r="E284" t="s">
        <v>53</v>
      </c>
      <c r="F284" t="s">
        <v>744</v>
      </c>
      <c r="G284">
        <v>4112401</v>
      </c>
      <c r="H284" t="s">
        <v>960</v>
      </c>
      <c r="I284" t="s">
        <v>1618</v>
      </c>
      <c r="J284">
        <v>4000018757</v>
      </c>
      <c r="K284" t="s">
        <v>47</v>
      </c>
      <c r="L284">
        <v>35591378</v>
      </c>
      <c r="M284" t="s">
        <v>1650</v>
      </c>
      <c r="N284" s="45">
        <v>-14362</v>
      </c>
      <c r="O284">
        <v>6</v>
      </c>
      <c r="P284">
        <v>2025</v>
      </c>
      <c r="Q284">
        <v>1</v>
      </c>
      <c r="R284" s="20">
        <v>45838</v>
      </c>
      <c r="S284">
        <f t="shared" si="8"/>
        <v>6</v>
      </c>
      <c r="T284" t="str">
        <f t="shared" si="9"/>
        <v>49</v>
      </c>
    </row>
    <row r="285" spans="1:20">
      <c r="A285">
        <v>6071564786</v>
      </c>
      <c r="B285" t="s">
        <v>1328</v>
      </c>
      <c r="C285">
        <v>3910391642</v>
      </c>
      <c r="D285" t="s">
        <v>1617</v>
      </c>
      <c r="E285" t="s">
        <v>53</v>
      </c>
      <c r="F285" t="s">
        <v>728</v>
      </c>
      <c r="G285">
        <v>4112401</v>
      </c>
      <c r="H285" t="s">
        <v>960</v>
      </c>
      <c r="I285" t="s">
        <v>1618</v>
      </c>
      <c r="J285">
        <v>4000018757</v>
      </c>
      <c r="K285" t="s">
        <v>47</v>
      </c>
      <c r="L285">
        <v>35591378</v>
      </c>
      <c r="M285" t="s">
        <v>1650</v>
      </c>
      <c r="N285" s="45">
        <v>-50412</v>
      </c>
      <c r="O285">
        <v>6</v>
      </c>
      <c r="P285">
        <v>2025</v>
      </c>
      <c r="Q285">
        <v>2</v>
      </c>
      <c r="R285" s="20">
        <v>45838</v>
      </c>
      <c r="S285">
        <f t="shared" si="8"/>
        <v>6</v>
      </c>
      <c r="T285" t="str">
        <f t="shared" si="9"/>
        <v>57</v>
      </c>
    </row>
    <row r="286" spans="1:20">
      <c r="A286">
        <v>6071564793</v>
      </c>
      <c r="B286" t="s">
        <v>1328</v>
      </c>
      <c r="C286">
        <v>3910391643</v>
      </c>
      <c r="D286" t="s">
        <v>1617</v>
      </c>
      <c r="E286" t="s">
        <v>53</v>
      </c>
      <c r="F286" t="s">
        <v>779</v>
      </c>
      <c r="G286">
        <v>4112401</v>
      </c>
      <c r="H286" t="s">
        <v>960</v>
      </c>
      <c r="I286" t="s">
        <v>1618</v>
      </c>
      <c r="J286">
        <v>4000018757</v>
      </c>
      <c r="K286" t="s">
        <v>47</v>
      </c>
      <c r="L286">
        <v>35591379</v>
      </c>
      <c r="M286" t="s">
        <v>1650</v>
      </c>
      <c r="N286" s="45">
        <v>-5589</v>
      </c>
      <c r="O286">
        <v>6</v>
      </c>
      <c r="P286">
        <v>2025</v>
      </c>
      <c r="Q286">
        <v>2</v>
      </c>
      <c r="R286" s="20">
        <v>45838</v>
      </c>
      <c r="S286">
        <f t="shared" si="8"/>
        <v>6</v>
      </c>
      <c r="T286" t="str">
        <f t="shared" si="9"/>
        <v>57</v>
      </c>
    </row>
    <row r="287" spans="1:20">
      <c r="A287">
        <v>6071564793</v>
      </c>
      <c r="B287" t="s">
        <v>1328</v>
      </c>
      <c r="C287">
        <v>3910391643</v>
      </c>
      <c r="D287" t="s">
        <v>1617</v>
      </c>
      <c r="E287" t="s">
        <v>53</v>
      </c>
      <c r="F287" t="s">
        <v>755</v>
      </c>
      <c r="G287">
        <v>4112401</v>
      </c>
      <c r="H287" t="s">
        <v>960</v>
      </c>
      <c r="I287" t="s">
        <v>1618</v>
      </c>
      <c r="J287">
        <v>4000018757</v>
      </c>
      <c r="K287" t="s">
        <v>47</v>
      </c>
      <c r="L287">
        <v>35591379</v>
      </c>
      <c r="M287" t="s">
        <v>1650</v>
      </c>
      <c r="N287">
        <v>-189</v>
      </c>
      <c r="O287">
        <v>6</v>
      </c>
      <c r="P287">
        <v>2025</v>
      </c>
      <c r="Q287">
        <v>3</v>
      </c>
      <c r="R287" s="20">
        <v>45838</v>
      </c>
      <c r="S287">
        <f t="shared" si="8"/>
        <v>6</v>
      </c>
      <c r="T287" t="str">
        <f t="shared" si="9"/>
        <v>57</v>
      </c>
    </row>
    <row r="288" spans="1:20">
      <c r="A288">
        <v>6071564793</v>
      </c>
      <c r="B288" t="s">
        <v>1328</v>
      </c>
      <c r="C288">
        <v>3910391643</v>
      </c>
      <c r="D288" t="s">
        <v>1617</v>
      </c>
      <c r="E288" t="s">
        <v>53</v>
      </c>
      <c r="F288" t="s">
        <v>758</v>
      </c>
      <c r="G288">
        <v>4112401</v>
      </c>
      <c r="H288" t="s">
        <v>960</v>
      </c>
      <c r="I288" t="s">
        <v>1618</v>
      </c>
      <c r="J288">
        <v>4000018757</v>
      </c>
      <c r="K288" t="s">
        <v>47</v>
      </c>
      <c r="L288">
        <v>35591379</v>
      </c>
      <c r="M288" t="s">
        <v>1650</v>
      </c>
      <c r="N288" s="45">
        <v>-2801</v>
      </c>
      <c r="O288">
        <v>6</v>
      </c>
      <c r="P288">
        <v>2025</v>
      </c>
      <c r="Q288">
        <v>4</v>
      </c>
      <c r="R288" s="20">
        <v>45838</v>
      </c>
      <c r="S288">
        <f t="shared" si="8"/>
        <v>6</v>
      </c>
      <c r="T288" t="str">
        <f t="shared" si="9"/>
        <v>57</v>
      </c>
    </row>
    <row r="289" spans="1:20">
      <c r="A289">
        <v>6071564793</v>
      </c>
      <c r="B289" t="s">
        <v>1328</v>
      </c>
      <c r="C289">
        <v>3910391643</v>
      </c>
      <c r="D289" t="s">
        <v>1617</v>
      </c>
      <c r="E289" t="s">
        <v>53</v>
      </c>
      <c r="F289" t="s">
        <v>789</v>
      </c>
      <c r="G289">
        <v>4112401</v>
      </c>
      <c r="H289" t="s">
        <v>960</v>
      </c>
      <c r="I289" t="s">
        <v>1618</v>
      </c>
      <c r="J289">
        <v>4000018757</v>
      </c>
      <c r="K289" t="s">
        <v>47</v>
      </c>
      <c r="L289">
        <v>35591379</v>
      </c>
      <c r="M289" t="s">
        <v>1650</v>
      </c>
      <c r="N289">
        <v>-688</v>
      </c>
      <c r="O289">
        <v>6</v>
      </c>
      <c r="P289">
        <v>2025</v>
      </c>
      <c r="Q289">
        <v>5</v>
      </c>
      <c r="R289" s="20">
        <v>45838</v>
      </c>
      <c r="S289">
        <f t="shared" si="8"/>
        <v>6</v>
      </c>
      <c r="T289" t="str">
        <f t="shared" si="9"/>
        <v>57</v>
      </c>
    </row>
    <row r="290" spans="1:20">
      <c r="A290">
        <v>6071564793</v>
      </c>
      <c r="B290" t="s">
        <v>1328</v>
      </c>
      <c r="C290">
        <v>3910391643</v>
      </c>
      <c r="D290" t="s">
        <v>1617</v>
      </c>
      <c r="E290" t="s">
        <v>53</v>
      </c>
      <c r="F290" t="s">
        <v>959</v>
      </c>
      <c r="G290">
        <v>4112401</v>
      </c>
      <c r="H290" t="s">
        <v>960</v>
      </c>
      <c r="I290" t="s">
        <v>1618</v>
      </c>
      <c r="J290">
        <v>4000018757</v>
      </c>
      <c r="K290" t="s">
        <v>47</v>
      </c>
      <c r="L290">
        <v>35591379</v>
      </c>
      <c r="M290" t="s">
        <v>1650</v>
      </c>
      <c r="N290">
        <v>-451</v>
      </c>
      <c r="O290">
        <v>6</v>
      </c>
      <c r="P290">
        <v>2025</v>
      </c>
      <c r="Q290">
        <v>6</v>
      </c>
      <c r="R290" s="20">
        <v>45838</v>
      </c>
      <c r="S290">
        <f t="shared" si="8"/>
        <v>6</v>
      </c>
      <c r="T290" t="str">
        <f t="shared" si="9"/>
        <v>49</v>
      </c>
    </row>
    <row r="291" spans="1:20">
      <c r="A291">
        <v>6071564793</v>
      </c>
      <c r="B291" t="s">
        <v>1328</v>
      </c>
      <c r="C291">
        <v>3910391643</v>
      </c>
      <c r="D291" t="s">
        <v>1617</v>
      </c>
      <c r="E291" t="s">
        <v>53</v>
      </c>
      <c r="F291" t="s">
        <v>759</v>
      </c>
      <c r="G291">
        <v>4112401</v>
      </c>
      <c r="H291" t="s">
        <v>960</v>
      </c>
      <c r="I291" t="s">
        <v>1618</v>
      </c>
      <c r="J291">
        <v>4000018757</v>
      </c>
      <c r="K291" t="s">
        <v>47</v>
      </c>
      <c r="L291">
        <v>35591379</v>
      </c>
      <c r="M291" t="s">
        <v>1650</v>
      </c>
      <c r="N291" s="45">
        <v>-26840</v>
      </c>
      <c r="O291">
        <v>6</v>
      </c>
      <c r="P291">
        <v>2025</v>
      </c>
      <c r="Q291">
        <v>7</v>
      </c>
      <c r="R291" s="20">
        <v>45838</v>
      </c>
      <c r="S291">
        <f t="shared" si="8"/>
        <v>6</v>
      </c>
      <c r="T291" t="str">
        <f t="shared" si="9"/>
        <v>57</v>
      </c>
    </row>
    <row r="292" spans="1:20">
      <c r="A292">
        <v>6071564793</v>
      </c>
      <c r="B292" t="s">
        <v>1328</v>
      </c>
      <c r="C292">
        <v>3910391643</v>
      </c>
      <c r="D292" t="s">
        <v>1617</v>
      </c>
      <c r="E292" t="s">
        <v>53</v>
      </c>
      <c r="F292" t="s">
        <v>937</v>
      </c>
      <c r="G292">
        <v>4112401</v>
      </c>
      <c r="H292" t="s">
        <v>960</v>
      </c>
      <c r="I292" t="s">
        <v>1618</v>
      </c>
      <c r="J292">
        <v>4000018757</v>
      </c>
      <c r="K292" t="s">
        <v>47</v>
      </c>
      <c r="L292">
        <v>35591379</v>
      </c>
      <c r="M292" t="s">
        <v>1650</v>
      </c>
      <c r="N292" s="45">
        <v>-5369</v>
      </c>
      <c r="O292">
        <v>6</v>
      </c>
      <c r="P292">
        <v>2025</v>
      </c>
      <c r="Q292">
        <v>8</v>
      </c>
      <c r="R292" s="20">
        <v>45838</v>
      </c>
      <c r="S292">
        <f t="shared" si="8"/>
        <v>6</v>
      </c>
      <c r="T292" t="str">
        <f t="shared" si="9"/>
        <v>57</v>
      </c>
    </row>
    <row r="293" spans="1:20">
      <c r="A293">
        <v>6071602589</v>
      </c>
      <c r="B293" t="s">
        <v>1328</v>
      </c>
      <c r="C293">
        <v>3910394777</v>
      </c>
      <c r="D293" t="s">
        <v>1617</v>
      </c>
      <c r="E293" t="s">
        <v>53</v>
      </c>
      <c r="F293" t="s">
        <v>759</v>
      </c>
      <c r="G293">
        <v>4110020</v>
      </c>
      <c r="H293" t="s">
        <v>1621</v>
      </c>
      <c r="I293" t="s">
        <v>1618</v>
      </c>
      <c r="J293">
        <v>4000018757</v>
      </c>
      <c r="K293" t="s">
        <v>47</v>
      </c>
      <c r="L293">
        <v>35591854</v>
      </c>
      <c r="M293" t="s">
        <v>1651</v>
      </c>
      <c r="N293" s="45">
        <v>-347066</v>
      </c>
      <c r="O293">
        <v>12</v>
      </c>
      <c r="P293">
        <v>2024</v>
      </c>
      <c r="Q293">
        <v>1</v>
      </c>
      <c r="R293" s="20">
        <v>45838</v>
      </c>
      <c r="S293">
        <f t="shared" si="8"/>
        <v>6</v>
      </c>
      <c r="T293" t="str">
        <f t="shared" si="9"/>
        <v>57</v>
      </c>
    </row>
    <row r="294" spans="1:20">
      <c r="A294">
        <v>6071602589</v>
      </c>
      <c r="B294" t="s">
        <v>1328</v>
      </c>
      <c r="C294">
        <v>3910394777</v>
      </c>
      <c r="D294" t="s">
        <v>1617</v>
      </c>
      <c r="E294" t="s">
        <v>53</v>
      </c>
      <c r="F294" t="s">
        <v>760</v>
      </c>
      <c r="G294">
        <v>4110020</v>
      </c>
      <c r="H294" t="s">
        <v>1621</v>
      </c>
      <c r="I294" t="s">
        <v>1618</v>
      </c>
      <c r="J294">
        <v>4000018757</v>
      </c>
      <c r="K294" t="s">
        <v>47</v>
      </c>
      <c r="L294">
        <v>35591854</v>
      </c>
      <c r="M294" t="s">
        <v>1651</v>
      </c>
      <c r="N294" s="45">
        <v>-2952</v>
      </c>
      <c r="O294">
        <v>12</v>
      </c>
      <c r="P294">
        <v>2024</v>
      </c>
      <c r="Q294">
        <v>2</v>
      </c>
      <c r="R294" s="20">
        <v>45838</v>
      </c>
      <c r="S294">
        <f t="shared" si="8"/>
        <v>6</v>
      </c>
      <c r="T294" t="str">
        <f t="shared" si="9"/>
        <v>13</v>
      </c>
    </row>
    <row r="295" spans="1:20">
      <c r="A295">
        <v>6078022268</v>
      </c>
      <c r="B295" t="s">
        <v>1335</v>
      </c>
      <c r="C295">
        <v>3910479332</v>
      </c>
      <c r="D295" t="s">
        <v>1617</v>
      </c>
      <c r="E295" t="s">
        <v>53</v>
      </c>
      <c r="F295" t="s">
        <v>744</v>
      </c>
      <c r="G295">
        <v>4112402</v>
      </c>
      <c r="H295" t="s">
        <v>1623</v>
      </c>
      <c r="I295" t="s">
        <v>1618</v>
      </c>
      <c r="J295">
        <v>4000018757</v>
      </c>
      <c r="K295" t="s">
        <v>47</v>
      </c>
      <c r="L295">
        <v>35594951</v>
      </c>
      <c r="M295" t="s">
        <v>1652</v>
      </c>
      <c r="N295" s="45">
        <v>-347328</v>
      </c>
      <c r="O295">
        <v>7</v>
      </c>
      <c r="P295">
        <v>2025</v>
      </c>
      <c r="Q295">
        <v>1</v>
      </c>
      <c r="R295" s="20">
        <v>45848</v>
      </c>
      <c r="S295">
        <f t="shared" si="8"/>
        <v>7</v>
      </c>
      <c r="T295" t="str">
        <f t="shared" si="9"/>
        <v>49</v>
      </c>
    </row>
    <row r="296" spans="1:20">
      <c r="A296">
        <v>6078022268</v>
      </c>
      <c r="B296" t="s">
        <v>1335</v>
      </c>
      <c r="C296">
        <v>3910479332</v>
      </c>
      <c r="D296" t="s">
        <v>1617</v>
      </c>
      <c r="E296" t="s">
        <v>53</v>
      </c>
      <c r="F296" t="s">
        <v>728</v>
      </c>
      <c r="G296">
        <v>4112402</v>
      </c>
      <c r="H296" t="s">
        <v>1623</v>
      </c>
      <c r="I296" t="s">
        <v>1618</v>
      </c>
      <c r="J296">
        <v>4000018757</v>
      </c>
      <c r="K296" t="s">
        <v>47</v>
      </c>
      <c r="L296">
        <v>35594951</v>
      </c>
      <c r="M296" t="s">
        <v>1652</v>
      </c>
      <c r="N296" s="45">
        <v>-1184356</v>
      </c>
      <c r="O296">
        <v>7</v>
      </c>
      <c r="P296">
        <v>2025</v>
      </c>
      <c r="Q296">
        <v>2</v>
      </c>
      <c r="R296" s="20">
        <v>45848</v>
      </c>
      <c r="S296">
        <f t="shared" si="8"/>
        <v>7</v>
      </c>
      <c r="T296" t="str">
        <f t="shared" si="9"/>
        <v>57</v>
      </c>
    </row>
    <row r="297" spans="1:20">
      <c r="A297">
        <v>6090781487</v>
      </c>
      <c r="B297" t="s">
        <v>1518</v>
      </c>
      <c r="C297">
        <v>3910643529</v>
      </c>
      <c r="D297" t="s">
        <v>1620</v>
      </c>
      <c r="E297" t="s">
        <v>53</v>
      </c>
      <c r="F297" t="s">
        <v>728</v>
      </c>
      <c r="G297">
        <v>4112402</v>
      </c>
      <c r="H297" t="s">
        <v>1623</v>
      </c>
      <c r="I297" t="s">
        <v>1618</v>
      </c>
      <c r="J297">
        <v>4000018757</v>
      </c>
      <c r="K297" t="s">
        <v>47</v>
      </c>
      <c r="L297">
        <v>35821846</v>
      </c>
      <c r="M297" t="s">
        <v>1622</v>
      </c>
      <c r="N297" s="45">
        <v>-93042</v>
      </c>
      <c r="O297">
        <v>7</v>
      </c>
      <c r="P297">
        <v>2025</v>
      </c>
      <c r="Q297">
        <v>1</v>
      </c>
      <c r="R297" t="s">
        <v>1233</v>
      </c>
      <c r="S297" t="str">
        <f t="shared" si="8"/>
        <v/>
      </c>
      <c r="T297" t="str">
        <f t="shared" si="9"/>
        <v>57</v>
      </c>
    </row>
    <row r="298" spans="1:20">
      <c r="A298">
        <v>6091638814</v>
      </c>
      <c r="B298" t="s">
        <v>1344</v>
      </c>
      <c r="C298">
        <v>3910657164</v>
      </c>
      <c r="D298" t="s">
        <v>1617</v>
      </c>
      <c r="E298" t="s">
        <v>53</v>
      </c>
      <c r="F298" t="s">
        <v>744</v>
      </c>
      <c r="G298">
        <v>4112401</v>
      </c>
      <c r="H298" t="s">
        <v>960</v>
      </c>
      <c r="I298" t="s">
        <v>1618</v>
      </c>
      <c r="J298">
        <v>4000018757</v>
      </c>
      <c r="K298" t="s">
        <v>47</v>
      </c>
      <c r="L298">
        <v>35822663</v>
      </c>
      <c r="M298" t="s">
        <v>1653</v>
      </c>
      <c r="N298" s="45">
        <v>-9662</v>
      </c>
      <c r="O298">
        <v>7</v>
      </c>
      <c r="P298">
        <v>2025</v>
      </c>
      <c r="Q298">
        <v>1</v>
      </c>
      <c r="R298" s="20">
        <v>45869</v>
      </c>
      <c r="S298">
        <f t="shared" si="8"/>
        <v>7</v>
      </c>
      <c r="T298" t="str">
        <f t="shared" si="9"/>
        <v>49</v>
      </c>
    </row>
    <row r="299" spans="1:20">
      <c r="A299">
        <v>6091638814</v>
      </c>
      <c r="B299" t="s">
        <v>1344</v>
      </c>
      <c r="C299">
        <v>3910657164</v>
      </c>
      <c r="D299" t="s">
        <v>1617</v>
      </c>
      <c r="E299" t="s">
        <v>53</v>
      </c>
      <c r="F299" t="s">
        <v>728</v>
      </c>
      <c r="G299">
        <v>4112401</v>
      </c>
      <c r="H299" t="s">
        <v>960</v>
      </c>
      <c r="I299" t="s">
        <v>1618</v>
      </c>
      <c r="J299">
        <v>4000018757</v>
      </c>
      <c r="K299" t="s">
        <v>47</v>
      </c>
      <c r="L299">
        <v>35822663</v>
      </c>
      <c r="M299" t="s">
        <v>1653</v>
      </c>
      <c r="N299" s="45">
        <v>-50093</v>
      </c>
      <c r="O299">
        <v>7</v>
      </c>
      <c r="P299">
        <v>2025</v>
      </c>
      <c r="Q299">
        <v>2</v>
      </c>
      <c r="R299" s="20">
        <v>45869</v>
      </c>
      <c r="S299">
        <f t="shared" si="8"/>
        <v>7</v>
      </c>
      <c r="T299" t="str">
        <f t="shared" si="9"/>
        <v>57</v>
      </c>
    </row>
    <row r="300" spans="1:20">
      <c r="A300">
        <v>6091638824</v>
      </c>
      <c r="B300" t="s">
        <v>1344</v>
      </c>
      <c r="C300">
        <v>3910657165</v>
      </c>
      <c r="D300" t="s">
        <v>1617</v>
      </c>
      <c r="E300" t="s">
        <v>53</v>
      </c>
      <c r="F300" t="s">
        <v>758</v>
      </c>
      <c r="G300">
        <v>4112401</v>
      </c>
      <c r="H300" t="s">
        <v>960</v>
      </c>
      <c r="I300" t="s">
        <v>1618</v>
      </c>
      <c r="J300">
        <v>4000018757</v>
      </c>
      <c r="K300" t="s">
        <v>47</v>
      </c>
      <c r="L300">
        <v>35822665</v>
      </c>
      <c r="M300" t="s">
        <v>1653</v>
      </c>
      <c r="N300" s="45">
        <v>-5268</v>
      </c>
      <c r="O300">
        <v>7</v>
      </c>
      <c r="P300">
        <v>2025</v>
      </c>
      <c r="Q300">
        <v>1</v>
      </c>
      <c r="R300" s="20">
        <v>45869</v>
      </c>
      <c r="S300">
        <f t="shared" si="8"/>
        <v>7</v>
      </c>
      <c r="T300" t="str">
        <f t="shared" si="9"/>
        <v>57</v>
      </c>
    </row>
    <row r="301" spans="1:20">
      <c r="A301">
        <v>6091638824</v>
      </c>
      <c r="B301" t="s">
        <v>1344</v>
      </c>
      <c r="C301">
        <v>3910657165</v>
      </c>
      <c r="D301" t="s">
        <v>1617</v>
      </c>
      <c r="E301" t="s">
        <v>53</v>
      </c>
      <c r="F301" t="s">
        <v>789</v>
      </c>
      <c r="G301">
        <v>4112401</v>
      </c>
      <c r="H301" t="s">
        <v>960</v>
      </c>
      <c r="I301" t="s">
        <v>1618</v>
      </c>
      <c r="J301">
        <v>4000018757</v>
      </c>
      <c r="K301" t="s">
        <v>47</v>
      </c>
      <c r="L301">
        <v>35822665</v>
      </c>
      <c r="M301" t="s">
        <v>1653</v>
      </c>
      <c r="N301" s="45">
        <v>-3293</v>
      </c>
      <c r="O301">
        <v>7</v>
      </c>
      <c r="P301">
        <v>2025</v>
      </c>
      <c r="Q301">
        <v>2</v>
      </c>
      <c r="R301" s="20">
        <v>45869</v>
      </c>
      <c r="S301">
        <f t="shared" si="8"/>
        <v>7</v>
      </c>
      <c r="T301" t="str">
        <f t="shared" si="9"/>
        <v>57</v>
      </c>
    </row>
    <row r="302" spans="1:20">
      <c r="A302">
        <v>6091638824</v>
      </c>
      <c r="B302" t="s">
        <v>1344</v>
      </c>
      <c r="C302">
        <v>3910657165</v>
      </c>
      <c r="D302" t="s">
        <v>1617</v>
      </c>
      <c r="E302" t="s">
        <v>53</v>
      </c>
      <c r="F302" t="s">
        <v>790</v>
      </c>
      <c r="G302">
        <v>4112401</v>
      </c>
      <c r="H302" t="s">
        <v>960</v>
      </c>
      <c r="I302" t="s">
        <v>1618</v>
      </c>
      <c r="J302">
        <v>4000018757</v>
      </c>
      <c r="K302" t="s">
        <v>47</v>
      </c>
      <c r="L302">
        <v>35822665</v>
      </c>
      <c r="M302" t="s">
        <v>1653</v>
      </c>
      <c r="N302" s="45">
        <v>-2904</v>
      </c>
      <c r="O302">
        <v>7</v>
      </c>
      <c r="P302">
        <v>2025</v>
      </c>
      <c r="Q302">
        <v>3</v>
      </c>
      <c r="R302" s="20">
        <v>45869</v>
      </c>
      <c r="S302">
        <f t="shared" si="8"/>
        <v>7</v>
      </c>
      <c r="T302" t="str">
        <f t="shared" si="9"/>
        <v>57</v>
      </c>
    </row>
    <row r="303" spans="1:20">
      <c r="A303">
        <v>6091638824</v>
      </c>
      <c r="B303" t="s">
        <v>1344</v>
      </c>
      <c r="C303">
        <v>3910657165</v>
      </c>
      <c r="D303" t="s">
        <v>1617</v>
      </c>
      <c r="E303" t="s">
        <v>53</v>
      </c>
      <c r="F303" t="s">
        <v>796</v>
      </c>
      <c r="G303">
        <v>4112401</v>
      </c>
      <c r="H303" t="s">
        <v>960</v>
      </c>
      <c r="I303" t="s">
        <v>1618</v>
      </c>
      <c r="J303">
        <v>4000018757</v>
      </c>
      <c r="K303" t="s">
        <v>47</v>
      </c>
      <c r="L303">
        <v>35822665</v>
      </c>
      <c r="M303" t="s">
        <v>1653</v>
      </c>
      <c r="N303" s="45">
        <v>-4185</v>
      </c>
      <c r="O303">
        <v>7</v>
      </c>
      <c r="P303">
        <v>2025</v>
      </c>
      <c r="Q303">
        <v>4</v>
      </c>
      <c r="R303" s="20">
        <v>45869</v>
      </c>
      <c r="S303">
        <f t="shared" si="8"/>
        <v>7</v>
      </c>
      <c r="T303" t="str">
        <f t="shared" si="9"/>
        <v>57</v>
      </c>
    </row>
    <row r="304" spans="1:20">
      <c r="A304">
        <v>6091638824</v>
      </c>
      <c r="B304" t="s">
        <v>1344</v>
      </c>
      <c r="C304">
        <v>3910657165</v>
      </c>
      <c r="D304" t="s">
        <v>1617</v>
      </c>
      <c r="E304" t="s">
        <v>53</v>
      </c>
      <c r="F304" t="s">
        <v>802</v>
      </c>
      <c r="G304">
        <v>4112401</v>
      </c>
      <c r="H304" t="s">
        <v>960</v>
      </c>
      <c r="I304" t="s">
        <v>1618</v>
      </c>
      <c r="J304">
        <v>4000018757</v>
      </c>
      <c r="K304" t="s">
        <v>47</v>
      </c>
      <c r="L304">
        <v>35822665</v>
      </c>
      <c r="M304" t="s">
        <v>1653</v>
      </c>
      <c r="N304">
        <v>-688</v>
      </c>
      <c r="O304">
        <v>7</v>
      </c>
      <c r="P304">
        <v>2025</v>
      </c>
      <c r="Q304">
        <v>5</v>
      </c>
      <c r="R304" s="20">
        <v>45869</v>
      </c>
      <c r="S304">
        <f t="shared" si="8"/>
        <v>7</v>
      </c>
      <c r="T304" t="str">
        <f t="shared" si="9"/>
        <v>57</v>
      </c>
    </row>
    <row r="305" spans="1:20">
      <c r="A305">
        <v>6091638824</v>
      </c>
      <c r="B305" t="s">
        <v>1344</v>
      </c>
      <c r="C305">
        <v>3910657165</v>
      </c>
      <c r="D305" t="s">
        <v>1617</v>
      </c>
      <c r="E305" t="s">
        <v>53</v>
      </c>
      <c r="F305" t="s">
        <v>759</v>
      </c>
      <c r="G305">
        <v>4112401</v>
      </c>
      <c r="H305" t="s">
        <v>960</v>
      </c>
      <c r="I305" t="s">
        <v>1618</v>
      </c>
      <c r="J305">
        <v>4000018757</v>
      </c>
      <c r="K305" t="s">
        <v>47</v>
      </c>
      <c r="L305">
        <v>35822665</v>
      </c>
      <c r="M305" t="s">
        <v>1653</v>
      </c>
      <c r="N305" s="45">
        <v>-34566</v>
      </c>
      <c r="O305">
        <v>7</v>
      </c>
      <c r="P305">
        <v>2025</v>
      </c>
      <c r="Q305">
        <v>6</v>
      </c>
      <c r="R305" s="20">
        <v>45869</v>
      </c>
      <c r="S305">
        <f t="shared" si="8"/>
        <v>7</v>
      </c>
      <c r="T305" t="str">
        <f t="shared" si="9"/>
        <v>57</v>
      </c>
    </row>
    <row r="306" spans="1:20">
      <c r="A306">
        <v>6091638824</v>
      </c>
      <c r="B306" t="s">
        <v>1344</v>
      </c>
      <c r="C306">
        <v>3910657165</v>
      </c>
      <c r="D306" t="s">
        <v>1617</v>
      </c>
      <c r="E306" t="s">
        <v>53</v>
      </c>
      <c r="F306" t="s">
        <v>959</v>
      </c>
      <c r="G306">
        <v>4112401</v>
      </c>
      <c r="H306" t="s">
        <v>960</v>
      </c>
      <c r="I306" t="s">
        <v>1618</v>
      </c>
      <c r="J306">
        <v>4000018757</v>
      </c>
      <c r="K306" t="s">
        <v>47</v>
      </c>
      <c r="L306">
        <v>35822665</v>
      </c>
      <c r="M306" t="s">
        <v>1653</v>
      </c>
      <c r="N306" s="45">
        <v>-2521</v>
      </c>
      <c r="O306">
        <v>7</v>
      </c>
      <c r="P306">
        <v>2025</v>
      </c>
      <c r="Q306">
        <v>7</v>
      </c>
      <c r="R306" s="20">
        <v>45869</v>
      </c>
      <c r="S306">
        <f t="shared" si="8"/>
        <v>7</v>
      </c>
      <c r="T306" t="str">
        <f t="shared" si="9"/>
        <v>49</v>
      </c>
    </row>
    <row r="307" spans="1:20">
      <c r="A307">
        <v>6091638824</v>
      </c>
      <c r="B307" t="s">
        <v>1344</v>
      </c>
      <c r="C307">
        <v>3910657165</v>
      </c>
      <c r="D307" t="s">
        <v>1617</v>
      </c>
      <c r="E307" t="s">
        <v>53</v>
      </c>
      <c r="F307" t="s">
        <v>806</v>
      </c>
      <c r="G307">
        <v>4112401</v>
      </c>
      <c r="H307" t="s">
        <v>960</v>
      </c>
      <c r="I307" t="s">
        <v>1618</v>
      </c>
      <c r="J307">
        <v>4000018757</v>
      </c>
      <c r="K307" t="s">
        <v>47</v>
      </c>
      <c r="L307">
        <v>35822665</v>
      </c>
      <c r="M307" t="s">
        <v>1653</v>
      </c>
      <c r="N307" s="45">
        <v>-8259</v>
      </c>
      <c r="O307">
        <v>7</v>
      </c>
      <c r="P307">
        <v>2025</v>
      </c>
      <c r="Q307">
        <v>8</v>
      </c>
      <c r="R307" s="20">
        <v>45869</v>
      </c>
      <c r="S307">
        <f t="shared" si="8"/>
        <v>7</v>
      </c>
      <c r="T307" t="str">
        <f t="shared" si="9"/>
        <v>57</v>
      </c>
    </row>
    <row r="308" spans="1:20">
      <c r="A308">
        <v>6091727082</v>
      </c>
      <c r="B308" t="s">
        <v>1344</v>
      </c>
      <c r="C308">
        <v>3910662514</v>
      </c>
      <c r="D308" t="s">
        <v>1617</v>
      </c>
      <c r="E308" t="s">
        <v>53</v>
      </c>
      <c r="F308" t="s">
        <v>759</v>
      </c>
      <c r="G308">
        <v>4110020</v>
      </c>
      <c r="H308" t="s">
        <v>1621</v>
      </c>
      <c r="I308" t="s">
        <v>1618</v>
      </c>
      <c r="J308">
        <v>4000018757</v>
      </c>
      <c r="K308" t="s">
        <v>47</v>
      </c>
      <c r="L308">
        <v>35823174</v>
      </c>
      <c r="M308" t="s">
        <v>1654</v>
      </c>
      <c r="N308" s="45">
        <v>-18000</v>
      </c>
      <c r="O308">
        <v>12</v>
      </c>
      <c r="P308">
        <v>2024</v>
      </c>
      <c r="Q308">
        <v>1</v>
      </c>
      <c r="R308" s="20">
        <v>45869</v>
      </c>
      <c r="S308">
        <f t="shared" si="8"/>
        <v>7</v>
      </c>
      <c r="T308" t="str">
        <f t="shared" si="9"/>
        <v>57</v>
      </c>
    </row>
    <row r="309" spans="1:20">
      <c r="A309">
        <v>6091727082</v>
      </c>
      <c r="B309" t="s">
        <v>1344</v>
      </c>
      <c r="C309">
        <v>3910662514</v>
      </c>
      <c r="D309" t="s">
        <v>1617</v>
      </c>
      <c r="E309" t="s">
        <v>53</v>
      </c>
      <c r="F309" t="s">
        <v>760</v>
      </c>
      <c r="G309">
        <v>4110020</v>
      </c>
      <c r="H309" t="s">
        <v>1621</v>
      </c>
      <c r="I309" t="s">
        <v>1618</v>
      </c>
      <c r="J309">
        <v>4000018757</v>
      </c>
      <c r="K309" t="s">
        <v>47</v>
      </c>
      <c r="L309">
        <v>35823174</v>
      </c>
      <c r="M309" t="s">
        <v>1654</v>
      </c>
      <c r="N309">
        <v>-153</v>
      </c>
      <c r="O309">
        <v>12</v>
      </c>
      <c r="P309">
        <v>2024</v>
      </c>
      <c r="Q309">
        <v>2</v>
      </c>
      <c r="R309" s="20">
        <v>45869</v>
      </c>
      <c r="S309">
        <f t="shared" si="8"/>
        <v>7</v>
      </c>
      <c r="T309" t="str">
        <f t="shared" si="9"/>
        <v>13</v>
      </c>
    </row>
    <row r="310" spans="1:20">
      <c r="A310">
        <v>6100556887</v>
      </c>
      <c r="B310" t="s">
        <v>1484</v>
      </c>
      <c r="C310">
        <v>3910773092</v>
      </c>
      <c r="D310" t="s">
        <v>1617</v>
      </c>
      <c r="E310" t="s">
        <v>53</v>
      </c>
      <c r="F310" t="s">
        <v>728</v>
      </c>
      <c r="G310">
        <v>4112402</v>
      </c>
      <c r="H310" t="s">
        <v>1623</v>
      </c>
      <c r="I310" t="s">
        <v>1618</v>
      </c>
      <c r="J310">
        <v>4000018757</v>
      </c>
      <c r="K310" t="s">
        <v>47</v>
      </c>
      <c r="L310">
        <v>35827226</v>
      </c>
      <c r="M310" t="s">
        <v>1655</v>
      </c>
      <c r="N310" s="45">
        <v>-1164289</v>
      </c>
      <c r="O310">
        <v>8</v>
      </c>
      <c r="P310">
        <v>2025</v>
      </c>
      <c r="Q310">
        <v>1</v>
      </c>
      <c r="R310" s="20">
        <v>45883</v>
      </c>
      <c r="S310">
        <f t="shared" si="8"/>
        <v>8</v>
      </c>
      <c r="T310" t="str">
        <f t="shared" si="9"/>
        <v>57</v>
      </c>
    </row>
    <row r="311" spans="1:20">
      <c r="A311">
        <v>6100556887</v>
      </c>
      <c r="B311" t="s">
        <v>1484</v>
      </c>
      <c r="C311">
        <v>3910773092</v>
      </c>
      <c r="D311" t="s">
        <v>1617</v>
      </c>
      <c r="E311" t="s">
        <v>53</v>
      </c>
      <c r="F311" t="s">
        <v>744</v>
      </c>
      <c r="G311">
        <v>4112402</v>
      </c>
      <c r="H311" t="s">
        <v>1623</v>
      </c>
      <c r="I311" t="s">
        <v>1618</v>
      </c>
      <c r="J311">
        <v>4000018757</v>
      </c>
      <c r="K311" t="s">
        <v>47</v>
      </c>
      <c r="L311">
        <v>35827226</v>
      </c>
      <c r="M311" t="s">
        <v>1655</v>
      </c>
      <c r="N311" s="45">
        <v>-207360</v>
      </c>
      <c r="O311">
        <v>8</v>
      </c>
      <c r="P311">
        <v>2025</v>
      </c>
      <c r="Q311">
        <v>2</v>
      </c>
      <c r="R311" s="20">
        <v>45883</v>
      </c>
      <c r="S311">
        <f t="shared" si="8"/>
        <v>8</v>
      </c>
      <c r="T311" t="str">
        <f t="shared" si="9"/>
        <v>49</v>
      </c>
    </row>
    <row r="312" spans="1:20">
      <c r="A312">
        <v>6108813578</v>
      </c>
      <c r="B312" t="s">
        <v>1526</v>
      </c>
      <c r="C312">
        <v>3910863624</v>
      </c>
      <c r="D312" t="s">
        <v>1620</v>
      </c>
      <c r="E312" t="s">
        <v>53</v>
      </c>
      <c r="F312" t="s">
        <v>728</v>
      </c>
      <c r="G312">
        <v>4112402</v>
      </c>
      <c r="H312" t="s">
        <v>1623</v>
      </c>
      <c r="I312" t="s">
        <v>1618</v>
      </c>
      <c r="J312">
        <v>4000018757</v>
      </c>
      <c r="K312" t="s">
        <v>47</v>
      </c>
      <c r="L312">
        <v>35831195</v>
      </c>
      <c r="M312" t="s">
        <v>1622</v>
      </c>
      <c r="N312" s="45">
        <v>-341638</v>
      </c>
      <c r="O312">
        <v>8</v>
      </c>
      <c r="P312">
        <v>2025</v>
      </c>
      <c r="Q312">
        <v>1</v>
      </c>
      <c r="R312" t="s">
        <v>1233</v>
      </c>
      <c r="S312" t="str">
        <f t="shared" si="8"/>
        <v/>
      </c>
      <c r="T312" t="str">
        <f t="shared" si="9"/>
        <v>57</v>
      </c>
    </row>
    <row r="313" spans="1:20">
      <c r="A313">
        <v>6111415793</v>
      </c>
      <c r="B313" t="s">
        <v>1656</v>
      </c>
      <c r="C313">
        <v>3910895050</v>
      </c>
      <c r="D313" t="s">
        <v>1617</v>
      </c>
      <c r="E313" t="s">
        <v>53</v>
      </c>
      <c r="F313" t="s">
        <v>744</v>
      </c>
      <c r="G313">
        <v>4112401</v>
      </c>
      <c r="H313" t="s">
        <v>960</v>
      </c>
      <c r="I313" t="s">
        <v>1618</v>
      </c>
      <c r="J313">
        <v>4000018757</v>
      </c>
      <c r="K313" t="s">
        <v>47</v>
      </c>
      <c r="L313">
        <v>35832408</v>
      </c>
      <c r="M313" t="s">
        <v>1657</v>
      </c>
      <c r="N313" s="45">
        <v>-5832</v>
      </c>
      <c r="O313">
        <v>8</v>
      </c>
      <c r="P313">
        <v>2025</v>
      </c>
      <c r="Q313">
        <v>1</v>
      </c>
      <c r="R313" s="20">
        <v>45900</v>
      </c>
      <c r="S313">
        <f t="shared" si="8"/>
        <v>8</v>
      </c>
      <c r="T313" t="str">
        <f t="shared" si="9"/>
        <v>49</v>
      </c>
    </row>
    <row r="314" spans="1:20">
      <c r="A314">
        <v>6111415793</v>
      </c>
      <c r="B314" t="s">
        <v>1656</v>
      </c>
      <c r="C314">
        <v>3910895050</v>
      </c>
      <c r="D314" t="s">
        <v>1617</v>
      </c>
      <c r="E314" t="s">
        <v>53</v>
      </c>
      <c r="F314" t="s">
        <v>728</v>
      </c>
      <c r="G314">
        <v>4112401</v>
      </c>
      <c r="H314" t="s">
        <v>960</v>
      </c>
      <c r="I314" t="s">
        <v>1618</v>
      </c>
      <c r="J314">
        <v>4000018757</v>
      </c>
      <c r="K314" t="s">
        <v>47</v>
      </c>
      <c r="L314">
        <v>35832408</v>
      </c>
      <c r="M314" t="s">
        <v>1657</v>
      </c>
      <c r="N314" s="45">
        <v>-64001</v>
      </c>
      <c r="O314">
        <v>8</v>
      </c>
      <c r="P314">
        <v>2025</v>
      </c>
      <c r="Q314">
        <v>2</v>
      </c>
      <c r="R314" s="20">
        <v>45900</v>
      </c>
      <c r="S314">
        <f t="shared" si="8"/>
        <v>8</v>
      </c>
      <c r="T314" t="str">
        <f t="shared" si="9"/>
        <v>57</v>
      </c>
    </row>
    <row r="315" spans="1:20">
      <c r="A315">
        <v>6111415801</v>
      </c>
      <c r="B315" t="s">
        <v>1656</v>
      </c>
      <c r="C315">
        <v>3910895051</v>
      </c>
      <c r="D315" t="s">
        <v>1617</v>
      </c>
      <c r="E315" t="s">
        <v>53</v>
      </c>
      <c r="F315" t="s">
        <v>779</v>
      </c>
      <c r="G315">
        <v>4112401</v>
      </c>
      <c r="H315" t="s">
        <v>960</v>
      </c>
      <c r="I315" t="s">
        <v>1618</v>
      </c>
      <c r="J315">
        <v>4000018757</v>
      </c>
      <c r="K315" t="s">
        <v>47</v>
      </c>
      <c r="L315">
        <v>35832409</v>
      </c>
      <c r="M315" t="s">
        <v>1657</v>
      </c>
      <c r="N315" s="45">
        <v>-2028</v>
      </c>
      <c r="O315">
        <v>8</v>
      </c>
      <c r="P315">
        <v>2025</v>
      </c>
      <c r="Q315">
        <v>1</v>
      </c>
      <c r="R315" s="20">
        <v>45900</v>
      </c>
      <c r="S315">
        <f t="shared" si="8"/>
        <v>8</v>
      </c>
      <c r="T315" t="str">
        <f t="shared" si="9"/>
        <v>57</v>
      </c>
    </row>
    <row r="316" spans="1:20">
      <c r="A316">
        <v>6111415801</v>
      </c>
      <c r="B316" t="s">
        <v>1656</v>
      </c>
      <c r="C316">
        <v>3910895051</v>
      </c>
      <c r="D316" t="s">
        <v>1617</v>
      </c>
      <c r="E316" t="s">
        <v>53</v>
      </c>
      <c r="F316" t="s">
        <v>759</v>
      </c>
      <c r="G316">
        <v>4112401</v>
      </c>
      <c r="H316" t="s">
        <v>960</v>
      </c>
      <c r="I316" t="s">
        <v>1618</v>
      </c>
      <c r="J316">
        <v>4000018757</v>
      </c>
      <c r="K316" t="s">
        <v>47</v>
      </c>
      <c r="L316">
        <v>35832409</v>
      </c>
      <c r="M316" t="s">
        <v>1657</v>
      </c>
      <c r="N316" s="45">
        <v>-28146</v>
      </c>
      <c r="O316">
        <v>8</v>
      </c>
      <c r="P316">
        <v>2025</v>
      </c>
      <c r="Q316">
        <v>2</v>
      </c>
      <c r="R316" s="20">
        <v>45900</v>
      </c>
      <c r="S316">
        <f t="shared" si="8"/>
        <v>8</v>
      </c>
      <c r="T316" t="str">
        <f t="shared" si="9"/>
        <v>57</v>
      </c>
    </row>
    <row r="317" spans="1:20">
      <c r="A317">
        <v>6111415801</v>
      </c>
      <c r="B317" t="s">
        <v>1656</v>
      </c>
      <c r="C317">
        <v>3910895051</v>
      </c>
      <c r="D317" t="s">
        <v>1617</v>
      </c>
      <c r="E317" t="s">
        <v>53</v>
      </c>
      <c r="F317" t="s">
        <v>959</v>
      </c>
      <c r="G317">
        <v>4112401</v>
      </c>
      <c r="H317" t="s">
        <v>960</v>
      </c>
      <c r="I317" t="s">
        <v>1618</v>
      </c>
      <c r="J317">
        <v>4000018757</v>
      </c>
      <c r="K317" t="s">
        <v>47</v>
      </c>
      <c r="L317">
        <v>35832409</v>
      </c>
      <c r="M317" t="s">
        <v>1657</v>
      </c>
      <c r="N317" s="45">
        <v>-1364</v>
      </c>
      <c r="O317">
        <v>8</v>
      </c>
      <c r="P317">
        <v>2025</v>
      </c>
      <c r="Q317">
        <v>3</v>
      </c>
      <c r="R317" s="20">
        <v>45900</v>
      </c>
      <c r="S317">
        <f t="shared" si="8"/>
        <v>8</v>
      </c>
      <c r="T317" t="str">
        <f t="shared" si="9"/>
        <v>49</v>
      </c>
    </row>
    <row r="318" spans="1:20">
      <c r="A318">
        <v>6111415801</v>
      </c>
      <c r="B318" t="s">
        <v>1656</v>
      </c>
      <c r="C318">
        <v>3910895051</v>
      </c>
      <c r="D318" t="s">
        <v>1617</v>
      </c>
      <c r="E318" t="s">
        <v>53</v>
      </c>
      <c r="F318" t="s">
        <v>989</v>
      </c>
      <c r="G318">
        <v>4112401</v>
      </c>
      <c r="H318" t="s">
        <v>960</v>
      </c>
      <c r="I318" t="s">
        <v>1618</v>
      </c>
      <c r="J318">
        <v>4000018757</v>
      </c>
      <c r="K318" t="s">
        <v>47</v>
      </c>
      <c r="L318">
        <v>35832409</v>
      </c>
      <c r="M318" t="s">
        <v>1657</v>
      </c>
      <c r="N318">
        <v>-80</v>
      </c>
      <c r="O318">
        <v>8</v>
      </c>
      <c r="P318">
        <v>2025</v>
      </c>
      <c r="Q318">
        <v>4</v>
      </c>
      <c r="R318" s="20">
        <v>45900</v>
      </c>
      <c r="S318">
        <f t="shared" si="8"/>
        <v>8</v>
      </c>
      <c r="T318" t="str">
        <f t="shared" si="9"/>
        <v>43</v>
      </c>
    </row>
    <row r="319" spans="1:20">
      <c r="A319">
        <v>6111415801</v>
      </c>
      <c r="B319" t="s">
        <v>1656</v>
      </c>
      <c r="C319">
        <v>3910895051</v>
      </c>
      <c r="D319" t="s">
        <v>1617</v>
      </c>
      <c r="E319" t="s">
        <v>53</v>
      </c>
      <c r="F319" t="s">
        <v>786</v>
      </c>
      <c r="G319">
        <v>4112401</v>
      </c>
      <c r="H319" t="s">
        <v>960</v>
      </c>
      <c r="I319" t="s">
        <v>1618</v>
      </c>
      <c r="J319">
        <v>4000018757</v>
      </c>
      <c r="K319" t="s">
        <v>47</v>
      </c>
      <c r="L319">
        <v>35832409</v>
      </c>
      <c r="M319" t="s">
        <v>1657</v>
      </c>
      <c r="N319">
        <v>-138</v>
      </c>
      <c r="O319">
        <v>8</v>
      </c>
      <c r="P319">
        <v>2025</v>
      </c>
      <c r="Q319">
        <v>5</v>
      </c>
      <c r="R319" s="20">
        <v>45900</v>
      </c>
      <c r="S319">
        <f t="shared" si="8"/>
        <v>8</v>
      </c>
      <c r="T319" t="str">
        <f t="shared" si="9"/>
        <v>57</v>
      </c>
    </row>
    <row r="320" spans="1:20">
      <c r="A320">
        <v>6111415801</v>
      </c>
      <c r="B320" t="s">
        <v>1656</v>
      </c>
      <c r="C320">
        <v>3910895051</v>
      </c>
      <c r="D320" t="s">
        <v>1617</v>
      </c>
      <c r="E320" t="s">
        <v>53</v>
      </c>
      <c r="F320" t="s">
        <v>758</v>
      </c>
      <c r="G320">
        <v>4112401</v>
      </c>
      <c r="H320" t="s">
        <v>960</v>
      </c>
      <c r="I320" t="s">
        <v>1618</v>
      </c>
      <c r="J320">
        <v>4000018757</v>
      </c>
      <c r="K320" t="s">
        <v>47</v>
      </c>
      <c r="L320">
        <v>35832409</v>
      </c>
      <c r="M320" t="s">
        <v>1657</v>
      </c>
      <c r="N320" s="45">
        <v>-5016</v>
      </c>
      <c r="O320">
        <v>8</v>
      </c>
      <c r="P320">
        <v>2025</v>
      </c>
      <c r="Q320">
        <v>6</v>
      </c>
      <c r="R320" s="20">
        <v>45900</v>
      </c>
      <c r="S320">
        <f t="shared" si="8"/>
        <v>8</v>
      </c>
      <c r="T320" t="str">
        <f t="shared" si="9"/>
        <v>57</v>
      </c>
    </row>
    <row r="321" spans="1:20">
      <c r="A321">
        <v>6111415801</v>
      </c>
      <c r="B321" t="s">
        <v>1656</v>
      </c>
      <c r="C321">
        <v>3910895051</v>
      </c>
      <c r="D321" t="s">
        <v>1617</v>
      </c>
      <c r="E321" t="s">
        <v>53</v>
      </c>
      <c r="F321" t="s">
        <v>789</v>
      </c>
      <c r="G321">
        <v>4112401</v>
      </c>
      <c r="H321" t="s">
        <v>960</v>
      </c>
      <c r="I321" t="s">
        <v>1618</v>
      </c>
      <c r="J321">
        <v>4000018757</v>
      </c>
      <c r="K321" t="s">
        <v>47</v>
      </c>
      <c r="L321">
        <v>35832409</v>
      </c>
      <c r="M321" t="s">
        <v>1657</v>
      </c>
      <c r="N321" s="45">
        <v>-3340</v>
      </c>
      <c r="O321">
        <v>8</v>
      </c>
      <c r="P321">
        <v>2025</v>
      </c>
      <c r="Q321">
        <v>7</v>
      </c>
      <c r="R321" s="20">
        <v>45900</v>
      </c>
      <c r="S321">
        <f t="shared" si="8"/>
        <v>8</v>
      </c>
      <c r="T321" t="str">
        <f t="shared" si="9"/>
        <v>57</v>
      </c>
    </row>
    <row r="322" spans="1:20">
      <c r="A322">
        <v>6111415801</v>
      </c>
      <c r="B322" t="s">
        <v>1656</v>
      </c>
      <c r="C322">
        <v>3910895051</v>
      </c>
      <c r="D322" t="s">
        <v>1617</v>
      </c>
      <c r="E322" t="s">
        <v>53</v>
      </c>
      <c r="F322" t="s">
        <v>796</v>
      </c>
      <c r="G322">
        <v>4112401</v>
      </c>
      <c r="H322" t="s">
        <v>960</v>
      </c>
      <c r="I322" t="s">
        <v>1618</v>
      </c>
      <c r="J322">
        <v>4000018757</v>
      </c>
      <c r="K322" t="s">
        <v>47</v>
      </c>
      <c r="L322">
        <v>35832409</v>
      </c>
      <c r="M322" t="s">
        <v>1657</v>
      </c>
      <c r="N322" s="45">
        <v>-2325</v>
      </c>
      <c r="O322">
        <v>8</v>
      </c>
      <c r="P322">
        <v>2025</v>
      </c>
      <c r="Q322">
        <v>8</v>
      </c>
      <c r="R322" s="20">
        <v>45900</v>
      </c>
      <c r="S322">
        <f t="shared" si="8"/>
        <v>8</v>
      </c>
      <c r="T322" t="str">
        <f t="shared" si="9"/>
        <v>57</v>
      </c>
    </row>
    <row r="323" spans="1:20">
      <c r="A323">
        <v>6111415801</v>
      </c>
      <c r="B323" t="s">
        <v>1656</v>
      </c>
      <c r="C323">
        <v>3910895051</v>
      </c>
      <c r="D323" t="s">
        <v>1617</v>
      </c>
      <c r="E323" t="s">
        <v>53</v>
      </c>
      <c r="F323" t="s">
        <v>799</v>
      </c>
      <c r="G323">
        <v>4112401</v>
      </c>
      <c r="H323" t="s">
        <v>960</v>
      </c>
      <c r="I323" t="s">
        <v>1618</v>
      </c>
      <c r="J323">
        <v>4000018757</v>
      </c>
      <c r="K323" t="s">
        <v>47</v>
      </c>
      <c r="L323">
        <v>35832409</v>
      </c>
      <c r="M323" t="s">
        <v>1657</v>
      </c>
      <c r="N323">
        <v>-267</v>
      </c>
      <c r="O323">
        <v>8</v>
      </c>
      <c r="P323">
        <v>2025</v>
      </c>
      <c r="Q323">
        <v>9</v>
      </c>
      <c r="R323" s="20">
        <v>45900</v>
      </c>
      <c r="S323">
        <f t="shared" ref="S323:S386" si="10">+IFERROR(MONTH(R323),"")</f>
        <v>8</v>
      </c>
      <c r="T323" t="str">
        <f t="shared" ref="T323:T386" si="11">+RIGHT(F323,2)</f>
        <v>57</v>
      </c>
    </row>
    <row r="324" spans="1:20">
      <c r="A324">
        <v>6111415801</v>
      </c>
      <c r="B324" t="s">
        <v>1656</v>
      </c>
      <c r="C324">
        <v>3910895051</v>
      </c>
      <c r="D324" t="s">
        <v>1617</v>
      </c>
      <c r="E324" t="s">
        <v>53</v>
      </c>
      <c r="F324" t="s">
        <v>937</v>
      </c>
      <c r="G324">
        <v>4112401</v>
      </c>
      <c r="H324" t="s">
        <v>960</v>
      </c>
      <c r="I324" t="s">
        <v>1618</v>
      </c>
      <c r="J324">
        <v>4000018757</v>
      </c>
      <c r="K324" t="s">
        <v>47</v>
      </c>
      <c r="L324">
        <v>35832409</v>
      </c>
      <c r="M324" t="s">
        <v>1657</v>
      </c>
      <c r="N324" s="45">
        <v>-1927</v>
      </c>
      <c r="O324">
        <v>8</v>
      </c>
      <c r="P324">
        <v>2025</v>
      </c>
      <c r="Q324">
        <v>10</v>
      </c>
      <c r="R324" s="20">
        <v>45900</v>
      </c>
      <c r="S324">
        <f t="shared" si="10"/>
        <v>8</v>
      </c>
      <c r="T324" t="str">
        <f t="shared" si="11"/>
        <v>57</v>
      </c>
    </row>
    <row r="325" spans="1:20">
      <c r="A325">
        <v>6111441861</v>
      </c>
      <c r="B325" t="s">
        <v>1656</v>
      </c>
      <c r="C325">
        <v>3910897763</v>
      </c>
      <c r="D325" t="s">
        <v>1617</v>
      </c>
      <c r="E325" t="s">
        <v>53</v>
      </c>
      <c r="F325" t="s">
        <v>759</v>
      </c>
      <c r="G325">
        <v>4110020</v>
      </c>
      <c r="H325" t="s">
        <v>1621</v>
      </c>
      <c r="I325" t="s">
        <v>1618</v>
      </c>
      <c r="J325">
        <v>4000018757</v>
      </c>
      <c r="K325" t="s">
        <v>47</v>
      </c>
      <c r="L325">
        <v>35833011</v>
      </c>
      <c r="M325" t="s">
        <v>1658</v>
      </c>
      <c r="N325" s="45">
        <v>-131941</v>
      </c>
      <c r="O325">
        <v>12</v>
      </c>
      <c r="P325">
        <v>2024</v>
      </c>
      <c r="Q325">
        <v>1</v>
      </c>
      <c r="R325" s="20">
        <v>45900</v>
      </c>
      <c r="S325">
        <f t="shared" si="10"/>
        <v>8</v>
      </c>
      <c r="T325" t="str">
        <f t="shared" si="11"/>
        <v>57</v>
      </c>
    </row>
    <row r="326" spans="1:20">
      <c r="A326">
        <v>6111441861</v>
      </c>
      <c r="B326" t="s">
        <v>1656</v>
      </c>
      <c r="C326">
        <v>3910897763</v>
      </c>
      <c r="D326" t="s">
        <v>1617</v>
      </c>
      <c r="E326" t="s">
        <v>53</v>
      </c>
      <c r="F326" t="s">
        <v>760</v>
      </c>
      <c r="G326">
        <v>4110020</v>
      </c>
      <c r="H326" t="s">
        <v>1621</v>
      </c>
      <c r="I326" t="s">
        <v>1618</v>
      </c>
      <c r="J326">
        <v>4000018757</v>
      </c>
      <c r="K326" t="s">
        <v>47</v>
      </c>
      <c r="L326">
        <v>35833011</v>
      </c>
      <c r="M326" t="s">
        <v>1658</v>
      </c>
      <c r="N326" s="45">
        <v>-1098</v>
      </c>
      <c r="O326">
        <v>12</v>
      </c>
      <c r="P326">
        <v>2024</v>
      </c>
      <c r="Q326">
        <v>2</v>
      </c>
      <c r="R326" s="20">
        <v>45900</v>
      </c>
      <c r="S326">
        <f t="shared" si="10"/>
        <v>8</v>
      </c>
      <c r="T326" t="str">
        <f t="shared" si="11"/>
        <v>13</v>
      </c>
    </row>
    <row r="327" spans="1:20">
      <c r="A327">
        <v>6118276311</v>
      </c>
      <c r="B327" t="s">
        <v>1363</v>
      </c>
      <c r="C327">
        <v>3910984250</v>
      </c>
      <c r="D327" t="s">
        <v>1617</v>
      </c>
      <c r="E327" t="s">
        <v>53</v>
      </c>
      <c r="F327" t="s">
        <v>744</v>
      </c>
      <c r="G327">
        <v>4112402</v>
      </c>
      <c r="H327" t="s">
        <v>1623</v>
      </c>
      <c r="I327" t="s">
        <v>1618</v>
      </c>
      <c r="J327">
        <v>4000018757</v>
      </c>
      <c r="K327" t="s">
        <v>47</v>
      </c>
      <c r="L327">
        <v>36156617</v>
      </c>
      <c r="M327" t="s">
        <v>1659</v>
      </c>
      <c r="N327" s="45">
        <v>-155520</v>
      </c>
      <c r="O327">
        <v>9</v>
      </c>
      <c r="P327">
        <v>2025</v>
      </c>
      <c r="Q327">
        <v>1</v>
      </c>
      <c r="R327" s="20">
        <v>45911</v>
      </c>
      <c r="S327">
        <f t="shared" si="10"/>
        <v>9</v>
      </c>
      <c r="T327" t="str">
        <f t="shared" si="11"/>
        <v>49</v>
      </c>
    </row>
    <row r="328" spans="1:20">
      <c r="A328">
        <v>6118276311</v>
      </c>
      <c r="B328" t="s">
        <v>1363</v>
      </c>
      <c r="C328">
        <v>3910984250</v>
      </c>
      <c r="D328" t="s">
        <v>1617</v>
      </c>
      <c r="E328" t="s">
        <v>53</v>
      </c>
      <c r="F328" t="s">
        <v>728</v>
      </c>
      <c r="G328">
        <v>4112402</v>
      </c>
      <c r="H328" t="s">
        <v>1623</v>
      </c>
      <c r="I328" t="s">
        <v>1618</v>
      </c>
      <c r="J328">
        <v>4000018757</v>
      </c>
      <c r="K328" t="s">
        <v>47</v>
      </c>
      <c r="L328">
        <v>36156617</v>
      </c>
      <c r="M328" t="s">
        <v>1659</v>
      </c>
      <c r="N328" s="45">
        <v>-1706685</v>
      </c>
      <c r="O328">
        <v>9</v>
      </c>
      <c r="P328">
        <v>2025</v>
      </c>
      <c r="Q328">
        <v>2</v>
      </c>
      <c r="R328" s="20">
        <v>45911</v>
      </c>
      <c r="S328">
        <f t="shared" si="10"/>
        <v>9</v>
      </c>
      <c r="T328" t="str">
        <f t="shared" si="11"/>
        <v>57</v>
      </c>
    </row>
    <row r="329" spans="1:20">
      <c r="A329">
        <v>6130608047</v>
      </c>
      <c r="B329" t="s">
        <v>1370</v>
      </c>
      <c r="C329">
        <v>3911103905</v>
      </c>
      <c r="D329" t="s">
        <v>1617</v>
      </c>
      <c r="E329" t="s">
        <v>53</v>
      </c>
      <c r="F329" t="s">
        <v>728</v>
      </c>
      <c r="G329">
        <v>4112401</v>
      </c>
      <c r="H329" t="s">
        <v>960</v>
      </c>
      <c r="I329" t="s">
        <v>1618</v>
      </c>
      <c r="J329">
        <v>4000018757</v>
      </c>
      <c r="K329" t="s">
        <v>47</v>
      </c>
      <c r="L329">
        <v>36161319</v>
      </c>
      <c r="M329" t="s">
        <v>1660</v>
      </c>
      <c r="N329" s="45">
        <v>-35398</v>
      </c>
      <c r="O329">
        <v>9</v>
      </c>
      <c r="P329">
        <v>2025</v>
      </c>
      <c r="Q329">
        <v>1</v>
      </c>
      <c r="R329" s="20">
        <v>45930</v>
      </c>
      <c r="S329">
        <f t="shared" si="10"/>
        <v>9</v>
      </c>
      <c r="T329" t="str">
        <f t="shared" si="11"/>
        <v>57</v>
      </c>
    </row>
    <row r="330" spans="1:20">
      <c r="A330">
        <v>6130608047</v>
      </c>
      <c r="B330" t="s">
        <v>1370</v>
      </c>
      <c r="C330">
        <v>3911103905</v>
      </c>
      <c r="D330" t="s">
        <v>1617</v>
      </c>
      <c r="E330" t="s">
        <v>53</v>
      </c>
      <c r="F330" t="s">
        <v>744</v>
      </c>
      <c r="G330">
        <v>4112401</v>
      </c>
      <c r="H330" t="s">
        <v>960</v>
      </c>
      <c r="I330" t="s">
        <v>1618</v>
      </c>
      <c r="J330">
        <v>4000018757</v>
      </c>
      <c r="K330" t="s">
        <v>47</v>
      </c>
      <c r="L330">
        <v>36161319</v>
      </c>
      <c r="M330" t="s">
        <v>1660</v>
      </c>
      <c r="N330" s="45">
        <v>-5346</v>
      </c>
      <c r="O330">
        <v>9</v>
      </c>
      <c r="P330">
        <v>2025</v>
      </c>
      <c r="Q330">
        <v>2</v>
      </c>
      <c r="R330" s="20">
        <v>45930</v>
      </c>
      <c r="S330">
        <f t="shared" si="10"/>
        <v>9</v>
      </c>
      <c r="T330" t="str">
        <f t="shared" si="11"/>
        <v>49</v>
      </c>
    </row>
    <row r="331" spans="1:20">
      <c r="A331">
        <v>6130608050</v>
      </c>
      <c r="B331" t="s">
        <v>1370</v>
      </c>
      <c r="C331">
        <v>3911103906</v>
      </c>
      <c r="D331" t="s">
        <v>1617</v>
      </c>
      <c r="E331" t="s">
        <v>53</v>
      </c>
      <c r="F331" t="s">
        <v>755</v>
      </c>
      <c r="G331">
        <v>4112401</v>
      </c>
      <c r="H331" t="s">
        <v>960</v>
      </c>
      <c r="I331" t="s">
        <v>1618</v>
      </c>
      <c r="J331">
        <v>4000018757</v>
      </c>
      <c r="K331" t="s">
        <v>47</v>
      </c>
      <c r="L331">
        <v>36161321</v>
      </c>
      <c r="M331" t="s">
        <v>1660</v>
      </c>
      <c r="N331" s="45">
        <v>-3392</v>
      </c>
      <c r="O331">
        <v>9</v>
      </c>
      <c r="P331">
        <v>2025</v>
      </c>
      <c r="Q331">
        <v>1</v>
      </c>
      <c r="R331" s="20">
        <v>45930</v>
      </c>
      <c r="S331">
        <f t="shared" si="10"/>
        <v>9</v>
      </c>
      <c r="T331" t="str">
        <f t="shared" si="11"/>
        <v>57</v>
      </c>
    </row>
    <row r="332" spans="1:20">
      <c r="A332">
        <v>6130608050</v>
      </c>
      <c r="B332" t="s">
        <v>1370</v>
      </c>
      <c r="C332">
        <v>3911103906</v>
      </c>
      <c r="D332" t="s">
        <v>1617</v>
      </c>
      <c r="E332" t="s">
        <v>53</v>
      </c>
      <c r="F332" t="s">
        <v>989</v>
      </c>
      <c r="G332">
        <v>4112401</v>
      </c>
      <c r="H332" t="s">
        <v>960</v>
      </c>
      <c r="I332" t="s">
        <v>1618</v>
      </c>
      <c r="J332">
        <v>4000018757</v>
      </c>
      <c r="K332" t="s">
        <v>47</v>
      </c>
      <c r="L332">
        <v>36161321</v>
      </c>
      <c r="M332" t="s">
        <v>1660</v>
      </c>
      <c r="N332">
        <v>-169</v>
      </c>
      <c r="O332">
        <v>9</v>
      </c>
      <c r="P332">
        <v>2025</v>
      </c>
      <c r="Q332">
        <v>2</v>
      </c>
      <c r="R332" s="20">
        <v>45930</v>
      </c>
      <c r="S332">
        <f t="shared" si="10"/>
        <v>9</v>
      </c>
      <c r="T332" t="str">
        <f t="shared" si="11"/>
        <v>43</v>
      </c>
    </row>
    <row r="333" spans="1:20">
      <c r="A333">
        <v>6130608050</v>
      </c>
      <c r="B333" t="s">
        <v>1370</v>
      </c>
      <c r="C333">
        <v>3911103906</v>
      </c>
      <c r="D333" t="s">
        <v>1617</v>
      </c>
      <c r="E333" t="s">
        <v>53</v>
      </c>
      <c r="F333" t="s">
        <v>758</v>
      </c>
      <c r="G333">
        <v>4112401</v>
      </c>
      <c r="H333" t="s">
        <v>960</v>
      </c>
      <c r="I333" t="s">
        <v>1618</v>
      </c>
      <c r="J333">
        <v>4000018757</v>
      </c>
      <c r="K333" t="s">
        <v>47</v>
      </c>
      <c r="L333">
        <v>36161321</v>
      </c>
      <c r="M333" t="s">
        <v>1660</v>
      </c>
      <c r="N333">
        <v>-136</v>
      </c>
      <c r="O333">
        <v>9</v>
      </c>
      <c r="P333">
        <v>2025</v>
      </c>
      <c r="Q333">
        <v>3</v>
      </c>
      <c r="R333" s="20">
        <v>45930</v>
      </c>
      <c r="S333">
        <f t="shared" si="10"/>
        <v>9</v>
      </c>
      <c r="T333" t="str">
        <f t="shared" si="11"/>
        <v>57</v>
      </c>
    </row>
    <row r="334" spans="1:20">
      <c r="A334">
        <v>6130608050</v>
      </c>
      <c r="B334" t="s">
        <v>1370</v>
      </c>
      <c r="C334">
        <v>3911103906</v>
      </c>
      <c r="D334" t="s">
        <v>1617</v>
      </c>
      <c r="E334" t="s">
        <v>53</v>
      </c>
      <c r="F334" t="s">
        <v>788</v>
      </c>
      <c r="G334">
        <v>4112401</v>
      </c>
      <c r="H334" t="s">
        <v>960</v>
      </c>
      <c r="I334" t="s">
        <v>1618</v>
      </c>
      <c r="J334">
        <v>4000018757</v>
      </c>
      <c r="K334" t="s">
        <v>47</v>
      </c>
      <c r="L334">
        <v>36161321</v>
      </c>
      <c r="M334" t="s">
        <v>1660</v>
      </c>
      <c r="N334">
        <v>-581</v>
      </c>
      <c r="O334">
        <v>9</v>
      </c>
      <c r="P334">
        <v>2025</v>
      </c>
      <c r="Q334">
        <v>4</v>
      </c>
      <c r="R334" s="20">
        <v>45930</v>
      </c>
      <c r="S334">
        <f t="shared" si="10"/>
        <v>9</v>
      </c>
      <c r="T334" t="str">
        <f t="shared" si="11"/>
        <v>57</v>
      </c>
    </row>
    <row r="335" spans="1:20">
      <c r="A335">
        <v>6130608050</v>
      </c>
      <c r="B335" t="s">
        <v>1370</v>
      </c>
      <c r="C335">
        <v>3911103906</v>
      </c>
      <c r="D335" t="s">
        <v>1617</v>
      </c>
      <c r="E335" t="s">
        <v>53</v>
      </c>
      <c r="F335" t="s">
        <v>789</v>
      </c>
      <c r="G335">
        <v>4112401</v>
      </c>
      <c r="H335" t="s">
        <v>960</v>
      </c>
      <c r="I335" t="s">
        <v>1618</v>
      </c>
      <c r="J335">
        <v>4000018757</v>
      </c>
      <c r="K335" t="s">
        <v>47</v>
      </c>
      <c r="L335">
        <v>36161321</v>
      </c>
      <c r="M335" t="s">
        <v>1660</v>
      </c>
      <c r="N335" s="45">
        <v>-3293</v>
      </c>
      <c r="O335">
        <v>9</v>
      </c>
      <c r="P335">
        <v>2025</v>
      </c>
      <c r="Q335">
        <v>5</v>
      </c>
      <c r="R335" s="20">
        <v>45930</v>
      </c>
      <c r="S335">
        <f t="shared" si="10"/>
        <v>9</v>
      </c>
      <c r="T335" t="str">
        <f t="shared" si="11"/>
        <v>57</v>
      </c>
    </row>
    <row r="336" spans="1:20">
      <c r="A336">
        <v>6130608050</v>
      </c>
      <c r="B336" t="s">
        <v>1370</v>
      </c>
      <c r="C336">
        <v>3911103906</v>
      </c>
      <c r="D336" t="s">
        <v>1617</v>
      </c>
      <c r="E336" t="s">
        <v>53</v>
      </c>
      <c r="F336" t="s">
        <v>760</v>
      </c>
      <c r="G336">
        <v>4112401</v>
      </c>
      <c r="H336" t="s">
        <v>960</v>
      </c>
      <c r="I336" t="s">
        <v>1618</v>
      </c>
      <c r="J336">
        <v>4000018757</v>
      </c>
      <c r="K336" t="s">
        <v>47</v>
      </c>
      <c r="L336">
        <v>36161321</v>
      </c>
      <c r="M336" t="s">
        <v>1660</v>
      </c>
      <c r="N336">
        <v>-520</v>
      </c>
      <c r="O336">
        <v>9</v>
      </c>
      <c r="P336">
        <v>2025</v>
      </c>
      <c r="Q336">
        <v>6</v>
      </c>
      <c r="R336" s="20">
        <v>45930</v>
      </c>
      <c r="S336">
        <f t="shared" si="10"/>
        <v>9</v>
      </c>
      <c r="T336" t="str">
        <f t="shared" si="11"/>
        <v>13</v>
      </c>
    </row>
    <row r="337" spans="1:20">
      <c r="A337">
        <v>6130608050</v>
      </c>
      <c r="B337" t="s">
        <v>1370</v>
      </c>
      <c r="C337">
        <v>3911103906</v>
      </c>
      <c r="D337" t="s">
        <v>1617</v>
      </c>
      <c r="E337" t="s">
        <v>53</v>
      </c>
      <c r="F337" t="s">
        <v>759</v>
      </c>
      <c r="G337">
        <v>4112401</v>
      </c>
      <c r="H337" t="s">
        <v>960</v>
      </c>
      <c r="I337" t="s">
        <v>1618</v>
      </c>
      <c r="J337">
        <v>4000018757</v>
      </c>
      <c r="K337" t="s">
        <v>47</v>
      </c>
      <c r="L337">
        <v>36161321</v>
      </c>
      <c r="M337" t="s">
        <v>1660</v>
      </c>
      <c r="N337" s="45">
        <v>-30117</v>
      </c>
      <c r="O337">
        <v>9</v>
      </c>
      <c r="P337">
        <v>2025</v>
      </c>
      <c r="Q337">
        <v>7</v>
      </c>
      <c r="R337" s="20">
        <v>45930</v>
      </c>
      <c r="S337">
        <f t="shared" si="10"/>
        <v>9</v>
      </c>
      <c r="T337" t="str">
        <f t="shared" si="11"/>
        <v>57</v>
      </c>
    </row>
    <row r="338" spans="1:20">
      <c r="A338">
        <v>6141765216</v>
      </c>
      <c r="B338" t="s">
        <v>1379</v>
      </c>
      <c r="C338">
        <v>3911356348</v>
      </c>
      <c r="D338" t="s">
        <v>1617</v>
      </c>
      <c r="E338" t="s">
        <v>53</v>
      </c>
      <c r="F338" t="s">
        <v>728</v>
      </c>
      <c r="G338">
        <v>4112402</v>
      </c>
      <c r="H338" t="s">
        <v>1623</v>
      </c>
      <c r="I338" t="s">
        <v>1618</v>
      </c>
      <c r="J338">
        <v>4000018757</v>
      </c>
      <c r="K338" t="s">
        <v>47</v>
      </c>
      <c r="L338">
        <v>36524162</v>
      </c>
      <c r="M338" t="s">
        <v>1661</v>
      </c>
      <c r="N338" s="45">
        <v>-943958</v>
      </c>
      <c r="O338">
        <v>10</v>
      </c>
      <c r="P338">
        <v>2025</v>
      </c>
      <c r="Q338">
        <v>1</v>
      </c>
      <c r="R338" s="20">
        <v>45946</v>
      </c>
      <c r="S338">
        <f t="shared" si="10"/>
        <v>10</v>
      </c>
      <c r="T338" t="str">
        <f t="shared" si="11"/>
        <v>57</v>
      </c>
    </row>
    <row r="339" spans="1:20">
      <c r="A339">
        <v>6141765216</v>
      </c>
      <c r="B339" t="s">
        <v>1379</v>
      </c>
      <c r="C339">
        <v>3911356348</v>
      </c>
      <c r="D339" t="s">
        <v>1617</v>
      </c>
      <c r="E339" t="s">
        <v>53</v>
      </c>
      <c r="F339" t="s">
        <v>744</v>
      </c>
      <c r="G339">
        <v>4112402</v>
      </c>
      <c r="H339" t="s">
        <v>1623</v>
      </c>
      <c r="I339" t="s">
        <v>1618</v>
      </c>
      <c r="J339">
        <v>4000018757</v>
      </c>
      <c r="K339" t="s">
        <v>47</v>
      </c>
      <c r="L339">
        <v>36524162</v>
      </c>
      <c r="M339" t="s">
        <v>1661</v>
      </c>
      <c r="N339" s="45">
        <v>-142560</v>
      </c>
      <c r="O339">
        <v>10</v>
      </c>
      <c r="P339">
        <v>2025</v>
      </c>
      <c r="Q339">
        <v>2</v>
      </c>
      <c r="R339" s="20">
        <v>45946</v>
      </c>
      <c r="S339">
        <f t="shared" si="10"/>
        <v>10</v>
      </c>
      <c r="T339" t="str">
        <f t="shared" si="11"/>
        <v>49</v>
      </c>
    </row>
    <row r="340" spans="1:20">
      <c r="A340">
        <v>6144791349</v>
      </c>
      <c r="B340" t="s">
        <v>1382</v>
      </c>
      <c r="C340">
        <v>3911389241</v>
      </c>
      <c r="D340" t="s">
        <v>1620</v>
      </c>
      <c r="E340" t="s">
        <v>53</v>
      </c>
      <c r="F340" t="s">
        <v>1006</v>
      </c>
      <c r="G340">
        <v>4112402</v>
      </c>
      <c r="H340" t="s">
        <v>1623</v>
      </c>
      <c r="I340" t="s">
        <v>1618</v>
      </c>
      <c r="J340">
        <v>4000018757</v>
      </c>
      <c r="K340" t="s">
        <v>47</v>
      </c>
      <c r="L340">
        <v>36525520</v>
      </c>
      <c r="M340" t="s">
        <v>1622</v>
      </c>
      <c r="N340" s="45">
        <v>-2128</v>
      </c>
      <c r="O340">
        <v>10</v>
      </c>
      <c r="P340">
        <v>2025</v>
      </c>
      <c r="Q340">
        <v>1</v>
      </c>
      <c r="R340" t="s">
        <v>1233</v>
      </c>
      <c r="S340" t="str">
        <f t="shared" si="10"/>
        <v/>
      </c>
      <c r="T340" t="str">
        <f t="shared" si="11"/>
        <v>43</v>
      </c>
    </row>
    <row r="341" spans="1:20">
      <c r="A341">
        <v>6144791349</v>
      </c>
      <c r="B341" t="s">
        <v>1382</v>
      </c>
      <c r="C341">
        <v>3911389241</v>
      </c>
      <c r="D341" t="s">
        <v>1620</v>
      </c>
      <c r="E341" t="s">
        <v>53</v>
      </c>
      <c r="F341" t="s">
        <v>728</v>
      </c>
      <c r="G341">
        <v>4112402</v>
      </c>
      <c r="H341" t="s">
        <v>1623</v>
      </c>
      <c r="I341" t="s">
        <v>1618</v>
      </c>
      <c r="J341">
        <v>4000018757</v>
      </c>
      <c r="K341" t="s">
        <v>47</v>
      </c>
      <c r="L341">
        <v>36525520</v>
      </c>
      <c r="M341" t="s">
        <v>1622</v>
      </c>
      <c r="N341" s="45">
        <v>-431155</v>
      </c>
      <c r="O341">
        <v>10</v>
      </c>
      <c r="P341">
        <v>2025</v>
      </c>
      <c r="Q341">
        <v>2</v>
      </c>
      <c r="R341" t="s">
        <v>1233</v>
      </c>
      <c r="S341" t="str">
        <f t="shared" si="10"/>
        <v/>
      </c>
      <c r="T341" t="str">
        <f t="shared" si="11"/>
        <v>57</v>
      </c>
    </row>
    <row r="342" spans="1:20">
      <c r="A342">
        <v>6145043713</v>
      </c>
      <c r="B342" t="s">
        <v>1382</v>
      </c>
      <c r="C342">
        <v>3911393004</v>
      </c>
      <c r="D342" t="s">
        <v>1620</v>
      </c>
      <c r="E342" t="s">
        <v>53</v>
      </c>
      <c r="F342" t="s">
        <v>1010</v>
      </c>
      <c r="G342">
        <v>4110090</v>
      </c>
      <c r="H342" t="s">
        <v>1662</v>
      </c>
      <c r="I342" t="s">
        <v>1618</v>
      </c>
      <c r="J342">
        <v>4000018757</v>
      </c>
      <c r="K342" t="s">
        <v>47</v>
      </c>
      <c r="L342">
        <v>36525726</v>
      </c>
      <c r="M342" t="s">
        <v>1622</v>
      </c>
      <c r="N342" s="45">
        <v>-256288</v>
      </c>
      <c r="O342">
        <v>10</v>
      </c>
      <c r="P342">
        <v>2025</v>
      </c>
      <c r="Q342">
        <v>1</v>
      </c>
      <c r="R342" t="s">
        <v>1233</v>
      </c>
      <c r="S342" t="str">
        <f t="shared" si="10"/>
        <v/>
      </c>
      <c r="T342" t="str">
        <f t="shared" si="11"/>
        <v>57</v>
      </c>
    </row>
    <row r="343" spans="1:20">
      <c r="A343">
        <v>6151417904</v>
      </c>
      <c r="B343" t="s">
        <v>1463</v>
      </c>
      <c r="C343">
        <v>3911459122</v>
      </c>
      <c r="D343" t="s">
        <v>1620</v>
      </c>
      <c r="E343" t="s">
        <v>53</v>
      </c>
      <c r="F343" t="s">
        <v>949</v>
      </c>
      <c r="G343">
        <v>4110031</v>
      </c>
      <c r="H343" t="s">
        <v>1648</v>
      </c>
      <c r="I343" t="s">
        <v>1618</v>
      </c>
      <c r="J343">
        <v>4000018757</v>
      </c>
      <c r="K343" t="s">
        <v>47</v>
      </c>
      <c r="L343">
        <v>36528618</v>
      </c>
      <c r="M343" t="s">
        <v>1663</v>
      </c>
      <c r="N343" s="45">
        <v>-122500</v>
      </c>
      <c r="O343">
        <v>10</v>
      </c>
      <c r="P343">
        <v>2025</v>
      </c>
      <c r="Q343">
        <v>1</v>
      </c>
      <c r="R343" t="s">
        <v>1233</v>
      </c>
      <c r="S343" t="str">
        <f t="shared" si="10"/>
        <v/>
      </c>
      <c r="T343" t="str">
        <f t="shared" si="11"/>
        <v>49</v>
      </c>
    </row>
    <row r="344" spans="1:20">
      <c r="A344">
        <v>6152036827</v>
      </c>
      <c r="B344" t="s">
        <v>1664</v>
      </c>
      <c r="C344">
        <v>3911464022</v>
      </c>
      <c r="D344" t="s">
        <v>1617</v>
      </c>
      <c r="E344" t="s">
        <v>53</v>
      </c>
      <c r="F344" t="s">
        <v>728</v>
      </c>
      <c r="G344">
        <v>4112401</v>
      </c>
      <c r="H344" t="s">
        <v>960</v>
      </c>
      <c r="I344" t="s">
        <v>1618</v>
      </c>
      <c r="J344">
        <v>4000018757</v>
      </c>
      <c r="K344" t="s">
        <v>47</v>
      </c>
      <c r="L344">
        <v>36529074</v>
      </c>
      <c r="M344" t="s">
        <v>1665</v>
      </c>
      <c r="N344" s="45">
        <v>-42815</v>
      </c>
      <c r="O344">
        <v>10</v>
      </c>
      <c r="P344">
        <v>2025</v>
      </c>
      <c r="Q344">
        <v>1</v>
      </c>
      <c r="R344" s="20">
        <v>45961</v>
      </c>
      <c r="S344">
        <f t="shared" si="10"/>
        <v>10</v>
      </c>
      <c r="T344" t="str">
        <f t="shared" si="11"/>
        <v>57</v>
      </c>
    </row>
    <row r="345" spans="1:20">
      <c r="A345">
        <v>6152036827</v>
      </c>
      <c r="B345" t="s">
        <v>1664</v>
      </c>
      <c r="C345">
        <v>3911464022</v>
      </c>
      <c r="D345" t="s">
        <v>1617</v>
      </c>
      <c r="E345" t="s">
        <v>53</v>
      </c>
      <c r="F345" t="s">
        <v>744</v>
      </c>
      <c r="G345">
        <v>4112401</v>
      </c>
      <c r="H345" t="s">
        <v>960</v>
      </c>
      <c r="I345" t="s">
        <v>1618</v>
      </c>
      <c r="J345">
        <v>4000018757</v>
      </c>
      <c r="K345" t="s">
        <v>47</v>
      </c>
      <c r="L345">
        <v>36529074</v>
      </c>
      <c r="M345" t="s">
        <v>1665</v>
      </c>
      <c r="N345" s="45">
        <v>-8942</v>
      </c>
      <c r="O345">
        <v>10</v>
      </c>
      <c r="P345">
        <v>2025</v>
      </c>
      <c r="Q345">
        <v>2</v>
      </c>
      <c r="R345" s="20">
        <v>45961</v>
      </c>
      <c r="S345">
        <f t="shared" si="10"/>
        <v>10</v>
      </c>
      <c r="T345" t="str">
        <f t="shared" si="11"/>
        <v>49</v>
      </c>
    </row>
    <row r="346" spans="1:20">
      <c r="A346">
        <v>6152036830</v>
      </c>
      <c r="B346" t="s">
        <v>1664</v>
      </c>
      <c r="C346">
        <v>3911464023</v>
      </c>
      <c r="D346" t="s">
        <v>1617</v>
      </c>
      <c r="E346" t="s">
        <v>53</v>
      </c>
      <c r="F346" t="s">
        <v>760</v>
      </c>
      <c r="G346">
        <v>4112401</v>
      </c>
      <c r="H346" t="s">
        <v>960</v>
      </c>
      <c r="I346" t="s">
        <v>1618</v>
      </c>
      <c r="J346">
        <v>4000018757</v>
      </c>
      <c r="K346" t="s">
        <v>47</v>
      </c>
      <c r="L346">
        <v>36529075</v>
      </c>
      <c r="M346" t="s">
        <v>1665</v>
      </c>
      <c r="N346">
        <v>-35</v>
      </c>
      <c r="O346">
        <v>10</v>
      </c>
      <c r="P346">
        <v>2025</v>
      </c>
      <c r="Q346">
        <v>1</v>
      </c>
      <c r="R346" s="20">
        <v>45961</v>
      </c>
      <c r="S346">
        <f t="shared" si="10"/>
        <v>10</v>
      </c>
      <c r="T346" t="str">
        <f t="shared" si="11"/>
        <v>13</v>
      </c>
    </row>
    <row r="347" spans="1:20">
      <c r="A347">
        <v>6152036830</v>
      </c>
      <c r="B347" t="s">
        <v>1664</v>
      </c>
      <c r="C347">
        <v>3911464023</v>
      </c>
      <c r="D347" t="s">
        <v>1617</v>
      </c>
      <c r="E347" t="s">
        <v>53</v>
      </c>
      <c r="F347" t="s">
        <v>759</v>
      </c>
      <c r="G347">
        <v>4112401</v>
      </c>
      <c r="H347" t="s">
        <v>960</v>
      </c>
      <c r="I347" t="s">
        <v>1618</v>
      </c>
      <c r="J347">
        <v>4000018757</v>
      </c>
      <c r="K347" t="s">
        <v>47</v>
      </c>
      <c r="L347">
        <v>36529075</v>
      </c>
      <c r="M347" t="s">
        <v>1665</v>
      </c>
      <c r="N347" s="45">
        <v>-98394</v>
      </c>
      <c r="O347">
        <v>10</v>
      </c>
      <c r="P347">
        <v>2025</v>
      </c>
      <c r="Q347">
        <v>2</v>
      </c>
      <c r="R347" s="20">
        <v>45961</v>
      </c>
      <c r="S347">
        <f t="shared" si="10"/>
        <v>10</v>
      </c>
      <c r="T347" t="str">
        <f t="shared" si="11"/>
        <v>57</v>
      </c>
    </row>
    <row r="348" spans="1:20">
      <c r="A348">
        <v>6152036830</v>
      </c>
      <c r="B348" t="s">
        <v>1664</v>
      </c>
      <c r="C348">
        <v>3911464023</v>
      </c>
      <c r="D348" t="s">
        <v>1617</v>
      </c>
      <c r="E348" t="s">
        <v>53</v>
      </c>
      <c r="F348" t="s">
        <v>755</v>
      </c>
      <c r="G348">
        <v>4112401</v>
      </c>
      <c r="H348" t="s">
        <v>960</v>
      </c>
      <c r="I348" t="s">
        <v>1618</v>
      </c>
      <c r="J348">
        <v>4000018757</v>
      </c>
      <c r="K348" t="s">
        <v>47</v>
      </c>
      <c r="L348">
        <v>36529075</v>
      </c>
      <c r="M348" t="s">
        <v>1665</v>
      </c>
      <c r="N348" s="45">
        <v>-4562</v>
      </c>
      <c r="O348">
        <v>10</v>
      </c>
      <c r="P348">
        <v>2025</v>
      </c>
      <c r="Q348">
        <v>3</v>
      </c>
      <c r="R348" s="20">
        <v>45961</v>
      </c>
      <c r="S348">
        <f t="shared" si="10"/>
        <v>10</v>
      </c>
      <c r="T348" t="str">
        <f t="shared" si="11"/>
        <v>57</v>
      </c>
    </row>
    <row r="349" spans="1:20">
      <c r="A349">
        <v>6152036830</v>
      </c>
      <c r="B349" t="s">
        <v>1664</v>
      </c>
      <c r="C349">
        <v>3911464023</v>
      </c>
      <c r="D349" t="s">
        <v>1617</v>
      </c>
      <c r="E349" t="s">
        <v>53</v>
      </c>
      <c r="F349" t="s">
        <v>781</v>
      </c>
      <c r="G349">
        <v>4112401</v>
      </c>
      <c r="H349" t="s">
        <v>960</v>
      </c>
      <c r="I349" t="s">
        <v>1618</v>
      </c>
      <c r="J349">
        <v>4000018757</v>
      </c>
      <c r="K349" t="s">
        <v>47</v>
      </c>
      <c r="L349">
        <v>36529075</v>
      </c>
      <c r="M349" t="s">
        <v>1665</v>
      </c>
      <c r="N349">
        <v>-519</v>
      </c>
      <c r="O349">
        <v>10</v>
      </c>
      <c r="P349">
        <v>2025</v>
      </c>
      <c r="Q349">
        <v>4</v>
      </c>
      <c r="R349" s="20">
        <v>45961</v>
      </c>
      <c r="S349">
        <f t="shared" si="10"/>
        <v>10</v>
      </c>
      <c r="T349" t="str">
        <f t="shared" si="11"/>
        <v>57</v>
      </c>
    </row>
    <row r="350" spans="1:20">
      <c r="A350">
        <v>6152036830</v>
      </c>
      <c r="B350" t="s">
        <v>1664</v>
      </c>
      <c r="C350">
        <v>3911464023</v>
      </c>
      <c r="D350" t="s">
        <v>1617</v>
      </c>
      <c r="E350" t="s">
        <v>53</v>
      </c>
      <c r="F350" t="s">
        <v>758</v>
      </c>
      <c r="G350">
        <v>4112401</v>
      </c>
      <c r="H350" t="s">
        <v>960</v>
      </c>
      <c r="I350" t="s">
        <v>1618</v>
      </c>
      <c r="J350">
        <v>4000018757</v>
      </c>
      <c r="K350" t="s">
        <v>47</v>
      </c>
      <c r="L350">
        <v>36529075</v>
      </c>
      <c r="M350" t="s">
        <v>1665</v>
      </c>
      <c r="N350" s="45">
        <v>-3836</v>
      </c>
      <c r="O350">
        <v>10</v>
      </c>
      <c r="P350">
        <v>2025</v>
      </c>
      <c r="Q350">
        <v>5</v>
      </c>
      <c r="R350" s="20">
        <v>45961</v>
      </c>
      <c r="S350">
        <f t="shared" si="10"/>
        <v>10</v>
      </c>
      <c r="T350" t="str">
        <f t="shared" si="11"/>
        <v>57</v>
      </c>
    </row>
    <row r="351" spans="1:20">
      <c r="A351">
        <v>6152036830</v>
      </c>
      <c r="B351" t="s">
        <v>1664</v>
      </c>
      <c r="C351">
        <v>3911464023</v>
      </c>
      <c r="D351" t="s">
        <v>1617</v>
      </c>
      <c r="E351" t="s">
        <v>53</v>
      </c>
      <c r="F351" t="s">
        <v>789</v>
      </c>
      <c r="G351">
        <v>4112401</v>
      </c>
      <c r="H351" t="s">
        <v>960</v>
      </c>
      <c r="I351" t="s">
        <v>1618</v>
      </c>
      <c r="J351">
        <v>4000018757</v>
      </c>
      <c r="K351" t="s">
        <v>47</v>
      </c>
      <c r="L351">
        <v>36529075</v>
      </c>
      <c r="M351" t="s">
        <v>1665</v>
      </c>
      <c r="N351" s="45">
        <v>-3293</v>
      </c>
      <c r="O351">
        <v>10</v>
      </c>
      <c r="P351">
        <v>2025</v>
      </c>
      <c r="Q351">
        <v>6</v>
      </c>
      <c r="R351" s="20">
        <v>45961</v>
      </c>
      <c r="S351">
        <f t="shared" si="10"/>
        <v>10</v>
      </c>
      <c r="T351" t="str">
        <f t="shared" si="11"/>
        <v>57</v>
      </c>
    </row>
    <row r="352" spans="1:20">
      <c r="A352">
        <v>6152036830</v>
      </c>
      <c r="B352" t="s">
        <v>1664</v>
      </c>
      <c r="C352">
        <v>3911464023</v>
      </c>
      <c r="D352" t="s">
        <v>1617</v>
      </c>
      <c r="E352" t="s">
        <v>53</v>
      </c>
      <c r="F352" t="s">
        <v>792</v>
      </c>
      <c r="G352">
        <v>4112401</v>
      </c>
      <c r="H352" t="s">
        <v>960</v>
      </c>
      <c r="I352" t="s">
        <v>1618</v>
      </c>
      <c r="J352">
        <v>4000018757</v>
      </c>
      <c r="K352" t="s">
        <v>47</v>
      </c>
      <c r="L352">
        <v>36529075</v>
      </c>
      <c r="M352" t="s">
        <v>1665</v>
      </c>
      <c r="N352">
        <v>-293</v>
      </c>
      <c r="O352">
        <v>10</v>
      </c>
      <c r="P352">
        <v>2025</v>
      </c>
      <c r="Q352">
        <v>7</v>
      </c>
      <c r="R352" s="20">
        <v>45961</v>
      </c>
      <c r="S352">
        <f t="shared" si="10"/>
        <v>10</v>
      </c>
      <c r="T352" t="str">
        <f t="shared" si="11"/>
        <v>57</v>
      </c>
    </row>
    <row r="353" spans="1:20">
      <c r="A353">
        <v>6152036830</v>
      </c>
      <c r="B353" t="s">
        <v>1664</v>
      </c>
      <c r="C353">
        <v>3911464023</v>
      </c>
      <c r="D353" t="s">
        <v>1617</v>
      </c>
      <c r="E353" t="s">
        <v>53</v>
      </c>
      <c r="F353" t="s">
        <v>795</v>
      </c>
      <c r="G353">
        <v>4112401</v>
      </c>
      <c r="H353" t="s">
        <v>960</v>
      </c>
      <c r="I353" t="s">
        <v>1618</v>
      </c>
      <c r="J353">
        <v>4000018757</v>
      </c>
      <c r="K353" t="s">
        <v>47</v>
      </c>
      <c r="L353">
        <v>36529075</v>
      </c>
      <c r="M353" t="s">
        <v>1665</v>
      </c>
      <c r="N353" s="45">
        <v>-2866</v>
      </c>
      <c r="O353">
        <v>10</v>
      </c>
      <c r="P353">
        <v>2025</v>
      </c>
      <c r="Q353">
        <v>8</v>
      </c>
      <c r="R353" s="20">
        <v>45961</v>
      </c>
      <c r="S353">
        <f t="shared" si="10"/>
        <v>10</v>
      </c>
      <c r="T353" t="str">
        <f t="shared" si="11"/>
        <v>57</v>
      </c>
    </row>
    <row r="354" spans="1:20">
      <c r="A354">
        <v>6152036830</v>
      </c>
      <c r="B354" t="s">
        <v>1664</v>
      </c>
      <c r="C354">
        <v>3911464023</v>
      </c>
      <c r="D354" t="s">
        <v>1617</v>
      </c>
      <c r="E354" t="s">
        <v>53</v>
      </c>
      <c r="F354" t="s">
        <v>959</v>
      </c>
      <c r="G354">
        <v>4112401</v>
      </c>
      <c r="H354" t="s">
        <v>960</v>
      </c>
      <c r="I354" t="s">
        <v>1618</v>
      </c>
      <c r="J354">
        <v>4000018757</v>
      </c>
      <c r="K354" t="s">
        <v>47</v>
      </c>
      <c r="L354">
        <v>36529075</v>
      </c>
      <c r="M354" t="s">
        <v>1665</v>
      </c>
      <c r="N354" s="45">
        <v>-3518</v>
      </c>
      <c r="O354">
        <v>10</v>
      </c>
      <c r="P354">
        <v>2025</v>
      </c>
      <c r="Q354">
        <v>9</v>
      </c>
      <c r="R354" s="20">
        <v>45961</v>
      </c>
      <c r="S354">
        <f t="shared" si="10"/>
        <v>10</v>
      </c>
      <c r="T354" t="str">
        <f t="shared" si="11"/>
        <v>49</v>
      </c>
    </row>
    <row r="355" spans="1:20">
      <c r="A355">
        <v>6152036830</v>
      </c>
      <c r="B355" t="s">
        <v>1664</v>
      </c>
      <c r="C355">
        <v>3911464023</v>
      </c>
      <c r="D355" t="s">
        <v>1617</v>
      </c>
      <c r="E355" t="s">
        <v>53</v>
      </c>
      <c r="F355" t="s">
        <v>1022</v>
      </c>
      <c r="G355">
        <v>4112401</v>
      </c>
      <c r="H355" t="s">
        <v>960</v>
      </c>
      <c r="I355" t="s">
        <v>1618</v>
      </c>
      <c r="J355">
        <v>4000018757</v>
      </c>
      <c r="K355" t="s">
        <v>47</v>
      </c>
      <c r="L355">
        <v>36529075</v>
      </c>
      <c r="M355" t="s">
        <v>1665</v>
      </c>
      <c r="N355" s="45">
        <v>-13500</v>
      </c>
      <c r="O355">
        <v>10</v>
      </c>
      <c r="P355">
        <v>2025</v>
      </c>
      <c r="Q355">
        <v>10</v>
      </c>
      <c r="R355" s="20">
        <v>45961</v>
      </c>
      <c r="S355">
        <f t="shared" si="10"/>
        <v>10</v>
      </c>
      <c r="T355" t="str">
        <f t="shared" si="11"/>
        <v>43</v>
      </c>
    </row>
    <row r="356" spans="1:20">
      <c r="A356">
        <v>6152036830</v>
      </c>
      <c r="B356" t="s">
        <v>1664</v>
      </c>
      <c r="C356">
        <v>3911464023</v>
      </c>
      <c r="D356" t="s">
        <v>1617</v>
      </c>
      <c r="E356" t="s">
        <v>53</v>
      </c>
      <c r="F356" t="s">
        <v>761</v>
      </c>
      <c r="G356">
        <v>4112401</v>
      </c>
      <c r="H356" t="s">
        <v>960</v>
      </c>
      <c r="I356" t="s">
        <v>1618</v>
      </c>
      <c r="J356">
        <v>4000018757</v>
      </c>
      <c r="K356" t="s">
        <v>47</v>
      </c>
      <c r="L356">
        <v>36529075</v>
      </c>
      <c r="M356" t="s">
        <v>1665</v>
      </c>
      <c r="N356">
        <v>-289</v>
      </c>
      <c r="O356">
        <v>10</v>
      </c>
      <c r="P356">
        <v>2025</v>
      </c>
      <c r="Q356">
        <v>11</v>
      </c>
      <c r="R356" s="20">
        <v>45961</v>
      </c>
      <c r="S356">
        <f t="shared" si="10"/>
        <v>10</v>
      </c>
      <c r="T356" t="str">
        <f t="shared" si="11"/>
        <v>57</v>
      </c>
    </row>
    <row r="357" spans="1:20">
      <c r="A357">
        <v>6163157416</v>
      </c>
      <c r="B357" t="s">
        <v>1390</v>
      </c>
      <c r="C357">
        <v>3911590790</v>
      </c>
      <c r="D357" t="s">
        <v>1617</v>
      </c>
      <c r="E357" t="s">
        <v>53</v>
      </c>
      <c r="F357" t="s">
        <v>728</v>
      </c>
      <c r="G357">
        <v>4112402</v>
      </c>
      <c r="H357" t="s">
        <v>1623</v>
      </c>
      <c r="I357" t="s">
        <v>1618</v>
      </c>
      <c r="J357">
        <v>4000018757</v>
      </c>
      <c r="K357" t="s">
        <v>47</v>
      </c>
      <c r="L357">
        <v>36734348</v>
      </c>
      <c r="M357" t="s">
        <v>1666</v>
      </c>
      <c r="N357" s="45">
        <v>-1571994</v>
      </c>
      <c r="O357">
        <v>11</v>
      </c>
      <c r="P357">
        <v>2025</v>
      </c>
      <c r="Q357">
        <v>1</v>
      </c>
      <c r="R357" s="20">
        <v>45978</v>
      </c>
      <c r="S357">
        <f t="shared" si="10"/>
        <v>11</v>
      </c>
      <c r="T357" t="str">
        <f t="shared" si="11"/>
        <v>57</v>
      </c>
    </row>
    <row r="358" spans="1:20">
      <c r="A358">
        <v>6163157416</v>
      </c>
      <c r="B358" t="s">
        <v>1390</v>
      </c>
      <c r="C358">
        <v>3911590790</v>
      </c>
      <c r="D358" t="s">
        <v>1617</v>
      </c>
      <c r="E358" t="s">
        <v>53</v>
      </c>
      <c r="F358" t="s">
        <v>744</v>
      </c>
      <c r="G358">
        <v>4112402</v>
      </c>
      <c r="H358" t="s">
        <v>1623</v>
      </c>
      <c r="I358" t="s">
        <v>1618</v>
      </c>
      <c r="J358">
        <v>4000018757</v>
      </c>
      <c r="K358" t="s">
        <v>47</v>
      </c>
      <c r="L358">
        <v>36734348</v>
      </c>
      <c r="M358" t="s">
        <v>1666</v>
      </c>
      <c r="N358" s="45">
        <v>-295488</v>
      </c>
      <c r="O358">
        <v>11</v>
      </c>
      <c r="P358">
        <v>2025</v>
      </c>
      <c r="Q358">
        <v>2</v>
      </c>
      <c r="R358" s="20">
        <v>45978</v>
      </c>
      <c r="S358">
        <f t="shared" si="10"/>
        <v>11</v>
      </c>
      <c r="T358" t="str">
        <f t="shared" si="11"/>
        <v>49</v>
      </c>
    </row>
    <row r="359" spans="1:20">
      <c r="A359">
        <v>6167149760</v>
      </c>
      <c r="B359" t="s">
        <v>1394</v>
      </c>
      <c r="C359">
        <v>3911644005</v>
      </c>
      <c r="D359" t="s">
        <v>1620</v>
      </c>
      <c r="E359" t="s">
        <v>53</v>
      </c>
      <c r="F359" t="s">
        <v>728</v>
      </c>
      <c r="G359">
        <v>4112402</v>
      </c>
      <c r="H359" t="s">
        <v>1623</v>
      </c>
      <c r="I359" t="s">
        <v>1618</v>
      </c>
      <c r="J359">
        <v>4000018757</v>
      </c>
      <c r="K359" t="s">
        <v>47</v>
      </c>
      <c r="L359">
        <v>36736741</v>
      </c>
      <c r="M359" t="s">
        <v>1622</v>
      </c>
      <c r="N359" s="45">
        <v>-292022</v>
      </c>
      <c r="O359">
        <v>11</v>
      </c>
      <c r="P359">
        <v>2025</v>
      </c>
      <c r="Q359">
        <v>1</v>
      </c>
      <c r="R359" t="s">
        <v>1233</v>
      </c>
      <c r="S359" t="str">
        <f t="shared" si="10"/>
        <v/>
      </c>
      <c r="T359" t="str">
        <f t="shared" si="11"/>
        <v>57</v>
      </c>
    </row>
    <row r="360" spans="1:20">
      <c r="A360">
        <v>6167149760</v>
      </c>
      <c r="B360" t="s">
        <v>1394</v>
      </c>
      <c r="C360">
        <v>3911644005</v>
      </c>
      <c r="D360" t="s">
        <v>1620</v>
      </c>
      <c r="E360" t="s">
        <v>53</v>
      </c>
      <c r="F360" t="s">
        <v>1006</v>
      </c>
      <c r="G360">
        <v>4112402</v>
      </c>
      <c r="H360" t="s">
        <v>1623</v>
      </c>
      <c r="I360" t="s">
        <v>1618</v>
      </c>
      <c r="J360">
        <v>4000018757</v>
      </c>
      <c r="K360" t="s">
        <v>47</v>
      </c>
      <c r="L360">
        <v>36736741</v>
      </c>
      <c r="M360" t="s">
        <v>1622</v>
      </c>
      <c r="N360" s="45">
        <v>-4512</v>
      </c>
      <c r="O360">
        <v>11</v>
      </c>
      <c r="P360">
        <v>2025</v>
      </c>
      <c r="Q360">
        <v>2</v>
      </c>
      <c r="R360" t="s">
        <v>1233</v>
      </c>
      <c r="S360" t="str">
        <f t="shared" si="10"/>
        <v/>
      </c>
      <c r="T360" t="str">
        <f t="shared" si="11"/>
        <v>43</v>
      </c>
    </row>
    <row r="361" spans="1:20">
      <c r="A361">
        <v>6171105805</v>
      </c>
      <c r="B361" t="s">
        <v>1398</v>
      </c>
      <c r="C361">
        <v>3911678891</v>
      </c>
      <c r="D361" t="s">
        <v>1620</v>
      </c>
      <c r="E361" t="s">
        <v>53</v>
      </c>
      <c r="F361" t="s">
        <v>728</v>
      </c>
      <c r="G361">
        <v>4112402</v>
      </c>
      <c r="H361" t="s">
        <v>1623</v>
      </c>
      <c r="I361" t="s">
        <v>1618</v>
      </c>
      <c r="J361">
        <v>4000018757</v>
      </c>
      <c r="K361" t="s">
        <v>47</v>
      </c>
      <c r="L361">
        <v>36738100</v>
      </c>
      <c r="M361" t="s">
        <v>1622</v>
      </c>
      <c r="N361" s="45">
        <v>-789877</v>
      </c>
      <c r="O361">
        <v>11</v>
      </c>
      <c r="P361">
        <v>2025</v>
      </c>
      <c r="Q361">
        <v>1</v>
      </c>
      <c r="R361" t="s">
        <v>1233</v>
      </c>
      <c r="S361" t="str">
        <f t="shared" si="10"/>
        <v/>
      </c>
      <c r="T361" t="str">
        <f t="shared" si="11"/>
        <v>57</v>
      </c>
    </row>
    <row r="362" spans="1:20">
      <c r="A362">
        <v>6173505608</v>
      </c>
      <c r="B362" t="s">
        <v>1667</v>
      </c>
      <c r="C362">
        <v>3911742523</v>
      </c>
      <c r="D362" t="s">
        <v>1617</v>
      </c>
      <c r="E362" t="s">
        <v>53</v>
      </c>
      <c r="F362" t="s">
        <v>728</v>
      </c>
      <c r="G362">
        <v>4112401</v>
      </c>
      <c r="H362" t="s">
        <v>960</v>
      </c>
      <c r="I362" t="s">
        <v>1618</v>
      </c>
      <c r="J362">
        <v>4000018757</v>
      </c>
      <c r="K362" t="s">
        <v>47</v>
      </c>
      <c r="L362">
        <v>36740958</v>
      </c>
      <c r="M362" t="s">
        <v>1668</v>
      </c>
      <c r="N362" s="45">
        <v>-51618</v>
      </c>
      <c r="O362">
        <v>11</v>
      </c>
      <c r="P362">
        <v>2025</v>
      </c>
      <c r="Q362">
        <v>1</v>
      </c>
      <c r="R362" s="20">
        <v>45991</v>
      </c>
      <c r="S362">
        <f t="shared" si="10"/>
        <v>11</v>
      </c>
      <c r="T362" t="str">
        <f t="shared" si="11"/>
        <v>57</v>
      </c>
    </row>
    <row r="363" spans="1:20">
      <c r="A363">
        <v>6173505608</v>
      </c>
      <c r="B363" t="s">
        <v>1667</v>
      </c>
      <c r="C363">
        <v>3911742523</v>
      </c>
      <c r="D363" t="s">
        <v>1617</v>
      </c>
      <c r="E363" t="s">
        <v>53</v>
      </c>
      <c r="F363" t="s">
        <v>744</v>
      </c>
      <c r="G363">
        <v>4112401</v>
      </c>
      <c r="H363" t="s">
        <v>960</v>
      </c>
      <c r="I363" t="s">
        <v>1618</v>
      </c>
      <c r="J363">
        <v>4000018757</v>
      </c>
      <c r="K363" t="s">
        <v>47</v>
      </c>
      <c r="L363">
        <v>36740958</v>
      </c>
      <c r="M363" t="s">
        <v>1668</v>
      </c>
      <c r="N363" s="45">
        <v>-10084</v>
      </c>
      <c r="O363">
        <v>11</v>
      </c>
      <c r="P363">
        <v>2025</v>
      </c>
      <c r="Q363">
        <v>2</v>
      </c>
      <c r="R363" s="20">
        <v>45991</v>
      </c>
      <c r="S363">
        <f t="shared" si="10"/>
        <v>11</v>
      </c>
      <c r="T363" t="str">
        <f t="shared" si="11"/>
        <v>49</v>
      </c>
    </row>
    <row r="364" spans="1:20">
      <c r="A364">
        <v>6173505620</v>
      </c>
      <c r="B364" t="s">
        <v>1667</v>
      </c>
      <c r="C364">
        <v>3911742525</v>
      </c>
      <c r="D364" t="s">
        <v>1617</v>
      </c>
      <c r="E364" t="s">
        <v>53</v>
      </c>
      <c r="F364" t="s">
        <v>758</v>
      </c>
      <c r="G364">
        <v>4112401</v>
      </c>
      <c r="H364" t="s">
        <v>960</v>
      </c>
      <c r="I364" t="s">
        <v>1618</v>
      </c>
      <c r="J364">
        <v>4000018757</v>
      </c>
      <c r="K364" t="s">
        <v>47</v>
      </c>
      <c r="L364">
        <v>36740959</v>
      </c>
      <c r="M364" t="s">
        <v>1668</v>
      </c>
      <c r="N364" s="45">
        <v>-3163</v>
      </c>
      <c r="O364">
        <v>11</v>
      </c>
      <c r="P364">
        <v>2025</v>
      </c>
      <c r="Q364">
        <v>2</v>
      </c>
      <c r="R364" s="20">
        <v>45991</v>
      </c>
      <c r="S364">
        <f t="shared" si="10"/>
        <v>11</v>
      </c>
      <c r="T364" t="str">
        <f t="shared" si="11"/>
        <v>57</v>
      </c>
    </row>
    <row r="365" spans="1:20">
      <c r="A365">
        <v>6173505620</v>
      </c>
      <c r="B365" t="s">
        <v>1667</v>
      </c>
      <c r="C365">
        <v>3911742525</v>
      </c>
      <c r="D365" t="s">
        <v>1617</v>
      </c>
      <c r="E365" t="s">
        <v>53</v>
      </c>
      <c r="F365" t="s">
        <v>789</v>
      </c>
      <c r="G365">
        <v>4112401</v>
      </c>
      <c r="H365" t="s">
        <v>960</v>
      </c>
      <c r="I365" t="s">
        <v>1618</v>
      </c>
      <c r="J365">
        <v>4000018757</v>
      </c>
      <c r="K365" t="s">
        <v>47</v>
      </c>
      <c r="L365">
        <v>36740959</v>
      </c>
      <c r="M365" t="s">
        <v>1668</v>
      </c>
      <c r="N365" s="45">
        <v>-3403</v>
      </c>
      <c r="O365">
        <v>11</v>
      </c>
      <c r="P365">
        <v>2025</v>
      </c>
      <c r="Q365">
        <v>3</v>
      </c>
      <c r="R365" s="20">
        <v>45991</v>
      </c>
      <c r="S365">
        <f t="shared" si="10"/>
        <v>11</v>
      </c>
      <c r="T365" t="str">
        <f t="shared" si="11"/>
        <v>57</v>
      </c>
    </row>
    <row r="366" spans="1:20">
      <c r="A366">
        <v>6173505620</v>
      </c>
      <c r="B366" t="s">
        <v>1667</v>
      </c>
      <c r="C366">
        <v>3911742525</v>
      </c>
      <c r="D366" t="s">
        <v>1617</v>
      </c>
      <c r="E366" t="s">
        <v>53</v>
      </c>
      <c r="F366" t="s">
        <v>759</v>
      </c>
      <c r="G366">
        <v>4112401</v>
      </c>
      <c r="H366" t="s">
        <v>960</v>
      </c>
      <c r="I366" t="s">
        <v>1618</v>
      </c>
      <c r="J366">
        <v>4000018757</v>
      </c>
      <c r="K366" t="s">
        <v>47</v>
      </c>
      <c r="L366">
        <v>36740959</v>
      </c>
      <c r="M366" t="s">
        <v>1668</v>
      </c>
      <c r="N366" s="45">
        <v>-29999</v>
      </c>
      <c r="O366">
        <v>11</v>
      </c>
      <c r="P366">
        <v>2025</v>
      </c>
      <c r="Q366">
        <v>4</v>
      </c>
      <c r="R366" s="20">
        <v>45991</v>
      </c>
      <c r="S366">
        <f t="shared" si="10"/>
        <v>11</v>
      </c>
      <c r="T366" t="str">
        <f t="shared" si="11"/>
        <v>57</v>
      </c>
    </row>
    <row r="367" spans="1:20">
      <c r="A367">
        <v>6173505620</v>
      </c>
      <c r="B367" t="s">
        <v>1667</v>
      </c>
      <c r="C367">
        <v>3911742525</v>
      </c>
      <c r="D367" t="s">
        <v>1617</v>
      </c>
      <c r="E367" t="s">
        <v>53</v>
      </c>
      <c r="F367" t="s">
        <v>959</v>
      </c>
      <c r="G367">
        <v>4112401</v>
      </c>
      <c r="H367" t="s">
        <v>960</v>
      </c>
      <c r="I367" t="s">
        <v>1618</v>
      </c>
      <c r="J367">
        <v>4000018757</v>
      </c>
      <c r="K367" t="s">
        <v>47</v>
      </c>
      <c r="L367">
        <v>36740959</v>
      </c>
      <c r="M367" t="s">
        <v>1668</v>
      </c>
      <c r="N367" s="45">
        <v>-5926</v>
      </c>
      <c r="O367">
        <v>11</v>
      </c>
      <c r="P367">
        <v>2025</v>
      </c>
      <c r="Q367">
        <v>5</v>
      </c>
      <c r="R367" s="20">
        <v>45991</v>
      </c>
      <c r="S367">
        <f t="shared" si="10"/>
        <v>11</v>
      </c>
      <c r="T367" t="str">
        <f t="shared" si="11"/>
        <v>49</v>
      </c>
    </row>
    <row r="368" spans="1:20">
      <c r="A368">
        <v>6181553769</v>
      </c>
      <c r="B368" t="s">
        <v>1404</v>
      </c>
      <c r="C368">
        <v>3911877184</v>
      </c>
      <c r="D368" t="s">
        <v>1617</v>
      </c>
      <c r="E368" t="s">
        <v>53</v>
      </c>
      <c r="F368" t="s">
        <v>728</v>
      </c>
      <c r="G368">
        <v>4112402</v>
      </c>
      <c r="H368" t="s">
        <v>1623</v>
      </c>
      <c r="I368" t="s">
        <v>1618</v>
      </c>
      <c r="J368">
        <v>4000018757</v>
      </c>
      <c r="K368" t="s">
        <v>47</v>
      </c>
      <c r="L368">
        <v>36747092</v>
      </c>
      <c r="M368" t="s">
        <v>1669</v>
      </c>
      <c r="N368" s="45">
        <v>-966271</v>
      </c>
      <c r="O368">
        <v>12</v>
      </c>
      <c r="P368">
        <v>2025</v>
      </c>
      <c r="Q368">
        <v>1</v>
      </c>
      <c r="R368" s="20">
        <v>46002</v>
      </c>
      <c r="S368">
        <f t="shared" si="10"/>
        <v>12</v>
      </c>
      <c r="T368" t="str">
        <f t="shared" si="11"/>
        <v>57</v>
      </c>
    </row>
    <row r="369" spans="1:20">
      <c r="A369">
        <v>6181553769</v>
      </c>
      <c r="B369" t="s">
        <v>1404</v>
      </c>
      <c r="C369">
        <v>3911877184</v>
      </c>
      <c r="D369" t="s">
        <v>1617</v>
      </c>
      <c r="E369" t="s">
        <v>53</v>
      </c>
      <c r="F369" t="s">
        <v>744</v>
      </c>
      <c r="G369">
        <v>4112402</v>
      </c>
      <c r="H369" t="s">
        <v>1623</v>
      </c>
      <c r="I369" t="s">
        <v>1618</v>
      </c>
      <c r="J369">
        <v>4000018757</v>
      </c>
      <c r="K369" t="s">
        <v>47</v>
      </c>
      <c r="L369">
        <v>36747092</v>
      </c>
      <c r="M369" t="s">
        <v>1669</v>
      </c>
      <c r="N369" s="45">
        <v>-191808</v>
      </c>
      <c r="O369">
        <v>12</v>
      </c>
      <c r="P369">
        <v>2025</v>
      </c>
      <c r="Q369">
        <v>2</v>
      </c>
      <c r="R369" s="20">
        <v>46002</v>
      </c>
      <c r="S369">
        <f t="shared" si="10"/>
        <v>12</v>
      </c>
      <c r="T369" t="str">
        <f t="shared" si="11"/>
        <v>49</v>
      </c>
    </row>
    <row r="370" spans="1:20">
      <c r="A370">
        <v>6196532858</v>
      </c>
      <c r="B370" t="s">
        <v>1410</v>
      </c>
      <c r="C370">
        <v>3912025537</v>
      </c>
      <c r="D370" t="s">
        <v>1617</v>
      </c>
      <c r="E370" t="s">
        <v>53</v>
      </c>
      <c r="F370" t="s">
        <v>744</v>
      </c>
      <c r="G370">
        <v>4112401</v>
      </c>
      <c r="H370" t="s">
        <v>960</v>
      </c>
      <c r="I370" t="s">
        <v>1618</v>
      </c>
      <c r="J370">
        <v>4000018757</v>
      </c>
      <c r="K370" t="s">
        <v>47</v>
      </c>
      <c r="L370">
        <v>36753344</v>
      </c>
      <c r="M370" t="s">
        <v>1670</v>
      </c>
      <c r="N370" s="45">
        <v>-12053</v>
      </c>
      <c r="O370">
        <v>12</v>
      </c>
      <c r="P370">
        <v>2025</v>
      </c>
      <c r="Q370">
        <v>1</v>
      </c>
      <c r="R370" s="20">
        <v>46022</v>
      </c>
      <c r="S370">
        <f t="shared" si="10"/>
        <v>12</v>
      </c>
      <c r="T370" t="str">
        <f t="shared" si="11"/>
        <v>49</v>
      </c>
    </row>
    <row r="371" spans="1:20">
      <c r="A371">
        <v>6196532858</v>
      </c>
      <c r="B371" t="s">
        <v>1410</v>
      </c>
      <c r="C371">
        <v>3912025537</v>
      </c>
      <c r="D371" t="s">
        <v>1617</v>
      </c>
      <c r="E371" t="s">
        <v>53</v>
      </c>
      <c r="F371" t="s">
        <v>728</v>
      </c>
      <c r="G371">
        <v>4112401</v>
      </c>
      <c r="H371" t="s">
        <v>960</v>
      </c>
      <c r="I371" t="s">
        <v>1618</v>
      </c>
      <c r="J371">
        <v>4000018757</v>
      </c>
      <c r="K371" t="s">
        <v>47</v>
      </c>
      <c r="L371">
        <v>36753344</v>
      </c>
      <c r="M371" t="s">
        <v>1670</v>
      </c>
      <c r="N371" s="45">
        <v>-59690</v>
      </c>
      <c r="O371">
        <v>12</v>
      </c>
      <c r="P371">
        <v>2025</v>
      </c>
      <c r="Q371">
        <v>2</v>
      </c>
      <c r="R371" s="20">
        <v>46022</v>
      </c>
      <c r="S371">
        <f t="shared" si="10"/>
        <v>12</v>
      </c>
      <c r="T371" t="str">
        <f t="shared" si="11"/>
        <v>57</v>
      </c>
    </row>
    <row r="372" spans="1:20">
      <c r="A372">
        <v>6196532873</v>
      </c>
      <c r="B372" t="s">
        <v>1410</v>
      </c>
      <c r="C372">
        <v>3912025539</v>
      </c>
      <c r="D372" t="s">
        <v>1617</v>
      </c>
      <c r="E372" t="s">
        <v>53</v>
      </c>
      <c r="F372" t="s">
        <v>781</v>
      </c>
      <c r="G372">
        <v>4112401</v>
      </c>
      <c r="H372" t="s">
        <v>960</v>
      </c>
      <c r="I372" t="s">
        <v>1618</v>
      </c>
      <c r="J372">
        <v>4000018757</v>
      </c>
      <c r="K372" t="s">
        <v>47</v>
      </c>
      <c r="L372">
        <v>36753345</v>
      </c>
      <c r="M372" t="s">
        <v>1670</v>
      </c>
      <c r="N372">
        <v>-310</v>
      </c>
      <c r="O372">
        <v>12</v>
      </c>
      <c r="P372">
        <v>2025</v>
      </c>
      <c r="Q372">
        <v>1</v>
      </c>
      <c r="R372" s="20">
        <v>46022</v>
      </c>
      <c r="S372">
        <f t="shared" si="10"/>
        <v>12</v>
      </c>
      <c r="T372" t="str">
        <f t="shared" si="11"/>
        <v>57</v>
      </c>
    </row>
    <row r="373" spans="1:20">
      <c r="A373">
        <v>6196532873</v>
      </c>
      <c r="B373" t="s">
        <v>1410</v>
      </c>
      <c r="C373">
        <v>3912025539</v>
      </c>
      <c r="D373" t="s">
        <v>1617</v>
      </c>
      <c r="E373" t="s">
        <v>53</v>
      </c>
      <c r="F373" t="s">
        <v>792</v>
      </c>
      <c r="G373">
        <v>4112401</v>
      </c>
      <c r="H373" t="s">
        <v>960</v>
      </c>
      <c r="I373" t="s">
        <v>1618</v>
      </c>
      <c r="J373">
        <v>4000018757</v>
      </c>
      <c r="K373" t="s">
        <v>47</v>
      </c>
      <c r="L373">
        <v>36753345</v>
      </c>
      <c r="M373" t="s">
        <v>1670</v>
      </c>
      <c r="N373">
        <v>-439</v>
      </c>
      <c r="O373">
        <v>12</v>
      </c>
      <c r="P373">
        <v>2025</v>
      </c>
      <c r="Q373">
        <v>2</v>
      </c>
      <c r="R373" s="20">
        <v>46022</v>
      </c>
      <c r="S373">
        <f t="shared" si="10"/>
        <v>12</v>
      </c>
      <c r="T373" t="str">
        <f t="shared" si="11"/>
        <v>57</v>
      </c>
    </row>
    <row r="374" spans="1:20">
      <c r="A374">
        <v>6196532873</v>
      </c>
      <c r="B374" t="s">
        <v>1410</v>
      </c>
      <c r="C374">
        <v>3912025539</v>
      </c>
      <c r="D374" t="s">
        <v>1617</v>
      </c>
      <c r="E374" t="s">
        <v>53</v>
      </c>
      <c r="F374" t="s">
        <v>799</v>
      </c>
      <c r="G374">
        <v>4112401</v>
      </c>
      <c r="H374" t="s">
        <v>960</v>
      </c>
      <c r="I374" t="s">
        <v>1618</v>
      </c>
      <c r="J374">
        <v>4000018757</v>
      </c>
      <c r="K374" t="s">
        <v>47</v>
      </c>
      <c r="L374">
        <v>36753345</v>
      </c>
      <c r="M374" t="s">
        <v>1670</v>
      </c>
      <c r="N374" s="45">
        <v>-1217</v>
      </c>
      <c r="O374">
        <v>12</v>
      </c>
      <c r="P374">
        <v>2025</v>
      </c>
      <c r="Q374">
        <v>3</v>
      </c>
      <c r="R374" s="20">
        <v>46022</v>
      </c>
      <c r="S374">
        <f t="shared" si="10"/>
        <v>12</v>
      </c>
      <c r="T374" t="str">
        <f t="shared" si="11"/>
        <v>57</v>
      </c>
    </row>
    <row r="375" spans="1:20">
      <c r="A375">
        <v>6196532873</v>
      </c>
      <c r="B375" t="s">
        <v>1410</v>
      </c>
      <c r="C375">
        <v>3912025539</v>
      </c>
      <c r="D375" t="s">
        <v>1617</v>
      </c>
      <c r="E375" t="s">
        <v>53</v>
      </c>
      <c r="F375" t="s">
        <v>800</v>
      </c>
      <c r="G375">
        <v>4112401</v>
      </c>
      <c r="H375" t="s">
        <v>960</v>
      </c>
      <c r="I375" t="s">
        <v>1618</v>
      </c>
      <c r="J375">
        <v>4000018757</v>
      </c>
      <c r="K375" t="s">
        <v>47</v>
      </c>
      <c r="L375">
        <v>36753345</v>
      </c>
      <c r="M375" t="s">
        <v>1670</v>
      </c>
      <c r="N375" s="45">
        <v>-1433</v>
      </c>
      <c r="O375">
        <v>12</v>
      </c>
      <c r="P375">
        <v>2025</v>
      </c>
      <c r="Q375">
        <v>4</v>
      </c>
      <c r="R375" s="20">
        <v>46022</v>
      </c>
      <c r="S375">
        <f t="shared" si="10"/>
        <v>12</v>
      </c>
      <c r="T375" t="str">
        <f t="shared" si="11"/>
        <v>57</v>
      </c>
    </row>
    <row r="376" spans="1:20">
      <c r="A376">
        <v>6196532873</v>
      </c>
      <c r="B376" t="s">
        <v>1410</v>
      </c>
      <c r="C376">
        <v>3912025539</v>
      </c>
      <c r="D376" t="s">
        <v>1617</v>
      </c>
      <c r="E376" t="s">
        <v>53</v>
      </c>
      <c r="F376" t="s">
        <v>759</v>
      </c>
      <c r="G376">
        <v>4112401</v>
      </c>
      <c r="H376" t="s">
        <v>960</v>
      </c>
      <c r="I376" t="s">
        <v>1618</v>
      </c>
      <c r="J376">
        <v>4000018757</v>
      </c>
      <c r="K376" t="s">
        <v>47</v>
      </c>
      <c r="L376">
        <v>36753345</v>
      </c>
      <c r="M376" t="s">
        <v>1670</v>
      </c>
      <c r="N376" s="45">
        <v>-52205</v>
      </c>
      <c r="O376">
        <v>12</v>
      </c>
      <c r="P376">
        <v>2025</v>
      </c>
      <c r="Q376">
        <v>5</v>
      </c>
      <c r="R376" s="20">
        <v>46022</v>
      </c>
      <c r="S376">
        <f t="shared" si="10"/>
        <v>12</v>
      </c>
      <c r="T376" t="str">
        <f t="shared" si="11"/>
        <v>57</v>
      </c>
    </row>
    <row r="377" spans="1:20">
      <c r="A377">
        <v>6196532873</v>
      </c>
      <c r="B377" t="s">
        <v>1410</v>
      </c>
      <c r="C377">
        <v>3912025539</v>
      </c>
      <c r="D377" t="s">
        <v>1617</v>
      </c>
      <c r="E377" t="s">
        <v>53</v>
      </c>
      <c r="F377" t="s">
        <v>959</v>
      </c>
      <c r="G377">
        <v>4112401</v>
      </c>
      <c r="H377" t="s">
        <v>960</v>
      </c>
      <c r="I377" t="s">
        <v>1618</v>
      </c>
      <c r="J377">
        <v>4000018757</v>
      </c>
      <c r="K377" t="s">
        <v>47</v>
      </c>
      <c r="L377">
        <v>36753345</v>
      </c>
      <c r="M377" t="s">
        <v>1670</v>
      </c>
      <c r="N377" s="45">
        <v>-3951</v>
      </c>
      <c r="O377">
        <v>12</v>
      </c>
      <c r="P377">
        <v>2025</v>
      </c>
      <c r="Q377">
        <v>6</v>
      </c>
      <c r="R377" s="20">
        <v>46022</v>
      </c>
      <c r="S377">
        <f t="shared" si="10"/>
        <v>12</v>
      </c>
      <c r="T377" t="str">
        <f t="shared" si="11"/>
        <v>49</v>
      </c>
    </row>
    <row r="378" spans="1:20">
      <c r="A378">
        <v>6200273735</v>
      </c>
      <c r="B378" t="s">
        <v>1589</v>
      </c>
      <c r="C378">
        <v>3912067723</v>
      </c>
      <c r="D378" t="s">
        <v>1620</v>
      </c>
      <c r="E378" t="s">
        <v>53</v>
      </c>
      <c r="F378" t="s">
        <v>796</v>
      </c>
      <c r="G378">
        <v>4110020</v>
      </c>
      <c r="H378" t="s">
        <v>1621</v>
      </c>
      <c r="I378" t="s">
        <v>1618</v>
      </c>
      <c r="J378">
        <v>4000018757</v>
      </c>
      <c r="K378" t="s">
        <v>47</v>
      </c>
      <c r="L378">
        <v>37184713</v>
      </c>
      <c r="M378" t="s">
        <v>1671</v>
      </c>
      <c r="N378" s="45">
        <v>-302966</v>
      </c>
      <c r="O378">
        <v>1</v>
      </c>
      <c r="P378">
        <v>2026</v>
      </c>
      <c r="Q378">
        <v>1</v>
      </c>
      <c r="R378" t="s">
        <v>1233</v>
      </c>
      <c r="S378" t="str">
        <f t="shared" si="10"/>
        <v/>
      </c>
      <c r="T378" t="str">
        <f t="shared" si="11"/>
        <v>57</v>
      </c>
    </row>
    <row r="379" spans="1:20">
      <c r="A379">
        <v>6200273735</v>
      </c>
      <c r="B379" t="s">
        <v>1589</v>
      </c>
      <c r="C379">
        <v>3912067723</v>
      </c>
      <c r="D379" t="s">
        <v>1620</v>
      </c>
      <c r="E379" t="s">
        <v>53</v>
      </c>
      <c r="F379" t="s">
        <v>797</v>
      </c>
      <c r="G379">
        <v>4110020</v>
      </c>
      <c r="H379" t="s">
        <v>1621</v>
      </c>
      <c r="I379" t="s">
        <v>1618</v>
      </c>
      <c r="J379">
        <v>4000018757</v>
      </c>
      <c r="K379" t="s">
        <v>47</v>
      </c>
      <c r="L379">
        <v>37184713</v>
      </c>
      <c r="M379" t="s">
        <v>1671</v>
      </c>
      <c r="N379" s="45">
        <v>-273744</v>
      </c>
      <c r="O379">
        <v>1</v>
      </c>
      <c r="P379">
        <v>2026</v>
      </c>
      <c r="Q379">
        <v>2</v>
      </c>
      <c r="R379" t="s">
        <v>1233</v>
      </c>
      <c r="S379" t="str">
        <f t="shared" si="10"/>
        <v/>
      </c>
      <c r="T379" t="str">
        <f t="shared" si="11"/>
        <v>57</v>
      </c>
    </row>
    <row r="380" spans="1:20">
      <c r="A380">
        <v>6200273735</v>
      </c>
      <c r="B380" t="s">
        <v>1589</v>
      </c>
      <c r="C380">
        <v>3912067723</v>
      </c>
      <c r="D380" t="s">
        <v>1620</v>
      </c>
      <c r="E380" t="s">
        <v>53</v>
      </c>
      <c r="F380" t="s">
        <v>798</v>
      </c>
      <c r="G380">
        <v>4110020</v>
      </c>
      <c r="H380" t="s">
        <v>1621</v>
      </c>
      <c r="I380" t="s">
        <v>1618</v>
      </c>
      <c r="J380">
        <v>4000018757</v>
      </c>
      <c r="K380" t="s">
        <v>47</v>
      </c>
      <c r="L380">
        <v>37184713</v>
      </c>
      <c r="M380" t="s">
        <v>1671</v>
      </c>
      <c r="N380" s="45">
        <v>-483145</v>
      </c>
      <c r="O380">
        <v>1</v>
      </c>
      <c r="P380">
        <v>2026</v>
      </c>
      <c r="Q380">
        <v>3</v>
      </c>
      <c r="R380" t="s">
        <v>1233</v>
      </c>
      <c r="S380" t="str">
        <f t="shared" si="10"/>
        <v/>
      </c>
      <c r="T380" t="str">
        <f t="shared" si="11"/>
        <v>57</v>
      </c>
    </row>
    <row r="381" spans="1:20">
      <c r="A381">
        <v>6200273735</v>
      </c>
      <c r="B381" t="s">
        <v>1589</v>
      </c>
      <c r="C381">
        <v>3912067723</v>
      </c>
      <c r="D381" t="s">
        <v>1620</v>
      </c>
      <c r="E381" t="s">
        <v>53</v>
      </c>
      <c r="F381" t="s">
        <v>799</v>
      </c>
      <c r="G381">
        <v>4110020</v>
      </c>
      <c r="H381" t="s">
        <v>1621</v>
      </c>
      <c r="I381" t="s">
        <v>1618</v>
      </c>
      <c r="J381">
        <v>4000018757</v>
      </c>
      <c r="K381" t="s">
        <v>47</v>
      </c>
      <c r="L381">
        <v>37184713</v>
      </c>
      <c r="M381" t="s">
        <v>1671</v>
      </c>
      <c r="N381" s="45">
        <v>-302799</v>
      </c>
      <c r="O381">
        <v>1</v>
      </c>
      <c r="P381">
        <v>2026</v>
      </c>
      <c r="Q381">
        <v>4</v>
      </c>
      <c r="R381" t="s">
        <v>1233</v>
      </c>
      <c r="S381" t="str">
        <f t="shared" si="10"/>
        <v/>
      </c>
      <c r="T381" t="str">
        <f t="shared" si="11"/>
        <v>57</v>
      </c>
    </row>
    <row r="382" spans="1:20">
      <c r="A382">
        <v>6200273735</v>
      </c>
      <c r="B382" t="s">
        <v>1589</v>
      </c>
      <c r="C382">
        <v>3912067723</v>
      </c>
      <c r="D382" t="s">
        <v>1620</v>
      </c>
      <c r="E382" t="s">
        <v>53</v>
      </c>
      <c r="F382" t="s">
        <v>800</v>
      </c>
      <c r="G382">
        <v>4110020</v>
      </c>
      <c r="H382" t="s">
        <v>1621</v>
      </c>
      <c r="I382" t="s">
        <v>1618</v>
      </c>
      <c r="J382">
        <v>4000018757</v>
      </c>
      <c r="K382" t="s">
        <v>47</v>
      </c>
      <c r="L382">
        <v>37184713</v>
      </c>
      <c r="M382" t="s">
        <v>1671</v>
      </c>
      <c r="N382" s="45">
        <v>-451140</v>
      </c>
      <c r="O382">
        <v>1</v>
      </c>
      <c r="P382">
        <v>2026</v>
      </c>
      <c r="Q382">
        <v>5</v>
      </c>
      <c r="R382" t="s">
        <v>1233</v>
      </c>
      <c r="S382" t="str">
        <f t="shared" si="10"/>
        <v/>
      </c>
      <c r="T382" t="str">
        <f t="shared" si="11"/>
        <v>57</v>
      </c>
    </row>
    <row r="383" spans="1:20">
      <c r="A383">
        <v>6200273735</v>
      </c>
      <c r="B383" t="s">
        <v>1589</v>
      </c>
      <c r="C383">
        <v>3912067723</v>
      </c>
      <c r="D383" t="s">
        <v>1620</v>
      </c>
      <c r="E383" t="s">
        <v>53</v>
      </c>
      <c r="F383" t="s">
        <v>801</v>
      </c>
      <c r="G383">
        <v>4110020</v>
      </c>
      <c r="H383" t="s">
        <v>1621</v>
      </c>
      <c r="I383" t="s">
        <v>1618</v>
      </c>
      <c r="J383">
        <v>4000018757</v>
      </c>
      <c r="K383" t="s">
        <v>47</v>
      </c>
      <c r="L383">
        <v>37184713</v>
      </c>
      <c r="M383" t="s">
        <v>1671</v>
      </c>
      <c r="N383" s="45">
        <v>-240185</v>
      </c>
      <c r="O383">
        <v>1</v>
      </c>
      <c r="P383">
        <v>2026</v>
      </c>
      <c r="Q383">
        <v>6</v>
      </c>
      <c r="R383" t="s">
        <v>1233</v>
      </c>
      <c r="S383" t="str">
        <f t="shared" si="10"/>
        <v/>
      </c>
      <c r="T383" t="str">
        <f t="shared" si="11"/>
        <v>57</v>
      </c>
    </row>
    <row r="384" spans="1:20">
      <c r="A384">
        <v>6200273735</v>
      </c>
      <c r="B384" t="s">
        <v>1589</v>
      </c>
      <c r="C384">
        <v>3912067723</v>
      </c>
      <c r="D384" t="s">
        <v>1620</v>
      </c>
      <c r="E384" t="s">
        <v>53</v>
      </c>
      <c r="F384" t="s">
        <v>802</v>
      </c>
      <c r="G384">
        <v>4110020</v>
      </c>
      <c r="H384" t="s">
        <v>1621</v>
      </c>
      <c r="I384" t="s">
        <v>1618</v>
      </c>
      <c r="J384">
        <v>4000018757</v>
      </c>
      <c r="K384" t="s">
        <v>47</v>
      </c>
      <c r="L384">
        <v>37184713</v>
      </c>
      <c r="M384" t="s">
        <v>1671</v>
      </c>
      <c r="N384" s="45">
        <v>-227893</v>
      </c>
      <c r="O384">
        <v>1</v>
      </c>
      <c r="P384">
        <v>2026</v>
      </c>
      <c r="Q384">
        <v>7</v>
      </c>
      <c r="R384" t="s">
        <v>1233</v>
      </c>
      <c r="S384" t="str">
        <f t="shared" si="10"/>
        <v/>
      </c>
      <c r="T384" t="str">
        <f t="shared" si="11"/>
        <v>57</v>
      </c>
    </row>
    <row r="385" spans="1:20">
      <c r="A385">
        <v>6200273735</v>
      </c>
      <c r="B385" t="s">
        <v>1589</v>
      </c>
      <c r="C385">
        <v>3912067723</v>
      </c>
      <c r="D385" t="s">
        <v>1620</v>
      </c>
      <c r="E385" t="s">
        <v>53</v>
      </c>
      <c r="F385" t="s">
        <v>803</v>
      </c>
      <c r="G385">
        <v>4110020</v>
      </c>
      <c r="H385" t="s">
        <v>1621</v>
      </c>
      <c r="I385" t="s">
        <v>1618</v>
      </c>
      <c r="J385">
        <v>4000018757</v>
      </c>
      <c r="K385" t="s">
        <v>47</v>
      </c>
      <c r="L385">
        <v>37184713</v>
      </c>
      <c r="M385" t="s">
        <v>1671</v>
      </c>
      <c r="N385" s="45">
        <v>-517903</v>
      </c>
      <c r="O385">
        <v>1</v>
      </c>
      <c r="P385">
        <v>2026</v>
      </c>
      <c r="Q385">
        <v>8</v>
      </c>
      <c r="R385" t="s">
        <v>1233</v>
      </c>
      <c r="S385" t="str">
        <f t="shared" si="10"/>
        <v/>
      </c>
      <c r="T385" t="str">
        <f t="shared" si="11"/>
        <v>57</v>
      </c>
    </row>
    <row r="386" spans="1:20">
      <c r="A386">
        <v>6200273735</v>
      </c>
      <c r="B386" t="s">
        <v>1589</v>
      </c>
      <c r="C386">
        <v>3912067723</v>
      </c>
      <c r="D386" t="s">
        <v>1620</v>
      </c>
      <c r="E386" t="s">
        <v>53</v>
      </c>
      <c r="F386" t="s">
        <v>804</v>
      </c>
      <c r="G386">
        <v>4110020</v>
      </c>
      <c r="H386" t="s">
        <v>1621</v>
      </c>
      <c r="I386" t="s">
        <v>1618</v>
      </c>
      <c r="J386">
        <v>4000018757</v>
      </c>
      <c r="K386" t="s">
        <v>47</v>
      </c>
      <c r="L386">
        <v>37184713</v>
      </c>
      <c r="M386" t="s">
        <v>1671</v>
      </c>
      <c r="N386" s="45">
        <v>-364256</v>
      </c>
      <c r="O386">
        <v>1</v>
      </c>
      <c r="P386">
        <v>2026</v>
      </c>
      <c r="Q386">
        <v>9</v>
      </c>
      <c r="R386" t="s">
        <v>1233</v>
      </c>
      <c r="S386" t="str">
        <f t="shared" si="10"/>
        <v/>
      </c>
      <c r="T386" t="str">
        <f t="shared" si="11"/>
        <v>57</v>
      </c>
    </row>
    <row r="387" spans="1:20">
      <c r="A387">
        <v>6200273735</v>
      </c>
      <c r="B387" t="s">
        <v>1589</v>
      </c>
      <c r="C387">
        <v>3912067723</v>
      </c>
      <c r="D387" t="s">
        <v>1620</v>
      </c>
      <c r="E387" t="s">
        <v>53</v>
      </c>
      <c r="F387" t="s">
        <v>937</v>
      </c>
      <c r="G387">
        <v>4110020</v>
      </c>
      <c r="H387" t="s">
        <v>1621</v>
      </c>
      <c r="I387" t="s">
        <v>1618</v>
      </c>
      <c r="J387">
        <v>4000018757</v>
      </c>
      <c r="K387" t="s">
        <v>47</v>
      </c>
      <c r="L387">
        <v>37184713</v>
      </c>
      <c r="M387" t="s">
        <v>1671</v>
      </c>
      <c r="N387" s="45">
        <v>-295691</v>
      </c>
      <c r="O387">
        <v>1</v>
      </c>
      <c r="P387">
        <v>2026</v>
      </c>
      <c r="Q387">
        <v>10</v>
      </c>
      <c r="R387" t="s">
        <v>1233</v>
      </c>
      <c r="S387" t="str">
        <f t="shared" ref="S387:S450" si="12">+IFERROR(MONTH(R387),"")</f>
        <v/>
      </c>
      <c r="T387" t="str">
        <f t="shared" ref="T387:T450" si="13">+RIGHT(F387,2)</f>
        <v>57</v>
      </c>
    </row>
    <row r="388" spans="1:20">
      <c r="A388">
        <v>6200273735</v>
      </c>
      <c r="B388" t="s">
        <v>1589</v>
      </c>
      <c r="C388">
        <v>3912067723</v>
      </c>
      <c r="D388" t="s">
        <v>1620</v>
      </c>
      <c r="E388" t="s">
        <v>53</v>
      </c>
      <c r="F388" t="s">
        <v>806</v>
      </c>
      <c r="G388">
        <v>4110020</v>
      </c>
      <c r="H388" t="s">
        <v>1621</v>
      </c>
      <c r="I388" t="s">
        <v>1618</v>
      </c>
      <c r="J388">
        <v>4000018757</v>
      </c>
      <c r="K388" t="s">
        <v>47</v>
      </c>
      <c r="L388">
        <v>37184713</v>
      </c>
      <c r="M388" t="s">
        <v>1671</v>
      </c>
      <c r="N388" s="45">
        <v>-815968</v>
      </c>
      <c r="O388">
        <v>1</v>
      </c>
      <c r="P388">
        <v>2026</v>
      </c>
      <c r="Q388">
        <v>11</v>
      </c>
      <c r="R388" t="s">
        <v>1233</v>
      </c>
      <c r="S388" t="str">
        <f t="shared" si="12"/>
        <v/>
      </c>
      <c r="T388" t="str">
        <f t="shared" si="13"/>
        <v>57</v>
      </c>
    </row>
    <row r="389" spans="1:20">
      <c r="A389">
        <v>6200273735</v>
      </c>
      <c r="B389" t="s">
        <v>1589</v>
      </c>
      <c r="C389">
        <v>3912067723</v>
      </c>
      <c r="D389" t="s">
        <v>1620</v>
      </c>
      <c r="E389" t="s">
        <v>53</v>
      </c>
      <c r="F389" t="s">
        <v>808</v>
      </c>
      <c r="G389">
        <v>4110020</v>
      </c>
      <c r="H389" t="s">
        <v>1621</v>
      </c>
      <c r="I389" t="s">
        <v>1618</v>
      </c>
      <c r="J389">
        <v>4000018757</v>
      </c>
      <c r="K389" t="s">
        <v>47</v>
      </c>
      <c r="L389">
        <v>37184713</v>
      </c>
      <c r="M389" t="s">
        <v>1671</v>
      </c>
      <c r="N389" s="45">
        <v>-714919</v>
      </c>
      <c r="O389">
        <v>1</v>
      </c>
      <c r="P389">
        <v>2026</v>
      </c>
      <c r="Q389">
        <v>12</v>
      </c>
      <c r="R389" t="s">
        <v>1233</v>
      </c>
      <c r="S389" t="str">
        <f t="shared" si="12"/>
        <v/>
      </c>
      <c r="T389" t="str">
        <f t="shared" si="13"/>
        <v>57</v>
      </c>
    </row>
    <row r="390" spans="1:20">
      <c r="A390">
        <v>6200273735</v>
      </c>
      <c r="B390" t="s">
        <v>1589</v>
      </c>
      <c r="C390">
        <v>3912067723</v>
      </c>
      <c r="D390" t="s">
        <v>1620</v>
      </c>
      <c r="E390" t="s">
        <v>53</v>
      </c>
      <c r="F390" t="s">
        <v>809</v>
      </c>
      <c r="G390">
        <v>4110020</v>
      </c>
      <c r="H390" t="s">
        <v>1621</v>
      </c>
      <c r="I390" t="s">
        <v>1618</v>
      </c>
      <c r="J390">
        <v>4000018757</v>
      </c>
      <c r="K390" t="s">
        <v>47</v>
      </c>
      <c r="L390">
        <v>37184713</v>
      </c>
      <c r="M390" t="s">
        <v>1671</v>
      </c>
      <c r="N390" s="45">
        <v>-244119</v>
      </c>
      <c r="O390">
        <v>1</v>
      </c>
      <c r="P390">
        <v>2026</v>
      </c>
      <c r="Q390">
        <v>13</v>
      </c>
      <c r="R390" t="s">
        <v>1233</v>
      </c>
      <c r="S390" t="str">
        <f t="shared" si="12"/>
        <v/>
      </c>
      <c r="T390" t="str">
        <f t="shared" si="13"/>
        <v>57</v>
      </c>
    </row>
    <row r="391" spans="1:20">
      <c r="A391">
        <v>6200273735</v>
      </c>
      <c r="B391" t="s">
        <v>1589</v>
      </c>
      <c r="C391">
        <v>3912067723</v>
      </c>
      <c r="D391" t="s">
        <v>1620</v>
      </c>
      <c r="E391" t="s">
        <v>53</v>
      </c>
      <c r="F391" t="s">
        <v>810</v>
      </c>
      <c r="G391">
        <v>4110020</v>
      </c>
      <c r="H391" t="s">
        <v>1621</v>
      </c>
      <c r="I391" t="s">
        <v>1618</v>
      </c>
      <c r="J391">
        <v>4000018757</v>
      </c>
      <c r="K391" t="s">
        <v>47</v>
      </c>
      <c r="L391">
        <v>37184713</v>
      </c>
      <c r="M391" t="s">
        <v>1671</v>
      </c>
      <c r="N391" s="45">
        <v>-327383</v>
      </c>
      <c r="O391">
        <v>1</v>
      </c>
      <c r="P391">
        <v>2026</v>
      </c>
      <c r="Q391">
        <v>14</v>
      </c>
      <c r="R391" t="s">
        <v>1233</v>
      </c>
      <c r="S391" t="str">
        <f t="shared" si="12"/>
        <v/>
      </c>
      <c r="T391" t="str">
        <f t="shared" si="13"/>
        <v>57</v>
      </c>
    </row>
    <row r="392" spans="1:20">
      <c r="A392">
        <v>6200273735</v>
      </c>
      <c r="B392" t="s">
        <v>1589</v>
      </c>
      <c r="C392">
        <v>3912067723</v>
      </c>
      <c r="D392" t="s">
        <v>1620</v>
      </c>
      <c r="E392" t="s">
        <v>53</v>
      </c>
      <c r="F392" t="s">
        <v>811</v>
      </c>
      <c r="G392">
        <v>4110020</v>
      </c>
      <c r="H392" t="s">
        <v>1621</v>
      </c>
      <c r="I392" t="s">
        <v>1618</v>
      </c>
      <c r="J392">
        <v>4000018757</v>
      </c>
      <c r="K392" t="s">
        <v>47</v>
      </c>
      <c r="L392">
        <v>37184713</v>
      </c>
      <c r="M392" t="s">
        <v>1671</v>
      </c>
      <c r="N392" s="45">
        <v>-756579</v>
      </c>
      <c r="O392">
        <v>1</v>
      </c>
      <c r="P392">
        <v>2026</v>
      </c>
      <c r="Q392">
        <v>15</v>
      </c>
      <c r="R392" t="s">
        <v>1233</v>
      </c>
      <c r="S392" t="str">
        <f t="shared" si="12"/>
        <v/>
      </c>
      <c r="T392" t="str">
        <f t="shared" si="13"/>
        <v>57</v>
      </c>
    </row>
    <row r="393" spans="1:20">
      <c r="A393">
        <v>6200273735</v>
      </c>
      <c r="B393" t="s">
        <v>1589</v>
      </c>
      <c r="C393">
        <v>3912067723</v>
      </c>
      <c r="D393" t="s">
        <v>1620</v>
      </c>
      <c r="E393" t="s">
        <v>53</v>
      </c>
      <c r="F393" t="s">
        <v>812</v>
      </c>
      <c r="G393">
        <v>4110020</v>
      </c>
      <c r="H393" t="s">
        <v>1621</v>
      </c>
      <c r="I393" t="s">
        <v>1618</v>
      </c>
      <c r="J393">
        <v>4000018757</v>
      </c>
      <c r="K393" t="s">
        <v>47</v>
      </c>
      <c r="L393">
        <v>37184713</v>
      </c>
      <c r="M393" t="s">
        <v>1671</v>
      </c>
      <c r="N393" s="45">
        <v>-251820</v>
      </c>
      <c r="O393">
        <v>1</v>
      </c>
      <c r="P393">
        <v>2026</v>
      </c>
      <c r="Q393">
        <v>16</v>
      </c>
      <c r="R393" t="s">
        <v>1233</v>
      </c>
      <c r="S393" t="str">
        <f t="shared" si="12"/>
        <v/>
      </c>
      <c r="T393" t="str">
        <f t="shared" si="13"/>
        <v>57</v>
      </c>
    </row>
    <row r="394" spans="1:20">
      <c r="A394">
        <v>6200273735</v>
      </c>
      <c r="B394" t="s">
        <v>1589</v>
      </c>
      <c r="C394">
        <v>3912067723</v>
      </c>
      <c r="D394" t="s">
        <v>1620</v>
      </c>
      <c r="E394" t="s">
        <v>53</v>
      </c>
      <c r="F394" t="s">
        <v>761</v>
      </c>
      <c r="G394">
        <v>4110020</v>
      </c>
      <c r="H394" t="s">
        <v>1621</v>
      </c>
      <c r="I394" t="s">
        <v>1618</v>
      </c>
      <c r="J394">
        <v>4000018757</v>
      </c>
      <c r="K394" t="s">
        <v>47</v>
      </c>
      <c r="L394">
        <v>37184713</v>
      </c>
      <c r="M394" t="s">
        <v>1671</v>
      </c>
      <c r="N394" s="45">
        <v>-361962</v>
      </c>
      <c r="O394">
        <v>1</v>
      </c>
      <c r="P394">
        <v>2026</v>
      </c>
      <c r="Q394">
        <v>17</v>
      </c>
      <c r="R394" t="s">
        <v>1233</v>
      </c>
      <c r="S394" t="str">
        <f t="shared" si="12"/>
        <v/>
      </c>
      <c r="T394" t="str">
        <f t="shared" si="13"/>
        <v>57</v>
      </c>
    </row>
    <row r="395" spans="1:20">
      <c r="A395">
        <v>6200273735</v>
      </c>
      <c r="B395" t="s">
        <v>1589</v>
      </c>
      <c r="C395">
        <v>3912067723</v>
      </c>
      <c r="D395" t="s">
        <v>1620</v>
      </c>
      <c r="E395" t="s">
        <v>53</v>
      </c>
      <c r="F395" t="s">
        <v>813</v>
      </c>
      <c r="G395">
        <v>4110020</v>
      </c>
      <c r="H395" t="s">
        <v>1621</v>
      </c>
      <c r="I395" t="s">
        <v>1618</v>
      </c>
      <c r="J395">
        <v>4000018757</v>
      </c>
      <c r="K395" t="s">
        <v>47</v>
      </c>
      <c r="L395">
        <v>37184713</v>
      </c>
      <c r="M395" t="s">
        <v>1671</v>
      </c>
      <c r="N395" s="45">
        <v>-572545</v>
      </c>
      <c r="O395">
        <v>1</v>
      </c>
      <c r="P395">
        <v>2026</v>
      </c>
      <c r="Q395">
        <v>18</v>
      </c>
      <c r="R395" t="s">
        <v>1233</v>
      </c>
      <c r="S395" t="str">
        <f t="shared" si="12"/>
        <v/>
      </c>
      <c r="T395" t="str">
        <f t="shared" si="13"/>
        <v>57</v>
      </c>
    </row>
    <row r="396" spans="1:20">
      <c r="A396">
        <v>6200273735</v>
      </c>
      <c r="B396" t="s">
        <v>1589</v>
      </c>
      <c r="C396">
        <v>3912067723</v>
      </c>
      <c r="D396" t="s">
        <v>1620</v>
      </c>
      <c r="E396" t="s">
        <v>53</v>
      </c>
      <c r="F396" t="s">
        <v>778</v>
      </c>
      <c r="G396">
        <v>4110020</v>
      </c>
      <c r="H396" t="s">
        <v>1621</v>
      </c>
      <c r="I396" t="s">
        <v>1618</v>
      </c>
      <c r="J396">
        <v>4000018757</v>
      </c>
      <c r="K396" t="s">
        <v>47</v>
      </c>
      <c r="L396">
        <v>37184713</v>
      </c>
      <c r="M396" t="s">
        <v>1671</v>
      </c>
      <c r="N396" s="45">
        <v>-623629</v>
      </c>
      <c r="O396">
        <v>1</v>
      </c>
      <c r="P396">
        <v>2026</v>
      </c>
      <c r="Q396">
        <v>19</v>
      </c>
      <c r="R396" t="s">
        <v>1233</v>
      </c>
      <c r="S396" t="str">
        <f t="shared" si="12"/>
        <v/>
      </c>
      <c r="T396" t="str">
        <f t="shared" si="13"/>
        <v>57</v>
      </c>
    </row>
    <row r="397" spans="1:20">
      <c r="A397">
        <v>6200273735</v>
      </c>
      <c r="B397" t="s">
        <v>1589</v>
      </c>
      <c r="C397">
        <v>3912067723</v>
      </c>
      <c r="D397" t="s">
        <v>1620</v>
      </c>
      <c r="E397" t="s">
        <v>53</v>
      </c>
      <c r="F397" t="s">
        <v>779</v>
      </c>
      <c r="G397">
        <v>4110020</v>
      </c>
      <c r="H397" t="s">
        <v>1621</v>
      </c>
      <c r="I397" t="s">
        <v>1618</v>
      </c>
      <c r="J397">
        <v>4000018757</v>
      </c>
      <c r="K397" t="s">
        <v>47</v>
      </c>
      <c r="L397">
        <v>37184713</v>
      </c>
      <c r="M397" t="s">
        <v>1671</v>
      </c>
      <c r="N397" s="45">
        <v>-534993</v>
      </c>
      <c r="O397">
        <v>1</v>
      </c>
      <c r="P397">
        <v>2026</v>
      </c>
      <c r="Q397">
        <v>20</v>
      </c>
      <c r="R397" t="s">
        <v>1233</v>
      </c>
      <c r="S397" t="str">
        <f t="shared" si="12"/>
        <v/>
      </c>
      <c r="T397" t="str">
        <f t="shared" si="13"/>
        <v>57</v>
      </c>
    </row>
    <row r="398" spans="1:20">
      <c r="A398">
        <v>6200273735</v>
      </c>
      <c r="B398" t="s">
        <v>1589</v>
      </c>
      <c r="C398">
        <v>3912067723</v>
      </c>
      <c r="D398" t="s">
        <v>1620</v>
      </c>
      <c r="E398" t="s">
        <v>53</v>
      </c>
      <c r="F398" t="s">
        <v>755</v>
      </c>
      <c r="G398">
        <v>4110020</v>
      </c>
      <c r="H398" t="s">
        <v>1621</v>
      </c>
      <c r="I398" t="s">
        <v>1618</v>
      </c>
      <c r="J398">
        <v>4000018757</v>
      </c>
      <c r="K398" t="s">
        <v>47</v>
      </c>
      <c r="L398">
        <v>37184713</v>
      </c>
      <c r="M398" t="s">
        <v>1671</v>
      </c>
      <c r="N398" s="45">
        <v>-535152</v>
      </c>
      <c r="O398">
        <v>1</v>
      </c>
      <c r="P398">
        <v>2026</v>
      </c>
      <c r="Q398">
        <v>21</v>
      </c>
      <c r="R398" t="s">
        <v>1233</v>
      </c>
      <c r="S398" t="str">
        <f t="shared" si="12"/>
        <v/>
      </c>
      <c r="T398" t="str">
        <f t="shared" si="13"/>
        <v>57</v>
      </c>
    </row>
    <row r="399" spans="1:20">
      <c r="A399">
        <v>6200273735</v>
      </c>
      <c r="B399" t="s">
        <v>1589</v>
      </c>
      <c r="C399">
        <v>3912067723</v>
      </c>
      <c r="D399" t="s">
        <v>1620</v>
      </c>
      <c r="E399" t="s">
        <v>53</v>
      </c>
      <c r="F399" t="s">
        <v>781</v>
      </c>
      <c r="G399">
        <v>4110020</v>
      </c>
      <c r="H399" t="s">
        <v>1621</v>
      </c>
      <c r="I399" t="s">
        <v>1618</v>
      </c>
      <c r="J399">
        <v>4000018757</v>
      </c>
      <c r="K399" t="s">
        <v>47</v>
      </c>
      <c r="L399">
        <v>37184713</v>
      </c>
      <c r="M399" t="s">
        <v>1671</v>
      </c>
      <c r="N399" s="45">
        <v>-530317</v>
      </c>
      <c r="O399">
        <v>1</v>
      </c>
      <c r="P399">
        <v>2026</v>
      </c>
      <c r="Q399">
        <v>22</v>
      </c>
      <c r="R399" t="s">
        <v>1233</v>
      </c>
      <c r="S399" t="str">
        <f t="shared" si="12"/>
        <v/>
      </c>
      <c r="T399" t="str">
        <f t="shared" si="13"/>
        <v>57</v>
      </c>
    </row>
    <row r="400" spans="1:20">
      <c r="A400">
        <v>6200273735</v>
      </c>
      <c r="B400" t="s">
        <v>1589</v>
      </c>
      <c r="C400">
        <v>3912067723</v>
      </c>
      <c r="D400" t="s">
        <v>1620</v>
      </c>
      <c r="E400" t="s">
        <v>53</v>
      </c>
      <c r="F400" t="s">
        <v>782</v>
      </c>
      <c r="G400">
        <v>4110020</v>
      </c>
      <c r="H400" t="s">
        <v>1621</v>
      </c>
      <c r="I400" t="s">
        <v>1618</v>
      </c>
      <c r="J400">
        <v>4000018757</v>
      </c>
      <c r="K400" t="s">
        <v>47</v>
      </c>
      <c r="L400">
        <v>37184713</v>
      </c>
      <c r="M400" t="s">
        <v>1671</v>
      </c>
      <c r="N400" s="45">
        <v>-275086</v>
      </c>
      <c r="O400">
        <v>1</v>
      </c>
      <c r="P400">
        <v>2026</v>
      </c>
      <c r="Q400">
        <v>23</v>
      </c>
      <c r="R400" t="s">
        <v>1233</v>
      </c>
      <c r="S400" t="str">
        <f t="shared" si="12"/>
        <v/>
      </c>
      <c r="T400" t="str">
        <f t="shared" si="13"/>
        <v>57</v>
      </c>
    </row>
    <row r="401" spans="1:20">
      <c r="A401">
        <v>6200273735</v>
      </c>
      <c r="B401" t="s">
        <v>1589</v>
      </c>
      <c r="C401">
        <v>3912067723</v>
      </c>
      <c r="D401" t="s">
        <v>1620</v>
      </c>
      <c r="E401" t="s">
        <v>53</v>
      </c>
      <c r="F401" t="s">
        <v>784</v>
      </c>
      <c r="G401">
        <v>4110020</v>
      </c>
      <c r="H401" t="s">
        <v>1621</v>
      </c>
      <c r="I401" t="s">
        <v>1618</v>
      </c>
      <c r="J401">
        <v>4000018757</v>
      </c>
      <c r="K401" t="s">
        <v>47</v>
      </c>
      <c r="L401">
        <v>37184713</v>
      </c>
      <c r="M401" t="s">
        <v>1671</v>
      </c>
      <c r="N401" s="45">
        <v>-374172</v>
      </c>
      <c r="O401">
        <v>1</v>
      </c>
      <c r="P401">
        <v>2026</v>
      </c>
      <c r="Q401">
        <v>24</v>
      </c>
      <c r="R401" t="s">
        <v>1233</v>
      </c>
      <c r="S401" t="str">
        <f t="shared" si="12"/>
        <v/>
      </c>
      <c r="T401" t="str">
        <f t="shared" si="13"/>
        <v>57</v>
      </c>
    </row>
    <row r="402" spans="1:20">
      <c r="A402">
        <v>6200273735</v>
      </c>
      <c r="B402" t="s">
        <v>1589</v>
      </c>
      <c r="C402">
        <v>3912067723</v>
      </c>
      <c r="D402" t="s">
        <v>1620</v>
      </c>
      <c r="E402" t="s">
        <v>53</v>
      </c>
      <c r="F402" t="s">
        <v>785</v>
      </c>
      <c r="G402">
        <v>4110020</v>
      </c>
      <c r="H402" t="s">
        <v>1621</v>
      </c>
      <c r="I402" t="s">
        <v>1618</v>
      </c>
      <c r="J402">
        <v>4000018757</v>
      </c>
      <c r="K402" t="s">
        <v>47</v>
      </c>
      <c r="L402">
        <v>37184713</v>
      </c>
      <c r="M402" t="s">
        <v>1671</v>
      </c>
      <c r="N402">
        <v>-8</v>
      </c>
      <c r="O402">
        <v>1</v>
      </c>
      <c r="P402">
        <v>2026</v>
      </c>
      <c r="Q402">
        <v>25</v>
      </c>
      <c r="R402" t="s">
        <v>1233</v>
      </c>
      <c r="S402" t="str">
        <f t="shared" si="12"/>
        <v/>
      </c>
      <c r="T402" t="str">
        <f t="shared" si="13"/>
        <v>57</v>
      </c>
    </row>
    <row r="403" spans="1:20">
      <c r="A403">
        <v>6200273735</v>
      </c>
      <c r="B403" t="s">
        <v>1589</v>
      </c>
      <c r="C403">
        <v>3912067723</v>
      </c>
      <c r="D403" t="s">
        <v>1620</v>
      </c>
      <c r="E403" t="s">
        <v>53</v>
      </c>
      <c r="F403" t="s">
        <v>786</v>
      </c>
      <c r="G403">
        <v>4110020</v>
      </c>
      <c r="H403" t="s">
        <v>1621</v>
      </c>
      <c r="I403" t="s">
        <v>1618</v>
      </c>
      <c r="J403">
        <v>4000018757</v>
      </c>
      <c r="K403" t="s">
        <v>47</v>
      </c>
      <c r="L403">
        <v>37184713</v>
      </c>
      <c r="M403" t="s">
        <v>1671</v>
      </c>
      <c r="N403" s="45">
        <v>-368746</v>
      </c>
      <c r="O403">
        <v>1</v>
      </c>
      <c r="P403">
        <v>2026</v>
      </c>
      <c r="Q403">
        <v>26</v>
      </c>
      <c r="R403" t="s">
        <v>1233</v>
      </c>
      <c r="S403" t="str">
        <f t="shared" si="12"/>
        <v/>
      </c>
      <c r="T403" t="str">
        <f t="shared" si="13"/>
        <v>57</v>
      </c>
    </row>
    <row r="404" spans="1:20">
      <c r="A404">
        <v>6200273735</v>
      </c>
      <c r="B404" t="s">
        <v>1589</v>
      </c>
      <c r="C404">
        <v>3912067723</v>
      </c>
      <c r="D404" t="s">
        <v>1620</v>
      </c>
      <c r="E404" t="s">
        <v>53</v>
      </c>
      <c r="F404" t="s">
        <v>758</v>
      </c>
      <c r="G404">
        <v>4110020</v>
      </c>
      <c r="H404" t="s">
        <v>1621</v>
      </c>
      <c r="I404" t="s">
        <v>1618</v>
      </c>
      <c r="J404">
        <v>4000018757</v>
      </c>
      <c r="K404" t="s">
        <v>47</v>
      </c>
      <c r="L404">
        <v>37184713</v>
      </c>
      <c r="M404" t="s">
        <v>1671</v>
      </c>
      <c r="N404" s="45">
        <v>-850569</v>
      </c>
      <c r="O404">
        <v>1</v>
      </c>
      <c r="P404">
        <v>2026</v>
      </c>
      <c r="Q404">
        <v>27</v>
      </c>
      <c r="R404" t="s">
        <v>1233</v>
      </c>
      <c r="S404" t="str">
        <f t="shared" si="12"/>
        <v/>
      </c>
      <c r="T404" t="str">
        <f t="shared" si="13"/>
        <v>57</v>
      </c>
    </row>
    <row r="405" spans="1:20">
      <c r="A405">
        <v>6200273735</v>
      </c>
      <c r="B405" t="s">
        <v>1589</v>
      </c>
      <c r="C405">
        <v>3912067723</v>
      </c>
      <c r="D405" t="s">
        <v>1620</v>
      </c>
      <c r="E405" t="s">
        <v>53</v>
      </c>
      <c r="F405" t="s">
        <v>787</v>
      </c>
      <c r="G405">
        <v>4110020</v>
      </c>
      <c r="H405" t="s">
        <v>1621</v>
      </c>
      <c r="I405" t="s">
        <v>1618</v>
      </c>
      <c r="J405">
        <v>4000018757</v>
      </c>
      <c r="K405" t="s">
        <v>47</v>
      </c>
      <c r="L405">
        <v>37184713</v>
      </c>
      <c r="M405" t="s">
        <v>1671</v>
      </c>
      <c r="N405" s="45">
        <v>-315552</v>
      </c>
      <c r="O405">
        <v>1</v>
      </c>
      <c r="P405">
        <v>2026</v>
      </c>
      <c r="Q405">
        <v>28</v>
      </c>
      <c r="R405" t="s">
        <v>1233</v>
      </c>
      <c r="S405" t="str">
        <f t="shared" si="12"/>
        <v/>
      </c>
      <c r="T405" t="str">
        <f t="shared" si="13"/>
        <v>57</v>
      </c>
    </row>
    <row r="406" spans="1:20">
      <c r="A406">
        <v>6200273735</v>
      </c>
      <c r="B406" t="s">
        <v>1589</v>
      </c>
      <c r="C406">
        <v>3912067723</v>
      </c>
      <c r="D406" t="s">
        <v>1620</v>
      </c>
      <c r="E406" t="s">
        <v>53</v>
      </c>
      <c r="F406" t="s">
        <v>788</v>
      </c>
      <c r="G406">
        <v>4110020</v>
      </c>
      <c r="H406" t="s">
        <v>1621</v>
      </c>
      <c r="I406" t="s">
        <v>1618</v>
      </c>
      <c r="J406">
        <v>4000018757</v>
      </c>
      <c r="K406" t="s">
        <v>47</v>
      </c>
      <c r="L406">
        <v>37184713</v>
      </c>
      <c r="M406" t="s">
        <v>1671</v>
      </c>
      <c r="N406" s="45">
        <v>-606650</v>
      </c>
      <c r="O406">
        <v>1</v>
      </c>
      <c r="P406">
        <v>2026</v>
      </c>
      <c r="Q406">
        <v>29</v>
      </c>
      <c r="R406" t="s">
        <v>1233</v>
      </c>
      <c r="S406" t="str">
        <f t="shared" si="12"/>
        <v/>
      </c>
      <c r="T406" t="str">
        <f t="shared" si="13"/>
        <v>57</v>
      </c>
    </row>
    <row r="407" spans="1:20">
      <c r="A407">
        <v>6200273735</v>
      </c>
      <c r="B407" t="s">
        <v>1589</v>
      </c>
      <c r="C407">
        <v>3912067723</v>
      </c>
      <c r="D407" t="s">
        <v>1620</v>
      </c>
      <c r="E407" t="s">
        <v>53</v>
      </c>
      <c r="F407" t="s">
        <v>789</v>
      </c>
      <c r="G407">
        <v>4110020</v>
      </c>
      <c r="H407" t="s">
        <v>1621</v>
      </c>
      <c r="I407" t="s">
        <v>1618</v>
      </c>
      <c r="J407">
        <v>4000018757</v>
      </c>
      <c r="K407" t="s">
        <v>47</v>
      </c>
      <c r="L407">
        <v>37184713</v>
      </c>
      <c r="M407" t="s">
        <v>1671</v>
      </c>
      <c r="N407" s="45">
        <v>-590404</v>
      </c>
      <c r="O407">
        <v>1</v>
      </c>
      <c r="P407">
        <v>2026</v>
      </c>
      <c r="Q407">
        <v>30</v>
      </c>
      <c r="R407" t="s">
        <v>1233</v>
      </c>
      <c r="S407" t="str">
        <f t="shared" si="12"/>
        <v/>
      </c>
      <c r="T407" t="str">
        <f t="shared" si="13"/>
        <v>57</v>
      </c>
    </row>
    <row r="408" spans="1:20">
      <c r="A408">
        <v>6200273735</v>
      </c>
      <c r="B408" t="s">
        <v>1589</v>
      </c>
      <c r="C408">
        <v>3912067723</v>
      </c>
      <c r="D408" t="s">
        <v>1620</v>
      </c>
      <c r="E408" t="s">
        <v>53</v>
      </c>
      <c r="F408" t="s">
        <v>790</v>
      </c>
      <c r="G408">
        <v>4110020</v>
      </c>
      <c r="H408" t="s">
        <v>1621</v>
      </c>
      <c r="I408" t="s">
        <v>1618</v>
      </c>
      <c r="J408">
        <v>4000018757</v>
      </c>
      <c r="K408" t="s">
        <v>47</v>
      </c>
      <c r="L408">
        <v>37184713</v>
      </c>
      <c r="M408" t="s">
        <v>1671</v>
      </c>
      <c r="N408" s="45">
        <v>-624862</v>
      </c>
      <c r="O408">
        <v>1</v>
      </c>
      <c r="P408">
        <v>2026</v>
      </c>
      <c r="Q408">
        <v>31</v>
      </c>
      <c r="R408" t="s">
        <v>1233</v>
      </c>
      <c r="S408" t="str">
        <f t="shared" si="12"/>
        <v/>
      </c>
      <c r="T408" t="str">
        <f t="shared" si="13"/>
        <v>57</v>
      </c>
    </row>
    <row r="409" spans="1:20">
      <c r="A409">
        <v>6200273735</v>
      </c>
      <c r="B409" t="s">
        <v>1589</v>
      </c>
      <c r="C409">
        <v>3912067723</v>
      </c>
      <c r="D409" t="s">
        <v>1620</v>
      </c>
      <c r="E409" t="s">
        <v>53</v>
      </c>
      <c r="F409" t="s">
        <v>791</v>
      </c>
      <c r="G409">
        <v>4110020</v>
      </c>
      <c r="H409" t="s">
        <v>1621</v>
      </c>
      <c r="I409" t="s">
        <v>1618</v>
      </c>
      <c r="J409">
        <v>4000018757</v>
      </c>
      <c r="K409" t="s">
        <v>47</v>
      </c>
      <c r="L409">
        <v>37184713</v>
      </c>
      <c r="M409" t="s">
        <v>1671</v>
      </c>
      <c r="N409" s="45">
        <v>-312606</v>
      </c>
      <c r="O409">
        <v>1</v>
      </c>
      <c r="P409">
        <v>2026</v>
      </c>
      <c r="Q409">
        <v>32</v>
      </c>
      <c r="R409" t="s">
        <v>1233</v>
      </c>
      <c r="S409" t="str">
        <f t="shared" si="12"/>
        <v/>
      </c>
      <c r="T409" t="str">
        <f t="shared" si="13"/>
        <v>57</v>
      </c>
    </row>
    <row r="410" spans="1:20">
      <c r="A410">
        <v>6200273735</v>
      </c>
      <c r="B410" t="s">
        <v>1589</v>
      </c>
      <c r="C410">
        <v>3912067723</v>
      </c>
      <c r="D410" t="s">
        <v>1620</v>
      </c>
      <c r="E410" t="s">
        <v>53</v>
      </c>
      <c r="F410" t="s">
        <v>792</v>
      </c>
      <c r="G410">
        <v>4110020</v>
      </c>
      <c r="H410" t="s">
        <v>1621</v>
      </c>
      <c r="I410" t="s">
        <v>1618</v>
      </c>
      <c r="J410">
        <v>4000018757</v>
      </c>
      <c r="K410" t="s">
        <v>47</v>
      </c>
      <c r="L410">
        <v>37184713</v>
      </c>
      <c r="M410" t="s">
        <v>1671</v>
      </c>
      <c r="N410" s="45">
        <v>-404585</v>
      </c>
      <c r="O410">
        <v>1</v>
      </c>
      <c r="P410">
        <v>2026</v>
      </c>
      <c r="Q410">
        <v>33</v>
      </c>
      <c r="R410" t="s">
        <v>1233</v>
      </c>
      <c r="S410" t="str">
        <f t="shared" si="12"/>
        <v/>
      </c>
      <c r="T410" t="str">
        <f t="shared" si="13"/>
        <v>57</v>
      </c>
    </row>
    <row r="411" spans="1:20">
      <c r="A411">
        <v>6200273735</v>
      </c>
      <c r="B411" t="s">
        <v>1589</v>
      </c>
      <c r="C411">
        <v>3912067723</v>
      </c>
      <c r="D411" t="s">
        <v>1620</v>
      </c>
      <c r="E411" t="s">
        <v>53</v>
      </c>
      <c r="F411" t="s">
        <v>793</v>
      </c>
      <c r="G411">
        <v>4110020</v>
      </c>
      <c r="H411" t="s">
        <v>1621</v>
      </c>
      <c r="I411" t="s">
        <v>1618</v>
      </c>
      <c r="J411">
        <v>4000018757</v>
      </c>
      <c r="K411" t="s">
        <v>47</v>
      </c>
      <c r="L411">
        <v>37184713</v>
      </c>
      <c r="M411" t="s">
        <v>1671</v>
      </c>
      <c r="N411" s="45">
        <v>-603762</v>
      </c>
      <c r="O411">
        <v>1</v>
      </c>
      <c r="P411">
        <v>2026</v>
      </c>
      <c r="Q411">
        <v>34</v>
      </c>
      <c r="R411" t="s">
        <v>1233</v>
      </c>
      <c r="S411" t="str">
        <f t="shared" si="12"/>
        <v/>
      </c>
      <c r="T411" t="str">
        <f t="shared" si="13"/>
        <v>57</v>
      </c>
    </row>
    <row r="412" spans="1:20">
      <c r="A412">
        <v>6200273735</v>
      </c>
      <c r="B412" t="s">
        <v>1589</v>
      </c>
      <c r="C412">
        <v>3912067723</v>
      </c>
      <c r="D412" t="s">
        <v>1620</v>
      </c>
      <c r="E412" t="s">
        <v>53</v>
      </c>
      <c r="F412" t="s">
        <v>794</v>
      </c>
      <c r="G412">
        <v>4110020</v>
      </c>
      <c r="H412" t="s">
        <v>1621</v>
      </c>
      <c r="I412" t="s">
        <v>1618</v>
      </c>
      <c r="J412">
        <v>4000018757</v>
      </c>
      <c r="K412" t="s">
        <v>47</v>
      </c>
      <c r="L412">
        <v>37184713</v>
      </c>
      <c r="M412" t="s">
        <v>1671</v>
      </c>
      <c r="N412" s="45">
        <v>-187023</v>
      </c>
      <c r="O412">
        <v>1</v>
      </c>
      <c r="P412">
        <v>2026</v>
      </c>
      <c r="Q412">
        <v>35</v>
      </c>
      <c r="R412" t="s">
        <v>1233</v>
      </c>
      <c r="S412" t="str">
        <f t="shared" si="12"/>
        <v/>
      </c>
      <c r="T412" t="str">
        <f t="shared" si="13"/>
        <v>57</v>
      </c>
    </row>
    <row r="413" spans="1:20">
      <c r="A413">
        <v>6200273735</v>
      </c>
      <c r="B413" t="s">
        <v>1589</v>
      </c>
      <c r="C413">
        <v>3912067723</v>
      </c>
      <c r="D413" t="s">
        <v>1620</v>
      </c>
      <c r="E413" t="s">
        <v>53</v>
      </c>
      <c r="F413" t="s">
        <v>795</v>
      </c>
      <c r="G413">
        <v>4110020</v>
      </c>
      <c r="H413" t="s">
        <v>1621</v>
      </c>
      <c r="I413" t="s">
        <v>1618</v>
      </c>
      <c r="J413">
        <v>4000018757</v>
      </c>
      <c r="K413" t="s">
        <v>47</v>
      </c>
      <c r="L413">
        <v>37184713</v>
      </c>
      <c r="M413" t="s">
        <v>1671</v>
      </c>
      <c r="N413" s="45">
        <v>-257168</v>
      </c>
      <c r="O413">
        <v>1</v>
      </c>
      <c r="P413">
        <v>2026</v>
      </c>
      <c r="Q413">
        <v>36</v>
      </c>
      <c r="R413" t="s">
        <v>1233</v>
      </c>
      <c r="S413" t="str">
        <f t="shared" si="12"/>
        <v/>
      </c>
      <c r="T413" t="str">
        <f t="shared" si="13"/>
        <v>57</v>
      </c>
    </row>
    <row r="414" spans="1:20">
      <c r="A414">
        <v>6212605298</v>
      </c>
      <c r="B414" t="s">
        <v>1486</v>
      </c>
      <c r="C414">
        <v>3912231090</v>
      </c>
      <c r="D414" t="s">
        <v>1617</v>
      </c>
      <c r="E414" t="s">
        <v>53</v>
      </c>
      <c r="F414" t="s">
        <v>744</v>
      </c>
      <c r="G414">
        <v>4112402</v>
      </c>
      <c r="H414" t="s">
        <v>1623</v>
      </c>
      <c r="I414" t="s">
        <v>1618</v>
      </c>
      <c r="J414">
        <v>4000018757</v>
      </c>
      <c r="K414" t="s">
        <v>47</v>
      </c>
      <c r="L414">
        <v>37191872</v>
      </c>
      <c r="M414" t="s">
        <v>1672</v>
      </c>
      <c r="N414" s="45">
        <v>-430272</v>
      </c>
      <c r="O414">
        <v>1</v>
      </c>
      <c r="P414">
        <v>2026</v>
      </c>
      <c r="Q414">
        <v>1</v>
      </c>
      <c r="R414" s="20">
        <v>46050</v>
      </c>
      <c r="S414">
        <f t="shared" si="12"/>
        <v>1</v>
      </c>
      <c r="T414" t="str">
        <f t="shared" si="13"/>
        <v>49</v>
      </c>
    </row>
    <row r="415" spans="1:20">
      <c r="A415">
        <v>6212605298</v>
      </c>
      <c r="B415" t="s">
        <v>1486</v>
      </c>
      <c r="C415">
        <v>3912231090</v>
      </c>
      <c r="D415" t="s">
        <v>1617</v>
      </c>
      <c r="E415" t="s">
        <v>53</v>
      </c>
      <c r="F415" t="s">
        <v>728</v>
      </c>
      <c r="G415">
        <v>4112402</v>
      </c>
      <c r="H415" t="s">
        <v>1623</v>
      </c>
      <c r="I415" t="s">
        <v>1618</v>
      </c>
      <c r="J415">
        <v>4000018757</v>
      </c>
      <c r="K415" t="s">
        <v>47</v>
      </c>
      <c r="L415">
        <v>37191872</v>
      </c>
      <c r="M415" t="s">
        <v>1672</v>
      </c>
      <c r="N415" s="45">
        <v>-1882644</v>
      </c>
      <c r="O415">
        <v>1</v>
      </c>
      <c r="P415">
        <v>2026</v>
      </c>
      <c r="Q415">
        <v>2</v>
      </c>
      <c r="R415" s="20">
        <v>46050</v>
      </c>
      <c r="S415">
        <f t="shared" si="12"/>
        <v>1</v>
      </c>
      <c r="T415" t="str">
        <f t="shared" si="13"/>
        <v>57</v>
      </c>
    </row>
    <row r="416" spans="1:20">
      <c r="A416">
        <v>6214799281</v>
      </c>
      <c r="B416" t="s">
        <v>1534</v>
      </c>
      <c r="C416">
        <v>3912256280</v>
      </c>
      <c r="D416" t="s">
        <v>1620</v>
      </c>
      <c r="E416" t="s">
        <v>53</v>
      </c>
      <c r="F416" t="s">
        <v>1053</v>
      </c>
      <c r="G416">
        <v>4114120</v>
      </c>
      <c r="H416" t="s">
        <v>1628</v>
      </c>
      <c r="I416" t="s">
        <v>1618</v>
      </c>
      <c r="J416">
        <v>4000018757</v>
      </c>
      <c r="K416" t="s">
        <v>47</v>
      </c>
      <c r="L416">
        <v>37192950</v>
      </c>
      <c r="M416" t="s">
        <v>1622</v>
      </c>
      <c r="N416">
        <v>-161</v>
      </c>
      <c r="O416">
        <v>1</v>
      </c>
      <c r="P416">
        <v>2026</v>
      </c>
      <c r="Q416">
        <v>1</v>
      </c>
      <c r="R416" t="s">
        <v>1233</v>
      </c>
      <c r="S416" t="str">
        <f t="shared" si="12"/>
        <v/>
      </c>
      <c r="T416" t="str">
        <f t="shared" si="13"/>
        <v>49</v>
      </c>
    </row>
    <row r="417" spans="1:20">
      <c r="A417">
        <v>6214799281</v>
      </c>
      <c r="B417" t="s">
        <v>1534</v>
      </c>
      <c r="C417">
        <v>3912256280</v>
      </c>
      <c r="D417" t="s">
        <v>1620</v>
      </c>
      <c r="E417" t="s">
        <v>53</v>
      </c>
      <c r="F417" t="s">
        <v>842</v>
      </c>
      <c r="G417">
        <v>4114120</v>
      </c>
      <c r="H417" t="s">
        <v>1628</v>
      </c>
      <c r="I417" t="s">
        <v>1618</v>
      </c>
      <c r="J417">
        <v>4000018757</v>
      </c>
      <c r="K417" t="s">
        <v>47</v>
      </c>
      <c r="L417">
        <v>37192950</v>
      </c>
      <c r="M417" t="s">
        <v>1622</v>
      </c>
      <c r="N417">
        <v>-844</v>
      </c>
      <c r="O417">
        <v>1</v>
      </c>
      <c r="P417">
        <v>2026</v>
      </c>
      <c r="Q417">
        <v>2</v>
      </c>
      <c r="R417" t="s">
        <v>1233</v>
      </c>
      <c r="S417" t="str">
        <f t="shared" si="12"/>
        <v/>
      </c>
      <c r="T417" t="str">
        <f t="shared" si="13"/>
        <v>49</v>
      </c>
    </row>
    <row r="418" spans="1:20">
      <c r="A418">
        <v>6214799281</v>
      </c>
      <c r="B418" t="s">
        <v>1534</v>
      </c>
      <c r="C418">
        <v>3912256280</v>
      </c>
      <c r="D418" t="s">
        <v>1620</v>
      </c>
      <c r="E418" t="s">
        <v>53</v>
      </c>
      <c r="F418" t="s">
        <v>897</v>
      </c>
      <c r="G418">
        <v>4114120</v>
      </c>
      <c r="H418" t="s">
        <v>1628</v>
      </c>
      <c r="I418" t="s">
        <v>1618</v>
      </c>
      <c r="J418">
        <v>4000018757</v>
      </c>
      <c r="K418" t="s">
        <v>47</v>
      </c>
      <c r="L418">
        <v>37192950</v>
      </c>
      <c r="M418" t="s">
        <v>1622</v>
      </c>
      <c r="N418">
        <v>-634</v>
      </c>
      <c r="O418">
        <v>1</v>
      </c>
      <c r="P418">
        <v>2026</v>
      </c>
      <c r="Q418">
        <v>3</v>
      </c>
      <c r="R418" t="s">
        <v>1233</v>
      </c>
      <c r="S418" t="str">
        <f t="shared" si="12"/>
        <v/>
      </c>
      <c r="T418" t="str">
        <f t="shared" si="13"/>
        <v>49</v>
      </c>
    </row>
    <row r="419" spans="1:20">
      <c r="A419">
        <v>6214799281</v>
      </c>
      <c r="B419" t="s">
        <v>1534</v>
      </c>
      <c r="C419">
        <v>3912256280</v>
      </c>
      <c r="D419" t="s">
        <v>1620</v>
      </c>
      <c r="E419" t="s">
        <v>53</v>
      </c>
      <c r="F419" t="s">
        <v>898</v>
      </c>
      <c r="G419">
        <v>4114120</v>
      </c>
      <c r="H419" t="s">
        <v>1628</v>
      </c>
      <c r="I419" t="s">
        <v>1618</v>
      </c>
      <c r="J419">
        <v>4000018757</v>
      </c>
      <c r="K419" t="s">
        <v>47</v>
      </c>
      <c r="L419">
        <v>37192950</v>
      </c>
      <c r="M419" t="s">
        <v>1622</v>
      </c>
      <c r="N419">
        <v>-394</v>
      </c>
      <c r="O419">
        <v>1</v>
      </c>
      <c r="P419">
        <v>2026</v>
      </c>
      <c r="Q419">
        <v>4</v>
      </c>
      <c r="R419" t="s">
        <v>1233</v>
      </c>
      <c r="S419" t="str">
        <f t="shared" si="12"/>
        <v/>
      </c>
      <c r="T419" t="str">
        <f t="shared" si="13"/>
        <v>49</v>
      </c>
    </row>
    <row r="420" spans="1:20">
      <c r="A420">
        <v>6214799281</v>
      </c>
      <c r="B420" t="s">
        <v>1534</v>
      </c>
      <c r="C420">
        <v>3912256280</v>
      </c>
      <c r="D420" t="s">
        <v>1620</v>
      </c>
      <c r="E420" t="s">
        <v>53</v>
      </c>
      <c r="F420" t="s">
        <v>899</v>
      </c>
      <c r="G420">
        <v>4114120</v>
      </c>
      <c r="H420" t="s">
        <v>1628</v>
      </c>
      <c r="I420" t="s">
        <v>1618</v>
      </c>
      <c r="J420">
        <v>4000018757</v>
      </c>
      <c r="K420" t="s">
        <v>47</v>
      </c>
      <c r="L420">
        <v>37192950</v>
      </c>
      <c r="M420" t="s">
        <v>1622</v>
      </c>
      <c r="N420">
        <v>-512</v>
      </c>
      <c r="O420">
        <v>1</v>
      </c>
      <c r="P420">
        <v>2026</v>
      </c>
      <c r="Q420">
        <v>5</v>
      </c>
      <c r="R420" t="s">
        <v>1233</v>
      </c>
      <c r="S420" t="str">
        <f t="shared" si="12"/>
        <v/>
      </c>
      <c r="T420" t="str">
        <f t="shared" si="13"/>
        <v>49</v>
      </c>
    </row>
    <row r="421" spans="1:20">
      <c r="A421">
        <v>6214799281</v>
      </c>
      <c r="B421" t="s">
        <v>1534</v>
      </c>
      <c r="C421">
        <v>3912256280</v>
      </c>
      <c r="D421" t="s">
        <v>1620</v>
      </c>
      <c r="E421" t="s">
        <v>53</v>
      </c>
      <c r="F421" t="s">
        <v>900</v>
      </c>
      <c r="G421">
        <v>4114120</v>
      </c>
      <c r="H421" t="s">
        <v>1628</v>
      </c>
      <c r="I421" t="s">
        <v>1618</v>
      </c>
      <c r="J421">
        <v>4000018757</v>
      </c>
      <c r="K421" t="s">
        <v>47</v>
      </c>
      <c r="L421">
        <v>37192950</v>
      </c>
      <c r="M421" t="s">
        <v>1622</v>
      </c>
      <c r="N421">
        <v>-601</v>
      </c>
      <c r="O421">
        <v>1</v>
      </c>
      <c r="P421">
        <v>2026</v>
      </c>
      <c r="Q421">
        <v>6</v>
      </c>
      <c r="R421" t="s">
        <v>1233</v>
      </c>
      <c r="S421" t="str">
        <f t="shared" si="12"/>
        <v/>
      </c>
      <c r="T421" t="str">
        <f t="shared" si="13"/>
        <v>49</v>
      </c>
    </row>
    <row r="422" spans="1:20">
      <c r="A422">
        <v>6214799281</v>
      </c>
      <c r="B422" t="s">
        <v>1534</v>
      </c>
      <c r="C422">
        <v>3912256280</v>
      </c>
      <c r="D422" t="s">
        <v>1620</v>
      </c>
      <c r="E422" t="s">
        <v>53</v>
      </c>
      <c r="F422" t="s">
        <v>1054</v>
      </c>
      <c r="G422">
        <v>4114120</v>
      </c>
      <c r="H422" t="s">
        <v>1628</v>
      </c>
      <c r="I422" t="s">
        <v>1618</v>
      </c>
      <c r="J422">
        <v>4000018757</v>
      </c>
      <c r="K422" t="s">
        <v>47</v>
      </c>
      <c r="L422">
        <v>37192950</v>
      </c>
      <c r="M422" t="s">
        <v>1622</v>
      </c>
      <c r="N422">
        <v>-372</v>
      </c>
      <c r="O422">
        <v>1</v>
      </c>
      <c r="P422">
        <v>2026</v>
      </c>
      <c r="Q422">
        <v>7</v>
      </c>
      <c r="R422" t="s">
        <v>1233</v>
      </c>
      <c r="S422" t="str">
        <f t="shared" si="12"/>
        <v/>
      </c>
      <c r="T422" t="str">
        <f t="shared" si="13"/>
        <v>49</v>
      </c>
    </row>
    <row r="423" spans="1:20">
      <c r="A423">
        <v>6214799281</v>
      </c>
      <c r="B423" t="s">
        <v>1534</v>
      </c>
      <c r="C423">
        <v>3912256280</v>
      </c>
      <c r="D423" t="s">
        <v>1620</v>
      </c>
      <c r="E423" t="s">
        <v>53</v>
      </c>
      <c r="F423" t="s">
        <v>901</v>
      </c>
      <c r="G423">
        <v>4114120</v>
      </c>
      <c r="H423" t="s">
        <v>1628</v>
      </c>
      <c r="I423" t="s">
        <v>1618</v>
      </c>
      <c r="J423">
        <v>4000018757</v>
      </c>
      <c r="K423" t="s">
        <v>47</v>
      </c>
      <c r="L423">
        <v>37192950</v>
      </c>
      <c r="M423" t="s">
        <v>1622</v>
      </c>
      <c r="N423">
        <v>-741</v>
      </c>
      <c r="O423">
        <v>1</v>
      </c>
      <c r="P423">
        <v>2026</v>
      </c>
      <c r="Q423">
        <v>8</v>
      </c>
      <c r="R423" t="s">
        <v>1233</v>
      </c>
      <c r="S423" t="str">
        <f t="shared" si="12"/>
        <v/>
      </c>
      <c r="T423" t="str">
        <f t="shared" si="13"/>
        <v>49</v>
      </c>
    </row>
    <row r="424" spans="1:20">
      <c r="A424">
        <v>6214799281</v>
      </c>
      <c r="B424" t="s">
        <v>1534</v>
      </c>
      <c r="C424">
        <v>3912256280</v>
      </c>
      <c r="D424" t="s">
        <v>1620</v>
      </c>
      <c r="E424" t="s">
        <v>53</v>
      </c>
      <c r="F424" t="s">
        <v>1055</v>
      </c>
      <c r="G424">
        <v>4114120</v>
      </c>
      <c r="H424" t="s">
        <v>1628</v>
      </c>
      <c r="I424" t="s">
        <v>1618</v>
      </c>
      <c r="J424">
        <v>4000018757</v>
      </c>
      <c r="K424" t="s">
        <v>47</v>
      </c>
      <c r="L424">
        <v>37192950</v>
      </c>
      <c r="M424" t="s">
        <v>1622</v>
      </c>
      <c r="N424">
        <v>-101</v>
      </c>
      <c r="O424">
        <v>1</v>
      </c>
      <c r="P424">
        <v>2026</v>
      </c>
      <c r="Q424">
        <v>9</v>
      </c>
      <c r="R424" t="s">
        <v>1233</v>
      </c>
      <c r="S424" t="str">
        <f t="shared" si="12"/>
        <v/>
      </c>
      <c r="T424" t="str">
        <f t="shared" si="13"/>
        <v>49</v>
      </c>
    </row>
    <row r="425" spans="1:20">
      <c r="A425">
        <v>6214799281</v>
      </c>
      <c r="B425" t="s">
        <v>1534</v>
      </c>
      <c r="C425">
        <v>3912256280</v>
      </c>
      <c r="D425" t="s">
        <v>1620</v>
      </c>
      <c r="E425" t="s">
        <v>53</v>
      </c>
      <c r="F425" t="s">
        <v>902</v>
      </c>
      <c r="G425">
        <v>4114120</v>
      </c>
      <c r="H425" t="s">
        <v>1628</v>
      </c>
      <c r="I425" t="s">
        <v>1618</v>
      </c>
      <c r="J425">
        <v>4000018757</v>
      </c>
      <c r="K425" t="s">
        <v>47</v>
      </c>
      <c r="L425">
        <v>37192950</v>
      </c>
      <c r="M425" t="s">
        <v>1622</v>
      </c>
      <c r="N425">
        <v>-621</v>
      </c>
      <c r="O425">
        <v>1</v>
      </c>
      <c r="P425">
        <v>2026</v>
      </c>
      <c r="Q425">
        <v>10</v>
      </c>
      <c r="R425" t="s">
        <v>1233</v>
      </c>
      <c r="S425" t="str">
        <f t="shared" si="12"/>
        <v/>
      </c>
      <c r="T425" t="str">
        <f t="shared" si="13"/>
        <v>49</v>
      </c>
    </row>
    <row r="426" spans="1:20">
      <c r="A426">
        <v>6214799281</v>
      </c>
      <c r="B426" t="s">
        <v>1534</v>
      </c>
      <c r="C426">
        <v>3912256280</v>
      </c>
      <c r="D426" t="s">
        <v>1620</v>
      </c>
      <c r="E426" t="s">
        <v>53</v>
      </c>
      <c r="F426" t="s">
        <v>903</v>
      </c>
      <c r="G426">
        <v>4114120</v>
      </c>
      <c r="H426" t="s">
        <v>1628</v>
      </c>
      <c r="I426" t="s">
        <v>1618</v>
      </c>
      <c r="J426">
        <v>4000018757</v>
      </c>
      <c r="K426" t="s">
        <v>47</v>
      </c>
      <c r="L426">
        <v>37192950</v>
      </c>
      <c r="M426" t="s">
        <v>1622</v>
      </c>
      <c r="N426">
        <v>-580</v>
      </c>
      <c r="O426">
        <v>1</v>
      </c>
      <c r="P426">
        <v>2026</v>
      </c>
      <c r="Q426">
        <v>11</v>
      </c>
      <c r="R426" t="s">
        <v>1233</v>
      </c>
      <c r="S426" t="str">
        <f t="shared" si="12"/>
        <v/>
      </c>
      <c r="T426" t="str">
        <f t="shared" si="13"/>
        <v>49</v>
      </c>
    </row>
    <row r="427" spans="1:20">
      <c r="A427">
        <v>6214799281</v>
      </c>
      <c r="B427" t="s">
        <v>1534</v>
      </c>
      <c r="C427">
        <v>3912256280</v>
      </c>
      <c r="D427" t="s">
        <v>1620</v>
      </c>
      <c r="E427" t="s">
        <v>53</v>
      </c>
      <c r="F427" t="s">
        <v>904</v>
      </c>
      <c r="G427">
        <v>4114120</v>
      </c>
      <c r="H427" t="s">
        <v>1628</v>
      </c>
      <c r="I427" t="s">
        <v>1618</v>
      </c>
      <c r="J427">
        <v>4000018757</v>
      </c>
      <c r="K427" t="s">
        <v>47</v>
      </c>
      <c r="L427">
        <v>37192950</v>
      </c>
      <c r="M427" t="s">
        <v>1622</v>
      </c>
      <c r="N427">
        <v>-552</v>
      </c>
      <c r="O427">
        <v>1</v>
      </c>
      <c r="P427">
        <v>2026</v>
      </c>
      <c r="Q427">
        <v>12</v>
      </c>
      <c r="R427" t="s">
        <v>1233</v>
      </c>
      <c r="S427" t="str">
        <f t="shared" si="12"/>
        <v/>
      </c>
      <c r="T427" t="str">
        <f t="shared" si="13"/>
        <v>49</v>
      </c>
    </row>
    <row r="428" spans="1:20">
      <c r="A428">
        <v>6214799281</v>
      </c>
      <c r="B428" t="s">
        <v>1534</v>
      </c>
      <c r="C428">
        <v>3912256280</v>
      </c>
      <c r="D428" t="s">
        <v>1620</v>
      </c>
      <c r="E428" t="s">
        <v>53</v>
      </c>
      <c r="F428" t="s">
        <v>905</v>
      </c>
      <c r="G428">
        <v>4114120</v>
      </c>
      <c r="H428" t="s">
        <v>1628</v>
      </c>
      <c r="I428" t="s">
        <v>1618</v>
      </c>
      <c r="J428">
        <v>4000018757</v>
      </c>
      <c r="K428" t="s">
        <v>47</v>
      </c>
      <c r="L428">
        <v>37192950</v>
      </c>
      <c r="M428" t="s">
        <v>1622</v>
      </c>
      <c r="N428">
        <v>-430</v>
      </c>
      <c r="O428">
        <v>1</v>
      </c>
      <c r="P428">
        <v>2026</v>
      </c>
      <c r="Q428">
        <v>13</v>
      </c>
      <c r="R428" t="s">
        <v>1233</v>
      </c>
      <c r="S428" t="str">
        <f t="shared" si="12"/>
        <v/>
      </c>
      <c r="T428" t="str">
        <f t="shared" si="13"/>
        <v>49</v>
      </c>
    </row>
    <row r="429" spans="1:20">
      <c r="A429">
        <v>6214799281</v>
      </c>
      <c r="B429" t="s">
        <v>1534</v>
      </c>
      <c r="C429">
        <v>3912256280</v>
      </c>
      <c r="D429" t="s">
        <v>1620</v>
      </c>
      <c r="E429" t="s">
        <v>53</v>
      </c>
      <c r="F429" t="s">
        <v>906</v>
      </c>
      <c r="G429">
        <v>4114120</v>
      </c>
      <c r="H429" t="s">
        <v>1628</v>
      </c>
      <c r="I429" t="s">
        <v>1618</v>
      </c>
      <c r="J429">
        <v>4000018757</v>
      </c>
      <c r="K429" t="s">
        <v>47</v>
      </c>
      <c r="L429">
        <v>37192950</v>
      </c>
      <c r="M429" t="s">
        <v>1622</v>
      </c>
      <c r="N429">
        <v>-471</v>
      </c>
      <c r="O429">
        <v>1</v>
      </c>
      <c r="P429">
        <v>2026</v>
      </c>
      <c r="Q429">
        <v>14</v>
      </c>
      <c r="R429" t="s">
        <v>1233</v>
      </c>
      <c r="S429" t="str">
        <f t="shared" si="12"/>
        <v/>
      </c>
      <c r="T429" t="str">
        <f t="shared" si="13"/>
        <v>49</v>
      </c>
    </row>
    <row r="430" spans="1:20">
      <c r="A430">
        <v>6214799281</v>
      </c>
      <c r="B430" t="s">
        <v>1534</v>
      </c>
      <c r="C430">
        <v>3912256280</v>
      </c>
      <c r="D430" t="s">
        <v>1620</v>
      </c>
      <c r="E430" t="s">
        <v>53</v>
      </c>
      <c r="F430" t="s">
        <v>907</v>
      </c>
      <c r="G430">
        <v>4114120</v>
      </c>
      <c r="H430" t="s">
        <v>1628</v>
      </c>
      <c r="I430" t="s">
        <v>1618</v>
      </c>
      <c r="J430">
        <v>4000018757</v>
      </c>
      <c r="K430" t="s">
        <v>47</v>
      </c>
      <c r="L430">
        <v>37192950</v>
      </c>
      <c r="M430" t="s">
        <v>1622</v>
      </c>
      <c r="N430">
        <v>-789</v>
      </c>
      <c r="O430">
        <v>1</v>
      </c>
      <c r="P430">
        <v>2026</v>
      </c>
      <c r="Q430">
        <v>15</v>
      </c>
      <c r="R430" t="s">
        <v>1233</v>
      </c>
      <c r="S430" t="str">
        <f t="shared" si="12"/>
        <v/>
      </c>
      <c r="T430" t="str">
        <f t="shared" si="13"/>
        <v>49</v>
      </c>
    </row>
    <row r="431" spans="1:20">
      <c r="A431">
        <v>6214799281</v>
      </c>
      <c r="B431" t="s">
        <v>1534</v>
      </c>
      <c r="C431">
        <v>3912256280</v>
      </c>
      <c r="D431" t="s">
        <v>1620</v>
      </c>
      <c r="E431" t="s">
        <v>53</v>
      </c>
      <c r="F431" t="s">
        <v>908</v>
      </c>
      <c r="G431">
        <v>4114120</v>
      </c>
      <c r="H431" t="s">
        <v>1628</v>
      </c>
      <c r="I431" t="s">
        <v>1618</v>
      </c>
      <c r="J431">
        <v>4000018757</v>
      </c>
      <c r="K431" t="s">
        <v>47</v>
      </c>
      <c r="L431">
        <v>37192950</v>
      </c>
      <c r="M431" t="s">
        <v>1622</v>
      </c>
      <c r="N431">
        <v>-384</v>
      </c>
      <c r="O431">
        <v>1</v>
      </c>
      <c r="P431">
        <v>2026</v>
      </c>
      <c r="Q431">
        <v>16</v>
      </c>
      <c r="R431" t="s">
        <v>1233</v>
      </c>
      <c r="S431" t="str">
        <f t="shared" si="12"/>
        <v/>
      </c>
      <c r="T431" t="str">
        <f t="shared" si="13"/>
        <v>49</v>
      </c>
    </row>
    <row r="432" spans="1:20">
      <c r="A432">
        <v>6214799281</v>
      </c>
      <c r="B432" t="s">
        <v>1534</v>
      </c>
      <c r="C432">
        <v>3912256280</v>
      </c>
      <c r="D432" t="s">
        <v>1620</v>
      </c>
      <c r="E432" t="s">
        <v>53</v>
      </c>
      <c r="F432" t="s">
        <v>909</v>
      </c>
      <c r="G432">
        <v>4114120</v>
      </c>
      <c r="H432" t="s">
        <v>1628</v>
      </c>
      <c r="I432" t="s">
        <v>1618</v>
      </c>
      <c r="J432">
        <v>4000018757</v>
      </c>
      <c r="K432" t="s">
        <v>47</v>
      </c>
      <c r="L432">
        <v>37192950</v>
      </c>
      <c r="M432" t="s">
        <v>1622</v>
      </c>
      <c r="N432">
        <v>-428</v>
      </c>
      <c r="O432">
        <v>1</v>
      </c>
      <c r="P432">
        <v>2026</v>
      </c>
      <c r="Q432">
        <v>17</v>
      </c>
      <c r="R432" t="s">
        <v>1233</v>
      </c>
      <c r="S432" t="str">
        <f t="shared" si="12"/>
        <v/>
      </c>
      <c r="T432" t="str">
        <f t="shared" si="13"/>
        <v>49</v>
      </c>
    </row>
    <row r="433" spans="1:20">
      <c r="A433">
        <v>6214799281</v>
      </c>
      <c r="B433" t="s">
        <v>1534</v>
      </c>
      <c r="C433">
        <v>3912256280</v>
      </c>
      <c r="D433" t="s">
        <v>1620</v>
      </c>
      <c r="E433" t="s">
        <v>53</v>
      </c>
      <c r="F433" t="s">
        <v>910</v>
      </c>
      <c r="G433">
        <v>4114120</v>
      </c>
      <c r="H433" t="s">
        <v>1628</v>
      </c>
      <c r="I433" t="s">
        <v>1618</v>
      </c>
      <c r="J433">
        <v>4000018757</v>
      </c>
      <c r="K433" t="s">
        <v>47</v>
      </c>
      <c r="L433">
        <v>37192950</v>
      </c>
      <c r="M433" t="s">
        <v>1622</v>
      </c>
      <c r="N433">
        <v>-509</v>
      </c>
      <c r="O433">
        <v>1</v>
      </c>
      <c r="P433">
        <v>2026</v>
      </c>
      <c r="Q433">
        <v>18</v>
      </c>
      <c r="R433" t="s">
        <v>1233</v>
      </c>
      <c r="S433" t="str">
        <f t="shared" si="12"/>
        <v/>
      </c>
      <c r="T433" t="str">
        <f t="shared" si="13"/>
        <v>49</v>
      </c>
    </row>
    <row r="434" spans="1:20">
      <c r="A434">
        <v>6214799281</v>
      </c>
      <c r="B434" t="s">
        <v>1534</v>
      </c>
      <c r="C434">
        <v>3912256280</v>
      </c>
      <c r="D434" t="s">
        <v>1620</v>
      </c>
      <c r="E434" t="s">
        <v>53</v>
      </c>
      <c r="F434" t="s">
        <v>911</v>
      </c>
      <c r="G434">
        <v>4114120</v>
      </c>
      <c r="H434" t="s">
        <v>1628</v>
      </c>
      <c r="I434" t="s">
        <v>1618</v>
      </c>
      <c r="J434">
        <v>4000018757</v>
      </c>
      <c r="K434" t="s">
        <v>47</v>
      </c>
      <c r="L434">
        <v>37192950</v>
      </c>
      <c r="M434" t="s">
        <v>1622</v>
      </c>
      <c r="N434">
        <v>-233</v>
      </c>
      <c r="O434">
        <v>1</v>
      </c>
      <c r="P434">
        <v>2026</v>
      </c>
      <c r="Q434">
        <v>19</v>
      </c>
      <c r="R434" t="s">
        <v>1233</v>
      </c>
      <c r="S434" t="str">
        <f t="shared" si="12"/>
        <v/>
      </c>
      <c r="T434" t="str">
        <f t="shared" si="13"/>
        <v>49</v>
      </c>
    </row>
    <row r="435" spans="1:20">
      <c r="A435">
        <v>6214799281</v>
      </c>
      <c r="B435" t="s">
        <v>1534</v>
      </c>
      <c r="C435">
        <v>3912256280</v>
      </c>
      <c r="D435" t="s">
        <v>1620</v>
      </c>
      <c r="E435" t="s">
        <v>53</v>
      </c>
      <c r="F435" t="s">
        <v>912</v>
      </c>
      <c r="G435">
        <v>4114120</v>
      </c>
      <c r="H435" t="s">
        <v>1628</v>
      </c>
      <c r="I435" t="s">
        <v>1618</v>
      </c>
      <c r="J435">
        <v>4000018757</v>
      </c>
      <c r="K435" t="s">
        <v>47</v>
      </c>
      <c r="L435">
        <v>37192950</v>
      </c>
      <c r="M435" t="s">
        <v>1622</v>
      </c>
      <c r="N435">
        <v>-376</v>
      </c>
      <c r="O435">
        <v>1</v>
      </c>
      <c r="P435">
        <v>2026</v>
      </c>
      <c r="Q435">
        <v>20</v>
      </c>
      <c r="R435" t="s">
        <v>1233</v>
      </c>
      <c r="S435" t="str">
        <f t="shared" si="12"/>
        <v/>
      </c>
      <c r="T435" t="str">
        <f t="shared" si="13"/>
        <v>49</v>
      </c>
    </row>
    <row r="436" spans="1:20">
      <c r="A436">
        <v>6214799281</v>
      </c>
      <c r="B436" t="s">
        <v>1534</v>
      </c>
      <c r="C436">
        <v>3912256280</v>
      </c>
      <c r="D436" t="s">
        <v>1620</v>
      </c>
      <c r="E436" t="s">
        <v>53</v>
      </c>
      <c r="F436" t="s">
        <v>913</v>
      </c>
      <c r="G436">
        <v>4114120</v>
      </c>
      <c r="H436" t="s">
        <v>1628</v>
      </c>
      <c r="I436" t="s">
        <v>1618</v>
      </c>
      <c r="J436">
        <v>4000018757</v>
      </c>
      <c r="K436" t="s">
        <v>47</v>
      </c>
      <c r="L436">
        <v>37192950</v>
      </c>
      <c r="M436" t="s">
        <v>1622</v>
      </c>
      <c r="N436">
        <v>-373</v>
      </c>
      <c r="O436">
        <v>1</v>
      </c>
      <c r="P436">
        <v>2026</v>
      </c>
      <c r="Q436">
        <v>21</v>
      </c>
      <c r="R436" t="s">
        <v>1233</v>
      </c>
      <c r="S436" t="str">
        <f t="shared" si="12"/>
        <v/>
      </c>
      <c r="T436" t="str">
        <f t="shared" si="13"/>
        <v>49</v>
      </c>
    </row>
    <row r="437" spans="1:20">
      <c r="A437">
        <v>6214799281</v>
      </c>
      <c r="B437" t="s">
        <v>1534</v>
      </c>
      <c r="C437">
        <v>3912256280</v>
      </c>
      <c r="D437" t="s">
        <v>1620</v>
      </c>
      <c r="E437" t="s">
        <v>53</v>
      </c>
      <c r="F437" t="s">
        <v>877</v>
      </c>
      <c r="G437">
        <v>4114120</v>
      </c>
      <c r="H437" t="s">
        <v>1628</v>
      </c>
      <c r="I437" t="s">
        <v>1618</v>
      </c>
      <c r="J437">
        <v>4000018757</v>
      </c>
      <c r="K437" t="s">
        <v>47</v>
      </c>
      <c r="L437">
        <v>37192950</v>
      </c>
      <c r="M437" t="s">
        <v>1622</v>
      </c>
      <c r="N437">
        <v>-277</v>
      </c>
      <c r="O437">
        <v>1</v>
      </c>
      <c r="P437">
        <v>2026</v>
      </c>
      <c r="Q437">
        <v>22</v>
      </c>
      <c r="R437" t="s">
        <v>1233</v>
      </c>
      <c r="S437" t="str">
        <f t="shared" si="12"/>
        <v/>
      </c>
      <c r="T437" t="str">
        <f t="shared" si="13"/>
        <v>49</v>
      </c>
    </row>
    <row r="438" spans="1:20">
      <c r="A438">
        <v>6214799281</v>
      </c>
      <c r="B438" t="s">
        <v>1534</v>
      </c>
      <c r="C438">
        <v>3912256280</v>
      </c>
      <c r="D438" t="s">
        <v>1620</v>
      </c>
      <c r="E438" t="s">
        <v>53</v>
      </c>
      <c r="F438" t="s">
        <v>744</v>
      </c>
      <c r="G438">
        <v>4114120</v>
      </c>
      <c r="H438" t="s">
        <v>1628</v>
      </c>
      <c r="I438" t="s">
        <v>1618</v>
      </c>
      <c r="J438">
        <v>4000018757</v>
      </c>
      <c r="K438" t="s">
        <v>47</v>
      </c>
      <c r="L438">
        <v>37192950</v>
      </c>
      <c r="M438" t="s">
        <v>1622</v>
      </c>
      <c r="N438" s="45">
        <v>-19065</v>
      </c>
      <c r="O438">
        <v>1</v>
      </c>
      <c r="P438">
        <v>2026</v>
      </c>
      <c r="Q438">
        <v>23</v>
      </c>
      <c r="R438" t="s">
        <v>1233</v>
      </c>
      <c r="S438" t="str">
        <f t="shared" si="12"/>
        <v/>
      </c>
      <c r="T438" t="str">
        <f t="shared" si="13"/>
        <v>49</v>
      </c>
    </row>
    <row r="439" spans="1:20">
      <c r="A439">
        <v>6214799281</v>
      </c>
      <c r="B439" t="s">
        <v>1534</v>
      </c>
      <c r="C439">
        <v>3912256280</v>
      </c>
      <c r="D439" t="s">
        <v>1620</v>
      </c>
      <c r="E439" t="s">
        <v>53</v>
      </c>
      <c r="F439" t="s">
        <v>882</v>
      </c>
      <c r="G439">
        <v>4114120</v>
      </c>
      <c r="H439" t="s">
        <v>1628</v>
      </c>
      <c r="I439" t="s">
        <v>1618</v>
      </c>
      <c r="J439">
        <v>4000018757</v>
      </c>
      <c r="K439" t="s">
        <v>47</v>
      </c>
      <c r="L439">
        <v>37192950</v>
      </c>
      <c r="M439" t="s">
        <v>1622</v>
      </c>
      <c r="N439">
        <v>-403</v>
      </c>
      <c r="O439">
        <v>1</v>
      </c>
      <c r="P439">
        <v>2026</v>
      </c>
      <c r="Q439">
        <v>24</v>
      </c>
      <c r="R439" t="s">
        <v>1233</v>
      </c>
      <c r="S439" t="str">
        <f t="shared" si="12"/>
        <v/>
      </c>
      <c r="T439" t="str">
        <f t="shared" si="13"/>
        <v>49</v>
      </c>
    </row>
    <row r="440" spans="1:20">
      <c r="A440">
        <v>6214799281</v>
      </c>
      <c r="B440" t="s">
        <v>1534</v>
      </c>
      <c r="C440">
        <v>3912256280</v>
      </c>
      <c r="D440" t="s">
        <v>1620</v>
      </c>
      <c r="E440" t="s">
        <v>53</v>
      </c>
      <c r="F440" t="s">
        <v>884</v>
      </c>
      <c r="G440">
        <v>4114120</v>
      </c>
      <c r="H440" t="s">
        <v>1628</v>
      </c>
      <c r="I440" t="s">
        <v>1618</v>
      </c>
      <c r="J440">
        <v>4000018757</v>
      </c>
      <c r="K440" t="s">
        <v>47</v>
      </c>
      <c r="L440">
        <v>37192950</v>
      </c>
      <c r="M440" t="s">
        <v>1622</v>
      </c>
      <c r="N440">
        <v>-314</v>
      </c>
      <c r="O440">
        <v>1</v>
      </c>
      <c r="P440">
        <v>2026</v>
      </c>
      <c r="Q440">
        <v>25</v>
      </c>
      <c r="R440" t="s">
        <v>1233</v>
      </c>
      <c r="S440" t="str">
        <f t="shared" si="12"/>
        <v/>
      </c>
      <c r="T440" t="str">
        <f t="shared" si="13"/>
        <v>49</v>
      </c>
    </row>
    <row r="441" spans="1:20">
      <c r="A441">
        <v>6214799281</v>
      </c>
      <c r="B441" t="s">
        <v>1534</v>
      </c>
      <c r="C441">
        <v>3912256280</v>
      </c>
      <c r="D441" t="s">
        <v>1620</v>
      </c>
      <c r="E441" t="s">
        <v>53</v>
      </c>
      <c r="F441" t="s">
        <v>885</v>
      </c>
      <c r="G441">
        <v>4114120</v>
      </c>
      <c r="H441" t="s">
        <v>1628</v>
      </c>
      <c r="I441" t="s">
        <v>1618</v>
      </c>
      <c r="J441">
        <v>4000018757</v>
      </c>
      <c r="K441" t="s">
        <v>47</v>
      </c>
      <c r="L441">
        <v>37192950</v>
      </c>
      <c r="M441" t="s">
        <v>1622</v>
      </c>
      <c r="N441">
        <v>-307</v>
      </c>
      <c r="O441">
        <v>1</v>
      </c>
      <c r="P441">
        <v>2026</v>
      </c>
      <c r="Q441">
        <v>26</v>
      </c>
      <c r="R441" t="s">
        <v>1233</v>
      </c>
      <c r="S441" t="str">
        <f t="shared" si="12"/>
        <v/>
      </c>
      <c r="T441" t="str">
        <f t="shared" si="13"/>
        <v>49</v>
      </c>
    </row>
    <row r="442" spans="1:20">
      <c r="A442">
        <v>6214799281</v>
      </c>
      <c r="B442" t="s">
        <v>1534</v>
      </c>
      <c r="C442">
        <v>3912256280</v>
      </c>
      <c r="D442" t="s">
        <v>1620</v>
      </c>
      <c r="E442" t="s">
        <v>53</v>
      </c>
      <c r="F442" t="s">
        <v>886</v>
      </c>
      <c r="G442">
        <v>4114120</v>
      </c>
      <c r="H442" t="s">
        <v>1628</v>
      </c>
      <c r="I442" t="s">
        <v>1618</v>
      </c>
      <c r="J442">
        <v>4000018757</v>
      </c>
      <c r="K442" t="s">
        <v>47</v>
      </c>
      <c r="L442">
        <v>37192950</v>
      </c>
      <c r="M442" t="s">
        <v>1622</v>
      </c>
      <c r="N442">
        <v>-202</v>
      </c>
      <c r="O442">
        <v>1</v>
      </c>
      <c r="P442">
        <v>2026</v>
      </c>
      <c r="Q442">
        <v>27</v>
      </c>
      <c r="R442" t="s">
        <v>1233</v>
      </c>
      <c r="S442" t="str">
        <f t="shared" si="12"/>
        <v/>
      </c>
      <c r="T442" t="str">
        <f t="shared" si="13"/>
        <v>49</v>
      </c>
    </row>
    <row r="443" spans="1:20">
      <c r="A443">
        <v>6214799281</v>
      </c>
      <c r="B443" t="s">
        <v>1534</v>
      </c>
      <c r="C443">
        <v>3912256280</v>
      </c>
      <c r="D443" t="s">
        <v>1620</v>
      </c>
      <c r="E443" t="s">
        <v>53</v>
      </c>
      <c r="F443" t="s">
        <v>887</v>
      </c>
      <c r="G443">
        <v>4114120</v>
      </c>
      <c r="H443" t="s">
        <v>1628</v>
      </c>
      <c r="I443" t="s">
        <v>1618</v>
      </c>
      <c r="J443">
        <v>4000018757</v>
      </c>
      <c r="K443" t="s">
        <v>47</v>
      </c>
      <c r="L443">
        <v>37192950</v>
      </c>
      <c r="M443" t="s">
        <v>1622</v>
      </c>
      <c r="N443">
        <v>-652</v>
      </c>
      <c r="O443">
        <v>1</v>
      </c>
      <c r="P443">
        <v>2026</v>
      </c>
      <c r="Q443">
        <v>28</v>
      </c>
      <c r="R443" t="s">
        <v>1233</v>
      </c>
      <c r="S443" t="str">
        <f t="shared" si="12"/>
        <v/>
      </c>
      <c r="T443" t="str">
        <f t="shared" si="13"/>
        <v>49</v>
      </c>
    </row>
    <row r="444" spans="1:20">
      <c r="A444">
        <v>6214799281</v>
      </c>
      <c r="B444" t="s">
        <v>1534</v>
      </c>
      <c r="C444">
        <v>3912256280</v>
      </c>
      <c r="D444" t="s">
        <v>1620</v>
      </c>
      <c r="E444" t="s">
        <v>53</v>
      </c>
      <c r="F444" t="s">
        <v>1056</v>
      </c>
      <c r="G444">
        <v>4114120</v>
      </c>
      <c r="H444" t="s">
        <v>1628</v>
      </c>
      <c r="I444" t="s">
        <v>1618</v>
      </c>
      <c r="J444">
        <v>4000018757</v>
      </c>
      <c r="K444" t="s">
        <v>47</v>
      </c>
      <c r="L444">
        <v>37192950</v>
      </c>
      <c r="M444" t="s">
        <v>1622</v>
      </c>
      <c r="N444">
        <v>-404</v>
      </c>
      <c r="O444">
        <v>1</v>
      </c>
      <c r="P444">
        <v>2026</v>
      </c>
      <c r="Q444">
        <v>29</v>
      </c>
      <c r="R444" t="s">
        <v>1233</v>
      </c>
      <c r="S444" t="str">
        <f t="shared" si="12"/>
        <v/>
      </c>
      <c r="T444" t="str">
        <f t="shared" si="13"/>
        <v>49</v>
      </c>
    </row>
    <row r="445" spans="1:20">
      <c r="A445">
        <v>6214799281</v>
      </c>
      <c r="B445" t="s">
        <v>1534</v>
      </c>
      <c r="C445">
        <v>3912256280</v>
      </c>
      <c r="D445" t="s">
        <v>1620</v>
      </c>
      <c r="E445" t="s">
        <v>53</v>
      </c>
      <c r="F445" t="s">
        <v>888</v>
      </c>
      <c r="G445">
        <v>4114120</v>
      </c>
      <c r="H445" t="s">
        <v>1628</v>
      </c>
      <c r="I445" t="s">
        <v>1618</v>
      </c>
      <c r="J445">
        <v>4000018757</v>
      </c>
      <c r="K445" t="s">
        <v>47</v>
      </c>
      <c r="L445">
        <v>37192950</v>
      </c>
      <c r="M445" t="s">
        <v>1622</v>
      </c>
      <c r="N445">
        <v>-273</v>
      </c>
      <c r="O445">
        <v>1</v>
      </c>
      <c r="P445">
        <v>2026</v>
      </c>
      <c r="Q445">
        <v>30</v>
      </c>
      <c r="R445" t="s">
        <v>1233</v>
      </c>
      <c r="S445" t="str">
        <f t="shared" si="12"/>
        <v/>
      </c>
      <c r="T445" t="str">
        <f t="shared" si="13"/>
        <v>49</v>
      </c>
    </row>
    <row r="446" spans="1:20">
      <c r="A446">
        <v>6214799281</v>
      </c>
      <c r="B446" t="s">
        <v>1534</v>
      </c>
      <c r="C446">
        <v>3912256280</v>
      </c>
      <c r="D446" t="s">
        <v>1620</v>
      </c>
      <c r="E446" t="s">
        <v>53</v>
      </c>
      <c r="F446" t="s">
        <v>1057</v>
      </c>
      <c r="G446">
        <v>4114120</v>
      </c>
      <c r="H446" t="s">
        <v>1628</v>
      </c>
      <c r="I446" t="s">
        <v>1618</v>
      </c>
      <c r="J446">
        <v>4000018757</v>
      </c>
      <c r="K446" t="s">
        <v>47</v>
      </c>
      <c r="L446">
        <v>37192950</v>
      </c>
      <c r="M446" t="s">
        <v>1622</v>
      </c>
      <c r="N446">
        <v>-16</v>
      </c>
      <c r="O446">
        <v>1</v>
      </c>
      <c r="P446">
        <v>2026</v>
      </c>
      <c r="Q446">
        <v>31</v>
      </c>
      <c r="R446" t="s">
        <v>1233</v>
      </c>
      <c r="S446" t="str">
        <f t="shared" si="12"/>
        <v/>
      </c>
      <c r="T446" t="str">
        <f t="shared" si="13"/>
        <v>49</v>
      </c>
    </row>
    <row r="447" spans="1:20">
      <c r="A447">
        <v>6214799281</v>
      </c>
      <c r="B447" t="s">
        <v>1534</v>
      </c>
      <c r="C447">
        <v>3912256280</v>
      </c>
      <c r="D447" t="s">
        <v>1620</v>
      </c>
      <c r="E447" t="s">
        <v>53</v>
      </c>
      <c r="F447" t="s">
        <v>889</v>
      </c>
      <c r="G447">
        <v>4114120</v>
      </c>
      <c r="H447" t="s">
        <v>1628</v>
      </c>
      <c r="I447" t="s">
        <v>1618</v>
      </c>
      <c r="J447">
        <v>4000018757</v>
      </c>
      <c r="K447" t="s">
        <v>47</v>
      </c>
      <c r="L447">
        <v>37192950</v>
      </c>
      <c r="M447" t="s">
        <v>1622</v>
      </c>
      <c r="N447">
        <v>-540</v>
      </c>
      <c r="O447">
        <v>1</v>
      </c>
      <c r="P447">
        <v>2026</v>
      </c>
      <c r="Q447">
        <v>32</v>
      </c>
      <c r="R447" t="s">
        <v>1233</v>
      </c>
      <c r="S447" t="str">
        <f t="shared" si="12"/>
        <v/>
      </c>
      <c r="T447" t="str">
        <f t="shared" si="13"/>
        <v>49</v>
      </c>
    </row>
    <row r="448" spans="1:20">
      <c r="A448">
        <v>6214799281</v>
      </c>
      <c r="B448" t="s">
        <v>1534</v>
      </c>
      <c r="C448">
        <v>3912256280</v>
      </c>
      <c r="D448" t="s">
        <v>1620</v>
      </c>
      <c r="E448" t="s">
        <v>53</v>
      </c>
      <c r="F448" t="s">
        <v>1058</v>
      </c>
      <c r="G448">
        <v>4114120</v>
      </c>
      <c r="H448" t="s">
        <v>1628</v>
      </c>
      <c r="I448" t="s">
        <v>1618</v>
      </c>
      <c r="J448">
        <v>4000018757</v>
      </c>
      <c r="K448" t="s">
        <v>47</v>
      </c>
      <c r="L448">
        <v>37192950</v>
      </c>
      <c r="M448" t="s">
        <v>1622</v>
      </c>
      <c r="N448">
        <v>-72</v>
      </c>
      <c r="O448">
        <v>1</v>
      </c>
      <c r="P448">
        <v>2026</v>
      </c>
      <c r="Q448">
        <v>33</v>
      </c>
      <c r="R448" t="s">
        <v>1233</v>
      </c>
      <c r="S448" t="str">
        <f t="shared" si="12"/>
        <v/>
      </c>
      <c r="T448" t="str">
        <f t="shared" si="13"/>
        <v>49</v>
      </c>
    </row>
    <row r="449" spans="1:20">
      <c r="A449">
        <v>6214799281</v>
      </c>
      <c r="B449" t="s">
        <v>1534</v>
      </c>
      <c r="C449">
        <v>3912256280</v>
      </c>
      <c r="D449" t="s">
        <v>1620</v>
      </c>
      <c r="E449" t="s">
        <v>53</v>
      </c>
      <c r="F449" t="s">
        <v>890</v>
      </c>
      <c r="G449">
        <v>4114120</v>
      </c>
      <c r="H449" t="s">
        <v>1628</v>
      </c>
      <c r="I449" t="s">
        <v>1618</v>
      </c>
      <c r="J449">
        <v>4000018757</v>
      </c>
      <c r="K449" t="s">
        <v>47</v>
      </c>
      <c r="L449">
        <v>37192950</v>
      </c>
      <c r="M449" t="s">
        <v>1622</v>
      </c>
      <c r="N449">
        <v>-464</v>
      </c>
      <c r="O449">
        <v>1</v>
      </c>
      <c r="P449">
        <v>2026</v>
      </c>
      <c r="Q449">
        <v>34</v>
      </c>
      <c r="R449" t="s">
        <v>1233</v>
      </c>
      <c r="S449" t="str">
        <f t="shared" si="12"/>
        <v/>
      </c>
      <c r="T449" t="str">
        <f t="shared" si="13"/>
        <v>49</v>
      </c>
    </row>
    <row r="450" spans="1:20">
      <c r="A450">
        <v>6214799281</v>
      </c>
      <c r="B450" t="s">
        <v>1534</v>
      </c>
      <c r="C450">
        <v>3912256280</v>
      </c>
      <c r="D450" t="s">
        <v>1620</v>
      </c>
      <c r="E450" t="s">
        <v>53</v>
      </c>
      <c r="F450" t="s">
        <v>891</v>
      </c>
      <c r="G450">
        <v>4114120</v>
      </c>
      <c r="H450" t="s">
        <v>1628</v>
      </c>
      <c r="I450" t="s">
        <v>1618</v>
      </c>
      <c r="J450">
        <v>4000018757</v>
      </c>
      <c r="K450" t="s">
        <v>47</v>
      </c>
      <c r="L450">
        <v>37192950</v>
      </c>
      <c r="M450" t="s">
        <v>1622</v>
      </c>
      <c r="N450">
        <v>-304</v>
      </c>
      <c r="O450">
        <v>1</v>
      </c>
      <c r="P450">
        <v>2026</v>
      </c>
      <c r="Q450">
        <v>35</v>
      </c>
      <c r="R450" t="s">
        <v>1233</v>
      </c>
      <c r="S450" t="str">
        <f t="shared" si="12"/>
        <v/>
      </c>
      <c r="T450" t="str">
        <f t="shared" si="13"/>
        <v>49</v>
      </c>
    </row>
    <row r="451" spans="1:20">
      <c r="A451">
        <v>6214799281</v>
      </c>
      <c r="B451" t="s">
        <v>1534</v>
      </c>
      <c r="C451">
        <v>3912256280</v>
      </c>
      <c r="D451" t="s">
        <v>1620</v>
      </c>
      <c r="E451" t="s">
        <v>53</v>
      </c>
      <c r="F451" t="s">
        <v>892</v>
      </c>
      <c r="G451">
        <v>4114120</v>
      </c>
      <c r="H451" t="s">
        <v>1628</v>
      </c>
      <c r="I451" t="s">
        <v>1618</v>
      </c>
      <c r="J451">
        <v>4000018757</v>
      </c>
      <c r="K451" t="s">
        <v>47</v>
      </c>
      <c r="L451">
        <v>37192950</v>
      </c>
      <c r="M451" t="s">
        <v>1622</v>
      </c>
      <c r="N451">
        <v>-352</v>
      </c>
      <c r="O451">
        <v>1</v>
      </c>
      <c r="P451">
        <v>2026</v>
      </c>
      <c r="Q451">
        <v>36</v>
      </c>
      <c r="R451" t="s">
        <v>1233</v>
      </c>
      <c r="S451" t="str">
        <f t="shared" ref="S451:S514" si="14">+IFERROR(MONTH(R451),"")</f>
        <v/>
      </c>
      <c r="T451" t="str">
        <f t="shared" ref="T451:T514" si="15">+RIGHT(F451,2)</f>
        <v>49</v>
      </c>
    </row>
    <row r="452" spans="1:20">
      <c r="A452">
        <v>6214799281</v>
      </c>
      <c r="B452" t="s">
        <v>1534</v>
      </c>
      <c r="C452">
        <v>3912256280</v>
      </c>
      <c r="D452" t="s">
        <v>1620</v>
      </c>
      <c r="E452" t="s">
        <v>53</v>
      </c>
      <c r="F452" t="s">
        <v>893</v>
      </c>
      <c r="G452">
        <v>4114120</v>
      </c>
      <c r="H452" t="s">
        <v>1628</v>
      </c>
      <c r="I452" t="s">
        <v>1618</v>
      </c>
      <c r="J452">
        <v>4000018757</v>
      </c>
      <c r="K452" t="s">
        <v>47</v>
      </c>
      <c r="L452">
        <v>37192950</v>
      </c>
      <c r="M452" t="s">
        <v>1622</v>
      </c>
      <c r="N452">
        <v>-498</v>
      </c>
      <c r="O452">
        <v>1</v>
      </c>
      <c r="P452">
        <v>2026</v>
      </c>
      <c r="Q452">
        <v>37</v>
      </c>
      <c r="R452" t="s">
        <v>1233</v>
      </c>
      <c r="S452" t="str">
        <f t="shared" si="14"/>
        <v/>
      </c>
      <c r="T452" t="str">
        <f t="shared" si="15"/>
        <v>49</v>
      </c>
    </row>
    <row r="453" spans="1:20">
      <c r="A453">
        <v>6214799281</v>
      </c>
      <c r="B453" t="s">
        <v>1534</v>
      </c>
      <c r="C453">
        <v>3912256280</v>
      </c>
      <c r="D453" t="s">
        <v>1620</v>
      </c>
      <c r="E453" t="s">
        <v>53</v>
      </c>
      <c r="F453" t="s">
        <v>894</v>
      </c>
      <c r="G453">
        <v>4114120</v>
      </c>
      <c r="H453" t="s">
        <v>1628</v>
      </c>
      <c r="I453" t="s">
        <v>1618</v>
      </c>
      <c r="J453">
        <v>4000018757</v>
      </c>
      <c r="K453" t="s">
        <v>47</v>
      </c>
      <c r="L453">
        <v>37192950</v>
      </c>
      <c r="M453" t="s">
        <v>1622</v>
      </c>
      <c r="N453">
        <v>-174</v>
      </c>
      <c r="O453">
        <v>1</v>
      </c>
      <c r="P453">
        <v>2026</v>
      </c>
      <c r="Q453">
        <v>38</v>
      </c>
      <c r="R453" t="s">
        <v>1233</v>
      </c>
      <c r="S453" t="str">
        <f t="shared" si="14"/>
        <v/>
      </c>
      <c r="T453" t="str">
        <f t="shared" si="15"/>
        <v>49</v>
      </c>
    </row>
    <row r="454" spans="1:20">
      <c r="A454">
        <v>6214799281</v>
      </c>
      <c r="B454" t="s">
        <v>1534</v>
      </c>
      <c r="C454">
        <v>3912256280</v>
      </c>
      <c r="D454" t="s">
        <v>1620</v>
      </c>
      <c r="E454" t="s">
        <v>53</v>
      </c>
      <c r="F454" t="s">
        <v>895</v>
      </c>
      <c r="G454">
        <v>4114120</v>
      </c>
      <c r="H454" t="s">
        <v>1628</v>
      </c>
      <c r="I454" t="s">
        <v>1618</v>
      </c>
      <c r="J454">
        <v>4000018757</v>
      </c>
      <c r="K454" t="s">
        <v>47</v>
      </c>
      <c r="L454">
        <v>37192950</v>
      </c>
      <c r="M454" t="s">
        <v>1622</v>
      </c>
      <c r="N454">
        <v>-644</v>
      </c>
      <c r="O454">
        <v>1</v>
      </c>
      <c r="P454">
        <v>2026</v>
      </c>
      <c r="Q454">
        <v>39</v>
      </c>
      <c r="R454" t="s">
        <v>1233</v>
      </c>
      <c r="S454" t="str">
        <f t="shared" si="14"/>
        <v/>
      </c>
      <c r="T454" t="str">
        <f t="shared" si="15"/>
        <v>49</v>
      </c>
    </row>
    <row r="455" spans="1:20">
      <c r="A455">
        <v>6214799281</v>
      </c>
      <c r="B455" t="s">
        <v>1534</v>
      </c>
      <c r="C455">
        <v>3912256280</v>
      </c>
      <c r="D455" t="s">
        <v>1620</v>
      </c>
      <c r="E455" t="s">
        <v>53</v>
      </c>
      <c r="F455" t="s">
        <v>896</v>
      </c>
      <c r="G455">
        <v>4114120</v>
      </c>
      <c r="H455" t="s">
        <v>1628</v>
      </c>
      <c r="I455" t="s">
        <v>1618</v>
      </c>
      <c r="J455">
        <v>4000018757</v>
      </c>
      <c r="K455" t="s">
        <v>47</v>
      </c>
      <c r="L455">
        <v>37192950</v>
      </c>
      <c r="M455" t="s">
        <v>1622</v>
      </c>
      <c r="N455">
        <v>-330</v>
      </c>
      <c r="O455">
        <v>1</v>
      </c>
      <c r="P455">
        <v>2026</v>
      </c>
      <c r="Q455">
        <v>40</v>
      </c>
      <c r="R455" t="s">
        <v>1233</v>
      </c>
      <c r="S455" t="str">
        <f t="shared" si="14"/>
        <v/>
      </c>
      <c r="T455" t="str">
        <f t="shared" si="15"/>
        <v>49</v>
      </c>
    </row>
    <row r="456" spans="1:20">
      <c r="A456">
        <v>6214879822</v>
      </c>
      <c r="B456" t="s">
        <v>1534</v>
      </c>
      <c r="C456">
        <v>3912259541</v>
      </c>
      <c r="D456" t="s">
        <v>1617</v>
      </c>
      <c r="E456" t="s">
        <v>53</v>
      </c>
      <c r="F456" t="s">
        <v>779</v>
      </c>
      <c r="G456">
        <v>4112401</v>
      </c>
      <c r="H456" t="s">
        <v>960</v>
      </c>
      <c r="I456" t="s">
        <v>1618</v>
      </c>
      <c r="J456">
        <v>4000018757</v>
      </c>
      <c r="K456" t="s">
        <v>47</v>
      </c>
      <c r="L456">
        <v>37193238</v>
      </c>
      <c r="M456" t="s">
        <v>1673</v>
      </c>
      <c r="N456">
        <v>-143</v>
      </c>
      <c r="O456">
        <v>1</v>
      </c>
      <c r="P456">
        <v>2026</v>
      </c>
      <c r="Q456">
        <v>1</v>
      </c>
      <c r="R456" s="20">
        <v>46053</v>
      </c>
      <c r="S456">
        <f t="shared" si="14"/>
        <v>1</v>
      </c>
      <c r="T456" t="str">
        <f t="shared" si="15"/>
        <v>57</v>
      </c>
    </row>
    <row r="457" spans="1:20">
      <c r="A457">
        <v>6214879822</v>
      </c>
      <c r="B457" t="s">
        <v>1534</v>
      </c>
      <c r="C457">
        <v>3912259541</v>
      </c>
      <c r="D457" t="s">
        <v>1617</v>
      </c>
      <c r="E457" t="s">
        <v>53</v>
      </c>
      <c r="F457" t="s">
        <v>789</v>
      </c>
      <c r="G457">
        <v>4112401</v>
      </c>
      <c r="H457" t="s">
        <v>960</v>
      </c>
      <c r="I457" t="s">
        <v>1618</v>
      </c>
      <c r="J457">
        <v>4000018757</v>
      </c>
      <c r="K457" t="s">
        <v>47</v>
      </c>
      <c r="L457">
        <v>37193238</v>
      </c>
      <c r="M457" t="s">
        <v>1673</v>
      </c>
      <c r="N457">
        <v>-376</v>
      </c>
      <c r="O457">
        <v>1</v>
      </c>
      <c r="P457">
        <v>2026</v>
      </c>
      <c r="Q457">
        <v>2</v>
      </c>
      <c r="R457" s="20">
        <v>46053</v>
      </c>
      <c r="S457">
        <f t="shared" si="14"/>
        <v>1</v>
      </c>
      <c r="T457" t="str">
        <f t="shared" si="15"/>
        <v>57</v>
      </c>
    </row>
    <row r="458" spans="1:20">
      <c r="A458">
        <v>6214879822</v>
      </c>
      <c r="B458" t="s">
        <v>1534</v>
      </c>
      <c r="C458">
        <v>3912259541</v>
      </c>
      <c r="D458" t="s">
        <v>1617</v>
      </c>
      <c r="E458" t="s">
        <v>53</v>
      </c>
      <c r="F458" t="s">
        <v>792</v>
      </c>
      <c r="G458">
        <v>4112401</v>
      </c>
      <c r="H458" t="s">
        <v>960</v>
      </c>
      <c r="I458" t="s">
        <v>1618</v>
      </c>
      <c r="J458">
        <v>4000018757</v>
      </c>
      <c r="K458" t="s">
        <v>47</v>
      </c>
      <c r="L458">
        <v>37193238</v>
      </c>
      <c r="M458" t="s">
        <v>1673</v>
      </c>
      <c r="N458" s="45">
        <v>-1172</v>
      </c>
      <c r="O458">
        <v>1</v>
      </c>
      <c r="P458">
        <v>2026</v>
      </c>
      <c r="Q458">
        <v>3</v>
      </c>
      <c r="R458" s="20">
        <v>46053</v>
      </c>
      <c r="S458">
        <f t="shared" si="14"/>
        <v>1</v>
      </c>
      <c r="T458" t="str">
        <f t="shared" si="15"/>
        <v>57</v>
      </c>
    </row>
    <row r="459" spans="1:20">
      <c r="A459">
        <v>6214879822</v>
      </c>
      <c r="B459" t="s">
        <v>1534</v>
      </c>
      <c r="C459">
        <v>3912259541</v>
      </c>
      <c r="D459" t="s">
        <v>1617</v>
      </c>
      <c r="E459" t="s">
        <v>53</v>
      </c>
      <c r="F459" t="s">
        <v>796</v>
      </c>
      <c r="G459">
        <v>4112401</v>
      </c>
      <c r="H459" t="s">
        <v>960</v>
      </c>
      <c r="I459" t="s">
        <v>1618</v>
      </c>
      <c r="J459">
        <v>4000018757</v>
      </c>
      <c r="K459" t="s">
        <v>47</v>
      </c>
      <c r="L459">
        <v>37193238</v>
      </c>
      <c r="M459" t="s">
        <v>1673</v>
      </c>
      <c r="N459" s="45">
        <v>-8071</v>
      </c>
      <c r="O459">
        <v>1</v>
      </c>
      <c r="P459">
        <v>2026</v>
      </c>
      <c r="Q459">
        <v>4</v>
      </c>
      <c r="R459" s="20">
        <v>46053</v>
      </c>
      <c r="S459">
        <f t="shared" si="14"/>
        <v>1</v>
      </c>
      <c r="T459" t="str">
        <f t="shared" si="15"/>
        <v>57</v>
      </c>
    </row>
    <row r="460" spans="1:20">
      <c r="A460">
        <v>6214879822</v>
      </c>
      <c r="B460" t="s">
        <v>1534</v>
      </c>
      <c r="C460">
        <v>3912259541</v>
      </c>
      <c r="D460" t="s">
        <v>1617</v>
      </c>
      <c r="E460" t="s">
        <v>53</v>
      </c>
      <c r="F460" t="s">
        <v>759</v>
      </c>
      <c r="G460">
        <v>4112401</v>
      </c>
      <c r="H460" t="s">
        <v>960</v>
      </c>
      <c r="I460" t="s">
        <v>1618</v>
      </c>
      <c r="J460">
        <v>4000018757</v>
      </c>
      <c r="K460" t="s">
        <v>47</v>
      </c>
      <c r="L460">
        <v>37193238</v>
      </c>
      <c r="M460" t="s">
        <v>1673</v>
      </c>
      <c r="N460" s="45">
        <v>-8901</v>
      </c>
      <c r="O460">
        <v>1</v>
      </c>
      <c r="P460">
        <v>2026</v>
      </c>
      <c r="Q460">
        <v>5</v>
      </c>
      <c r="R460" s="20">
        <v>46053</v>
      </c>
      <c r="S460">
        <f t="shared" si="14"/>
        <v>1</v>
      </c>
      <c r="T460" t="str">
        <f t="shared" si="15"/>
        <v>57</v>
      </c>
    </row>
    <row r="461" spans="1:20">
      <c r="A461">
        <v>6214879843</v>
      </c>
      <c r="B461" t="s">
        <v>1534</v>
      </c>
      <c r="C461">
        <v>3912259542</v>
      </c>
      <c r="D461" t="s">
        <v>1617</v>
      </c>
      <c r="E461" t="s">
        <v>53</v>
      </c>
      <c r="F461" t="s">
        <v>728</v>
      </c>
      <c r="G461">
        <v>4112401</v>
      </c>
      <c r="H461" t="s">
        <v>960</v>
      </c>
      <c r="I461" t="s">
        <v>1618</v>
      </c>
      <c r="J461">
        <v>4000018757</v>
      </c>
      <c r="K461" t="s">
        <v>47</v>
      </c>
      <c r="L461">
        <v>37193241</v>
      </c>
      <c r="M461" t="s">
        <v>1673</v>
      </c>
      <c r="N461" s="45">
        <v>-29160</v>
      </c>
      <c r="O461">
        <v>1</v>
      </c>
      <c r="P461">
        <v>2026</v>
      </c>
      <c r="Q461">
        <v>1</v>
      </c>
      <c r="R461" s="20">
        <v>46053</v>
      </c>
      <c r="S461">
        <f t="shared" si="14"/>
        <v>1</v>
      </c>
      <c r="T461" t="str">
        <f t="shared" si="15"/>
        <v>57</v>
      </c>
    </row>
    <row r="462" spans="1:20">
      <c r="A462">
        <v>6214879843</v>
      </c>
      <c r="B462" t="s">
        <v>1534</v>
      </c>
      <c r="C462">
        <v>3912259542</v>
      </c>
      <c r="D462" t="s">
        <v>1617</v>
      </c>
      <c r="E462" t="s">
        <v>53</v>
      </c>
      <c r="F462" t="s">
        <v>744</v>
      </c>
      <c r="G462">
        <v>4112401</v>
      </c>
      <c r="H462" t="s">
        <v>960</v>
      </c>
      <c r="I462" t="s">
        <v>1618</v>
      </c>
      <c r="J462">
        <v>4000018757</v>
      </c>
      <c r="K462" t="s">
        <v>47</v>
      </c>
      <c r="L462">
        <v>37193241</v>
      </c>
      <c r="M462" t="s">
        <v>1673</v>
      </c>
      <c r="N462" s="45">
        <v>-16232</v>
      </c>
      <c r="O462">
        <v>1</v>
      </c>
      <c r="P462">
        <v>2026</v>
      </c>
      <c r="Q462">
        <v>2</v>
      </c>
      <c r="R462" s="20">
        <v>46053</v>
      </c>
      <c r="S462">
        <f t="shared" si="14"/>
        <v>1</v>
      </c>
      <c r="T462" t="str">
        <f t="shared" si="15"/>
        <v>49</v>
      </c>
    </row>
    <row r="463" spans="1:20">
      <c r="A463">
        <v>6214880803</v>
      </c>
      <c r="B463" t="s">
        <v>1534</v>
      </c>
      <c r="C463">
        <v>3912260496</v>
      </c>
      <c r="D463" t="s">
        <v>1617</v>
      </c>
      <c r="E463" t="s">
        <v>53</v>
      </c>
      <c r="F463" t="s">
        <v>744</v>
      </c>
      <c r="G463">
        <v>4112401</v>
      </c>
      <c r="H463" t="s">
        <v>960</v>
      </c>
      <c r="I463" t="s">
        <v>1618</v>
      </c>
      <c r="J463">
        <v>4000018757</v>
      </c>
      <c r="K463" t="s">
        <v>47</v>
      </c>
      <c r="L463">
        <v>37193587</v>
      </c>
      <c r="M463" t="s">
        <v>1674</v>
      </c>
      <c r="N463" s="45">
        <v>-2789</v>
      </c>
      <c r="O463">
        <v>1</v>
      </c>
      <c r="P463">
        <v>2026</v>
      </c>
      <c r="Q463">
        <v>2</v>
      </c>
      <c r="R463" s="20">
        <v>46053</v>
      </c>
      <c r="S463">
        <f t="shared" si="14"/>
        <v>1</v>
      </c>
      <c r="T463" t="str">
        <f t="shared" si="15"/>
        <v>49</v>
      </c>
    </row>
    <row r="464" spans="1:20">
      <c r="A464">
        <v>6214880803</v>
      </c>
      <c r="B464" t="s">
        <v>1534</v>
      </c>
      <c r="C464">
        <v>3912260496</v>
      </c>
      <c r="D464" t="s">
        <v>1617</v>
      </c>
      <c r="E464" t="s">
        <v>53</v>
      </c>
      <c r="F464" t="s">
        <v>728</v>
      </c>
      <c r="G464">
        <v>4112401</v>
      </c>
      <c r="H464" t="s">
        <v>960</v>
      </c>
      <c r="I464" t="s">
        <v>1618</v>
      </c>
      <c r="J464">
        <v>4000018757</v>
      </c>
      <c r="K464" t="s">
        <v>47</v>
      </c>
      <c r="L464">
        <v>37193587</v>
      </c>
      <c r="M464" t="s">
        <v>1674</v>
      </c>
      <c r="N464" s="45">
        <v>-12202</v>
      </c>
      <c r="O464">
        <v>1</v>
      </c>
      <c r="P464">
        <v>2026</v>
      </c>
      <c r="Q464">
        <v>3</v>
      </c>
      <c r="R464" s="20">
        <v>46053</v>
      </c>
      <c r="S464">
        <f t="shared" si="14"/>
        <v>1</v>
      </c>
      <c r="T464" t="str">
        <f t="shared" si="15"/>
        <v>57</v>
      </c>
    </row>
    <row r="465" spans="1:20">
      <c r="A465">
        <v>6214881230</v>
      </c>
      <c r="B465" t="s">
        <v>1534</v>
      </c>
      <c r="C465">
        <v>3912260497</v>
      </c>
      <c r="D465" t="s">
        <v>1617</v>
      </c>
      <c r="E465" t="s">
        <v>53</v>
      </c>
      <c r="F465" t="s">
        <v>759</v>
      </c>
      <c r="G465">
        <v>4112401</v>
      </c>
      <c r="H465" t="s">
        <v>960</v>
      </c>
      <c r="I465" t="s">
        <v>1618</v>
      </c>
      <c r="J465">
        <v>4000018757</v>
      </c>
      <c r="K465" t="s">
        <v>47</v>
      </c>
      <c r="L465">
        <v>37193589</v>
      </c>
      <c r="M465" t="s">
        <v>1674</v>
      </c>
      <c r="N465" s="45">
        <v>-34990</v>
      </c>
      <c r="O465">
        <v>1</v>
      </c>
      <c r="P465">
        <v>2026</v>
      </c>
      <c r="Q465">
        <v>2</v>
      </c>
      <c r="R465" s="20">
        <v>46053</v>
      </c>
      <c r="S465">
        <f t="shared" si="14"/>
        <v>1</v>
      </c>
      <c r="T465" t="str">
        <f t="shared" si="15"/>
        <v>57</v>
      </c>
    </row>
    <row r="466" spans="1:20">
      <c r="A466">
        <v>6214881230</v>
      </c>
      <c r="B466" t="s">
        <v>1534</v>
      </c>
      <c r="C466">
        <v>3912260497</v>
      </c>
      <c r="D466" t="s">
        <v>1617</v>
      </c>
      <c r="E466" t="s">
        <v>53</v>
      </c>
      <c r="F466" t="s">
        <v>891</v>
      </c>
      <c r="G466">
        <v>4112401</v>
      </c>
      <c r="H466" t="s">
        <v>960</v>
      </c>
      <c r="I466" t="s">
        <v>1618</v>
      </c>
      <c r="J466">
        <v>4000018757</v>
      </c>
      <c r="K466" t="s">
        <v>47</v>
      </c>
      <c r="L466">
        <v>37193589</v>
      </c>
      <c r="M466" t="s">
        <v>1674</v>
      </c>
      <c r="N466">
        <v>-1</v>
      </c>
      <c r="O466">
        <v>1</v>
      </c>
      <c r="P466">
        <v>2026</v>
      </c>
      <c r="Q466">
        <v>3</v>
      </c>
      <c r="R466" s="20">
        <v>46053</v>
      </c>
      <c r="S466">
        <f t="shared" si="14"/>
        <v>1</v>
      </c>
      <c r="T466" t="str">
        <f t="shared" si="15"/>
        <v>49</v>
      </c>
    </row>
    <row r="467" spans="1:20">
      <c r="A467">
        <v>6214881230</v>
      </c>
      <c r="B467" t="s">
        <v>1534</v>
      </c>
      <c r="C467">
        <v>3912260497</v>
      </c>
      <c r="D467" t="s">
        <v>1617</v>
      </c>
      <c r="E467" t="s">
        <v>53</v>
      </c>
      <c r="F467" t="s">
        <v>809</v>
      </c>
      <c r="G467">
        <v>4112401</v>
      </c>
      <c r="H467" t="s">
        <v>960</v>
      </c>
      <c r="I467" t="s">
        <v>1618</v>
      </c>
      <c r="J467">
        <v>4000018757</v>
      </c>
      <c r="K467" t="s">
        <v>47</v>
      </c>
      <c r="L467">
        <v>37193589</v>
      </c>
      <c r="M467" t="s">
        <v>1674</v>
      </c>
      <c r="N467">
        <v>-1</v>
      </c>
      <c r="O467">
        <v>1</v>
      </c>
      <c r="P467">
        <v>2026</v>
      </c>
      <c r="Q467">
        <v>4</v>
      </c>
      <c r="R467" s="20">
        <v>46053</v>
      </c>
      <c r="S467">
        <f t="shared" si="14"/>
        <v>1</v>
      </c>
      <c r="T467" t="str">
        <f t="shared" si="15"/>
        <v>57</v>
      </c>
    </row>
    <row r="468" spans="1:20">
      <c r="A468">
        <v>6214881230</v>
      </c>
      <c r="B468" t="s">
        <v>1534</v>
      </c>
      <c r="C468">
        <v>3912260497</v>
      </c>
      <c r="D468" t="s">
        <v>1617</v>
      </c>
      <c r="E468" t="s">
        <v>53</v>
      </c>
      <c r="F468" t="s">
        <v>755</v>
      </c>
      <c r="G468">
        <v>4112401</v>
      </c>
      <c r="H468" t="s">
        <v>960</v>
      </c>
      <c r="I468" t="s">
        <v>1618</v>
      </c>
      <c r="J468">
        <v>4000018757</v>
      </c>
      <c r="K468" t="s">
        <v>47</v>
      </c>
      <c r="L468">
        <v>37193589</v>
      </c>
      <c r="M468" t="s">
        <v>1674</v>
      </c>
      <c r="N468" s="45">
        <v>-1477</v>
      </c>
      <c r="O468">
        <v>1</v>
      </c>
      <c r="P468">
        <v>2026</v>
      </c>
      <c r="Q468">
        <v>5</v>
      </c>
      <c r="R468" s="20">
        <v>46053</v>
      </c>
      <c r="S468">
        <f t="shared" si="14"/>
        <v>1</v>
      </c>
      <c r="T468" t="str">
        <f t="shared" si="15"/>
        <v>57</v>
      </c>
    </row>
    <row r="469" spans="1:20">
      <c r="A469">
        <v>6214881230</v>
      </c>
      <c r="B469" t="s">
        <v>1534</v>
      </c>
      <c r="C469">
        <v>3912260497</v>
      </c>
      <c r="D469" t="s">
        <v>1617</v>
      </c>
      <c r="E469" t="s">
        <v>53</v>
      </c>
      <c r="F469" t="s">
        <v>959</v>
      </c>
      <c r="G469">
        <v>4112401</v>
      </c>
      <c r="H469" t="s">
        <v>960</v>
      </c>
      <c r="I469" t="s">
        <v>1618</v>
      </c>
      <c r="J469">
        <v>4000018757</v>
      </c>
      <c r="K469" t="s">
        <v>47</v>
      </c>
      <c r="L469">
        <v>37193589</v>
      </c>
      <c r="M469" t="s">
        <v>1674</v>
      </c>
      <c r="N469" s="45">
        <v>-1292</v>
      </c>
      <c r="O469">
        <v>1</v>
      </c>
      <c r="P469">
        <v>2026</v>
      </c>
      <c r="Q469">
        <v>6</v>
      </c>
      <c r="R469" s="20">
        <v>46053</v>
      </c>
      <c r="S469">
        <f t="shared" si="14"/>
        <v>1</v>
      </c>
      <c r="T469" t="str">
        <f t="shared" si="15"/>
        <v>49</v>
      </c>
    </row>
    <row r="470" spans="1:20">
      <c r="A470">
        <v>6214881230</v>
      </c>
      <c r="B470" t="s">
        <v>1534</v>
      </c>
      <c r="C470">
        <v>3912260497</v>
      </c>
      <c r="D470" t="s">
        <v>1617</v>
      </c>
      <c r="E470" t="s">
        <v>53</v>
      </c>
      <c r="F470" t="s">
        <v>760</v>
      </c>
      <c r="G470">
        <v>4112401</v>
      </c>
      <c r="H470" t="s">
        <v>960</v>
      </c>
      <c r="I470" t="s">
        <v>1618</v>
      </c>
      <c r="J470">
        <v>4000018757</v>
      </c>
      <c r="K470" t="s">
        <v>47</v>
      </c>
      <c r="L470">
        <v>37193589</v>
      </c>
      <c r="M470" t="s">
        <v>1674</v>
      </c>
      <c r="N470">
        <v>-120</v>
      </c>
      <c r="O470">
        <v>1</v>
      </c>
      <c r="P470">
        <v>2026</v>
      </c>
      <c r="Q470">
        <v>7</v>
      </c>
      <c r="R470" s="20">
        <v>46053</v>
      </c>
      <c r="S470">
        <f t="shared" si="14"/>
        <v>1</v>
      </c>
      <c r="T470" t="str">
        <f t="shared" si="15"/>
        <v>13</v>
      </c>
    </row>
    <row r="471" spans="1:20">
      <c r="A471">
        <v>6214881230</v>
      </c>
      <c r="B471" t="s">
        <v>1534</v>
      </c>
      <c r="C471">
        <v>3912260497</v>
      </c>
      <c r="D471" t="s">
        <v>1617</v>
      </c>
      <c r="E471" t="s">
        <v>53</v>
      </c>
      <c r="F471" t="s">
        <v>1022</v>
      </c>
      <c r="G471">
        <v>4112401</v>
      </c>
      <c r="H471" t="s">
        <v>960</v>
      </c>
      <c r="I471" t="s">
        <v>1618</v>
      </c>
      <c r="J471">
        <v>4000018757</v>
      </c>
      <c r="K471" t="s">
        <v>47</v>
      </c>
      <c r="L471">
        <v>37193589</v>
      </c>
      <c r="M471" t="s">
        <v>1674</v>
      </c>
      <c r="N471">
        <v>-397</v>
      </c>
      <c r="O471">
        <v>1</v>
      </c>
      <c r="P471">
        <v>2026</v>
      </c>
      <c r="Q471">
        <v>8</v>
      </c>
      <c r="R471" s="20">
        <v>46053</v>
      </c>
      <c r="S471">
        <f t="shared" si="14"/>
        <v>1</v>
      </c>
      <c r="T471" t="str">
        <f t="shared" si="15"/>
        <v>43</v>
      </c>
    </row>
    <row r="472" spans="1:20">
      <c r="A472">
        <v>6214881230</v>
      </c>
      <c r="B472" t="s">
        <v>1534</v>
      </c>
      <c r="C472">
        <v>3912260497</v>
      </c>
      <c r="D472" t="s">
        <v>1617</v>
      </c>
      <c r="E472" t="s">
        <v>53</v>
      </c>
      <c r="F472" t="s">
        <v>789</v>
      </c>
      <c r="G472">
        <v>4112401</v>
      </c>
      <c r="H472" t="s">
        <v>960</v>
      </c>
      <c r="I472" t="s">
        <v>1618</v>
      </c>
      <c r="J472">
        <v>4000018757</v>
      </c>
      <c r="K472" t="s">
        <v>47</v>
      </c>
      <c r="L472">
        <v>37193589</v>
      </c>
      <c r="M472" t="s">
        <v>1674</v>
      </c>
      <c r="N472" s="45">
        <v>-2000</v>
      </c>
      <c r="O472">
        <v>1</v>
      </c>
      <c r="P472">
        <v>2026</v>
      </c>
      <c r="Q472">
        <v>9</v>
      </c>
      <c r="R472" s="20">
        <v>46053</v>
      </c>
      <c r="S472">
        <f t="shared" si="14"/>
        <v>1</v>
      </c>
      <c r="T472" t="str">
        <f t="shared" si="15"/>
        <v>57</v>
      </c>
    </row>
    <row r="473" spans="1:20">
      <c r="A473">
        <v>6214881230</v>
      </c>
      <c r="B473" t="s">
        <v>1534</v>
      </c>
      <c r="C473">
        <v>3912260497</v>
      </c>
      <c r="D473" t="s">
        <v>1617</v>
      </c>
      <c r="E473" t="s">
        <v>53</v>
      </c>
      <c r="F473" t="s">
        <v>790</v>
      </c>
      <c r="G473">
        <v>4112401</v>
      </c>
      <c r="H473" t="s">
        <v>960</v>
      </c>
      <c r="I473" t="s">
        <v>1618</v>
      </c>
      <c r="J473">
        <v>4000018757</v>
      </c>
      <c r="K473" t="s">
        <v>47</v>
      </c>
      <c r="L473">
        <v>37193589</v>
      </c>
      <c r="M473" t="s">
        <v>1674</v>
      </c>
      <c r="N473">
        <v>-573</v>
      </c>
      <c r="O473">
        <v>1</v>
      </c>
      <c r="P473">
        <v>2026</v>
      </c>
      <c r="Q473">
        <v>10</v>
      </c>
      <c r="R473" s="20">
        <v>46053</v>
      </c>
      <c r="S473">
        <f t="shared" si="14"/>
        <v>1</v>
      </c>
      <c r="T473" t="str">
        <f t="shared" si="15"/>
        <v>57</v>
      </c>
    </row>
    <row r="474" spans="1:20">
      <c r="A474">
        <v>6230522198</v>
      </c>
      <c r="B474" t="s">
        <v>1675</v>
      </c>
      <c r="C474">
        <v>3912464234</v>
      </c>
      <c r="D474" t="s">
        <v>1617</v>
      </c>
      <c r="E474" t="s">
        <v>53</v>
      </c>
      <c r="F474" t="s">
        <v>728</v>
      </c>
      <c r="G474">
        <v>4112402</v>
      </c>
      <c r="H474" t="s">
        <v>1623</v>
      </c>
      <c r="I474" t="s">
        <v>1618</v>
      </c>
      <c r="J474">
        <v>4000018757</v>
      </c>
      <c r="K474" t="s">
        <v>47</v>
      </c>
      <c r="L474">
        <v>37202119</v>
      </c>
      <c r="M474" t="s">
        <v>1676</v>
      </c>
      <c r="N474" s="45">
        <v>-777583</v>
      </c>
      <c r="O474">
        <v>2</v>
      </c>
      <c r="P474">
        <v>2026</v>
      </c>
      <c r="Q474">
        <v>1</v>
      </c>
      <c r="R474" s="20">
        <v>46078</v>
      </c>
      <c r="S474">
        <f t="shared" si="14"/>
        <v>2</v>
      </c>
      <c r="T474" t="str">
        <f t="shared" si="15"/>
        <v>57</v>
      </c>
    </row>
    <row r="475" spans="1:20">
      <c r="A475">
        <v>6230522198</v>
      </c>
      <c r="B475" t="s">
        <v>1675</v>
      </c>
      <c r="C475">
        <v>3912464234</v>
      </c>
      <c r="D475" t="s">
        <v>1617</v>
      </c>
      <c r="E475" t="s">
        <v>53</v>
      </c>
      <c r="F475" t="s">
        <v>744</v>
      </c>
      <c r="G475">
        <v>4112402</v>
      </c>
      <c r="H475" t="s">
        <v>1623</v>
      </c>
      <c r="I475" t="s">
        <v>1618</v>
      </c>
      <c r="J475">
        <v>4000018757</v>
      </c>
      <c r="K475" t="s">
        <v>47</v>
      </c>
      <c r="L475">
        <v>37202119</v>
      </c>
      <c r="M475" t="s">
        <v>1676</v>
      </c>
      <c r="N475" s="45">
        <v>-432864</v>
      </c>
      <c r="O475">
        <v>2</v>
      </c>
      <c r="P475">
        <v>2026</v>
      </c>
      <c r="Q475">
        <v>2</v>
      </c>
      <c r="R475" s="20">
        <v>46078</v>
      </c>
      <c r="S475">
        <f t="shared" si="14"/>
        <v>2</v>
      </c>
      <c r="T475" t="str">
        <f t="shared" si="15"/>
        <v>49</v>
      </c>
    </row>
    <row r="476" spans="1:20">
      <c r="A476">
        <v>6232866878</v>
      </c>
      <c r="B476" t="s">
        <v>1487</v>
      </c>
      <c r="C476">
        <v>3912490893</v>
      </c>
      <c r="D476" t="s">
        <v>1617</v>
      </c>
      <c r="E476" t="s">
        <v>53</v>
      </c>
      <c r="F476" t="s">
        <v>755</v>
      </c>
      <c r="G476">
        <v>4112401</v>
      </c>
      <c r="H476" t="s">
        <v>960</v>
      </c>
      <c r="I476" t="s">
        <v>1618</v>
      </c>
      <c r="J476">
        <v>4000018757</v>
      </c>
      <c r="K476" t="s">
        <v>47</v>
      </c>
      <c r="L476">
        <v>37203326</v>
      </c>
      <c r="M476" t="s">
        <v>1677</v>
      </c>
      <c r="N476" s="45">
        <v>-1477</v>
      </c>
      <c r="O476">
        <v>2</v>
      </c>
      <c r="P476">
        <v>2026</v>
      </c>
      <c r="Q476">
        <v>1</v>
      </c>
      <c r="R476" s="20">
        <v>46081</v>
      </c>
      <c r="S476">
        <f t="shared" si="14"/>
        <v>2</v>
      </c>
      <c r="T476" t="str">
        <f t="shared" si="15"/>
        <v>57</v>
      </c>
    </row>
    <row r="477" spans="1:20">
      <c r="A477">
        <v>6232866878</v>
      </c>
      <c r="B477" t="s">
        <v>1487</v>
      </c>
      <c r="C477">
        <v>3912490893</v>
      </c>
      <c r="D477" t="s">
        <v>1617</v>
      </c>
      <c r="E477" t="s">
        <v>53</v>
      </c>
      <c r="F477" t="s">
        <v>794</v>
      </c>
      <c r="G477">
        <v>4112401</v>
      </c>
      <c r="H477" t="s">
        <v>960</v>
      </c>
      <c r="I477" t="s">
        <v>1618</v>
      </c>
      <c r="J477">
        <v>4000018757</v>
      </c>
      <c r="K477" t="s">
        <v>47</v>
      </c>
      <c r="L477">
        <v>37203326</v>
      </c>
      <c r="M477" t="s">
        <v>1677</v>
      </c>
      <c r="N477">
        <v>-717</v>
      </c>
      <c r="O477">
        <v>2</v>
      </c>
      <c r="P477">
        <v>2026</v>
      </c>
      <c r="Q477">
        <v>2</v>
      </c>
      <c r="R477" s="20">
        <v>46081</v>
      </c>
      <c r="S477">
        <f t="shared" si="14"/>
        <v>2</v>
      </c>
      <c r="T477" t="str">
        <f t="shared" si="15"/>
        <v>57</v>
      </c>
    </row>
    <row r="478" spans="1:20">
      <c r="A478">
        <v>6232866878</v>
      </c>
      <c r="B478" t="s">
        <v>1487</v>
      </c>
      <c r="C478">
        <v>3912490893</v>
      </c>
      <c r="D478" t="s">
        <v>1617</v>
      </c>
      <c r="E478" t="s">
        <v>53</v>
      </c>
      <c r="F478" t="s">
        <v>796</v>
      </c>
      <c r="G478">
        <v>4112401</v>
      </c>
      <c r="H478" t="s">
        <v>960</v>
      </c>
      <c r="I478" t="s">
        <v>1618</v>
      </c>
      <c r="J478">
        <v>4000018757</v>
      </c>
      <c r="K478" t="s">
        <v>47</v>
      </c>
      <c r="L478">
        <v>37203326</v>
      </c>
      <c r="M478" t="s">
        <v>1677</v>
      </c>
      <c r="N478" s="45">
        <v>-5692</v>
      </c>
      <c r="O478">
        <v>2</v>
      </c>
      <c r="P478">
        <v>2026</v>
      </c>
      <c r="Q478">
        <v>3</v>
      </c>
      <c r="R478" s="20">
        <v>46081</v>
      </c>
      <c r="S478">
        <f t="shared" si="14"/>
        <v>2</v>
      </c>
      <c r="T478" t="str">
        <f t="shared" si="15"/>
        <v>57</v>
      </c>
    </row>
    <row r="479" spans="1:20">
      <c r="A479">
        <v>6232866878</v>
      </c>
      <c r="B479" t="s">
        <v>1487</v>
      </c>
      <c r="C479">
        <v>3912490893</v>
      </c>
      <c r="D479" t="s">
        <v>1617</v>
      </c>
      <c r="E479" t="s">
        <v>53</v>
      </c>
      <c r="F479" t="s">
        <v>959</v>
      </c>
      <c r="G479">
        <v>4112401</v>
      </c>
      <c r="H479" t="s">
        <v>960</v>
      </c>
      <c r="I479" t="s">
        <v>1618</v>
      </c>
      <c r="J479">
        <v>4000018757</v>
      </c>
      <c r="K479" t="s">
        <v>47</v>
      </c>
      <c r="L479">
        <v>37203326</v>
      </c>
      <c r="M479" t="s">
        <v>1677</v>
      </c>
      <c r="N479" s="45">
        <v>-5713</v>
      </c>
      <c r="O479">
        <v>2</v>
      </c>
      <c r="P479">
        <v>2026</v>
      </c>
      <c r="Q479">
        <v>4</v>
      </c>
      <c r="R479" s="20">
        <v>46081</v>
      </c>
      <c r="S479">
        <f t="shared" si="14"/>
        <v>2</v>
      </c>
      <c r="T479" t="str">
        <f t="shared" si="15"/>
        <v>49</v>
      </c>
    </row>
    <row r="480" spans="1:20">
      <c r="A480">
        <v>6232866878</v>
      </c>
      <c r="B480" t="s">
        <v>1487</v>
      </c>
      <c r="C480">
        <v>3912490893</v>
      </c>
      <c r="D480" t="s">
        <v>1617</v>
      </c>
      <c r="E480" t="s">
        <v>53</v>
      </c>
      <c r="F480" t="s">
        <v>759</v>
      </c>
      <c r="G480">
        <v>4112401</v>
      </c>
      <c r="H480" t="s">
        <v>960</v>
      </c>
      <c r="I480" t="s">
        <v>1618</v>
      </c>
      <c r="J480">
        <v>4000018757</v>
      </c>
      <c r="K480" t="s">
        <v>47</v>
      </c>
      <c r="L480">
        <v>37203326</v>
      </c>
      <c r="M480" t="s">
        <v>1677</v>
      </c>
      <c r="N480" s="45">
        <v>-22983</v>
      </c>
      <c r="O480">
        <v>2</v>
      </c>
      <c r="P480">
        <v>2026</v>
      </c>
      <c r="Q480">
        <v>5</v>
      </c>
      <c r="R480" s="20">
        <v>46081</v>
      </c>
      <c r="S480">
        <f t="shared" si="14"/>
        <v>2</v>
      </c>
      <c r="T480" t="str">
        <f t="shared" si="15"/>
        <v>57</v>
      </c>
    </row>
    <row r="481" spans="1:20">
      <c r="A481">
        <v>6232866878</v>
      </c>
      <c r="B481" t="s">
        <v>1487</v>
      </c>
      <c r="C481">
        <v>3912490893</v>
      </c>
      <c r="D481" t="s">
        <v>1617</v>
      </c>
      <c r="E481" t="s">
        <v>53</v>
      </c>
      <c r="F481" t="s">
        <v>761</v>
      </c>
      <c r="G481">
        <v>4112401</v>
      </c>
      <c r="H481" t="s">
        <v>960</v>
      </c>
      <c r="I481" t="s">
        <v>1618</v>
      </c>
      <c r="J481">
        <v>4000018757</v>
      </c>
      <c r="K481" t="s">
        <v>47</v>
      </c>
      <c r="L481">
        <v>37203326</v>
      </c>
      <c r="M481" t="s">
        <v>1677</v>
      </c>
      <c r="N481">
        <v>-287</v>
      </c>
      <c r="O481">
        <v>2</v>
      </c>
      <c r="P481">
        <v>2026</v>
      </c>
      <c r="Q481">
        <v>6</v>
      </c>
      <c r="R481" s="20">
        <v>46081</v>
      </c>
      <c r="S481">
        <f t="shared" si="14"/>
        <v>2</v>
      </c>
      <c r="T481" t="str">
        <f t="shared" si="15"/>
        <v>57</v>
      </c>
    </row>
    <row r="482" spans="1:20">
      <c r="A482">
        <v>6232866879</v>
      </c>
      <c r="B482" t="s">
        <v>1487</v>
      </c>
      <c r="C482">
        <v>3912490894</v>
      </c>
      <c r="D482" t="s">
        <v>1617</v>
      </c>
      <c r="E482" t="s">
        <v>53</v>
      </c>
      <c r="F482" t="s">
        <v>728</v>
      </c>
      <c r="G482">
        <v>4112401</v>
      </c>
      <c r="H482" t="s">
        <v>960</v>
      </c>
      <c r="I482" t="s">
        <v>1618</v>
      </c>
      <c r="J482">
        <v>4000018757</v>
      </c>
      <c r="K482" t="s">
        <v>47</v>
      </c>
      <c r="L482">
        <v>37203328</v>
      </c>
      <c r="M482" t="s">
        <v>1677</v>
      </c>
      <c r="N482" s="45">
        <v>-62026</v>
      </c>
      <c r="O482">
        <v>2</v>
      </c>
      <c r="P482">
        <v>2026</v>
      </c>
      <c r="Q482">
        <v>1</v>
      </c>
      <c r="R482" s="20">
        <v>46081</v>
      </c>
      <c r="S482">
        <f t="shared" si="14"/>
        <v>2</v>
      </c>
      <c r="T482" t="str">
        <f t="shared" si="15"/>
        <v>57</v>
      </c>
    </row>
    <row r="483" spans="1:20">
      <c r="A483">
        <v>6232866879</v>
      </c>
      <c r="B483" t="s">
        <v>1487</v>
      </c>
      <c r="C483">
        <v>3912490894</v>
      </c>
      <c r="D483" t="s">
        <v>1617</v>
      </c>
      <c r="E483" t="s">
        <v>53</v>
      </c>
      <c r="F483" t="s">
        <v>744</v>
      </c>
      <c r="G483">
        <v>4112401</v>
      </c>
      <c r="H483" t="s">
        <v>960</v>
      </c>
      <c r="I483" t="s">
        <v>1618</v>
      </c>
      <c r="J483">
        <v>4000018757</v>
      </c>
      <c r="K483" t="s">
        <v>47</v>
      </c>
      <c r="L483">
        <v>37203328</v>
      </c>
      <c r="M483" t="s">
        <v>1677</v>
      </c>
      <c r="N483" s="45">
        <v>-4786</v>
      </c>
      <c r="O483">
        <v>2</v>
      </c>
      <c r="P483">
        <v>2026</v>
      </c>
      <c r="Q483">
        <v>2</v>
      </c>
      <c r="R483" s="20">
        <v>46081</v>
      </c>
      <c r="S483">
        <f t="shared" si="14"/>
        <v>2</v>
      </c>
      <c r="T483" t="str">
        <f t="shared" si="15"/>
        <v>49</v>
      </c>
    </row>
    <row r="484" spans="1:20">
      <c r="A484">
        <v>6232866970</v>
      </c>
      <c r="B484" t="s">
        <v>1487</v>
      </c>
      <c r="C484">
        <v>3912491252</v>
      </c>
      <c r="D484" t="s">
        <v>1617</v>
      </c>
      <c r="E484" t="s">
        <v>53</v>
      </c>
      <c r="F484" t="s">
        <v>755</v>
      </c>
      <c r="G484">
        <v>4112401</v>
      </c>
      <c r="H484" t="s">
        <v>960</v>
      </c>
      <c r="I484" t="s">
        <v>1618</v>
      </c>
      <c r="J484">
        <v>4000018757</v>
      </c>
      <c r="K484" t="s">
        <v>47</v>
      </c>
      <c r="L484">
        <v>37203384</v>
      </c>
      <c r="M484" t="s">
        <v>1678</v>
      </c>
      <c r="N484" s="45">
        <v>-1478</v>
      </c>
      <c r="O484">
        <v>2</v>
      </c>
      <c r="P484">
        <v>2026</v>
      </c>
      <c r="Q484">
        <v>1</v>
      </c>
      <c r="R484" s="20">
        <v>46081</v>
      </c>
      <c r="S484">
        <f t="shared" si="14"/>
        <v>2</v>
      </c>
      <c r="T484" t="str">
        <f t="shared" si="15"/>
        <v>57</v>
      </c>
    </row>
    <row r="485" spans="1:20">
      <c r="A485">
        <v>6232866970</v>
      </c>
      <c r="B485" t="s">
        <v>1487</v>
      </c>
      <c r="C485">
        <v>3912491252</v>
      </c>
      <c r="D485" t="s">
        <v>1617</v>
      </c>
      <c r="E485" t="s">
        <v>53</v>
      </c>
      <c r="F485" t="s">
        <v>760</v>
      </c>
      <c r="G485">
        <v>4112401</v>
      </c>
      <c r="H485" t="s">
        <v>960</v>
      </c>
      <c r="I485" t="s">
        <v>1618</v>
      </c>
      <c r="J485">
        <v>4000018757</v>
      </c>
      <c r="K485" t="s">
        <v>47</v>
      </c>
      <c r="L485">
        <v>37203384</v>
      </c>
      <c r="M485" t="s">
        <v>1678</v>
      </c>
      <c r="N485">
        <v>-33</v>
      </c>
      <c r="O485">
        <v>2</v>
      </c>
      <c r="P485">
        <v>2026</v>
      </c>
      <c r="Q485">
        <v>2</v>
      </c>
      <c r="R485" s="20">
        <v>46081</v>
      </c>
      <c r="S485">
        <f t="shared" si="14"/>
        <v>2</v>
      </c>
      <c r="T485" t="str">
        <f t="shared" si="15"/>
        <v>13</v>
      </c>
    </row>
    <row r="486" spans="1:20">
      <c r="A486">
        <v>6232866970</v>
      </c>
      <c r="B486" t="s">
        <v>1487</v>
      </c>
      <c r="C486">
        <v>3912491252</v>
      </c>
      <c r="D486" t="s">
        <v>1617</v>
      </c>
      <c r="E486" t="s">
        <v>53</v>
      </c>
      <c r="F486" t="s">
        <v>759</v>
      </c>
      <c r="G486">
        <v>4112401</v>
      </c>
      <c r="H486" t="s">
        <v>960</v>
      </c>
      <c r="I486" t="s">
        <v>1618</v>
      </c>
      <c r="J486">
        <v>4000018757</v>
      </c>
      <c r="K486" t="s">
        <v>47</v>
      </c>
      <c r="L486">
        <v>37203384</v>
      </c>
      <c r="M486" t="s">
        <v>1678</v>
      </c>
      <c r="N486" s="45">
        <v>-12280</v>
      </c>
      <c r="O486">
        <v>2</v>
      </c>
      <c r="P486">
        <v>2026</v>
      </c>
      <c r="Q486">
        <v>3</v>
      </c>
      <c r="R486" s="20">
        <v>46081</v>
      </c>
      <c r="S486">
        <f t="shared" si="14"/>
        <v>2</v>
      </c>
      <c r="T486" t="str">
        <f t="shared" si="15"/>
        <v>57</v>
      </c>
    </row>
    <row r="487" spans="1:20">
      <c r="A487">
        <v>6232866970</v>
      </c>
      <c r="B487" t="s">
        <v>1487</v>
      </c>
      <c r="C487">
        <v>3912491252</v>
      </c>
      <c r="D487" t="s">
        <v>1617</v>
      </c>
      <c r="E487" t="s">
        <v>53</v>
      </c>
      <c r="F487" t="s">
        <v>959</v>
      </c>
      <c r="G487">
        <v>4112401</v>
      </c>
      <c r="H487" t="s">
        <v>960</v>
      </c>
      <c r="I487" t="s">
        <v>1618</v>
      </c>
      <c r="J487">
        <v>4000018757</v>
      </c>
      <c r="K487" t="s">
        <v>47</v>
      </c>
      <c r="L487">
        <v>37203384</v>
      </c>
      <c r="M487" t="s">
        <v>1678</v>
      </c>
      <c r="N487">
        <v>-633</v>
      </c>
      <c r="O487">
        <v>2</v>
      </c>
      <c r="P487">
        <v>2026</v>
      </c>
      <c r="Q487">
        <v>4</v>
      </c>
      <c r="R487" s="20">
        <v>46081</v>
      </c>
      <c r="S487">
        <f t="shared" si="14"/>
        <v>2</v>
      </c>
      <c r="T487" t="str">
        <f t="shared" si="15"/>
        <v>49</v>
      </c>
    </row>
    <row r="488" spans="1:20">
      <c r="A488">
        <v>6232866970</v>
      </c>
      <c r="B488" t="s">
        <v>1487</v>
      </c>
      <c r="C488">
        <v>3912491252</v>
      </c>
      <c r="D488" t="s">
        <v>1617</v>
      </c>
      <c r="E488" t="s">
        <v>53</v>
      </c>
      <c r="F488" t="s">
        <v>1022</v>
      </c>
      <c r="G488">
        <v>4112401</v>
      </c>
      <c r="H488" t="s">
        <v>960</v>
      </c>
      <c r="I488" t="s">
        <v>1618</v>
      </c>
      <c r="J488">
        <v>4000018757</v>
      </c>
      <c r="K488" t="s">
        <v>47</v>
      </c>
      <c r="L488">
        <v>37203384</v>
      </c>
      <c r="M488" t="s">
        <v>1678</v>
      </c>
      <c r="N488">
        <v>-791</v>
      </c>
      <c r="O488">
        <v>2</v>
      </c>
      <c r="P488">
        <v>2026</v>
      </c>
      <c r="Q488">
        <v>5</v>
      </c>
      <c r="R488" s="20">
        <v>46081</v>
      </c>
      <c r="S488">
        <f t="shared" si="14"/>
        <v>2</v>
      </c>
      <c r="T488" t="str">
        <f t="shared" si="15"/>
        <v>43</v>
      </c>
    </row>
    <row r="489" spans="1:20">
      <c r="A489">
        <v>6247609645</v>
      </c>
      <c r="B489" t="s">
        <v>1679</v>
      </c>
      <c r="C489">
        <v>3912717432</v>
      </c>
      <c r="D489" t="s">
        <v>1617</v>
      </c>
      <c r="E489" t="s">
        <v>53</v>
      </c>
      <c r="F489" t="s">
        <v>728</v>
      </c>
      <c r="G489">
        <v>4112402</v>
      </c>
      <c r="H489" t="s">
        <v>1623</v>
      </c>
      <c r="I489" t="s">
        <v>1618</v>
      </c>
      <c r="J489">
        <v>4000018757</v>
      </c>
      <c r="K489" t="s">
        <v>47</v>
      </c>
      <c r="L489">
        <v>37592886</v>
      </c>
      <c r="M489" t="s">
        <v>1680</v>
      </c>
      <c r="N489" s="45">
        <v>-1987415</v>
      </c>
      <c r="O489">
        <v>3</v>
      </c>
      <c r="P489">
        <v>2026</v>
      </c>
      <c r="Q489">
        <v>1</v>
      </c>
      <c r="R489" s="20">
        <v>46106</v>
      </c>
      <c r="S489">
        <f t="shared" si="14"/>
        <v>3</v>
      </c>
      <c r="T489" t="str">
        <f t="shared" si="15"/>
        <v>57</v>
      </c>
    </row>
    <row r="490" spans="1:20">
      <c r="A490">
        <v>6247609645</v>
      </c>
      <c r="B490" t="s">
        <v>1679</v>
      </c>
      <c r="C490">
        <v>3912717432</v>
      </c>
      <c r="D490" t="s">
        <v>1617</v>
      </c>
      <c r="E490" t="s">
        <v>53</v>
      </c>
      <c r="F490" t="s">
        <v>744</v>
      </c>
      <c r="G490">
        <v>4112402</v>
      </c>
      <c r="H490" t="s">
        <v>1623</v>
      </c>
      <c r="I490" t="s">
        <v>1618</v>
      </c>
      <c r="J490">
        <v>4000018757</v>
      </c>
      <c r="K490" t="s">
        <v>47</v>
      </c>
      <c r="L490">
        <v>37592886</v>
      </c>
      <c r="M490" t="s">
        <v>1680</v>
      </c>
      <c r="N490" s="45">
        <v>-127630</v>
      </c>
      <c r="O490">
        <v>3</v>
      </c>
      <c r="P490">
        <v>2026</v>
      </c>
      <c r="Q490">
        <v>2</v>
      </c>
      <c r="R490" s="20">
        <v>46106</v>
      </c>
      <c r="S490">
        <f t="shared" si="14"/>
        <v>3</v>
      </c>
      <c r="T490" t="str">
        <f t="shared" si="15"/>
        <v>49</v>
      </c>
    </row>
    <row r="491" spans="1:20">
      <c r="A491">
        <v>6247897661</v>
      </c>
      <c r="B491" t="s">
        <v>1679</v>
      </c>
      <c r="C491">
        <v>3912722596</v>
      </c>
      <c r="D491" t="s">
        <v>1620</v>
      </c>
      <c r="E491" t="s">
        <v>53</v>
      </c>
      <c r="F491" t="s">
        <v>728</v>
      </c>
      <c r="G491">
        <v>4112402</v>
      </c>
      <c r="H491" t="s">
        <v>1623</v>
      </c>
      <c r="I491" t="s">
        <v>1618</v>
      </c>
      <c r="J491">
        <v>4000018757</v>
      </c>
      <c r="K491" t="s">
        <v>47</v>
      </c>
      <c r="L491">
        <v>37593252</v>
      </c>
      <c r="M491" t="s">
        <v>1622</v>
      </c>
      <c r="N491" s="45">
        <v>-527596</v>
      </c>
      <c r="O491">
        <v>3</v>
      </c>
      <c r="P491">
        <v>2026</v>
      </c>
      <c r="Q491">
        <v>1</v>
      </c>
      <c r="R491" t="s">
        <v>1233</v>
      </c>
      <c r="S491" t="str">
        <f t="shared" si="14"/>
        <v/>
      </c>
      <c r="T491" t="str">
        <f t="shared" si="15"/>
        <v>57</v>
      </c>
    </row>
    <row r="492" spans="1:20">
      <c r="A492">
        <v>6251400486</v>
      </c>
      <c r="B492" t="s">
        <v>1681</v>
      </c>
      <c r="C492">
        <v>3912799240</v>
      </c>
      <c r="D492" t="s">
        <v>1620</v>
      </c>
      <c r="E492" t="s">
        <v>53</v>
      </c>
      <c r="F492" t="s">
        <v>1053</v>
      </c>
      <c r="G492">
        <v>4114120</v>
      </c>
      <c r="H492" t="s">
        <v>1628</v>
      </c>
      <c r="I492" t="s">
        <v>1618</v>
      </c>
      <c r="J492">
        <v>4000018757</v>
      </c>
      <c r="K492" t="s">
        <v>47</v>
      </c>
      <c r="L492">
        <v>37596614</v>
      </c>
      <c r="M492" t="s">
        <v>1622</v>
      </c>
      <c r="N492">
        <v>-264</v>
      </c>
      <c r="O492">
        <v>3</v>
      </c>
      <c r="P492">
        <v>2026</v>
      </c>
      <c r="Q492">
        <v>1</v>
      </c>
      <c r="R492" t="s">
        <v>1233</v>
      </c>
      <c r="S492" t="str">
        <f t="shared" si="14"/>
        <v/>
      </c>
      <c r="T492" t="str">
        <f t="shared" si="15"/>
        <v>49</v>
      </c>
    </row>
    <row r="493" spans="1:20">
      <c r="A493">
        <v>6251400486</v>
      </c>
      <c r="B493" t="s">
        <v>1681</v>
      </c>
      <c r="C493">
        <v>3912799240</v>
      </c>
      <c r="D493" t="s">
        <v>1620</v>
      </c>
      <c r="E493" t="s">
        <v>53</v>
      </c>
      <c r="F493" t="s">
        <v>842</v>
      </c>
      <c r="G493">
        <v>4114120</v>
      </c>
      <c r="H493" t="s">
        <v>1628</v>
      </c>
      <c r="I493" t="s">
        <v>1618</v>
      </c>
      <c r="J493">
        <v>4000018757</v>
      </c>
      <c r="K493" t="s">
        <v>47</v>
      </c>
      <c r="L493">
        <v>37596614</v>
      </c>
      <c r="M493" t="s">
        <v>1622</v>
      </c>
      <c r="N493" s="45">
        <v>-1863</v>
      </c>
      <c r="O493">
        <v>3</v>
      </c>
      <c r="P493">
        <v>2026</v>
      </c>
      <c r="Q493">
        <v>2</v>
      </c>
      <c r="R493" t="s">
        <v>1233</v>
      </c>
      <c r="S493" t="str">
        <f t="shared" si="14"/>
        <v/>
      </c>
      <c r="T493" t="str">
        <f t="shared" si="15"/>
        <v>49</v>
      </c>
    </row>
    <row r="494" spans="1:20">
      <c r="A494">
        <v>6251400486</v>
      </c>
      <c r="B494" t="s">
        <v>1681</v>
      </c>
      <c r="C494">
        <v>3912799240</v>
      </c>
      <c r="D494" t="s">
        <v>1620</v>
      </c>
      <c r="E494" t="s">
        <v>53</v>
      </c>
      <c r="F494" t="s">
        <v>897</v>
      </c>
      <c r="G494">
        <v>4114120</v>
      </c>
      <c r="H494" t="s">
        <v>1628</v>
      </c>
      <c r="I494" t="s">
        <v>1618</v>
      </c>
      <c r="J494">
        <v>4000018757</v>
      </c>
      <c r="K494" t="s">
        <v>47</v>
      </c>
      <c r="L494">
        <v>37596614</v>
      </c>
      <c r="M494" t="s">
        <v>1622</v>
      </c>
      <c r="N494" s="45">
        <v>-3392</v>
      </c>
      <c r="O494">
        <v>3</v>
      </c>
      <c r="P494">
        <v>2026</v>
      </c>
      <c r="Q494">
        <v>3</v>
      </c>
      <c r="R494" t="s">
        <v>1233</v>
      </c>
      <c r="S494" t="str">
        <f t="shared" si="14"/>
        <v/>
      </c>
      <c r="T494" t="str">
        <f t="shared" si="15"/>
        <v>49</v>
      </c>
    </row>
    <row r="495" spans="1:20">
      <c r="A495">
        <v>6251400486</v>
      </c>
      <c r="B495" t="s">
        <v>1681</v>
      </c>
      <c r="C495">
        <v>3912799240</v>
      </c>
      <c r="D495" t="s">
        <v>1620</v>
      </c>
      <c r="E495" t="s">
        <v>53</v>
      </c>
      <c r="F495" t="s">
        <v>1089</v>
      </c>
      <c r="G495">
        <v>4114120</v>
      </c>
      <c r="H495" t="s">
        <v>1628</v>
      </c>
      <c r="I495" t="s">
        <v>1618</v>
      </c>
      <c r="J495">
        <v>4000018757</v>
      </c>
      <c r="K495" t="s">
        <v>47</v>
      </c>
      <c r="L495">
        <v>37596614</v>
      </c>
      <c r="M495" t="s">
        <v>1622</v>
      </c>
      <c r="N495">
        <v>-47</v>
      </c>
      <c r="O495">
        <v>3</v>
      </c>
      <c r="P495">
        <v>2026</v>
      </c>
      <c r="Q495">
        <v>4</v>
      </c>
      <c r="R495" t="s">
        <v>1233</v>
      </c>
      <c r="S495" t="str">
        <f t="shared" si="14"/>
        <v/>
      </c>
      <c r="T495" t="str">
        <f t="shared" si="15"/>
        <v>49</v>
      </c>
    </row>
    <row r="496" spans="1:20">
      <c r="A496">
        <v>6251400486</v>
      </c>
      <c r="B496" t="s">
        <v>1681</v>
      </c>
      <c r="C496">
        <v>3912799240</v>
      </c>
      <c r="D496" t="s">
        <v>1620</v>
      </c>
      <c r="E496" t="s">
        <v>53</v>
      </c>
      <c r="F496" t="s">
        <v>898</v>
      </c>
      <c r="G496">
        <v>4114120</v>
      </c>
      <c r="H496" t="s">
        <v>1628</v>
      </c>
      <c r="I496" t="s">
        <v>1618</v>
      </c>
      <c r="J496">
        <v>4000018757</v>
      </c>
      <c r="K496" t="s">
        <v>47</v>
      </c>
      <c r="L496">
        <v>37596614</v>
      </c>
      <c r="M496" t="s">
        <v>1622</v>
      </c>
      <c r="N496" s="45">
        <v>-1472</v>
      </c>
      <c r="O496">
        <v>3</v>
      </c>
      <c r="P496">
        <v>2026</v>
      </c>
      <c r="Q496">
        <v>5</v>
      </c>
      <c r="R496" t="s">
        <v>1233</v>
      </c>
      <c r="S496" t="str">
        <f t="shared" si="14"/>
        <v/>
      </c>
      <c r="T496" t="str">
        <f t="shared" si="15"/>
        <v>49</v>
      </c>
    </row>
    <row r="497" spans="1:20">
      <c r="A497">
        <v>6251400486</v>
      </c>
      <c r="B497" t="s">
        <v>1681</v>
      </c>
      <c r="C497">
        <v>3912799240</v>
      </c>
      <c r="D497" t="s">
        <v>1620</v>
      </c>
      <c r="E497" t="s">
        <v>53</v>
      </c>
      <c r="F497" t="s">
        <v>899</v>
      </c>
      <c r="G497">
        <v>4114120</v>
      </c>
      <c r="H497" t="s">
        <v>1628</v>
      </c>
      <c r="I497" t="s">
        <v>1618</v>
      </c>
      <c r="J497">
        <v>4000018757</v>
      </c>
      <c r="K497" t="s">
        <v>47</v>
      </c>
      <c r="L497">
        <v>37596614</v>
      </c>
      <c r="M497" t="s">
        <v>1622</v>
      </c>
      <c r="N497" s="45">
        <v>-1532</v>
      </c>
      <c r="O497">
        <v>3</v>
      </c>
      <c r="P497">
        <v>2026</v>
      </c>
      <c r="Q497">
        <v>6</v>
      </c>
      <c r="R497" t="s">
        <v>1233</v>
      </c>
      <c r="S497" t="str">
        <f t="shared" si="14"/>
        <v/>
      </c>
      <c r="T497" t="str">
        <f t="shared" si="15"/>
        <v>49</v>
      </c>
    </row>
    <row r="498" spans="1:20">
      <c r="A498">
        <v>6251400486</v>
      </c>
      <c r="B498" t="s">
        <v>1681</v>
      </c>
      <c r="C498">
        <v>3912799240</v>
      </c>
      <c r="D498" t="s">
        <v>1620</v>
      </c>
      <c r="E498" t="s">
        <v>53</v>
      </c>
      <c r="F498" t="s">
        <v>900</v>
      </c>
      <c r="G498">
        <v>4114120</v>
      </c>
      <c r="H498" t="s">
        <v>1628</v>
      </c>
      <c r="I498" t="s">
        <v>1618</v>
      </c>
      <c r="J498">
        <v>4000018757</v>
      </c>
      <c r="K498" t="s">
        <v>47</v>
      </c>
      <c r="L498">
        <v>37596614</v>
      </c>
      <c r="M498" t="s">
        <v>1622</v>
      </c>
      <c r="N498" s="45">
        <v>-1017</v>
      </c>
      <c r="O498">
        <v>3</v>
      </c>
      <c r="P498">
        <v>2026</v>
      </c>
      <c r="Q498">
        <v>7</v>
      </c>
      <c r="R498" t="s">
        <v>1233</v>
      </c>
      <c r="S498" t="str">
        <f t="shared" si="14"/>
        <v/>
      </c>
      <c r="T498" t="str">
        <f t="shared" si="15"/>
        <v>49</v>
      </c>
    </row>
    <row r="499" spans="1:20">
      <c r="A499">
        <v>6251400486</v>
      </c>
      <c r="B499" t="s">
        <v>1681</v>
      </c>
      <c r="C499">
        <v>3912799240</v>
      </c>
      <c r="D499" t="s">
        <v>1620</v>
      </c>
      <c r="E499" t="s">
        <v>53</v>
      </c>
      <c r="F499" t="s">
        <v>1054</v>
      </c>
      <c r="G499">
        <v>4114120</v>
      </c>
      <c r="H499" t="s">
        <v>1628</v>
      </c>
      <c r="I499" t="s">
        <v>1618</v>
      </c>
      <c r="J499">
        <v>4000018757</v>
      </c>
      <c r="K499" t="s">
        <v>47</v>
      </c>
      <c r="L499">
        <v>37596614</v>
      </c>
      <c r="M499" t="s">
        <v>1622</v>
      </c>
      <c r="N499">
        <v>-635</v>
      </c>
      <c r="O499">
        <v>3</v>
      </c>
      <c r="P499">
        <v>2026</v>
      </c>
      <c r="Q499">
        <v>8</v>
      </c>
      <c r="R499" t="s">
        <v>1233</v>
      </c>
      <c r="S499" t="str">
        <f t="shared" si="14"/>
        <v/>
      </c>
      <c r="T499" t="str">
        <f t="shared" si="15"/>
        <v>49</v>
      </c>
    </row>
    <row r="500" spans="1:20">
      <c r="A500">
        <v>6251400486</v>
      </c>
      <c r="B500" t="s">
        <v>1681</v>
      </c>
      <c r="C500">
        <v>3912799240</v>
      </c>
      <c r="D500" t="s">
        <v>1620</v>
      </c>
      <c r="E500" t="s">
        <v>53</v>
      </c>
      <c r="F500" t="s">
        <v>901</v>
      </c>
      <c r="G500">
        <v>4114120</v>
      </c>
      <c r="H500" t="s">
        <v>1628</v>
      </c>
      <c r="I500" t="s">
        <v>1618</v>
      </c>
      <c r="J500">
        <v>4000018757</v>
      </c>
      <c r="K500" t="s">
        <v>47</v>
      </c>
      <c r="L500">
        <v>37596614</v>
      </c>
      <c r="M500" t="s">
        <v>1622</v>
      </c>
      <c r="N500" s="45">
        <v>-1166</v>
      </c>
      <c r="O500">
        <v>3</v>
      </c>
      <c r="P500">
        <v>2026</v>
      </c>
      <c r="Q500">
        <v>9</v>
      </c>
      <c r="R500" t="s">
        <v>1233</v>
      </c>
      <c r="S500" t="str">
        <f t="shared" si="14"/>
        <v/>
      </c>
      <c r="T500" t="str">
        <f t="shared" si="15"/>
        <v>49</v>
      </c>
    </row>
    <row r="501" spans="1:20">
      <c r="A501">
        <v>6251400486</v>
      </c>
      <c r="B501" t="s">
        <v>1681</v>
      </c>
      <c r="C501">
        <v>3912799240</v>
      </c>
      <c r="D501" t="s">
        <v>1620</v>
      </c>
      <c r="E501" t="s">
        <v>53</v>
      </c>
      <c r="F501" t="s">
        <v>1055</v>
      </c>
      <c r="G501">
        <v>4114120</v>
      </c>
      <c r="H501" t="s">
        <v>1628</v>
      </c>
      <c r="I501" t="s">
        <v>1618</v>
      </c>
      <c r="J501">
        <v>4000018757</v>
      </c>
      <c r="K501" t="s">
        <v>47</v>
      </c>
      <c r="L501">
        <v>37596614</v>
      </c>
      <c r="M501" t="s">
        <v>1622</v>
      </c>
      <c r="N501">
        <v>-211</v>
      </c>
      <c r="O501">
        <v>3</v>
      </c>
      <c r="P501">
        <v>2026</v>
      </c>
      <c r="Q501">
        <v>10</v>
      </c>
      <c r="R501" t="s">
        <v>1233</v>
      </c>
      <c r="S501" t="str">
        <f t="shared" si="14"/>
        <v/>
      </c>
      <c r="T501" t="str">
        <f t="shared" si="15"/>
        <v>49</v>
      </c>
    </row>
    <row r="502" spans="1:20">
      <c r="A502">
        <v>6251400486</v>
      </c>
      <c r="B502" t="s">
        <v>1681</v>
      </c>
      <c r="C502">
        <v>3912799240</v>
      </c>
      <c r="D502" t="s">
        <v>1620</v>
      </c>
      <c r="E502" t="s">
        <v>53</v>
      </c>
      <c r="F502" t="s">
        <v>902</v>
      </c>
      <c r="G502">
        <v>4114120</v>
      </c>
      <c r="H502" t="s">
        <v>1628</v>
      </c>
      <c r="I502" t="s">
        <v>1618</v>
      </c>
      <c r="J502">
        <v>4000018757</v>
      </c>
      <c r="K502" t="s">
        <v>47</v>
      </c>
      <c r="L502">
        <v>37596614</v>
      </c>
      <c r="M502" t="s">
        <v>1622</v>
      </c>
      <c r="N502" s="45">
        <v>-1267</v>
      </c>
      <c r="O502">
        <v>3</v>
      </c>
      <c r="P502">
        <v>2026</v>
      </c>
      <c r="Q502">
        <v>11</v>
      </c>
      <c r="R502" t="s">
        <v>1233</v>
      </c>
      <c r="S502" t="str">
        <f t="shared" si="14"/>
        <v/>
      </c>
      <c r="T502" t="str">
        <f t="shared" si="15"/>
        <v>49</v>
      </c>
    </row>
    <row r="503" spans="1:20">
      <c r="A503">
        <v>6251400486</v>
      </c>
      <c r="B503" t="s">
        <v>1681</v>
      </c>
      <c r="C503">
        <v>3912799240</v>
      </c>
      <c r="D503" t="s">
        <v>1620</v>
      </c>
      <c r="E503" t="s">
        <v>53</v>
      </c>
      <c r="F503" t="s">
        <v>903</v>
      </c>
      <c r="G503">
        <v>4114120</v>
      </c>
      <c r="H503" t="s">
        <v>1628</v>
      </c>
      <c r="I503" t="s">
        <v>1618</v>
      </c>
      <c r="J503">
        <v>4000018757</v>
      </c>
      <c r="K503" t="s">
        <v>47</v>
      </c>
      <c r="L503">
        <v>37596614</v>
      </c>
      <c r="M503" t="s">
        <v>1622</v>
      </c>
      <c r="N503" s="45">
        <v>-2377</v>
      </c>
      <c r="O503">
        <v>3</v>
      </c>
      <c r="P503">
        <v>2026</v>
      </c>
      <c r="Q503">
        <v>12</v>
      </c>
      <c r="R503" t="s">
        <v>1233</v>
      </c>
      <c r="S503" t="str">
        <f t="shared" si="14"/>
        <v/>
      </c>
      <c r="T503" t="str">
        <f t="shared" si="15"/>
        <v>49</v>
      </c>
    </row>
    <row r="504" spans="1:20">
      <c r="A504">
        <v>6251400486</v>
      </c>
      <c r="B504" t="s">
        <v>1681</v>
      </c>
      <c r="C504">
        <v>3912799240</v>
      </c>
      <c r="D504" t="s">
        <v>1620</v>
      </c>
      <c r="E504" t="s">
        <v>53</v>
      </c>
      <c r="F504" t="s">
        <v>904</v>
      </c>
      <c r="G504">
        <v>4114120</v>
      </c>
      <c r="H504" t="s">
        <v>1628</v>
      </c>
      <c r="I504" t="s">
        <v>1618</v>
      </c>
      <c r="J504">
        <v>4000018757</v>
      </c>
      <c r="K504" t="s">
        <v>47</v>
      </c>
      <c r="L504">
        <v>37596614</v>
      </c>
      <c r="M504" t="s">
        <v>1622</v>
      </c>
      <c r="N504" s="45">
        <v>-1078</v>
      </c>
      <c r="O504">
        <v>3</v>
      </c>
      <c r="P504">
        <v>2026</v>
      </c>
      <c r="Q504">
        <v>13</v>
      </c>
      <c r="R504" t="s">
        <v>1233</v>
      </c>
      <c r="S504" t="str">
        <f t="shared" si="14"/>
        <v/>
      </c>
      <c r="T504" t="str">
        <f t="shared" si="15"/>
        <v>49</v>
      </c>
    </row>
    <row r="505" spans="1:20">
      <c r="A505">
        <v>6251400486</v>
      </c>
      <c r="B505" t="s">
        <v>1681</v>
      </c>
      <c r="C505">
        <v>3912799240</v>
      </c>
      <c r="D505" t="s">
        <v>1620</v>
      </c>
      <c r="E505" t="s">
        <v>53</v>
      </c>
      <c r="F505" t="s">
        <v>905</v>
      </c>
      <c r="G505">
        <v>4114120</v>
      </c>
      <c r="H505" t="s">
        <v>1628</v>
      </c>
      <c r="I505" t="s">
        <v>1618</v>
      </c>
      <c r="J505">
        <v>4000018757</v>
      </c>
      <c r="K505" t="s">
        <v>47</v>
      </c>
      <c r="L505">
        <v>37596614</v>
      </c>
      <c r="M505" t="s">
        <v>1622</v>
      </c>
      <c r="N505">
        <v>-886</v>
      </c>
      <c r="O505">
        <v>3</v>
      </c>
      <c r="P505">
        <v>2026</v>
      </c>
      <c r="Q505">
        <v>14</v>
      </c>
      <c r="R505" t="s">
        <v>1233</v>
      </c>
      <c r="S505" t="str">
        <f t="shared" si="14"/>
        <v/>
      </c>
      <c r="T505" t="str">
        <f t="shared" si="15"/>
        <v>49</v>
      </c>
    </row>
    <row r="506" spans="1:20">
      <c r="A506">
        <v>6251400486</v>
      </c>
      <c r="B506" t="s">
        <v>1681</v>
      </c>
      <c r="C506">
        <v>3912799240</v>
      </c>
      <c r="D506" t="s">
        <v>1620</v>
      </c>
      <c r="E506" t="s">
        <v>53</v>
      </c>
      <c r="F506" t="s">
        <v>906</v>
      </c>
      <c r="G506">
        <v>4114120</v>
      </c>
      <c r="H506" t="s">
        <v>1628</v>
      </c>
      <c r="I506" t="s">
        <v>1618</v>
      </c>
      <c r="J506">
        <v>4000018757</v>
      </c>
      <c r="K506" t="s">
        <v>47</v>
      </c>
      <c r="L506">
        <v>37596614</v>
      </c>
      <c r="M506" t="s">
        <v>1622</v>
      </c>
      <c r="N506" s="45">
        <v>-1291</v>
      </c>
      <c r="O506">
        <v>3</v>
      </c>
      <c r="P506">
        <v>2026</v>
      </c>
      <c r="Q506">
        <v>15</v>
      </c>
      <c r="R506" t="s">
        <v>1233</v>
      </c>
      <c r="S506" t="str">
        <f t="shared" si="14"/>
        <v/>
      </c>
      <c r="T506" t="str">
        <f t="shared" si="15"/>
        <v>49</v>
      </c>
    </row>
    <row r="507" spans="1:20">
      <c r="A507">
        <v>6251400486</v>
      </c>
      <c r="B507" t="s">
        <v>1681</v>
      </c>
      <c r="C507">
        <v>3912799240</v>
      </c>
      <c r="D507" t="s">
        <v>1620</v>
      </c>
      <c r="E507" t="s">
        <v>53</v>
      </c>
      <c r="F507" t="s">
        <v>907</v>
      </c>
      <c r="G507">
        <v>4114120</v>
      </c>
      <c r="H507" t="s">
        <v>1628</v>
      </c>
      <c r="I507" t="s">
        <v>1618</v>
      </c>
      <c r="J507">
        <v>4000018757</v>
      </c>
      <c r="K507" t="s">
        <v>47</v>
      </c>
      <c r="L507">
        <v>37596614</v>
      </c>
      <c r="M507" t="s">
        <v>1622</v>
      </c>
      <c r="N507" s="45">
        <v>-2798</v>
      </c>
      <c r="O507">
        <v>3</v>
      </c>
      <c r="P507">
        <v>2026</v>
      </c>
      <c r="Q507">
        <v>16</v>
      </c>
      <c r="R507" t="s">
        <v>1233</v>
      </c>
      <c r="S507" t="str">
        <f t="shared" si="14"/>
        <v/>
      </c>
      <c r="T507" t="str">
        <f t="shared" si="15"/>
        <v>49</v>
      </c>
    </row>
    <row r="508" spans="1:20">
      <c r="A508">
        <v>6251400486</v>
      </c>
      <c r="B508" t="s">
        <v>1681</v>
      </c>
      <c r="C508">
        <v>3912799240</v>
      </c>
      <c r="D508" t="s">
        <v>1620</v>
      </c>
      <c r="E508" t="s">
        <v>53</v>
      </c>
      <c r="F508" t="s">
        <v>908</v>
      </c>
      <c r="G508">
        <v>4114120</v>
      </c>
      <c r="H508" t="s">
        <v>1628</v>
      </c>
      <c r="I508" t="s">
        <v>1618</v>
      </c>
      <c r="J508">
        <v>4000018757</v>
      </c>
      <c r="K508" t="s">
        <v>47</v>
      </c>
      <c r="L508">
        <v>37596614</v>
      </c>
      <c r="M508" t="s">
        <v>1622</v>
      </c>
      <c r="N508" s="45">
        <v>-1086</v>
      </c>
      <c r="O508">
        <v>3</v>
      </c>
      <c r="P508">
        <v>2026</v>
      </c>
      <c r="Q508">
        <v>17</v>
      </c>
      <c r="R508" t="s">
        <v>1233</v>
      </c>
      <c r="S508" t="str">
        <f t="shared" si="14"/>
        <v/>
      </c>
      <c r="T508" t="str">
        <f t="shared" si="15"/>
        <v>49</v>
      </c>
    </row>
    <row r="509" spans="1:20">
      <c r="A509">
        <v>6251400486</v>
      </c>
      <c r="B509" t="s">
        <v>1681</v>
      </c>
      <c r="C509">
        <v>3912799240</v>
      </c>
      <c r="D509" t="s">
        <v>1620</v>
      </c>
      <c r="E509" t="s">
        <v>53</v>
      </c>
      <c r="F509" t="s">
        <v>909</v>
      </c>
      <c r="G509">
        <v>4114120</v>
      </c>
      <c r="H509" t="s">
        <v>1628</v>
      </c>
      <c r="I509" t="s">
        <v>1618</v>
      </c>
      <c r="J509">
        <v>4000018757</v>
      </c>
      <c r="K509" t="s">
        <v>47</v>
      </c>
      <c r="L509">
        <v>37596614</v>
      </c>
      <c r="M509" t="s">
        <v>1622</v>
      </c>
      <c r="N509" s="45">
        <v>-2815</v>
      </c>
      <c r="O509">
        <v>3</v>
      </c>
      <c r="P509">
        <v>2026</v>
      </c>
      <c r="Q509">
        <v>18</v>
      </c>
      <c r="R509" t="s">
        <v>1233</v>
      </c>
      <c r="S509" t="str">
        <f t="shared" si="14"/>
        <v/>
      </c>
      <c r="T509" t="str">
        <f t="shared" si="15"/>
        <v>49</v>
      </c>
    </row>
    <row r="510" spans="1:20">
      <c r="A510">
        <v>6251400486</v>
      </c>
      <c r="B510" t="s">
        <v>1681</v>
      </c>
      <c r="C510">
        <v>3912799240</v>
      </c>
      <c r="D510" t="s">
        <v>1620</v>
      </c>
      <c r="E510" t="s">
        <v>53</v>
      </c>
      <c r="F510" t="s">
        <v>910</v>
      </c>
      <c r="G510">
        <v>4114120</v>
      </c>
      <c r="H510" t="s">
        <v>1628</v>
      </c>
      <c r="I510" t="s">
        <v>1618</v>
      </c>
      <c r="J510">
        <v>4000018757</v>
      </c>
      <c r="K510" t="s">
        <v>47</v>
      </c>
      <c r="L510">
        <v>37596614</v>
      </c>
      <c r="M510" t="s">
        <v>1622</v>
      </c>
      <c r="N510" s="45">
        <v>-1402</v>
      </c>
      <c r="O510">
        <v>3</v>
      </c>
      <c r="P510">
        <v>2026</v>
      </c>
      <c r="Q510">
        <v>19</v>
      </c>
      <c r="R510" t="s">
        <v>1233</v>
      </c>
      <c r="S510" t="str">
        <f t="shared" si="14"/>
        <v/>
      </c>
      <c r="T510" t="str">
        <f t="shared" si="15"/>
        <v>49</v>
      </c>
    </row>
    <row r="511" spans="1:20">
      <c r="A511">
        <v>6251400486</v>
      </c>
      <c r="B511" t="s">
        <v>1681</v>
      </c>
      <c r="C511">
        <v>3912799240</v>
      </c>
      <c r="D511" t="s">
        <v>1620</v>
      </c>
      <c r="E511" t="s">
        <v>53</v>
      </c>
      <c r="F511" t="s">
        <v>911</v>
      </c>
      <c r="G511">
        <v>4114120</v>
      </c>
      <c r="H511" t="s">
        <v>1628</v>
      </c>
      <c r="I511" t="s">
        <v>1618</v>
      </c>
      <c r="J511">
        <v>4000018757</v>
      </c>
      <c r="K511" t="s">
        <v>47</v>
      </c>
      <c r="L511">
        <v>37596614</v>
      </c>
      <c r="M511" t="s">
        <v>1622</v>
      </c>
      <c r="N511">
        <v>-842</v>
      </c>
      <c r="O511">
        <v>3</v>
      </c>
      <c r="P511">
        <v>2026</v>
      </c>
      <c r="Q511">
        <v>20</v>
      </c>
      <c r="R511" t="s">
        <v>1233</v>
      </c>
      <c r="S511" t="str">
        <f t="shared" si="14"/>
        <v/>
      </c>
      <c r="T511" t="str">
        <f t="shared" si="15"/>
        <v>49</v>
      </c>
    </row>
    <row r="512" spans="1:20">
      <c r="A512">
        <v>6251400486</v>
      </c>
      <c r="B512" t="s">
        <v>1681</v>
      </c>
      <c r="C512">
        <v>3912799240</v>
      </c>
      <c r="D512" t="s">
        <v>1620</v>
      </c>
      <c r="E512" t="s">
        <v>53</v>
      </c>
      <c r="F512" t="s">
        <v>912</v>
      </c>
      <c r="G512">
        <v>4114120</v>
      </c>
      <c r="H512" t="s">
        <v>1628</v>
      </c>
      <c r="I512" t="s">
        <v>1618</v>
      </c>
      <c r="J512">
        <v>4000018757</v>
      </c>
      <c r="K512" t="s">
        <v>47</v>
      </c>
      <c r="L512">
        <v>37596614</v>
      </c>
      <c r="M512" t="s">
        <v>1622</v>
      </c>
      <c r="N512" s="45">
        <v>-1046</v>
      </c>
      <c r="O512">
        <v>3</v>
      </c>
      <c r="P512">
        <v>2026</v>
      </c>
      <c r="Q512">
        <v>21</v>
      </c>
      <c r="R512" t="s">
        <v>1233</v>
      </c>
      <c r="S512" t="str">
        <f t="shared" si="14"/>
        <v/>
      </c>
      <c r="T512" t="str">
        <f t="shared" si="15"/>
        <v>49</v>
      </c>
    </row>
    <row r="513" spans="1:20">
      <c r="A513">
        <v>6251400486</v>
      </c>
      <c r="B513" t="s">
        <v>1681</v>
      </c>
      <c r="C513">
        <v>3912799240</v>
      </c>
      <c r="D513" t="s">
        <v>1620</v>
      </c>
      <c r="E513" t="s">
        <v>53</v>
      </c>
      <c r="F513" t="s">
        <v>913</v>
      </c>
      <c r="G513">
        <v>4114120</v>
      </c>
      <c r="H513" t="s">
        <v>1628</v>
      </c>
      <c r="I513" t="s">
        <v>1618</v>
      </c>
      <c r="J513">
        <v>4000018757</v>
      </c>
      <c r="K513" t="s">
        <v>47</v>
      </c>
      <c r="L513">
        <v>37596614</v>
      </c>
      <c r="M513" t="s">
        <v>1622</v>
      </c>
      <c r="N513" s="45">
        <v>-1205</v>
      </c>
      <c r="O513">
        <v>3</v>
      </c>
      <c r="P513">
        <v>2026</v>
      </c>
      <c r="Q513">
        <v>22</v>
      </c>
      <c r="R513" t="s">
        <v>1233</v>
      </c>
      <c r="S513" t="str">
        <f t="shared" si="14"/>
        <v/>
      </c>
      <c r="T513" t="str">
        <f t="shared" si="15"/>
        <v>49</v>
      </c>
    </row>
    <row r="514" spans="1:20">
      <c r="A514">
        <v>6251400486</v>
      </c>
      <c r="B514" t="s">
        <v>1681</v>
      </c>
      <c r="C514">
        <v>3912799240</v>
      </c>
      <c r="D514" t="s">
        <v>1620</v>
      </c>
      <c r="E514" t="s">
        <v>53</v>
      </c>
      <c r="F514" t="s">
        <v>877</v>
      </c>
      <c r="G514">
        <v>4114120</v>
      </c>
      <c r="H514" t="s">
        <v>1628</v>
      </c>
      <c r="I514" t="s">
        <v>1618</v>
      </c>
      <c r="J514">
        <v>4000018757</v>
      </c>
      <c r="K514" t="s">
        <v>47</v>
      </c>
      <c r="L514">
        <v>37596614</v>
      </c>
      <c r="M514" t="s">
        <v>1622</v>
      </c>
      <c r="N514" s="45">
        <v>-1154</v>
      </c>
      <c r="O514">
        <v>3</v>
      </c>
      <c r="P514">
        <v>2026</v>
      </c>
      <c r="Q514">
        <v>23</v>
      </c>
      <c r="R514" t="s">
        <v>1233</v>
      </c>
      <c r="S514" t="str">
        <f t="shared" si="14"/>
        <v/>
      </c>
      <c r="T514" t="str">
        <f t="shared" si="15"/>
        <v>49</v>
      </c>
    </row>
    <row r="515" spans="1:20">
      <c r="A515">
        <v>6251400486</v>
      </c>
      <c r="B515" t="s">
        <v>1681</v>
      </c>
      <c r="C515">
        <v>3912799240</v>
      </c>
      <c r="D515" t="s">
        <v>1620</v>
      </c>
      <c r="E515" t="s">
        <v>53</v>
      </c>
      <c r="F515" t="s">
        <v>882</v>
      </c>
      <c r="G515">
        <v>4114120</v>
      </c>
      <c r="H515" t="s">
        <v>1628</v>
      </c>
      <c r="I515" t="s">
        <v>1618</v>
      </c>
      <c r="J515">
        <v>4000018757</v>
      </c>
      <c r="K515" t="s">
        <v>47</v>
      </c>
      <c r="L515">
        <v>37596614</v>
      </c>
      <c r="M515" t="s">
        <v>1622</v>
      </c>
      <c r="N515" s="45">
        <v>-1289</v>
      </c>
      <c r="O515">
        <v>3</v>
      </c>
      <c r="P515">
        <v>2026</v>
      </c>
      <c r="Q515">
        <v>24</v>
      </c>
      <c r="R515" t="s">
        <v>1233</v>
      </c>
      <c r="S515" t="str">
        <f t="shared" ref="S515:S541" si="16">+IFERROR(MONTH(R515),"")</f>
        <v/>
      </c>
      <c r="T515" t="str">
        <f t="shared" ref="T515:T541" si="17">+RIGHT(F515,2)</f>
        <v>49</v>
      </c>
    </row>
    <row r="516" spans="1:20">
      <c r="A516">
        <v>6251400486</v>
      </c>
      <c r="B516" t="s">
        <v>1681</v>
      </c>
      <c r="C516">
        <v>3912799240</v>
      </c>
      <c r="D516" t="s">
        <v>1620</v>
      </c>
      <c r="E516" t="s">
        <v>53</v>
      </c>
      <c r="F516" t="s">
        <v>883</v>
      </c>
      <c r="G516">
        <v>4114120</v>
      </c>
      <c r="H516" t="s">
        <v>1628</v>
      </c>
      <c r="I516" t="s">
        <v>1618</v>
      </c>
      <c r="J516">
        <v>4000018757</v>
      </c>
      <c r="K516" t="s">
        <v>47</v>
      </c>
      <c r="L516">
        <v>37596614</v>
      </c>
      <c r="M516" t="s">
        <v>1622</v>
      </c>
      <c r="N516">
        <v>-615</v>
      </c>
      <c r="O516">
        <v>3</v>
      </c>
      <c r="P516">
        <v>2026</v>
      </c>
      <c r="Q516">
        <v>25</v>
      </c>
      <c r="R516" t="s">
        <v>1233</v>
      </c>
      <c r="S516" t="str">
        <f t="shared" si="16"/>
        <v/>
      </c>
      <c r="T516" t="str">
        <f t="shared" si="17"/>
        <v>49</v>
      </c>
    </row>
    <row r="517" spans="1:20">
      <c r="A517">
        <v>6251400486</v>
      </c>
      <c r="B517" t="s">
        <v>1681</v>
      </c>
      <c r="C517">
        <v>3912799240</v>
      </c>
      <c r="D517" t="s">
        <v>1620</v>
      </c>
      <c r="E517" t="s">
        <v>53</v>
      </c>
      <c r="F517" t="s">
        <v>884</v>
      </c>
      <c r="G517">
        <v>4114120</v>
      </c>
      <c r="H517" t="s">
        <v>1628</v>
      </c>
      <c r="I517" t="s">
        <v>1618</v>
      </c>
      <c r="J517">
        <v>4000018757</v>
      </c>
      <c r="K517" t="s">
        <v>47</v>
      </c>
      <c r="L517">
        <v>37596614</v>
      </c>
      <c r="M517" t="s">
        <v>1622</v>
      </c>
      <c r="N517" s="45">
        <v>-1613</v>
      </c>
      <c r="O517">
        <v>3</v>
      </c>
      <c r="P517">
        <v>2026</v>
      </c>
      <c r="Q517">
        <v>26</v>
      </c>
      <c r="R517" t="s">
        <v>1233</v>
      </c>
      <c r="S517" t="str">
        <f t="shared" si="16"/>
        <v/>
      </c>
      <c r="T517" t="str">
        <f t="shared" si="17"/>
        <v>49</v>
      </c>
    </row>
    <row r="518" spans="1:20">
      <c r="A518">
        <v>6251400486</v>
      </c>
      <c r="B518" t="s">
        <v>1681</v>
      </c>
      <c r="C518">
        <v>3912799240</v>
      </c>
      <c r="D518" t="s">
        <v>1620</v>
      </c>
      <c r="E518" t="s">
        <v>53</v>
      </c>
      <c r="F518" t="s">
        <v>885</v>
      </c>
      <c r="G518">
        <v>4114120</v>
      </c>
      <c r="H518" t="s">
        <v>1628</v>
      </c>
      <c r="I518" t="s">
        <v>1618</v>
      </c>
      <c r="J518">
        <v>4000018757</v>
      </c>
      <c r="K518" t="s">
        <v>47</v>
      </c>
      <c r="L518">
        <v>37596614</v>
      </c>
      <c r="M518" t="s">
        <v>1622</v>
      </c>
      <c r="N518">
        <v>-575</v>
      </c>
      <c r="O518">
        <v>3</v>
      </c>
      <c r="P518">
        <v>2026</v>
      </c>
      <c r="Q518">
        <v>27</v>
      </c>
      <c r="R518" t="s">
        <v>1233</v>
      </c>
      <c r="S518" t="str">
        <f t="shared" si="16"/>
        <v/>
      </c>
      <c r="T518" t="str">
        <f t="shared" si="17"/>
        <v>49</v>
      </c>
    </row>
    <row r="519" spans="1:20">
      <c r="A519">
        <v>6251400486</v>
      </c>
      <c r="B519" t="s">
        <v>1681</v>
      </c>
      <c r="C519">
        <v>3912799240</v>
      </c>
      <c r="D519" t="s">
        <v>1620</v>
      </c>
      <c r="E519" t="s">
        <v>53</v>
      </c>
      <c r="F519" t="s">
        <v>886</v>
      </c>
      <c r="G519">
        <v>4114120</v>
      </c>
      <c r="H519" t="s">
        <v>1628</v>
      </c>
      <c r="I519" t="s">
        <v>1618</v>
      </c>
      <c r="J519">
        <v>4000018757</v>
      </c>
      <c r="K519" t="s">
        <v>47</v>
      </c>
      <c r="L519">
        <v>37596614</v>
      </c>
      <c r="M519" t="s">
        <v>1622</v>
      </c>
      <c r="N519">
        <v>-611</v>
      </c>
      <c r="O519">
        <v>3</v>
      </c>
      <c r="P519">
        <v>2026</v>
      </c>
      <c r="Q519">
        <v>28</v>
      </c>
      <c r="R519" t="s">
        <v>1233</v>
      </c>
      <c r="S519" t="str">
        <f t="shared" si="16"/>
        <v/>
      </c>
      <c r="T519" t="str">
        <f t="shared" si="17"/>
        <v>49</v>
      </c>
    </row>
    <row r="520" spans="1:20">
      <c r="A520">
        <v>6251400486</v>
      </c>
      <c r="B520" t="s">
        <v>1681</v>
      </c>
      <c r="C520">
        <v>3912799240</v>
      </c>
      <c r="D520" t="s">
        <v>1620</v>
      </c>
      <c r="E520" t="s">
        <v>53</v>
      </c>
      <c r="F520" t="s">
        <v>887</v>
      </c>
      <c r="G520">
        <v>4114120</v>
      </c>
      <c r="H520" t="s">
        <v>1628</v>
      </c>
      <c r="I520" t="s">
        <v>1618</v>
      </c>
      <c r="J520">
        <v>4000018757</v>
      </c>
      <c r="K520" t="s">
        <v>47</v>
      </c>
      <c r="L520">
        <v>37596614</v>
      </c>
      <c r="M520" t="s">
        <v>1622</v>
      </c>
      <c r="N520" s="45">
        <v>-6592</v>
      </c>
      <c r="O520">
        <v>3</v>
      </c>
      <c r="P520">
        <v>2026</v>
      </c>
      <c r="Q520">
        <v>29</v>
      </c>
      <c r="R520" t="s">
        <v>1233</v>
      </c>
      <c r="S520" t="str">
        <f t="shared" si="16"/>
        <v/>
      </c>
      <c r="T520" t="str">
        <f t="shared" si="17"/>
        <v>49</v>
      </c>
    </row>
    <row r="521" spans="1:20">
      <c r="A521">
        <v>6251400486</v>
      </c>
      <c r="B521" t="s">
        <v>1681</v>
      </c>
      <c r="C521">
        <v>3912799240</v>
      </c>
      <c r="D521" t="s">
        <v>1620</v>
      </c>
      <c r="E521" t="s">
        <v>53</v>
      </c>
      <c r="F521" t="s">
        <v>1056</v>
      </c>
      <c r="G521">
        <v>4114120</v>
      </c>
      <c r="H521" t="s">
        <v>1628</v>
      </c>
      <c r="I521" t="s">
        <v>1618</v>
      </c>
      <c r="J521">
        <v>4000018757</v>
      </c>
      <c r="K521" t="s">
        <v>47</v>
      </c>
      <c r="L521">
        <v>37596614</v>
      </c>
      <c r="M521" t="s">
        <v>1622</v>
      </c>
      <c r="N521" s="45">
        <v>-1080</v>
      </c>
      <c r="O521">
        <v>3</v>
      </c>
      <c r="P521">
        <v>2026</v>
      </c>
      <c r="Q521">
        <v>30</v>
      </c>
      <c r="R521" t="s">
        <v>1233</v>
      </c>
      <c r="S521" t="str">
        <f t="shared" si="16"/>
        <v/>
      </c>
      <c r="T521" t="str">
        <f t="shared" si="17"/>
        <v>49</v>
      </c>
    </row>
    <row r="522" spans="1:20">
      <c r="A522">
        <v>6251400486</v>
      </c>
      <c r="B522" t="s">
        <v>1681</v>
      </c>
      <c r="C522">
        <v>3912799240</v>
      </c>
      <c r="D522" t="s">
        <v>1620</v>
      </c>
      <c r="E522" t="s">
        <v>53</v>
      </c>
      <c r="F522" t="s">
        <v>1057</v>
      </c>
      <c r="G522">
        <v>4114120</v>
      </c>
      <c r="H522" t="s">
        <v>1628</v>
      </c>
      <c r="I522" t="s">
        <v>1618</v>
      </c>
      <c r="J522">
        <v>4000018757</v>
      </c>
      <c r="K522" t="s">
        <v>47</v>
      </c>
      <c r="L522">
        <v>37596614</v>
      </c>
      <c r="M522" t="s">
        <v>1622</v>
      </c>
      <c r="N522">
        <v>-986</v>
      </c>
      <c r="O522">
        <v>3</v>
      </c>
      <c r="P522">
        <v>2026</v>
      </c>
      <c r="Q522">
        <v>31</v>
      </c>
      <c r="R522" t="s">
        <v>1233</v>
      </c>
      <c r="S522" t="str">
        <f t="shared" si="16"/>
        <v/>
      </c>
      <c r="T522" t="str">
        <f t="shared" si="17"/>
        <v>49</v>
      </c>
    </row>
    <row r="523" spans="1:20">
      <c r="A523">
        <v>6251400486</v>
      </c>
      <c r="B523" t="s">
        <v>1681</v>
      </c>
      <c r="C523">
        <v>3912799240</v>
      </c>
      <c r="D523" t="s">
        <v>1620</v>
      </c>
      <c r="E523" t="s">
        <v>53</v>
      </c>
      <c r="F523" t="s">
        <v>889</v>
      </c>
      <c r="G523">
        <v>4114120</v>
      </c>
      <c r="H523" t="s">
        <v>1628</v>
      </c>
      <c r="I523" t="s">
        <v>1618</v>
      </c>
      <c r="J523">
        <v>4000018757</v>
      </c>
      <c r="K523" t="s">
        <v>47</v>
      </c>
      <c r="L523">
        <v>37596614</v>
      </c>
      <c r="M523" t="s">
        <v>1622</v>
      </c>
      <c r="N523">
        <v>-39</v>
      </c>
      <c r="O523">
        <v>3</v>
      </c>
      <c r="P523">
        <v>2026</v>
      </c>
      <c r="Q523">
        <v>32</v>
      </c>
      <c r="R523" t="s">
        <v>1233</v>
      </c>
      <c r="S523" t="str">
        <f t="shared" si="16"/>
        <v/>
      </c>
      <c r="T523" t="str">
        <f t="shared" si="17"/>
        <v>49</v>
      </c>
    </row>
    <row r="524" spans="1:20">
      <c r="A524">
        <v>6251400486</v>
      </c>
      <c r="B524" t="s">
        <v>1681</v>
      </c>
      <c r="C524">
        <v>3912799240</v>
      </c>
      <c r="D524" t="s">
        <v>1620</v>
      </c>
      <c r="E524" t="s">
        <v>53</v>
      </c>
      <c r="F524" t="s">
        <v>1058</v>
      </c>
      <c r="G524">
        <v>4114120</v>
      </c>
      <c r="H524" t="s">
        <v>1628</v>
      </c>
      <c r="I524" t="s">
        <v>1618</v>
      </c>
      <c r="J524">
        <v>4000018757</v>
      </c>
      <c r="K524" t="s">
        <v>47</v>
      </c>
      <c r="L524">
        <v>37596614</v>
      </c>
      <c r="M524" t="s">
        <v>1622</v>
      </c>
      <c r="N524">
        <v>-879</v>
      </c>
      <c r="O524">
        <v>3</v>
      </c>
      <c r="P524">
        <v>2026</v>
      </c>
      <c r="Q524">
        <v>33</v>
      </c>
      <c r="R524" t="s">
        <v>1233</v>
      </c>
      <c r="S524" t="str">
        <f t="shared" si="16"/>
        <v/>
      </c>
      <c r="T524" t="str">
        <f t="shared" si="17"/>
        <v>49</v>
      </c>
    </row>
    <row r="525" spans="1:20">
      <c r="A525">
        <v>6251400486</v>
      </c>
      <c r="B525" t="s">
        <v>1681</v>
      </c>
      <c r="C525">
        <v>3912799240</v>
      </c>
      <c r="D525" t="s">
        <v>1620</v>
      </c>
      <c r="E525" t="s">
        <v>53</v>
      </c>
      <c r="F525" t="s">
        <v>890</v>
      </c>
      <c r="G525">
        <v>4114120</v>
      </c>
      <c r="H525" t="s">
        <v>1628</v>
      </c>
      <c r="I525" t="s">
        <v>1618</v>
      </c>
      <c r="J525">
        <v>4000018757</v>
      </c>
      <c r="K525" t="s">
        <v>47</v>
      </c>
      <c r="L525">
        <v>37596614</v>
      </c>
      <c r="M525" t="s">
        <v>1622</v>
      </c>
      <c r="N525">
        <v>-125</v>
      </c>
      <c r="O525">
        <v>3</v>
      </c>
      <c r="P525">
        <v>2026</v>
      </c>
      <c r="Q525">
        <v>34</v>
      </c>
      <c r="R525" t="s">
        <v>1233</v>
      </c>
      <c r="S525" t="str">
        <f t="shared" si="16"/>
        <v/>
      </c>
      <c r="T525" t="str">
        <f t="shared" si="17"/>
        <v>49</v>
      </c>
    </row>
    <row r="526" spans="1:20">
      <c r="A526">
        <v>6251400486</v>
      </c>
      <c r="B526" t="s">
        <v>1681</v>
      </c>
      <c r="C526">
        <v>3912799240</v>
      </c>
      <c r="D526" t="s">
        <v>1620</v>
      </c>
      <c r="E526" t="s">
        <v>53</v>
      </c>
      <c r="F526" t="s">
        <v>891</v>
      </c>
      <c r="G526">
        <v>4114120</v>
      </c>
      <c r="H526" t="s">
        <v>1628</v>
      </c>
      <c r="I526" t="s">
        <v>1618</v>
      </c>
      <c r="J526">
        <v>4000018757</v>
      </c>
      <c r="K526" t="s">
        <v>47</v>
      </c>
      <c r="L526">
        <v>37596614</v>
      </c>
      <c r="M526" t="s">
        <v>1622</v>
      </c>
      <c r="N526" s="45">
        <v>-1268</v>
      </c>
      <c r="O526">
        <v>3</v>
      </c>
      <c r="P526">
        <v>2026</v>
      </c>
      <c r="Q526">
        <v>35</v>
      </c>
      <c r="R526" t="s">
        <v>1233</v>
      </c>
      <c r="S526" t="str">
        <f t="shared" si="16"/>
        <v/>
      </c>
      <c r="T526" t="str">
        <f t="shared" si="17"/>
        <v>49</v>
      </c>
    </row>
    <row r="527" spans="1:20">
      <c r="A527">
        <v>6251400486</v>
      </c>
      <c r="B527" t="s">
        <v>1681</v>
      </c>
      <c r="C527">
        <v>3912799240</v>
      </c>
      <c r="D527" t="s">
        <v>1620</v>
      </c>
      <c r="E527" t="s">
        <v>53</v>
      </c>
      <c r="F527" t="s">
        <v>892</v>
      </c>
      <c r="G527">
        <v>4114120</v>
      </c>
      <c r="H527" t="s">
        <v>1628</v>
      </c>
      <c r="I527" t="s">
        <v>1618</v>
      </c>
      <c r="J527">
        <v>4000018757</v>
      </c>
      <c r="K527" t="s">
        <v>47</v>
      </c>
      <c r="L527">
        <v>37596614</v>
      </c>
      <c r="M527" t="s">
        <v>1622</v>
      </c>
      <c r="N527">
        <v>-946</v>
      </c>
      <c r="O527">
        <v>3</v>
      </c>
      <c r="P527">
        <v>2026</v>
      </c>
      <c r="Q527">
        <v>36</v>
      </c>
      <c r="R527" t="s">
        <v>1233</v>
      </c>
      <c r="S527" t="str">
        <f t="shared" si="16"/>
        <v/>
      </c>
      <c r="T527" t="str">
        <f t="shared" si="17"/>
        <v>49</v>
      </c>
    </row>
    <row r="528" spans="1:20">
      <c r="A528">
        <v>6251400486</v>
      </c>
      <c r="B528" t="s">
        <v>1681</v>
      </c>
      <c r="C528">
        <v>3912799240</v>
      </c>
      <c r="D528" t="s">
        <v>1620</v>
      </c>
      <c r="E528" t="s">
        <v>53</v>
      </c>
      <c r="F528" t="s">
        <v>893</v>
      </c>
      <c r="G528">
        <v>4114120</v>
      </c>
      <c r="H528" t="s">
        <v>1628</v>
      </c>
      <c r="I528" t="s">
        <v>1618</v>
      </c>
      <c r="J528">
        <v>4000018757</v>
      </c>
      <c r="K528" t="s">
        <v>47</v>
      </c>
      <c r="L528">
        <v>37596614</v>
      </c>
      <c r="M528" t="s">
        <v>1622</v>
      </c>
      <c r="N528" s="45">
        <v>-1156</v>
      </c>
      <c r="O528">
        <v>3</v>
      </c>
      <c r="P528">
        <v>2026</v>
      </c>
      <c r="Q528">
        <v>37</v>
      </c>
      <c r="R528" t="s">
        <v>1233</v>
      </c>
      <c r="S528" t="str">
        <f t="shared" si="16"/>
        <v/>
      </c>
      <c r="T528" t="str">
        <f t="shared" si="17"/>
        <v>49</v>
      </c>
    </row>
    <row r="529" spans="1:20">
      <c r="A529">
        <v>6251400486</v>
      </c>
      <c r="B529" t="s">
        <v>1681</v>
      </c>
      <c r="C529">
        <v>3912799240</v>
      </c>
      <c r="D529" t="s">
        <v>1620</v>
      </c>
      <c r="E529" t="s">
        <v>53</v>
      </c>
      <c r="F529" t="s">
        <v>894</v>
      </c>
      <c r="G529">
        <v>4114120</v>
      </c>
      <c r="H529" t="s">
        <v>1628</v>
      </c>
      <c r="I529" t="s">
        <v>1618</v>
      </c>
      <c r="J529">
        <v>4000018757</v>
      </c>
      <c r="K529" t="s">
        <v>47</v>
      </c>
      <c r="L529">
        <v>37596614</v>
      </c>
      <c r="M529" t="s">
        <v>1622</v>
      </c>
      <c r="N529">
        <v>-590</v>
      </c>
      <c r="O529">
        <v>3</v>
      </c>
      <c r="P529">
        <v>2026</v>
      </c>
      <c r="Q529">
        <v>38</v>
      </c>
      <c r="R529" t="s">
        <v>1233</v>
      </c>
      <c r="S529" t="str">
        <f t="shared" si="16"/>
        <v/>
      </c>
      <c r="T529" t="str">
        <f t="shared" si="17"/>
        <v>49</v>
      </c>
    </row>
    <row r="530" spans="1:20">
      <c r="A530">
        <v>6251400486</v>
      </c>
      <c r="B530" t="s">
        <v>1681</v>
      </c>
      <c r="C530">
        <v>3912799240</v>
      </c>
      <c r="D530" t="s">
        <v>1620</v>
      </c>
      <c r="E530" t="s">
        <v>53</v>
      </c>
      <c r="F530" t="s">
        <v>895</v>
      </c>
      <c r="G530">
        <v>4114120</v>
      </c>
      <c r="H530" t="s">
        <v>1628</v>
      </c>
      <c r="I530" t="s">
        <v>1618</v>
      </c>
      <c r="J530">
        <v>4000018757</v>
      </c>
      <c r="K530" t="s">
        <v>47</v>
      </c>
      <c r="L530">
        <v>37596614</v>
      </c>
      <c r="M530" t="s">
        <v>1622</v>
      </c>
      <c r="N530" s="45">
        <v>-1358</v>
      </c>
      <c r="O530">
        <v>3</v>
      </c>
      <c r="P530">
        <v>2026</v>
      </c>
      <c r="Q530">
        <v>39</v>
      </c>
      <c r="R530" t="s">
        <v>1233</v>
      </c>
      <c r="S530" t="str">
        <f t="shared" si="16"/>
        <v/>
      </c>
      <c r="T530" t="str">
        <f t="shared" si="17"/>
        <v>49</v>
      </c>
    </row>
    <row r="531" spans="1:20">
      <c r="A531">
        <v>6251400486</v>
      </c>
      <c r="B531" t="s">
        <v>1681</v>
      </c>
      <c r="C531">
        <v>3912799240</v>
      </c>
      <c r="D531" t="s">
        <v>1620</v>
      </c>
      <c r="E531" t="s">
        <v>53</v>
      </c>
      <c r="F531" t="s">
        <v>896</v>
      </c>
      <c r="G531">
        <v>4114120</v>
      </c>
      <c r="H531" t="s">
        <v>1628</v>
      </c>
      <c r="I531" t="s">
        <v>1618</v>
      </c>
      <c r="J531">
        <v>4000018757</v>
      </c>
      <c r="K531" t="s">
        <v>47</v>
      </c>
      <c r="L531">
        <v>37596614</v>
      </c>
      <c r="M531" t="s">
        <v>1622</v>
      </c>
      <c r="N531">
        <v>-795</v>
      </c>
      <c r="O531">
        <v>3</v>
      </c>
      <c r="P531">
        <v>2026</v>
      </c>
      <c r="Q531">
        <v>40</v>
      </c>
      <c r="R531" t="s">
        <v>1233</v>
      </c>
      <c r="S531" t="str">
        <f t="shared" si="16"/>
        <v/>
      </c>
      <c r="T531" t="str">
        <f t="shared" si="17"/>
        <v>49</v>
      </c>
    </row>
    <row r="532" spans="1:20">
      <c r="A532">
        <v>6251445940</v>
      </c>
      <c r="B532" t="s">
        <v>1681</v>
      </c>
      <c r="C532">
        <v>3912800962</v>
      </c>
      <c r="D532" t="s">
        <v>1617</v>
      </c>
      <c r="E532" t="s">
        <v>53</v>
      </c>
      <c r="F532" t="s">
        <v>758</v>
      </c>
      <c r="G532">
        <v>4112401</v>
      </c>
      <c r="H532" t="s">
        <v>960</v>
      </c>
      <c r="I532" t="s">
        <v>1618</v>
      </c>
      <c r="J532">
        <v>4000018757</v>
      </c>
      <c r="K532" t="s">
        <v>47</v>
      </c>
      <c r="L532">
        <v>37596887</v>
      </c>
      <c r="M532" t="s">
        <v>1682</v>
      </c>
      <c r="N532" s="45">
        <v>-2692</v>
      </c>
      <c r="O532">
        <v>3</v>
      </c>
      <c r="P532">
        <v>2026</v>
      </c>
      <c r="Q532">
        <v>1</v>
      </c>
      <c r="R532" s="20">
        <v>46112</v>
      </c>
      <c r="S532">
        <f t="shared" si="16"/>
        <v>3</v>
      </c>
      <c r="T532" t="str">
        <f t="shared" si="17"/>
        <v>57</v>
      </c>
    </row>
    <row r="533" spans="1:20">
      <c r="A533">
        <v>6251445940</v>
      </c>
      <c r="B533" t="s">
        <v>1681</v>
      </c>
      <c r="C533">
        <v>3912800962</v>
      </c>
      <c r="D533" t="s">
        <v>1617</v>
      </c>
      <c r="E533" t="s">
        <v>53</v>
      </c>
      <c r="F533" t="s">
        <v>759</v>
      </c>
      <c r="G533">
        <v>4112401</v>
      </c>
      <c r="H533" t="s">
        <v>960</v>
      </c>
      <c r="I533" t="s">
        <v>1618</v>
      </c>
      <c r="J533">
        <v>4000018757</v>
      </c>
      <c r="K533" t="s">
        <v>47</v>
      </c>
      <c r="L533">
        <v>37596887</v>
      </c>
      <c r="M533" t="s">
        <v>1682</v>
      </c>
      <c r="N533" s="45">
        <v>-19609</v>
      </c>
      <c r="O533">
        <v>3</v>
      </c>
      <c r="P533">
        <v>2026</v>
      </c>
      <c r="Q533">
        <v>2</v>
      </c>
      <c r="R533" s="20">
        <v>46112</v>
      </c>
      <c r="S533">
        <f t="shared" si="16"/>
        <v>3</v>
      </c>
      <c r="T533" t="str">
        <f t="shared" si="17"/>
        <v>57</v>
      </c>
    </row>
    <row r="534" spans="1:20">
      <c r="A534">
        <v>6251445940</v>
      </c>
      <c r="B534" t="s">
        <v>1681</v>
      </c>
      <c r="C534">
        <v>3912800962</v>
      </c>
      <c r="D534" t="s">
        <v>1617</v>
      </c>
      <c r="E534" t="s">
        <v>53</v>
      </c>
      <c r="F534" t="s">
        <v>761</v>
      </c>
      <c r="G534">
        <v>4112401</v>
      </c>
      <c r="H534" t="s">
        <v>960</v>
      </c>
      <c r="I534" t="s">
        <v>1618</v>
      </c>
      <c r="J534">
        <v>4000018757</v>
      </c>
      <c r="K534" t="s">
        <v>47</v>
      </c>
      <c r="L534">
        <v>37596887</v>
      </c>
      <c r="M534" t="s">
        <v>1682</v>
      </c>
      <c r="N534">
        <v>-269</v>
      </c>
      <c r="O534">
        <v>3</v>
      </c>
      <c r="P534">
        <v>2026</v>
      </c>
      <c r="Q534">
        <v>3</v>
      </c>
      <c r="R534" s="20">
        <v>46112</v>
      </c>
      <c r="S534">
        <f t="shared" si="16"/>
        <v>3</v>
      </c>
      <c r="T534" t="str">
        <f t="shared" si="17"/>
        <v>57</v>
      </c>
    </row>
    <row r="535" spans="1:20">
      <c r="A535">
        <v>6251445945</v>
      </c>
      <c r="B535" t="s">
        <v>1681</v>
      </c>
      <c r="C535">
        <v>3912800963</v>
      </c>
      <c r="D535" t="s">
        <v>1617</v>
      </c>
      <c r="E535" t="s">
        <v>53</v>
      </c>
      <c r="F535" t="s">
        <v>728</v>
      </c>
      <c r="G535">
        <v>4112401</v>
      </c>
      <c r="H535" t="s">
        <v>960</v>
      </c>
      <c r="I535" t="s">
        <v>1618</v>
      </c>
      <c r="J535">
        <v>4000018757</v>
      </c>
      <c r="K535" t="s">
        <v>47</v>
      </c>
      <c r="L535">
        <v>37596888</v>
      </c>
      <c r="M535" t="s">
        <v>1682</v>
      </c>
      <c r="N535" s="45">
        <v>-52092</v>
      </c>
      <c r="O535">
        <v>3</v>
      </c>
      <c r="P535">
        <v>2026</v>
      </c>
      <c r="Q535">
        <v>1</v>
      </c>
      <c r="R535" s="20">
        <v>46112</v>
      </c>
      <c r="S535">
        <f t="shared" si="16"/>
        <v>3</v>
      </c>
      <c r="T535" t="str">
        <f t="shared" si="17"/>
        <v>57</v>
      </c>
    </row>
    <row r="536" spans="1:20">
      <c r="A536">
        <v>6251445945</v>
      </c>
      <c r="B536" t="s">
        <v>1681</v>
      </c>
      <c r="C536">
        <v>3912800963</v>
      </c>
      <c r="D536" t="s">
        <v>1617</v>
      </c>
      <c r="E536" t="s">
        <v>53</v>
      </c>
      <c r="F536" t="s">
        <v>744</v>
      </c>
      <c r="G536">
        <v>4112401</v>
      </c>
      <c r="H536" t="s">
        <v>960</v>
      </c>
      <c r="I536" t="s">
        <v>1618</v>
      </c>
      <c r="J536">
        <v>4000018757</v>
      </c>
      <c r="K536" t="s">
        <v>47</v>
      </c>
      <c r="L536">
        <v>37596888</v>
      </c>
      <c r="M536" t="s">
        <v>1682</v>
      </c>
      <c r="N536" s="45">
        <v>-5364</v>
      </c>
      <c r="O536">
        <v>3</v>
      </c>
      <c r="P536">
        <v>2026</v>
      </c>
      <c r="Q536">
        <v>2</v>
      </c>
      <c r="R536" s="20">
        <v>46112</v>
      </c>
      <c r="S536">
        <f t="shared" si="16"/>
        <v>3</v>
      </c>
      <c r="T536" t="str">
        <f t="shared" si="17"/>
        <v>49</v>
      </c>
    </row>
    <row r="537" spans="1:20">
      <c r="A537">
        <v>6251452751</v>
      </c>
      <c r="B537" t="s">
        <v>1681</v>
      </c>
      <c r="C537">
        <v>3912801250</v>
      </c>
      <c r="D537" t="s">
        <v>1617</v>
      </c>
      <c r="E537" t="s">
        <v>53</v>
      </c>
      <c r="F537" t="s">
        <v>759</v>
      </c>
      <c r="G537">
        <v>4112401</v>
      </c>
      <c r="H537" t="s">
        <v>960</v>
      </c>
      <c r="I537" t="s">
        <v>1618</v>
      </c>
      <c r="J537">
        <v>4000018757</v>
      </c>
      <c r="K537" t="s">
        <v>47</v>
      </c>
      <c r="L537">
        <v>37596934</v>
      </c>
      <c r="M537" t="s">
        <v>1683</v>
      </c>
      <c r="N537" s="45">
        <v>-14350</v>
      </c>
      <c r="O537">
        <v>3</v>
      </c>
      <c r="P537">
        <v>2026</v>
      </c>
      <c r="Q537">
        <v>1</v>
      </c>
      <c r="R537" s="20">
        <v>46112</v>
      </c>
      <c r="S537">
        <f t="shared" si="16"/>
        <v>3</v>
      </c>
      <c r="T537" t="str">
        <f t="shared" si="17"/>
        <v>57</v>
      </c>
    </row>
    <row r="538" spans="1:20">
      <c r="A538">
        <v>6251452751</v>
      </c>
      <c r="B538" t="s">
        <v>1681</v>
      </c>
      <c r="C538">
        <v>3912801250</v>
      </c>
      <c r="D538" t="s">
        <v>1617</v>
      </c>
      <c r="E538" t="s">
        <v>53</v>
      </c>
      <c r="F538" t="s">
        <v>760</v>
      </c>
      <c r="G538">
        <v>4112401</v>
      </c>
      <c r="H538" t="s">
        <v>960</v>
      </c>
      <c r="I538" t="s">
        <v>1618</v>
      </c>
      <c r="J538">
        <v>4000018757</v>
      </c>
      <c r="K538" t="s">
        <v>47</v>
      </c>
      <c r="L538">
        <v>37596934</v>
      </c>
      <c r="M538" t="s">
        <v>1683</v>
      </c>
      <c r="N538">
        <v>-71</v>
      </c>
      <c r="O538">
        <v>3</v>
      </c>
      <c r="P538">
        <v>2026</v>
      </c>
      <c r="Q538">
        <v>3</v>
      </c>
      <c r="R538" s="20">
        <v>46112</v>
      </c>
      <c r="S538">
        <f t="shared" si="16"/>
        <v>3</v>
      </c>
      <c r="T538" t="str">
        <f t="shared" si="17"/>
        <v>13</v>
      </c>
    </row>
    <row r="539" spans="1:20">
      <c r="A539">
        <v>6251452751</v>
      </c>
      <c r="B539" t="s">
        <v>1681</v>
      </c>
      <c r="C539">
        <v>3912801250</v>
      </c>
      <c r="D539" t="s">
        <v>1617</v>
      </c>
      <c r="E539" t="s">
        <v>53</v>
      </c>
      <c r="F539" t="s">
        <v>959</v>
      </c>
      <c r="G539">
        <v>4112401</v>
      </c>
      <c r="H539" t="s">
        <v>960</v>
      </c>
      <c r="I539" t="s">
        <v>1618</v>
      </c>
      <c r="J539">
        <v>4000018757</v>
      </c>
      <c r="K539" t="s">
        <v>47</v>
      </c>
      <c r="L539">
        <v>37596934</v>
      </c>
      <c r="M539" t="s">
        <v>1683</v>
      </c>
      <c r="N539">
        <v>-670</v>
      </c>
      <c r="O539">
        <v>3</v>
      </c>
      <c r="P539">
        <v>2026</v>
      </c>
      <c r="Q539">
        <v>4</v>
      </c>
      <c r="R539" s="20">
        <v>46112</v>
      </c>
      <c r="S539">
        <f t="shared" si="16"/>
        <v>3</v>
      </c>
      <c r="T539" t="str">
        <f t="shared" si="17"/>
        <v>49</v>
      </c>
    </row>
    <row r="540" spans="1:20">
      <c r="A540">
        <v>6251452751</v>
      </c>
      <c r="B540" t="s">
        <v>1681</v>
      </c>
      <c r="C540">
        <v>3912801250</v>
      </c>
      <c r="D540" t="s">
        <v>1617</v>
      </c>
      <c r="E540" t="s">
        <v>53</v>
      </c>
      <c r="F540" t="s">
        <v>1022</v>
      </c>
      <c r="G540">
        <v>4112401</v>
      </c>
      <c r="H540" t="s">
        <v>960</v>
      </c>
      <c r="I540" t="s">
        <v>1618</v>
      </c>
      <c r="J540">
        <v>4000018757</v>
      </c>
      <c r="K540" t="s">
        <v>47</v>
      </c>
      <c r="L540">
        <v>37596934</v>
      </c>
      <c r="M540" t="s">
        <v>1683</v>
      </c>
      <c r="N540">
        <v>-707</v>
      </c>
      <c r="O540">
        <v>3</v>
      </c>
      <c r="P540">
        <v>2026</v>
      </c>
      <c r="Q540">
        <v>5</v>
      </c>
      <c r="R540" s="20">
        <v>46112</v>
      </c>
      <c r="S540">
        <f t="shared" si="16"/>
        <v>3</v>
      </c>
      <c r="T540" t="str">
        <f t="shared" si="17"/>
        <v>43</v>
      </c>
    </row>
    <row r="541" spans="1:20">
      <c r="A541">
        <v>6251452751</v>
      </c>
      <c r="B541" t="s">
        <v>1681</v>
      </c>
      <c r="C541">
        <v>3912801250</v>
      </c>
      <c r="D541" t="s">
        <v>1617</v>
      </c>
      <c r="E541" t="s">
        <v>53</v>
      </c>
      <c r="F541" t="s">
        <v>800</v>
      </c>
      <c r="G541">
        <v>4112401</v>
      </c>
      <c r="H541" t="s">
        <v>960</v>
      </c>
      <c r="I541" t="s">
        <v>1618</v>
      </c>
      <c r="J541">
        <v>4000018757</v>
      </c>
      <c r="K541" t="s">
        <v>47</v>
      </c>
      <c r="L541">
        <v>37596934</v>
      </c>
      <c r="M541" t="s">
        <v>1683</v>
      </c>
      <c r="N541" s="45">
        <v>-2006</v>
      </c>
      <c r="O541">
        <v>3</v>
      </c>
      <c r="P541">
        <v>2026</v>
      </c>
      <c r="Q541">
        <v>6</v>
      </c>
      <c r="R541" s="20">
        <v>46112</v>
      </c>
      <c r="S541">
        <f t="shared" si="16"/>
        <v>3</v>
      </c>
      <c r="T541" t="str">
        <f t="shared" si="17"/>
        <v>57</v>
      </c>
    </row>
  </sheetData>
  <autoFilter ref="A1:T541" xr:uid="{2DA5B609-1E7D-410F-A3EC-9FBC20912F62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91A3D-5E9B-40BD-B6FC-84D110B43D54}">
  <dimension ref="A1:C23"/>
  <sheetViews>
    <sheetView workbookViewId="0">
      <selection activeCell="C4" sqref="C4"/>
    </sheetView>
  </sheetViews>
  <sheetFormatPr baseColWidth="10" defaultRowHeight="14.4"/>
  <cols>
    <col min="1" max="1" width="17.109375" bestFit="1" customWidth="1"/>
    <col min="2" max="2" width="21.6640625" bestFit="1" customWidth="1"/>
  </cols>
  <sheetData>
    <row r="1" spans="1:3">
      <c r="A1" s="132" t="s">
        <v>1197</v>
      </c>
      <c r="B1" s="116">
        <v>2001</v>
      </c>
    </row>
    <row r="3" spans="1:3">
      <c r="A3" s="132" t="s">
        <v>1189</v>
      </c>
      <c r="B3" t="s">
        <v>1600</v>
      </c>
    </row>
    <row r="4" spans="1:3">
      <c r="A4" s="116" t="s">
        <v>1231</v>
      </c>
      <c r="B4" s="137">
        <v>565074503</v>
      </c>
      <c r="C4" s="138">
        <v>0.04</v>
      </c>
    </row>
    <row r="5" spans="1:3">
      <c r="A5" s="116" t="s">
        <v>1243</v>
      </c>
      <c r="B5" s="137">
        <v>76626774</v>
      </c>
    </row>
    <row r="6" spans="1:3">
      <c r="A6" s="116" t="s">
        <v>826</v>
      </c>
      <c r="B6" s="137">
        <v>324000</v>
      </c>
    </row>
    <row r="7" spans="1:3">
      <c r="A7" s="116" t="s">
        <v>1175</v>
      </c>
      <c r="B7" s="137">
        <v>642025277</v>
      </c>
    </row>
    <row r="18" spans="1:3">
      <c r="A18" s="132" t="s">
        <v>1197</v>
      </c>
      <c r="B18" s="116">
        <v>2002</v>
      </c>
    </row>
    <row r="20" spans="1:3">
      <c r="A20" s="132" t="s">
        <v>1189</v>
      </c>
      <c r="B20" t="s">
        <v>1600</v>
      </c>
    </row>
    <row r="21" spans="1:3">
      <c r="A21" s="116" t="s">
        <v>1231</v>
      </c>
      <c r="B21" s="137">
        <v>454187830</v>
      </c>
      <c r="C21" s="138">
        <v>0.04</v>
      </c>
    </row>
    <row r="22" spans="1:3">
      <c r="A22" s="116" t="s">
        <v>1243</v>
      </c>
      <c r="B22" s="137">
        <v>65291116</v>
      </c>
    </row>
    <row r="23" spans="1:3">
      <c r="A23" s="116" t="s">
        <v>1175</v>
      </c>
      <c r="B23" s="137">
        <v>519478946</v>
      </c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2DCF-C81C-4CDA-8962-5A1C845C15C3}">
  <dimension ref="A1:AL1063"/>
  <sheetViews>
    <sheetView workbookViewId="0">
      <selection activeCell="AG1" sqref="AG1"/>
    </sheetView>
  </sheetViews>
  <sheetFormatPr baseColWidth="10" defaultRowHeight="14.4"/>
  <cols>
    <col min="33" max="33" width="11.5546875" style="136"/>
  </cols>
  <sheetData>
    <row r="1" spans="1:38">
      <c r="A1" t="s">
        <v>1192</v>
      </c>
      <c r="B1" t="s">
        <v>1193</v>
      </c>
      <c r="C1" t="s">
        <v>1194</v>
      </c>
      <c r="D1" t="s">
        <v>1195</v>
      </c>
      <c r="E1" t="s">
        <v>1196</v>
      </c>
      <c r="F1" t="s">
        <v>21</v>
      </c>
      <c r="G1" t="s">
        <v>1197</v>
      </c>
      <c r="H1" t="s">
        <v>1198</v>
      </c>
      <c r="I1" t="s">
        <v>1199</v>
      </c>
      <c r="J1" t="s">
        <v>1200</v>
      </c>
      <c r="K1" t="s">
        <v>1201</v>
      </c>
      <c r="L1" t="s">
        <v>1202</v>
      </c>
      <c r="M1" t="s">
        <v>1105</v>
      </c>
      <c r="N1" t="s">
        <v>1203</v>
      </c>
      <c r="O1" t="s">
        <v>1204</v>
      </c>
      <c r="P1" t="s">
        <v>1205</v>
      </c>
      <c r="Q1" t="s">
        <v>1206</v>
      </c>
      <c r="R1" t="s">
        <v>1207</v>
      </c>
      <c r="S1" t="s">
        <v>1207</v>
      </c>
      <c r="T1" t="s">
        <v>1208</v>
      </c>
      <c r="U1" t="s">
        <v>1209</v>
      </c>
      <c r="V1" t="s">
        <v>1210</v>
      </c>
      <c r="W1" t="s">
        <v>1211</v>
      </c>
      <c r="X1" t="s">
        <v>1212</v>
      </c>
      <c r="Y1" t="s">
        <v>1206</v>
      </c>
      <c r="Z1" t="s">
        <v>1213</v>
      </c>
      <c r="AA1" t="s">
        <v>1209</v>
      </c>
      <c r="AB1" t="s">
        <v>1214</v>
      </c>
      <c r="AC1" t="s">
        <v>1215</v>
      </c>
      <c r="AD1" t="s">
        <v>1216</v>
      </c>
      <c r="AE1" t="s">
        <v>1217</v>
      </c>
      <c r="AF1" t="s">
        <v>1208</v>
      </c>
      <c r="AG1" t="s">
        <v>1599</v>
      </c>
      <c r="AH1" t="s">
        <v>1218</v>
      </c>
      <c r="AI1" t="s">
        <v>1219</v>
      </c>
      <c r="AJ1" t="s">
        <v>1219</v>
      </c>
      <c r="AK1" t="s">
        <v>1220</v>
      </c>
      <c r="AL1" t="s">
        <v>1221</v>
      </c>
    </row>
    <row r="2" spans="1:38">
      <c r="A2" t="s">
        <v>46</v>
      </c>
      <c r="B2" t="s">
        <v>47</v>
      </c>
      <c r="C2">
        <v>1000730</v>
      </c>
      <c r="D2" t="s">
        <v>1222</v>
      </c>
      <c r="E2">
        <v>6508206851</v>
      </c>
      <c r="F2">
        <v>10</v>
      </c>
      <c r="G2">
        <v>2001</v>
      </c>
      <c r="H2" t="s">
        <v>1223</v>
      </c>
      <c r="I2">
        <v>49</v>
      </c>
      <c r="J2" t="s">
        <v>1224</v>
      </c>
      <c r="K2" t="s">
        <v>1225</v>
      </c>
      <c r="L2">
        <v>490604004</v>
      </c>
      <c r="M2">
        <v>1257819</v>
      </c>
      <c r="N2" t="s">
        <v>1226</v>
      </c>
      <c r="O2" t="s">
        <v>1227</v>
      </c>
      <c r="P2">
        <v>4</v>
      </c>
      <c r="Q2" t="s">
        <v>103</v>
      </c>
      <c r="R2">
        <v>27</v>
      </c>
      <c r="S2">
        <v>1</v>
      </c>
      <c r="T2" s="10">
        <v>12960</v>
      </c>
      <c r="U2" t="s">
        <v>1228</v>
      </c>
      <c r="V2" t="s">
        <v>1229</v>
      </c>
      <c r="W2" t="s">
        <v>1230</v>
      </c>
      <c r="X2">
        <v>4</v>
      </c>
      <c r="Y2" t="s">
        <v>103</v>
      </c>
      <c r="Z2" s="10">
        <v>12960</v>
      </c>
      <c r="AA2" t="s">
        <v>1228</v>
      </c>
      <c r="AB2" t="s">
        <v>53</v>
      </c>
      <c r="AC2" t="s">
        <v>1231</v>
      </c>
      <c r="AD2">
        <v>101</v>
      </c>
      <c r="AE2" t="s">
        <v>1232</v>
      </c>
      <c r="AF2" s="10">
        <v>12960</v>
      </c>
      <c r="AG2" s="136">
        <f>+AF2*100</f>
        <v>1296000</v>
      </c>
      <c r="AH2" s="10">
        <v>12960</v>
      </c>
      <c r="AI2">
        <v>0</v>
      </c>
      <c r="AJ2">
        <v>0</v>
      </c>
      <c r="AK2">
        <v>0</v>
      </c>
      <c r="AL2">
        <v>0</v>
      </c>
    </row>
    <row r="3" spans="1:38">
      <c r="A3" t="s">
        <v>46</v>
      </c>
      <c r="B3" t="s">
        <v>47</v>
      </c>
      <c r="C3">
        <v>1000730</v>
      </c>
      <c r="D3" t="s">
        <v>1222</v>
      </c>
      <c r="E3">
        <v>6508206851</v>
      </c>
      <c r="F3">
        <v>11</v>
      </c>
      <c r="G3">
        <v>2001</v>
      </c>
      <c r="H3" t="s">
        <v>1223</v>
      </c>
      <c r="I3">
        <v>49</v>
      </c>
      <c r="J3" t="s">
        <v>1224</v>
      </c>
      <c r="K3" t="s">
        <v>1225</v>
      </c>
      <c r="L3">
        <v>490604004</v>
      </c>
      <c r="M3">
        <v>1257819</v>
      </c>
      <c r="N3" t="s">
        <v>1226</v>
      </c>
      <c r="O3" t="s">
        <v>1227</v>
      </c>
      <c r="P3">
        <v>1</v>
      </c>
      <c r="Q3" t="s">
        <v>103</v>
      </c>
      <c r="R3">
        <v>1</v>
      </c>
      <c r="S3">
        <v>1</v>
      </c>
      <c r="T3">
        <v>0</v>
      </c>
      <c r="U3" t="s">
        <v>1228</v>
      </c>
      <c r="V3" t="s">
        <v>1229</v>
      </c>
      <c r="W3" t="s">
        <v>1233</v>
      </c>
      <c r="X3">
        <v>0</v>
      </c>
      <c r="Y3" t="s">
        <v>103</v>
      </c>
      <c r="Z3">
        <v>0</v>
      </c>
      <c r="AA3" t="s">
        <v>1228</v>
      </c>
      <c r="AB3" t="s">
        <v>53</v>
      </c>
      <c r="AC3" t="s">
        <v>1231</v>
      </c>
      <c r="AD3">
        <v>101</v>
      </c>
      <c r="AE3" t="s">
        <v>1232</v>
      </c>
      <c r="AF3">
        <v>0</v>
      </c>
      <c r="AG3" s="136">
        <f t="shared" ref="AG3:AG66" si="0">+AF3*100</f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>
      <c r="A4" t="s">
        <v>46</v>
      </c>
      <c r="B4" t="s">
        <v>47</v>
      </c>
      <c r="C4">
        <v>1000730</v>
      </c>
      <c r="D4" t="s">
        <v>1222</v>
      </c>
      <c r="E4">
        <v>6508206851</v>
      </c>
      <c r="F4">
        <v>12</v>
      </c>
      <c r="G4">
        <v>2001</v>
      </c>
      <c r="H4" t="s">
        <v>1223</v>
      </c>
      <c r="I4">
        <v>49</v>
      </c>
      <c r="J4" t="s">
        <v>1224</v>
      </c>
      <c r="K4" t="s">
        <v>1225</v>
      </c>
      <c r="L4">
        <v>490604004</v>
      </c>
      <c r="M4">
        <v>1257819</v>
      </c>
      <c r="N4" t="s">
        <v>1226</v>
      </c>
      <c r="O4" t="s">
        <v>1227</v>
      </c>
      <c r="P4">
        <v>1</v>
      </c>
      <c r="Q4" t="s">
        <v>103</v>
      </c>
      <c r="R4">
        <v>1</v>
      </c>
      <c r="S4">
        <v>1</v>
      </c>
      <c r="T4">
        <v>0</v>
      </c>
      <c r="U4" t="s">
        <v>1228</v>
      </c>
      <c r="V4" t="s">
        <v>1229</v>
      </c>
      <c r="W4" t="s">
        <v>1233</v>
      </c>
      <c r="X4">
        <v>0</v>
      </c>
      <c r="Y4" t="s">
        <v>103</v>
      </c>
      <c r="Z4">
        <v>0</v>
      </c>
      <c r="AA4" t="s">
        <v>1228</v>
      </c>
      <c r="AB4" t="s">
        <v>53</v>
      </c>
      <c r="AC4" t="s">
        <v>1231</v>
      </c>
      <c r="AD4">
        <v>101</v>
      </c>
      <c r="AE4" t="s">
        <v>1232</v>
      </c>
      <c r="AF4">
        <v>0</v>
      </c>
      <c r="AG4" s="136">
        <f t="shared" si="0"/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>
      <c r="A5" t="s">
        <v>46</v>
      </c>
      <c r="B5" t="s">
        <v>47</v>
      </c>
      <c r="C5">
        <v>1000730</v>
      </c>
      <c r="D5" t="s">
        <v>1222</v>
      </c>
      <c r="E5">
        <v>6508206851</v>
      </c>
      <c r="F5">
        <v>13</v>
      </c>
      <c r="G5">
        <v>2001</v>
      </c>
      <c r="H5" t="s">
        <v>1223</v>
      </c>
      <c r="I5">
        <v>49</v>
      </c>
      <c r="J5" t="s">
        <v>1224</v>
      </c>
      <c r="K5" t="s">
        <v>1225</v>
      </c>
      <c r="L5">
        <v>490604004</v>
      </c>
      <c r="M5">
        <v>1257819</v>
      </c>
      <c r="N5" t="s">
        <v>1226</v>
      </c>
      <c r="O5" t="s">
        <v>1227</v>
      </c>
      <c r="P5">
        <v>1</v>
      </c>
      <c r="Q5" t="s">
        <v>103</v>
      </c>
      <c r="R5">
        <v>1</v>
      </c>
      <c r="S5">
        <v>1</v>
      </c>
      <c r="T5">
        <v>0</v>
      </c>
      <c r="U5" t="s">
        <v>1228</v>
      </c>
      <c r="V5" t="s">
        <v>1229</v>
      </c>
      <c r="W5" t="s">
        <v>1233</v>
      </c>
      <c r="X5">
        <v>0</v>
      </c>
      <c r="Y5" t="s">
        <v>103</v>
      </c>
      <c r="Z5">
        <v>0</v>
      </c>
      <c r="AA5" t="s">
        <v>1228</v>
      </c>
      <c r="AB5" t="s">
        <v>53</v>
      </c>
      <c r="AC5" t="s">
        <v>1231</v>
      </c>
      <c r="AD5">
        <v>101</v>
      </c>
      <c r="AE5" t="s">
        <v>1232</v>
      </c>
      <c r="AF5">
        <v>0</v>
      </c>
      <c r="AG5" s="136">
        <f t="shared" si="0"/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>
      <c r="A6" t="s">
        <v>46</v>
      </c>
      <c r="B6" t="s">
        <v>47</v>
      </c>
      <c r="C6">
        <v>1000730</v>
      </c>
      <c r="D6" t="s">
        <v>1222</v>
      </c>
      <c r="E6">
        <v>6508206851</v>
      </c>
      <c r="F6">
        <v>14</v>
      </c>
      <c r="G6">
        <v>2001</v>
      </c>
      <c r="H6" t="s">
        <v>1223</v>
      </c>
      <c r="I6">
        <v>49</v>
      </c>
      <c r="J6" t="s">
        <v>1224</v>
      </c>
      <c r="K6" t="s">
        <v>1225</v>
      </c>
      <c r="L6">
        <v>490604004</v>
      </c>
      <c r="M6">
        <v>1257819</v>
      </c>
      <c r="N6" t="s">
        <v>1226</v>
      </c>
      <c r="O6" t="s">
        <v>1227</v>
      </c>
      <c r="P6">
        <v>1</v>
      </c>
      <c r="Q6" t="s">
        <v>103</v>
      </c>
      <c r="R6">
        <v>1</v>
      </c>
      <c r="S6">
        <v>1</v>
      </c>
      <c r="T6">
        <v>0</v>
      </c>
      <c r="U6" t="s">
        <v>1228</v>
      </c>
      <c r="V6" t="s">
        <v>1229</v>
      </c>
      <c r="W6" t="s">
        <v>1233</v>
      </c>
      <c r="X6">
        <v>0</v>
      </c>
      <c r="Y6" t="s">
        <v>103</v>
      </c>
      <c r="Z6">
        <v>0</v>
      </c>
      <c r="AA6" t="s">
        <v>1228</v>
      </c>
      <c r="AB6" t="s">
        <v>53</v>
      </c>
      <c r="AC6" t="s">
        <v>1231</v>
      </c>
      <c r="AD6">
        <v>101</v>
      </c>
      <c r="AE6" t="s">
        <v>1232</v>
      </c>
      <c r="AF6">
        <v>0</v>
      </c>
      <c r="AG6" s="136">
        <f t="shared" si="0"/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>
      <c r="A7" t="s">
        <v>46</v>
      </c>
      <c r="B7" t="s">
        <v>47</v>
      </c>
      <c r="C7">
        <v>1000730</v>
      </c>
      <c r="D7" t="s">
        <v>1234</v>
      </c>
      <c r="E7">
        <v>6508208557</v>
      </c>
      <c r="F7">
        <v>10</v>
      </c>
      <c r="G7">
        <v>2001</v>
      </c>
      <c r="H7" t="s">
        <v>1223</v>
      </c>
      <c r="I7">
        <v>57</v>
      </c>
      <c r="J7" t="s">
        <v>1224</v>
      </c>
      <c r="K7" t="s">
        <v>1235</v>
      </c>
      <c r="L7">
        <v>570301003</v>
      </c>
      <c r="M7">
        <v>107162</v>
      </c>
      <c r="N7" t="s">
        <v>1236</v>
      </c>
      <c r="O7" t="s">
        <v>1237</v>
      </c>
      <c r="P7">
        <v>1</v>
      </c>
      <c r="Q7" t="s">
        <v>110</v>
      </c>
      <c r="R7">
        <v>14</v>
      </c>
      <c r="S7">
        <v>1</v>
      </c>
      <c r="T7" s="10">
        <v>1150.52</v>
      </c>
      <c r="U7" t="s">
        <v>1228</v>
      </c>
      <c r="V7" t="s">
        <v>1230</v>
      </c>
      <c r="W7" t="s">
        <v>1229</v>
      </c>
      <c r="X7">
        <v>1</v>
      </c>
      <c r="Y7" t="s">
        <v>110</v>
      </c>
      <c r="Z7" s="10">
        <v>1150.52</v>
      </c>
      <c r="AA7" t="s">
        <v>1228</v>
      </c>
      <c r="AB7" t="s">
        <v>53</v>
      </c>
      <c r="AC7" t="s">
        <v>1231</v>
      </c>
      <c r="AD7">
        <v>101</v>
      </c>
      <c r="AE7" t="s">
        <v>1232</v>
      </c>
      <c r="AF7" s="10">
        <v>1150.52</v>
      </c>
      <c r="AG7" s="136">
        <f t="shared" si="0"/>
        <v>115052</v>
      </c>
      <c r="AH7" s="10">
        <v>1150.52</v>
      </c>
      <c r="AI7">
        <v>0</v>
      </c>
      <c r="AJ7">
        <v>0</v>
      </c>
      <c r="AK7">
        <v>0</v>
      </c>
      <c r="AL7">
        <v>0</v>
      </c>
    </row>
    <row r="8" spans="1:38">
      <c r="A8" t="s">
        <v>46</v>
      </c>
      <c r="B8" t="s">
        <v>47</v>
      </c>
      <c r="C8">
        <v>1000730</v>
      </c>
      <c r="D8" t="s">
        <v>1234</v>
      </c>
      <c r="E8">
        <v>6508208557</v>
      </c>
      <c r="F8">
        <v>20</v>
      </c>
      <c r="G8">
        <v>2001</v>
      </c>
      <c r="H8" t="s">
        <v>1223</v>
      </c>
      <c r="I8">
        <v>57</v>
      </c>
      <c r="J8" t="s">
        <v>1224</v>
      </c>
      <c r="K8" t="s">
        <v>1235</v>
      </c>
      <c r="L8">
        <v>570301003</v>
      </c>
      <c r="M8">
        <v>225516</v>
      </c>
      <c r="N8" t="s">
        <v>1238</v>
      </c>
      <c r="O8" t="s">
        <v>1237</v>
      </c>
      <c r="P8">
        <v>3</v>
      </c>
      <c r="Q8" t="s">
        <v>110</v>
      </c>
      <c r="R8">
        <v>21</v>
      </c>
      <c r="S8">
        <v>1</v>
      </c>
      <c r="T8" s="10">
        <v>4513.32</v>
      </c>
      <c r="U8" t="s">
        <v>1228</v>
      </c>
      <c r="V8" t="s">
        <v>1230</v>
      </c>
      <c r="W8" t="s">
        <v>1229</v>
      </c>
      <c r="X8">
        <v>2</v>
      </c>
      <c r="Y8" t="s">
        <v>110</v>
      </c>
      <c r="Z8" s="10">
        <v>3008.88</v>
      </c>
      <c r="AA8" t="s">
        <v>1228</v>
      </c>
      <c r="AB8" t="s">
        <v>53</v>
      </c>
      <c r="AC8" t="s">
        <v>1231</v>
      </c>
      <c r="AD8">
        <v>101</v>
      </c>
      <c r="AE8" t="s">
        <v>1232</v>
      </c>
      <c r="AF8" s="10">
        <v>4513.32</v>
      </c>
      <c r="AG8" s="136">
        <f t="shared" si="0"/>
        <v>451332</v>
      </c>
      <c r="AH8" s="10">
        <v>3008.88</v>
      </c>
      <c r="AI8">
        <v>0</v>
      </c>
      <c r="AJ8">
        <v>0</v>
      </c>
      <c r="AK8">
        <v>0</v>
      </c>
      <c r="AL8">
        <v>0</v>
      </c>
    </row>
    <row r="9" spans="1:38">
      <c r="A9" t="s">
        <v>46</v>
      </c>
      <c r="B9" t="s">
        <v>47</v>
      </c>
      <c r="C9">
        <v>1000730</v>
      </c>
      <c r="D9" t="s">
        <v>1234</v>
      </c>
      <c r="E9">
        <v>6508208557</v>
      </c>
      <c r="F9">
        <v>30</v>
      </c>
      <c r="G9">
        <v>2001</v>
      </c>
      <c r="H9" t="s">
        <v>1223</v>
      </c>
      <c r="I9">
        <v>57</v>
      </c>
      <c r="J9" t="s">
        <v>1224</v>
      </c>
      <c r="K9" t="s">
        <v>1235</v>
      </c>
      <c r="L9">
        <v>570301003</v>
      </c>
      <c r="M9">
        <v>1206928</v>
      </c>
      <c r="N9" t="s">
        <v>1239</v>
      </c>
      <c r="O9" t="s">
        <v>1237</v>
      </c>
      <c r="P9">
        <v>9</v>
      </c>
      <c r="Q9" t="s">
        <v>1240</v>
      </c>
      <c r="R9">
        <v>115</v>
      </c>
      <c r="S9">
        <v>1</v>
      </c>
      <c r="T9" s="10">
        <v>7511.62</v>
      </c>
      <c r="U9" t="s">
        <v>1228</v>
      </c>
      <c r="V9" t="s">
        <v>1230</v>
      </c>
      <c r="W9" t="s">
        <v>1229</v>
      </c>
      <c r="X9">
        <v>9</v>
      </c>
      <c r="Y9" t="s">
        <v>1240</v>
      </c>
      <c r="Z9" s="10">
        <v>7511.62</v>
      </c>
      <c r="AA9" t="s">
        <v>1228</v>
      </c>
      <c r="AB9" t="s">
        <v>53</v>
      </c>
      <c r="AC9" t="s">
        <v>1231</v>
      </c>
      <c r="AD9">
        <v>101</v>
      </c>
      <c r="AE9" t="s">
        <v>1232</v>
      </c>
      <c r="AF9" s="10">
        <v>7511.62</v>
      </c>
      <c r="AG9" s="136">
        <f t="shared" si="0"/>
        <v>751162</v>
      </c>
      <c r="AH9" s="10">
        <v>7511.62</v>
      </c>
      <c r="AI9">
        <v>0</v>
      </c>
      <c r="AJ9">
        <v>0</v>
      </c>
      <c r="AK9">
        <v>0</v>
      </c>
      <c r="AL9">
        <v>0</v>
      </c>
    </row>
    <row r="10" spans="1:38">
      <c r="A10" t="s">
        <v>46</v>
      </c>
      <c r="B10" t="s">
        <v>47</v>
      </c>
      <c r="C10">
        <v>1000730</v>
      </c>
      <c r="D10" t="s">
        <v>1234</v>
      </c>
      <c r="E10">
        <v>6508208557</v>
      </c>
      <c r="F10">
        <v>40</v>
      </c>
      <c r="G10">
        <v>2001</v>
      </c>
      <c r="H10" t="s">
        <v>1223</v>
      </c>
      <c r="I10">
        <v>57</v>
      </c>
      <c r="J10" t="s">
        <v>1224</v>
      </c>
      <c r="K10" t="s">
        <v>1235</v>
      </c>
      <c r="L10">
        <v>570301003</v>
      </c>
      <c r="M10">
        <v>1206929</v>
      </c>
      <c r="N10" t="s">
        <v>1241</v>
      </c>
      <c r="O10" t="s">
        <v>1237</v>
      </c>
      <c r="P10">
        <v>11</v>
      </c>
      <c r="Q10" t="s">
        <v>1240</v>
      </c>
      <c r="R10">
        <v>48</v>
      </c>
      <c r="S10">
        <v>1</v>
      </c>
      <c r="T10" s="10">
        <v>7263.59</v>
      </c>
      <c r="U10" t="s">
        <v>1228</v>
      </c>
      <c r="V10" t="s">
        <v>1230</v>
      </c>
      <c r="W10" t="s">
        <v>1229</v>
      </c>
      <c r="X10">
        <v>11</v>
      </c>
      <c r="Y10" t="s">
        <v>1240</v>
      </c>
      <c r="Z10" s="10">
        <v>7263.59</v>
      </c>
      <c r="AA10" t="s">
        <v>1228</v>
      </c>
      <c r="AB10" t="s">
        <v>53</v>
      </c>
      <c r="AC10" t="s">
        <v>1231</v>
      </c>
      <c r="AD10">
        <v>101</v>
      </c>
      <c r="AE10" t="s">
        <v>1232</v>
      </c>
      <c r="AF10" s="10">
        <v>7263.59</v>
      </c>
      <c r="AG10" s="136">
        <f t="shared" si="0"/>
        <v>726359</v>
      </c>
      <c r="AH10" s="10">
        <v>7263.59</v>
      </c>
      <c r="AI10">
        <v>0</v>
      </c>
      <c r="AJ10">
        <v>0</v>
      </c>
      <c r="AK10">
        <v>0</v>
      </c>
      <c r="AL10">
        <v>0</v>
      </c>
    </row>
    <row r="11" spans="1:38">
      <c r="A11" t="s">
        <v>46</v>
      </c>
      <c r="B11" t="s">
        <v>47</v>
      </c>
      <c r="C11">
        <v>1000730</v>
      </c>
      <c r="D11" t="s">
        <v>1234</v>
      </c>
      <c r="E11">
        <v>6508208557</v>
      </c>
      <c r="F11">
        <v>50</v>
      </c>
      <c r="G11">
        <v>2001</v>
      </c>
      <c r="H11" t="s">
        <v>1223</v>
      </c>
      <c r="I11">
        <v>57</v>
      </c>
      <c r="J11" t="s">
        <v>1224</v>
      </c>
      <c r="K11" t="s">
        <v>1235</v>
      </c>
      <c r="L11">
        <v>570301003</v>
      </c>
      <c r="M11">
        <v>1206930</v>
      </c>
      <c r="N11" t="s">
        <v>1242</v>
      </c>
      <c r="O11" t="s">
        <v>1237</v>
      </c>
      <c r="P11">
        <v>2</v>
      </c>
      <c r="Q11" t="s">
        <v>1240</v>
      </c>
      <c r="R11">
        <v>95</v>
      </c>
      <c r="S11">
        <v>1</v>
      </c>
      <c r="T11" s="10">
        <v>1714.56</v>
      </c>
      <c r="U11" t="s">
        <v>1228</v>
      </c>
      <c r="V11" t="s">
        <v>1230</v>
      </c>
      <c r="W11" t="s">
        <v>1233</v>
      </c>
      <c r="X11">
        <v>0</v>
      </c>
      <c r="Y11" t="s">
        <v>1240</v>
      </c>
      <c r="Z11">
        <v>0</v>
      </c>
      <c r="AA11" t="s">
        <v>1228</v>
      </c>
      <c r="AB11" t="s">
        <v>53</v>
      </c>
      <c r="AC11" t="s">
        <v>1243</v>
      </c>
      <c r="AD11">
        <v>101</v>
      </c>
      <c r="AE11" t="s">
        <v>1232</v>
      </c>
      <c r="AF11" s="10">
        <v>1714.56</v>
      </c>
      <c r="AG11" s="136">
        <f t="shared" si="0"/>
        <v>171456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>
      <c r="A12" t="s">
        <v>46</v>
      </c>
      <c r="B12" t="s">
        <v>47</v>
      </c>
      <c r="C12">
        <v>1000730</v>
      </c>
      <c r="D12" t="s">
        <v>1234</v>
      </c>
      <c r="E12">
        <v>6508208557</v>
      </c>
      <c r="F12">
        <v>60</v>
      </c>
      <c r="G12">
        <v>2001</v>
      </c>
      <c r="H12" t="s">
        <v>1223</v>
      </c>
      <c r="I12">
        <v>57</v>
      </c>
      <c r="J12" t="s">
        <v>1224</v>
      </c>
      <c r="K12" t="s">
        <v>1235</v>
      </c>
      <c r="L12">
        <v>570301003</v>
      </c>
      <c r="M12">
        <v>1206931</v>
      </c>
      <c r="N12" t="s">
        <v>1244</v>
      </c>
      <c r="O12" t="s">
        <v>1237</v>
      </c>
      <c r="P12">
        <v>17</v>
      </c>
      <c r="Q12" t="s">
        <v>1240</v>
      </c>
      <c r="R12">
        <v>48</v>
      </c>
      <c r="S12">
        <v>1</v>
      </c>
      <c r="T12" s="10">
        <v>10042.68</v>
      </c>
      <c r="U12" t="s">
        <v>1228</v>
      </c>
      <c r="V12" t="s">
        <v>1230</v>
      </c>
      <c r="W12" t="s">
        <v>1229</v>
      </c>
      <c r="X12">
        <v>1</v>
      </c>
      <c r="Y12" t="s">
        <v>1240</v>
      </c>
      <c r="Z12">
        <v>590.75</v>
      </c>
      <c r="AA12" t="s">
        <v>1228</v>
      </c>
      <c r="AB12" t="s">
        <v>53</v>
      </c>
      <c r="AC12" t="s">
        <v>1231</v>
      </c>
      <c r="AD12">
        <v>101</v>
      </c>
      <c r="AE12" t="s">
        <v>1232</v>
      </c>
      <c r="AF12" s="10">
        <v>10042.68</v>
      </c>
      <c r="AG12" s="136">
        <f t="shared" si="0"/>
        <v>1004268</v>
      </c>
      <c r="AH12">
        <v>590.75</v>
      </c>
      <c r="AI12">
        <v>0</v>
      </c>
      <c r="AJ12">
        <v>0</v>
      </c>
      <c r="AK12">
        <v>0</v>
      </c>
      <c r="AL12">
        <v>0</v>
      </c>
    </row>
    <row r="13" spans="1:38">
      <c r="A13" t="s">
        <v>46</v>
      </c>
      <c r="B13" t="s">
        <v>47</v>
      </c>
      <c r="C13">
        <v>1000730</v>
      </c>
      <c r="D13" t="s">
        <v>1234</v>
      </c>
      <c r="E13">
        <v>6508208557</v>
      </c>
      <c r="F13">
        <v>70</v>
      </c>
      <c r="G13">
        <v>2001</v>
      </c>
      <c r="H13" t="s">
        <v>1223</v>
      </c>
      <c r="I13">
        <v>57</v>
      </c>
      <c r="J13" t="s">
        <v>1224</v>
      </c>
      <c r="K13" t="s">
        <v>1235</v>
      </c>
      <c r="L13">
        <v>570301003</v>
      </c>
      <c r="M13">
        <v>1206932</v>
      </c>
      <c r="N13" t="s">
        <v>1245</v>
      </c>
      <c r="O13" t="s">
        <v>1237</v>
      </c>
      <c r="P13">
        <v>11</v>
      </c>
      <c r="Q13" t="s">
        <v>1240</v>
      </c>
      <c r="R13">
        <v>50</v>
      </c>
      <c r="S13">
        <v>1</v>
      </c>
      <c r="T13" s="10">
        <v>6742.56</v>
      </c>
      <c r="U13" t="s">
        <v>1228</v>
      </c>
      <c r="V13" t="s">
        <v>1230</v>
      </c>
      <c r="W13" t="s">
        <v>1233</v>
      </c>
      <c r="X13">
        <v>0</v>
      </c>
      <c r="Y13" t="s">
        <v>1240</v>
      </c>
      <c r="Z13">
        <v>0</v>
      </c>
      <c r="AA13" t="s">
        <v>1228</v>
      </c>
      <c r="AB13" t="s">
        <v>53</v>
      </c>
      <c r="AC13" t="s">
        <v>1243</v>
      </c>
      <c r="AD13">
        <v>101</v>
      </c>
      <c r="AE13" t="s">
        <v>1232</v>
      </c>
      <c r="AF13" s="10">
        <v>6742.56</v>
      </c>
      <c r="AG13" s="136">
        <f t="shared" si="0"/>
        <v>674256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>
      <c r="A14" t="s">
        <v>46</v>
      </c>
      <c r="B14" t="s">
        <v>47</v>
      </c>
      <c r="C14">
        <v>1000730</v>
      </c>
      <c r="D14" t="s">
        <v>1234</v>
      </c>
      <c r="E14">
        <v>6508208557</v>
      </c>
      <c r="F14">
        <v>80</v>
      </c>
      <c r="G14">
        <v>2001</v>
      </c>
      <c r="H14" t="s">
        <v>1223</v>
      </c>
      <c r="I14">
        <v>57</v>
      </c>
      <c r="J14" t="s">
        <v>1224</v>
      </c>
      <c r="K14" t="s">
        <v>1235</v>
      </c>
      <c r="L14">
        <v>570301003</v>
      </c>
      <c r="M14">
        <v>1206933</v>
      </c>
      <c r="N14" t="s">
        <v>1246</v>
      </c>
      <c r="O14" t="s">
        <v>1237</v>
      </c>
      <c r="P14">
        <v>5</v>
      </c>
      <c r="Q14" t="s">
        <v>1240</v>
      </c>
      <c r="R14">
        <v>176</v>
      </c>
      <c r="S14">
        <v>1</v>
      </c>
      <c r="T14" s="10">
        <v>4147.97</v>
      </c>
      <c r="U14" t="s">
        <v>1228</v>
      </c>
      <c r="V14" t="s">
        <v>1230</v>
      </c>
      <c r="W14" t="s">
        <v>1229</v>
      </c>
      <c r="X14">
        <v>5</v>
      </c>
      <c r="Y14" t="s">
        <v>1240</v>
      </c>
      <c r="Z14" s="10">
        <v>4147.97</v>
      </c>
      <c r="AA14" t="s">
        <v>1228</v>
      </c>
      <c r="AB14" t="s">
        <v>53</v>
      </c>
      <c r="AC14" t="s">
        <v>1231</v>
      </c>
      <c r="AD14">
        <v>101</v>
      </c>
      <c r="AE14" t="s">
        <v>1232</v>
      </c>
      <c r="AF14" s="10">
        <v>4147.97</v>
      </c>
      <c r="AG14" s="136">
        <f t="shared" si="0"/>
        <v>414797</v>
      </c>
      <c r="AH14" s="10">
        <v>4147.97</v>
      </c>
      <c r="AI14">
        <v>0</v>
      </c>
      <c r="AJ14">
        <v>0</v>
      </c>
      <c r="AK14">
        <v>0</v>
      </c>
      <c r="AL14">
        <v>0</v>
      </c>
    </row>
    <row r="15" spans="1:38">
      <c r="A15" t="s">
        <v>46</v>
      </c>
      <c r="B15" t="s">
        <v>47</v>
      </c>
      <c r="C15">
        <v>1000730</v>
      </c>
      <c r="D15" t="s">
        <v>1234</v>
      </c>
      <c r="E15">
        <v>6508208557</v>
      </c>
      <c r="F15">
        <v>90</v>
      </c>
      <c r="G15">
        <v>2001</v>
      </c>
      <c r="H15" t="s">
        <v>1223</v>
      </c>
      <c r="I15">
        <v>57</v>
      </c>
      <c r="J15" t="s">
        <v>1224</v>
      </c>
      <c r="K15" t="s">
        <v>1235</v>
      </c>
      <c r="L15">
        <v>570301003</v>
      </c>
      <c r="M15">
        <v>1252546</v>
      </c>
      <c r="N15" t="s">
        <v>1247</v>
      </c>
      <c r="O15" t="s">
        <v>1237</v>
      </c>
      <c r="P15">
        <v>1</v>
      </c>
      <c r="Q15" t="s">
        <v>1240</v>
      </c>
      <c r="R15">
        <v>24</v>
      </c>
      <c r="S15">
        <v>1</v>
      </c>
      <c r="T15" s="10">
        <v>1449.6</v>
      </c>
      <c r="U15" t="s">
        <v>1228</v>
      </c>
      <c r="V15" t="s">
        <v>1230</v>
      </c>
      <c r="W15" t="s">
        <v>1229</v>
      </c>
      <c r="X15">
        <v>1</v>
      </c>
      <c r="Y15" t="s">
        <v>1240</v>
      </c>
      <c r="Z15" s="10">
        <v>1449.6</v>
      </c>
      <c r="AA15" t="s">
        <v>1228</v>
      </c>
      <c r="AB15" t="s">
        <v>53</v>
      </c>
      <c r="AC15" t="s">
        <v>1231</v>
      </c>
      <c r="AD15">
        <v>101</v>
      </c>
      <c r="AE15" t="s">
        <v>1232</v>
      </c>
      <c r="AF15" s="10">
        <v>1449.6</v>
      </c>
      <c r="AG15" s="136">
        <f t="shared" si="0"/>
        <v>144960</v>
      </c>
      <c r="AH15" s="10">
        <v>1449.6</v>
      </c>
      <c r="AI15">
        <v>0</v>
      </c>
      <c r="AJ15">
        <v>0</v>
      </c>
      <c r="AK15">
        <v>0</v>
      </c>
      <c r="AL15">
        <v>0</v>
      </c>
    </row>
    <row r="16" spans="1:38">
      <c r="A16" t="s">
        <v>46</v>
      </c>
      <c r="B16" t="s">
        <v>47</v>
      </c>
      <c r="C16">
        <v>1000730</v>
      </c>
      <c r="D16" t="s">
        <v>1234</v>
      </c>
      <c r="E16">
        <v>6508208557</v>
      </c>
      <c r="F16">
        <v>100</v>
      </c>
      <c r="G16">
        <v>2001</v>
      </c>
      <c r="H16" t="s">
        <v>1223</v>
      </c>
      <c r="I16">
        <v>57</v>
      </c>
      <c r="J16" t="s">
        <v>1224</v>
      </c>
      <c r="K16" t="s">
        <v>1235</v>
      </c>
      <c r="L16">
        <v>570301003</v>
      </c>
      <c r="M16">
        <v>1252549</v>
      </c>
      <c r="N16" t="s">
        <v>1248</v>
      </c>
      <c r="O16" t="s">
        <v>1237</v>
      </c>
      <c r="P16">
        <v>10</v>
      </c>
      <c r="Q16" t="s">
        <v>1240</v>
      </c>
      <c r="R16">
        <v>35</v>
      </c>
      <c r="S16">
        <v>1</v>
      </c>
      <c r="T16" s="10">
        <v>14157.5</v>
      </c>
      <c r="U16" t="s">
        <v>1228</v>
      </c>
      <c r="V16" t="s">
        <v>1230</v>
      </c>
      <c r="W16" t="s">
        <v>1233</v>
      </c>
      <c r="X16">
        <v>0</v>
      </c>
      <c r="Y16" t="s">
        <v>1240</v>
      </c>
      <c r="Z16">
        <v>0</v>
      </c>
      <c r="AA16" t="s">
        <v>1228</v>
      </c>
      <c r="AB16" t="s">
        <v>53</v>
      </c>
      <c r="AC16" t="s">
        <v>1243</v>
      </c>
      <c r="AD16">
        <v>101</v>
      </c>
      <c r="AE16" t="s">
        <v>1232</v>
      </c>
      <c r="AF16" s="10">
        <v>14157.5</v>
      </c>
      <c r="AG16" s="136">
        <f t="shared" si="0"/>
        <v>1415750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>
      <c r="A17" t="s">
        <v>46</v>
      </c>
      <c r="B17" t="s">
        <v>47</v>
      </c>
      <c r="C17">
        <v>1000730</v>
      </c>
      <c r="D17" t="s">
        <v>1222</v>
      </c>
      <c r="E17">
        <v>6508218073</v>
      </c>
      <c r="F17">
        <v>10</v>
      </c>
      <c r="G17">
        <v>2001</v>
      </c>
      <c r="H17" t="s">
        <v>1223</v>
      </c>
      <c r="I17">
        <v>49</v>
      </c>
      <c r="J17" t="s">
        <v>1224</v>
      </c>
      <c r="K17" t="s">
        <v>1225</v>
      </c>
      <c r="L17">
        <v>490604004</v>
      </c>
      <c r="M17">
        <v>1257819</v>
      </c>
      <c r="N17" t="s">
        <v>1226</v>
      </c>
      <c r="O17" t="s">
        <v>1229</v>
      </c>
      <c r="P17">
        <v>3</v>
      </c>
      <c r="Q17" t="s">
        <v>103</v>
      </c>
      <c r="R17">
        <v>27</v>
      </c>
      <c r="S17">
        <v>1</v>
      </c>
      <c r="T17" s="10">
        <v>9720</v>
      </c>
      <c r="U17" t="s">
        <v>1228</v>
      </c>
      <c r="V17" t="s">
        <v>1249</v>
      </c>
      <c r="W17" t="s">
        <v>1250</v>
      </c>
      <c r="X17">
        <v>3</v>
      </c>
      <c r="Y17" t="s">
        <v>103</v>
      </c>
      <c r="Z17" s="10">
        <v>9720</v>
      </c>
      <c r="AA17" t="s">
        <v>1228</v>
      </c>
      <c r="AB17" t="s">
        <v>53</v>
      </c>
      <c r="AC17" t="s">
        <v>1231</v>
      </c>
      <c r="AD17">
        <v>101</v>
      </c>
      <c r="AE17" t="s">
        <v>1232</v>
      </c>
      <c r="AF17" s="10">
        <v>9720</v>
      </c>
      <c r="AG17" s="136">
        <f t="shared" si="0"/>
        <v>972000</v>
      </c>
      <c r="AH17" s="10">
        <v>9720</v>
      </c>
      <c r="AI17">
        <v>0</v>
      </c>
      <c r="AJ17">
        <v>0</v>
      </c>
      <c r="AK17">
        <v>0</v>
      </c>
      <c r="AL17">
        <v>0</v>
      </c>
    </row>
    <row r="18" spans="1:38">
      <c r="A18" t="s">
        <v>46</v>
      </c>
      <c r="B18" t="s">
        <v>47</v>
      </c>
      <c r="C18">
        <v>1000730</v>
      </c>
      <c r="D18" t="s">
        <v>1222</v>
      </c>
      <c r="E18">
        <v>6508218073</v>
      </c>
      <c r="F18">
        <v>11</v>
      </c>
      <c r="G18">
        <v>2001</v>
      </c>
      <c r="H18" t="s">
        <v>1223</v>
      </c>
      <c r="I18">
        <v>49</v>
      </c>
      <c r="J18" t="s">
        <v>1224</v>
      </c>
      <c r="K18" t="s">
        <v>1225</v>
      </c>
      <c r="L18">
        <v>490604004</v>
      </c>
      <c r="M18">
        <v>1257819</v>
      </c>
      <c r="N18" t="s">
        <v>1226</v>
      </c>
      <c r="O18" t="s">
        <v>1229</v>
      </c>
      <c r="P18">
        <v>1</v>
      </c>
      <c r="Q18" t="s">
        <v>103</v>
      </c>
      <c r="R18">
        <v>1</v>
      </c>
      <c r="S18">
        <v>1</v>
      </c>
      <c r="T18">
        <v>0</v>
      </c>
      <c r="U18" t="s">
        <v>1228</v>
      </c>
      <c r="V18" t="s">
        <v>1249</v>
      </c>
      <c r="W18" t="s">
        <v>1233</v>
      </c>
      <c r="X18">
        <v>0</v>
      </c>
      <c r="Y18" t="s">
        <v>103</v>
      </c>
      <c r="Z18">
        <v>0</v>
      </c>
      <c r="AA18" t="s">
        <v>1228</v>
      </c>
      <c r="AB18" t="s">
        <v>53</v>
      </c>
      <c r="AC18" t="s">
        <v>1231</v>
      </c>
      <c r="AD18">
        <v>101</v>
      </c>
      <c r="AE18" t="s">
        <v>1232</v>
      </c>
      <c r="AF18">
        <v>0</v>
      </c>
      <c r="AG18" s="136">
        <f t="shared" si="0"/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>
      <c r="A19" t="s">
        <v>46</v>
      </c>
      <c r="B19" t="s">
        <v>47</v>
      </c>
      <c r="C19">
        <v>1000730</v>
      </c>
      <c r="D19" t="s">
        <v>1222</v>
      </c>
      <c r="E19">
        <v>6508218073</v>
      </c>
      <c r="F19">
        <v>12</v>
      </c>
      <c r="G19">
        <v>2001</v>
      </c>
      <c r="H19" t="s">
        <v>1223</v>
      </c>
      <c r="I19">
        <v>49</v>
      </c>
      <c r="J19" t="s">
        <v>1224</v>
      </c>
      <c r="K19" t="s">
        <v>1225</v>
      </c>
      <c r="L19">
        <v>490604004</v>
      </c>
      <c r="M19">
        <v>1257819</v>
      </c>
      <c r="N19" t="s">
        <v>1226</v>
      </c>
      <c r="O19" t="s">
        <v>1229</v>
      </c>
      <c r="P19">
        <v>1</v>
      </c>
      <c r="Q19" t="s">
        <v>103</v>
      </c>
      <c r="R19">
        <v>1</v>
      </c>
      <c r="S19">
        <v>1</v>
      </c>
      <c r="T19">
        <v>0</v>
      </c>
      <c r="U19" t="s">
        <v>1228</v>
      </c>
      <c r="V19" t="s">
        <v>1249</v>
      </c>
      <c r="W19" t="s">
        <v>1233</v>
      </c>
      <c r="X19">
        <v>0</v>
      </c>
      <c r="Y19" t="s">
        <v>103</v>
      </c>
      <c r="Z19">
        <v>0</v>
      </c>
      <c r="AA19" t="s">
        <v>1228</v>
      </c>
      <c r="AB19" t="s">
        <v>53</v>
      </c>
      <c r="AC19" t="s">
        <v>1231</v>
      </c>
      <c r="AD19">
        <v>101</v>
      </c>
      <c r="AE19" t="s">
        <v>1232</v>
      </c>
      <c r="AF19">
        <v>0</v>
      </c>
      <c r="AG19" s="136">
        <f t="shared" si="0"/>
        <v>0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>
      <c r="A20" t="s">
        <v>46</v>
      </c>
      <c r="B20" t="s">
        <v>47</v>
      </c>
      <c r="C20">
        <v>1000730</v>
      </c>
      <c r="D20" t="s">
        <v>1222</v>
      </c>
      <c r="E20">
        <v>6508218073</v>
      </c>
      <c r="F20">
        <v>13</v>
      </c>
      <c r="G20">
        <v>2001</v>
      </c>
      <c r="H20" t="s">
        <v>1223</v>
      </c>
      <c r="I20">
        <v>49</v>
      </c>
      <c r="J20" t="s">
        <v>1224</v>
      </c>
      <c r="K20" t="s">
        <v>1225</v>
      </c>
      <c r="L20">
        <v>490604004</v>
      </c>
      <c r="M20">
        <v>1257819</v>
      </c>
      <c r="N20" t="s">
        <v>1226</v>
      </c>
      <c r="O20" t="s">
        <v>1229</v>
      </c>
      <c r="P20">
        <v>1</v>
      </c>
      <c r="Q20" t="s">
        <v>103</v>
      </c>
      <c r="R20">
        <v>1</v>
      </c>
      <c r="S20">
        <v>1</v>
      </c>
      <c r="T20">
        <v>0</v>
      </c>
      <c r="U20" t="s">
        <v>1228</v>
      </c>
      <c r="V20" t="s">
        <v>1249</v>
      </c>
      <c r="W20" t="s">
        <v>1233</v>
      </c>
      <c r="X20">
        <v>0</v>
      </c>
      <c r="Y20" t="s">
        <v>103</v>
      </c>
      <c r="Z20">
        <v>0</v>
      </c>
      <c r="AA20" t="s">
        <v>1228</v>
      </c>
      <c r="AB20" t="s">
        <v>53</v>
      </c>
      <c r="AC20" t="s">
        <v>1231</v>
      </c>
      <c r="AD20">
        <v>101</v>
      </c>
      <c r="AE20" t="s">
        <v>1232</v>
      </c>
      <c r="AF20">
        <v>0</v>
      </c>
      <c r="AG20" s="136">
        <f t="shared" si="0"/>
        <v>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>
      <c r="A21" t="s">
        <v>46</v>
      </c>
      <c r="B21" t="s">
        <v>47</v>
      </c>
      <c r="C21">
        <v>1000730</v>
      </c>
      <c r="D21" t="s">
        <v>1234</v>
      </c>
      <c r="E21">
        <v>6508220251</v>
      </c>
      <c r="F21">
        <v>10</v>
      </c>
      <c r="G21">
        <v>2001</v>
      </c>
      <c r="H21" t="s">
        <v>1223</v>
      </c>
      <c r="I21">
        <v>57</v>
      </c>
      <c r="J21" t="s">
        <v>1224</v>
      </c>
      <c r="K21" t="s">
        <v>1235</v>
      </c>
      <c r="L21">
        <v>570301003</v>
      </c>
      <c r="M21">
        <v>107162</v>
      </c>
      <c r="N21" t="s">
        <v>1236</v>
      </c>
      <c r="O21" t="s">
        <v>1229</v>
      </c>
      <c r="P21">
        <v>2</v>
      </c>
      <c r="Q21" t="s">
        <v>110</v>
      </c>
      <c r="R21">
        <v>14</v>
      </c>
      <c r="S21">
        <v>1</v>
      </c>
      <c r="T21" s="10">
        <v>2301.04</v>
      </c>
      <c r="U21" t="s">
        <v>1228</v>
      </c>
      <c r="V21" t="s">
        <v>1249</v>
      </c>
      <c r="W21" t="s">
        <v>1250</v>
      </c>
      <c r="X21">
        <v>2</v>
      </c>
      <c r="Y21" t="s">
        <v>110</v>
      </c>
      <c r="Z21" s="10">
        <v>2301.04</v>
      </c>
      <c r="AA21" t="s">
        <v>1228</v>
      </c>
      <c r="AB21" t="s">
        <v>53</v>
      </c>
      <c r="AC21" t="s">
        <v>1231</v>
      </c>
      <c r="AD21">
        <v>101</v>
      </c>
      <c r="AE21" t="s">
        <v>1232</v>
      </c>
      <c r="AF21" s="10">
        <v>2301.04</v>
      </c>
      <c r="AG21" s="136">
        <f t="shared" si="0"/>
        <v>230104</v>
      </c>
      <c r="AH21" s="10">
        <v>2301.04</v>
      </c>
      <c r="AI21">
        <v>0</v>
      </c>
      <c r="AJ21">
        <v>0</v>
      </c>
      <c r="AK21">
        <v>0</v>
      </c>
      <c r="AL21">
        <v>0</v>
      </c>
    </row>
    <row r="22" spans="1:38">
      <c r="A22" t="s">
        <v>46</v>
      </c>
      <c r="B22" t="s">
        <v>47</v>
      </c>
      <c r="C22">
        <v>1000730</v>
      </c>
      <c r="D22" t="s">
        <v>1234</v>
      </c>
      <c r="E22">
        <v>6508220251</v>
      </c>
      <c r="F22">
        <v>20</v>
      </c>
      <c r="G22">
        <v>2001</v>
      </c>
      <c r="H22" t="s">
        <v>1223</v>
      </c>
      <c r="I22">
        <v>57</v>
      </c>
      <c r="J22" t="s">
        <v>1224</v>
      </c>
      <c r="K22" t="s">
        <v>1235</v>
      </c>
      <c r="L22">
        <v>570301003</v>
      </c>
      <c r="M22">
        <v>1206928</v>
      </c>
      <c r="N22" t="s">
        <v>1239</v>
      </c>
      <c r="O22" t="s">
        <v>1229</v>
      </c>
      <c r="P22">
        <v>38</v>
      </c>
      <c r="Q22" t="s">
        <v>1240</v>
      </c>
      <c r="R22">
        <v>115</v>
      </c>
      <c r="S22">
        <v>1</v>
      </c>
      <c r="T22" s="10">
        <v>31715.71</v>
      </c>
      <c r="U22" t="s">
        <v>1228</v>
      </c>
      <c r="V22" t="s">
        <v>1249</v>
      </c>
      <c r="W22" t="s">
        <v>1250</v>
      </c>
      <c r="X22">
        <v>38</v>
      </c>
      <c r="Y22" t="s">
        <v>1240</v>
      </c>
      <c r="Z22" s="10">
        <v>31715.71</v>
      </c>
      <c r="AA22" t="s">
        <v>1228</v>
      </c>
      <c r="AB22" t="s">
        <v>53</v>
      </c>
      <c r="AC22" t="s">
        <v>1231</v>
      </c>
      <c r="AD22">
        <v>101</v>
      </c>
      <c r="AE22" t="s">
        <v>1232</v>
      </c>
      <c r="AF22" s="10">
        <v>31715.71</v>
      </c>
      <c r="AG22" s="136">
        <f t="shared" si="0"/>
        <v>3171571</v>
      </c>
      <c r="AH22" s="10">
        <v>31715.71</v>
      </c>
      <c r="AI22">
        <v>0</v>
      </c>
      <c r="AJ22">
        <v>0</v>
      </c>
      <c r="AK22">
        <v>0</v>
      </c>
      <c r="AL22">
        <v>0</v>
      </c>
    </row>
    <row r="23" spans="1:38">
      <c r="A23" t="s">
        <v>46</v>
      </c>
      <c r="B23" t="s">
        <v>47</v>
      </c>
      <c r="C23">
        <v>1000730</v>
      </c>
      <c r="D23" t="s">
        <v>1234</v>
      </c>
      <c r="E23">
        <v>6508220251</v>
      </c>
      <c r="F23">
        <v>30</v>
      </c>
      <c r="G23">
        <v>2001</v>
      </c>
      <c r="H23" t="s">
        <v>1223</v>
      </c>
      <c r="I23">
        <v>57</v>
      </c>
      <c r="J23" t="s">
        <v>1224</v>
      </c>
      <c r="K23" t="s">
        <v>1235</v>
      </c>
      <c r="L23">
        <v>570301003</v>
      </c>
      <c r="M23">
        <v>1206929</v>
      </c>
      <c r="N23" t="s">
        <v>1241</v>
      </c>
      <c r="O23" t="s">
        <v>1229</v>
      </c>
      <c r="P23">
        <v>38</v>
      </c>
      <c r="Q23" t="s">
        <v>1240</v>
      </c>
      <c r="R23">
        <v>48</v>
      </c>
      <c r="S23">
        <v>1</v>
      </c>
      <c r="T23" s="10">
        <v>25092.400000000001</v>
      </c>
      <c r="U23" t="s">
        <v>1228</v>
      </c>
      <c r="V23" t="s">
        <v>1249</v>
      </c>
      <c r="W23" t="s">
        <v>1250</v>
      </c>
      <c r="X23">
        <v>21</v>
      </c>
      <c r="Y23" t="s">
        <v>1240</v>
      </c>
      <c r="Z23" s="10">
        <v>13866.85</v>
      </c>
      <c r="AA23" t="s">
        <v>1228</v>
      </c>
      <c r="AB23" t="s">
        <v>53</v>
      </c>
      <c r="AC23" t="s">
        <v>1231</v>
      </c>
      <c r="AD23">
        <v>101</v>
      </c>
      <c r="AE23" t="s">
        <v>1232</v>
      </c>
      <c r="AF23" s="10">
        <v>25092.400000000001</v>
      </c>
      <c r="AG23" s="136">
        <f t="shared" si="0"/>
        <v>2509240</v>
      </c>
      <c r="AH23" s="10">
        <v>13866.85</v>
      </c>
      <c r="AI23">
        <v>0</v>
      </c>
      <c r="AJ23">
        <v>0</v>
      </c>
      <c r="AK23">
        <v>0</v>
      </c>
      <c r="AL23">
        <v>0</v>
      </c>
    </row>
    <row r="24" spans="1:38">
      <c r="A24" t="s">
        <v>46</v>
      </c>
      <c r="B24" t="s">
        <v>47</v>
      </c>
      <c r="C24">
        <v>1000730</v>
      </c>
      <c r="D24" t="s">
        <v>1234</v>
      </c>
      <c r="E24">
        <v>6508220251</v>
      </c>
      <c r="F24">
        <v>40</v>
      </c>
      <c r="G24">
        <v>2001</v>
      </c>
      <c r="H24" t="s">
        <v>1223</v>
      </c>
      <c r="I24">
        <v>57</v>
      </c>
      <c r="J24" t="s">
        <v>1224</v>
      </c>
      <c r="K24" t="s">
        <v>1235</v>
      </c>
      <c r="L24">
        <v>570301003</v>
      </c>
      <c r="M24">
        <v>1206930</v>
      </c>
      <c r="N24" t="s">
        <v>1242</v>
      </c>
      <c r="O24" t="s">
        <v>1229</v>
      </c>
      <c r="P24">
        <v>14</v>
      </c>
      <c r="Q24" t="s">
        <v>1240</v>
      </c>
      <c r="R24">
        <v>95</v>
      </c>
      <c r="S24">
        <v>1</v>
      </c>
      <c r="T24" s="10">
        <v>12001.92</v>
      </c>
      <c r="U24" t="s">
        <v>1228</v>
      </c>
      <c r="V24" t="s">
        <v>1249</v>
      </c>
      <c r="W24" t="s">
        <v>1233</v>
      </c>
      <c r="X24">
        <v>0</v>
      </c>
      <c r="Y24" t="s">
        <v>1240</v>
      </c>
      <c r="Z24">
        <v>0</v>
      </c>
      <c r="AA24" t="s">
        <v>1228</v>
      </c>
      <c r="AB24" t="s">
        <v>53</v>
      </c>
      <c r="AC24" t="s">
        <v>1243</v>
      </c>
      <c r="AD24">
        <v>101</v>
      </c>
      <c r="AE24" t="s">
        <v>1232</v>
      </c>
      <c r="AF24" s="10">
        <v>12001.92</v>
      </c>
      <c r="AG24" s="136">
        <f t="shared" si="0"/>
        <v>1200192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>
      <c r="A25" t="s">
        <v>46</v>
      </c>
      <c r="B25" t="s">
        <v>47</v>
      </c>
      <c r="C25">
        <v>1000730</v>
      </c>
      <c r="D25" t="s">
        <v>1234</v>
      </c>
      <c r="E25">
        <v>6508220251</v>
      </c>
      <c r="F25">
        <v>50</v>
      </c>
      <c r="G25">
        <v>2001</v>
      </c>
      <c r="H25" t="s">
        <v>1223</v>
      </c>
      <c r="I25">
        <v>57</v>
      </c>
      <c r="J25" t="s">
        <v>1224</v>
      </c>
      <c r="K25" t="s">
        <v>1235</v>
      </c>
      <c r="L25">
        <v>570301003</v>
      </c>
      <c r="M25">
        <v>1206931</v>
      </c>
      <c r="N25" t="s">
        <v>1244</v>
      </c>
      <c r="O25" t="s">
        <v>1229</v>
      </c>
      <c r="P25">
        <v>20</v>
      </c>
      <c r="Q25" t="s">
        <v>1240</v>
      </c>
      <c r="R25">
        <v>48</v>
      </c>
      <c r="S25">
        <v>1</v>
      </c>
      <c r="T25" s="10">
        <v>11814.91</v>
      </c>
      <c r="U25" t="s">
        <v>1228</v>
      </c>
      <c r="V25" t="s">
        <v>1249</v>
      </c>
      <c r="W25" t="s">
        <v>1233</v>
      </c>
      <c r="X25">
        <v>0</v>
      </c>
      <c r="Y25" t="s">
        <v>1240</v>
      </c>
      <c r="Z25">
        <v>0</v>
      </c>
      <c r="AA25" t="s">
        <v>1228</v>
      </c>
      <c r="AB25" t="s">
        <v>53</v>
      </c>
      <c r="AC25" t="s">
        <v>1243</v>
      </c>
      <c r="AD25">
        <v>101</v>
      </c>
      <c r="AE25" t="s">
        <v>1232</v>
      </c>
      <c r="AF25" s="10">
        <v>11814.91</v>
      </c>
      <c r="AG25" s="136">
        <f t="shared" si="0"/>
        <v>1181491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>
      <c r="A26" t="s">
        <v>46</v>
      </c>
      <c r="B26" t="s">
        <v>47</v>
      </c>
      <c r="C26">
        <v>1000730</v>
      </c>
      <c r="D26" t="s">
        <v>1234</v>
      </c>
      <c r="E26">
        <v>6508220251</v>
      </c>
      <c r="F26">
        <v>60</v>
      </c>
      <c r="G26">
        <v>2001</v>
      </c>
      <c r="H26" t="s">
        <v>1223</v>
      </c>
      <c r="I26">
        <v>57</v>
      </c>
      <c r="J26" t="s">
        <v>1224</v>
      </c>
      <c r="K26" t="s">
        <v>1235</v>
      </c>
      <c r="L26">
        <v>570301003</v>
      </c>
      <c r="M26">
        <v>1206932</v>
      </c>
      <c r="N26" t="s">
        <v>1245</v>
      </c>
      <c r="O26" t="s">
        <v>1229</v>
      </c>
      <c r="P26">
        <v>13</v>
      </c>
      <c r="Q26" t="s">
        <v>1240</v>
      </c>
      <c r="R26">
        <v>50</v>
      </c>
      <c r="S26">
        <v>1</v>
      </c>
      <c r="T26" s="10">
        <v>7968.48</v>
      </c>
      <c r="U26" t="s">
        <v>1228</v>
      </c>
      <c r="V26" t="s">
        <v>1249</v>
      </c>
      <c r="W26" t="s">
        <v>1233</v>
      </c>
      <c r="X26">
        <v>0</v>
      </c>
      <c r="Y26" t="s">
        <v>1240</v>
      </c>
      <c r="Z26">
        <v>0</v>
      </c>
      <c r="AA26" t="s">
        <v>1228</v>
      </c>
      <c r="AB26" t="s">
        <v>53</v>
      </c>
      <c r="AC26" t="s">
        <v>1243</v>
      </c>
      <c r="AD26">
        <v>101</v>
      </c>
      <c r="AE26" t="s">
        <v>1232</v>
      </c>
      <c r="AF26" s="10">
        <v>7968.48</v>
      </c>
      <c r="AG26" s="136">
        <f t="shared" si="0"/>
        <v>796848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>
      <c r="A27" t="s">
        <v>46</v>
      </c>
      <c r="B27" t="s">
        <v>47</v>
      </c>
      <c r="C27">
        <v>1000730</v>
      </c>
      <c r="D27" t="s">
        <v>1234</v>
      </c>
      <c r="E27">
        <v>6508220251</v>
      </c>
      <c r="F27">
        <v>70</v>
      </c>
      <c r="G27">
        <v>2001</v>
      </c>
      <c r="H27" t="s">
        <v>1223</v>
      </c>
      <c r="I27">
        <v>57</v>
      </c>
      <c r="J27" t="s">
        <v>1224</v>
      </c>
      <c r="K27" t="s">
        <v>1235</v>
      </c>
      <c r="L27">
        <v>570301003</v>
      </c>
      <c r="M27">
        <v>1206933</v>
      </c>
      <c r="N27" t="s">
        <v>1246</v>
      </c>
      <c r="O27" t="s">
        <v>1229</v>
      </c>
      <c r="P27">
        <v>5</v>
      </c>
      <c r="Q27" t="s">
        <v>1240</v>
      </c>
      <c r="R27">
        <v>176</v>
      </c>
      <c r="S27">
        <v>1</v>
      </c>
      <c r="T27" s="10">
        <v>4147.97</v>
      </c>
      <c r="U27" t="s">
        <v>1228</v>
      </c>
      <c r="V27" t="s">
        <v>1249</v>
      </c>
      <c r="W27" t="s">
        <v>1250</v>
      </c>
      <c r="X27">
        <v>3</v>
      </c>
      <c r="Y27" t="s">
        <v>1240</v>
      </c>
      <c r="Z27" s="10">
        <v>2488.7800000000002</v>
      </c>
      <c r="AA27" t="s">
        <v>1228</v>
      </c>
      <c r="AB27" t="s">
        <v>53</v>
      </c>
      <c r="AC27" t="s">
        <v>1231</v>
      </c>
      <c r="AD27">
        <v>101</v>
      </c>
      <c r="AE27" t="s">
        <v>1232</v>
      </c>
      <c r="AF27" s="10">
        <v>4147.97</v>
      </c>
      <c r="AG27" s="136">
        <f t="shared" si="0"/>
        <v>414797</v>
      </c>
      <c r="AH27" s="10">
        <v>2488.7800000000002</v>
      </c>
      <c r="AI27">
        <v>0</v>
      </c>
      <c r="AJ27">
        <v>0</v>
      </c>
      <c r="AK27">
        <v>0</v>
      </c>
      <c r="AL27">
        <v>0</v>
      </c>
    </row>
    <row r="28" spans="1:38">
      <c r="A28" t="s">
        <v>46</v>
      </c>
      <c r="B28" t="s">
        <v>47</v>
      </c>
      <c r="C28">
        <v>1000730</v>
      </c>
      <c r="D28" t="s">
        <v>1234</v>
      </c>
      <c r="E28">
        <v>6508220251</v>
      </c>
      <c r="F28">
        <v>80</v>
      </c>
      <c r="G28">
        <v>2001</v>
      </c>
      <c r="H28" t="s">
        <v>1223</v>
      </c>
      <c r="I28">
        <v>57</v>
      </c>
      <c r="J28" t="s">
        <v>1224</v>
      </c>
      <c r="K28" t="s">
        <v>1235</v>
      </c>
      <c r="L28">
        <v>570301003</v>
      </c>
      <c r="M28">
        <v>1252546</v>
      </c>
      <c r="N28" t="s">
        <v>1247</v>
      </c>
      <c r="O28" t="s">
        <v>1229</v>
      </c>
      <c r="P28">
        <v>3</v>
      </c>
      <c r="Q28" t="s">
        <v>1240</v>
      </c>
      <c r="R28">
        <v>24</v>
      </c>
      <c r="S28">
        <v>1</v>
      </c>
      <c r="T28" s="10">
        <v>4348.8</v>
      </c>
      <c r="U28" t="s">
        <v>1228</v>
      </c>
      <c r="V28" t="s">
        <v>1249</v>
      </c>
      <c r="W28" t="s">
        <v>1250</v>
      </c>
      <c r="X28">
        <v>3</v>
      </c>
      <c r="Y28" t="s">
        <v>1240</v>
      </c>
      <c r="Z28" s="10">
        <v>4348.8</v>
      </c>
      <c r="AA28" t="s">
        <v>1228</v>
      </c>
      <c r="AB28" t="s">
        <v>53</v>
      </c>
      <c r="AC28" t="s">
        <v>1231</v>
      </c>
      <c r="AD28">
        <v>101</v>
      </c>
      <c r="AE28" t="s">
        <v>1232</v>
      </c>
      <c r="AF28" s="10">
        <v>4348.8</v>
      </c>
      <c r="AG28" s="136">
        <f t="shared" si="0"/>
        <v>434880</v>
      </c>
      <c r="AH28" s="10">
        <v>4348.8</v>
      </c>
      <c r="AI28">
        <v>0</v>
      </c>
      <c r="AJ28">
        <v>0</v>
      </c>
      <c r="AK28">
        <v>0</v>
      </c>
      <c r="AL28">
        <v>0</v>
      </c>
    </row>
    <row r="29" spans="1:38">
      <c r="A29" t="s">
        <v>46</v>
      </c>
      <c r="B29" t="s">
        <v>47</v>
      </c>
      <c r="C29">
        <v>1000730</v>
      </c>
      <c r="D29" t="s">
        <v>1234</v>
      </c>
      <c r="E29">
        <v>6508220251</v>
      </c>
      <c r="F29">
        <v>90</v>
      </c>
      <c r="G29">
        <v>2001</v>
      </c>
      <c r="H29" t="s">
        <v>1223</v>
      </c>
      <c r="I29">
        <v>57</v>
      </c>
      <c r="J29" t="s">
        <v>1224</v>
      </c>
      <c r="K29" t="s">
        <v>1235</v>
      </c>
      <c r="L29">
        <v>570301003</v>
      </c>
      <c r="M29">
        <v>1252549</v>
      </c>
      <c r="N29" t="s">
        <v>1248</v>
      </c>
      <c r="O29" t="s">
        <v>1229</v>
      </c>
      <c r="P29">
        <v>2</v>
      </c>
      <c r="Q29" t="s">
        <v>1240</v>
      </c>
      <c r="R29">
        <v>35</v>
      </c>
      <c r="S29">
        <v>1</v>
      </c>
      <c r="T29" s="10">
        <v>2831.5</v>
      </c>
      <c r="U29" t="s">
        <v>1228</v>
      </c>
      <c r="V29" t="s">
        <v>1249</v>
      </c>
      <c r="W29" t="s">
        <v>1233</v>
      </c>
      <c r="X29">
        <v>0</v>
      </c>
      <c r="Y29" t="s">
        <v>1240</v>
      </c>
      <c r="Z29">
        <v>0</v>
      </c>
      <c r="AA29" t="s">
        <v>1228</v>
      </c>
      <c r="AB29" t="s">
        <v>53</v>
      </c>
      <c r="AC29" t="s">
        <v>1243</v>
      </c>
      <c r="AD29">
        <v>101</v>
      </c>
      <c r="AE29" t="s">
        <v>1232</v>
      </c>
      <c r="AF29" s="10">
        <v>2831.5</v>
      </c>
      <c r="AG29" s="136">
        <f t="shared" si="0"/>
        <v>283150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>
      <c r="A30" t="s">
        <v>46</v>
      </c>
      <c r="B30" t="s">
        <v>47</v>
      </c>
      <c r="C30">
        <v>1000730</v>
      </c>
      <c r="D30" t="s">
        <v>1222</v>
      </c>
      <c r="E30">
        <v>6508230274</v>
      </c>
      <c r="F30">
        <v>10</v>
      </c>
      <c r="G30">
        <v>2001</v>
      </c>
      <c r="H30" t="s">
        <v>1223</v>
      </c>
      <c r="I30">
        <v>49</v>
      </c>
      <c r="J30" t="s">
        <v>1224</v>
      </c>
      <c r="K30" t="s">
        <v>1225</v>
      </c>
      <c r="L30">
        <v>490604004</v>
      </c>
      <c r="M30">
        <v>1257819</v>
      </c>
      <c r="N30" t="s">
        <v>1226</v>
      </c>
      <c r="O30" t="s">
        <v>1249</v>
      </c>
      <c r="P30">
        <v>2</v>
      </c>
      <c r="Q30" t="s">
        <v>103</v>
      </c>
      <c r="R30">
        <v>27</v>
      </c>
      <c r="S30">
        <v>1</v>
      </c>
      <c r="T30" s="10">
        <v>6480</v>
      </c>
      <c r="U30" t="s">
        <v>1228</v>
      </c>
      <c r="V30" t="s">
        <v>1251</v>
      </c>
      <c r="W30" t="s">
        <v>1252</v>
      </c>
      <c r="X30">
        <v>2</v>
      </c>
      <c r="Y30" t="s">
        <v>103</v>
      </c>
      <c r="Z30" s="10">
        <v>6480</v>
      </c>
      <c r="AA30" t="s">
        <v>1228</v>
      </c>
      <c r="AB30" t="s">
        <v>53</v>
      </c>
      <c r="AC30" t="s">
        <v>1231</v>
      </c>
      <c r="AD30">
        <v>101</v>
      </c>
      <c r="AE30" t="s">
        <v>1232</v>
      </c>
      <c r="AF30" s="10">
        <v>6480</v>
      </c>
      <c r="AG30" s="136">
        <f t="shared" si="0"/>
        <v>648000</v>
      </c>
      <c r="AH30" s="10">
        <v>6480</v>
      </c>
      <c r="AI30">
        <v>0</v>
      </c>
      <c r="AJ30">
        <v>0</v>
      </c>
      <c r="AK30">
        <v>0</v>
      </c>
      <c r="AL30">
        <v>0</v>
      </c>
    </row>
    <row r="31" spans="1:38">
      <c r="A31" t="s">
        <v>46</v>
      </c>
      <c r="B31" t="s">
        <v>47</v>
      </c>
      <c r="C31">
        <v>1000730</v>
      </c>
      <c r="D31" t="s">
        <v>1222</v>
      </c>
      <c r="E31">
        <v>6508230274</v>
      </c>
      <c r="F31">
        <v>11</v>
      </c>
      <c r="G31">
        <v>2001</v>
      </c>
      <c r="H31" t="s">
        <v>1223</v>
      </c>
      <c r="I31">
        <v>49</v>
      </c>
      <c r="J31" t="s">
        <v>1224</v>
      </c>
      <c r="K31" t="s">
        <v>1225</v>
      </c>
      <c r="L31">
        <v>490604004</v>
      </c>
      <c r="M31">
        <v>1257819</v>
      </c>
      <c r="N31" t="s">
        <v>1226</v>
      </c>
      <c r="O31" t="s">
        <v>1249</v>
      </c>
      <c r="P31">
        <v>1</v>
      </c>
      <c r="Q31" t="s">
        <v>103</v>
      </c>
      <c r="R31">
        <v>1</v>
      </c>
      <c r="S31">
        <v>1</v>
      </c>
      <c r="T31">
        <v>0</v>
      </c>
      <c r="U31" t="s">
        <v>1228</v>
      </c>
      <c r="V31" t="s">
        <v>1251</v>
      </c>
      <c r="W31" t="s">
        <v>1233</v>
      </c>
      <c r="X31">
        <v>0</v>
      </c>
      <c r="Y31" t="s">
        <v>103</v>
      </c>
      <c r="Z31">
        <v>0</v>
      </c>
      <c r="AA31" t="s">
        <v>1228</v>
      </c>
      <c r="AB31" t="s">
        <v>53</v>
      </c>
      <c r="AC31" t="s">
        <v>1231</v>
      </c>
      <c r="AD31">
        <v>101</v>
      </c>
      <c r="AE31" t="s">
        <v>1232</v>
      </c>
      <c r="AF31">
        <v>0</v>
      </c>
      <c r="AG31" s="136">
        <f t="shared" si="0"/>
        <v>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>
      <c r="A32" t="s">
        <v>46</v>
      </c>
      <c r="B32" t="s">
        <v>47</v>
      </c>
      <c r="C32">
        <v>1000730</v>
      </c>
      <c r="D32" t="s">
        <v>1222</v>
      </c>
      <c r="E32">
        <v>6508230274</v>
      </c>
      <c r="F32">
        <v>12</v>
      </c>
      <c r="G32">
        <v>2001</v>
      </c>
      <c r="H32" t="s">
        <v>1223</v>
      </c>
      <c r="I32">
        <v>49</v>
      </c>
      <c r="J32" t="s">
        <v>1224</v>
      </c>
      <c r="K32" t="s">
        <v>1225</v>
      </c>
      <c r="L32">
        <v>490604004</v>
      </c>
      <c r="M32">
        <v>1257819</v>
      </c>
      <c r="N32" t="s">
        <v>1226</v>
      </c>
      <c r="O32" t="s">
        <v>1249</v>
      </c>
      <c r="P32">
        <v>1</v>
      </c>
      <c r="Q32" t="s">
        <v>103</v>
      </c>
      <c r="R32">
        <v>1</v>
      </c>
      <c r="S32">
        <v>1</v>
      </c>
      <c r="T32">
        <v>0</v>
      </c>
      <c r="U32" t="s">
        <v>1228</v>
      </c>
      <c r="V32" t="s">
        <v>1251</v>
      </c>
      <c r="W32" t="s">
        <v>1233</v>
      </c>
      <c r="X32">
        <v>0</v>
      </c>
      <c r="Y32" t="s">
        <v>103</v>
      </c>
      <c r="Z32">
        <v>0</v>
      </c>
      <c r="AA32" t="s">
        <v>1228</v>
      </c>
      <c r="AB32" t="s">
        <v>53</v>
      </c>
      <c r="AC32" t="s">
        <v>1231</v>
      </c>
      <c r="AD32">
        <v>101</v>
      </c>
      <c r="AE32" t="s">
        <v>1232</v>
      </c>
      <c r="AF32">
        <v>0</v>
      </c>
      <c r="AG32" s="136">
        <f t="shared" si="0"/>
        <v>0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>
      <c r="A33" t="s">
        <v>46</v>
      </c>
      <c r="B33" t="s">
        <v>47</v>
      </c>
      <c r="C33">
        <v>1000730</v>
      </c>
      <c r="D33" t="s">
        <v>1234</v>
      </c>
      <c r="E33">
        <v>6508232951</v>
      </c>
      <c r="F33">
        <v>10</v>
      </c>
      <c r="G33">
        <v>2001</v>
      </c>
      <c r="H33" t="s">
        <v>1223</v>
      </c>
      <c r="I33">
        <v>57</v>
      </c>
      <c r="J33" t="s">
        <v>1224</v>
      </c>
      <c r="K33" t="s">
        <v>1235</v>
      </c>
      <c r="L33">
        <v>570301003</v>
      </c>
      <c r="M33">
        <v>225516</v>
      </c>
      <c r="N33" t="s">
        <v>1238</v>
      </c>
      <c r="O33" t="s">
        <v>1249</v>
      </c>
      <c r="P33">
        <v>1</v>
      </c>
      <c r="Q33" t="s">
        <v>110</v>
      </c>
      <c r="R33">
        <v>21</v>
      </c>
      <c r="S33">
        <v>1</v>
      </c>
      <c r="T33" s="10">
        <v>1504.44</v>
      </c>
      <c r="U33" t="s">
        <v>1228</v>
      </c>
      <c r="V33" t="s">
        <v>1251</v>
      </c>
      <c r="W33" t="s">
        <v>1233</v>
      </c>
      <c r="X33">
        <v>0</v>
      </c>
      <c r="Y33" t="s">
        <v>110</v>
      </c>
      <c r="Z33">
        <v>0</v>
      </c>
      <c r="AA33" t="s">
        <v>1228</v>
      </c>
      <c r="AB33" t="s">
        <v>53</v>
      </c>
      <c r="AC33" t="s">
        <v>1243</v>
      </c>
      <c r="AD33" t="s">
        <v>1253</v>
      </c>
      <c r="AE33" t="s">
        <v>1253</v>
      </c>
      <c r="AF33" s="10">
        <v>1504.44</v>
      </c>
      <c r="AG33" s="136">
        <f t="shared" si="0"/>
        <v>150444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>
      <c r="A34" t="s">
        <v>46</v>
      </c>
      <c r="B34" t="s">
        <v>47</v>
      </c>
      <c r="C34">
        <v>1000730</v>
      </c>
      <c r="D34" t="s">
        <v>1234</v>
      </c>
      <c r="E34">
        <v>6508232951</v>
      </c>
      <c r="F34">
        <v>20</v>
      </c>
      <c r="G34">
        <v>2001</v>
      </c>
      <c r="H34" t="s">
        <v>1223</v>
      </c>
      <c r="I34">
        <v>57</v>
      </c>
      <c r="J34" t="s">
        <v>1224</v>
      </c>
      <c r="K34" t="s">
        <v>1235</v>
      </c>
      <c r="L34">
        <v>570301003</v>
      </c>
      <c r="M34">
        <v>1206928</v>
      </c>
      <c r="N34" t="s">
        <v>1239</v>
      </c>
      <c r="O34" t="s">
        <v>1249</v>
      </c>
      <c r="P34">
        <v>25</v>
      </c>
      <c r="Q34" t="s">
        <v>1240</v>
      </c>
      <c r="R34">
        <v>115</v>
      </c>
      <c r="S34">
        <v>1</v>
      </c>
      <c r="T34" s="10">
        <v>20865.599999999999</v>
      </c>
      <c r="U34" t="s">
        <v>1228</v>
      </c>
      <c r="V34" t="s">
        <v>1251</v>
      </c>
      <c r="W34" t="s">
        <v>1254</v>
      </c>
      <c r="X34">
        <v>3</v>
      </c>
      <c r="Y34" t="s">
        <v>1240</v>
      </c>
      <c r="Z34" s="10">
        <v>2503.87</v>
      </c>
      <c r="AA34" t="s">
        <v>1228</v>
      </c>
      <c r="AB34" t="s">
        <v>53</v>
      </c>
      <c r="AC34" t="s">
        <v>1231</v>
      </c>
      <c r="AD34">
        <v>101</v>
      </c>
      <c r="AE34" t="s">
        <v>1232</v>
      </c>
      <c r="AF34" s="10">
        <v>20865.599999999999</v>
      </c>
      <c r="AG34" s="136">
        <f t="shared" si="0"/>
        <v>2086559.9999999998</v>
      </c>
      <c r="AH34" s="10">
        <v>2503.87</v>
      </c>
      <c r="AI34">
        <v>0</v>
      </c>
      <c r="AJ34">
        <v>0</v>
      </c>
      <c r="AK34">
        <v>0</v>
      </c>
      <c r="AL34">
        <v>0</v>
      </c>
    </row>
    <row r="35" spans="1:38">
      <c r="A35" t="s">
        <v>46</v>
      </c>
      <c r="B35" t="s">
        <v>47</v>
      </c>
      <c r="C35">
        <v>1000730</v>
      </c>
      <c r="D35" t="s">
        <v>1234</v>
      </c>
      <c r="E35">
        <v>6508232951</v>
      </c>
      <c r="F35">
        <v>30</v>
      </c>
      <c r="G35">
        <v>2001</v>
      </c>
      <c r="H35" t="s">
        <v>1223</v>
      </c>
      <c r="I35">
        <v>57</v>
      </c>
      <c r="J35" t="s">
        <v>1224</v>
      </c>
      <c r="K35" t="s">
        <v>1235</v>
      </c>
      <c r="L35">
        <v>570301003</v>
      </c>
      <c r="M35">
        <v>1206929</v>
      </c>
      <c r="N35" t="s">
        <v>1241</v>
      </c>
      <c r="O35" t="s">
        <v>1249</v>
      </c>
      <c r="P35">
        <v>32</v>
      </c>
      <c r="Q35" t="s">
        <v>1240</v>
      </c>
      <c r="R35">
        <v>48</v>
      </c>
      <c r="S35">
        <v>1</v>
      </c>
      <c r="T35" s="10">
        <v>21130.44</v>
      </c>
      <c r="U35" t="s">
        <v>1228</v>
      </c>
      <c r="V35" t="s">
        <v>1251</v>
      </c>
      <c r="W35" t="s">
        <v>1233</v>
      </c>
      <c r="X35">
        <v>0</v>
      </c>
      <c r="Y35" t="s">
        <v>1240</v>
      </c>
      <c r="Z35">
        <v>0</v>
      </c>
      <c r="AA35" t="s">
        <v>1228</v>
      </c>
      <c r="AB35" t="s">
        <v>53</v>
      </c>
      <c r="AC35" t="s">
        <v>1243</v>
      </c>
      <c r="AD35">
        <v>101</v>
      </c>
      <c r="AE35" t="s">
        <v>1232</v>
      </c>
      <c r="AF35" s="10">
        <v>21130.44</v>
      </c>
      <c r="AG35" s="136">
        <f t="shared" si="0"/>
        <v>2113044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>
      <c r="A36" t="s">
        <v>46</v>
      </c>
      <c r="B36" t="s">
        <v>47</v>
      </c>
      <c r="C36">
        <v>1000730</v>
      </c>
      <c r="D36" t="s">
        <v>1234</v>
      </c>
      <c r="E36">
        <v>6508232951</v>
      </c>
      <c r="F36">
        <v>40</v>
      </c>
      <c r="G36">
        <v>2001</v>
      </c>
      <c r="H36" t="s">
        <v>1223</v>
      </c>
      <c r="I36">
        <v>57</v>
      </c>
      <c r="J36" t="s">
        <v>1224</v>
      </c>
      <c r="K36" t="s">
        <v>1235</v>
      </c>
      <c r="L36">
        <v>570301003</v>
      </c>
      <c r="M36">
        <v>1206930</v>
      </c>
      <c r="N36" t="s">
        <v>1242</v>
      </c>
      <c r="O36" t="s">
        <v>1249</v>
      </c>
      <c r="P36">
        <v>14</v>
      </c>
      <c r="Q36" t="s">
        <v>1240</v>
      </c>
      <c r="R36">
        <v>95</v>
      </c>
      <c r="S36">
        <v>1</v>
      </c>
      <c r="T36" s="10">
        <v>12001.92</v>
      </c>
      <c r="U36" t="s">
        <v>1228</v>
      </c>
      <c r="V36" t="s">
        <v>1251</v>
      </c>
      <c r="W36" t="s">
        <v>1233</v>
      </c>
      <c r="X36">
        <v>0</v>
      </c>
      <c r="Y36" t="s">
        <v>1240</v>
      </c>
      <c r="Z36">
        <v>0</v>
      </c>
      <c r="AA36" t="s">
        <v>1228</v>
      </c>
      <c r="AB36" t="s">
        <v>53</v>
      </c>
      <c r="AC36" t="s">
        <v>1243</v>
      </c>
      <c r="AD36">
        <v>101</v>
      </c>
      <c r="AE36" t="s">
        <v>1232</v>
      </c>
      <c r="AF36" s="10">
        <v>12001.92</v>
      </c>
      <c r="AG36" s="136">
        <f t="shared" si="0"/>
        <v>1200192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>
      <c r="A37" t="s">
        <v>46</v>
      </c>
      <c r="B37" t="s">
        <v>47</v>
      </c>
      <c r="C37">
        <v>1000730</v>
      </c>
      <c r="D37" t="s">
        <v>1234</v>
      </c>
      <c r="E37">
        <v>6508232951</v>
      </c>
      <c r="F37">
        <v>50</v>
      </c>
      <c r="G37">
        <v>2001</v>
      </c>
      <c r="H37" t="s">
        <v>1223</v>
      </c>
      <c r="I37">
        <v>57</v>
      </c>
      <c r="J37" t="s">
        <v>1224</v>
      </c>
      <c r="K37" t="s">
        <v>1235</v>
      </c>
      <c r="L37">
        <v>570301003</v>
      </c>
      <c r="M37">
        <v>1206931</v>
      </c>
      <c r="N37" t="s">
        <v>1244</v>
      </c>
      <c r="O37" t="s">
        <v>1249</v>
      </c>
      <c r="P37">
        <v>36</v>
      </c>
      <c r="Q37" t="s">
        <v>1240</v>
      </c>
      <c r="R37">
        <v>48</v>
      </c>
      <c r="S37">
        <v>1</v>
      </c>
      <c r="T37" s="10">
        <v>21266.84</v>
      </c>
      <c r="U37" t="s">
        <v>1228</v>
      </c>
      <c r="V37" t="s">
        <v>1251</v>
      </c>
      <c r="W37" t="s">
        <v>1233</v>
      </c>
      <c r="X37">
        <v>0</v>
      </c>
      <c r="Y37" t="s">
        <v>1240</v>
      </c>
      <c r="Z37">
        <v>0</v>
      </c>
      <c r="AA37" t="s">
        <v>1228</v>
      </c>
      <c r="AB37" t="s">
        <v>53</v>
      </c>
      <c r="AC37" t="s">
        <v>1243</v>
      </c>
      <c r="AD37">
        <v>101</v>
      </c>
      <c r="AE37" t="s">
        <v>1232</v>
      </c>
      <c r="AF37" s="10">
        <v>21266.84</v>
      </c>
      <c r="AG37" s="136">
        <f t="shared" si="0"/>
        <v>2126684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>
      <c r="A38" t="s">
        <v>46</v>
      </c>
      <c r="B38" t="s">
        <v>47</v>
      </c>
      <c r="C38">
        <v>1000730</v>
      </c>
      <c r="D38" t="s">
        <v>1234</v>
      </c>
      <c r="E38">
        <v>6508232951</v>
      </c>
      <c r="F38">
        <v>60</v>
      </c>
      <c r="G38">
        <v>2001</v>
      </c>
      <c r="H38" t="s">
        <v>1223</v>
      </c>
      <c r="I38">
        <v>57</v>
      </c>
      <c r="J38" t="s">
        <v>1224</v>
      </c>
      <c r="K38" t="s">
        <v>1235</v>
      </c>
      <c r="L38">
        <v>570301003</v>
      </c>
      <c r="M38">
        <v>1206932</v>
      </c>
      <c r="N38" t="s">
        <v>1245</v>
      </c>
      <c r="O38" t="s">
        <v>1249</v>
      </c>
      <c r="P38">
        <v>18</v>
      </c>
      <c r="Q38" t="s">
        <v>1240</v>
      </c>
      <c r="R38">
        <v>50</v>
      </c>
      <c r="S38">
        <v>1</v>
      </c>
      <c r="T38" s="10">
        <v>11033.28</v>
      </c>
      <c r="U38" t="s">
        <v>1228</v>
      </c>
      <c r="V38" t="s">
        <v>1251</v>
      </c>
      <c r="W38" t="s">
        <v>1233</v>
      </c>
      <c r="X38">
        <v>0</v>
      </c>
      <c r="Y38" t="s">
        <v>1240</v>
      </c>
      <c r="Z38">
        <v>0</v>
      </c>
      <c r="AA38" t="s">
        <v>1228</v>
      </c>
      <c r="AB38" t="s">
        <v>53</v>
      </c>
      <c r="AC38" t="s">
        <v>1243</v>
      </c>
      <c r="AD38">
        <v>101</v>
      </c>
      <c r="AE38" t="s">
        <v>1232</v>
      </c>
      <c r="AF38" s="10">
        <v>11033.28</v>
      </c>
      <c r="AG38" s="136">
        <f t="shared" si="0"/>
        <v>1103328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>
      <c r="A39" t="s">
        <v>46</v>
      </c>
      <c r="B39" t="s">
        <v>47</v>
      </c>
      <c r="C39">
        <v>1000730</v>
      </c>
      <c r="D39" t="s">
        <v>1234</v>
      </c>
      <c r="E39">
        <v>6508232951</v>
      </c>
      <c r="F39">
        <v>70</v>
      </c>
      <c r="G39">
        <v>2001</v>
      </c>
      <c r="H39" t="s">
        <v>1223</v>
      </c>
      <c r="I39">
        <v>57</v>
      </c>
      <c r="J39" t="s">
        <v>1224</v>
      </c>
      <c r="K39" t="s">
        <v>1235</v>
      </c>
      <c r="L39">
        <v>570301003</v>
      </c>
      <c r="M39">
        <v>1206933</v>
      </c>
      <c r="N39" t="s">
        <v>1246</v>
      </c>
      <c r="O39" t="s">
        <v>1249</v>
      </c>
      <c r="P39">
        <v>4</v>
      </c>
      <c r="Q39" t="s">
        <v>1240</v>
      </c>
      <c r="R39">
        <v>176</v>
      </c>
      <c r="S39">
        <v>1</v>
      </c>
      <c r="T39" s="10">
        <v>3318.37</v>
      </c>
      <c r="U39" t="s">
        <v>1228</v>
      </c>
      <c r="V39" t="s">
        <v>1251</v>
      </c>
      <c r="W39" t="s">
        <v>1233</v>
      </c>
      <c r="X39">
        <v>0</v>
      </c>
      <c r="Y39" t="s">
        <v>1240</v>
      </c>
      <c r="Z39">
        <v>0</v>
      </c>
      <c r="AA39" t="s">
        <v>1228</v>
      </c>
      <c r="AB39" t="s">
        <v>53</v>
      </c>
      <c r="AC39" t="s">
        <v>1243</v>
      </c>
      <c r="AD39">
        <v>101</v>
      </c>
      <c r="AE39" t="s">
        <v>1232</v>
      </c>
      <c r="AF39" s="10">
        <v>3318.37</v>
      </c>
      <c r="AG39" s="136">
        <f t="shared" si="0"/>
        <v>331837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>
      <c r="A40" t="s">
        <v>46</v>
      </c>
      <c r="B40" t="s">
        <v>47</v>
      </c>
      <c r="C40">
        <v>1000730</v>
      </c>
      <c r="D40" t="s">
        <v>1234</v>
      </c>
      <c r="E40">
        <v>6508232951</v>
      </c>
      <c r="F40">
        <v>80</v>
      </c>
      <c r="G40">
        <v>2001</v>
      </c>
      <c r="H40" t="s">
        <v>1223</v>
      </c>
      <c r="I40">
        <v>57</v>
      </c>
      <c r="J40" t="s">
        <v>1224</v>
      </c>
      <c r="K40" t="s">
        <v>1235</v>
      </c>
      <c r="L40">
        <v>570301003</v>
      </c>
      <c r="M40">
        <v>1252549</v>
      </c>
      <c r="N40" t="s">
        <v>1248</v>
      </c>
      <c r="O40" t="s">
        <v>1249</v>
      </c>
      <c r="P40">
        <v>9</v>
      </c>
      <c r="Q40" t="s">
        <v>1240</v>
      </c>
      <c r="R40">
        <v>35</v>
      </c>
      <c r="S40">
        <v>1</v>
      </c>
      <c r="T40" s="10">
        <v>12741.75</v>
      </c>
      <c r="U40" t="s">
        <v>1228</v>
      </c>
      <c r="V40" t="s">
        <v>1251</v>
      </c>
      <c r="W40" t="s">
        <v>1233</v>
      </c>
      <c r="X40">
        <v>0</v>
      </c>
      <c r="Y40" t="s">
        <v>1240</v>
      </c>
      <c r="Z40">
        <v>0</v>
      </c>
      <c r="AA40" t="s">
        <v>1228</v>
      </c>
      <c r="AB40" t="s">
        <v>53</v>
      </c>
      <c r="AC40" t="s">
        <v>1243</v>
      </c>
      <c r="AD40">
        <v>101</v>
      </c>
      <c r="AE40" t="s">
        <v>1232</v>
      </c>
      <c r="AF40" s="10">
        <v>12741.75</v>
      </c>
      <c r="AG40" s="136">
        <f t="shared" si="0"/>
        <v>1274175</v>
      </c>
      <c r="AH40">
        <v>0</v>
      </c>
      <c r="AI40">
        <v>0</v>
      </c>
      <c r="AJ40">
        <v>0</v>
      </c>
      <c r="AK40">
        <v>0</v>
      </c>
      <c r="AL40">
        <v>0</v>
      </c>
    </row>
    <row r="41" spans="1:38">
      <c r="A41" t="s">
        <v>46</v>
      </c>
      <c r="B41" t="s">
        <v>47</v>
      </c>
      <c r="C41">
        <v>1000730</v>
      </c>
      <c r="D41" t="s">
        <v>1255</v>
      </c>
      <c r="E41">
        <v>6508237968</v>
      </c>
      <c r="F41">
        <v>10</v>
      </c>
      <c r="G41">
        <v>2001</v>
      </c>
      <c r="H41" t="s">
        <v>1256</v>
      </c>
      <c r="I41">
        <v>57</v>
      </c>
      <c r="J41" t="s">
        <v>1224</v>
      </c>
      <c r="K41" t="s">
        <v>1235</v>
      </c>
      <c r="L41">
        <v>570301003</v>
      </c>
      <c r="M41">
        <v>1206931</v>
      </c>
      <c r="N41" t="s">
        <v>1244</v>
      </c>
      <c r="O41" t="s">
        <v>1257</v>
      </c>
      <c r="P41">
        <v>4</v>
      </c>
      <c r="Q41" t="s">
        <v>1240</v>
      </c>
      <c r="R41">
        <v>48</v>
      </c>
      <c r="S41">
        <v>1</v>
      </c>
      <c r="T41" s="10">
        <v>2362.98</v>
      </c>
      <c r="U41" t="s">
        <v>1228</v>
      </c>
      <c r="V41" t="s">
        <v>1258</v>
      </c>
      <c r="W41" t="s">
        <v>1233</v>
      </c>
      <c r="X41">
        <v>0</v>
      </c>
      <c r="Y41" t="s">
        <v>1240</v>
      </c>
      <c r="Z41">
        <v>0</v>
      </c>
      <c r="AA41" t="s">
        <v>1228</v>
      </c>
      <c r="AB41" t="s">
        <v>53</v>
      </c>
      <c r="AC41" t="s">
        <v>1243</v>
      </c>
      <c r="AD41" t="s">
        <v>1253</v>
      </c>
      <c r="AE41" t="s">
        <v>1253</v>
      </c>
      <c r="AF41" s="10">
        <v>2362.98</v>
      </c>
      <c r="AG41" s="136">
        <f t="shared" si="0"/>
        <v>236298</v>
      </c>
      <c r="AH41">
        <v>0</v>
      </c>
      <c r="AI41">
        <v>0</v>
      </c>
      <c r="AJ41">
        <v>0</v>
      </c>
      <c r="AK41">
        <v>0</v>
      </c>
      <c r="AL41">
        <v>0</v>
      </c>
    </row>
    <row r="42" spans="1:38">
      <c r="A42" t="s">
        <v>46</v>
      </c>
      <c r="B42" t="s">
        <v>47</v>
      </c>
      <c r="C42">
        <v>1000730</v>
      </c>
      <c r="D42" t="s">
        <v>1255</v>
      </c>
      <c r="E42">
        <v>6508237968</v>
      </c>
      <c r="F42">
        <v>20</v>
      </c>
      <c r="G42">
        <v>2001</v>
      </c>
      <c r="H42" t="s">
        <v>1256</v>
      </c>
      <c r="I42">
        <v>57</v>
      </c>
      <c r="J42" t="s">
        <v>1224</v>
      </c>
      <c r="K42" t="s">
        <v>1235</v>
      </c>
      <c r="L42">
        <v>570301003</v>
      </c>
      <c r="M42">
        <v>1206933</v>
      </c>
      <c r="N42" t="s">
        <v>1246</v>
      </c>
      <c r="O42" t="s">
        <v>1257</v>
      </c>
      <c r="P42">
        <v>1</v>
      </c>
      <c r="Q42" t="s">
        <v>1240</v>
      </c>
      <c r="R42">
        <v>176</v>
      </c>
      <c r="S42">
        <v>1</v>
      </c>
      <c r="T42">
        <v>829.59</v>
      </c>
      <c r="U42" t="s">
        <v>1228</v>
      </c>
      <c r="V42" t="s">
        <v>1258</v>
      </c>
      <c r="W42" t="s">
        <v>1233</v>
      </c>
      <c r="X42">
        <v>0</v>
      </c>
      <c r="Y42" t="s">
        <v>1240</v>
      </c>
      <c r="Z42">
        <v>0</v>
      </c>
      <c r="AA42" t="s">
        <v>1228</v>
      </c>
      <c r="AB42" t="s">
        <v>53</v>
      </c>
      <c r="AC42" t="s">
        <v>1243</v>
      </c>
      <c r="AD42" t="s">
        <v>1253</v>
      </c>
      <c r="AE42" t="s">
        <v>1253</v>
      </c>
      <c r="AF42">
        <v>829.59</v>
      </c>
      <c r="AG42" s="136">
        <f t="shared" si="0"/>
        <v>82959</v>
      </c>
      <c r="AH42">
        <v>0</v>
      </c>
      <c r="AI42">
        <v>0</v>
      </c>
      <c r="AJ42">
        <v>0</v>
      </c>
      <c r="AK42">
        <v>0</v>
      </c>
      <c r="AL42">
        <v>0</v>
      </c>
    </row>
    <row r="43" spans="1:38">
      <c r="A43" t="s">
        <v>46</v>
      </c>
      <c r="B43" t="s">
        <v>47</v>
      </c>
      <c r="C43">
        <v>1000730</v>
      </c>
      <c r="D43" t="s">
        <v>1255</v>
      </c>
      <c r="E43">
        <v>6508237968</v>
      </c>
      <c r="F43">
        <v>30</v>
      </c>
      <c r="G43">
        <v>2001</v>
      </c>
      <c r="H43" t="s">
        <v>1256</v>
      </c>
      <c r="I43">
        <v>57</v>
      </c>
      <c r="J43" t="s">
        <v>1224</v>
      </c>
      <c r="K43" t="s">
        <v>1235</v>
      </c>
      <c r="L43">
        <v>570301003</v>
      </c>
      <c r="M43">
        <v>1206929</v>
      </c>
      <c r="N43" t="s">
        <v>1241</v>
      </c>
      <c r="O43" t="s">
        <v>1257</v>
      </c>
      <c r="P43">
        <v>2</v>
      </c>
      <c r="Q43" t="s">
        <v>1240</v>
      </c>
      <c r="R43">
        <v>48</v>
      </c>
      <c r="S43">
        <v>1</v>
      </c>
      <c r="T43" s="10">
        <v>1320.65</v>
      </c>
      <c r="U43" t="s">
        <v>1228</v>
      </c>
      <c r="V43" t="s">
        <v>1258</v>
      </c>
      <c r="W43" t="s">
        <v>1233</v>
      </c>
      <c r="X43">
        <v>0</v>
      </c>
      <c r="Y43" t="s">
        <v>1240</v>
      </c>
      <c r="Z43">
        <v>0</v>
      </c>
      <c r="AA43" t="s">
        <v>1228</v>
      </c>
      <c r="AB43" t="s">
        <v>53</v>
      </c>
      <c r="AC43" t="s">
        <v>1243</v>
      </c>
      <c r="AD43" t="s">
        <v>1253</v>
      </c>
      <c r="AE43" t="s">
        <v>1253</v>
      </c>
      <c r="AF43" s="10">
        <v>1320.65</v>
      </c>
      <c r="AG43" s="136">
        <f t="shared" si="0"/>
        <v>132065</v>
      </c>
      <c r="AH43">
        <v>0</v>
      </c>
      <c r="AI43">
        <v>0</v>
      </c>
      <c r="AJ43">
        <v>0</v>
      </c>
      <c r="AK43">
        <v>0</v>
      </c>
      <c r="AL43">
        <v>0</v>
      </c>
    </row>
    <row r="44" spans="1:38">
      <c r="A44" t="s">
        <v>46</v>
      </c>
      <c r="B44" t="s">
        <v>47</v>
      </c>
      <c r="C44">
        <v>1000730</v>
      </c>
      <c r="D44" t="s">
        <v>1222</v>
      </c>
      <c r="E44">
        <v>6508243453</v>
      </c>
      <c r="F44">
        <v>10</v>
      </c>
      <c r="G44">
        <v>2001</v>
      </c>
      <c r="H44" t="s">
        <v>1223</v>
      </c>
      <c r="I44">
        <v>49</v>
      </c>
      <c r="J44" t="s">
        <v>1224</v>
      </c>
      <c r="K44" t="s">
        <v>1225</v>
      </c>
      <c r="L44">
        <v>490604004</v>
      </c>
      <c r="M44">
        <v>1257819</v>
      </c>
      <c r="N44" t="s">
        <v>1226</v>
      </c>
      <c r="O44" t="s">
        <v>1251</v>
      </c>
      <c r="P44">
        <v>2</v>
      </c>
      <c r="Q44" t="s">
        <v>103</v>
      </c>
      <c r="R44">
        <v>27</v>
      </c>
      <c r="S44">
        <v>1</v>
      </c>
      <c r="T44" s="10">
        <v>6480</v>
      </c>
      <c r="U44" t="s">
        <v>1228</v>
      </c>
      <c r="V44" t="s">
        <v>1259</v>
      </c>
      <c r="W44" t="s">
        <v>1260</v>
      </c>
      <c r="X44">
        <v>2</v>
      </c>
      <c r="Y44" t="s">
        <v>103</v>
      </c>
      <c r="Z44" s="10">
        <v>6480</v>
      </c>
      <c r="AA44" t="s">
        <v>1228</v>
      </c>
      <c r="AB44" t="s">
        <v>53</v>
      </c>
      <c r="AC44" t="s">
        <v>1231</v>
      </c>
      <c r="AD44">
        <v>101</v>
      </c>
      <c r="AE44" t="s">
        <v>1232</v>
      </c>
      <c r="AF44" s="10">
        <v>6480</v>
      </c>
      <c r="AG44" s="136">
        <f t="shared" si="0"/>
        <v>648000</v>
      </c>
      <c r="AH44" s="10">
        <v>6480</v>
      </c>
      <c r="AI44">
        <v>0</v>
      </c>
      <c r="AJ44">
        <v>0</v>
      </c>
      <c r="AK44">
        <v>0</v>
      </c>
      <c r="AL44">
        <v>0</v>
      </c>
    </row>
    <row r="45" spans="1:38">
      <c r="A45" t="s">
        <v>46</v>
      </c>
      <c r="B45" t="s">
        <v>47</v>
      </c>
      <c r="C45">
        <v>1000730</v>
      </c>
      <c r="D45" t="s">
        <v>1222</v>
      </c>
      <c r="E45">
        <v>6508243453</v>
      </c>
      <c r="F45">
        <v>11</v>
      </c>
      <c r="G45">
        <v>2001</v>
      </c>
      <c r="H45" t="s">
        <v>1223</v>
      </c>
      <c r="I45">
        <v>49</v>
      </c>
      <c r="J45" t="s">
        <v>1224</v>
      </c>
      <c r="K45" t="s">
        <v>1225</v>
      </c>
      <c r="L45">
        <v>490604004</v>
      </c>
      <c r="M45">
        <v>1257819</v>
      </c>
      <c r="N45" t="s">
        <v>1226</v>
      </c>
      <c r="O45" t="s">
        <v>1251</v>
      </c>
      <c r="P45">
        <v>1</v>
      </c>
      <c r="Q45" t="s">
        <v>103</v>
      </c>
      <c r="R45">
        <v>1</v>
      </c>
      <c r="S45">
        <v>1</v>
      </c>
      <c r="T45">
        <v>0</v>
      </c>
      <c r="U45" t="s">
        <v>1228</v>
      </c>
      <c r="V45" t="s">
        <v>1259</v>
      </c>
      <c r="W45" t="s">
        <v>1233</v>
      </c>
      <c r="X45">
        <v>0</v>
      </c>
      <c r="Y45" t="s">
        <v>103</v>
      </c>
      <c r="Z45">
        <v>0</v>
      </c>
      <c r="AA45" t="s">
        <v>1228</v>
      </c>
      <c r="AB45" t="s">
        <v>53</v>
      </c>
      <c r="AC45" t="s">
        <v>1231</v>
      </c>
      <c r="AD45">
        <v>101</v>
      </c>
      <c r="AE45" t="s">
        <v>1232</v>
      </c>
      <c r="AF45">
        <v>0</v>
      </c>
      <c r="AG45" s="136">
        <f t="shared" si="0"/>
        <v>0</v>
      </c>
      <c r="AH45">
        <v>0</v>
      </c>
      <c r="AI45">
        <v>0</v>
      </c>
      <c r="AJ45">
        <v>0</v>
      </c>
      <c r="AK45">
        <v>0</v>
      </c>
      <c r="AL45">
        <v>0</v>
      </c>
    </row>
    <row r="46" spans="1:38">
      <c r="A46" t="s">
        <v>46</v>
      </c>
      <c r="B46" t="s">
        <v>47</v>
      </c>
      <c r="C46">
        <v>1000730</v>
      </c>
      <c r="D46" t="s">
        <v>1222</v>
      </c>
      <c r="E46">
        <v>6508243453</v>
      </c>
      <c r="F46">
        <v>12</v>
      </c>
      <c r="G46">
        <v>2001</v>
      </c>
      <c r="H46" t="s">
        <v>1223</v>
      </c>
      <c r="I46">
        <v>49</v>
      </c>
      <c r="J46" t="s">
        <v>1224</v>
      </c>
      <c r="K46" t="s">
        <v>1225</v>
      </c>
      <c r="L46">
        <v>490604004</v>
      </c>
      <c r="M46">
        <v>1257819</v>
      </c>
      <c r="N46" t="s">
        <v>1226</v>
      </c>
      <c r="O46" t="s">
        <v>1251</v>
      </c>
      <c r="P46">
        <v>1</v>
      </c>
      <c r="Q46" t="s">
        <v>103</v>
      </c>
      <c r="R46">
        <v>1</v>
      </c>
      <c r="S46">
        <v>1</v>
      </c>
      <c r="T46">
        <v>0</v>
      </c>
      <c r="U46" t="s">
        <v>1228</v>
      </c>
      <c r="V46" t="s">
        <v>1259</v>
      </c>
      <c r="W46" t="s">
        <v>1233</v>
      </c>
      <c r="X46">
        <v>0</v>
      </c>
      <c r="Y46" t="s">
        <v>103</v>
      </c>
      <c r="Z46">
        <v>0</v>
      </c>
      <c r="AA46" t="s">
        <v>1228</v>
      </c>
      <c r="AB46" t="s">
        <v>53</v>
      </c>
      <c r="AC46" t="s">
        <v>1231</v>
      </c>
      <c r="AD46">
        <v>101</v>
      </c>
      <c r="AE46" t="s">
        <v>1232</v>
      </c>
      <c r="AF46">
        <v>0</v>
      </c>
      <c r="AG46" s="136">
        <f t="shared" si="0"/>
        <v>0</v>
      </c>
      <c r="AH46">
        <v>0</v>
      </c>
      <c r="AI46">
        <v>0</v>
      </c>
      <c r="AJ46">
        <v>0</v>
      </c>
      <c r="AK46">
        <v>0</v>
      </c>
      <c r="AL46">
        <v>0</v>
      </c>
    </row>
    <row r="47" spans="1:38">
      <c r="A47" t="s">
        <v>46</v>
      </c>
      <c r="B47" t="s">
        <v>47</v>
      </c>
      <c r="C47">
        <v>1000730</v>
      </c>
      <c r="D47" t="s">
        <v>1234</v>
      </c>
      <c r="E47">
        <v>6508244787</v>
      </c>
      <c r="F47">
        <v>10</v>
      </c>
      <c r="G47">
        <v>2001</v>
      </c>
      <c r="H47" t="s">
        <v>1223</v>
      </c>
      <c r="I47">
        <v>57</v>
      </c>
      <c r="J47" t="s">
        <v>1224</v>
      </c>
      <c r="K47" t="s">
        <v>1235</v>
      </c>
      <c r="L47">
        <v>570301003</v>
      </c>
      <c r="M47">
        <v>225516</v>
      </c>
      <c r="N47" t="s">
        <v>1238</v>
      </c>
      <c r="O47" t="s">
        <v>1251</v>
      </c>
      <c r="P47">
        <v>2</v>
      </c>
      <c r="Q47" t="s">
        <v>110</v>
      </c>
      <c r="R47">
        <v>21</v>
      </c>
      <c r="S47">
        <v>1</v>
      </c>
      <c r="T47" s="10">
        <v>3008.88</v>
      </c>
      <c r="U47" t="s">
        <v>1228</v>
      </c>
      <c r="V47" t="s">
        <v>1259</v>
      </c>
      <c r="W47" t="s">
        <v>1233</v>
      </c>
      <c r="X47">
        <v>0</v>
      </c>
      <c r="Y47" t="s">
        <v>110</v>
      </c>
      <c r="Z47">
        <v>0</v>
      </c>
      <c r="AA47" t="s">
        <v>1228</v>
      </c>
      <c r="AB47" t="s">
        <v>53</v>
      </c>
      <c r="AC47" t="s">
        <v>1243</v>
      </c>
      <c r="AD47" t="s">
        <v>1253</v>
      </c>
      <c r="AE47" t="s">
        <v>1253</v>
      </c>
      <c r="AF47" s="10">
        <v>3008.88</v>
      </c>
      <c r="AG47" s="136">
        <f t="shared" si="0"/>
        <v>300888</v>
      </c>
      <c r="AH47">
        <v>0</v>
      </c>
      <c r="AI47">
        <v>0</v>
      </c>
      <c r="AJ47">
        <v>0</v>
      </c>
      <c r="AK47">
        <v>0</v>
      </c>
      <c r="AL47">
        <v>0</v>
      </c>
    </row>
    <row r="48" spans="1:38">
      <c r="A48" t="s">
        <v>46</v>
      </c>
      <c r="B48" t="s">
        <v>47</v>
      </c>
      <c r="C48">
        <v>1000730</v>
      </c>
      <c r="D48" t="s">
        <v>1234</v>
      </c>
      <c r="E48">
        <v>6508244787</v>
      </c>
      <c r="F48">
        <v>20</v>
      </c>
      <c r="G48">
        <v>2001</v>
      </c>
      <c r="H48" t="s">
        <v>1223</v>
      </c>
      <c r="I48">
        <v>57</v>
      </c>
      <c r="J48" t="s">
        <v>1224</v>
      </c>
      <c r="K48" t="s">
        <v>1235</v>
      </c>
      <c r="L48">
        <v>570301003</v>
      </c>
      <c r="M48">
        <v>1206928</v>
      </c>
      <c r="N48" t="s">
        <v>1239</v>
      </c>
      <c r="O48" t="s">
        <v>1251</v>
      </c>
      <c r="P48">
        <v>51</v>
      </c>
      <c r="Q48" t="s">
        <v>1240</v>
      </c>
      <c r="R48">
        <v>115</v>
      </c>
      <c r="S48">
        <v>1</v>
      </c>
      <c r="T48" s="10">
        <v>42565.82</v>
      </c>
      <c r="U48" t="s">
        <v>1228</v>
      </c>
      <c r="V48" t="s">
        <v>1259</v>
      </c>
      <c r="W48" t="s">
        <v>1259</v>
      </c>
      <c r="X48">
        <v>30</v>
      </c>
      <c r="Y48" t="s">
        <v>1240</v>
      </c>
      <c r="Z48" s="10">
        <v>25038.720000000001</v>
      </c>
      <c r="AA48" t="s">
        <v>1228</v>
      </c>
      <c r="AB48" t="s">
        <v>53</v>
      </c>
      <c r="AC48" t="s">
        <v>1231</v>
      </c>
      <c r="AD48">
        <v>101</v>
      </c>
      <c r="AE48" t="s">
        <v>1232</v>
      </c>
      <c r="AF48" s="10">
        <v>42565.82</v>
      </c>
      <c r="AG48" s="136">
        <f t="shared" si="0"/>
        <v>4256582</v>
      </c>
      <c r="AH48" s="10">
        <v>25038.720000000001</v>
      </c>
      <c r="AI48">
        <v>0</v>
      </c>
      <c r="AJ48">
        <v>0</v>
      </c>
      <c r="AK48">
        <v>0</v>
      </c>
      <c r="AL48">
        <v>0</v>
      </c>
    </row>
    <row r="49" spans="1:38">
      <c r="A49" t="s">
        <v>46</v>
      </c>
      <c r="B49" t="s">
        <v>47</v>
      </c>
      <c r="C49">
        <v>1000730</v>
      </c>
      <c r="D49" t="s">
        <v>1234</v>
      </c>
      <c r="E49">
        <v>6508244787</v>
      </c>
      <c r="F49">
        <v>30</v>
      </c>
      <c r="G49">
        <v>2001</v>
      </c>
      <c r="H49" t="s">
        <v>1223</v>
      </c>
      <c r="I49">
        <v>57</v>
      </c>
      <c r="J49" t="s">
        <v>1224</v>
      </c>
      <c r="K49" t="s">
        <v>1235</v>
      </c>
      <c r="L49">
        <v>570301003</v>
      </c>
      <c r="M49">
        <v>1206929</v>
      </c>
      <c r="N49" t="s">
        <v>1241</v>
      </c>
      <c r="O49" t="s">
        <v>1251</v>
      </c>
      <c r="P49">
        <v>46</v>
      </c>
      <c r="Q49" t="s">
        <v>1240</v>
      </c>
      <c r="R49">
        <v>48</v>
      </c>
      <c r="S49">
        <v>1</v>
      </c>
      <c r="T49" s="10">
        <v>30375.01</v>
      </c>
      <c r="U49" t="s">
        <v>1228</v>
      </c>
      <c r="V49" t="s">
        <v>1259</v>
      </c>
      <c r="W49" t="s">
        <v>1259</v>
      </c>
      <c r="X49">
        <v>29</v>
      </c>
      <c r="Y49" t="s">
        <v>1240</v>
      </c>
      <c r="Z49" s="10">
        <v>19149.46</v>
      </c>
      <c r="AA49" t="s">
        <v>1228</v>
      </c>
      <c r="AB49" t="s">
        <v>53</v>
      </c>
      <c r="AC49" t="s">
        <v>1231</v>
      </c>
      <c r="AD49">
        <v>101</v>
      </c>
      <c r="AE49" t="s">
        <v>1232</v>
      </c>
      <c r="AF49" s="10">
        <v>30375.01</v>
      </c>
      <c r="AG49" s="136">
        <f t="shared" si="0"/>
        <v>3037501</v>
      </c>
      <c r="AH49" s="10">
        <v>19149.46</v>
      </c>
      <c r="AI49">
        <v>0</v>
      </c>
      <c r="AJ49">
        <v>0</v>
      </c>
      <c r="AK49">
        <v>0</v>
      </c>
      <c r="AL49">
        <v>0</v>
      </c>
    </row>
    <row r="50" spans="1:38">
      <c r="A50" t="s">
        <v>46</v>
      </c>
      <c r="B50" t="s">
        <v>47</v>
      </c>
      <c r="C50">
        <v>1000730</v>
      </c>
      <c r="D50" t="s">
        <v>1234</v>
      </c>
      <c r="E50">
        <v>6508244787</v>
      </c>
      <c r="F50">
        <v>40</v>
      </c>
      <c r="G50">
        <v>2001</v>
      </c>
      <c r="H50" t="s">
        <v>1223</v>
      </c>
      <c r="I50">
        <v>57</v>
      </c>
      <c r="J50" t="s">
        <v>1224</v>
      </c>
      <c r="K50" t="s">
        <v>1235</v>
      </c>
      <c r="L50">
        <v>570301003</v>
      </c>
      <c r="M50">
        <v>1206930</v>
      </c>
      <c r="N50" t="s">
        <v>1242</v>
      </c>
      <c r="O50" t="s">
        <v>1251</v>
      </c>
      <c r="P50">
        <v>42</v>
      </c>
      <c r="Q50" t="s">
        <v>1240</v>
      </c>
      <c r="R50">
        <v>95</v>
      </c>
      <c r="S50">
        <v>1</v>
      </c>
      <c r="T50" s="10">
        <v>36005.760000000002</v>
      </c>
      <c r="U50" t="s">
        <v>1228</v>
      </c>
      <c r="V50" t="s">
        <v>1259</v>
      </c>
      <c r="W50" t="s">
        <v>1259</v>
      </c>
      <c r="X50">
        <v>14</v>
      </c>
      <c r="Y50" t="s">
        <v>1240</v>
      </c>
      <c r="Z50" s="10">
        <v>12001.92</v>
      </c>
      <c r="AA50" t="s">
        <v>1228</v>
      </c>
      <c r="AB50" t="s">
        <v>53</v>
      </c>
      <c r="AC50" t="s">
        <v>1231</v>
      </c>
      <c r="AD50">
        <v>101</v>
      </c>
      <c r="AE50" t="s">
        <v>1232</v>
      </c>
      <c r="AF50" s="10">
        <v>36005.760000000002</v>
      </c>
      <c r="AG50" s="136">
        <f t="shared" si="0"/>
        <v>3600576</v>
      </c>
      <c r="AH50" s="10">
        <v>12001.92</v>
      </c>
      <c r="AI50">
        <v>0</v>
      </c>
      <c r="AJ50">
        <v>0</v>
      </c>
      <c r="AK50">
        <v>0</v>
      </c>
      <c r="AL50">
        <v>0</v>
      </c>
    </row>
    <row r="51" spans="1:38">
      <c r="A51" t="s">
        <v>46</v>
      </c>
      <c r="B51" t="s">
        <v>47</v>
      </c>
      <c r="C51">
        <v>1000730</v>
      </c>
      <c r="D51" t="s">
        <v>1234</v>
      </c>
      <c r="E51">
        <v>6508244787</v>
      </c>
      <c r="F51">
        <v>50</v>
      </c>
      <c r="G51">
        <v>2001</v>
      </c>
      <c r="H51" t="s">
        <v>1223</v>
      </c>
      <c r="I51">
        <v>57</v>
      </c>
      <c r="J51" t="s">
        <v>1224</v>
      </c>
      <c r="K51" t="s">
        <v>1235</v>
      </c>
      <c r="L51">
        <v>570301003</v>
      </c>
      <c r="M51">
        <v>1206931</v>
      </c>
      <c r="N51" t="s">
        <v>1244</v>
      </c>
      <c r="O51" t="s">
        <v>1251</v>
      </c>
      <c r="P51">
        <v>71</v>
      </c>
      <c r="Q51" t="s">
        <v>1240</v>
      </c>
      <c r="R51">
        <v>48</v>
      </c>
      <c r="S51">
        <v>1</v>
      </c>
      <c r="T51" s="10">
        <v>41942.94</v>
      </c>
      <c r="U51" t="s">
        <v>1228</v>
      </c>
      <c r="V51" t="s">
        <v>1259</v>
      </c>
      <c r="W51" t="s">
        <v>1259</v>
      </c>
      <c r="X51">
        <v>58</v>
      </c>
      <c r="Y51" t="s">
        <v>1240</v>
      </c>
      <c r="Z51" s="10">
        <v>34263.25</v>
      </c>
      <c r="AA51" t="s">
        <v>1228</v>
      </c>
      <c r="AB51" t="s">
        <v>53</v>
      </c>
      <c r="AC51" t="s">
        <v>1231</v>
      </c>
      <c r="AD51">
        <v>101</v>
      </c>
      <c r="AE51" t="s">
        <v>1232</v>
      </c>
      <c r="AF51" s="10">
        <v>41942.94</v>
      </c>
      <c r="AG51" s="136">
        <f t="shared" si="0"/>
        <v>4194294</v>
      </c>
      <c r="AH51" s="10">
        <v>34263.25</v>
      </c>
      <c r="AI51">
        <v>0</v>
      </c>
      <c r="AJ51">
        <v>0</v>
      </c>
      <c r="AK51">
        <v>0</v>
      </c>
      <c r="AL51">
        <v>0</v>
      </c>
    </row>
    <row r="52" spans="1:38">
      <c r="A52" t="s">
        <v>46</v>
      </c>
      <c r="B52" t="s">
        <v>47</v>
      </c>
      <c r="C52">
        <v>1000730</v>
      </c>
      <c r="D52" t="s">
        <v>1234</v>
      </c>
      <c r="E52">
        <v>6508244787</v>
      </c>
      <c r="F52">
        <v>60</v>
      </c>
      <c r="G52">
        <v>2001</v>
      </c>
      <c r="H52" t="s">
        <v>1223</v>
      </c>
      <c r="I52">
        <v>57</v>
      </c>
      <c r="J52" t="s">
        <v>1224</v>
      </c>
      <c r="K52" t="s">
        <v>1235</v>
      </c>
      <c r="L52">
        <v>570301003</v>
      </c>
      <c r="M52">
        <v>1206932</v>
      </c>
      <c r="N52" t="s">
        <v>1245</v>
      </c>
      <c r="O52" t="s">
        <v>1251</v>
      </c>
      <c r="P52">
        <v>41</v>
      </c>
      <c r="Q52" t="s">
        <v>1240</v>
      </c>
      <c r="R52">
        <v>50</v>
      </c>
      <c r="S52">
        <v>1</v>
      </c>
      <c r="T52" s="10">
        <v>25131.360000000001</v>
      </c>
      <c r="U52" t="s">
        <v>1228</v>
      </c>
      <c r="V52" t="s">
        <v>1259</v>
      </c>
      <c r="W52" t="s">
        <v>1259</v>
      </c>
      <c r="X52">
        <v>24</v>
      </c>
      <c r="Y52" t="s">
        <v>1240</v>
      </c>
      <c r="Z52" s="10">
        <v>14711.04</v>
      </c>
      <c r="AA52" t="s">
        <v>1228</v>
      </c>
      <c r="AB52" t="s">
        <v>53</v>
      </c>
      <c r="AC52" t="s">
        <v>1231</v>
      </c>
      <c r="AD52">
        <v>101</v>
      </c>
      <c r="AE52" t="s">
        <v>1232</v>
      </c>
      <c r="AF52" s="10">
        <v>25131.360000000001</v>
      </c>
      <c r="AG52" s="136">
        <f t="shared" si="0"/>
        <v>2513136</v>
      </c>
      <c r="AH52" s="10">
        <v>14711.04</v>
      </c>
      <c r="AI52">
        <v>0</v>
      </c>
      <c r="AJ52">
        <v>0</v>
      </c>
      <c r="AK52">
        <v>0</v>
      </c>
      <c r="AL52">
        <v>0</v>
      </c>
    </row>
    <row r="53" spans="1:38">
      <c r="A53" t="s">
        <v>46</v>
      </c>
      <c r="B53" t="s">
        <v>47</v>
      </c>
      <c r="C53">
        <v>1000730</v>
      </c>
      <c r="D53" t="s">
        <v>1234</v>
      </c>
      <c r="E53">
        <v>6508244787</v>
      </c>
      <c r="F53">
        <v>70</v>
      </c>
      <c r="G53">
        <v>2001</v>
      </c>
      <c r="H53" t="s">
        <v>1223</v>
      </c>
      <c r="I53">
        <v>57</v>
      </c>
      <c r="J53" t="s">
        <v>1224</v>
      </c>
      <c r="K53" t="s">
        <v>1235</v>
      </c>
      <c r="L53">
        <v>570301003</v>
      </c>
      <c r="M53">
        <v>1206933</v>
      </c>
      <c r="N53" t="s">
        <v>1246</v>
      </c>
      <c r="O53" t="s">
        <v>1251</v>
      </c>
      <c r="P53">
        <v>7</v>
      </c>
      <c r="Q53" t="s">
        <v>1240</v>
      </c>
      <c r="R53">
        <v>176</v>
      </c>
      <c r="S53">
        <v>1</v>
      </c>
      <c r="T53" s="10">
        <v>5807.16</v>
      </c>
      <c r="U53" t="s">
        <v>1228</v>
      </c>
      <c r="V53" t="s">
        <v>1259</v>
      </c>
      <c r="W53" t="s">
        <v>1259</v>
      </c>
      <c r="X53">
        <v>7</v>
      </c>
      <c r="Y53" t="s">
        <v>1240</v>
      </c>
      <c r="Z53" s="10">
        <v>5807.16</v>
      </c>
      <c r="AA53" t="s">
        <v>1228</v>
      </c>
      <c r="AB53" t="s">
        <v>53</v>
      </c>
      <c r="AC53" t="s">
        <v>1231</v>
      </c>
      <c r="AD53">
        <v>101</v>
      </c>
      <c r="AE53" t="s">
        <v>1232</v>
      </c>
      <c r="AF53" s="10">
        <v>5807.16</v>
      </c>
      <c r="AG53" s="136">
        <f t="shared" si="0"/>
        <v>580716</v>
      </c>
      <c r="AH53" s="10">
        <v>5807.16</v>
      </c>
      <c r="AI53">
        <v>0</v>
      </c>
      <c r="AJ53">
        <v>0</v>
      </c>
      <c r="AK53">
        <v>0</v>
      </c>
      <c r="AL53">
        <v>0</v>
      </c>
    </row>
    <row r="54" spans="1:38">
      <c r="A54" t="s">
        <v>46</v>
      </c>
      <c r="B54" t="s">
        <v>47</v>
      </c>
      <c r="C54">
        <v>1000730</v>
      </c>
      <c r="D54" t="s">
        <v>1234</v>
      </c>
      <c r="E54">
        <v>6508244787</v>
      </c>
      <c r="F54">
        <v>80</v>
      </c>
      <c r="G54">
        <v>2001</v>
      </c>
      <c r="H54" t="s">
        <v>1223</v>
      </c>
      <c r="I54">
        <v>57</v>
      </c>
      <c r="J54" t="s">
        <v>1224</v>
      </c>
      <c r="K54" t="s">
        <v>1235</v>
      </c>
      <c r="L54">
        <v>570301003</v>
      </c>
      <c r="M54">
        <v>1252546</v>
      </c>
      <c r="N54" t="s">
        <v>1247</v>
      </c>
      <c r="O54" t="s">
        <v>1251</v>
      </c>
      <c r="P54">
        <v>1</v>
      </c>
      <c r="Q54" t="s">
        <v>1240</v>
      </c>
      <c r="R54">
        <v>24</v>
      </c>
      <c r="S54">
        <v>1</v>
      </c>
      <c r="T54" s="10">
        <v>1449.6</v>
      </c>
      <c r="U54" t="s">
        <v>1228</v>
      </c>
      <c r="V54" t="s">
        <v>1259</v>
      </c>
      <c r="W54" t="s">
        <v>1259</v>
      </c>
      <c r="X54">
        <v>1</v>
      </c>
      <c r="Y54" t="s">
        <v>1240</v>
      </c>
      <c r="Z54" s="10">
        <v>1449.6</v>
      </c>
      <c r="AA54" t="s">
        <v>1228</v>
      </c>
      <c r="AB54" t="s">
        <v>53</v>
      </c>
      <c r="AC54" t="s">
        <v>1231</v>
      </c>
      <c r="AD54">
        <v>101</v>
      </c>
      <c r="AE54" t="s">
        <v>1232</v>
      </c>
      <c r="AF54" s="10">
        <v>1449.6</v>
      </c>
      <c r="AG54" s="136">
        <f t="shared" si="0"/>
        <v>144960</v>
      </c>
      <c r="AH54" s="10">
        <v>1449.6</v>
      </c>
      <c r="AI54">
        <v>0</v>
      </c>
      <c r="AJ54">
        <v>0</v>
      </c>
      <c r="AK54">
        <v>0</v>
      </c>
      <c r="AL54">
        <v>0</v>
      </c>
    </row>
    <row r="55" spans="1:38">
      <c r="A55" t="s">
        <v>46</v>
      </c>
      <c r="B55" t="s">
        <v>47</v>
      </c>
      <c r="C55">
        <v>1000730</v>
      </c>
      <c r="D55" t="s">
        <v>1234</v>
      </c>
      <c r="E55">
        <v>6508244787</v>
      </c>
      <c r="F55">
        <v>90</v>
      </c>
      <c r="G55">
        <v>2001</v>
      </c>
      <c r="H55" t="s">
        <v>1223</v>
      </c>
      <c r="I55">
        <v>57</v>
      </c>
      <c r="J55" t="s">
        <v>1224</v>
      </c>
      <c r="K55" t="s">
        <v>1235</v>
      </c>
      <c r="L55">
        <v>570301003</v>
      </c>
      <c r="M55">
        <v>1252549</v>
      </c>
      <c r="N55" t="s">
        <v>1248</v>
      </c>
      <c r="O55" t="s">
        <v>1251</v>
      </c>
      <c r="P55">
        <v>17</v>
      </c>
      <c r="Q55" t="s">
        <v>1240</v>
      </c>
      <c r="R55">
        <v>35</v>
      </c>
      <c r="S55">
        <v>1</v>
      </c>
      <c r="T55" s="10">
        <v>24067.75</v>
      </c>
      <c r="U55" t="s">
        <v>1228</v>
      </c>
      <c r="V55" t="s">
        <v>1259</v>
      </c>
      <c r="W55" t="s">
        <v>1259</v>
      </c>
      <c r="X55">
        <v>10</v>
      </c>
      <c r="Y55" t="s">
        <v>1240</v>
      </c>
      <c r="Z55" s="10">
        <v>14157.5</v>
      </c>
      <c r="AA55" t="s">
        <v>1228</v>
      </c>
      <c r="AB55" t="s">
        <v>53</v>
      </c>
      <c r="AC55" t="s">
        <v>1231</v>
      </c>
      <c r="AD55">
        <v>101</v>
      </c>
      <c r="AE55" t="s">
        <v>1232</v>
      </c>
      <c r="AF55" s="10">
        <v>24067.75</v>
      </c>
      <c r="AG55" s="136">
        <f t="shared" si="0"/>
        <v>2406775</v>
      </c>
      <c r="AH55" s="10">
        <v>14157.5</v>
      </c>
      <c r="AI55">
        <v>0</v>
      </c>
      <c r="AJ55">
        <v>0</v>
      </c>
      <c r="AK55">
        <v>0</v>
      </c>
      <c r="AL55">
        <v>0</v>
      </c>
    </row>
    <row r="56" spans="1:38">
      <c r="A56" t="s">
        <v>46</v>
      </c>
      <c r="B56" t="s">
        <v>47</v>
      </c>
      <c r="C56">
        <v>1000730</v>
      </c>
      <c r="D56" t="s">
        <v>1234</v>
      </c>
      <c r="E56">
        <v>6508244787</v>
      </c>
      <c r="F56">
        <v>100</v>
      </c>
      <c r="G56">
        <v>2001</v>
      </c>
      <c r="H56" t="s">
        <v>1223</v>
      </c>
      <c r="I56">
        <v>57</v>
      </c>
      <c r="J56" t="s">
        <v>1224</v>
      </c>
      <c r="K56" t="s">
        <v>1235</v>
      </c>
      <c r="L56">
        <v>570301003</v>
      </c>
      <c r="M56">
        <v>1415350</v>
      </c>
      <c r="N56" t="s">
        <v>1261</v>
      </c>
      <c r="O56" t="s">
        <v>1251</v>
      </c>
      <c r="P56">
        <v>2</v>
      </c>
      <c r="Q56" t="s">
        <v>1240</v>
      </c>
      <c r="R56">
        <v>31</v>
      </c>
      <c r="S56">
        <v>1</v>
      </c>
      <c r="T56" s="10">
        <v>2298.96</v>
      </c>
      <c r="U56" t="s">
        <v>1228</v>
      </c>
      <c r="V56" t="s">
        <v>1259</v>
      </c>
      <c r="W56" t="s">
        <v>1259</v>
      </c>
      <c r="X56">
        <v>2</v>
      </c>
      <c r="Y56" t="s">
        <v>1240</v>
      </c>
      <c r="Z56" s="10">
        <v>2298.96</v>
      </c>
      <c r="AA56" t="s">
        <v>1228</v>
      </c>
      <c r="AB56" t="s">
        <v>53</v>
      </c>
      <c r="AC56" t="s">
        <v>1231</v>
      </c>
      <c r="AD56">
        <v>101</v>
      </c>
      <c r="AE56" t="s">
        <v>1232</v>
      </c>
      <c r="AF56" s="10">
        <v>2298.96</v>
      </c>
      <c r="AG56" s="136">
        <f t="shared" si="0"/>
        <v>229896</v>
      </c>
      <c r="AH56" s="10">
        <v>2298.96</v>
      </c>
      <c r="AI56">
        <v>0</v>
      </c>
      <c r="AJ56">
        <v>0</v>
      </c>
      <c r="AK56">
        <v>0</v>
      </c>
      <c r="AL56">
        <v>0</v>
      </c>
    </row>
    <row r="57" spans="1:38">
      <c r="A57" t="s">
        <v>46</v>
      </c>
      <c r="B57" t="s">
        <v>47</v>
      </c>
      <c r="C57">
        <v>1000730</v>
      </c>
      <c r="D57" t="s">
        <v>1222</v>
      </c>
      <c r="E57">
        <v>6508251293</v>
      </c>
      <c r="F57">
        <v>10</v>
      </c>
      <c r="G57">
        <v>2001</v>
      </c>
      <c r="H57" t="s">
        <v>1223</v>
      </c>
      <c r="I57">
        <v>49</v>
      </c>
      <c r="J57" t="s">
        <v>1224</v>
      </c>
      <c r="K57" t="s">
        <v>1225</v>
      </c>
      <c r="L57">
        <v>490604004</v>
      </c>
      <c r="M57">
        <v>1456676</v>
      </c>
      <c r="N57" t="s">
        <v>1262</v>
      </c>
      <c r="O57" t="s">
        <v>1263</v>
      </c>
      <c r="P57">
        <v>2</v>
      </c>
      <c r="Q57" t="s">
        <v>103</v>
      </c>
      <c r="R57">
        <v>27</v>
      </c>
      <c r="S57">
        <v>1</v>
      </c>
      <c r="T57" s="10">
        <v>9072</v>
      </c>
      <c r="U57" t="s">
        <v>1228</v>
      </c>
      <c r="V57" t="s">
        <v>1264</v>
      </c>
      <c r="W57" t="s">
        <v>1264</v>
      </c>
      <c r="X57">
        <v>2</v>
      </c>
      <c r="Y57" t="s">
        <v>103</v>
      </c>
      <c r="Z57" s="10">
        <v>9072</v>
      </c>
      <c r="AA57" t="s">
        <v>1228</v>
      </c>
      <c r="AB57" t="s">
        <v>53</v>
      </c>
      <c r="AC57" t="s">
        <v>1231</v>
      </c>
      <c r="AD57">
        <v>101</v>
      </c>
      <c r="AE57" t="s">
        <v>1232</v>
      </c>
      <c r="AF57" s="10">
        <v>9072</v>
      </c>
      <c r="AG57" s="136">
        <f t="shared" si="0"/>
        <v>907200</v>
      </c>
      <c r="AH57" s="10">
        <v>9072</v>
      </c>
      <c r="AI57">
        <v>0</v>
      </c>
      <c r="AJ57">
        <v>0</v>
      </c>
      <c r="AK57">
        <v>0</v>
      </c>
      <c r="AL57">
        <v>0</v>
      </c>
    </row>
    <row r="58" spans="1:38">
      <c r="A58" t="s">
        <v>46</v>
      </c>
      <c r="B58" t="s">
        <v>47</v>
      </c>
      <c r="C58">
        <v>1000730</v>
      </c>
      <c r="D58" t="s">
        <v>1222</v>
      </c>
      <c r="E58">
        <v>6508251293</v>
      </c>
      <c r="F58">
        <v>11</v>
      </c>
      <c r="G58">
        <v>2001</v>
      </c>
      <c r="H58" t="s">
        <v>1223</v>
      </c>
      <c r="I58">
        <v>49</v>
      </c>
      <c r="J58" t="s">
        <v>1224</v>
      </c>
      <c r="K58" t="s">
        <v>1225</v>
      </c>
      <c r="L58">
        <v>490604004</v>
      </c>
      <c r="M58">
        <v>1456676</v>
      </c>
      <c r="N58" t="s">
        <v>1262</v>
      </c>
      <c r="O58" t="s">
        <v>1263</v>
      </c>
      <c r="P58">
        <v>2</v>
      </c>
      <c r="Q58" t="s">
        <v>103</v>
      </c>
      <c r="R58">
        <v>1</v>
      </c>
      <c r="S58">
        <v>1</v>
      </c>
      <c r="T58">
        <v>0</v>
      </c>
      <c r="U58" t="s">
        <v>1228</v>
      </c>
      <c r="V58" t="s">
        <v>1264</v>
      </c>
      <c r="W58" t="s">
        <v>1233</v>
      </c>
      <c r="X58">
        <v>0</v>
      </c>
      <c r="Y58" t="s">
        <v>103</v>
      </c>
      <c r="Z58">
        <v>0</v>
      </c>
      <c r="AA58" t="s">
        <v>1228</v>
      </c>
      <c r="AB58" t="s">
        <v>53</v>
      </c>
      <c r="AC58" t="s">
        <v>1231</v>
      </c>
      <c r="AD58">
        <v>101</v>
      </c>
      <c r="AE58" t="s">
        <v>1232</v>
      </c>
      <c r="AF58">
        <v>0</v>
      </c>
      <c r="AG58" s="136">
        <f t="shared" si="0"/>
        <v>0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>
      <c r="A59" t="s">
        <v>46</v>
      </c>
      <c r="B59" t="s">
        <v>47</v>
      </c>
      <c r="C59">
        <v>1000730</v>
      </c>
      <c r="D59" t="s">
        <v>1222</v>
      </c>
      <c r="E59">
        <v>6508251293</v>
      </c>
      <c r="F59">
        <v>20</v>
      </c>
      <c r="G59">
        <v>2001</v>
      </c>
      <c r="H59" t="s">
        <v>1223</v>
      </c>
      <c r="I59">
        <v>49</v>
      </c>
      <c r="J59" t="s">
        <v>1224</v>
      </c>
      <c r="K59" t="s">
        <v>1225</v>
      </c>
      <c r="L59">
        <v>490604004</v>
      </c>
      <c r="M59">
        <v>1456677</v>
      </c>
      <c r="N59" t="s">
        <v>1265</v>
      </c>
      <c r="O59" t="s">
        <v>1263</v>
      </c>
      <c r="P59">
        <v>2</v>
      </c>
      <c r="Q59" t="s">
        <v>103</v>
      </c>
      <c r="R59">
        <v>27</v>
      </c>
      <c r="S59">
        <v>1</v>
      </c>
      <c r="T59" s="10">
        <v>9072</v>
      </c>
      <c r="U59" t="s">
        <v>1228</v>
      </c>
      <c r="V59" t="s">
        <v>1264</v>
      </c>
      <c r="W59" t="s">
        <v>1264</v>
      </c>
      <c r="X59">
        <v>2</v>
      </c>
      <c r="Y59" t="s">
        <v>103</v>
      </c>
      <c r="Z59" s="10">
        <v>9072</v>
      </c>
      <c r="AA59" t="s">
        <v>1228</v>
      </c>
      <c r="AB59" t="s">
        <v>53</v>
      </c>
      <c r="AC59" t="s">
        <v>1231</v>
      </c>
      <c r="AD59">
        <v>101</v>
      </c>
      <c r="AE59" t="s">
        <v>1232</v>
      </c>
      <c r="AF59" s="10">
        <v>9072</v>
      </c>
      <c r="AG59" s="136">
        <f t="shared" si="0"/>
        <v>907200</v>
      </c>
      <c r="AH59" s="10">
        <v>9072</v>
      </c>
      <c r="AI59">
        <v>0</v>
      </c>
      <c r="AJ59">
        <v>0</v>
      </c>
      <c r="AK59">
        <v>0</v>
      </c>
      <c r="AL59">
        <v>0</v>
      </c>
    </row>
    <row r="60" spans="1:38">
      <c r="A60" t="s">
        <v>46</v>
      </c>
      <c r="B60" t="s">
        <v>47</v>
      </c>
      <c r="C60">
        <v>1000730</v>
      </c>
      <c r="D60" t="s">
        <v>1222</v>
      </c>
      <c r="E60">
        <v>6508251293</v>
      </c>
      <c r="F60">
        <v>21</v>
      </c>
      <c r="G60">
        <v>2001</v>
      </c>
      <c r="H60" t="s">
        <v>1223</v>
      </c>
      <c r="I60">
        <v>49</v>
      </c>
      <c r="J60" t="s">
        <v>1224</v>
      </c>
      <c r="K60" t="s">
        <v>1225</v>
      </c>
      <c r="L60">
        <v>490604004</v>
      </c>
      <c r="M60">
        <v>1456677</v>
      </c>
      <c r="N60" t="s">
        <v>1265</v>
      </c>
      <c r="O60" t="s">
        <v>1263</v>
      </c>
      <c r="P60">
        <v>2</v>
      </c>
      <c r="Q60" t="s">
        <v>103</v>
      </c>
      <c r="R60">
        <v>1</v>
      </c>
      <c r="S60">
        <v>1</v>
      </c>
      <c r="T60">
        <v>0</v>
      </c>
      <c r="U60" t="s">
        <v>1228</v>
      </c>
      <c r="V60" t="s">
        <v>1264</v>
      </c>
      <c r="W60" t="s">
        <v>1233</v>
      </c>
      <c r="X60">
        <v>0</v>
      </c>
      <c r="Y60" t="s">
        <v>103</v>
      </c>
      <c r="Z60">
        <v>0</v>
      </c>
      <c r="AA60" t="s">
        <v>1228</v>
      </c>
      <c r="AB60" t="s">
        <v>53</v>
      </c>
      <c r="AC60" t="s">
        <v>1231</v>
      </c>
      <c r="AD60">
        <v>101</v>
      </c>
      <c r="AE60" t="s">
        <v>1232</v>
      </c>
      <c r="AF60">
        <v>0</v>
      </c>
      <c r="AG60" s="136">
        <f t="shared" si="0"/>
        <v>0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>
      <c r="A61" t="s">
        <v>46</v>
      </c>
      <c r="B61" t="s">
        <v>47</v>
      </c>
      <c r="C61">
        <v>1000730</v>
      </c>
      <c r="D61" t="s">
        <v>1222</v>
      </c>
      <c r="E61">
        <v>6508256585</v>
      </c>
      <c r="F61">
        <v>10</v>
      </c>
      <c r="G61">
        <v>2001</v>
      </c>
      <c r="H61" t="s">
        <v>1223</v>
      </c>
      <c r="I61">
        <v>49</v>
      </c>
      <c r="J61" t="s">
        <v>1224</v>
      </c>
      <c r="K61" t="s">
        <v>1225</v>
      </c>
      <c r="L61">
        <v>490604004</v>
      </c>
      <c r="M61">
        <v>1257819</v>
      </c>
      <c r="N61" t="s">
        <v>1226</v>
      </c>
      <c r="O61" t="s">
        <v>1260</v>
      </c>
      <c r="P61">
        <v>4</v>
      </c>
      <c r="Q61" t="s">
        <v>103</v>
      </c>
      <c r="R61">
        <v>27</v>
      </c>
      <c r="S61">
        <v>1</v>
      </c>
      <c r="T61" s="10">
        <v>12960</v>
      </c>
      <c r="U61" t="s">
        <v>1228</v>
      </c>
      <c r="V61" t="s">
        <v>1266</v>
      </c>
      <c r="W61" t="s">
        <v>1266</v>
      </c>
      <c r="X61">
        <v>3</v>
      </c>
      <c r="Y61" t="s">
        <v>103</v>
      </c>
      <c r="Z61" s="10">
        <v>9720</v>
      </c>
      <c r="AA61" t="s">
        <v>1228</v>
      </c>
      <c r="AB61" t="s">
        <v>53</v>
      </c>
      <c r="AC61" t="s">
        <v>1231</v>
      </c>
      <c r="AD61">
        <v>101</v>
      </c>
      <c r="AE61" t="s">
        <v>1232</v>
      </c>
      <c r="AF61" s="10">
        <v>12960</v>
      </c>
      <c r="AG61" s="136">
        <f t="shared" si="0"/>
        <v>1296000</v>
      </c>
      <c r="AH61" s="10">
        <v>9720</v>
      </c>
      <c r="AI61">
        <v>0</v>
      </c>
      <c r="AJ61">
        <v>0</v>
      </c>
      <c r="AK61">
        <v>0</v>
      </c>
      <c r="AL61">
        <v>0</v>
      </c>
    </row>
    <row r="62" spans="1:38">
      <c r="A62" t="s">
        <v>46</v>
      </c>
      <c r="B62" t="s">
        <v>47</v>
      </c>
      <c r="C62">
        <v>1000730</v>
      </c>
      <c r="D62" t="s">
        <v>1222</v>
      </c>
      <c r="E62">
        <v>6508256585</v>
      </c>
      <c r="F62">
        <v>11</v>
      </c>
      <c r="G62">
        <v>2001</v>
      </c>
      <c r="H62" t="s">
        <v>1223</v>
      </c>
      <c r="I62">
        <v>49</v>
      </c>
      <c r="J62" t="s">
        <v>1224</v>
      </c>
      <c r="K62" t="s">
        <v>1225</v>
      </c>
      <c r="L62">
        <v>490604004</v>
      </c>
      <c r="M62">
        <v>1257819</v>
      </c>
      <c r="N62" t="s">
        <v>1226</v>
      </c>
      <c r="O62" t="s">
        <v>1260</v>
      </c>
      <c r="P62">
        <v>1</v>
      </c>
      <c r="Q62" t="s">
        <v>103</v>
      </c>
      <c r="R62">
        <v>1</v>
      </c>
      <c r="S62">
        <v>1</v>
      </c>
      <c r="T62">
        <v>0</v>
      </c>
      <c r="U62" t="s">
        <v>1228</v>
      </c>
      <c r="V62" t="s">
        <v>1266</v>
      </c>
      <c r="W62" t="s">
        <v>1233</v>
      </c>
      <c r="X62">
        <v>0</v>
      </c>
      <c r="Y62" t="s">
        <v>103</v>
      </c>
      <c r="Z62">
        <v>0</v>
      </c>
      <c r="AA62" t="s">
        <v>1228</v>
      </c>
      <c r="AB62" t="s">
        <v>53</v>
      </c>
      <c r="AC62" t="s">
        <v>1231</v>
      </c>
      <c r="AD62">
        <v>101</v>
      </c>
      <c r="AE62" t="s">
        <v>1232</v>
      </c>
      <c r="AF62">
        <v>0</v>
      </c>
      <c r="AG62" s="136">
        <f t="shared" si="0"/>
        <v>0</v>
      </c>
      <c r="AH62">
        <v>0</v>
      </c>
      <c r="AI62">
        <v>0</v>
      </c>
      <c r="AJ62">
        <v>0</v>
      </c>
      <c r="AK62">
        <v>0</v>
      </c>
      <c r="AL62">
        <v>0</v>
      </c>
    </row>
    <row r="63" spans="1:38">
      <c r="A63" t="s">
        <v>46</v>
      </c>
      <c r="B63" t="s">
        <v>47</v>
      </c>
      <c r="C63">
        <v>1000730</v>
      </c>
      <c r="D63" t="s">
        <v>1222</v>
      </c>
      <c r="E63">
        <v>6508256585</v>
      </c>
      <c r="F63">
        <v>12</v>
      </c>
      <c r="G63">
        <v>2001</v>
      </c>
      <c r="H63" t="s">
        <v>1223</v>
      </c>
      <c r="I63">
        <v>49</v>
      </c>
      <c r="J63" t="s">
        <v>1224</v>
      </c>
      <c r="K63" t="s">
        <v>1225</v>
      </c>
      <c r="L63">
        <v>490604004</v>
      </c>
      <c r="M63">
        <v>1257819</v>
      </c>
      <c r="N63" t="s">
        <v>1226</v>
      </c>
      <c r="O63" t="s">
        <v>1260</v>
      </c>
      <c r="P63">
        <v>1</v>
      </c>
      <c r="Q63" t="s">
        <v>103</v>
      </c>
      <c r="R63">
        <v>1</v>
      </c>
      <c r="S63">
        <v>1</v>
      </c>
      <c r="T63">
        <v>0</v>
      </c>
      <c r="U63" t="s">
        <v>1228</v>
      </c>
      <c r="V63" t="s">
        <v>1266</v>
      </c>
      <c r="W63" t="s">
        <v>1233</v>
      </c>
      <c r="X63">
        <v>0</v>
      </c>
      <c r="Y63" t="s">
        <v>103</v>
      </c>
      <c r="Z63">
        <v>0</v>
      </c>
      <c r="AA63" t="s">
        <v>1228</v>
      </c>
      <c r="AB63" t="s">
        <v>53</v>
      </c>
      <c r="AC63" t="s">
        <v>1231</v>
      </c>
      <c r="AD63">
        <v>101</v>
      </c>
      <c r="AE63" t="s">
        <v>1232</v>
      </c>
      <c r="AF63">
        <v>0</v>
      </c>
      <c r="AG63" s="136">
        <f t="shared" si="0"/>
        <v>0</v>
      </c>
      <c r="AH63">
        <v>0</v>
      </c>
      <c r="AI63">
        <v>0</v>
      </c>
      <c r="AJ63">
        <v>0</v>
      </c>
      <c r="AK63">
        <v>0</v>
      </c>
      <c r="AL63">
        <v>0</v>
      </c>
    </row>
    <row r="64" spans="1:38">
      <c r="A64" t="s">
        <v>46</v>
      </c>
      <c r="B64" t="s">
        <v>47</v>
      </c>
      <c r="C64">
        <v>1000730</v>
      </c>
      <c r="D64" t="s">
        <v>1222</v>
      </c>
      <c r="E64">
        <v>6508256585</v>
      </c>
      <c r="F64">
        <v>13</v>
      </c>
      <c r="G64">
        <v>2001</v>
      </c>
      <c r="H64" t="s">
        <v>1223</v>
      </c>
      <c r="I64">
        <v>49</v>
      </c>
      <c r="J64" t="s">
        <v>1224</v>
      </c>
      <c r="K64" t="s">
        <v>1225</v>
      </c>
      <c r="L64">
        <v>490604004</v>
      </c>
      <c r="M64">
        <v>1257819</v>
      </c>
      <c r="N64" t="s">
        <v>1226</v>
      </c>
      <c r="O64" t="s">
        <v>1260</v>
      </c>
      <c r="P64">
        <v>2</v>
      </c>
      <c r="Q64" t="s">
        <v>103</v>
      </c>
      <c r="R64">
        <v>1</v>
      </c>
      <c r="S64">
        <v>1</v>
      </c>
      <c r="T64">
        <v>0</v>
      </c>
      <c r="U64" t="s">
        <v>1228</v>
      </c>
      <c r="V64" t="s">
        <v>1266</v>
      </c>
      <c r="W64" t="s">
        <v>1233</v>
      </c>
      <c r="X64">
        <v>0</v>
      </c>
      <c r="Y64" t="s">
        <v>103</v>
      </c>
      <c r="Z64">
        <v>0</v>
      </c>
      <c r="AA64" t="s">
        <v>1228</v>
      </c>
      <c r="AB64" t="s">
        <v>53</v>
      </c>
      <c r="AC64" t="s">
        <v>1231</v>
      </c>
      <c r="AD64">
        <v>101</v>
      </c>
      <c r="AE64" t="s">
        <v>1232</v>
      </c>
      <c r="AF64">
        <v>0</v>
      </c>
      <c r="AG64" s="136">
        <f t="shared" si="0"/>
        <v>0</v>
      </c>
      <c r="AH64">
        <v>0</v>
      </c>
      <c r="AI64">
        <v>0</v>
      </c>
      <c r="AJ64">
        <v>0</v>
      </c>
      <c r="AK64">
        <v>0</v>
      </c>
      <c r="AL64">
        <v>0</v>
      </c>
    </row>
    <row r="65" spans="1:38">
      <c r="A65" t="s">
        <v>46</v>
      </c>
      <c r="B65" t="s">
        <v>47</v>
      </c>
      <c r="C65">
        <v>1000730</v>
      </c>
      <c r="D65" t="s">
        <v>1234</v>
      </c>
      <c r="E65">
        <v>6508256595</v>
      </c>
      <c r="F65">
        <v>10</v>
      </c>
      <c r="G65">
        <v>2001</v>
      </c>
      <c r="H65" t="s">
        <v>1223</v>
      </c>
      <c r="I65">
        <v>57</v>
      </c>
      <c r="J65" t="s">
        <v>1224</v>
      </c>
      <c r="K65" t="s">
        <v>1235</v>
      </c>
      <c r="L65">
        <v>570301003</v>
      </c>
      <c r="M65">
        <v>107162</v>
      </c>
      <c r="N65" t="s">
        <v>1236</v>
      </c>
      <c r="O65" t="s">
        <v>1260</v>
      </c>
      <c r="P65">
        <v>2</v>
      </c>
      <c r="Q65" t="s">
        <v>110</v>
      </c>
      <c r="R65">
        <v>14</v>
      </c>
      <c r="S65">
        <v>1</v>
      </c>
      <c r="T65" s="10">
        <v>2301.04</v>
      </c>
      <c r="U65" t="s">
        <v>1228</v>
      </c>
      <c r="V65" t="s">
        <v>1266</v>
      </c>
      <c r="W65" t="s">
        <v>1267</v>
      </c>
      <c r="X65">
        <v>2</v>
      </c>
      <c r="Y65" t="s">
        <v>110</v>
      </c>
      <c r="Z65" s="10">
        <v>2301.04</v>
      </c>
      <c r="AA65" t="s">
        <v>1228</v>
      </c>
      <c r="AB65" t="s">
        <v>53</v>
      </c>
      <c r="AC65" t="s">
        <v>1231</v>
      </c>
      <c r="AD65">
        <v>101</v>
      </c>
      <c r="AE65" t="s">
        <v>1232</v>
      </c>
      <c r="AF65" s="10">
        <v>2301.04</v>
      </c>
      <c r="AG65" s="136">
        <f t="shared" si="0"/>
        <v>230104</v>
      </c>
      <c r="AH65" s="10">
        <v>2301.04</v>
      </c>
      <c r="AI65">
        <v>0</v>
      </c>
      <c r="AJ65">
        <v>0</v>
      </c>
      <c r="AK65">
        <v>0</v>
      </c>
      <c r="AL65">
        <v>0</v>
      </c>
    </row>
    <row r="66" spans="1:38">
      <c r="A66" t="s">
        <v>46</v>
      </c>
      <c r="B66" t="s">
        <v>47</v>
      </c>
      <c r="C66">
        <v>1000730</v>
      </c>
      <c r="D66" t="s">
        <v>1234</v>
      </c>
      <c r="E66">
        <v>6508256595</v>
      </c>
      <c r="F66">
        <v>20</v>
      </c>
      <c r="G66">
        <v>2001</v>
      </c>
      <c r="H66" t="s">
        <v>1223</v>
      </c>
      <c r="I66">
        <v>57</v>
      </c>
      <c r="J66" t="s">
        <v>1224</v>
      </c>
      <c r="K66" t="s">
        <v>1235</v>
      </c>
      <c r="L66">
        <v>570301003</v>
      </c>
      <c r="M66">
        <v>1206928</v>
      </c>
      <c r="N66" t="s">
        <v>1239</v>
      </c>
      <c r="O66" t="s">
        <v>1260</v>
      </c>
      <c r="P66">
        <v>91</v>
      </c>
      <c r="Q66" t="s">
        <v>1240</v>
      </c>
      <c r="R66">
        <v>115</v>
      </c>
      <c r="S66">
        <v>1</v>
      </c>
      <c r="T66" s="10">
        <v>75950.78</v>
      </c>
      <c r="U66" t="s">
        <v>1228</v>
      </c>
      <c r="V66" t="s">
        <v>1266</v>
      </c>
      <c r="W66" t="s">
        <v>1233</v>
      </c>
      <c r="X66">
        <v>0</v>
      </c>
      <c r="Y66" t="s">
        <v>1240</v>
      </c>
      <c r="Z66">
        <v>0</v>
      </c>
      <c r="AA66" t="s">
        <v>1228</v>
      </c>
      <c r="AB66" t="s">
        <v>53</v>
      </c>
      <c r="AC66" t="s">
        <v>1243</v>
      </c>
      <c r="AD66">
        <v>101</v>
      </c>
      <c r="AE66" t="s">
        <v>1232</v>
      </c>
      <c r="AF66" s="10">
        <v>75950.78</v>
      </c>
      <c r="AG66" s="136">
        <f t="shared" si="0"/>
        <v>7595078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>
      <c r="A67" t="s">
        <v>46</v>
      </c>
      <c r="B67" t="s">
        <v>47</v>
      </c>
      <c r="C67">
        <v>1000730</v>
      </c>
      <c r="D67" t="s">
        <v>1234</v>
      </c>
      <c r="E67">
        <v>6508256595</v>
      </c>
      <c r="F67">
        <v>30</v>
      </c>
      <c r="G67">
        <v>2001</v>
      </c>
      <c r="H67" t="s">
        <v>1223</v>
      </c>
      <c r="I67">
        <v>57</v>
      </c>
      <c r="J67" t="s">
        <v>1224</v>
      </c>
      <c r="K67" t="s">
        <v>1235</v>
      </c>
      <c r="L67">
        <v>570301003</v>
      </c>
      <c r="M67">
        <v>1206929</v>
      </c>
      <c r="N67" t="s">
        <v>1241</v>
      </c>
      <c r="O67" t="s">
        <v>1260</v>
      </c>
      <c r="P67">
        <v>62</v>
      </c>
      <c r="Q67" t="s">
        <v>1240</v>
      </c>
      <c r="R67">
        <v>48</v>
      </c>
      <c r="S67">
        <v>1</v>
      </c>
      <c r="T67" s="10">
        <v>40940.239999999998</v>
      </c>
      <c r="U67" t="s">
        <v>1228</v>
      </c>
      <c r="V67" t="s">
        <v>1266</v>
      </c>
      <c r="W67" t="s">
        <v>1233</v>
      </c>
      <c r="X67">
        <v>0</v>
      </c>
      <c r="Y67" t="s">
        <v>1240</v>
      </c>
      <c r="Z67">
        <v>0</v>
      </c>
      <c r="AA67" t="s">
        <v>1228</v>
      </c>
      <c r="AB67" t="s">
        <v>53</v>
      </c>
      <c r="AC67" t="s">
        <v>1243</v>
      </c>
      <c r="AD67">
        <v>101</v>
      </c>
      <c r="AE67" t="s">
        <v>1232</v>
      </c>
      <c r="AF67" s="10">
        <v>40940.239999999998</v>
      </c>
      <c r="AG67" s="136">
        <f t="shared" ref="AG67:AG130" si="1">+AF67*100</f>
        <v>4094024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>
      <c r="A68" t="s">
        <v>46</v>
      </c>
      <c r="B68" t="s">
        <v>47</v>
      </c>
      <c r="C68">
        <v>1000730</v>
      </c>
      <c r="D68" t="s">
        <v>1234</v>
      </c>
      <c r="E68">
        <v>6508256595</v>
      </c>
      <c r="F68">
        <v>40</v>
      </c>
      <c r="G68">
        <v>2001</v>
      </c>
      <c r="H68" t="s">
        <v>1223</v>
      </c>
      <c r="I68">
        <v>57</v>
      </c>
      <c r="J68" t="s">
        <v>1224</v>
      </c>
      <c r="K68" t="s">
        <v>1235</v>
      </c>
      <c r="L68">
        <v>570301003</v>
      </c>
      <c r="M68">
        <v>1206930</v>
      </c>
      <c r="N68" t="s">
        <v>1242</v>
      </c>
      <c r="O68" t="s">
        <v>1260</v>
      </c>
      <c r="P68">
        <v>39</v>
      </c>
      <c r="Q68" t="s">
        <v>1240</v>
      </c>
      <c r="R68">
        <v>95</v>
      </c>
      <c r="S68">
        <v>1</v>
      </c>
      <c r="T68" s="10">
        <v>33433.919999999998</v>
      </c>
      <c r="U68" t="s">
        <v>1228</v>
      </c>
      <c r="V68" t="s">
        <v>1266</v>
      </c>
      <c r="W68" t="s">
        <v>1233</v>
      </c>
      <c r="X68">
        <v>0</v>
      </c>
      <c r="Y68" t="s">
        <v>1240</v>
      </c>
      <c r="Z68">
        <v>0</v>
      </c>
      <c r="AA68" t="s">
        <v>1228</v>
      </c>
      <c r="AB68" t="s">
        <v>53</v>
      </c>
      <c r="AC68" t="s">
        <v>1243</v>
      </c>
      <c r="AD68">
        <v>101</v>
      </c>
      <c r="AE68" t="s">
        <v>1232</v>
      </c>
      <c r="AF68" s="10">
        <v>33433.919999999998</v>
      </c>
      <c r="AG68" s="136">
        <f t="shared" si="1"/>
        <v>3343392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>
      <c r="A69" t="s">
        <v>46</v>
      </c>
      <c r="B69" t="s">
        <v>47</v>
      </c>
      <c r="C69">
        <v>1000730</v>
      </c>
      <c r="D69" t="s">
        <v>1234</v>
      </c>
      <c r="E69">
        <v>6508256595</v>
      </c>
      <c r="F69">
        <v>50</v>
      </c>
      <c r="G69">
        <v>2001</v>
      </c>
      <c r="H69" t="s">
        <v>1223</v>
      </c>
      <c r="I69">
        <v>57</v>
      </c>
      <c r="J69" t="s">
        <v>1224</v>
      </c>
      <c r="K69" t="s">
        <v>1235</v>
      </c>
      <c r="L69">
        <v>570301003</v>
      </c>
      <c r="M69">
        <v>1206931</v>
      </c>
      <c r="N69" t="s">
        <v>1244</v>
      </c>
      <c r="O69" t="s">
        <v>1260</v>
      </c>
      <c r="P69">
        <v>38</v>
      </c>
      <c r="Q69" t="s">
        <v>1240</v>
      </c>
      <c r="R69">
        <v>48</v>
      </c>
      <c r="S69">
        <v>1</v>
      </c>
      <c r="T69" s="10">
        <v>22448.33</v>
      </c>
      <c r="U69" t="s">
        <v>1228</v>
      </c>
      <c r="V69" t="s">
        <v>1266</v>
      </c>
      <c r="W69" t="s">
        <v>1233</v>
      </c>
      <c r="X69">
        <v>0</v>
      </c>
      <c r="Y69" t="s">
        <v>1240</v>
      </c>
      <c r="Z69">
        <v>0</v>
      </c>
      <c r="AA69" t="s">
        <v>1228</v>
      </c>
      <c r="AB69" t="s">
        <v>53</v>
      </c>
      <c r="AC69" t="s">
        <v>1243</v>
      </c>
      <c r="AD69">
        <v>101</v>
      </c>
      <c r="AE69" t="s">
        <v>1232</v>
      </c>
      <c r="AF69" s="10">
        <v>22448.33</v>
      </c>
      <c r="AG69" s="136">
        <f t="shared" si="1"/>
        <v>2244833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>
      <c r="A70" t="s">
        <v>46</v>
      </c>
      <c r="B70" t="s">
        <v>47</v>
      </c>
      <c r="C70">
        <v>1000730</v>
      </c>
      <c r="D70" t="s">
        <v>1234</v>
      </c>
      <c r="E70">
        <v>6508256595</v>
      </c>
      <c r="F70">
        <v>60</v>
      </c>
      <c r="G70">
        <v>2001</v>
      </c>
      <c r="H70" t="s">
        <v>1223</v>
      </c>
      <c r="I70">
        <v>57</v>
      </c>
      <c r="J70" t="s">
        <v>1224</v>
      </c>
      <c r="K70" t="s">
        <v>1235</v>
      </c>
      <c r="L70">
        <v>570301003</v>
      </c>
      <c r="M70">
        <v>1206932</v>
      </c>
      <c r="N70" t="s">
        <v>1245</v>
      </c>
      <c r="O70" t="s">
        <v>1260</v>
      </c>
      <c r="P70">
        <v>30</v>
      </c>
      <c r="Q70" t="s">
        <v>1240</v>
      </c>
      <c r="R70">
        <v>50</v>
      </c>
      <c r="S70">
        <v>1</v>
      </c>
      <c r="T70" s="10">
        <v>18388.8</v>
      </c>
      <c r="U70" t="s">
        <v>1228</v>
      </c>
      <c r="V70" t="s">
        <v>1266</v>
      </c>
      <c r="W70" t="s">
        <v>1233</v>
      </c>
      <c r="X70">
        <v>0</v>
      </c>
      <c r="Y70" t="s">
        <v>1240</v>
      </c>
      <c r="Z70">
        <v>0</v>
      </c>
      <c r="AA70" t="s">
        <v>1228</v>
      </c>
      <c r="AB70" t="s">
        <v>53</v>
      </c>
      <c r="AC70" t="s">
        <v>1243</v>
      </c>
      <c r="AD70">
        <v>101</v>
      </c>
      <c r="AE70" t="s">
        <v>1232</v>
      </c>
      <c r="AF70" s="10">
        <v>18388.8</v>
      </c>
      <c r="AG70" s="136">
        <f t="shared" si="1"/>
        <v>1838880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>
      <c r="A71" t="s">
        <v>46</v>
      </c>
      <c r="B71" t="s">
        <v>47</v>
      </c>
      <c r="C71">
        <v>1000730</v>
      </c>
      <c r="D71" t="s">
        <v>1234</v>
      </c>
      <c r="E71">
        <v>6508256595</v>
      </c>
      <c r="F71">
        <v>70</v>
      </c>
      <c r="G71">
        <v>2001</v>
      </c>
      <c r="H71" t="s">
        <v>1223</v>
      </c>
      <c r="I71">
        <v>57</v>
      </c>
      <c r="J71" t="s">
        <v>1224</v>
      </c>
      <c r="K71" t="s">
        <v>1235</v>
      </c>
      <c r="L71">
        <v>570301003</v>
      </c>
      <c r="M71">
        <v>1206933</v>
      </c>
      <c r="N71" t="s">
        <v>1246</v>
      </c>
      <c r="O71" t="s">
        <v>1260</v>
      </c>
      <c r="P71">
        <v>22</v>
      </c>
      <c r="Q71" t="s">
        <v>1240</v>
      </c>
      <c r="R71">
        <v>176</v>
      </c>
      <c r="S71">
        <v>1</v>
      </c>
      <c r="T71" s="10">
        <v>18251.060000000001</v>
      </c>
      <c r="U71" t="s">
        <v>1228</v>
      </c>
      <c r="V71" t="s">
        <v>1266</v>
      </c>
      <c r="W71" t="s">
        <v>1267</v>
      </c>
      <c r="X71">
        <v>8</v>
      </c>
      <c r="Y71" t="s">
        <v>1240</v>
      </c>
      <c r="Z71" s="10">
        <v>6636.75</v>
      </c>
      <c r="AA71" t="s">
        <v>1228</v>
      </c>
      <c r="AB71" t="s">
        <v>53</v>
      </c>
      <c r="AC71" t="s">
        <v>1231</v>
      </c>
      <c r="AD71">
        <v>101</v>
      </c>
      <c r="AE71" t="s">
        <v>1232</v>
      </c>
      <c r="AF71" s="10">
        <v>18251.060000000001</v>
      </c>
      <c r="AG71" s="136">
        <f t="shared" si="1"/>
        <v>1825106.0000000002</v>
      </c>
      <c r="AH71" s="10">
        <v>6636.75</v>
      </c>
      <c r="AI71">
        <v>0</v>
      </c>
      <c r="AJ71">
        <v>0</v>
      </c>
      <c r="AK71">
        <v>0</v>
      </c>
      <c r="AL71">
        <v>0</v>
      </c>
    </row>
    <row r="72" spans="1:38">
      <c r="A72" t="s">
        <v>46</v>
      </c>
      <c r="B72" t="s">
        <v>47</v>
      </c>
      <c r="C72">
        <v>1000730</v>
      </c>
      <c r="D72" t="s">
        <v>1234</v>
      </c>
      <c r="E72">
        <v>6508256595</v>
      </c>
      <c r="F72">
        <v>80</v>
      </c>
      <c r="G72">
        <v>2001</v>
      </c>
      <c r="H72" t="s">
        <v>1223</v>
      </c>
      <c r="I72">
        <v>57</v>
      </c>
      <c r="J72" t="s">
        <v>1224</v>
      </c>
      <c r="K72" t="s">
        <v>1235</v>
      </c>
      <c r="L72">
        <v>570301003</v>
      </c>
      <c r="M72">
        <v>1252549</v>
      </c>
      <c r="N72" t="s">
        <v>1248</v>
      </c>
      <c r="O72" t="s">
        <v>1260</v>
      </c>
      <c r="P72">
        <v>5</v>
      </c>
      <c r="Q72" t="s">
        <v>1240</v>
      </c>
      <c r="R72">
        <v>35</v>
      </c>
      <c r="S72">
        <v>1</v>
      </c>
      <c r="T72" s="10">
        <v>7078.75</v>
      </c>
      <c r="U72" t="s">
        <v>1228</v>
      </c>
      <c r="V72" t="s">
        <v>1266</v>
      </c>
      <c r="W72" t="s">
        <v>1233</v>
      </c>
      <c r="X72">
        <v>0</v>
      </c>
      <c r="Y72" t="s">
        <v>1240</v>
      </c>
      <c r="Z72">
        <v>0</v>
      </c>
      <c r="AA72" t="s">
        <v>1228</v>
      </c>
      <c r="AB72" t="s">
        <v>53</v>
      </c>
      <c r="AC72" t="s">
        <v>1243</v>
      </c>
      <c r="AD72">
        <v>101</v>
      </c>
      <c r="AE72" t="s">
        <v>1232</v>
      </c>
      <c r="AF72" s="10">
        <v>7078.75</v>
      </c>
      <c r="AG72" s="136">
        <f t="shared" si="1"/>
        <v>707875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>
      <c r="A73" t="s">
        <v>46</v>
      </c>
      <c r="B73" t="s">
        <v>47</v>
      </c>
      <c r="C73">
        <v>1000730</v>
      </c>
      <c r="D73" t="s">
        <v>1222</v>
      </c>
      <c r="E73">
        <v>6508265232</v>
      </c>
      <c r="F73">
        <v>10</v>
      </c>
      <c r="G73">
        <v>2001</v>
      </c>
      <c r="H73" t="s">
        <v>1223</v>
      </c>
      <c r="I73">
        <v>49</v>
      </c>
      <c r="J73" t="s">
        <v>1224</v>
      </c>
      <c r="K73" t="s">
        <v>1225</v>
      </c>
      <c r="L73">
        <v>490604004</v>
      </c>
      <c r="M73">
        <v>1257819</v>
      </c>
      <c r="N73" t="s">
        <v>1226</v>
      </c>
      <c r="O73" t="s">
        <v>1267</v>
      </c>
      <c r="P73">
        <v>7</v>
      </c>
      <c r="Q73" t="s">
        <v>103</v>
      </c>
      <c r="R73">
        <v>27</v>
      </c>
      <c r="S73">
        <v>1</v>
      </c>
      <c r="T73" s="10">
        <v>22680</v>
      </c>
      <c r="U73" t="s">
        <v>1228</v>
      </c>
      <c r="V73" t="s">
        <v>1268</v>
      </c>
      <c r="W73" t="s">
        <v>1268</v>
      </c>
      <c r="X73">
        <v>7</v>
      </c>
      <c r="Y73" t="s">
        <v>103</v>
      </c>
      <c r="Z73" s="10">
        <v>22680</v>
      </c>
      <c r="AA73" t="s">
        <v>1228</v>
      </c>
      <c r="AB73" t="s">
        <v>53</v>
      </c>
      <c r="AC73" t="s">
        <v>1231</v>
      </c>
      <c r="AD73">
        <v>101</v>
      </c>
      <c r="AE73" t="s">
        <v>1232</v>
      </c>
      <c r="AF73" s="10">
        <v>22680</v>
      </c>
      <c r="AG73" s="136">
        <f t="shared" si="1"/>
        <v>2268000</v>
      </c>
      <c r="AH73" s="10">
        <v>22680</v>
      </c>
      <c r="AI73">
        <v>0</v>
      </c>
      <c r="AJ73">
        <v>0</v>
      </c>
      <c r="AK73">
        <v>0</v>
      </c>
      <c r="AL73">
        <v>0</v>
      </c>
    </row>
    <row r="74" spans="1:38">
      <c r="A74" t="s">
        <v>46</v>
      </c>
      <c r="B74" t="s">
        <v>47</v>
      </c>
      <c r="C74">
        <v>1000730</v>
      </c>
      <c r="D74" t="s">
        <v>1222</v>
      </c>
      <c r="E74">
        <v>6508265232</v>
      </c>
      <c r="F74">
        <v>11</v>
      </c>
      <c r="G74">
        <v>2001</v>
      </c>
      <c r="H74" t="s">
        <v>1223</v>
      </c>
      <c r="I74">
        <v>49</v>
      </c>
      <c r="J74" t="s">
        <v>1224</v>
      </c>
      <c r="K74" t="s">
        <v>1225</v>
      </c>
      <c r="L74">
        <v>490604004</v>
      </c>
      <c r="M74">
        <v>1257819</v>
      </c>
      <c r="N74" t="s">
        <v>1226</v>
      </c>
      <c r="O74" t="s">
        <v>1267</v>
      </c>
      <c r="P74">
        <v>1</v>
      </c>
      <c r="Q74" t="s">
        <v>103</v>
      </c>
      <c r="R74">
        <v>1</v>
      </c>
      <c r="S74">
        <v>1</v>
      </c>
      <c r="T74">
        <v>0</v>
      </c>
      <c r="U74" t="s">
        <v>1228</v>
      </c>
      <c r="V74" t="s">
        <v>1268</v>
      </c>
      <c r="W74" t="s">
        <v>1233</v>
      </c>
      <c r="X74">
        <v>0</v>
      </c>
      <c r="Y74" t="s">
        <v>103</v>
      </c>
      <c r="Z74">
        <v>0</v>
      </c>
      <c r="AA74" t="s">
        <v>1228</v>
      </c>
      <c r="AB74" t="s">
        <v>53</v>
      </c>
      <c r="AC74" t="s">
        <v>1231</v>
      </c>
      <c r="AD74">
        <v>101</v>
      </c>
      <c r="AE74" t="s">
        <v>1232</v>
      </c>
      <c r="AF74">
        <v>0</v>
      </c>
      <c r="AG74" s="136">
        <f t="shared" si="1"/>
        <v>0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>
      <c r="A75" t="s">
        <v>46</v>
      </c>
      <c r="B75" t="s">
        <v>47</v>
      </c>
      <c r="C75">
        <v>1000730</v>
      </c>
      <c r="D75" t="s">
        <v>1222</v>
      </c>
      <c r="E75">
        <v>6508265232</v>
      </c>
      <c r="F75">
        <v>12</v>
      </c>
      <c r="G75">
        <v>2001</v>
      </c>
      <c r="H75" t="s">
        <v>1223</v>
      </c>
      <c r="I75">
        <v>49</v>
      </c>
      <c r="J75" t="s">
        <v>1224</v>
      </c>
      <c r="K75" t="s">
        <v>1225</v>
      </c>
      <c r="L75">
        <v>490604004</v>
      </c>
      <c r="M75">
        <v>1257819</v>
      </c>
      <c r="N75" t="s">
        <v>1226</v>
      </c>
      <c r="O75" t="s">
        <v>1267</v>
      </c>
      <c r="P75">
        <v>2</v>
      </c>
      <c r="Q75" t="s">
        <v>103</v>
      </c>
      <c r="R75">
        <v>1</v>
      </c>
      <c r="S75">
        <v>1</v>
      </c>
      <c r="T75">
        <v>0</v>
      </c>
      <c r="U75" t="s">
        <v>1228</v>
      </c>
      <c r="V75" t="s">
        <v>1268</v>
      </c>
      <c r="W75" t="s">
        <v>1233</v>
      </c>
      <c r="X75">
        <v>0</v>
      </c>
      <c r="Y75" t="s">
        <v>103</v>
      </c>
      <c r="Z75">
        <v>0</v>
      </c>
      <c r="AA75" t="s">
        <v>1228</v>
      </c>
      <c r="AB75" t="s">
        <v>53</v>
      </c>
      <c r="AC75" t="s">
        <v>1231</v>
      </c>
      <c r="AD75">
        <v>101</v>
      </c>
      <c r="AE75" t="s">
        <v>1232</v>
      </c>
      <c r="AF75">
        <v>0</v>
      </c>
      <c r="AG75" s="136">
        <f t="shared" si="1"/>
        <v>0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>
      <c r="A76" t="s">
        <v>46</v>
      </c>
      <c r="B76" t="s">
        <v>47</v>
      </c>
      <c r="C76">
        <v>1000730</v>
      </c>
      <c r="D76" t="s">
        <v>1222</v>
      </c>
      <c r="E76">
        <v>6508265232</v>
      </c>
      <c r="F76">
        <v>13</v>
      </c>
      <c r="G76">
        <v>2001</v>
      </c>
      <c r="H76" t="s">
        <v>1223</v>
      </c>
      <c r="I76">
        <v>49</v>
      </c>
      <c r="J76" t="s">
        <v>1224</v>
      </c>
      <c r="K76" t="s">
        <v>1225</v>
      </c>
      <c r="L76">
        <v>490604004</v>
      </c>
      <c r="M76">
        <v>1257819</v>
      </c>
      <c r="N76" t="s">
        <v>1226</v>
      </c>
      <c r="O76" t="s">
        <v>1267</v>
      </c>
      <c r="P76">
        <v>2</v>
      </c>
      <c r="Q76" t="s">
        <v>103</v>
      </c>
      <c r="R76">
        <v>1</v>
      </c>
      <c r="S76">
        <v>1</v>
      </c>
      <c r="T76">
        <v>0</v>
      </c>
      <c r="U76" t="s">
        <v>1228</v>
      </c>
      <c r="V76" t="s">
        <v>1268</v>
      </c>
      <c r="W76" t="s">
        <v>1233</v>
      </c>
      <c r="X76">
        <v>0</v>
      </c>
      <c r="Y76" t="s">
        <v>103</v>
      </c>
      <c r="Z76">
        <v>0</v>
      </c>
      <c r="AA76" t="s">
        <v>1228</v>
      </c>
      <c r="AB76" t="s">
        <v>53</v>
      </c>
      <c r="AC76" t="s">
        <v>1231</v>
      </c>
      <c r="AD76">
        <v>101</v>
      </c>
      <c r="AE76" t="s">
        <v>1232</v>
      </c>
      <c r="AF76">
        <v>0</v>
      </c>
      <c r="AG76" s="136">
        <f t="shared" si="1"/>
        <v>0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>
      <c r="A77" t="s">
        <v>46</v>
      </c>
      <c r="B77" t="s">
        <v>47</v>
      </c>
      <c r="C77">
        <v>1000730</v>
      </c>
      <c r="D77" t="s">
        <v>1222</v>
      </c>
      <c r="E77">
        <v>6508265232</v>
      </c>
      <c r="F77">
        <v>14</v>
      </c>
      <c r="G77">
        <v>2001</v>
      </c>
      <c r="H77" t="s">
        <v>1223</v>
      </c>
      <c r="I77">
        <v>49</v>
      </c>
      <c r="J77" t="s">
        <v>1224</v>
      </c>
      <c r="K77" t="s">
        <v>1225</v>
      </c>
      <c r="L77">
        <v>490604004</v>
      </c>
      <c r="M77">
        <v>1257819</v>
      </c>
      <c r="N77" t="s">
        <v>1226</v>
      </c>
      <c r="O77" t="s">
        <v>1267</v>
      </c>
      <c r="P77">
        <v>1</v>
      </c>
      <c r="Q77" t="s">
        <v>103</v>
      </c>
      <c r="R77">
        <v>1</v>
      </c>
      <c r="S77">
        <v>1</v>
      </c>
      <c r="T77">
        <v>0</v>
      </c>
      <c r="U77" t="s">
        <v>1228</v>
      </c>
      <c r="V77" t="s">
        <v>1268</v>
      </c>
      <c r="W77" t="s">
        <v>1233</v>
      </c>
      <c r="X77">
        <v>0</v>
      </c>
      <c r="Y77" t="s">
        <v>103</v>
      </c>
      <c r="Z77">
        <v>0</v>
      </c>
      <c r="AA77" t="s">
        <v>1228</v>
      </c>
      <c r="AB77" t="s">
        <v>53</v>
      </c>
      <c r="AC77" t="s">
        <v>1231</v>
      </c>
      <c r="AD77">
        <v>101</v>
      </c>
      <c r="AE77" t="s">
        <v>1232</v>
      </c>
      <c r="AF77">
        <v>0</v>
      </c>
      <c r="AG77" s="136">
        <f t="shared" si="1"/>
        <v>0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>
      <c r="A78" t="s">
        <v>46</v>
      </c>
      <c r="B78" t="s">
        <v>47</v>
      </c>
      <c r="C78">
        <v>1000730</v>
      </c>
      <c r="D78" t="s">
        <v>1222</v>
      </c>
      <c r="E78">
        <v>6508265232</v>
      </c>
      <c r="F78">
        <v>15</v>
      </c>
      <c r="G78">
        <v>2001</v>
      </c>
      <c r="H78" t="s">
        <v>1223</v>
      </c>
      <c r="I78">
        <v>49</v>
      </c>
      <c r="J78" t="s">
        <v>1224</v>
      </c>
      <c r="K78" t="s">
        <v>1225</v>
      </c>
      <c r="L78">
        <v>490604004</v>
      </c>
      <c r="M78">
        <v>1257819</v>
      </c>
      <c r="N78" t="s">
        <v>1226</v>
      </c>
      <c r="O78" t="s">
        <v>1267</v>
      </c>
      <c r="P78">
        <v>1</v>
      </c>
      <c r="Q78" t="s">
        <v>103</v>
      </c>
      <c r="R78">
        <v>1</v>
      </c>
      <c r="S78">
        <v>1</v>
      </c>
      <c r="T78">
        <v>0</v>
      </c>
      <c r="U78" t="s">
        <v>1228</v>
      </c>
      <c r="V78" t="s">
        <v>1268</v>
      </c>
      <c r="W78" t="s">
        <v>1233</v>
      </c>
      <c r="X78">
        <v>0</v>
      </c>
      <c r="Y78" t="s">
        <v>103</v>
      </c>
      <c r="Z78">
        <v>0</v>
      </c>
      <c r="AA78" t="s">
        <v>1228</v>
      </c>
      <c r="AB78" t="s">
        <v>53</v>
      </c>
      <c r="AC78" t="s">
        <v>1231</v>
      </c>
      <c r="AD78">
        <v>101</v>
      </c>
      <c r="AE78" t="s">
        <v>1232</v>
      </c>
      <c r="AF78">
        <v>0</v>
      </c>
      <c r="AG78" s="136">
        <f t="shared" si="1"/>
        <v>0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>
      <c r="A79" t="s">
        <v>46</v>
      </c>
      <c r="B79" t="s">
        <v>47</v>
      </c>
      <c r="C79">
        <v>1000730</v>
      </c>
      <c r="D79" t="s">
        <v>1234</v>
      </c>
      <c r="E79">
        <v>6508267231</v>
      </c>
      <c r="F79">
        <v>10</v>
      </c>
      <c r="G79">
        <v>2001</v>
      </c>
      <c r="H79" t="s">
        <v>1223</v>
      </c>
      <c r="I79">
        <v>57</v>
      </c>
      <c r="J79" t="s">
        <v>1224</v>
      </c>
      <c r="K79" t="s">
        <v>1235</v>
      </c>
      <c r="L79">
        <v>570301003</v>
      </c>
      <c r="M79">
        <v>107162</v>
      </c>
      <c r="N79" t="s">
        <v>1236</v>
      </c>
      <c r="O79" t="s">
        <v>1266</v>
      </c>
      <c r="P79">
        <v>2</v>
      </c>
      <c r="Q79" t="s">
        <v>110</v>
      </c>
      <c r="R79">
        <v>14</v>
      </c>
      <c r="S79">
        <v>1</v>
      </c>
      <c r="T79" s="10">
        <v>2301.04</v>
      </c>
      <c r="U79" t="s">
        <v>1228</v>
      </c>
      <c r="V79" t="s">
        <v>1269</v>
      </c>
      <c r="W79" t="s">
        <v>1269</v>
      </c>
      <c r="X79">
        <v>2</v>
      </c>
      <c r="Y79" t="s">
        <v>110</v>
      </c>
      <c r="Z79" s="10">
        <v>2301.04</v>
      </c>
      <c r="AA79" t="s">
        <v>1228</v>
      </c>
      <c r="AB79" t="s">
        <v>53</v>
      </c>
      <c r="AC79" t="s">
        <v>1231</v>
      </c>
      <c r="AD79">
        <v>101</v>
      </c>
      <c r="AE79" t="s">
        <v>1232</v>
      </c>
      <c r="AF79" s="10">
        <v>2301.04</v>
      </c>
      <c r="AG79" s="136">
        <f t="shared" si="1"/>
        <v>230104</v>
      </c>
      <c r="AH79" s="10">
        <v>2301.04</v>
      </c>
      <c r="AI79">
        <v>0</v>
      </c>
      <c r="AJ79">
        <v>0</v>
      </c>
      <c r="AK79">
        <v>0</v>
      </c>
      <c r="AL79">
        <v>0</v>
      </c>
    </row>
    <row r="80" spans="1:38">
      <c r="A80" t="s">
        <v>46</v>
      </c>
      <c r="B80" t="s">
        <v>47</v>
      </c>
      <c r="C80">
        <v>1000730</v>
      </c>
      <c r="D80" t="s">
        <v>1234</v>
      </c>
      <c r="E80">
        <v>6508267231</v>
      </c>
      <c r="F80">
        <v>20</v>
      </c>
      <c r="G80">
        <v>2001</v>
      </c>
      <c r="H80" t="s">
        <v>1223</v>
      </c>
      <c r="I80">
        <v>57</v>
      </c>
      <c r="J80" t="s">
        <v>1224</v>
      </c>
      <c r="K80" t="s">
        <v>1235</v>
      </c>
      <c r="L80">
        <v>570301003</v>
      </c>
      <c r="M80">
        <v>225516</v>
      </c>
      <c r="N80" t="s">
        <v>1238</v>
      </c>
      <c r="O80" t="s">
        <v>1266</v>
      </c>
      <c r="P80">
        <v>4</v>
      </c>
      <c r="Q80" t="s">
        <v>110</v>
      </c>
      <c r="R80">
        <v>21</v>
      </c>
      <c r="S80">
        <v>1</v>
      </c>
      <c r="T80" s="10">
        <v>6017.76</v>
      </c>
      <c r="U80" t="s">
        <v>1228</v>
      </c>
      <c r="V80" t="s">
        <v>1269</v>
      </c>
      <c r="W80" t="s">
        <v>1233</v>
      </c>
      <c r="X80">
        <v>0</v>
      </c>
      <c r="Y80" t="s">
        <v>110</v>
      </c>
      <c r="Z80">
        <v>0</v>
      </c>
      <c r="AA80" t="s">
        <v>1228</v>
      </c>
      <c r="AB80" t="s">
        <v>53</v>
      </c>
      <c r="AC80" t="s">
        <v>1243</v>
      </c>
      <c r="AD80">
        <v>101</v>
      </c>
      <c r="AE80" t="s">
        <v>1232</v>
      </c>
      <c r="AF80" s="10">
        <v>6017.76</v>
      </c>
      <c r="AG80" s="136">
        <f t="shared" si="1"/>
        <v>601776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>
      <c r="A81" t="s">
        <v>46</v>
      </c>
      <c r="B81" t="s">
        <v>47</v>
      </c>
      <c r="C81">
        <v>1000730</v>
      </c>
      <c r="D81" t="s">
        <v>1234</v>
      </c>
      <c r="E81">
        <v>6508267231</v>
      </c>
      <c r="F81">
        <v>30</v>
      </c>
      <c r="G81">
        <v>2001</v>
      </c>
      <c r="H81" t="s">
        <v>1223</v>
      </c>
      <c r="I81">
        <v>57</v>
      </c>
      <c r="J81" t="s">
        <v>1224</v>
      </c>
      <c r="K81" t="s">
        <v>1235</v>
      </c>
      <c r="L81">
        <v>570301003</v>
      </c>
      <c r="M81">
        <v>1206928</v>
      </c>
      <c r="N81" t="s">
        <v>1239</v>
      </c>
      <c r="O81" t="s">
        <v>1266</v>
      </c>
      <c r="P81">
        <v>148</v>
      </c>
      <c r="Q81" t="s">
        <v>1240</v>
      </c>
      <c r="R81">
        <v>115</v>
      </c>
      <c r="S81">
        <v>1</v>
      </c>
      <c r="T81" s="10">
        <v>123524.35</v>
      </c>
      <c r="U81" t="s">
        <v>1228</v>
      </c>
      <c r="V81" t="s">
        <v>1269</v>
      </c>
      <c r="W81" t="s">
        <v>1269</v>
      </c>
      <c r="X81">
        <v>65</v>
      </c>
      <c r="Y81" t="s">
        <v>1240</v>
      </c>
      <c r="Z81" s="10">
        <v>54250.559999999998</v>
      </c>
      <c r="AA81" t="s">
        <v>1228</v>
      </c>
      <c r="AB81" t="s">
        <v>53</v>
      </c>
      <c r="AC81" t="s">
        <v>1231</v>
      </c>
      <c r="AD81">
        <v>101</v>
      </c>
      <c r="AE81" t="s">
        <v>1232</v>
      </c>
      <c r="AF81" s="10">
        <v>123524.35</v>
      </c>
      <c r="AG81" s="136">
        <f t="shared" si="1"/>
        <v>12352435</v>
      </c>
      <c r="AH81" s="10">
        <v>54250.559999999998</v>
      </c>
      <c r="AI81">
        <v>0</v>
      </c>
      <c r="AJ81">
        <v>0</v>
      </c>
      <c r="AK81">
        <v>0</v>
      </c>
      <c r="AL81">
        <v>0</v>
      </c>
    </row>
    <row r="82" spans="1:38">
      <c r="A82" t="s">
        <v>46</v>
      </c>
      <c r="B82" t="s">
        <v>47</v>
      </c>
      <c r="C82">
        <v>1000730</v>
      </c>
      <c r="D82" t="s">
        <v>1234</v>
      </c>
      <c r="E82">
        <v>6508267231</v>
      </c>
      <c r="F82">
        <v>40</v>
      </c>
      <c r="G82">
        <v>2001</v>
      </c>
      <c r="H82" t="s">
        <v>1223</v>
      </c>
      <c r="I82">
        <v>57</v>
      </c>
      <c r="J82" t="s">
        <v>1224</v>
      </c>
      <c r="K82" t="s">
        <v>1235</v>
      </c>
      <c r="L82">
        <v>570301003</v>
      </c>
      <c r="M82">
        <v>1206929</v>
      </c>
      <c r="N82" t="s">
        <v>1241</v>
      </c>
      <c r="O82" t="s">
        <v>1266</v>
      </c>
      <c r="P82">
        <v>110</v>
      </c>
      <c r="Q82" t="s">
        <v>1240</v>
      </c>
      <c r="R82">
        <v>48</v>
      </c>
      <c r="S82">
        <v>1</v>
      </c>
      <c r="T82" s="10">
        <v>72635.899999999994</v>
      </c>
      <c r="U82" t="s">
        <v>1228</v>
      </c>
      <c r="V82" t="s">
        <v>1269</v>
      </c>
      <c r="W82" t="s">
        <v>1269</v>
      </c>
      <c r="X82">
        <v>37</v>
      </c>
      <c r="Y82" t="s">
        <v>1240</v>
      </c>
      <c r="Z82" s="10">
        <v>24432.080000000002</v>
      </c>
      <c r="AA82" t="s">
        <v>1228</v>
      </c>
      <c r="AB82" t="s">
        <v>53</v>
      </c>
      <c r="AC82" t="s">
        <v>1231</v>
      </c>
      <c r="AD82">
        <v>101</v>
      </c>
      <c r="AE82" t="s">
        <v>1232</v>
      </c>
      <c r="AF82" s="10">
        <v>72635.899999999994</v>
      </c>
      <c r="AG82" s="136">
        <f t="shared" si="1"/>
        <v>7263589.9999999991</v>
      </c>
      <c r="AH82" s="10">
        <v>24432.080000000002</v>
      </c>
      <c r="AI82">
        <v>0</v>
      </c>
      <c r="AJ82">
        <v>0</v>
      </c>
      <c r="AK82">
        <v>0</v>
      </c>
      <c r="AL82">
        <v>0</v>
      </c>
    </row>
    <row r="83" spans="1:38">
      <c r="A83" t="s">
        <v>46</v>
      </c>
      <c r="B83" t="s">
        <v>47</v>
      </c>
      <c r="C83">
        <v>1000730</v>
      </c>
      <c r="D83" t="s">
        <v>1234</v>
      </c>
      <c r="E83">
        <v>6508267231</v>
      </c>
      <c r="F83">
        <v>50</v>
      </c>
      <c r="G83">
        <v>2001</v>
      </c>
      <c r="H83" t="s">
        <v>1223</v>
      </c>
      <c r="I83">
        <v>57</v>
      </c>
      <c r="J83" t="s">
        <v>1224</v>
      </c>
      <c r="K83" t="s">
        <v>1235</v>
      </c>
      <c r="L83">
        <v>570301003</v>
      </c>
      <c r="M83">
        <v>1206930</v>
      </c>
      <c r="N83" t="s">
        <v>1242</v>
      </c>
      <c r="O83" t="s">
        <v>1266</v>
      </c>
      <c r="P83">
        <v>78</v>
      </c>
      <c r="Q83" t="s">
        <v>1240</v>
      </c>
      <c r="R83">
        <v>95</v>
      </c>
      <c r="S83">
        <v>1</v>
      </c>
      <c r="T83" s="10">
        <v>66867.839999999997</v>
      </c>
      <c r="U83" t="s">
        <v>1228</v>
      </c>
      <c r="V83" t="s">
        <v>1269</v>
      </c>
      <c r="W83" t="s">
        <v>1269</v>
      </c>
      <c r="X83">
        <v>24</v>
      </c>
      <c r="Y83" t="s">
        <v>1240</v>
      </c>
      <c r="Z83" s="10">
        <v>20574.72</v>
      </c>
      <c r="AA83" t="s">
        <v>1228</v>
      </c>
      <c r="AB83" t="s">
        <v>53</v>
      </c>
      <c r="AC83" t="s">
        <v>1231</v>
      </c>
      <c r="AD83">
        <v>101</v>
      </c>
      <c r="AE83" t="s">
        <v>1232</v>
      </c>
      <c r="AF83" s="10">
        <v>66867.839999999997</v>
      </c>
      <c r="AG83" s="136">
        <f t="shared" si="1"/>
        <v>6686784</v>
      </c>
      <c r="AH83" s="10">
        <v>20574.72</v>
      </c>
      <c r="AI83">
        <v>0</v>
      </c>
      <c r="AJ83">
        <v>0</v>
      </c>
      <c r="AK83">
        <v>0</v>
      </c>
      <c r="AL83">
        <v>0</v>
      </c>
    </row>
    <row r="84" spans="1:38">
      <c r="A84" t="s">
        <v>46</v>
      </c>
      <c r="B84" t="s">
        <v>47</v>
      </c>
      <c r="C84">
        <v>1000730</v>
      </c>
      <c r="D84" t="s">
        <v>1234</v>
      </c>
      <c r="E84">
        <v>6508267231</v>
      </c>
      <c r="F84">
        <v>60</v>
      </c>
      <c r="G84">
        <v>2001</v>
      </c>
      <c r="H84" t="s">
        <v>1223</v>
      </c>
      <c r="I84">
        <v>57</v>
      </c>
      <c r="J84" t="s">
        <v>1224</v>
      </c>
      <c r="K84" t="s">
        <v>1235</v>
      </c>
      <c r="L84">
        <v>570301003</v>
      </c>
      <c r="M84">
        <v>1206931</v>
      </c>
      <c r="N84" t="s">
        <v>1244</v>
      </c>
      <c r="O84" t="s">
        <v>1266</v>
      </c>
      <c r="P84">
        <v>80</v>
      </c>
      <c r="Q84" t="s">
        <v>1240</v>
      </c>
      <c r="R84">
        <v>48</v>
      </c>
      <c r="S84">
        <v>1</v>
      </c>
      <c r="T84" s="10">
        <v>47259.65</v>
      </c>
      <c r="U84" t="s">
        <v>1228</v>
      </c>
      <c r="V84" t="s">
        <v>1269</v>
      </c>
      <c r="W84" t="s">
        <v>1269</v>
      </c>
      <c r="X84">
        <v>42</v>
      </c>
      <c r="Y84" t="s">
        <v>1240</v>
      </c>
      <c r="Z84" s="10">
        <v>24811.32</v>
      </c>
      <c r="AA84" t="s">
        <v>1228</v>
      </c>
      <c r="AB84" t="s">
        <v>53</v>
      </c>
      <c r="AC84" t="s">
        <v>1231</v>
      </c>
      <c r="AD84">
        <v>101</v>
      </c>
      <c r="AE84" t="s">
        <v>1232</v>
      </c>
      <c r="AF84" s="10">
        <v>47259.65</v>
      </c>
      <c r="AG84" s="136">
        <f t="shared" si="1"/>
        <v>4725965</v>
      </c>
      <c r="AH84" s="10">
        <v>24811.32</v>
      </c>
      <c r="AI84">
        <v>0</v>
      </c>
      <c r="AJ84">
        <v>0</v>
      </c>
      <c r="AK84">
        <v>0</v>
      </c>
      <c r="AL84">
        <v>0</v>
      </c>
    </row>
    <row r="85" spans="1:38">
      <c r="A85" t="s">
        <v>46</v>
      </c>
      <c r="B85" t="s">
        <v>47</v>
      </c>
      <c r="C85">
        <v>1000730</v>
      </c>
      <c r="D85" t="s">
        <v>1234</v>
      </c>
      <c r="E85">
        <v>6508267231</v>
      </c>
      <c r="F85">
        <v>70</v>
      </c>
      <c r="G85">
        <v>2001</v>
      </c>
      <c r="H85" t="s">
        <v>1223</v>
      </c>
      <c r="I85">
        <v>57</v>
      </c>
      <c r="J85" t="s">
        <v>1224</v>
      </c>
      <c r="K85" t="s">
        <v>1235</v>
      </c>
      <c r="L85">
        <v>570301003</v>
      </c>
      <c r="M85">
        <v>1206932</v>
      </c>
      <c r="N85" t="s">
        <v>1245</v>
      </c>
      <c r="O85" t="s">
        <v>1266</v>
      </c>
      <c r="P85">
        <v>56</v>
      </c>
      <c r="Q85" t="s">
        <v>1240</v>
      </c>
      <c r="R85">
        <v>50</v>
      </c>
      <c r="S85">
        <v>1</v>
      </c>
      <c r="T85" s="10">
        <v>34325.760000000002</v>
      </c>
      <c r="U85" t="s">
        <v>1228</v>
      </c>
      <c r="V85" t="s">
        <v>1269</v>
      </c>
      <c r="W85" t="s">
        <v>1269</v>
      </c>
      <c r="X85">
        <v>52</v>
      </c>
      <c r="Y85" t="s">
        <v>1240</v>
      </c>
      <c r="Z85" s="10">
        <v>31873.919999999998</v>
      </c>
      <c r="AA85" t="s">
        <v>1228</v>
      </c>
      <c r="AB85" t="s">
        <v>53</v>
      </c>
      <c r="AC85" t="s">
        <v>1231</v>
      </c>
      <c r="AD85">
        <v>101</v>
      </c>
      <c r="AE85" t="s">
        <v>1232</v>
      </c>
      <c r="AF85" s="10">
        <v>34325.760000000002</v>
      </c>
      <c r="AG85" s="136">
        <f t="shared" si="1"/>
        <v>3432576</v>
      </c>
      <c r="AH85" s="10">
        <v>31873.919999999998</v>
      </c>
      <c r="AI85">
        <v>0</v>
      </c>
      <c r="AJ85">
        <v>0</v>
      </c>
      <c r="AK85">
        <v>0</v>
      </c>
      <c r="AL85">
        <v>0</v>
      </c>
    </row>
    <row r="86" spans="1:38">
      <c r="A86" t="s">
        <v>46</v>
      </c>
      <c r="B86" t="s">
        <v>47</v>
      </c>
      <c r="C86">
        <v>1000730</v>
      </c>
      <c r="D86" t="s">
        <v>1234</v>
      </c>
      <c r="E86">
        <v>6508267231</v>
      </c>
      <c r="F86">
        <v>80</v>
      </c>
      <c r="G86">
        <v>2001</v>
      </c>
      <c r="H86" t="s">
        <v>1223</v>
      </c>
      <c r="I86">
        <v>57</v>
      </c>
      <c r="J86" t="s">
        <v>1224</v>
      </c>
      <c r="K86" t="s">
        <v>1235</v>
      </c>
      <c r="L86">
        <v>570301003</v>
      </c>
      <c r="M86">
        <v>1206933</v>
      </c>
      <c r="N86" t="s">
        <v>1246</v>
      </c>
      <c r="O86" t="s">
        <v>1266</v>
      </c>
      <c r="P86">
        <v>39</v>
      </c>
      <c r="Q86" t="s">
        <v>1240</v>
      </c>
      <c r="R86">
        <v>176</v>
      </c>
      <c r="S86">
        <v>1</v>
      </c>
      <c r="T86" s="10">
        <v>32354.15</v>
      </c>
      <c r="U86" t="s">
        <v>1228</v>
      </c>
      <c r="V86" t="s">
        <v>1269</v>
      </c>
      <c r="W86" t="s">
        <v>1269</v>
      </c>
      <c r="X86">
        <v>14</v>
      </c>
      <c r="Y86" t="s">
        <v>1240</v>
      </c>
      <c r="Z86" s="10">
        <v>11614.31</v>
      </c>
      <c r="AA86" t="s">
        <v>1228</v>
      </c>
      <c r="AB86" t="s">
        <v>53</v>
      </c>
      <c r="AC86" t="s">
        <v>1231</v>
      </c>
      <c r="AD86">
        <v>101</v>
      </c>
      <c r="AE86" t="s">
        <v>1232</v>
      </c>
      <c r="AF86" s="10">
        <v>32354.15</v>
      </c>
      <c r="AG86" s="136">
        <f t="shared" si="1"/>
        <v>3235415</v>
      </c>
      <c r="AH86" s="10">
        <v>11614.31</v>
      </c>
      <c r="AI86">
        <v>0</v>
      </c>
      <c r="AJ86">
        <v>0</v>
      </c>
      <c r="AK86">
        <v>0</v>
      </c>
      <c r="AL86">
        <v>0</v>
      </c>
    </row>
    <row r="87" spans="1:38">
      <c r="A87" t="s">
        <v>46</v>
      </c>
      <c r="B87" t="s">
        <v>47</v>
      </c>
      <c r="C87">
        <v>1000730</v>
      </c>
      <c r="D87" t="s">
        <v>1234</v>
      </c>
      <c r="E87">
        <v>6508267231</v>
      </c>
      <c r="F87">
        <v>90</v>
      </c>
      <c r="G87">
        <v>2001</v>
      </c>
      <c r="H87" t="s">
        <v>1223</v>
      </c>
      <c r="I87">
        <v>57</v>
      </c>
      <c r="J87" t="s">
        <v>1224</v>
      </c>
      <c r="K87" t="s">
        <v>1235</v>
      </c>
      <c r="L87">
        <v>570301003</v>
      </c>
      <c r="M87">
        <v>1252549</v>
      </c>
      <c r="N87" t="s">
        <v>1248</v>
      </c>
      <c r="O87" t="s">
        <v>1266</v>
      </c>
      <c r="P87">
        <v>19</v>
      </c>
      <c r="Q87" t="s">
        <v>1240</v>
      </c>
      <c r="R87">
        <v>35</v>
      </c>
      <c r="S87">
        <v>1</v>
      </c>
      <c r="T87" s="10">
        <v>26899.25</v>
      </c>
      <c r="U87" t="s">
        <v>1228</v>
      </c>
      <c r="V87" t="s">
        <v>1269</v>
      </c>
      <c r="W87" t="s">
        <v>1233</v>
      </c>
      <c r="X87">
        <v>0</v>
      </c>
      <c r="Y87" t="s">
        <v>1240</v>
      </c>
      <c r="Z87">
        <v>0</v>
      </c>
      <c r="AA87" t="s">
        <v>1228</v>
      </c>
      <c r="AB87" t="s">
        <v>53</v>
      </c>
      <c r="AC87" t="s">
        <v>1243</v>
      </c>
      <c r="AD87">
        <v>101</v>
      </c>
      <c r="AE87" t="s">
        <v>1232</v>
      </c>
      <c r="AF87" s="10">
        <v>26899.25</v>
      </c>
      <c r="AG87" s="136">
        <f t="shared" si="1"/>
        <v>2689925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>
      <c r="A88" t="s">
        <v>46</v>
      </c>
      <c r="B88" t="s">
        <v>47</v>
      </c>
      <c r="C88">
        <v>1000730</v>
      </c>
      <c r="D88" t="s">
        <v>1234</v>
      </c>
      <c r="E88">
        <v>6508267231</v>
      </c>
      <c r="F88">
        <v>100</v>
      </c>
      <c r="G88">
        <v>2001</v>
      </c>
      <c r="H88" t="s">
        <v>1223</v>
      </c>
      <c r="I88">
        <v>57</v>
      </c>
      <c r="J88" t="s">
        <v>1224</v>
      </c>
      <c r="K88" t="s">
        <v>1235</v>
      </c>
      <c r="L88">
        <v>570301003</v>
      </c>
      <c r="M88">
        <v>1415350</v>
      </c>
      <c r="N88" t="s">
        <v>1261</v>
      </c>
      <c r="O88" t="s">
        <v>1266</v>
      </c>
      <c r="P88">
        <v>1</v>
      </c>
      <c r="Q88" t="s">
        <v>1240</v>
      </c>
      <c r="R88">
        <v>31</v>
      </c>
      <c r="S88">
        <v>1</v>
      </c>
      <c r="T88" s="10">
        <v>1149.48</v>
      </c>
      <c r="U88" t="s">
        <v>1228</v>
      </c>
      <c r="V88" t="s">
        <v>1269</v>
      </c>
      <c r="W88" t="s">
        <v>1269</v>
      </c>
      <c r="X88">
        <v>1</v>
      </c>
      <c r="Y88" t="s">
        <v>1240</v>
      </c>
      <c r="Z88" s="10">
        <v>1149.48</v>
      </c>
      <c r="AA88" t="s">
        <v>1228</v>
      </c>
      <c r="AB88" t="s">
        <v>53</v>
      </c>
      <c r="AC88" t="s">
        <v>1231</v>
      </c>
      <c r="AD88">
        <v>101</v>
      </c>
      <c r="AE88" t="s">
        <v>1232</v>
      </c>
      <c r="AF88" s="10">
        <v>1149.48</v>
      </c>
      <c r="AG88" s="136">
        <f t="shared" si="1"/>
        <v>114948</v>
      </c>
      <c r="AH88" s="10">
        <v>1149.48</v>
      </c>
      <c r="AI88">
        <v>0</v>
      </c>
      <c r="AJ88">
        <v>0</v>
      </c>
      <c r="AK88">
        <v>0</v>
      </c>
      <c r="AL88">
        <v>0</v>
      </c>
    </row>
    <row r="89" spans="1:38">
      <c r="A89" t="s">
        <v>46</v>
      </c>
      <c r="B89" t="s">
        <v>47</v>
      </c>
      <c r="C89">
        <v>1000730</v>
      </c>
      <c r="D89" t="s">
        <v>1222</v>
      </c>
      <c r="E89">
        <v>6508276932</v>
      </c>
      <c r="F89">
        <v>10</v>
      </c>
      <c r="G89">
        <v>2001</v>
      </c>
      <c r="H89" t="s">
        <v>1223</v>
      </c>
      <c r="I89">
        <v>49</v>
      </c>
      <c r="J89" t="s">
        <v>1224</v>
      </c>
      <c r="K89" t="s">
        <v>1225</v>
      </c>
      <c r="L89">
        <v>490604004</v>
      </c>
      <c r="M89">
        <v>1257819</v>
      </c>
      <c r="N89" t="s">
        <v>1226</v>
      </c>
      <c r="O89" t="s">
        <v>1268</v>
      </c>
      <c r="P89">
        <v>8</v>
      </c>
      <c r="Q89" t="s">
        <v>103</v>
      </c>
      <c r="R89">
        <v>27</v>
      </c>
      <c r="S89">
        <v>1</v>
      </c>
      <c r="T89" s="10">
        <v>25920</v>
      </c>
      <c r="U89" t="s">
        <v>1228</v>
      </c>
      <c r="V89" t="s">
        <v>1270</v>
      </c>
      <c r="W89" t="s">
        <v>1270</v>
      </c>
      <c r="X89">
        <v>8</v>
      </c>
      <c r="Y89" t="s">
        <v>103</v>
      </c>
      <c r="Z89" s="10">
        <v>25920</v>
      </c>
      <c r="AA89" t="s">
        <v>1228</v>
      </c>
      <c r="AB89" t="s">
        <v>53</v>
      </c>
      <c r="AC89" t="s">
        <v>1231</v>
      </c>
      <c r="AD89">
        <v>101</v>
      </c>
      <c r="AE89" t="s">
        <v>1232</v>
      </c>
      <c r="AF89" s="10">
        <v>25920</v>
      </c>
      <c r="AG89" s="136">
        <f t="shared" si="1"/>
        <v>2592000</v>
      </c>
      <c r="AH89" s="10">
        <v>25920</v>
      </c>
      <c r="AI89">
        <v>0</v>
      </c>
      <c r="AJ89">
        <v>0</v>
      </c>
      <c r="AK89">
        <v>0</v>
      </c>
      <c r="AL89">
        <v>0</v>
      </c>
    </row>
    <row r="90" spans="1:38">
      <c r="A90" t="s">
        <v>46</v>
      </c>
      <c r="B90" t="s">
        <v>47</v>
      </c>
      <c r="C90">
        <v>1000730</v>
      </c>
      <c r="D90" t="s">
        <v>1222</v>
      </c>
      <c r="E90">
        <v>6508276932</v>
      </c>
      <c r="F90">
        <v>11</v>
      </c>
      <c r="G90">
        <v>2001</v>
      </c>
      <c r="H90" t="s">
        <v>1223</v>
      </c>
      <c r="I90">
        <v>49</v>
      </c>
      <c r="J90" t="s">
        <v>1224</v>
      </c>
      <c r="K90" t="s">
        <v>1225</v>
      </c>
      <c r="L90">
        <v>490604004</v>
      </c>
      <c r="M90">
        <v>1257819</v>
      </c>
      <c r="N90" t="s">
        <v>1226</v>
      </c>
      <c r="O90" t="s">
        <v>1268</v>
      </c>
      <c r="P90">
        <v>1</v>
      </c>
      <c r="Q90" t="s">
        <v>103</v>
      </c>
      <c r="R90">
        <v>1</v>
      </c>
      <c r="S90">
        <v>1</v>
      </c>
      <c r="T90">
        <v>0</v>
      </c>
      <c r="U90" t="s">
        <v>1228</v>
      </c>
      <c r="V90" t="s">
        <v>1270</v>
      </c>
      <c r="W90" t="s">
        <v>1233</v>
      </c>
      <c r="X90">
        <v>0</v>
      </c>
      <c r="Y90" t="s">
        <v>103</v>
      </c>
      <c r="Z90">
        <v>0</v>
      </c>
      <c r="AA90" t="s">
        <v>1228</v>
      </c>
      <c r="AB90" t="s">
        <v>53</v>
      </c>
      <c r="AC90" t="s">
        <v>1231</v>
      </c>
      <c r="AD90">
        <v>101</v>
      </c>
      <c r="AE90" t="s">
        <v>1232</v>
      </c>
      <c r="AF90">
        <v>0</v>
      </c>
      <c r="AG90" s="136">
        <f t="shared" si="1"/>
        <v>0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>
      <c r="A91" t="s">
        <v>46</v>
      </c>
      <c r="B91" t="s">
        <v>47</v>
      </c>
      <c r="C91">
        <v>1000730</v>
      </c>
      <c r="D91" t="s">
        <v>1222</v>
      </c>
      <c r="E91">
        <v>6508276932</v>
      </c>
      <c r="F91">
        <v>12</v>
      </c>
      <c r="G91">
        <v>2001</v>
      </c>
      <c r="H91" t="s">
        <v>1223</v>
      </c>
      <c r="I91">
        <v>49</v>
      </c>
      <c r="J91" t="s">
        <v>1224</v>
      </c>
      <c r="K91" t="s">
        <v>1225</v>
      </c>
      <c r="L91">
        <v>490604004</v>
      </c>
      <c r="M91">
        <v>1257819</v>
      </c>
      <c r="N91" t="s">
        <v>1226</v>
      </c>
      <c r="O91" t="s">
        <v>1268</v>
      </c>
      <c r="P91">
        <v>1</v>
      </c>
      <c r="Q91" t="s">
        <v>103</v>
      </c>
      <c r="R91">
        <v>1</v>
      </c>
      <c r="S91">
        <v>1</v>
      </c>
      <c r="T91">
        <v>0</v>
      </c>
      <c r="U91" t="s">
        <v>1228</v>
      </c>
      <c r="V91" t="s">
        <v>1270</v>
      </c>
      <c r="W91" t="s">
        <v>1233</v>
      </c>
      <c r="X91">
        <v>0</v>
      </c>
      <c r="Y91" t="s">
        <v>103</v>
      </c>
      <c r="Z91">
        <v>0</v>
      </c>
      <c r="AA91" t="s">
        <v>1228</v>
      </c>
      <c r="AB91" t="s">
        <v>53</v>
      </c>
      <c r="AC91" t="s">
        <v>1231</v>
      </c>
      <c r="AD91">
        <v>101</v>
      </c>
      <c r="AE91" t="s">
        <v>1232</v>
      </c>
      <c r="AF91">
        <v>0</v>
      </c>
      <c r="AG91" s="136">
        <f t="shared" si="1"/>
        <v>0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>
      <c r="A92" t="s">
        <v>46</v>
      </c>
      <c r="B92" t="s">
        <v>47</v>
      </c>
      <c r="C92">
        <v>1000730</v>
      </c>
      <c r="D92" t="s">
        <v>1222</v>
      </c>
      <c r="E92">
        <v>6508276932</v>
      </c>
      <c r="F92">
        <v>13</v>
      </c>
      <c r="G92">
        <v>2001</v>
      </c>
      <c r="H92" t="s">
        <v>1223</v>
      </c>
      <c r="I92">
        <v>49</v>
      </c>
      <c r="J92" t="s">
        <v>1224</v>
      </c>
      <c r="K92" t="s">
        <v>1225</v>
      </c>
      <c r="L92">
        <v>490604004</v>
      </c>
      <c r="M92">
        <v>1257819</v>
      </c>
      <c r="N92" t="s">
        <v>1226</v>
      </c>
      <c r="O92" t="s">
        <v>1268</v>
      </c>
      <c r="P92">
        <v>1</v>
      </c>
      <c r="Q92" t="s">
        <v>103</v>
      </c>
      <c r="R92">
        <v>1</v>
      </c>
      <c r="S92">
        <v>1</v>
      </c>
      <c r="T92">
        <v>0</v>
      </c>
      <c r="U92" t="s">
        <v>1228</v>
      </c>
      <c r="V92" t="s">
        <v>1270</v>
      </c>
      <c r="W92" t="s">
        <v>1233</v>
      </c>
      <c r="X92">
        <v>0</v>
      </c>
      <c r="Y92" t="s">
        <v>103</v>
      </c>
      <c r="Z92">
        <v>0</v>
      </c>
      <c r="AA92" t="s">
        <v>1228</v>
      </c>
      <c r="AB92" t="s">
        <v>53</v>
      </c>
      <c r="AC92" t="s">
        <v>1231</v>
      </c>
      <c r="AD92">
        <v>101</v>
      </c>
      <c r="AE92" t="s">
        <v>1232</v>
      </c>
      <c r="AF92">
        <v>0</v>
      </c>
      <c r="AG92" s="136">
        <f t="shared" si="1"/>
        <v>0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>
      <c r="A93" t="s">
        <v>46</v>
      </c>
      <c r="B93" t="s">
        <v>47</v>
      </c>
      <c r="C93">
        <v>1000730</v>
      </c>
      <c r="D93" t="s">
        <v>1222</v>
      </c>
      <c r="E93">
        <v>6508276932</v>
      </c>
      <c r="F93">
        <v>14</v>
      </c>
      <c r="G93">
        <v>2001</v>
      </c>
      <c r="H93" t="s">
        <v>1223</v>
      </c>
      <c r="I93">
        <v>49</v>
      </c>
      <c r="J93" t="s">
        <v>1224</v>
      </c>
      <c r="K93" t="s">
        <v>1225</v>
      </c>
      <c r="L93">
        <v>490604004</v>
      </c>
      <c r="M93">
        <v>1257819</v>
      </c>
      <c r="N93" t="s">
        <v>1226</v>
      </c>
      <c r="O93" t="s">
        <v>1268</v>
      </c>
      <c r="P93">
        <v>1</v>
      </c>
      <c r="Q93" t="s">
        <v>103</v>
      </c>
      <c r="R93">
        <v>1</v>
      </c>
      <c r="S93">
        <v>1</v>
      </c>
      <c r="T93">
        <v>0</v>
      </c>
      <c r="U93" t="s">
        <v>1228</v>
      </c>
      <c r="V93" t="s">
        <v>1270</v>
      </c>
      <c r="W93" t="s">
        <v>1233</v>
      </c>
      <c r="X93">
        <v>0</v>
      </c>
      <c r="Y93" t="s">
        <v>103</v>
      </c>
      <c r="Z93">
        <v>0</v>
      </c>
      <c r="AA93" t="s">
        <v>1228</v>
      </c>
      <c r="AB93" t="s">
        <v>53</v>
      </c>
      <c r="AC93" t="s">
        <v>1231</v>
      </c>
      <c r="AD93">
        <v>101</v>
      </c>
      <c r="AE93" t="s">
        <v>1232</v>
      </c>
      <c r="AF93">
        <v>0</v>
      </c>
      <c r="AG93" s="136">
        <f t="shared" si="1"/>
        <v>0</v>
      </c>
      <c r="AH93">
        <v>0</v>
      </c>
      <c r="AI93">
        <v>0</v>
      </c>
      <c r="AJ93">
        <v>0</v>
      </c>
      <c r="AK93">
        <v>0</v>
      </c>
      <c r="AL93">
        <v>0</v>
      </c>
    </row>
    <row r="94" spans="1:38">
      <c r="A94" t="s">
        <v>46</v>
      </c>
      <c r="B94" t="s">
        <v>47</v>
      </c>
      <c r="C94">
        <v>1000730</v>
      </c>
      <c r="D94" t="s">
        <v>1222</v>
      </c>
      <c r="E94">
        <v>6508276932</v>
      </c>
      <c r="F94">
        <v>15</v>
      </c>
      <c r="G94">
        <v>2001</v>
      </c>
      <c r="H94" t="s">
        <v>1223</v>
      </c>
      <c r="I94">
        <v>49</v>
      </c>
      <c r="J94" t="s">
        <v>1224</v>
      </c>
      <c r="K94" t="s">
        <v>1225</v>
      </c>
      <c r="L94">
        <v>490604004</v>
      </c>
      <c r="M94">
        <v>1257819</v>
      </c>
      <c r="N94" t="s">
        <v>1226</v>
      </c>
      <c r="O94" t="s">
        <v>1268</v>
      </c>
      <c r="P94">
        <v>1</v>
      </c>
      <c r="Q94" t="s">
        <v>103</v>
      </c>
      <c r="R94">
        <v>1</v>
      </c>
      <c r="S94">
        <v>1</v>
      </c>
      <c r="T94">
        <v>0</v>
      </c>
      <c r="U94" t="s">
        <v>1228</v>
      </c>
      <c r="V94" t="s">
        <v>1270</v>
      </c>
      <c r="W94" t="s">
        <v>1233</v>
      </c>
      <c r="X94">
        <v>0</v>
      </c>
      <c r="Y94" t="s">
        <v>103</v>
      </c>
      <c r="Z94">
        <v>0</v>
      </c>
      <c r="AA94" t="s">
        <v>1228</v>
      </c>
      <c r="AB94" t="s">
        <v>53</v>
      </c>
      <c r="AC94" t="s">
        <v>1231</v>
      </c>
      <c r="AD94">
        <v>101</v>
      </c>
      <c r="AE94" t="s">
        <v>1232</v>
      </c>
      <c r="AF94">
        <v>0</v>
      </c>
      <c r="AG94" s="136">
        <f t="shared" si="1"/>
        <v>0</v>
      </c>
      <c r="AH94">
        <v>0</v>
      </c>
      <c r="AI94">
        <v>0</v>
      </c>
      <c r="AJ94">
        <v>0</v>
      </c>
      <c r="AK94">
        <v>0</v>
      </c>
      <c r="AL94">
        <v>0</v>
      </c>
    </row>
    <row r="95" spans="1:38">
      <c r="A95" t="s">
        <v>46</v>
      </c>
      <c r="B95" t="s">
        <v>47</v>
      </c>
      <c r="C95">
        <v>1000730</v>
      </c>
      <c r="D95" t="s">
        <v>1222</v>
      </c>
      <c r="E95">
        <v>6508276932</v>
      </c>
      <c r="F95">
        <v>16</v>
      </c>
      <c r="G95">
        <v>2001</v>
      </c>
      <c r="H95" t="s">
        <v>1223</v>
      </c>
      <c r="I95">
        <v>49</v>
      </c>
      <c r="J95" t="s">
        <v>1224</v>
      </c>
      <c r="K95" t="s">
        <v>1225</v>
      </c>
      <c r="L95">
        <v>490604004</v>
      </c>
      <c r="M95">
        <v>1257819</v>
      </c>
      <c r="N95" t="s">
        <v>1226</v>
      </c>
      <c r="O95" t="s">
        <v>1268</v>
      </c>
      <c r="P95">
        <v>1</v>
      </c>
      <c r="Q95" t="s">
        <v>103</v>
      </c>
      <c r="R95">
        <v>1</v>
      </c>
      <c r="S95">
        <v>1</v>
      </c>
      <c r="T95">
        <v>0</v>
      </c>
      <c r="U95" t="s">
        <v>1228</v>
      </c>
      <c r="V95" t="s">
        <v>1270</v>
      </c>
      <c r="W95" t="s">
        <v>1233</v>
      </c>
      <c r="X95">
        <v>0</v>
      </c>
      <c r="Y95" t="s">
        <v>103</v>
      </c>
      <c r="Z95">
        <v>0</v>
      </c>
      <c r="AA95" t="s">
        <v>1228</v>
      </c>
      <c r="AB95" t="s">
        <v>53</v>
      </c>
      <c r="AC95" t="s">
        <v>1231</v>
      </c>
      <c r="AD95">
        <v>101</v>
      </c>
      <c r="AE95" t="s">
        <v>1232</v>
      </c>
      <c r="AF95">
        <v>0</v>
      </c>
      <c r="AG95" s="136">
        <f t="shared" si="1"/>
        <v>0</v>
      </c>
      <c r="AH95">
        <v>0</v>
      </c>
      <c r="AI95">
        <v>0</v>
      </c>
      <c r="AJ95">
        <v>0</v>
      </c>
      <c r="AK95">
        <v>0</v>
      </c>
      <c r="AL95">
        <v>0</v>
      </c>
    </row>
    <row r="96" spans="1:38">
      <c r="A96" t="s">
        <v>46</v>
      </c>
      <c r="B96" t="s">
        <v>47</v>
      </c>
      <c r="C96">
        <v>1000730</v>
      </c>
      <c r="D96" t="s">
        <v>1222</v>
      </c>
      <c r="E96">
        <v>6508276932</v>
      </c>
      <c r="F96">
        <v>17</v>
      </c>
      <c r="G96">
        <v>2001</v>
      </c>
      <c r="H96" t="s">
        <v>1223</v>
      </c>
      <c r="I96">
        <v>49</v>
      </c>
      <c r="J96" t="s">
        <v>1224</v>
      </c>
      <c r="K96" t="s">
        <v>1225</v>
      </c>
      <c r="L96">
        <v>490604004</v>
      </c>
      <c r="M96">
        <v>1257819</v>
      </c>
      <c r="N96" t="s">
        <v>1226</v>
      </c>
      <c r="O96" t="s">
        <v>1268</v>
      </c>
      <c r="P96">
        <v>1</v>
      </c>
      <c r="Q96" t="s">
        <v>103</v>
      </c>
      <c r="R96">
        <v>1</v>
      </c>
      <c r="S96">
        <v>1</v>
      </c>
      <c r="T96">
        <v>0</v>
      </c>
      <c r="U96" t="s">
        <v>1228</v>
      </c>
      <c r="V96" t="s">
        <v>1270</v>
      </c>
      <c r="W96" t="s">
        <v>1233</v>
      </c>
      <c r="X96">
        <v>0</v>
      </c>
      <c r="Y96" t="s">
        <v>103</v>
      </c>
      <c r="Z96">
        <v>0</v>
      </c>
      <c r="AA96" t="s">
        <v>1228</v>
      </c>
      <c r="AB96" t="s">
        <v>53</v>
      </c>
      <c r="AC96" t="s">
        <v>1231</v>
      </c>
      <c r="AD96">
        <v>101</v>
      </c>
      <c r="AE96" t="s">
        <v>1232</v>
      </c>
      <c r="AF96">
        <v>0</v>
      </c>
      <c r="AG96" s="136">
        <f t="shared" si="1"/>
        <v>0</v>
      </c>
      <c r="AH96">
        <v>0</v>
      </c>
      <c r="AI96">
        <v>0</v>
      </c>
      <c r="AJ96">
        <v>0</v>
      </c>
      <c r="AK96">
        <v>0</v>
      </c>
      <c r="AL96">
        <v>0</v>
      </c>
    </row>
    <row r="97" spans="1:38">
      <c r="A97" t="s">
        <v>46</v>
      </c>
      <c r="B97" t="s">
        <v>47</v>
      </c>
      <c r="C97">
        <v>1000730</v>
      </c>
      <c r="D97" t="s">
        <v>1222</v>
      </c>
      <c r="E97">
        <v>6508276932</v>
      </c>
      <c r="F97">
        <v>18</v>
      </c>
      <c r="G97">
        <v>2001</v>
      </c>
      <c r="H97" t="s">
        <v>1223</v>
      </c>
      <c r="I97">
        <v>49</v>
      </c>
      <c r="J97" t="s">
        <v>1224</v>
      </c>
      <c r="K97" t="s">
        <v>1225</v>
      </c>
      <c r="L97">
        <v>490604004</v>
      </c>
      <c r="M97">
        <v>1257819</v>
      </c>
      <c r="N97" t="s">
        <v>1226</v>
      </c>
      <c r="O97" t="s">
        <v>1268</v>
      </c>
      <c r="P97">
        <v>1</v>
      </c>
      <c r="Q97" t="s">
        <v>103</v>
      </c>
      <c r="R97">
        <v>1</v>
      </c>
      <c r="S97">
        <v>1</v>
      </c>
      <c r="T97">
        <v>0</v>
      </c>
      <c r="U97" t="s">
        <v>1228</v>
      </c>
      <c r="V97" t="s">
        <v>1270</v>
      </c>
      <c r="W97" t="s">
        <v>1233</v>
      </c>
      <c r="X97">
        <v>0</v>
      </c>
      <c r="Y97" t="s">
        <v>103</v>
      </c>
      <c r="Z97">
        <v>0</v>
      </c>
      <c r="AA97" t="s">
        <v>1228</v>
      </c>
      <c r="AB97" t="s">
        <v>53</v>
      </c>
      <c r="AC97" t="s">
        <v>1231</v>
      </c>
      <c r="AD97">
        <v>101</v>
      </c>
      <c r="AE97" t="s">
        <v>1232</v>
      </c>
      <c r="AF97">
        <v>0</v>
      </c>
      <c r="AG97" s="136">
        <f t="shared" si="1"/>
        <v>0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>
      <c r="A98" t="s">
        <v>46</v>
      </c>
      <c r="B98" t="s">
        <v>47</v>
      </c>
      <c r="C98">
        <v>1000730</v>
      </c>
      <c r="D98" t="s">
        <v>1234</v>
      </c>
      <c r="E98">
        <v>6508278413</v>
      </c>
      <c r="F98">
        <v>10</v>
      </c>
      <c r="G98">
        <v>2001</v>
      </c>
      <c r="H98" t="s">
        <v>1223</v>
      </c>
      <c r="I98">
        <v>57</v>
      </c>
      <c r="J98" t="s">
        <v>1224</v>
      </c>
      <c r="K98" t="s">
        <v>1235</v>
      </c>
      <c r="L98">
        <v>570301003</v>
      </c>
      <c r="M98">
        <v>225516</v>
      </c>
      <c r="N98" t="s">
        <v>1238</v>
      </c>
      <c r="O98" t="s">
        <v>1269</v>
      </c>
      <c r="P98">
        <v>1</v>
      </c>
      <c r="Q98" t="s">
        <v>110</v>
      </c>
      <c r="R98">
        <v>21</v>
      </c>
      <c r="S98">
        <v>1</v>
      </c>
      <c r="T98" s="10">
        <v>1504.44</v>
      </c>
      <c r="U98" t="s">
        <v>1228</v>
      </c>
      <c r="V98" t="s">
        <v>1271</v>
      </c>
      <c r="W98" t="s">
        <v>1233</v>
      </c>
      <c r="X98">
        <v>0</v>
      </c>
      <c r="Y98" t="s">
        <v>110</v>
      </c>
      <c r="Z98">
        <v>0</v>
      </c>
      <c r="AA98" t="s">
        <v>1228</v>
      </c>
      <c r="AB98" t="s">
        <v>53</v>
      </c>
      <c r="AC98" t="s">
        <v>1243</v>
      </c>
      <c r="AD98" t="s">
        <v>1253</v>
      </c>
      <c r="AE98" t="s">
        <v>1253</v>
      </c>
      <c r="AF98" s="10">
        <v>1504.44</v>
      </c>
      <c r="AG98" s="136">
        <f t="shared" si="1"/>
        <v>150444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>
      <c r="A99" t="s">
        <v>46</v>
      </c>
      <c r="B99" t="s">
        <v>47</v>
      </c>
      <c r="C99">
        <v>1000730</v>
      </c>
      <c r="D99" t="s">
        <v>1234</v>
      </c>
      <c r="E99">
        <v>6508278413</v>
      </c>
      <c r="F99">
        <v>20</v>
      </c>
      <c r="G99">
        <v>2001</v>
      </c>
      <c r="H99" t="s">
        <v>1223</v>
      </c>
      <c r="I99">
        <v>57</v>
      </c>
      <c r="J99" t="s">
        <v>1224</v>
      </c>
      <c r="K99" t="s">
        <v>1235</v>
      </c>
      <c r="L99">
        <v>570301003</v>
      </c>
      <c r="M99">
        <v>1206928</v>
      </c>
      <c r="N99" t="s">
        <v>1239</v>
      </c>
      <c r="O99" t="s">
        <v>1269</v>
      </c>
      <c r="P99">
        <v>45</v>
      </c>
      <c r="Q99" t="s">
        <v>1240</v>
      </c>
      <c r="R99">
        <v>115</v>
      </c>
      <c r="S99">
        <v>1</v>
      </c>
      <c r="T99" s="10">
        <v>37558.080000000002</v>
      </c>
      <c r="U99" t="s">
        <v>1228</v>
      </c>
      <c r="V99" t="s">
        <v>1271</v>
      </c>
      <c r="W99" t="s">
        <v>1271</v>
      </c>
      <c r="X99">
        <v>45</v>
      </c>
      <c r="Y99" t="s">
        <v>1240</v>
      </c>
      <c r="Z99" s="10">
        <v>37558.080000000002</v>
      </c>
      <c r="AA99" t="s">
        <v>1228</v>
      </c>
      <c r="AB99" t="s">
        <v>53</v>
      </c>
      <c r="AC99" t="s">
        <v>1231</v>
      </c>
      <c r="AD99">
        <v>101</v>
      </c>
      <c r="AE99" t="s">
        <v>1232</v>
      </c>
      <c r="AF99" s="10">
        <v>37558.080000000002</v>
      </c>
      <c r="AG99" s="136">
        <f t="shared" si="1"/>
        <v>3755808</v>
      </c>
      <c r="AH99" s="10">
        <v>37558.080000000002</v>
      </c>
      <c r="AI99">
        <v>0</v>
      </c>
      <c r="AJ99">
        <v>0</v>
      </c>
      <c r="AK99">
        <v>0</v>
      </c>
      <c r="AL99">
        <v>0</v>
      </c>
    </row>
    <row r="100" spans="1:38">
      <c r="A100" t="s">
        <v>46</v>
      </c>
      <c r="B100" t="s">
        <v>47</v>
      </c>
      <c r="C100">
        <v>1000730</v>
      </c>
      <c r="D100" t="s">
        <v>1234</v>
      </c>
      <c r="E100">
        <v>6508278413</v>
      </c>
      <c r="F100">
        <v>30</v>
      </c>
      <c r="G100">
        <v>2001</v>
      </c>
      <c r="H100" t="s">
        <v>1223</v>
      </c>
      <c r="I100">
        <v>57</v>
      </c>
      <c r="J100" t="s">
        <v>1224</v>
      </c>
      <c r="K100" t="s">
        <v>1235</v>
      </c>
      <c r="L100">
        <v>570301003</v>
      </c>
      <c r="M100">
        <v>1206929</v>
      </c>
      <c r="N100" t="s">
        <v>1241</v>
      </c>
      <c r="O100" t="s">
        <v>1269</v>
      </c>
      <c r="P100">
        <v>20</v>
      </c>
      <c r="Q100" t="s">
        <v>1240</v>
      </c>
      <c r="R100">
        <v>48</v>
      </c>
      <c r="S100">
        <v>1</v>
      </c>
      <c r="T100" s="10">
        <v>13206.53</v>
      </c>
      <c r="U100" t="s">
        <v>1228</v>
      </c>
      <c r="V100" t="s">
        <v>1271</v>
      </c>
      <c r="W100" t="s">
        <v>1271</v>
      </c>
      <c r="X100">
        <v>10</v>
      </c>
      <c r="Y100" t="s">
        <v>1240</v>
      </c>
      <c r="Z100" s="10">
        <v>6603.27</v>
      </c>
      <c r="AA100" t="s">
        <v>1228</v>
      </c>
      <c r="AB100" t="s">
        <v>53</v>
      </c>
      <c r="AC100" t="s">
        <v>1231</v>
      </c>
      <c r="AD100">
        <v>101</v>
      </c>
      <c r="AE100" t="s">
        <v>1232</v>
      </c>
      <c r="AF100" s="10">
        <v>13206.53</v>
      </c>
      <c r="AG100" s="136">
        <f t="shared" si="1"/>
        <v>1320653</v>
      </c>
      <c r="AH100" s="10">
        <v>6603.27</v>
      </c>
      <c r="AI100">
        <v>0</v>
      </c>
      <c r="AJ100">
        <v>0</v>
      </c>
      <c r="AK100">
        <v>0</v>
      </c>
      <c r="AL100">
        <v>0</v>
      </c>
    </row>
    <row r="101" spans="1:38">
      <c r="A101" t="s">
        <v>46</v>
      </c>
      <c r="B101" t="s">
        <v>47</v>
      </c>
      <c r="C101">
        <v>1000730</v>
      </c>
      <c r="D101" t="s">
        <v>1234</v>
      </c>
      <c r="E101">
        <v>6508278413</v>
      </c>
      <c r="F101">
        <v>40</v>
      </c>
      <c r="G101">
        <v>2001</v>
      </c>
      <c r="H101" t="s">
        <v>1223</v>
      </c>
      <c r="I101">
        <v>57</v>
      </c>
      <c r="J101" t="s">
        <v>1224</v>
      </c>
      <c r="K101" t="s">
        <v>1235</v>
      </c>
      <c r="L101">
        <v>570301003</v>
      </c>
      <c r="M101">
        <v>1206930</v>
      </c>
      <c r="N101" t="s">
        <v>1242</v>
      </c>
      <c r="O101" t="s">
        <v>1269</v>
      </c>
      <c r="P101">
        <v>12</v>
      </c>
      <c r="Q101" t="s">
        <v>1240</v>
      </c>
      <c r="R101">
        <v>95</v>
      </c>
      <c r="S101">
        <v>1</v>
      </c>
      <c r="T101" s="10">
        <v>10287.36</v>
      </c>
      <c r="U101" t="s">
        <v>1228</v>
      </c>
      <c r="V101" t="s">
        <v>1271</v>
      </c>
      <c r="W101" t="s">
        <v>1271</v>
      </c>
      <c r="X101">
        <v>12</v>
      </c>
      <c r="Y101" t="s">
        <v>1240</v>
      </c>
      <c r="Z101" s="10">
        <v>10287.36</v>
      </c>
      <c r="AA101" t="s">
        <v>1228</v>
      </c>
      <c r="AB101" t="s">
        <v>53</v>
      </c>
      <c r="AC101" t="s">
        <v>1231</v>
      </c>
      <c r="AD101">
        <v>101</v>
      </c>
      <c r="AE101" t="s">
        <v>1232</v>
      </c>
      <c r="AF101" s="10">
        <v>10287.36</v>
      </c>
      <c r="AG101" s="136">
        <f t="shared" si="1"/>
        <v>1028736</v>
      </c>
      <c r="AH101" s="10">
        <v>10287.36</v>
      </c>
      <c r="AI101">
        <v>0</v>
      </c>
      <c r="AJ101">
        <v>0</v>
      </c>
      <c r="AK101">
        <v>0</v>
      </c>
      <c r="AL101">
        <v>0</v>
      </c>
    </row>
    <row r="102" spans="1:38">
      <c r="A102" t="s">
        <v>46</v>
      </c>
      <c r="B102" t="s">
        <v>47</v>
      </c>
      <c r="C102">
        <v>1000730</v>
      </c>
      <c r="D102" t="s">
        <v>1234</v>
      </c>
      <c r="E102">
        <v>6508278413</v>
      </c>
      <c r="F102">
        <v>50</v>
      </c>
      <c r="G102">
        <v>2001</v>
      </c>
      <c r="H102" t="s">
        <v>1223</v>
      </c>
      <c r="I102">
        <v>57</v>
      </c>
      <c r="J102" t="s">
        <v>1224</v>
      </c>
      <c r="K102" t="s">
        <v>1235</v>
      </c>
      <c r="L102">
        <v>570301003</v>
      </c>
      <c r="M102">
        <v>1206931</v>
      </c>
      <c r="N102" t="s">
        <v>1244</v>
      </c>
      <c r="O102" t="s">
        <v>1269</v>
      </c>
      <c r="P102">
        <v>31</v>
      </c>
      <c r="Q102" t="s">
        <v>1240</v>
      </c>
      <c r="R102">
        <v>48</v>
      </c>
      <c r="S102">
        <v>1</v>
      </c>
      <c r="T102" s="10">
        <v>18313.11</v>
      </c>
      <c r="U102" t="s">
        <v>1228</v>
      </c>
      <c r="V102" t="s">
        <v>1271</v>
      </c>
      <c r="W102" t="s">
        <v>1271</v>
      </c>
      <c r="X102">
        <v>31</v>
      </c>
      <c r="Y102" t="s">
        <v>1240</v>
      </c>
      <c r="Z102" s="10">
        <v>18313.11</v>
      </c>
      <c r="AA102" t="s">
        <v>1228</v>
      </c>
      <c r="AB102" t="s">
        <v>53</v>
      </c>
      <c r="AC102" t="s">
        <v>1231</v>
      </c>
      <c r="AD102">
        <v>101</v>
      </c>
      <c r="AE102" t="s">
        <v>1232</v>
      </c>
      <c r="AF102" s="10">
        <v>18313.11</v>
      </c>
      <c r="AG102" s="136">
        <f t="shared" si="1"/>
        <v>1831311</v>
      </c>
      <c r="AH102" s="10">
        <v>18313.11</v>
      </c>
      <c r="AI102">
        <v>0</v>
      </c>
      <c r="AJ102">
        <v>0</v>
      </c>
      <c r="AK102">
        <v>0</v>
      </c>
      <c r="AL102">
        <v>0</v>
      </c>
    </row>
    <row r="103" spans="1:38">
      <c r="A103" t="s">
        <v>46</v>
      </c>
      <c r="B103" t="s">
        <v>47</v>
      </c>
      <c r="C103">
        <v>1000730</v>
      </c>
      <c r="D103" t="s">
        <v>1234</v>
      </c>
      <c r="E103">
        <v>6508278413</v>
      </c>
      <c r="F103">
        <v>60</v>
      </c>
      <c r="G103">
        <v>2001</v>
      </c>
      <c r="H103" t="s">
        <v>1223</v>
      </c>
      <c r="I103">
        <v>57</v>
      </c>
      <c r="J103" t="s">
        <v>1224</v>
      </c>
      <c r="K103" t="s">
        <v>1235</v>
      </c>
      <c r="L103">
        <v>570301003</v>
      </c>
      <c r="M103">
        <v>1206932</v>
      </c>
      <c r="N103" t="s">
        <v>1245</v>
      </c>
      <c r="O103" t="s">
        <v>1269</v>
      </c>
      <c r="P103">
        <v>17</v>
      </c>
      <c r="Q103" t="s">
        <v>1240</v>
      </c>
      <c r="R103">
        <v>50</v>
      </c>
      <c r="S103">
        <v>1</v>
      </c>
      <c r="T103" s="10">
        <v>10420.32</v>
      </c>
      <c r="U103" t="s">
        <v>1228</v>
      </c>
      <c r="V103" t="s">
        <v>1271</v>
      </c>
      <c r="W103" t="s">
        <v>1233</v>
      </c>
      <c r="X103">
        <v>0</v>
      </c>
      <c r="Y103" t="s">
        <v>1240</v>
      </c>
      <c r="Z103">
        <v>0</v>
      </c>
      <c r="AA103" t="s">
        <v>1228</v>
      </c>
      <c r="AB103" t="s">
        <v>53</v>
      </c>
      <c r="AC103" t="s">
        <v>1243</v>
      </c>
      <c r="AD103">
        <v>101</v>
      </c>
      <c r="AE103" t="s">
        <v>1232</v>
      </c>
      <c r="AF103" s="10">
        <v>10420.32</v>
      </c>
      <c r="AG103" s="136">
        <f t="shared" si="1"/>
        <v>1042032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>
      <c r="A104" t="s">
        <v>46</v>
      </c>
      <c r="B104" t="s">
        <v>47</v>
      </c>
      <c r="C104">
        <v>1000730</v>
      </c>
      <c r="D104" t="s">
        <v>1234</v>
      </c>
      <c r="E104">
        <v>6508278413</v>
      </c>
      <c r="F104">
        <v>70</v>
      </c>
      <c r="G104">
        <v>2001</v>
      </c>
      <c r="H104" t="s">
        <v>1223</v>
      </c>
      <c r="I104">
        <v>57</v>
      </c>
      <c r="J104" t="s">
        <v>1224</v>
      </c>
      <c r="K104" t="s">
        <v>1235</v>
      </c>
      <c r="L104">
        <v>570301003</v>
      </c>
      <c r="M104">
        <v>1206933</v>
      </c>
      <c r="N104" t="s">
        <v>1246</v>
      </c>
      <c r="O104" t="s">
        <v>1269</v>
      </c>
      <c r="P104">
        <v>11</v>
      </c>
      <c r="Q104" t="s">
        <v>1240</v>
      </c>
      <c r="R104">
        <v>176</v>
      </c>
      <c r="S104">
        <v>1</v>
      </c>
      <c r="T104" s="10">
        <v>9125.5300000000007</v>
      </c>
      <c r="U104" t="s">
        <v>1228</v>
      </c>
      <c r="V104" t="s">
        <v>1271</v>
      </c>
      <c r="W104" t="s">
        <v>1271</v>
      </c>
      <c r="X104">
        <v>5</v>
      </c>
      <c r="Y104" t="s">
        <v>1240</v>
      </c>
      <c r="Z104" s="10">
        <v>4147.97</v>
      </c>
      <c r="AA104" t="s">
        <v>1228</v>
      </c>
      <c r="AB104" t="s">
        <v>53</v>
      </c>
      <c r="AC104" t="s">
        <v>1231</v>
      </c>
      <c r="AD104">
        <v>101</v>
      </c>
      <c r="AE104" t="s">
        <v>1232</v>
      </c>
      <c r="AF104" s="10">
        <v>9125.5300000000007</v>
      </c>
      <c r="AG104" s="136">
        <f t="shared" si="1"/>
        <v>912553.00000000012</v>
      </c>
      <c r="AH104" s="10">
        <v>4147.97</v>
      </c>
      <c r="AI104">
        <v>0</v>
      </c>
      <c r="AJ104">
        <v>0</v>
      </c>
      <c r="AK104">
        <v>0</v>
      </c>
      <c r="AL104">
        <v>0</v>
      </c>
    </row>
    <row r="105" spans="1:38">
      <c r="A105" t="s">
        <v>46</v>
      </c>
      <c r="B105" t="s">
        <v>47</v>
      </c>
      <c r="C105">
        <v>1000730</v>
      </c>
      <c r="D105" t="s">
        <v>1234</v>
      </c>
      <c r="E105">
        <v>6508278413</v>
      </c>
      <c r="F105">
        <v>80</v>
      </c>
      <c r="G105">
        <v>2001</v>
      </c>
      <c r="H105" t="s">
        <v>1223</v>
      </c>
      <c r="I105">
        <v>57</v>
      </c>
      <c r="J105" t="s">
        <v>1224</v>
      </c>
      <c r="K105" t="s">
        <v>1235</v>
      </c>
      <c r="L105">
        <v>570301003</v>
      </c>
      <c r="M105">
        <v>1252549</v>
      </c>
      <c r="N105" t="s">
        <v>1248</v>
      </c>
      <c r="O105" t="s">
        <v>1269</v>
      </c>
      <c r="P105">
        <v>5</v>
      </c>
      <c r="Q105" t="s">
        <v>1240</v>
      </c>
      <c r="R105">
        <v>35</v>
      </c>
      <c r="S105">
        <v>1</v>
      </c>
      <c r="T105" s="10">
        <v>7078.75</v>
      </c>
      <c r="U105" t="s">
        <v>1228</v>
      </c>
      <c r="V105" t="s">
        <v>1271</v>
      </c>
      <c r="W105" t="s">
        <v>1233</v>
      </c>
      <c r="X105">
        <v>0</v>
      </c>
      <c r="Y105" t="s">
        <v>1240</v>
      </c>
      <c r="Z105">
        <v>0</v>
      </c>
      <c r="AA105" t="s">
        <v>1228</v>
      </c>
      <c r="AB105" t="s">
        <v>53</v>
      </c>
      <c r="AC105" t="s">
        <v>1243</v>
      </c>
      <c r="AD105">
        <v>101</v>
      </c>
      <c r="AE105" t="s">
        <v>1232</v>
      </c>
      <c r="AF105" s="10">
        <v>7078.75</v>
      </c>
      <c r="AG105" s="136">
        <f t="shared" si="1"/>
        <v>707875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>
      <c r="A106" t="s">
        <v>46</v>
      </c>
      <c r="B106" t="s">
        <v>47</v>
      </c>
      <c r="C106">
        <v>1000730</v>
      </c>
      <c r="D106" t="s">
        <v>1234</v>
      </c>
      <c r="E106">
        <v>6508278413</v>
      </c>
      <c r="F106">
        <v>90</v>
      </c>
      <c r="G106">
        <v>2001</v>
      </c>
      <c r="H106" t="s">
        <v>1223</v>
      </c>
      <c r="I106">
        <v>57</v>
      </c>
      <c r="J106" t="s">
        <v>1224</v>
      </c>
      <c r="K106" t="s">
        <v>1235</v>
      </c>
      <c r="L106">
        <v>570301003</v>
      </c>
      <c r="M106">
        <v>1415350</v>
      </c>
      <c r="N106" t="s">
        <v>1261</v>
      </c>
      <c r="O106" t="s">
        <v>1269</v>
      </c>
      <c r="P106">
        <v>3</v>
      </c>
      <c r="Q106" t="s">
        <v>1240</v>
      </c>
      <c r="R106">
        <v>31</v>
      </c>
      <c r="S106">
        <v>1</v>
      </c>
      <c r="T106" s="10">
        <v>3448.44</v>
      </c>
      <c r="U106" t="s">
        <v>1228</v>
      </c>
      <c r="V106" t="s">
        <v>1271</v>
      </c>
      <c r="W106" t="s">
        <v>1271</v>
      </c>
      <c r="X106">
        <v>3</v>
      </c>
      <c r="Y106" t="s">
        <v>1240</v>
      </c>
      <c r="Z106" s="10">
        <v>3448.44</v>
      </c>
      <c r="AA106" t="s">
        <v>1228</v>
      </c>
      <c r="AB106" t="s">
        <v>53</v>
      </c>
      <c r="AC106" t="s">
        <v>1231</v>
      </c>
      <c r="AD106">
        <v>101</v>
      </c>
      <c r="AE106" t="s">
        <v>1232</v>
      </c>
      <c r="AF106" s="10">
        <v>3448.44</v>
      </c>
      <c r="AG106" s="136">
        <f t="shared" si="1"/>
        <v>344844</v>
      </c>
      <c r="AH106" s="10">
        <v>3448.44</v>
      </c>
      <c r="AI106">
        <v>0</v>
      </c>
      <c r="AJ106">
        <v>0</v>
      </c>
      <c r="AK106">
        <v>0</v>
      </c>
      <c r="AL106">
        <v>0</v>
      </c>
    </row>
    <row r="107" spans="1:38">
      <c r="A107" t="s">
        <v>46</v>
      </c>
      <c r="B107" t="s">
        <v>47</v>
      </c>
      <c r="C107">
        <v>1000730</v>
      </c>
      <c r="D107" t="s">
        <v>1222</v>
      </c>
      <c r="E107">
        <v>6508289035</v>
      </c>
      <c r="F107">
        <v>10</v>
      </c>
      <c r="G107">
        <v>2001</v>
      </c>
      <c r="H107" t="s">
        <v>1223</v>
      </c>
      <c r="I107">
        <v>49</v>
      </c>
      <c r="J107" t="s">
        <v>1224</v>
      </c>
      <c r="K107" t="s">
        <v>1225</v>
      </c>
      <c r="L107">
        <v>490604004</v>
      </c>
      <c r="M107">
        <v>1257819</v>
      </c>
      <c r="N107" t="s">
        <v>1226</v>
      </c>
      <c r="O107" t="s">
        <v>1270</v>
      </c>
      <c r="P107">
        <v>7</v>
      </c>
      <c r="Q107" t="s">
        <v>103</v>
      </c>
      <c r="R107">
        <v>27</v>
      </c>
      <c r="S107">
        <v>1</v>
      </c>
      <c r="T107" s="10">
        <v>22680</v>
      </c>
      <c r="U107" t="s">
        <v>1228</v>
      </c>
      <c r="V107" t="s">
        <v>1272</v>
      </c>
      <c r="W107" t="s">
        <v>1272</v>
      </c>
      <c r="X107">
        <v>7</v>
      </c>
      <c r="Y107" t="s">
        <v>103</v>
      </c>
      <c r="Z107" s="10">
        <v>22680</v>
      </c>
      <c r="AA107" t="s">
        <v>1228</v>
      </c>
      <c r="AB107" t="s">
        <v>53</v>
      </c>
      <c r="AC107" t="s">
        <v>1231</v>
      </c>
      <c r="AD107">
        <v>101</v>
      </c>
      <c r="AE107" t="s">
        <v>1232</v>
      </c>
      <c r="AF107" s="10">
        <v>22680</v>
      </c>
      <c r="AG107" s="136">
        <f t="shared" si="1"/>
        <v>2268000</v>
      </c>
      <c r="AH107" s="10">
        <v>22680</v>
      </c>
      <c r="AI107">
        <v>0</v>
      </c>
      <c r="AJ107">
        <v>0</v>
      </c>
      <c r="AK107">
        <v>0</v>
      </c>
      <c r="AL107">
        <v>0</v>
      </c>
    </row>
    <row r="108" spans="1:38">
      <c r="A108" t="s">
        <v>46</v>
      </c>
      <c r="B108" t="s">
        <v>47</v>
      </c>
      <c r="C108">
        <v>1000730</v>
      </c>
      <c r="D108" t="s">
        <v>1222</v>
      </c>
      <c r="E108">
        <v>6508289035</v>
      </c>
      <c r="F108">
        <v>11</v>
      </c>
      <c r="G108">
        <v>2001</v>
      </c>
      <c r="H108" t="s">
        <v>1223</v>
      </c>
      <c r="I108">
        <v>49</v>
      </c>
      <c r="J108" t="s">
        <v>1224</v>
      </c>
      <c r="K108" t="s">
        <v>1225</v>
      </c>
      <c r="L108">
        <v>490604004</v>
      </c>
      <c r="M108">
        <v>1257819</v>
      </c>
      <c r="N108" t="s">
        <v>1226</v>
      </c>
      <c r="O108" t="s">
        <v>1270</v>
      </c>
      <c r="P108">
        <v>1</v>
      </c>
      <c r="Q108" t="s">
        <v>103</v>
      </c>
      <c r="R108">
        <v>1</v>
      </c>
      <c r="S108">
        <v>1</v>
      </c>
      <c r="T108">
        <v>0</v>
      </c>
      <c r="U108" t="s">
        <v>1228</v>
      </c>
      <c r="V108" t="s">
        <v>1272</v>
      </c>
      <c r="W108" t="s">
        <v>1233</v>
      </c>
      <c r="X108">
        <v>0</v>
      </c>
      <c r="Y108" t="s">
        <v>103</v>
      </c>
      <c r="Z108">
        <v>0</v>
      </c>
      <c r="AA108" t="s">
        <v>1228</v>
      </c>
      <c r="AB108" t="s">
        <v>53</v>
      </c>
      <c r="AC108" t="s">
        <v>1231</v>
      </c>
      <c r="AD108">
        <v>101</v>
      </c>
      <c r="AE108" t="s">
        <v>1232</v>
      </c>
      <c r="AF108">
        <v>0</v>
      </c>
      <c r="AG108" s="136">
        <f t="shared" si="1"/>
        <v>0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>
      <c r="A109" t="s">
        <v>46</v>
      </c>
      <c r="B109" t="s">
        <v>47</v>
      </c>
      <c r="C109">
        <v>1000730</v>
      </c>
      <c r="D109" t="s">
        <v>1222</v>
      </c>
      <c r="E109">
        <v>6508289035</v>
      </c>
      <c r="F109">
        <v>12</v>
      </c>
      <c r="G109">
        <v>2001</v>
      </c>
      <c r="H109" t="s">
        <v>1223</v>
      </c>
      <c r="I109">
        <v>49</v>
      </c>
      <c r="J109" t="s">
        <v>1224</v>
      </c>
      <c r="K109" t="s">
        <v>1225</v>
      </c>
      <c r="L109">
        <v>490604004</v>
      </c>
      <c r="M109">
        <v>1257819</v>
      </c>
      <c r="N109" t="s">
        <v>1226</v>
      </c>
      <c r="O109" t="s">
        <v>1270</v>
      </c>
      <c r="P109">
        <v>1</v>
      </c>
      <c r="Q109" t="s">
        <v>103</v>
      </c>
      <c r="R109">
        <v>1</v>
      </c>
      <c r="S109">
        <v>1</v>
      </c>
      <c r="T109">
        <v>0</v>
      </c>
      <c r="U109" t="s">
        <v>1228</v>
      </c>
      <c r="V109" t="s">
        <v>1272</v>
      </c>
      <c r="W109" t="s">
        <v>1233</v>
      </c>
      <c r="X109">
        <v>0</v>
      </c>
      <c r="Y109" t="s">
        <v>103</v>
      </c>
      <c r="Z109">
        <v>0</v>
      </c>
      <c r="AA109" t="s">
        <v>1228</v>
      </c>
      <c r="AB109" t="s">
        <v>53</v>
      </c>
      <c r="AC109" t="s">
        <v>1231</v>
      </c>
      <c r="AD109">
        <v>101</v>
      </c>
      <c r="AE109" t="s">
        <v>1232</v>
      </c>
      <c r="AF109">
        <v>0</v>
      </c>
      <c r="AG109" s="136">
        <f t="shared" si="1"/>
        <v>0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>
      <c r="A110" t="s">
        <v>46</v>
      </c>
      <c r="B110" t="s">
        <v>47</v>
      </c>
      <c r="C110">
        <v>1000730</v>
      </c>
      <c r="D110" t="s">
        <v>1222</v>
      </c>
      <c r="E110">
        <v>6508289035</v>
      </c>
      <c r="F110">
        <v>13</v>
      </c>
      <c r="G110">
        <v>2001</v>
      </c>
      <c r="H110" t="s">
        <v>1223</v>
      </c>
      <c r="I110">
        <v>49</v>
      </c>
      <c r="J110" t="s">
        <v>1224</v>
      </c>
      <c r="K110" t="s">
        <v>1225</v>
      </c>
      <c r="L110">
        <v>490604004</v>
      </c>
      <c r="M110">
        <v>1257819</v>
      </c>
      <c r="N110" t="s">
        <v>1226</v>
      </c>
      <c r="O110" t="s">
        <v>1270</v>
      </c>
      <c r="P110">
        <v>1</v>
      </c>
      <c r="Q110" t="s">
        <v>103</v>
      </c>
      <c r="R110">
        <v>1</v>
      </c>
      <c r="S110">
        <v>1</v>
      </c>
      <c r="T110">
        <v>0</v>
      </c>
      <c r="U110" t="s">
        <v>1228</v>
      </c>
      <c r="V110" t="s">
        <v>1272</v>
      </c>
      <c r="W110" t="s">
        <v>1233</v>
      </c>
      <c r="X110">
        <v>0</v>
      </c>
      <c r="Y110" t="s">
        <v>103</v>
      </c>
      <c r="Z110">
        <v>0</v>
      </c>
      <c r="AA110" t="s">
        <v>1228</v>
      </c>
      <c r="AB110" t="s">
        <v>53</v>
      </c>
      <c r="AC110" t="s">
        <v>1231</v>
      </c>
      <c r="AD110">
        <v>101</v>
      </c>
      <c r="AE110" t="s">
        <v>1232</v>
      </c>
      <c r="AF110">
        <v>0</v>
      </c>
      <c r="AG110" s="136">
        <f t="shared" si="1"/>
        <v>0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>
      <c r="A111" t="s">
        <v>46</v>
      </c>
      <c r="B111" t="s">
        <v>47</v>
      </c>
      <c r="C111">
        <v>1000730</v>
      </c>
      <c r="D111" t="s">
        <v>1222</v>
      </c>
      <c r="E111">
        <v>6508289035</v>
      </c>
      <c r="F111">
        <v>14</v>
      </c>
      <c r="G111">
        <v>2001</v>
      </c>
      <c r="H111" t="s">
        <v>1223</v>
      </c>
      <c r="I111">
        <v>49</v>
      </c>
      <c r="J111" t="s">
        <v>1224</v>
      </c>
      <c r="K111" t="s">
        <v>1225</v>
      </c>
      <c r="L111">
        <v>490604004</v>
      </c>
      <c r="M111">
        <v>1257819</v>
      </c>
      <c r="N111" t="s">
        <v>1226</v>
      </c>
      <c r="O111" t="s">
        <v>1270</v>
      </c>
      <c r="P111">
        <v>1</v>
      </c>
      <c r="Q111" t="s">
        <v>103</v>
      </c>
      <c r="R111">
        <v>1</v>
      </c>
      <c r="S111">
        <v>1</v>
      </c>
      <c r="T111">
        <v>0</v>
      </c>
      <c r="U111" t="s">
        <v>1228</v>
      </c>
      <c r="V111" t="s">
        <v>1272</v>
      </c>
      <c r="W111" t="s">
        <v>1233</v>
      </c>
      <c r="X111">
        <v>0</v>
      </c>
      <c r="Y111" t="s">
        <v>103</v>
      </c>
      <c r="Z111">
        <v>0</v>
      </c>
      <c r="AA111" t="s">
        <v>1228</v>
      </c>
      <c r="AB111" t="s">
        <v>53</v>
      </c>
      <c r="AC111" t="s">
        <v>1231</v>
      </c>
      <c r="AD111">
        <v>101</v>
      </c>
      <c r="AE111" t="s">
        <v>1232</v>
      </c>
      <c r="AF111">
        <v>0</v>
      </c>
      <c r="AG111" s="136">
        <f t="shared" si="1"/>
        <v>0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>
      <c r="A112" t="s">
        <v>46</v>
      </c>
      <c r="B112" t="s">
        <v>47</v>
      </c>
      <c r="C112">
        <v>1000730</v>
      </c>
      <c r="D112" t="s">
        <v>1222</v>
      </c>
      <c r="E112">
        <v>6508289035</v>
      </c>
      <c r="F112">
        <v>15</v>
      </c>
      <c r="G112">
        <v>2001</v>
      </c>
      <c r="H112" t="s">
        <v>1223</v>
      </c>
      <c r="I112">
        <v>49</v>
      </c>
      <c r="J112" t="s">
        <v>1224</v>
      </c>
      <c r="K112" t="s">
        <v>1225</v>
      </c>
      <c r="L112">
        <v>490604004</v>
      </c>
      <c r="M112">
        <v>1257819</v>
      </c>
      <c r="N112" t="s">
        <v>1226</v>
      </c>
      <c r="O112" t="s">
        <v>1270</v>
      </c>
      <c r="P112">
        <v>1</v>
      </c>
      <c r="Q112" t="s">
        <v>103</v>
      </c>
      <c r="R112">
        <v>1</v>
      </c>
      <c r="S112">
        <v>1</v>
      </c>
      <c r="T112">
        <v>0</v>
      </c>
      <c r="U112" t="s">
        <v>1228</v>
      </c>
      <c r="V112" t="s">
        <v>1272</v>
      </c>
      <c r="W112" t="s">
        <v>1233</v>
      </c>
      <c r="X112">
        <v>0</v>
      </c>
      <c r="Y112" t="s">
        <v>103</v>
      </c>
      <c r="Z112">
        <v>0</v>
      </c>
      <c r="AA112" t="s">
        <v>1228</v>
      </c>
      <c r="AB112" t="s">
        <v>53</v>
      </c>
      <c r="AC112" t="s">
        <v>1231</v>
      </c>
      <c r="AD112">
        <v>101</v>
      </c>
      <c r="AE112" t="s">
        <v>1232</v>
      </c>
      <c r="AF112">
        <v>0</v>
      </c>
      <c r="AG112" s="136">
        <f t="shared" si="1"/>
        <v>0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>
      <c r="A113" t="s">
        <v>46</v>
      </c>
      <c r="B113" t="s">
        <v>47</v>
      </c>
      <c r="C113">
        <v>1000730</v>
      </c>
      <c r="D113" t="s">
        <v>1222</v>
      </c>
      <c r="E113">
        <v>6508289035</v>
      </c>
      <c r="F113">
        <v>16</v>
      </c>
      <c r="G113">
        <v>2001</v>
      </c>
      <c r="H113" t="s">
        <v>1223</v>
      </c>
      <c r="I113">
        <v>49</v>
      </c>
      <c r="J113" t="s">
        <v>1224</v>
      </c>
      <c r="K113" t="s">
        <v>1225</v>
      </c>
      <c r="L113">
        <v>490604004</v>
      </c>
      <c r="M113">
        <v>1257819</v>
      </c>
      <c r="N113" t="s">
        <v>1226</v>
      </c>
      <c r="O113" t="s">
        <v>1270</v>
      </c>
      <c r="P113">
        <v>1</v>
      </c>
      <c r="Q113" t="s">
        <v>103</v>
      </c>
      <c r="R113">
        <v>1</v>
      </c>
      <c r="S113">
        <v>1</v>
      </c>
      <c r="T113">
        <v>0</v>
      </c>
      <c r="U113" t="s">
        <v>1228</v>
      </c>
      <c r="V113" t="s">
        <v>1272</v>
      </c>
      <c r="W113" t="s">
        <v>1233</v>
      </c>
      <c r="X113">
        <v>0</v>
      </c>
      <c r="Y113" t="s">
        <v>103</v>
      </c>
      <c r="Z113">
        <v>0</v>
      </c>
      <c r="AA113" t="s">
        <v>1228</v>
      </c>
      <c r="AB113" t="s">
        <v>53</v>
      </c>
      <c r="AC113" t="s">
        <v>1231</v>
      </c>
      <c r="AD113">
        <v>101</v>
      </c>
      <c r="AE113" t="s">
        <v>1232</v>
      </c>
      <c r="AF113">
        <v>0</v>
      </c>
      <c r="AG113" s="136">
        <f t="shared" si="1"/>
        <v>0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>
      <c r="A114" t="s">
        <v>46</v>
      </c>
      <c r="B114" t="s">
        <v>47</v>
      </c>
      <c r="C114">
        <v>1000730</v>
      </c>
      <c r="D114" t="s">
        <v>1222</v>
      </c>
      <c r="E114">
        <v>6508289035</v>
      </c>
      <c r="F114">
        <v>17</v>
      </c>
      <c r="G114">
        <v>2001</v>
      </c>
      <c r="H114" t="s">
        <v>1223</v>
      </c>
      <c r="I114">
        <v>49</v>
      </c>
      <c r="J114" t="s">
        <v>1224</v>
      </c>
      <c r="K114" t="s">
        <v>1225</v>
      </c>
      <c r="L114">
        <v>490604004</v>
      </c>
      <c r="M114">
        <v>1257819</v>
      </c>
      <c r="N114" t="s">
        <v>1226</v>
      </c>
      <c r="O114" t="s">
        <v>1270</v>
      </c>
      <c r="P114">
        <v>1</v>
      </c>
      <c r="Q114" t="s">
        <v>103</v>
      </c>
      <c r="R114">
        <v>1</v>
      </c>
      <c r="S114">
        <v>1</v>
      </c>
      <c r="T114">
        <v>0</v>
      </c>
      <c r="U114" t="s">
        <v>1228</v>
      </c>
      <c r="V114" t="s">
        <v>1272</v>
      </c>
      <c r="W114" t="s">
        <v>1233</v>
      </c>
      <c r="X114">
        <v>0</v>
      </c>
      <c r="Y114" t="s">
        <v>103</v>
      </c>
      <c r="Z114">
        <v>0</v>
      </c>
      <c r="AA114" t="s">
        <v>1228</v>
      </c>
      <c r="AB114" t="s">
        <v>53</v>
      </c>
      <c r="AC114" t="s">
        <v>1231</v>
      </c>
      <c r="AD114">
        <v>101</v>
      </c>
      <c r="AE114" t="s">
        <v>1232</v>
      </c>
      <c r="AF114">
        <v>0</v>
      </c>
      <c r="AG114" s="136">
        <f t="shared" si="1"/>
        <v>0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>
      <c r="A115" t="s">
        <v>46</v>
      </c>
      <c r="B115" t="s">
        <v>47</v>
      </c>
      <c r="C115">
        <v>1000730</v>
      </c>
      <c r="D115" t="s">
        <v>1234</v>
      </c>
      <c r="E115">
        <v>6508290625</v>
      </c>
      <c r="F115">
        <v>10</v>
      </c>
      <c r="G115">
        <v>2001</v>
      </c>
      <c r="H115" t="s">
        <v>1223</v>
      </c>
      <c r="I115">
        <v>57</v>
      </c>
      <c r="J115" t="s">
        <v>1224</v>
      </c>
      <c r="K115" t="s">
        <v>1235</v>
      </c>
      <c r="L115">
        <v>570301003</v>
      </c>
      <c r="M115">
        <v>225516</v>
      </c>
      <c r="N115" t="s">
        <v>1238</v>
      </c>
      <c r="O115" t="s">
        <v>1271</v>
      </c>
      <c r="P115">
        <v>3</v>
      </c>
      <c r="Q115" t="s">
        <v>110</v>
      </c>
      <c r="R115">
        <v>21</v>
      </c>
      <c r="S115">
        <v>1</v>
      </c>
      <c r="T115" s="10">
        <v>4513.32</v>
      </c>
      <c r="U115" t="s">
        <v>1228</v>
      </c>
      <c r="V115" t="s">
        <v>1273</v>
      </c>
      <c r="W115" t="s">
        <v>1273</v>
      </c>
      <c r="X115">
        <v>3</v>
      </c>
      <c r="Y115" t="s">
        <v>110</v>
      </c>
      <c r="Z115" s="10">
        <v>4513.32</v>
      </c>
      <c r="AA115" t="s">
        <v>1228</v>
      </c>
      <c r="AB115" t="s">
        <v>53</v>
      </c>
      <c r="AC115" t="s">
        <v>1231</v>
      </c>
      <c r="AD115">
        <v>101</v>
      </c>
      <c r="AE115" t="s">
        <v>1232</v>
      </c>
      <c r="AF115" s="10">
        <v>4513.32</v>
      </c>
      <c r="AG115" s="136">
        <f t="shared" si="1"/>
        <v>451332</v>
      </c>
      <c r="AH115" s="10">
        <v>4513.32</v>
      </c>
      <c r="AI115">
        <v>0</v>
      </c>
      <c r="AJ115">
        <v>0</v>
      </c>
      <c r="AK115">
        <v>0</v>
      </c>
      <c r="AL115">
        <v>0</v>
      </c>
    </row>
    <row r="116" spans="1:38">
      <c r="A116" t="s">
        <v>46</v>
      </c>
      <c r="B116" t="s">
        <v>47</v>
      </c>
      <c r="C116">
        <v>1000730</v>
      </c>
      <c r="D116" t="s">
        <v>1234</v>
      </c>
      <c r="E116">
        <v>6508290625</v>
      </c>
      <c r="F116">
        <v>20</v>
      </c>
      <c r="G116">
        <v>2001</v>
      </c>
      <c r="H116" t="s">
        <v>1223</v>
      </c>
      <c r="I116">
        <v>57</v>
      </c>
      <c r="J116" t="s">
        <v>1224</v>
      </c>
      <c r="K116" t="s">
        <v>1235</v>
      </c>
      <c r="L116">
        <v>570301003</v>
      </c>
      <c r="M116">
        <v>1206928</v>
      </c>
      <c r="N116" t="s">
        <v>1239</v>
      </c>
      <c r="O116" t="s">
        <v>1271</v>
      </c>
      <c r="P116">
        <v>42</v>
      </c>
      <c r="Q116" t="s">
        <v>1240</v>
      </c>
      <c r="R116">
        <v>115</v>
      </c>
      <c r="S116">
        <v>1</v>
      </c>
      <c r="T116" s="10">
        <v>35054.21</v>
      </c>
      <c r="U116" t="s">
        <v>1228</v>
      </c>
      <c r="V116" t="s">
        <v>1273</v>
      </c>
      <c r="W116" t="s">
        <v>1273</v>
      </c>
      <c r="X116">
        <v>42</v>
      </c>
      <c r="Y116" t="s">
        <v>1240</v>
      </c>
      <c r="Z116" s="10">
        <v>35054.21</v>
      </c>
      <c r="AA116" t="s">
        <v>1228</v>
      </c>
      <c r="AB116" t="s">
        <v>53</v>
      </c>
      <c r="AC116" t="s">
        <v>1231</v>
      </c>
      <c r="AD116">
        <v>101</v>
      </c>
      <c r="AE116" t="s">
        <v>1232</v>
      </c>
      <c r="AF116" s="10">
        <v>35054.21</v>
      </c>
      <c r="AG116" s="136">
        <f t="shared" si="1"/>
        <v>3505421</v>
      </c>
      <c r="AH116" s="10">
        <v>35054.21</v>
      </c>
      <c r="AI116">
        <v>0</v>
      </c>
      <c r="AJ116">
        <v>0</v>
      </c>
      <c r="AK116">
        <v>0</v>
      </c>
      <c r="AL116">
        <v>0</v>
      </c>
    </row>
    <row r="117" spans="1:38">
      <c r="A117" t="s">
        <v>46</v>
      </c>
      <c r="B117" t="s">
        <v>47</v>
      </c>
      <c r="C117">
        <v>1000730</v>
      </c>
      <c r="D117" t="s">
        <v>1234</v>
      </c>
      <c r="E117">
        <v>6508290625</v>
      </c>
      <c r="F117">
        <v>30</v>
      </c>
      <c r="G117">
        <v>2001</v>
      </c>
      <c r="H117" t="s">
        <v>1223</v>
      </c>
      <c r="I117">
        <v>57</v>
      </c>
      <c r="J117" t="s">
        <v>1224</v>
      </c>
      <c r="K117" t="s">
        <v>1235</v>
      </c>
      <c r="L117">
        <v>570301003</v>
      </c>
      <c r="M117">
        <v>1206929</v>
      </c>
      <c r="N117" t="s">
        <v>1241</v>
      </c>
      <c r="O117" t="s">
        <v>1271</v>
      </c>
      <c r="P117">
        <v>30</v>
      </c>
      <c r="Q117" t="s">
        <v>1240</v>
      </c>
      <c r="R117">
        <v>48</v>
      </c>
      <c r="S117">
        <v>1</v>
      </c>
      <c r="T117" s="10">
        <v>19809.79</v>
      </c>
      <c r="U117" t="s">
        <v>1228</v>
      </c>
      <c r="V117" t="s">
        <v>1273</v>
      </c>
      <c r="W117" t="s">
        <v>1233</v>
      </c>
      <c r="X117">
        <v>0</v>
      </c>
      <c r="Y117" t="s">
        <v>1240</v>
      </c>
      <c r="Z117">
        <v>0</v>
      </c>
      <c r="AA117" t="s">
        <v>1228</v>
      </c>
      <c r="AB117" t="s">
        <v>53</v>
      </c>
      <c r="AC117" t="s">
        <v>1243</v>
      </c>
      <c r="AD117">
        <v>101</v>
      </c>
      <c r="AE117" t="s">
        <v>1232</v>
      </c>
      <c r="AF117" s="10">
        <v>19809.79</v>
      </c>
      <c r="AG117" s="136">
        <f t="shared" si="1"/>
        <v>1980979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>
      <c r="A118" t="s">
        <v>46</v>
      </c>
      <c r="B118" t="s">
        <v>47</v>
      </c>
      <c r="C118">
        <v>1000730</v>
      </c>
      <c r="D118" t="s">
        <v>1234</v>
      </c>
      <c r="E118">
        <v>6508290625</v>
      </c>
      <c r="F118">
        <v>40</v>
      </c>
      <c r="G118">
        <v>2001</v>
      </c>
      <c r="H118" t="s">
        <v>1223</v>
      </c>
      <c r="I118">
        <v>57</v>
      </c>
      <c r="J118" t="s">
        <v>1224</v>
      </c>
      <c r="K118" t="s">
        <v>1235</v>
      </c>
      <c r="L118">
        <v>570301003</v>
      </c>
      <c r="M118">
        <v>1206930</v>
      </c>
      <c r="N118" t="s">
        <v>1242</v>
      </c>
      <c r="O118" t="s">
        <v>1271</v>
      </c>
      <c r="P118">
        <v>12</v>
      </c>
      <c r="Q118" t="s">
        <v>1240</v>
      </c>
      <c r="R118">
        <v>95</v>
      </c>
      <c r="S118">
        <v>1</v>
      </c>
      <c r="T118" s="10">
        <v>10287.36</v>
      </c>
      <c r="U118" t="s">
        <v>1228</v>
      </c>
      <c r="V118" t="s">
        <v>1273</v>
      </c>
      <c r="W118" t="s">
        <v>1273</v>
      </c>
      <c r="X118">
        <v>12</v>
      </c>
      <c r="Y118" t="s">
        <v>1240</v>
      </c>
      <c r="Z118" s="10">
        <v>10287.36</v>
      </c>
      <c r="AA118" t="s">
        <v>1228</v>
      </c>
      <c r="AB118" t="s">
        <v>53</v>
      </c>
      <c r="AC118" t="s">
        <v>1231</v>
      </c>
      <c r="AD118">
        <v>101</v>
      </c>
      <c r="AE118" t="s">
        <v>1232</v>
      </c>
      <c r="AF118" s="10">
        <v>10287.36</v>
      </c>
      <c r="AG118" s="136">
        <f t="shared" si="1"/>
        <v>1028736</v>
      </c>
      <c r="AH118" s="10">
        <v>10287.36</v>
      </c>
      <c r="AI118">
        <v>0</v>
      </c>
      <c r="AJ118">
        <v>0</v>
      </c>
      <c r="AK118">
        <v>0</v>
      </c>
      <c r="AL118">
        <v>0</v>
      </c>
    </row>
    <row r="119" spans="1:38">
      <c r="A119" t="s">
        <v>46</v>
      </c>
      <c r="B119" t="s">
        <v>47</v>
      </c>
      <c r="C119">
        <v>1000730</v>
      </c>
      <c r="D119" t="s">
        <v>1234</v>
      </c>
      <c r="E119">
        <v>6508290625</v>
      </c>
      <c r="F119">
        <v>50</v>
      </c>
      <c r="G119">
        <v>2001</v>
      </c>
      <c r="H119" t="s">
        <v>1223</v>
      </c>
      <c r="I119">
        <v>57</v>
      </c>
      <c r="J119" t="s">
        <v>1224</v>
      </c>
      <c r="K119" t="s">
        <v>1235</v>
      </c>
      <c r="L119">
        <v>570301003</v>
      </c>
      <c r="M119">
        <v>1206931</v>
      </c>
      <c r="N119" t="s">
        <v>1244</v>
      </c>
      <c r="O119" t="s">
        <v>1271</v>
      </c>
      <c r="P119">
        <v>26</v>
      </c>
      <c r="Q119" t="s">
        <v>1240</v>
      </c>
      <c r="R119">
        <v>48</v>
      </c>
      <c r="S119">
        <v>1</v>
      </c>
      <c r="T119" s="10">
        <v>15359.39</v>
      </c>
      <c r="U119" t="s">
        <v>1228</v>
      </c>
      <c r="V119" t="s">
        <v>1273</v>
      </c>
      <c r="W119" t="s">
        <v>1273</v>
      </c>
      <c r="X119">
        <v>26</v>
      </c>
      <c r="Y119" t="s">
        <v>1240</v>
      </c>
      <c r="Z119" s="10">
        <v>15359.39</v>
      </c>
      <c r="AA119" t="s">
        <v>1228</v>
      </c>
      <c r="AB119" t="s">
        <v>53</v>
      </c>
      <c r="AC119" t="s">
        <v>1231</v>
      </c>
      <c r="AD119">
        <v>101</v>
      </c>
      <c r="AE119" t="s">
        <v>1232</v>
      </c>
      <c r="AF119" s="10">
        <v>15359.39</v>
      </c>
      <c r="AG119" s="136">
        <f t="shared" si="1"/>
        <v>1535939</v>
      </c>
      <c r="AH119" s="10">
        <v>15359.39</v>
      </c>
      <c r="AI119">
        <v>0</v>
      </c>
      <c r="AJ119">
        <v>0</v>
      </c>
      <c r="AK119">
        <v>0</v>
      </c>
      <c r="AL119">
        <v>0</v>
      </c>
    </row>
    <row r="120" spans="1:38">
      <c r="A120" t="s">
        <v>46</v>
      </c>
      <c r="B120" t="s">
        <v>47</v>
      </c>
      <c r="C120">
        <v>1000730</v>
      </c>
      <c r="D120" t="s">
        <v>1234</v>
      </c>
      <c r="E120">
        <v>6508290625</v>
      </c>
      <c r="F120">
        <v>60</v>
      </c>
      <c r="G120">
        <v>2001</v>
      </c>
      <c r="H120" t="s">
        <v>1223</v>
      </c>
      <c r="I120">
        <v>57</v>
      </c>
      <c r="J120" t="s">
        <v>1224</v>
      </c>
      <c r="K120" t="s">
        <v>1235</v>
      </c>
      <c r="L120">
        <v>570301003</v>
      </c>
      <c r="M120">
        <v>1206932</v>
      </c>
      <c r="N120" t="s">
        <v>1245</v>
      </c>
      <c r="O120" t="s">
        <v>1271</v>
      </c>
      <c r="P120">
        <v>14</v>
      </c>
      <c r="Q120" t="s">
        <v>1240</v>
      </c>
      <c r="R120">
        <v>50</v>
      </c>
      <c r="S120">
        <v>1</v>
      </c>
      <c r="T120" s="10">
        <v>8581.44</v>
      </c>
      <c r="U120" t="s">
        <v>1228</v>
      </c>
      <c r="V120" t="s">
        <v>1273</v>
      </c>
      <c r="W120" t="s">
        <v>1233</v>
      </c>
      <c r="X120">
        <v>0</v>
      </c>
      <c r="Y120" t="s">
        <v>1240</v>
      </c>
      <c r="Z120">
        <v>0</v>
      </c>
      <c r="AA120" t="s">
        <v>1228</v>
      </c>
      <c r="AB120" t="s">
        <v>53</v>
      </c>
      <c r="AC120" t="s">
        <v>1243</v>
      </c>
      <c r="AD120">
        <v>101</v>
      </c>
      <c r="AE120" t="s">
        <v>1232</v>
      </c>
      <c r="AF120" s="10">
        <v>8581.44</v>
      </c>
      <c r="AG120" s="136">
        <f t="shared" si="1"/>
        <v>858144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>
      <c r="A121" t="s">
        <v>46</v>
      </c>
      <c r="B121" t="s">
        <v>47</v>
      </c>
      <c r="C121">
        <v>1000730</v>
      </c>
      <c r="D121" t="s">
        <v>1234</v>
      </c>
      <c r="E121">
        <v>6508290625</v>
      </c>
      <c r="F121">
        <v>70</v>
      </c>
      <c r="G121">
        <v>2001</v>
      </c>
      <c r="H121" t="s">
        <v>1223</v>
      </c>
      <c r="I121">
        <v>57</v>
      </c>
      <c r="J121" t="s">
        <v>1224</v>
      </c>
      <c r="K121" t="s">
        <v>1235</v>
      </c>
      <c r="L121">
        <v>570301003</v>
      </c>
      <c r="M121">
        <v>1206933</v>
      </c>
      <c r="N121" t="s">
        <v>1246</v>
      </c>
      <c r="O121" t="s">
        <v>1271</v>
      </c>
      <c r="P121">
        <v>9</v>
      </c>
      <c r="Q121" t="s">
        <v>1240</v>
      </c>
      <c r="R121">
        <v>176</v>
      </c>
      <c r="S121">
        <v>1</v>
      </c>
      <c r="T121" s="10">
        <v>7466.34</v>
      </c>
      <c r="U121" t="s">
        <v>1228</v>
      </c>
      <c r="V121" t="s">
        <v>1273</v>
      </c>
      <c r="W121" t="s">
        <v>1233</v>
      </c>
      <c r="X121">
        <v>0</v>
      </c>
      <c r="Y121" t="s">
        <v>1240</v>
      </c>
      <c r="Z121">
        <v>0</v>
      </c>
      <c r="AA121" t="s">
        <v>1228</v>
      </c>
      <c r="AB121" t="s">
        <v>53</v>
      </c>
      <c r="AC121" t="s">
        <v>1243</v>
      </c>
      <c r="AD121">
        <v>101</v>
      </c>
      <c r="AE121" t="s">
        <v>1232</v>
      </c>
      <c r="AF121" s="10">
        <v>7466.34</v>
      </c>
      <c r="AG121" s="136">
        <f t="shared" si="1"/>
        <v>746634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>
      <c r="A122" t="s">
        <v>46</v>
      </c>
      <c r="B122" t="s">
        <v>47</v>
      </c>
      <c r="C122">
        <v>1000730</v>
      </c>
      <c r="D122" t="s">
        <v>1234</v>
      </c>
      <c r="E122">
        <v>6508290625</v>
      </c>
      <c r="F122">
        <v>80</v>
      </c>
      <c r="G122">
        <v>2001</v>
      </c>
      <c r="H122" t="s">
        <v>1223</v>
      </c>
      <c r="I122">
        <v>57</v>
      </c>
      <c r="J122" t="s">
        <v>1224</v>
      </c>
      <c r="K122" t="s">
        <v>1235</v>
      </c>
      <c r="L122">
        <v>570301003</v>
      </c>
      <c r="M122">
        <v>1252549</v>
      </c>
      <c r="N122" t="s">
        <v>1248</v>
      </c>
      <c r="O122" t="s">
        <v>1271</v>
      </c>
      <c r="P122">
        <v>30</v>
      </c>
      <c r="Q122" t="s">
        <v>1240</v>
      </c>
      <c r="R122">
        <v>35</v>
      </c>
      <c r="S122">
        <v>1</v>
      </c>
      <c r="T122" s="10">
        <v>42472.5</v>
      </c>
      <c r="U122" t="s">
        <v>1228</v>
      </c>
      <c r="V122" t="s">
        <v>1273</v>
      </c>
      <c r="W122" t="s">
        <v>1273</v>
      </c>
      <c r="X122">
        <v>30</v>
      </c>
      <c r="Y122" t="s">
        <v>1240</v>
      </c>
      <c r="Z122" s="10">
        <v>42472.5</v>
      </c>
      <c r="AA122" t="s">
        <v>1228</v>
      </c>
      <c r="AB122" t="s">
        <v>53</v>
      </c>
      <c r="AC122" t="s">
        <v>1231</v>
      </c>
      <c r="AD122">
        <v>101</v>
      </c>
      <c r="AE122" t="s">
        <v>1232</v>
      </c>
      <c r="AF122" s="10">
        <v>42472.5</v>
      </c>
      <c r="AG122" s="136">
        <f t="shared" si="1"/>
        <v>4247250</v>
      </c>
      <c r="AH122" s="10">
        <v>42472.5</v>
      </c>
      <c r="AI122">
        <v>0</v>
      </c>
      <c r="AJ122">
        <v>0</v>
      </c>
      <c r="AK122">
        <v>0</v>
      </c>
      <c r="AL122">
        <v>0</v>
      </c>
    </row>
    <row r="123" spans="1:38">
      <c r="A123" t="s">
        <v>46</v>
      </c>
      <c r="B123" t="s">
        <v>47</v>
      </c>
      <c r="C123">
        <v>1000730</v>
      </c>
      <c r="D123" t="s">
        <v>1234</v>
      </c>
      <c r="E123">
        <v>6508290625</v>
      </c>
      <c r="F123">
        <v>90</v>
      </c>
      <c r="G123">
        <v>2001</v>
      </c>
      <c r="H123" t="s">
        <v>1223</v>
      </c>
      <c r="I123">
        <v>57</v>
      </c>
      <c r="J123" t="s">
        <v>1224</v>
      </c>
      <c r="K123" t="s">
        <v>1235</v>
      </c>
      <c r="L123">
        <v>570301003</v>
      </c>
      <c r="M123">
        <v>1415350</v>
      </c>
      <c r="N123" t="s">
        <v>1261</v>
      </c>
      <c r="O123" t="s">
        <v>1271</v>
      </c>
      <c r="P123">
        <v>2</v>
      </c>
      <c r="Q123" t="s">
        <v>1240</v>
      </c>
      <c r="R123">
        <v>31</v>
      </c>
      <c r="S123">
        <v>1</v>
      </c>
      <c r="T123" s="10">
        <v>2298.96</v>
      </c>
      <c r="U123" t="s">
        <v>1228</v>
      </c>
      <c r="V123" t="s">
        <v>1273</v>
      </c>
      <c r="W123" t="s">
        <v>1273</v>
      </c>
      <c r="X123">
        <v>2</v>
      </c>
      <c r="Y123" t="s">
        <v>1240</v>
      </c>
      <c r="Z123" s="10">
        <v>2298.96</v>
      </c>
      <c r="AA123" t="s">
        <v>1228</v>
      </c>
      <c r="AB123" t="s">
        <v>53</v>
      </c>
      <c r="AC123" t="s">
        <v>1231</v>
      </c>
      <c r="AD123">
        <v>101</v>
      </c>
      <c r="AE123" t="s">
        <v>1232</v>
      </c>
      <c r="AF123" s="10">
        <v>2298.96</v>
      </c>
      <c r="AG123" s="136">
        <f t="shared" si="1"/>
        <v>229896</v>
      </c>
      <c r="AH123" s="10">
        <v>2298.96</v>
      </c>
      <c r="AI123">
        <v>0</v>
      </c>
      <c r="AJ123">
        <v>0</v>
      </c>
      <c r="AK123">
        <v>0</v>
      </c>
      <c r="AL123">
        <v>0</v>
      </c>
    </row>
    <row r="124" spans="1:38">
      <c r="A124" t="s">
        <v>46</v>
      </c>
      <c r="B124" t="s">
        <v>47</v>
      </c>
      <c r="C124">
        <v>1000730</v>
      </c>
      <c r="D124" t="s">
        <v>1255</v>
      </c>
      <c r="E124">
        <v>6508297665</v>
      </c>
      <c r="F124">
        <v>10</v>
      </c>
      <c r="G124">
        <v>2001</v>
      </c>
      <c r="H124" t="s">
        <v>1274</v>
      </c>
      <c r="I124">
        <v>49</v>
      </c>
      <c r="J124" t="s">
        <v>1224</v>
      </c>
      <c r="K124" t="s">
        <v>1225</v>
      </c>
      <c r="L124">
        <v>490604004</v>
      </c>
      <c r="M124">
        <v>1257819</v>
      </c>
      <c r="N124" t="s">
        <v>1226</v>
      </c>
      <c r="O124" t="s">
        <v>1275</v>
      </c>
      <c r="P124">
        <v>1</v>
      </c>
      <c r="Q124" t="s">
        <v>103</v>
      </c>
      <c r="R124">
        <v>27</v>
      </c>
      <c r="S124">
        <v>1</v>
      </c>
      <c r="T124" s="10">
        <v>3240</v>
      </c>
      <c r="U124" t="s">
        <v>1228</v>
      </c>
      <c r="V124" t="s">
        <v>1276</v>
      </c>
      <c r="W124" t="s">
        <v>1273</v>
      </c>
      <c r="X124">
        <v>1</v>
      </c>
      <c r="Y124" t="s">
        <v>103</v>
      </c>
      <c r="Z124" s="10">
        <v>3240</v>
      </c>
      <c r="AA124" t="s">
        <v>1228</v>
      </c>
      <c r="AB124" t="s">
        <v>53</v>
      </c>
      <c r="AC124" t="s">
        <v>1231</v>
      </c>
      <c r="AD124">
        <v>101</v>
      </c>
      <c r="AE124" t="s">
        <v>1232</v>
      </c>
      <c r="AF124" s="10">
        <v>3240</v>
      </c>
      <c r="AG124" s="136">
        <f t="shared" si="1"/>
        <v>324000</v>
      </c>
      <c r="AH124" s="10">
        <v>3240</v>
      </c>
      <c r="AI124">
        <v>0</v>
      </c>
      <c r="AJ124">
        <v>0</v>
      </c>
      <c r="AK124">
        <v>0</v>
      </c>
      <c r="AL124">
        <v>0</v>
      </c>
    </row>
    <row r="125" spans="1:38">
      <c r="A125" t="s">
        <v>46</v>
      </c>
      <c r="B125" t="s">
        <v>47</v>
      </c>
      <c r="C125">
        <v>1000730</v>
      </c>
      <c r="D125" t="s">
        <v>1222</v>
      </c>
      <c r="E125">
        <v>6508300453</v>
      </c>
      <c r="F125">
        <v>10</v>
      </c>
      <c r="G125">
        <v>2001</v>
      </c>
      <c r="H125" t="s">
        <v>1223</v>
      </c>
      <c r="I125">
        <v>49</v>
      </c>
      <c r="J125" t="s">
        <v>1224</v>
      </c>
      <c r="K125" t="s">
        <v>1225</v>
      </c>
      <c r="L125">
        <v>490604004</v>
      </c>
      <c r="M125">
        <v>1257819</v>
      </c>
      <c r="N125" t="s">
        <v>1226</v>
      </c>
      <c r="O125" t="s">
        <v>1272</v>
      </c>
      <c r="P125">
        <v>10</v>
      </c>
      <c r="Q125" t="s">
        <v>103</v>
      </c>
      <c r="R125">
        <v>27</v>
      </c>
      <c r="S125">
        <v>1</v>
      </c>
      <c r="T125" s="10">
        <v>32400</v>
      </c>
      <c r="U125" t="s">
        <v>1228</v>
      </c>
      <c r="V125" t="s">
        <v>1277</v>
      </c>
      <c r="W125" t="s">
        <v>1278</v>
      </c>
      <c r="X125">
        <v>10</v>
      </c>
      <c r="Y125" t="s">
        <v>103</v>
      </c>
      <c r="Z125" s="10">
        <v>32400</v>
      </c>
      <c r="AA125" t="s">
        <v>1228</v>
      </c>
      <c r="AB125" t="s">
        <v>53</v>
      </c>
      <c r="AC125" t="s">
        <v>1231</v>
      </c>
      <c r="AD125">
        <v>101</v>
      </c>
      <c r="AE125" t="s">
        <v>1232</v>
      </c>
      <c r="AF125" s="10">
        <v>32400</v>
      </c>
      <c r="AG125" s="136">
        <f t="shared" si="1"/>
        <v>3240000</v>
      </c>
      <c r="AH125" s="10">
        <v>32400</v>
      </c>
      <c r="AI125">
        <v>0</v>
      </c>
      <c r="AJ125">
        <v>0</v>
      </c>
      <c r="AK125">
        <v>0</v>
      </c>
      <c r="AL125">
        <v>0</v>
      </c>
    </row>
    <row r="126" spans="1:38">
      <c r="A126" t="s">
        <v>46</v>
      </c>
      <c r="B126" t="s">
        <v>47</v>
      </c>
      <c r="C126">
        <v>1000730</v>
      </c>
      <c r="D126" t="s">
        <v>1222</v>
      </c>
      <c r="E126">
        <v>6508300453</v>
      </c>
      <c r="F126">
        <v>11</v>
      </c>
      <c r="G126">
        <v>2001</v>
      </c>
      <c r="H126" t="s">
        <v>1223</v>
      </c>
      <c r="I126">
        <v>49</v>
      </c>
      <c r="J126" t="s">
        <v>1224</v>
      </c>
      <c r="K126" t="s">
        <v>1225</v>
      </c>
      <c r="L126">
        <v>490604004</v>
      </c>
      <c r="M126">
        <v>1257819</v>
      </c>
      <c r="N126" t="s">
        <v>1226</v>
      </c>
      <c r="O126" t="s">
        <v>1272</v>
      </c>
      <c r="P126">
        <v>1</v>
      </c>
      <c r="Q126" t="s">
        <v>103</v>
      </c>
      <c r="R126">
        <v>1</v>
      </c>
      <c r="S126">
        <v>1</v>
      </c>
      <c r="T126">
        <v>0</v>
      </c>
      <c r="U126" t="s">
        <v>1228</v>
      </c>
      <c r="V126" t="s">
        <v>1277</v>
      </c>
      <c r="W126" t="s">
        <v>1233</v>
      </c>
      <c r="X126">
        <v>0</v>
      </c>
      <c r="Y126" t="s">
        <v>103</v>
      </c>
      <c r="Z126">
        <v>0</v>
      </c>
      <c r="AA126" t="s">
        <v>1228</v>
      </c>
      <c r="AB126" t="s">
        <v>53</v>
      </c>
      <c r="AC126" t="s">
        <v>1231</v>
      </c>
      <c r="AD126">
        <v>101</v>
      </c>
      <c r="AE126" t="s">
        <v>1232</v>
      </c>
      <c r="AF126">
        <v>0</v>
      </c>
      <c r="AG126" s="136">
        <f t="shared" si="1"/>
        <v>0</v>
      </c>
      <c r="AH126">
        <v>0</v>
      </c>
      <c r="AI126">
        <v>0</v>
      </c>
      <c r="AJ126">
        <v>0</v>
      </c>
      <c r="AK126">
        <v>0</v>
      </c>
      <c r="AL126">
        <v>0</v>
      </c>
    </row>
    <row r="127" spans="1:38">
      <c r="A127" t="s">
        <v>46</v>
      </c>
      <c r="B127" t="s">
        <v>47</v>
      </c>
      <c r="C127">
        <v>1000730</v>
      </c>
      <c r="D127" t="s">
        <v>1222</v>
      </c>
      <c r="E127">
        <v>6508300453</v>
      </c>
      <c r="F127">
        <v>12</v>
      </c>
      <c r="G127">
        <v>2001</v>
      </c>
      <c r="H127" t="s">
        <v>1223</v>
      </c>
      <c r="I127">
        <v>49</v>
      </c>
      <c r="J127" t="s">
        <v>1224</v>
      </c>
      <c r="K127" t="s">
        <v>1225</v>
      </c>
      <c r="L127">
        <v>490604004</v>
      </c>
      <c r="M127">
        <v>1257819</v>
      </c>
      <c r="N127" t="s">
        <v>1226</v>
      </c>
      <c r="O127" t="s">
        <v>1272</v>
      </c>
      <c r="P127">
        <v>1</v>
      </c>
      <c r="Q127" t="s">
        <v>103</v>
      </c>
      <c r="R127">
        <v>1</v>
      </c>
      <c r="S127">
        <v>1</v>
      </c>
      <c r="T127">
        <v>0</v>
      </c>
      <c r="U127" t="s">
        <v>1228</v>
      </c>
      <c r="V127" t="s">
        <v>1277</v>
      </c>
      <c r="W127" t="s">
        <v>1233</v>
      </c>
      <c r="X127">
        <v>0</v>
      </c>
      <c r="Y127" t="s">
        <v>103</v>
      </c>
      <c r="Z127">
        <v>0</v>
      </c>
      <c r="AA127" t="s">
        <v>1228</v>
      </c>
      <c r="AB127" t="s">
        <v>53</v>
      </c>
      <c r="AC127" t="s">
        <v>1231</v>
      </c>
      <c r="AD127">
        <v>101</v>
      </c>
      <c r="AE127" t="s">
        <v>1232</v>
      </c>
      <c r="AF127">
        <v>0</v>
      </c>
      <c r="AG127" s="136">
        <f t="shared" si="1"/>
        <v>0</v>
      </c>
      <c r="AH127">
        <v>0</v>
      </c>
      <c r="AI127">
        <v>0</v>
      </c>
      <c r="AJ127">
        <v>0</v>
      </c>
      <c r="AK127">
        <v>0</v>
      </c>
      <c r="AL127">
        <v>0</v>
      </c>
    </row>
    <row r="128" spans="1:38">
      <c r="A128" t="s">
        <v>46</v>
      </c>
      <c r="B128" t="s">
        <v>47</v>
      </c>
      <c r="C128">
        <v>1000730</v>
      </c>
      <c r="D128" t="s">
        <v>1222</v>
      </c>
      <c r="E128">
        <v>6508300453</v>
      </c>
      <c r="F128">
        <v>13</v>
      </c>
      <c r="G128">
        <v>2001</v>
      </c>
      <c r="H128" t="s">
        <v>1223</v>
      </c>
      <c r="I128">
        <v>49</v>
      </c>
      <c r="J128" t="s">
        <v>1224</v>
      </c>
      <c r="K128" t="s">
        <v>1225</v>
      </c>
      <c r="L128">
        <v>490604004</v>
      </c>
      <c r="M128">
        <v>1257819</v>
      </c>
      <c r="N128" t="s">
        <v>1226</v>
      </c>
      <c r="O128" t="s">
        <v>1272</v>
      </c>
      <c r="P128">
        <v>1</v>
      </c>
      <c r="Q128" t="s">
        <v>103</v>
      </c>
      <c r="R128">
        <v>1</v>
      </c>
      <c r="S128">
        <v>1</v>
      </c>
      <c r="T128">
        <v>0</v>
      </c>
      <c r="U128" t="s">
        <v>1228</v>
      </c>
      <c r="V128" t="s">
        <v>1277</v>
      </c>
      <c r="W128" t="s">
        <v>1233</v>
      </c>
      <c r="X128">
        <v>0</v>
      </c>
      <c r="Y128" t="s">
        <v>103</v>
      </c>
      <c r="Z128">
        <v>0</v>
      </c>
      <c r="AA128" t="s">
        <v>1228</v>
      </c>
      <c r="AB128" t="s">
        <v>53</v>
      </c>
      <c r="AC128" t="s">
        <v>1231</v>
      </c>
      <c r="AD128">
        <v>101</v>
      </c>
      <c r="AE128" t="s">
        <v>1232</v>
      </c>
      <c r="AF128">
        <v>0</v>
      </c>
      <c r="AG128" s="136">
        <f t="shared" si="1"/>
        <v>0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>
      <c r="A129" t="s">
        <v>46</v>
      </c>
      <c r="B129" t="s">
        <v>47</v>
      </c>
      <c r="C129">
        <v>1000730</v>
      </c>
      <c r="D129" t="s">
        <v>1222</v>
      </c>
      <c r="E129">
        <v>6508300453</v>
      </c>
      <c r="F129">
        <v>14</v>
      </c>
      <c r="G129">
        <v>2001</v>
      </c>
      <c r="H129" t="s">
        <v>1223</v>
      </c>
      <c r="I129">
        <v>49</v>
      </c>
      <c r="J129" t="s">
        <v>1224</v>
      </c>
      <c r="K129" t="s">
        <v>1225</v>
      </c>
      <c r="L129">
        <v>490604004</v>
      </c>
      <c r="M129">
        <v>1257819</v>
      </c>
      <c r="N129" t="s">
        <v>1226</v>
      </c>
      <c r="O129" t="s">
        <v>1272</v>
      </c>
      <c r="P129">
        <v>3</v>
      </c>
      <c r="Q129" t="s">
        <v>103</v>
      </c>
      <c r="R129">
        <v>1</v>
      </c>
      <c r="S129">
        <v>1</v>
      </c>
      <c r="T129">
        <v>0</v>
      </c>
      <c r="U129" t="s">
        <v>1228</v>
      </c>
      <c r="V129" t="s">
        <v>1277</v>
      </c>
      <c r="W129" t="s">
        <v>1233</v>
      </c>
      <c r="X129">
        <v>0</v>
      </c>
      <c r="Y129" t="s">
        <v>103</v>
      </c>
      <c r="Z129">
        <v>0</v>
      </c>
      <c r="AA129" t="s">
        <v>1228</v>
      </c>
      <c r="AB129" t="s">
        <v>53</v>
      </c>
      <c r="AC129" t="s">
        <v>1231</v>
      </c>
      <c r="AD129">
        <v>101</v>
      </c>
      <c r="AE129" t="s">
        <v>1232</v>
      </c>
      <c r="AF129">
        <v>0</v>
      </c>
      <c r="AG129" s="136">
        <f t="shared" si="1"/>
        <v>0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>
      <c r="A130" t="s">
        <v>46</v>
      </c>
      <c r="B130" t="s">
        <v>47</v>
      </c>
      <c r="C130">
        <v>1000730</v>
      </c>
      <c r="D130" t="s">
        <v>1222</v>
      </c>
      <c r="E130">
        <v>6508300453</v>
      </c>
      <c r="F130">
        <v>15</v>
      </c>
      <c r="G130">
        <v>2001</v>
      </c>
      <c r="H130" t="s">
        <v>1223</v>
      </c>
      <c r="I130">
        <v>49</v>
      </c>
      <c r="J130" t="s">
        <v>1224</v>
      </c>
      <c r="K130" t="s">
        <v>1225</v>
      </c>
      <c r="L130">
        <v>490604004</v>
      </c>
      <c r="M130">
        <v>1257819</v>
      </c>
      <c r="N130" t="s">
        <v>1226</v>
      </c>
      <c r="O130" t="s">
        <v>1272</v>
      </c>
      <c r="P130">
        <v>1</v>
      </c>
      <c r="Q130" t="s">
        <v>103</v>
      </c>
      <c r="R130">
        <v>1</v>
      </c>
      <c r="S130">
        <v>1</v>
      </c>
      <c r="T130">
        <v>0</v>
      </c>
      <c r="U130" t="s">
        <v>1228</v>
      </c>
      <c r="V130" t="s">
        <v>1277</v>
      </c>
      <c r="W130" t="s">
        <v>1233</v>
      </c>
      <c r="X130">
        <v>0</v>
      </c>
      <c r="Y130" t="s">
        <v>103</v>
      </c>
      <c r="Z130">
        <v>0</v>
      </c>
      <c r="AA130" t="s">
        <v>1228</v>
      </c>
      <c r="AB130" t="s">
        <v>53</v>
      </c>
      <c r="AC130" t="s">
        <v>1231</v>
      </c>
      <c r="AD130">
        <v>101</v>
      </c>
      <c r="AE130" t="s">
        <v>1232</v>
      </c>
      <c r="AF130">
        <v>0</v>
      </c>
      <c r="AG130" s="136">
        <f t="shared" si="1"/>
        <v>0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>
      <c r="A131" t="s">
        <v>46</v>
      </c>
      <c r="B131" t="s">
        <v>47</v>
      </c>
      <c r="C131">
        <v>1000730</v>
      </c>
      <c r="D131" t="s">
        <v>1222</v>
      </c>
      <c r="E131">
        <v>6508300453</v>
      </c>
      <c r="F131">
        <v>16</v>
      </c>
      <c r="G131">
        <v>2001</v>
      </c>
      <c r="H131" t="s">
        <v>1223</v>
      </c>
      <c r="I131">
        <v>49</v>
      </c>
      <c r="J131" t="s">
        <v>1224</v>
      </c>
      <c r="K131" t="s">
        <v>1225</v>
      </c>
      <c r="L131">
        <v>490604004</v>
      </c>
      <c r="M131">
        <v>1257819</v>
      </c>
      <c r="N131" t="s">
        <v>1226</v>
      </c>
      <c r="O131" t="s">
        <v>1272</v>
      </c>
      <c r="P131">
        <v>1</v>
      </c>
      <c r="Q131" t="s">
        <v>103</v>
      </c>
      <c r="R131">
        <v>1</v>
      </c>
      <c r="S131">
        <v>1</v>
      </c>
      <c r="T131">
        <v>0</v>
      </c>
      <c r="U131" t="s">
        <v>1228</v>
      </c>
      <c r="V131" t="s">
        <v>1277</v>
      </c>
      <c r="W131" t="s">
        <v>1233</v>
      </c>
      <c r="X131">
        <v>0</v>
      </c>
      <c r="Y131" t="s">
        <v>103</v>
      </c>
      <c r="Z131">
        <v>0</v>
      </c>
      <c r="AA131" t="s">
        <v>1228</v>
      </c>
      <c r="AB131" t="s">
        <v>53</v>
      </c>
      <c r="AC131" t="s">
        <v>1231</v>
      </c>
      <c r="AD131">
        <v>101</v>
      </c>
      <c r="AE131" t="s">
        <v>1232</v>
      </c>
      <c r="AF131">
        <v>0</v>
      </c>
      <c r="AG131" s="136">
        <f t="shared" ref="AG131:AG194" si="2">+AF131*100</f>
        <v>0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>
      <c r="A132" t="s">
        <v>46</v>
      </c>
      <c r="B132" t="s">
        <v>47</v>
      </c>
      <c r="C132">
        <v>1000730</v>
      </c>
      <c r="D132" t="s">
        <v>1222</v>
      </c>
      <c r="E132">
        <v>6508300453</v>
      </c>
      <c r="F132">
        <v>17</v>
      </c>
      <c r="G132">
        <v>2001</v>
      </c>
      <c r="H132" t="s">
        <v>1223</v>
      </c>
      <c r="I132">
        <v>49</v>
      </c>
      <c r="J132" t="s">
        <v>1224</v>
      </c>
      <c r="K132" t="s">
        <v>1225</v>
      </c>
      <c r="L132">
        <v>490604004</v>
      </c>
      <c r="M132">
        <v>1257819</v>
      </c>
      <c r="N132" t="s">
        <v>1226</v>
      </c>
      <c r="O132" t="s">
        <v>1272</v>
      </c>
      <c r="P132">
        <v>1</v>
      </c>
      <c r="Q132" t="s">
        <v>103</v>
      </c>
      <c r="R132">
        <v>1</v>
      </c>
      <c r="S132">
        <v>1</v>
      </c>
      <c r="T132">
        <v>0</v>
      </c>
      <c r="U132" t="s">
        <v>1228</v>
      </c>
      <c r="V132" t="s">
        <v>1277</v>
      </c>
      <c r="W132" t="s">
        <v>1233</v>
      </c>
      <c r="X132">
        <v>0</v>
      </c>
      <c r="Y132" t="s">
        <v>103</v>
      </c>
      <c r="Z132">
        <v>0</v>
      </c>
      <c r="AA132" t="s">
        <v>1228</v>
      </c>
      <c r="AB132" t="s">
        <v>53</v>
      </c>
      <c r="AC132" t="s">
        <v>1231</v>
      </c>
      <c r="AD132">
        <v>101</v>
      </c>
      <c r="AE132" t="s">
        <v>1232</v>
      </c>
      <c r="AF132">
        <v>0</v>
      </c>
      <c r="AG132" s="136">
        <f t="shared" si="2"/>
        <v>0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>
      <c r="A133" t="s">
        <v>46</v>
      </c>
      <c r="B133" t="s">
        <v>47</v>
      </c>
      <c r="C133">
        <v>1000730</v>
      </c>
      <c r="D133" t="s">
        <v>1222</v>
      </c>
      <c r="E133">
        <v>6508300453</v>
      </c>
      <c r="F133">
        <v>18</v>
      </c>
      <c r="G133">
        <v>2001</v>
      </c>
      <c r="H133" t="s">
        <v>1223</v>
      </c>
      <c r="I133">
        <v>49</v>
      </c>
      <c r="J133" t="s">
        <v>1224</v>
      </c>
      <c r="K133" t="s">
        <v>1225</v>
      </c>
      <c r="L133">
        <v>490604004</v>
      </c>
      <c r="M133">
        <v>1257819</v>
      </c>
      <c r="N133" t="s">
        <v>1226</v>
      </c>
      <c r="O133" t="s">
        <v>1272</v>
      </c>
      <c r="P133">
        <v>1</v>
      </c>
      <c r="Q133" t="s">
        <v>103</v>
      </c>
      <c r="R133">
        <v>1</v>
      </c>
      <c r="S133">
        <v>1</v>
      </c>
      <c r="T133">
        <v>0</v>
      </c>
      <c r="U133" t="s">
        <v>1228</v>
      </c>
      <c r="V133" t="s">
        <v>1277</v>
      </c>
      <c r="W133" t="s">
        <v>1233</v>
      </c>
      <c r="X133">
        <v>0</v>
      </c>
      <c r="Y133" t="s">
        <v>103</v>
      </c>
      <c r="Z133">
        <v>0</v>
      </c>
      <c r="AA133" t="s">
        <v>1228</v>
      </c>
      <c r="AB133" t="s">
        <v>53</v>
      </c>
      <c r="AC133" t="s">
        <v>1231</v>
      </c>
      <c r="AD133">
        <v>101</v>
      </c>
      <c r="AE133" t="s">
        <v>1232</v>
      </c>
      <c r="AF133">
        <v>0</v>
      </c>
      <c r="AG133" s="136">
        <f t="shared" si="2"/>
        <v>0</v>
      </c>
      <c r="AH133">
        <v>0</v>
      </c>
      <c r="AI133">
        <v>0</v>
      </c>
      <c r="AJ133">
        <v>0</v>
      </c>
      <c r="AK133">
        <v>0</v>
      </c>
      <c r="AL133">
        <v>0</v>
      </c>
    </row>
    <row r="134" spans="1:38">
      <c r="A134" t="s">
        <v>46</v>
      </c>
      <c r="B134" t="s">
        <v>47</v>
      </c>
      <c r="C134">
        <v>1000730</v>
      </c>
      <c r="D134" t="s">
        <v>1234</v>
      </c>
      <c r="E134">
        <v>6508302004</v>
      </c>
      <c r="F134">
        <v>10</v>
      </c>
      <c r="G134">
        <v>2001</v>
      </c>
      <c r="H134" t="s">
        <v>1223</v>
      </c>
      <c r="I134">
        <v>57</v>
      </c>
      <c r="J134" t="s">
        <v>1224</v>
      </c>
      <c r="K134" t="s">
        <v>1235</v>
      </c>
      <c r="L134">
        <v>570301003</v>
      </c>
      <c r="M134">
        <v>107162</v>
      </c>
      <c r="N134" t="s">
        <v>1236</v>
      </c>
      <c r="O134" t="s">
        <v>1272</v>
      </c>
      <c r="P134">
        <v>1</v>
      </c>
      <c r="Q134" t="s">
        <v>110</v>
      </c>
      <c r="R134">
        <v>14</v>
      </c>
      <c r="S134">
        <v>1</v>
      </c>
      <c r="T134" s="10">
        <v>1150.52</v>
      </c>
      <c r="U134" t="s">
        <v>1228</v>
      </c>
      <c r="V134" t="s">
        <v>1277</v>
      </c>
      <c r="W134" t="s">
        <v>1277</v>
      </c>
      <c r="X134">
        <v>1</v>
      </c>
      <c r="Y134" t="s">
        <v>110</v>
      </c>
      <c r="Z134" s="10">
        <v>1150.52</v>
      </c>
      <c r="AA134" t="s">
        <v>1228</v>
      </c>
      <c r="AB134" t="s">
        <v>53</v>
      </c>
      <c r="AC134" t="s">
        <v>1231</v>
      </c>
      <c r="AD134">
        <v>101</v>
      </c>
      <c r="AE134" t="s">
        <v>1232</v>
      </c>
      <c r="AF134" s="10">
        <v>1150.52</v>
      </c>
      <c r="AG134" s="136">
        <f t="shared" si="2"/>
        <v>115052</v>
      </c>
      <c r="AH134" s="10">
        <v>1150.52</v>
      </c>
      <c r="AI134">
        <v>0</v>
      </c>
      <c r="AJ134">
        <v>0</v>
      </c>
      <c r="AK134">
        <v>0</v>
      </c>
      <c r="AL134">
        <v>0</v>
      </c>
    </row>
    <row r="135" spans="1:38">
      <c r="A135" t="s">
        <v>46</v>
      </c>
      <c r="B135" t="s">
        <v>47</v>
      </c>
      <c r="C135">
        <v>1000730</v>
      </c>
      <c r="D135" t="s">
        <v>1234</v>
      </c>
      <c r="E135">
        <v>6508302004</v>
      </c>
      <c r="F135">
        <v>20</v>
      </c>
      <c r="G135">
        <v>2001</v>
      </c>
      <c r="H135" t="s">
        <v>1223</v>
      </c>
      <c r="I135">
        <v>57</v>
      </c>
      <c r="J135" t="s">
        <v>1224</v>
      </c>
      <c r="K135" t="s">
        <v>1235</v>
      </c>
      <c r="L135">
        <v>570301003</v>
      </c>
      <c r="M135">
        <v>225516</v>
      </c>
      <c r="N135" t="s">
        <v>1238</v>
      </c>
      <c r="O135" t="s">
        <v>1272</v>
      </c>
      <c r="P135">
        <v>4</v>
      </c>
      <c r="Q135" t="s">
        <v>110</v>
      </c>
      <c r="R135">
        <v>21</v>
      </c>
      <c r="S135">
        <v>1</v>
      </c>
      <c r="T135" s="10">
        <v>6017.76</v>
      </c>
      <c r="U135" t="s">
        <v>1228</v>
      </c>
      <c r="V135" t="s">
        <v>1277</v>
      </c>
      <c r="W135" t="s">
        <v>1277</v>
      </c>
      <c r="X135">
        <v>4</v>
      </c>
      <c r="Y135" t="s">
        <v>110</v>
      </c>
      <c r="Z135" s="10">
        <v>6017.76</v>
      </c>
      <c r="AA135" t="s">
        <v>1228</v>
      </c>
      <c r="AB135" t="s">
        <v>53</v>
      </c>
      <c r="AC135" t="s">
        <v>1231</v>
      </c>
      <c r="AD135">
        <v>101</v>
      </c>
      <c r="AE135" t="s">
        <v>1232</v>
      </c>
      <c r="AF135" s="10">
        <v>6017.76</v>
      </c>
      <c r="AG135" s="136">
        <f t="shared" si="2"/>
        <v>601776</v>
      </c>
      <c r="AH135" s="10">
        <v>6017.76</v>
      </c>
      <c r="AI135">
        <v>0</v>
      </c>
      <c r="AJ135">
        <v>0</v>
      </c>
      <c r="AK135">
        <v>0</v>
      </c>
      <c r="AL135">
        <v>0</v>
      </c>
    </row>
    <row r="136" spans="1:38">
      <c r="A136" t="s">
        <v>46</v>
      </c>
      <c r="B136" t="s">
        <v>47</v>
      </c>
      <c r="C136">
        <v>1000730</v>
      </c>
      <c r="D136" t="s">
        <v>1234</v>
      </c>
      <c r="E136">
        <v>6508302004</v>
      </c>
      <c r="F136">
        <v>30</v>
      </c>
      <c r="G136">
        <v>2001</v>
      </c>
      <c r="H136" t="s">
        <v>1223</v>
      </c>
      <c r="I136">
        <v>57</v>
      </c>
      <c r="J136" t="s">
        <v>1224</v>
      </c>
      <c r="K136" t="s">
        <v>1235</v>
      </c>
      <c r="L136">
        <v>570301003</v>
      </c>
      <c r="M136">
        <v>1206928</v>
      </c>
      <c r="N136" t="s">
        <v>1239</v>
      </c>
      <c r="O136" t="s">
        <v>1272</v>
      </c>
      <c r="P136">
        <v>34</v>
      </c>
      <c r="Q136" t="s">
        <v>1240</v>
      </c>
      <c r="R136">
        <v>115</v>
      </c>
      <c r="S136">
        <v>1</v>
      </c>
      <c r="T136" s="10">
        <v>28377.22</v>
      </c>
      <c r="U136" t="s">
        <v>1228</v>
      </c>
      <c r="V136" t="s">
        <v>1277</v>
      </c>
      <c r="W136" t="s">
        <v>1277</v>
      </c>
      <c r="X136">
        <v>34</v>
      </c>
      <c r="Y136" t="s">
        <v>1240</v>
      </c>
      <c r="Z136" s="10">
        <v>28377.22</v>
      </c>
      <c r="AA136" t="s">
        <v>1228</v>
      </c>
      <c r="AB136" t="s">
        <v>53</v>
      </c>
      <c r="AC136" t="s">
        <v>1231</v>
      </c>
      <c r="AD136">
        <v>101</v>
      </c>
      <c r="AE136" t="s">
        <v>1232</v>
      </c>
      <c r="AF136" s="10">
        <v>28377.22</v>
      </c>
      <c r="AG136" s="136">
        <f t="shared" si="2"/>
        <v>2837722</v>
      </c>
      <c r="AH136" s="10">
        <v>28377.22</v>
      </c>
      <c r="AI136">
        <v>0</v>
      </c>
      <c r="AJ136">
        <v>0</v>
      </c>
      <c r="AK136">
        <v>0</v>
      </c>
      <c r="AL136">
        <v>0</v>
      </c>
    </row>
    <row r="137" spans="1:38">
      <c r="A137" t="s">
        <v>46</v>
      </c>
      <c r="B137" t="s">
        <v>47</v>
      </c>
      <c r="C137">
        <v>1000730</v>
      </c>
      <c r="D137" t="s">
        <v>1234</v>
      </c>
      <c r="E137">
        <v>6508302004</v>
      </c>
      <c r="F137">
        <v>40</v>
      </c>
      <c r="G137">
        <v>2001</v>
      </c>
      <c r="H137" t="s">
        <v>1223</v>
      </c>
      <c r="I137">
        <v>57</v>
      </c>
      <c r="J137" t="s">
        <v>1224</v>
      </c>
      <c r="K137" t="s">
        <v>1235</v>
      </c>
      <c r="L137">
        <v>570301003</v>
      </c>
      <c r="M137">
        <v>1206929</v>
      </c>
      <c r="N137" t="s">
        <v>1241</v>
      </c>
      <c r="O137" t="s">
        <v>1272</v>
      </c>
      <c r="P137">
        <v>47</v>
      </c>
      <c r="Q137" t="s">
        <v>1240</v>
      </c>
      <c r="R137">
        <v>48</v>
      </c>
      <c r="S137">
        <v>1</v>
      </c>
      <c r="T137" s="10">
        <v>31035.34</v>
      </c>
      <c r="U137" t="s">
        <v>1228</v>
      </c>
      <c r="V137" t="s">
        <v>1277</v>
      </c>
      <c r="W137" t="s">
        <v>1277</v>
      </c>
      <c r="X137">
        <v>47</v>
      </c>
      <c r="Y137" t="s">
        <v>1240</v>
      </c>
      <c r="Z137" s="10">
        <v>31035.34</v>
      </c>
      <c r="AA137" t="s">
        <v>1228</v>
      </c>
      <c r="AB137" t="s">
        <v>53</v>
      </c>
      <c r="AC137" t="s">
        <v>1231</v>
      </c>
      <c r="AD137">
        <v>101</v>
      </c>
      <c r="AE137" t="s">
        <v>1232</v>
      </c>
      <c r="AF137" s="10">
        <v>31035.34</v>
      </c>
      <c r="AG137" s="136">
        <f t="shared" si="2"/>
        <v>3103534</v>
      </c>
      <c r="AH137" s="10">
        <v>31035.34</v>
      </c>
      <c r="AI137">
        <v>0</v>
      </c>
      <c r="AJ137">
        <v>0</v>
      </c>
      <c r="AK137">
        <v>0</v>
      </c>
      <c r="AL137">
        <v>0</v>
      </c>
    </row>
    <row r="138" spans="1:38">
      <c r="A138" t="s">
        <v>46</v>
      </c>
      <c r="B138" t="s">
        <v>47</v>
      </c>
      <c r="C138">
        <v>1000730</v>
      </c>
      <c r="D138" t="s">
        <v>1234</v>
      </c>
      <c r="E138">
        <v>6508302004</v>
      </c>
      <c r="F138">
        <v>50</v>
      </c>
      <c r="G138">
        <v>2001</v>
      </c>
      <c r="H138" t="s">
        <v>1223</v>
      </c>
      <c r="I138">
        <v>57</v>
      </c>
      <c r="J138" t="s">
        <v>1224</v>
      </c>
      <c r="K138" t="s">
        <v>1235</v>
      </c>
      <c r="L138">
        <v>570301003</v>
      </c>
      <c r="M138">
        <v>1206930</v>
      </c>
      <c r="N138" t="s">
        <v>1242</v>
      </c>
      <c r="O138" t="s">
        <v>1272</v>
      </c>
      <c r="P138">
        <v>34</v>
      </c>
      <c r="Q138" t="s">
        <v>1240</v>
      </c>
      <c r="R138">
        <v>95</v>
      </c>
      <c r="S138">
        <v>1</v>
      </c>
      <c r="T138" s="10">
        <v>29147.52</v>
      </c>
      <c r="U138" t="s">
        <v>1228</v>
      </c>
      <c r="V138" t="s">
        <v>1277</v>
      </c>
      <c r="W138" t="s">
        <v>1277</v>
      </c>
      <c r="X138">
        <v>25</v>
      </c>
      <c r="Y138" t="s">
        <v>1240</v>
      </c>
      <c r="Z138" s="10">
        <v>21432</v>
      </c>
      <c r="AA138" t="s">
        <v>1228</v>
      </c>
      <c r="AB138" t="s">
        <v>53</v>
      </c>
      <c r="AC138" t="s">
        <v>1231</v>
      </c>
      <c r="AD138">
        <v>101</v>
      </c>
      <c r="AE138" t="s">
        <v>1232</v>
      </c>
      <c r="AF138" s="10">
        <v>29147.52</v>
      </c>
      <c r="AG138" s="136">
        <f t="shared" si="2"/>
        <v>2914752</v>
      </c>
      <c r="AH138" s="10">
        <v>21432</v>
      </c>
      <c r="AI138">
        <v>0</v>
      </c>
      <c r="AJ138">
        <v>0</v>
      </c>
      <c r="AK138">
        <v>0</v>
      </c>
      <c r="AL138">
        <v>0</v>
      </c>
    </row>
    <row r="139" spans="1:38">
      <c r="A139" t="s">
        <v>46</v>
      </c>
      <c r="B139" t="s">
        <v>47</v>
      </c>
      <c r="C139">
        <v>1000730</v>
      </c>
      <c r="D139" t="s">
        <v>1234</v>
      </c>
      <c r="E139">
        <v>6508302004</v>
      </c>
      <c r="F139">
        <v>60</v>
      </c>
      <c r="G139">
        <v>2001</v>
      </c>
      <c r="H139" t="s">
        <v>1223</v>
      </c>
      <c r="I139">
        <v>57</v>
      </c>
      <c r="J139" t="s">
        <v>1224</v>
      </c>
      <c r="K139" t="s">
        <v>1235</v>
      </c>
      <c r="L139">
        <v>570301003</v>
      </c>
      <c r="M139">
        <v>1206931</v>
      </c>
      <c r="N139" t="s">
        <v>1244</v>
      </c>
      <c r="O139" t="s">
        <v>1272</v>
      </c>
      <c r="P139">
        <v>30</v>
      </c>
      <c r="Q139" t="s">
        <v>1240</v>
      </c>
      <c r="R139">
        <v>48</v>
      </c>
      <c r="S139">
        <v>1</v>
      </c>
      <c r="T139" s="10">
        <v>17722.37</v>
      </c>
      <c r="U139" t="s">
        <v>1228</v>
      </c>
      <c r="V139" t="s">
        <v>1277</v>
      </c>
      <c r="W139" t="s">
        <v>1277</v>
      </c>
      <c r="X139">
        <v>30</v>
      </c>
      <c r="Y139" t="s">
        <v>1240</v>
      </c>
      <c r="Z139" s="10">
        <v>17722.37</v>
      </c>
      <c r="AA139" t="s">
        <v>1228</v>
      </c>
      <c r="AB139" t="s">
        <v>53</v>
      </c>
      <c r="AC139" t="s">
        <v>1231</v>
      </c>
      <c r="AD139">
        <v>101</v>
      </c>
      <c r="AE139" t="s">
        <v>1232</v>
      </c>
      <c r="AF139" s="10">
        <v>17722.37</v>
      </c>
      <c r="AG139" s="136">
        <f t="shared" si="2"/>
        <v>1772237</v>
      </c>
      <c r="AH139" s="10">
        <v>17722.37</v>
      </c>
      <c r="AI139">
        <v>0</v>
      </c>
      <c r="AJ139">
        <v>0</v>
      </c>
      <c r="AK139">
        <v>0</v>
      </c>
      <c r="AL139">
        <v>0</v>
      </c>
    </row>
    <row r="140" spans="1:38">
      <c r="A140" t="s">
        <v>46</v>
      </c>
      <c r="B140" t="s">
        <v>47</v>
      </c>
      <c r="C140">
        <v>1000730</v>
      </c>
      <c r="D140" t="s">
        <v>1234</v>
      </c>
      <c r="E140">
        <v>6508302004</v>
      </c>
      <c r="F140">
        <v>70</v>
      </c>
      <c r="G140">
        <v>2001</v>
      </c>
      <c r="H140" t="s">
        <v>1223</v>
      </c>
      <c r="I140">
        <v>57</v>
      </c>
      <c r="J140" t="s">
        <v>1224</v>
      </c>
      <c r="K140" t="s">
        <v>1235</v>
      </c>
      <c r="L140">
        <v>570301003</v>
      </c>
      <c r="M140">
        <v>1206932</v>
      </c>
      <c r="N140" t="s">
        <v>1245</v>
      </c>
      <c r="O140" t="s">
        <v>1272</v>
      </c>
      <c r="P140">
        <v>21</v>
      </c>
      <c r="Q140" t="s">
        <v>1240</v>
      </c>
      <c r="R140">
        <v>50</v>
      </c>
      <c r="S140">
        <v>1</v>
      </c>
      <c r="T140" s="10">
        <v>12872.16</v>
      </c>
      <c r="U140" t="s">
        <v>1228</v>
      </c>
      <c r="V140" t="s">
        <v>1277</v>
      </c>
      <c r="W140" t="s">
        <v>1277</v>
      </c>
      <c r="X140">
        <v>21</v>
      </c>
      <c r="Y140" t="s">
        <v>1240</v>
      </c>
      <c r="Z140" s="10">
        <v>12872.16</v>
      </c>
      <c r="AA140" t="s">
        <v>1228</v>
      </c>
      <c r="AB140" t="s">
        <v>53</v>
      </c>
      <c r="AC140" t="s">
        <v>1231</v>
      </c>
      <c r="AD140">
        <v>101</v>
      </c>
      <c r="AE140" t="s">
        <v>1232</v>
      </c>
      <c r="AF140" s="10">
        <v>12872.16</v>
      </c>
      <c r="AG140" s="136">
        <f t="shared" si="2"/>
        <v>1287216</v>
      </c>
      <c r="AH140" s="10">
        <v>12872.16</v>
      </c>
      <c r="AI140">
        <v>0</v>
      </c>
      <c r="AJ140">
        <v>0</v>
      </c>
      <c r="AK140">
        <v>0</v>
      </c>
      <c r="AL140">
        <v>0</v>
      </c>
    </row>
    <row r="141" spans="1:38">
      <c r="A141" t="s">
        <v>46</v>
      </c>
      <c r="B141" t="s">
        <v>47</v>
      </c>
      <c r="C141">
        <v>1000730</v>
      </c>
      <c r="D141" t="s">
        <v>1234</v>
      </c>
      <c r="E141">
        <v>6508302004</v>
      </c>
      <c r="F141">
        <v>80</v>
      </c>
      <c r="G141">
        <v>2001</v>
      </c>
      <c r="H141" t="s">
        <v>1223</v>
      </c>
      <c r="I141">
        <v>57</v>
      </c>
      <c r="J141" t="s">
        <v>1224</v>
      </c>
      <c r="K141" t="s">
        <v>1235</v>
      </c>
      <c r="L141">
        <v>570301003</v>
      </c>
      <c r="M141">
        <v>1206933</v>
      </c>
      <c r="N141" t="s">
        <v>1246</v>
      </c>
      <c r="O141" t="s">
        <v>1272</v>
      </c>
      <c r="P141">
        <v>27</v>
      </c>
      <c r="Q141" t="s">
        <v>1240</v>
      </c>
      <c r="R141">
        <v>176</v>
      </c>
      <c r="S141">
        <v>1</v>
      </c>
      <c r="T141" s="10">
        <v>22399.03</v>
      </c>
      <c r="U141" t="s">
        <v>1228</v>
      </c>
      <c r="V141" t="s">
        <v>1277</v>
      </c>
      <c r="W141" t="s">
        <v>1277</v>
      </c>
      <c r="X141">
        <v>27</v>
      </c>
      <c r="Y141" t="s">
        <v>1240</v>
      </c>
      <c r="Z141" s="10">
        <v>22399.03</v>
      </c>
      <c r="AA141" t="s">
        <v>1228</v>
      </c>
      <c r="AB141" t="s">
        <v>53</v>
      </c>
      <c r="AC141" t="s">
        <v>1231</v>
      </c>
      <c r="AD141">
        <v>101</v>
      </c>
      <c r="AE141" t="s">
        <v>1232</v>
      </c>
      <c r="AF141" s="10">
        <v>22399.03</v>
      </c>
      <c r="AG141" s="136">
        <f t="shared" si="2"/>
        <v>2239903</v>
      </c>
      <c r="AH141" s="10">
        <v>22399.03</v>
      </c>
      <c r="AI141">
        <v>0</v>
      </c>
      <c r="AJ141">
        <v>0</v>
      </c>
      <c r="AK141">
        <v>0</v>
      </c>
      <c r="AL141">
        <v>0</v>
      </c>
    </row>
    <row r="142" spans="1:38">
      <c r="A142" t="s">
        <v>46</v>
      </c>
      <c r="B142" t="s">
        <v>47</v>
      </c>
      <c r="C142">
        <v>1000730</v>
      </c>
      <c r="D142" t="s">
        <v>1234</v>
      </c>
      <c r="E142">
        <v>6508302004</v>
      </c>
      <c r="F142">
        <v>90</v>
      </c>
      <c r="G142">
        <v>2001</v>
      </c>
      <c r="H142" t="s">
        <v>1223</v>
      </c>
      <c r="I142">
        <v>57</v>
      </c>
      <c r="J142" t="s">
        <v>1224</v>
      </c>
      <c r="K142" t="s">
        <v>1235</v>
      </c>
      <c r="L142">
        <v>570301003</v>
      </c>
      <c r="M142">
        <v>1252549</v>
      </c>
      <c r="N142" t="s">
        <v>1248</v>
      </c>
      <c r="O142" t="s">
        <v>1272</v>
      </c>
      <c r="P142">
        <v>1</v>
      </c>
      <c r="Q142" t="s">
        <v>1240</v>
      </c>
      <c r="R142">
        <v>35</v>
      </c>
      <c r="S142">
        <v>1</v>
      </c>
      <c r="T142" s="10">
        <v>1415.75</v>
      </c>
      <c r="U142" t="s">
        <v>1228</v>
      </c>
      <c r="V142" t="s">
        <v>1277</v>
      </c>
      <c r="W142" t="s">
        <v>1277</v>
      </c>
      <c r="X142">
        <v>1</v>
      </c>
      <c r="Y142" t="s">
        <v>1240</v>
      </c>
      <c r="Z142" s="10">
        <v>1415.75</v>
      </c>
      <c r="AA142" t="s">
        <v>1228</v>
      </c>
      <c r="AB142" t="s">
        <v>53</v>
      </c>
      <c r="AC142" t="s">
        <v>1231</v>
      </c>
      <c r="AD142">
        <v>101</v>
      </c>
      <c r="AE142" t="s">
        <v>1232</v>
      </c>
      <c r="AF142" s="10">
        <v>1415.75</v>
      </c>
      <c r="AG142" s="136">
        <f t="shared" si="2"/>
        <v>141575</v>
      </c>
      <c r="AH142" s="10">
        <v>1415.75</v>
      </c>
      <c r="AI142">
        <v>0</v>
      </c>
      <c r="AJ142">
        <v>0</v>
      </c>
      <c r="AK142">
        <v>0</v>
      </c>
      <c r="AL142">
        <v>0</v>
      </c>
    </row>
    <row r="143" spans="1:38">
      <c r="A143" t="s">
        <v>46</v>
      </c>
      <c r="B143" t="s">
        <v>47</v>
      </c>
      <c r="C143">
        <v>1000730</v>
      </c>
      <c r="D143" t="s">
        <v>1234</v>
      </c>
      <c r="E143">
        <v>6508302004</v>
      </c>
      <c r="F143">
        <v>100</v>
      </c>
      <c r="G143">
        <v>2001</v>
      </c>
      <c r="H143" t="s">
        <v>1223</v>
      </c>
      <c r="I143">
        <v>57</v>
      </c>
      <c r="J143" t="s">
        <v>1224</v>
      </c>
      <c r="K143" t="s">
        <v>1235</v>
      </c>
      <c r="L143">
        <v>570301003</v>
      </c>
      <c r="M143">
        <v>1415350</v>
      </c>
      <c r="N143" t="s">
        <v>1261</v>
      </c>
      <c r="O143" t="s">
        <v>1272</v>
      </c>
      <c r="P143">
        <v>2</v>
      </c>
      <c r="Q143" t="s">
        <v>1240</v>
      </c>
      <c r="R143">
        <v>31</v>
      </c>
      <c r="S143">
        <v>1</v>
      </c>
      <c r="T143" s="10">
        <v>2298.96</v>
      </c>
      <c r="U143" t="s">
        <v>1228</v>
      </c>
      <c r="V143" t="s">
        <v>1277</v>
      </c>
      <c r="W143" t="s">
        <v>1277</v>
      </c>
      <c r="X143">
        <v>2</v>
      </c>
      <c r="Y143" t="s">
        <v>1240</v>
      </c>
      <c r="Z143" s="10">
        <v>2298.96</v>
      </c>
      <c r="AA143" t="s">
        <v>1228</v>
      </c>
      <c r="AB143" t="s">
        <v>53</v>
      </c>
      <c r="AC143" t="s">
        <v>1231</v>
      </c>
      <c r="AD143">
        <v>101</v>
      </c>
      <c r="AE143" t="s">
        <v>1232</v>
      </c>
      <c r="AF143" s="10">
        <v>2298.96</v>
      </c>
      <c r="AG143" s="136">
        <f t="shared" si="2"/>
        <v>229896</v>
      </c>
      <c r="AH143" s="10">
        <v>2298.96</v>
      </c>
      <c r="AI143">
        <v>0</v>
      </c>
      <c r="AJ143">
        <v>0</v>
      </c>
      <c r="AK143">
        <v>0</v>
      </c>
      <c r="AL143">
        <v>0</v>
      </c>
    </row>
    <row r="144" spans="1:38">
      <c r="A144" t="s">
        <v>46</v>
      </c>
      <c r="B144" t="s">
        <v>47</v>
      </c>
      <c r="C144">
        <v>1000730</v>
      </c>
      <c r="D144" t="s">
        <v>1234</v>
      </c>
      <c r="E144">
        <v>6508314195</v>
      </c>
      <c r="F144">
        <v>10</v>
      </c>
      <c r="G144">
        <v>2001</v>
      </c>
      <c r="H144" t="s">
        <v>1223</v>
      </c>
      <c r="I144">
        <v>57</v>
      </c>
      <c r="J144" t="s">
        <v>1224</v>
      </c>
      <c r="K144" t="s">
        <v>1235</v>
      </c>
      <c r="L144">
        <v>570301003</v>
      </c>
      <c r="M144">
        <v>225516</v>
      </c>
      <c r="N144" t="s">
        <v>1238</v>
      </c>
      <c r="O144" t="s">
        <v>1277</v>
      </c>
      <c r="P144">
        <v>1</v>
      </c>
      <c r="Q144" t="s">
        <v>110</v>
      </c>
      <c r="R144">
        <v>21</v>
      </c>
      <c r="S144">
        <v>1</v>
      </c>
      <c r="T144" s="10">
        <v>1504.44</v>
      </c>
      <c r="U144" t="s">
        <v>1228</v>
      </c>
      <c r="V144" t="s">
        <v>1279</v>
      </c>
      <c r="W144" t="s">
        <v>1279</v>
      </c>
      <c r="X144">
        <v>1</v>
      </c>
      <c r="Y144" t="s">
        <v>110</v>
      </c>
      <c r="Z144" s="10">
        <v>1504.44</v>
      </c>
      <c r="AA144" t="s">
        <v>1228</v>
      </c>
      <c r="AB144" t="s">
        <v>53</v>
      </c>
      <c r="AC144" t="s">
        <v>1231</v>
      </c>
      <c r="AD144">
        <v>101</v>
      </c>
      <c r="AE144" t="s">
        <v>1232</v>
      </c>
      <c r="AF144" s="10">
        <v>1504.44</v>
      </c>
      <c r="AG144" s="136">
        <f t="shared" si="2"/>
        <v>150444</v>
      </c>
      <c r="AH144" s="10">
        <v>1504.44</v>
      </c>
      <c r="AI144">
        <v>0</v>
      </c>
      <c r="AJ144">
        <v>0</v>
      </c>
      <c r="AK144">
        <v>0</v>
      </c>
      <c r="AL144">
        <v>0</v>
      </c>
    </row>
    <row r="145" spans="1:38">
      <c r="A145" t="s">
        <v>46</v>
      </c>
      <c r="B145" t="s">
        <v>47</v>
      </c>
      <c r="C145">
        <v>1000730</v>
      </c>
      <c r="D145" t="s">
        <v>1234</v>
      </c>
      <c r="E145">
        <v>6508314195</v>
      </c>
      <c r="F145">
        <v>20</v>
      </c>
      <c r="G145">
        <v>2001</v>
      </c>
      <c r="H145" t="s">
        <v>1223</v>
      </c>
      <c r="I145">
        <v>57</v>
      </c>
      <c r="J145" t="s">
        <v>1224</v>
      </c>
      <c r="K145" t="s">
        <v>1235</v>
      </c>
      <c r="L145">
        <v>570301003</v>
      </c>
      <c r="M145">
        <v>1206928</v>
      </c>
      <c r="N145" t="s">
        <v>1239</v>
      </c>
      <c r="O145" t="s">
        <v>1277</v>
      </c>
      <c r="P145">
        <v>112</v>
      </c>
      <c r="Q145" t="s">
        <v>1240</v>
      </c>
      <c r="R145">
        <v>115</v>
      </c>
      <c r="S145">
        <v>1</v>
      </c>
      <c r="T145" s="10">
        <v>93477.89</v>
      </c>
      <c r="U145" t="s">
        <v>1228</v>
      </c>
      <c r="V145" t="s">
        <v>1279</v>
      </c>
      <c r="W145" t="s">
        <v>1279</v>
      </c>
      <c r="X145">
        <v>112</v>
      </c>
      <c r="Y145" t="s">
        <v>1240</v>
      </c>
      <c r="Z145" s="10">
        <v>93477.89</v>
      </c>
      <c r="AA145" t="s">
        <v>1228</v>
      </c>
      <c r="AB145" t="s">
        <v>53</v>
      </c>
      <c r="AC145" t="s">
        <v>1231</v>
      </c>
      <c r="AD145">
        <v>101</v>
      </c>
      <c r="AE145" t="s">
        <v>1232</v>
      </c>
      <c r="AF145" s="10">
        <v>93477.89</v>
      </c>
      <c r="AG145" s="136">
        <f t="shared" si="2"/>
        <v>9347789</v>
      </c>
      <c r="AH145" s="10">
        <v>93477.89</v>
      </c>
      <c r="AI145">
        <v>0</v>
      </c>
      <c r="AJ145">
        <v>0</v>
      </c>
      <c r="AK145">
        <v>0</v>
      </c>
      <c r="AL145">
        <v>0</v>
      </c>
    </row>
    <row r="146" spans="1:38">
      <c r="A146" t="s">
        <v>46</v>
      </c>
      <c r="B146" t="s">
        <v>47</v>
      </c>
      <c r="C146">
        <v>1000730</v>
      </c>
      <c r="D146" t="s">
        <v>1234</v>
      </c>
      <c r="E146">
        <v>6508314195</v>
      </c>
      <c r="F146">
        <v>30</v>
      </c>
      <c r="G146">
        <v>2001</v>
      </c>
      <c r="H146" t="s">
        <v>1223</v>
      </c>
      <c r="I146">
        <v>57</v>
      </c>
      <c r="J146" t="s">
        <v>1224</v>
      </c>
      <c r="K146" t="s">
        <v>1235</v>
      </c>
      <c r="L146">
        <v>570301003</v>
      </c>
      <c r="M146">
        <v>1206929</v>
      </c>
      <c r="N146" t="s">
        <v>1241</v>
      </c>
      <c r="O146" t="s">
        <v>1277</v>
      </c>
      <c r="P146">
        <v>71</v>
      </c>
      <c r="Q146" t="s">
        <v>1240</v>
      </c>
      <c r="R146">
        <v>48</v>
      </c>
      <c r="S146">
        <v>1</v>
      </c>
      <c r="T146" s="10">
        <v>46883.17</v>
      </c>
      <c r="U146" t="s">
        <v>1228</v>
      </c>
      <c r="V146" t="s">
        <v>1279</v>
      </c>
      <c r="W146" t="s">
        <v>1279</v>
      </c>
      <c r="X146">
        <v>53</v>
      </c>
      <c r="Y146" t="s">
        <v>1240</v>
      </c>
      <c r="Z146" s="10">
        <v>34997.300000000003</v>
      </c>
      <c r="AA146" t="s">
        <v>1228</v>
      </c>
      <c r="AB146" t="s">
        <v>53</v>
      </c>
      <c r="AC146" t="s">
        <v>1231</v>
      </c>
      <c r="AD146">
        <v>101</v>
      </c>
      <c r="AE146" t="s">
        <v>1232</v>
      </c>
      <c r="AF146" s="10">
        <v>46883.17</v>
      </c>
      <c r="AG146" s="136">
        <f t="shared" si="2"/>
        <v>4688317</v>
      </c>
      <c r="AH146" s="10">
        <v>34997.300000000003</v>
      </c>
      <c r="AI146">
        <v>0</v>
      </c>
      <c r="AJ146">
        <v>0</v>
      </c>
      <c r="AK146">
        <v>0</v>
      </c>
      <c r="AL146">
        <v>0</v>
      </c>
    </row>
    <row r="147" spans="1:38">
      <c r="A147" t="s">
        <v>46</v>
      </c>
      <c r="B147" t="s">
        <v>47</v>
      </c>
      <c r="C147">
        <v>1000730</v>
      </c>
      <c r="D147" t="s">
        <v>1234</v>
      </c>
      <c r="E147">
        <v>6508314195</v>
      </c>
      <c r="F147">
        <v>40</v>
      </c>
      <c r="G147">
        <v>2001</v>
      </c>
      <c r="H147" t="s">
        <v>1223</v>
      </c>
      <c r="I147">
        <v>57</v>
      </c>
      <c r="J147" t="s">
        <v>1224</v>
      </c>
      <c r="K147" t="s">
        <v>1235</v>
      </c>
      <c r="L147">
        <v>570301003</v>
      </c>
      <c r="M147">
        <v>1206930</v>
      </c>
      <c r="N147" t="s">
        <v>1242</v>
      </c>
      <c r="O147" t="s">
        <v>1277</v>
      </c>
      <c r="P147">
        <v>9</v>
      </c>
      <c r="Q147" t="s">
        <v>1240</v>
      </c>
      <c r="R147">
        <v>95</v>
      </c>
      <c r="S147">
        <v>1</v>
      </c>
      <c r="T147" s="10">
        <v>7715.52</v>
      </c>
      <c r="U147" t="s">
        <v>1228</v>
      </c>
      <c r="V147" t="s">
        <v>1279</v>
      </c>
      <c r="W147" t="s">
        <v>1233</v>
      </c>
      <c r="X147">
        <v>0</v>
      </c>
      <c r="Y147" t="s">
        <v>1240</v>
      </c>
      <c r="Z147">
        <v>0</v>
      </c>
      <c r="AA147" t="s">
        <v>1228</v>
      </c>
      <c r="AB147" t="s">
        <v>53</v>
      </c>
      <c r="AC147" t="s">
        <v>1243</v>
      </c>
      <c r="AD147">
        <v>101</v>
      </c>
      <c r="AE147" t="s">
        <v>1232</v>
      </c>
      <c r="AF147" s="10">
        <v>7715.52</v>
      </c>
      <c r="AG147" s="136">
        <f t="shared" si="2"/>
        <v>771552</v>
      </c>
      <c r="AH147">
        <v>0</v>
      </c>
      <c r="AI147">
        <v>0</v>
      </c>
      <c r="AJ147">
        <v>0</v>
      </c>
      <c r="AK147">
        <v>0</v>
      </c>
      <c r="AL147">
        <v>0</v>
      </c>
    </row>
    <row r="148" spans="1:38">
      <c r="A148" t="s">
        <v>46</v>
      </c>
      <c r="B148" t="s">
        <v>47</v>
      </c>
      <c r="C148">
        <v>1000730</v>
      </c>
      <c r="D148" t="s">
        <v>1234</v>
      </c>
      <c r="E148">
        <v>6508314195</v>
      </c>
      <c r="F148">
        <v>50</v>
      </c>
      <c r="G148">
        <v>2001</v>
      </c>
      <c r="H148" t="s">
        <v>1223</v>
      </c>
      <c r="I148">
        <v>57</v>
      </c>
      <c r="J148" t="s">
        <v>1224</v>
      </c>
      <c r="K148" t="s">
        <v>1235</v>
      </c>
      <c r="L148">
        <v>570301003</v>
      </c>
      <c r="M148">
        <v>1206931</v>
      </c>
      <c r="N148" t="s">
        <v>1244</v>
      </c>
      <c r="O148" t="s">
        <v>1277</v>
      </c>
      <c r="P148">
        <v>52</v>
      </c>
      <c r="Q148" t="s">
        <v>1240</v>
      </c>
      <c r="R148">
        <v>48</v>
      </c>
      <c r="S148">
        <v>1</v>
      </c>
      <c r="T148" s="10">
        <v>30718.77</v>
      </c>
      <c r="U148" t="s">
        <v>1228</v>
      </c>
      <c r="V148" t="s">
        <v>1279</v>
      </c>
      <c r="W148" t="s">
        <v>1279</v>
      </c>
      <c r="X148">
        <v>29</v>
      </c>
      <c r="Y148" t="s">
        <v>1240</v>
      </c>
      <c r="Z148" s="10">
        <v>17131.62</v>
      </c>
      <c r="AA148" t="s">
        <v>1228</v>
      </c>
      <c r="AB148" t="s">
        <v>53</v>
      </c>
      <c r="AC148" t="s">
        <v>1231</v>
      </c>
      <c r="AD148">
        <v>101</v>
      </c>
      <c r="AE148" t="s">
        <v>1232</v>
      </c>
      <c r="AF148" s="10">
        <v>30718.77</v>
      </c>
      <c r="AG148" s="136">
        <f t="shared" si="2"/>
        <v>3071877</v>
      </c>
      <c r="AH148" s="10">
        <v>17131.62</v>
      </c>
      <c r="AI148">
        <v>0</v>
      </c>
      <c r="AJ148">
        <v>0</v>
      </c>
      <c r="AK148">
        <v>0</v>
      </c>
      <c r="AL148">
        <v>0</v>
      </c>
    </row>
    <row r="149" spans="1:38">
      <c r="A149" t="s">
        <v>46</v>
      </c>
      <c r="B149" t="s">
        <v>47</v>
      </c>
      <c r="C149">
        <v>1000730</v>
      </c>
      <c r="D149" t="s">
        <v>1234</v>
      </c>
      <c r="E149">
        <v>6508314195</v>
      </c>
      <c r="F149">
        <v>60</v>
      </c>
      <c r="G149">
        <v>2001</v>
      </c>
      <c r="H149" t="s">
        <v>1223</v>
      </c>
      <c r="I149">
        <v>57</v>
      </c>
      <c r="J149" t="s">
        <v>1224</v>
      </c>
      <c r="K149" t="s">
        <v>1235</v>
      </c>
      <c r="L149">
        <v>570301003</v>
      </c>
      <c r="M149">
        <v>1206932</v>
      </c>
      <c r="N149" t="s">
        <v>1245</v>
      </c>
      <c r="O149" t="s">
        <v>1277</v>
      </c>
      <c r="P149">
        <v>43</v>
      </c>
      <c r="Q149" t="s">
        <v>1240</v>
      </c>
      <c r="R149">
        <v>50</v>
      </c>
      <c r="S149">
        <v>1</v>
      </c>
      <c r="T149" s="10">
        <v>26357.279999999999</v>
      </c>
      <c r="U149" t="s">
        <v>1228</v>
      </c>
      <c r="V149" t="s">
        <v>1279</v>
      </c>
      <c r="W149" t="s">
        <v>1279</v>
      </c>
      <c r="X149">
        <v>42</v>
      </c>
      <c r="Y149" t="s">
        <v>1240</v>
      </c>
      <c r="Z149" s="10">
        <v>25744.32</v>
      </c>
      <c r="AA149" t="s">
        <v>1228</v>
      </c>
      <c r="AB149" t="s">
        <v>53</v>
      </c>
      <c r="AC149" t="s">
        <v>1231</v>
      </c>
      <c r="AD149">
        <v>101</v>
      </c>
      <c r="AE149" t="s">
        <v>1232</v>
      </c>
      <c r="AF149" s="10">
        <v>26357.279999999999</v>
      </c>
      <c r="AG149" s="136">
        <f t="shared" si="2"/>
        <v>2635728</v>
      </c>
      <c r="AH149" s="10">
        <v>25744.32</v>
      </c>
      <c r="AI149">
        <v>0</v>
      </c>
      <c r="AJ149">
        <v>0</v>
      </c>
      <c r="AK149">
        <v>0</v>
      </c>
      <c r="AL149">
        <v>0</v>
      </c>
    </row>
    <row r="150" spans="1:38">
      <c r="A150" t="s">
        <v>46</v>
      </c>
      <c r="B150" t="s">
        <v>47</v>
      </c>
      <c r="C150">
        <v>1000730</v>
      </c>
      <c r="D150" t="s">
        <v>1234</v>
      </c>
      <c r="E150">
        <v>6508314195</v>
      </c>
      <c r="F150">
        <v>70</v>
      </c>
      <c r="G150">
        <v>2001</v>
      </c>
      <c r="H150" t="s">
        <v>1223</v>
      </c>
      <c r="I150">
        <v>57</v>
      </c>
      <c r="J150" t="s">
        <v>1224</v>
      </c>
      <c r="K150" t="s">
        <v>1235</v>
      </c>
      <c r="L150">
        <v>570301003</v>
      </c>
      <c r="M150">
        <v>1206933</v>
      </c>
      <c r="N150" t="s">
        <v>1246</v>
      </c>
      <c r="O150" t="s">
        <v>1277</v>
      </c>
      <c r="P150">
        <v>20</v>
      </c>
      <c r="Q150" t="s">
        <v>1240</v>
      </c>
      <c r="R150">
        <v>176</v>
      </c>
      <c r="S150">
        <v>1</v>
      </c>
      <c r="T150" s="10">
        <v>16591.87</v>
      </c>
      <c r="U150" t="s">
        <v>1228</v>
      </c>
      <c r="V150" t="s">
        <v>1279</v>
      </c>
      <c r="W150" t="s">
        <v>1279</v>
      </c>
      <c r="X150">
        <v>3</v>
      </c>
      <c r="Y150" t="s">
        <v>1240</v>
      </c>
      <c r="Z150" s="10">
        <v>2488.7800000000002</v>
      </c>
      <c r="AA150" t="s">
        <v>1228</v>
      </c>
      <c r="AB150" t="s">
        <v>53</v>
      </c>
      <c r="AC150" t="s">
        <v>1231</v>
      </c>
      <c r="AD150">
        <v>101</v>
      </c>
      <c r="AE150" t="s">
        <v>1232</v>
      </c>
      <c r="AF150" s="10">
        <v>16591.87</v>
      </c>
      <c r="AG150" s="136">
        <f t="shared" si="2"/>
        <v>1659187</v>
      </c>
      <c r="AH150" s="10">
        <v>2488.7800000000002</v>
      </c>
      <c r="AI150">
        <v>0</v>
      </c>
      <c r="AJ150">
        <v>0</v>
      </c>
      <c r="AK150">
        <v>0</v>
      </c>
      <c r="AL150">
        <v>0</v>
      </c>
    </row>
    <row r="151" spans="1:38">
      <c r="A151" t="s">
        <v>46</v>
      </c>
      <c r="B151" t="s">
        <v>47</v>
      </c>
      <c r="C151">
        <v>1000730</v>
      </c>
      <c r="D151" t="s">
        <v>1234</v>
      </c>
      <c r="E151">
        <v>6508314195</v>
      </c>
      <c r="F151">
        <v>80</v>
      </c>
      <c r="G151">
        <v>2001</v>
      </c>
      <c r="H151" t="s">
        <v>1223</v>
      </c>
      <c r="I151">
        <v>57</v>
      </c>
      <c r="J151" t="s">
        <v>1224</v>
      </c>
      <c r="K151" t="s">
        <v>1235</v>
      </c>
      <c r="L151">
        <v>570301003</v>
      </c>
      <c r="M151">
        <v>1252549</v>
      </c>
      <c r="N151" t="s">
        <v>1248</v>
      </c>
      <c r="O151" t="s">
        <v>1277</v>
      </c>
      <c r="P151">
        <v>10</v>
      </c>
      <c r="Q151" t="s">
        <v>1240</v>
      </c>
      <c r="R151">
        <v>35</v>
      </c>
      <c r="S151">
        <v>1</v>
      </c>
      <c r="T151" s="10">
        <v>14157.5</v>
      </c>
      <c r="U151" t="s">
        <v>1228</v>
      </c>
      <c r="V151" t="s">
        <v>1279</v>
      </c>
      <c r="W151" t="s">
        <v>1279</v>
      </c>
      <c r="X151">
        <v>7</v>
      </c>
      <c r="Y151" t="s">
        <v>1240</v>
      </c>
      <c r="Z151" s="10">
        <v>9910.25</v>
      </c>
      <c r="AA151" t="s">
        <v>1228</v>
      </c>
      <c r="AB151" t="s">
        <v>53</v>
      </c>
      <c r="AC151" t="s">
        <v>1231</v>
      </c>
      <c r="AD151">
        <v>101</v>
      </c>
      <c r="AE151" t="s">
        <v>1232</v>
      </c>
      <c r="AF151" s="10">
        <v>14157.5</v>
      </c>
      <c r="AG151" s="136">
        <f t="shared" si="2"/>
        <v>1415750</v>
      </c>
      <c r="AH151" s="10">
        <v>9910.25</v>
      </c>
      <c r="AI151">
        <v>0</v>
      </c>
      <c r="AJ151">
        <v>0</v>
      </c>
      <c r="AK151">
        <v>0</v>
      </c>
      <c r="AL151">
        <v>0</v>
      </c>
    </row>
    <row r="152" spans="1:38">
      <c r="A152" t="s">
        <v>46</v>
      </c>
      <c r="B152" t="s">
        <v>47</v>
      </c>
      <c r="C152">
        <v>1000730</v>
      </c>
      <c r="D152" t="s">
        <v>1234</v>
      </c>
      <c r="E152">
        <v>6508314195</v>
      </c>
      <c r="F152">
        <v>90</v>
      </c>
      <c r="G152">
        <v>2001</v>
      </c>
      <c r="H152" t="s">
        <v>1223</v>
      </c>
      <c r="I152">
        <v>57</v>
      </c>
      <c r="J152" t="s">
        <v>1224</v>
      </c>
      <c r="K152" t="s">
        <v>1235</v>
      </c>
      <c r="L152">
        <v>570301003</v>
      </c>
      <c r="M152">
        <v>1415350</v>
      </c>
      <c r="N152" t="s">
        <v>1261</v>
      </c>
      <c r="O152" t="s">
        <v>1277</v>
      </c>
      <c r="P152">
        <v>1</v>
      </c>
      <c r="Q152" t="s">
        <v>1240</v>
      </c>
      <c r="R152">
        <v>31</v>
      </c>
      <c r="S152">
        <v>1</v>
      </c>
      <c r="T152" s="10">
        <v>1149.48</v>
      </c>
      <c r="U152" t="s">
        <v>1228</v>
      </c>
      <c r="V152" t="s">
        <v>1279</v>
      </c>
      <c r="W152" t="s">
        <v>1279</v>
      </c>
      <c r="X152">
        <v>1</v>
      </c>
      <c r="Y152" t="s">
        <v>1240</v>
      </c>
      <c r="Z152" s="10">
        <v>1149.48</v>
      </c>
      <c r="AA152" t="s">
        <v>1228</v>
      </c>
      <c r="AB152" t="s">
        <v>53</v>
      </c>
      <c r="AC152" t="s">
        <v>1231</v>
      </c>
      <c r="AD152">
        <v>101</v>
      </c>
      <c r="AE152" t="s">
        <v>1232</v>
      </c>
      <c r="AF152" s="10">
        <v>1149.48</v>
      </c>
      <c r="AG152" s="136">
        <f t="shared" si="2"/>
        <v>114948</v>
      </c>
      <c r="AH152" s="10">
        <v>1149.48</v>
      </c>
      <c r="AI152">
        <v>0</v>
      </c>
      <c r="AJ152">
        <v>0</v>
      </c>
      <c r="AK152">
        <v>0</v>
      </c>
      <c r="AL152">
        <v>0</v>
      </c>
    </row>
    <row r="153" spans="1:38">
      <c r="A153" t="s">
        <v>46</v>
      </c>
      <c r="B153" t="s">
        <v>47</v>
      </c>
      <c r="C153">
        <v>1000730</v>
      </c>
      <c r="D153" t="s">
        <v>1222</v>
      </c>
      <c r="E153">
        <v>6508318055</v>
      </c>
      <c r="F153">
        <v>10</v>
      </c>
      <c r="G153">
        <v>2001</v>
      </c>
      <c r="H153" t="s">
        <v>1223</v>
      </c>
      <c r="I153">
        <v>49</v>
      </c>
      <c r="J153" t="s">
        <v>1224</v>
      </c>
      <c r="K153" t="s">
        <v>1225</v>
      </c>
      <c r="L153">
        <v>490604004</v>
      </c>
      <c r="M153">
        <v>1257819</v>
      </c>
      <c r="N153" t="s">
        <v>1226</v>
      </c>
      <c r="O153" t="s">
        <v>1276</v>
      </c>
      <c r="P153">
        <v>3</v>
      </c>
      <c r="Q153" t="s">
        <v>103</v>
      </c>
      <c r="R153">
        <v>27</v>
      </c>
      <c r="S153">
        <v>1</v>
      </c>
      <c r="T153" s="10">
        <v>9720</v>
      </c>
      <c r="U153" t="s">
        <v>1228</v>
      </c>
      <c r="V153" t="s">
        <v>1280</v>
      </c>
      <c r="W153" t="s">
        <v>1281</v>
      </c>
      <c r="X153">
        <v>3</v>
      </c>
      <c r="Y153" t="s">
        <v>103</v>
      </c>
      <c r="Z153" s="10">
        <v>9720</v>
      </c>
      <c r="AA153" t="s">
        <v>1228</v>
      </c>
      <c r="AB153" t="s">
        <v>53</v>
      </c>
      <c r="AC153" t="s">
        <v>1231</v>
      </c>
      <c r="AD153">
        <v>101</v>
      </c>
      <c r="AE153" t="s">
        <v>1232</v>
      </c>
      <c r="AF153" s="10">
        <v>9720</v>
      </c>
      <c r="AG153" s="136">
        <f t="shared" si="2"/>
        <v>972000</v>
      </c>
      <c r="AH153" s="10">
        <v>9720</v>
      </c>
      <c r="AI153">
        <v>0</v>
      </c>
      <c r="AJ153">
        <v>0</v>
      </c>
      <c r="AK153">
        <v>0</v>
      </c>
      <c r="AL153">
        <v>0</v>
      </c>
    </row>
    <row r="154" spans="1:38">
      <c r="A154" t="s">
        <v>46</v>
      </c>
      <c r="B154" t="s">
        <v>47</v>
      </c>
      <c r="C154">
        <v>1000730</v>
      </c>
      <c r="D154" t="s">
        <v>1222</v>
      </c>
      <c r="E154">
        <v>6508318055</v>
      </c>
      <c r="F154">
        <v>11</v>
      </c>
      <c r="G154">
        <v>2001</v>
      </c>
      <c r="H154" t="s">
        <v>1223</v>
      </c>
      <c r="I154">
        <v>49</v>
      </c>
      <c r="J154" t="s">
        <v>1224</v>
      </c>
      <c r="K154" t="s">
        <v>1225</v>
      </c>
      <c r="L154">
        <v>490604004</v>
      </c>
      <c r="M154">
        <v>1257819</v>
      </c>
      <c r="N154" t="s">
        <v>1226</v>
      </c>
      <c r="O154" t="s">
        <v>1276</v>
      </c>
      <c r="P154">
        <v>1</v>
      </c>
      <c r="Q154" t="s">
        <v>103</v>
      </c>
      <c r="R154">
        <v>1</v>
      </c>
      <c r="S154">
        <v>1</v>
      </c>
      <c r="T154">
        <v>0</v>
      </c>
      <c r="U154" t="s">
        <v>1228</v>
      </c>
      <c r="V154" t="s">
        <v>1280</v>
      </c>
      <c r="W154" t="s">
        <v>1233</v>
      </c>
      <c r="X154">
        <v>0</v>
      </c>
      <c r="Y154" t="s">
        <v>103</v>
      </c>
      <c r="Z154">
        <v>0</v>
      </c>
      <c r="AA154" t="s">
        <v>1228</v>
      </c>
      <c r="AB154" t="s">
        <v>53</v>
      </c>
      <c r="AC154" t="s">
        <v>1231</v>
      </c>
      <c r="AD154">
        <v>101</v>
      </c>
      <c r="AE154" t="s">
        <v>1232</v>
      </c>
      <c r="AF154">
        <v>0</v>
      </c>
      <c r="AG154" s="136">
        <f t="shared" si="2"/>
        <v>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>
      <c r="A155" t="s">
        <v>46</v>
      </c>
      <c r="B155" t="s">
        <v>47</v>
      </c>
      <c r="C155">
        <v>1000730</v>
      </c>
      <c r="D155" t="s">
        <v>1222</v>
      </c>
      <c r="E155">
        <v>6508318055</v>
      </c>
      <c r="F155">
        <v>12</v>
      </c>
      <c r="G155">
        <v>2001</v>
      </c>
      <c r="H155" t="s">
        <v>1223</v>
      </c>
      <c r="I155">
        <v>49</v>
      </c>
      <c r="J155" t="s">
        <v>1224</v>
      </c>
      <c r="K155" t="s">
        <v>1225</v>
      </c>
      <c r="L155">
        <v>490604004</v>
      </c>
      <c r="M155">
        <v>1257819</v>
      </c>
      <c r="N155" t="s">
        <v>1226</v>
      </c>
      <c r="O155" t="s">
        <v>1276</v>
      </c>
      <c r="P155">
        <v>1</v>
      </c>
      <c r="Q155" t="s">
        <v>103</v>
      </c>
      <c r="R155">
        <v>1</v>
      </c>
      <c r="S155">
        <v>1</v>
      </c>
      <c r="T155">
        <v>0</v>
      </c>
      <c r="U155" t="s">
        <v>1228</v>
      </c>
      <c r="V155" t="s">
        <v>1280</v>
      </c>
      <c r="W155" t="s">
        <v>1233</v>
      </c>
      <c r="X155">
        <v>0</v>
      </c>
      <c r="Y155" t="s">
        <v>103</v>
      </c>
      <c r="Z155">
        <v>0</v>
      </c>
      <c r="AA155" t="s">
        <v>1228</v>
      </c>
      <c r="AB155" t="s">
        <v>53</v>
      </c>
      <c r="AC155" t="s">
        <v>1231</v>
      </c>
      <c r="AD155">
        <v>101</v>
      </c>
      <c r="AE155" t="s">
        <v>1232</v>
      </c>
      <c r="AF155">
        <v>0</v>
      </c>
      <c r="AG155" s="136">
        <f t="shared" si="2"/>
        <v>0</v>
      </c>
      <c r="AH155">
        <v>0</v>
      </c>
      <c r="AI155">
        <v>0</v>
      </c>
      <c r="AJ155">
        <v>0</v>
      </c>
      <c r="AK155">
        <v>0</v>
      </c>
      <c r="AL155">
        <v>0</v>
      </c>
    </row>
    <row r="156" spans="1:38">
      <c r="A156" t="s">
        <v>46</v>
      </c>
      <c r="B156" t="s">
        <v>47</v>
      </c>
      <c r="C156">
        <v>1000730</v>
      </c>
      <c r="D156" t="s">
        <v>1222</v>
      </c>
      <c r="E156">
        <v>6508318055</v>
      </c>
      <c r="F156">
        <v>13</v>
      </c>
      <c r="G156">
        <v>2001</v>
      </c>
      <c r="H156" t="s">
        <v>1223</v>
      </c>
      <c r="I156">
        <v>49</v>
      </c>
      <c r="J156" t="s">
        <v>1224</v>
      </c>
      <c r="K156" t="s">
        <v>1225</v>
      </c>
      <c r="L156">
        <v>490604004</v>
      </c>
      <c r="M156">
        <v>1257819</v>
      </c>
      <c r="N156" t="s">
        <v>1226</v>
      </c>
      <c r="O156" t="s">
        <v>1276</v>
      </c>
      <c r="P156">
        <v>1</v>
      </c>
      <c r="Q156" t="s">
        <v>103</v>
      </c>
      <c r="R156">
        <v>1</v>
      </c>
      <c r="S156">
        <v>1</v>
      </c>
      <c r="T156">
        <v>0</v>
      </c>
      <c r="U156" t="s">
        <v>1228</v>
      </c>
      <c r="V156" t="s">
        <v>1280</v>
      </c>
      <c r="W156" t="s">
        <v>1233</v>
      </c>
      <c r="X156">
        <v>0</v>
      </c>
      <c r="Y156" t="s">
        <v>103</v>
      </c>
      <c r="Z156">
        <v>0</v>
      </c>
      <c r="AA156" t="s">
        <v>1228</v>
      </c>
      <c r="AB156" t="s">
        <v>53</v>
      </c>
      <c r="AC156" t="s">
        <v>1231</v>
      </c>
      <c r="AD156">
        <v>101</v>
      </c>
      <c r="AE156" t="s">
        <v>1232</v>
      </c>
      <c r="AF156">
        <v>0</v>
      </c>
      <c r="AG156" s="136">
        <f t="shared" si="2"/>
        <v>0</v>
      </c>
      <c r="AH156">
        <v>0</v>
      </c>
      <c r="AI156">
        <v>0</v>
      </c>
      <c r="AJ156">
        <v>0</v>
      </c>
      <c r="AK156">
        <v>0</v>
      </c>
      <c r="AL156">
        <v>0</v>
      </c>
    </row>
    <row r="157" spans="1:38">
      <c r="A157" t="s">
        <v>46</v>
      </c>
      <c r="B157" t="s">
        <v>47</v>
      </c>
      <c r="C157">
        <v>1000730</v>
      </c>
      <c r="D157" t="s">
        <v>1234</v>
      </c>
      <c r="E157">
        <v>6508326792</v>
      </c>
      <c r="F157">
        <v>10</v>
      </c>
      <c r="G157">
        <v>2001</v>
      </c>
      <c r="H157" t="s">
        <v>1223</v>
      </c>
      <c r="I157">
        <v>57</v>
      </c>
      <c r="J157" t="s">
        <v>1224</v>
      </c>
      <c r="K157" t="s">
        <v>1235</v>
      </c>
      <c r="L157">
        <v>570301003</v>
      </c>
      <c r="M157">
        <v>107162</v>
      </c>
      <c r="N157" t="s">
        <v>1236</v>
      </c>
      <c r="O157" t="s">
        <v>1282</v>
      </c>
      <c r="P157">
        <v>3</v>
      </c>
      <c r="Q157" t="s">
        <v>110</v>
      </c>
      <c r="R157">
        <v>14</v>
      </c>
      <c r="S157">
        <v>1</v>
      </c>
      <c r="T157" s="10">
        <v>3451.56</v>
      </c>
      <c r="U157" t="s">
        <v>1228</v>
      </c>
      <c r="V157" t="s">
        <v>1283</v>
      </c>
      <c r="W157" t="s">
        <v>1283</v>
      </c>
      <c r="X157">
        <v>3</v>
      </c>
      <c r="Y157" t="s">
        <v>110</v>
      </c>
      <c r="Z157" s="10">
        <v>3451.56</v>
      </c>
      <c r="AA157" t="s">
        <v>1228</v>
      </c>
      <c r="AB157" t="s">
        <v>53</v>
      </c>
      <c r="AC157" t="s">
        <v>1231</v>
      </c>
      <c r="AD157">
        <v>101</v>
      </c>
      <c r="AE157" t="s">
        <v>1232</v>
      </c>
      <c r="AF157" s="10">
        <v>3451.56</v>
      </c>
      <c r="AG157" s="136">
        <f t="shared" si="2"/>
        <v>345156</v>
      </c>
      <c r="AH157" s="10">
        <v>3451.56</v>
      </c>
      <c r="AI157">
        <v>0</v>
      </c>
      <c r="AJ157">
        <v>0</v>
      </c>
      <c r="AK157">
        <v>0</v>
      </c>
      <c r="AL157">
        <v>0</v>
      </c>
    </row>
    <row r="158" spans="1:38">
      <c r="A158" t="s">
        <v>46</v>
      </c>
      <c r="B158" t="s">
        <v>47</v>
      </c>
      <c r="C158">
        <v>1000730</v>
      </c>
      <c r="D158" t="s">
        <v>1234</v>
      </c>
      <c r="E158">
        <v>6508326792</v>
      </c>
      <c r="F158">
        <v>20</v>
      </c>
      <c r="G158">
        <v>2001</v>
      </c>
      <c r="H158" t="s">
        <v>1223</v>
      </c>
      <c r="I158">
        <v>57</v>
      </c>
      <c r="J158" t="s">
        <v>1224</v>
      </c>
      <c r="K158" t="s">
        <v>1235</v>
      </c>
      <c r="L158">
        <v>570301003</v>
      </c>
      <c r="M158">
        <v>225516</v>
      </c>
      <c r="N158" t="s">
        <v>1238</v>
      </c>
      <c r="O158" t="s">
        <v>1282</v>
      </c>
      <c r="P158">
        <v>3</v>
      </c>
      <c r="Q158" t="s">
        <v>110</v>
      </c>
      <c r="R158">
        <v>21</v>
      </c>
      <c r="S158">
        <v>1</v>
      </c>
      <c r="T158" s="10">
        <v>4513.32</v>
      </c>
      <c r="U158" t="s">
        <v>1228</v>
      </c>
      <c r="V158" t="s">
        <v>1283</v>
      </c>
      <c r="W158" t="s">
        <v>1283</v>
      </c>
      <c r="X158">
        <v>3</v>
      </c>
      <c r="Y158" t="s">
        <v>110</v>
      </c>
      <c r="Z158" s="10">
        <v>4513.32</v>
      </c>
      <c r="AA158" t="s">
        <v>1228</v>
      </c>
      <c r="AB158" t="s">
        <v>53</v>
      </c>
      <c r="AC158" t="s">
        <v>1231</v>
      </c>
      <c r="AD158">
        <v>101</v>
      </c>
      <c r="AE158" t="s">
        <v>1232</v>
      </c>
      <c r="AF158" s="10">
        <v>4513.32</v>
      </c>
      <c r="AG158" s="136">
        <f t="shared" si="2"/>
        <v>451332</v>
      </c>
      <c r="AH158" s="10">
        <v>4513.32</v>
      </c>
      <c r="AI158">
        <v>0</v>
      </c>
      <c r="AJ158">
        <v>0</v>
      </c>
      <c r="AK158">
        <v>0</v>
      </c>
      <c r="AL158">
        <v>0</v>
      </c>
    </row>
    <row r="159" spans="1:38">
      <c r="A159" t="s">
        <v>46</v>
      </c>
      <c r="B159" t="s">
        <v>47</v>
      </c>
      <c r="C159">
        <v>1000730</v>
      </c>
      <c r="D159" t="s">
        <v>1234</v>
      </c>
      <c r="E159">
        <v>6508326792</v>
      </c>
      <c r="F159">
        <v>30</v>
      </c>
      <c r="G159">
        <v>2001</v>
      </c>
      <c r="H159" t="s">
        <v>1223</v>
      </c>
      <c r="I159">
        <v>57</v>
      </c>
      <c r="J159" t="s">
        <v>1224</v>
      </c>
      <c r="K159" t="s">
        <v>1235</v>
      </c>
      <c r="L159">
        <v>570301003</v>
      </c>
      <c r="M159">
        <v>1206928</v>
      </c>
      <c r="N159" t="s">
        <v>1239</v>
      </c>
      <c r="O159" t="s">
        <v>1282</v>
      </c>
      <c r="P159">
        <v>43</v>
      </c>
      <c r="Q159" t="s">
        <v>1240</v>
      </c>
      <c r="R159">
        <v>115</v>
      </c>
      <c r="S159">
        <v>1</v>
      </c>
      <c r="T159" s="10">
        <v>35888.83</v>
      </c>
      <c r="U159" t="s">
        <v>1228</v>
      </c>
      <c r="V159" t="s">
        <v>1283</v>
      </c>
      <c r="W159" t="s">
        <v>1283</v>
      </c>
      <c r="X159">
        <v>43</v>
      </c>
      <c r="Y159" t="s">
        <v>1240</v>
      </c>
      <c r="Z159" s="10">
        <v>35888.83</v>
      </c>
      <c r="AA159" t="s">
        <v>1228</v>
      </c>
      <c r="AB159" t="s">
        <v>53</v>
      </c>
      <c r="AC159" t="s">
        <v>1231</v>
      </c>
      <c r="AD159">
        <v>101</v>
      </c>
      <c r="AE159" t="s">
        <v>1232</v>
      </c>
      <c r="AF159" s="10">
        <v>35888.83</v>
      </c>
      <c r="AG159" s="136">
        <f t="shared" si="2"/>
        <v>3588883</v>
      </c>
      <c r="AH159" s="10">
        <v>35888.83</v>
      </c>
      <c r="AI159">
        <v>0</v>
      </c>
      <c r="AJ159">
        <v>0</v>
      </c>
      <c r="AK159">
        <v>0</v>
      </c>
      <c r="AL159">
        <v>0</v>
      </c>
    </row>
    <row r="160" spans="1:38">
      <c r="A160" t="s">
        <v>46</v>
      </c>
      <c r="B160" t="s">
        <v>47</v>
      </c>
      <c r="C160">
        <v>1000730</v>
      </c>
      <c r="D160" t="s">
        <v>1234</v>
      </c>
      <c r="E160">
        <v>6508326792</v>
      </c>
      <c r="F160">
        <v>40</v>
      </c>
      <c r="G160">
        <v>2001</v>
      </c>
      <c r="H160" t="s">
        <v>1223</v>
      </c>
      <c r="I160">
        <v>57</v>
      </c>
      <c r="J160" t="s">
        <v>1224</v>
      </c>
      <c r="K160" t="s">
        <v>1235</v>
      </c>
      <c r="L160">
        <v>570301003</v>
      </c>
      <c r="M160">
        <v>1206929</v>
      </c>
      <c r="N160" t="s">
        <v>1241</v>
      </c>
      <c r="O160" t="s">
        <v>1282</v>
      </c>
      <c r="P160">
        <v>28</v>
      </c>
      <c r="Q160" t="s">
        <v>1240</v>
      </c>
      <c r="R160">
        <v>48</v>
      </c>
      <c r="S160">
        <v>1</v>
      </c>
      <c r="T160" s="10">
        <v>18489.14</v>
      </c>
      <c r="U160" t="s">
        <v>1228</v>
      </c>
      <c r="V160" t="s">
        <v>1283</v>
      </c>
      <c r="W160" t="s">
        <v>1283</v>
      </c>
      <c r="X160">
        <v>21</v>
      </c>
      <c r="Y160" t="s">
        <v>1240</v>
      </c>
      <c r="Z160" s="10">
        <v>13866.86</v>
      </c>
      <c r="AA160" t="s">
        <v>1228</v>
      </c>
      <c r="AB160" t="s">
        <v>53</v>
      </c>
      <c r="AC160" t="s">
        <v>1231</v>
      </c>
      <c r="AD160">
        <v>101</v>
      </c>
      <c r="AE160" t="s">
        <v>1232</v>
      </c>
      <c r="AF160" s="10">
        <v>18489.14</v>
      </c>
      <c r="AG160" s="136">
        <f t="shared" si="2"/>
        <v>1848914</v>
      </c>
      <c r="AH160" s="10">
        <v>13866.86</v>
      </c>
      <c r="AI160">
        <v>0</v>
      </c>
      <c r="AJ160">
        <v>0</v>
      </c>
      <c r="AK160">
        <v>0</v>
      </c>
      <c r="AL160">
        <v>0</v>
      </c>
    </row>
    <row r="161" spans="1:38">
      <c r="A161" t="s">
        <v>46</v>
      </c>
      <c r="B161" t="s">
        <v>47</v>
      </c>
      <c r="C161">
        <v>1000730</v>
      </c>
      <c r="D161" t="s">
        <v>1234</v>
      </c>
      <c r="E161">
        <v>6508326792</v>
      </c>
      <c r="F161">
        <v>50</v>
      </c>
      <c r="G161">
        <v>2001</v>
      </c>
      <c r="H161" t="s">
        <v>1223</v>
      </c>
      <c r="I161">
        <v>57</v>
      </c>
      <c r="J161" t="s">
        <v>1224</v>
      </c>
      <c r="K161" t="s">
        <v>1235</v>
      </c>
      <c r="L161">
        <v>570301003</v>
      </c>
      <c r="M161">
        <v>1206930</v>
      </c>
      <c r="N161" t="s">
        <v>1242</v>
      </c>
      <c r="O161" t="s">
        <v>1282</v>
      </c>
      <c r="P161">
        <v>18</v>
      </c>
      <c r="Q161" t="s">
        <v>1240</v>
      </c>
      <c r="R161">
        <v>95</v>
      </c>
      <c r="S161">
        <v>1</v>
      </c>
      <c r="T161" s="10">
        <v>15431.04</v>
      </c>
      <c r="U161" t="s">
        <v>1228</v>
      </c>
      <c r="V161" t="s">
        <v>1283</v>
      </c>
      <c r="W161" t="s">
        <v>1283</v>
      </c>
      <c r="X161">
        <v>18</v>
      </c>
      <c r="Y161" t="s">
        <v>1240</v>
      </c>
      <c r="Z161" s="10">
        <v>15431.04</v>
      </c>
      <c r="AA161" t="s">
        <v>1228</v>
      </c>
      <c r="AB161" t="s">
        <v>53</v>
      </c>
      <c r="AC161" t="s">
        <v>1231</v>
      </c>
      <c r="AD161">
        <v>101</v>
      </c>
      <c r="AE161" t="s">
        <v>1232</v>
      </c>
      <c r="AF161" s="10">
        <v>15431.04</v>
      </c>
      <c r="AG161" s="136">
        <f t="shared" si="2"/>
        <v>1543104</v>
      </c>
      <c r="AH161" s="10">
        <v>15431.04</v>
      </c>
      <c r="AI161">
        <v>0</v>
      </c>
      <c r="AJ161">
        <v>0</v>
      </c>
      <c r="AK161">
        <v>0</v>
      </c>
      <c r="AL161">
        <v>0</v>
      </c>
    </row>
    <row r="162" spans="1:38">
      <c r="A162" t="s">
        <v>46</v>
      </c>
      <c r="B162" t="s">
        <v>47</v>
      </c>
      <c r="C162">
        <v>1000730</v>
      </c>
      <c r="D162" t="s">
        <v>1234</v>
      </c>
      <c r="E162">
        <v>6508326792</v>
      </c>
      <c r="F162">
        <v>60</v>
      </c>
      <c r="G162">
        <v>2001</v>
      </c>
      <c r="H162" t="s">
        <v>1223</v>
      </c>
      <c r="I162">
        <v>57</v>
      </c>
      <c r="J162" t="s">
        <v>1224</v>
      </c>
      <c r="K162" t="s">
        <v>1235</v>
      </c>
      <c r="L162">
        <v>570301003</v>
      </c>
      <c r="M162">
        <v>1206931</v>
      </c>
      <c r="N162" t="s">
        <v>1244</v>
      </c>
      <c r="O162" t="s">
        <v>1282</v>
      </c>
      <c r="P162">
        <v>32</v>
      </c>
      <c r="Q162" t="s">
        <v>1240</v>
      </c>
      <c r="R162">
        <v>48</v>
      </c>
      <c r="S162">
        <v>1</v>
      </c>
      <c r="T162" s="10">
        <v>18903.86</v>
      </c>
      <c r="U162" t="s">
        <v>1228</v>
      </c>
      <c r="V162" t="s">
        <v>1283</v>
      </c>
      <c r="W162" t="s">
        <v>1283</v>
      </c>
      <c r="X162">
        <v>25</v>
      </c>
      <c r="Y162" t="s">
        <v>1240</v>
      </c>
      <c r="Z162" s="10">
        <v>14768.64</v>
      </c>
      <c r="AA162" t="s">
        <v>1228</v>
      </c>
      <c r="AB162" t="s">
        <v>53</v>
      </c>
      <c r="AC162" t="s">
        <v>1231</v>
      </c>
      <c r="AD162">
        <v>101</v>
      </c>
      <c r="AE162" t="s">
        <v>1232</v>
      </c>
      <c r="AF162" s="10">
        <v>18903.86</v>
      </c>
      <c r="AG162" s="136">
        <f t="shared" si="2"/>
        <v>1890386</v>
      </c>
      <c r="AH162" s="10">
        <v>14768.64</v>
      </c>
      <c r="AI162">
        <v>0</v>
      </c>
      <c r="AJ162">
        <v>0</v>
      </c>
      <c r="AK162">
        <v>0</v>
      </c>
      <c r="AL162">
        <v>0</v>
      </c>
    </row>
    <row r="163" spans="1:38">
      <c r="A163" t="s">
        <v>46</v>
      </c>
      <c r="B163" t="s">
        <v>47</v>
      </c>
      <c r="C163">
        <v>1000730</v>
      </c>
      <c r="D163" t="s">
        <v>1234</v>
      </c>
      <c r="E163">
        <v>6508326792</v>
      </c>
      <c r="F163">
        <v>70</v>
      </c>
      <c r="G163">
        <v>2001</v>
      </c>
      <c r="H163" t="s">
        <v>1223</v>
      </c>
      <c r="I163">
        <v>57</v>
      </c>
      <c r="J163" t="s">
        <v>1224</v>
      </c>
      <c r="K163" t="s">
        <v>1235</v>
      </c>
      <c r="L163">
        <v>570301003</v>
      </c>
      <c r="M163">
        <v>1206932</v>
      </c>
      <c r="N163" t="s">
        <v>1245</v>
      </c>
      <c r="O163" t="s">
        <v>1282</v>
      </c>
      <c r="P163">
        <v>12</v>
      </c>
      <c r="Q163" t="s">
        <v>1240</v>
      </c>
      <c r="R163">
        <v>50</v>
      </c>
      <c r="S163">
        <v>1</v>
      </c>
      <c r="T163" s="10">
        <v>7355.52</v>
      </c>
      <c r="U163" t="s">
        <v>1228</v>
      </c>
      <c r="V163" t="s">
        <v>1283</v>
      </c>
      <c r="W163" t="s">
        <v>1283</v>
      </c>
      <c r="X163">
        <v>12</v>
      </c>
      <c r="Y163" t="s">
        <v>1240</v>
      </c>
      <c r="Z163" s="10">
        <v>7355.52</v>
      </c>
      <c r="AA163" t="s">
        <v>1228</v>
      </c>
      <c r="AB163" t="s">
        <v>53</v>
      </c>
      <c r="AC163" t="s">
        <v>1231</v>
      </c>
      <c r="AD163">
        <v>101</v>
      </c>
      <c r="AE163" t="s">
        <v>1232</v>
      </c>
      <c r="AF163" s="10">
        <v>7355.52</v>
      </c>
      <c r="AG163" s="136">
        <f t="shared" si="2"/>
        <v>735552</v>
      </c>
      <c r="AH163" s="10">
        <v>7355.52</v>
      </c>
      <c r="AI163">
        <v>0</v>
      </c>
      <c r="AJ163">
        <v>0</v>
      </c>
      <c r="AK163">
        <v>0</v>
      </c>
      <c r="AL163">
        <v>0</v>
      </c>
    </row>
    <row r="164" spans="1:38">
      <c r="A164" t="s">
        <v>46</v>
      </c>
      <c r="B164" t="s">
        <v>47</v>
      </c>
      <c r="C164">
        <v>1000730</v>
      </c>
      <c r="D164" t="s">
        <v>1234</v>
      </c>
      <c r="E164">
        <v>6508326792</v>
      </c>
      <c r="F164">
        <v>80</v>
      </c>
      <c r="G164">
        <v>2001</v>
      </c>
      <c r="H164" t="s">
        <v>1223</v>
      </c>
      <c r="I164">
        <v>57</v>
      </c>
      <c r="J164" t="s">
        <v>1224</v>
      </c>
      <c r="K164" t="s">
        <v>1235</v>
      </c>
      <c r="L164">
        <v>570301003</v>
      </c>
      <c r="M164">
        <v>1206933</v>
      </c>
      <c r="N164" t="s">
        <v>1246</v>
      </c>
      <c r="O164" t="s">
        <v>1282</v>
      </c>
      <c r="P164">
        <v>6</v>
      </c>
      <c r="Q164" t="s">
        <v>1240</v>
      </c>
      <c r="R164">
        <v>176</v>
      </c>
      <c r="S164">
        <v>1</v>
      </c>
      <c r="T164" s="10">
        <v>4977.5600000000004</v>
      </c>
      <c r="U164" t="s">
        <v>1228</v>
      </c>
      <c r="V164" t="s">
        <v>1283</v>
      </c>
      <c r="W164" t="s">
        <v>1283</v>
      </c>
      <c r="X164">
        <v>6</v>
      </c>
      <c r="Y164" t="s">
        <v>1240</v>
      </c>
      <c r="Z164" s="10">
        <v>4977.5600000000004</v>
      </c>
      <c r="AA164" t="s">
        <v>1228</v>
      </c>
      <c r="AB164" t="s">
        <v>53</v>
      </c>
      <c r="AC164" t="s">
        <v>1231</v>
      </c>
      <c r="AD164">
        <v>101</v>
      </c>
      <c r="AE164" t="s">
        <v>1232</v>
      </c>
      <c r="AF164" s="10">
        <v>4977.5600000000004</v>
      </c>
      <c r="AG164" s="136">
        <f t="shared" si="2"/>
        <v>497756.00000000006</v>
      </c>
      <c r="AH164" s="10">
        <v>4977.5600000000004</v>
      </c>
      <c r="AI164">
        <v>0</v>
      </c>
      <c r="AJ164">
        <v>0</v>
      </c>
      <c r="AK164">
        <v>0</v>
      </c>
      <c r="AL164">
        <v>0</v>
      </c>
    </row>
    <row r="165" spans="1:38">
      <c r="A165" t="s">
        <v>46</v>
      </c>
      <c r="B165" t="s">
        <v>47</v>
      </c>
      <c r="C165">
        <v>1000730</v>
      </c>
      <c r="D165" t="s">
        <v>1234</v>
      </c>
      <c r="E165">
        <v>6508326792</v>
      </c>
      <c r="F165">
        <v>90</v>
      </c>
      <c r="G165">
        <v>2001</v>
      </c>
      <c r="H165" t="s">
        <v>1223</v>
      </c>
      <c r="I165">
        <v>57</v>
      </c>
      <c r="J165" t="s">
        <v>1224</v>
      </c>
      <c r="K165" t="s">
        <v>1235</v>
      </c>
      <c r="L165">
        <v>570301003</v>
      </c>
      <c r="M165">
        <v>1252545</v>
      </c>
      <c r="N165" t="s">
        <v>1284</v>
      </c>
      <c r="O165" t="s">
        <v>1282</v>
      </c>
      <c r="P165">
        <v>1</v>
      </c>
      <c r="Q165" t="s">
        <v>1240</v>
      </c>
      <c r="R165">
        <v>30</v>
      </c>
      <c r="S165">
        <v>1</v>
      </c>
      <c r="T165" s="10">
        <v>1727.1</v>
      </c>
      <c r="U165" t="s">
        <v>1228</v>
      </c>
      <c r="V165" t="s">
        <v>1283</v>
      </c>
      <c r="W165" t="s">
        <v>1283</v>
      </c>
      <c r="X165">
        <v>1</v>
      </c>
      <c r="Y165" t="s">
        <v>1240</v>
      </c>
      <c r="Z165" s="10">
        <v>1727.1</v>
      </c>
      <c r="AA165" t="s">
        <v>1228</v>
      </c>
      <c r="AB165" t="s">
        <v>53</v>
      </c>
      <c r="AC165" t="s">
        <v>1231</v>
      </c>
      <c r="AD165">
        <v>101</v>
      </c>
      <c r="AE165" t="s">
        <v>1232</v>
      </c>
      <c r="AF165" s="10">
        <v>1727.1</v>
      </c>
      <c r="AG165" s="136">
        <f t="shared" si="2"/>
        <v>172710</v>
      </c>
      <c r="AH165" s="10">
        <v>1727.1</v>
      </c>
      <c r="AI165">
        <v>0</v>
      </c>
      <c r="AJ165">
        <v>0</v>
      </c>
      <c r="AK165">
        <v>0</v>
      </c>
      <c r="AL165">
        <v>0</v>
      </c>
    </row>
    <row r="166" spans="1:38">
      <c r="A166" t="s">
        <v>46</v>
      </c>
      <c r="B166" t="s">
        <v>47</v>
      </c>
      <c r="C166">
        <v>1000730</v>
      </c>
      <c r="D166" t="s">
        <v>1234</v>
      </c>
      <c r="E166">
        <v>6508326792</v>
      </c>
      <c r="F166">
        <v>100</v>
      </c>
      <c r="G166">
        <v>2001</v>
      </c>
      <c r="H166" t="s">
        <v>1223</v>
      </c>
      <c r="I166">
        <v>57</v>
      </c>
      <c r="J166" t="s">
        <v>1224</v>
      </c>
      <c r="K166" t="s">
        <v>1235</v>
      </c>
      <c r="L166">
        <v>570301003</v>
      </c>
      <c r="M166">
        <v>1252549</v>
      </c>
      <c r="N166" t="s">
        <v>1248</v>
      </c>
      <c r="O166" t="s">
        <v>1282</v>
      </c>
      <c r="P166">
        <v>5</v>
      </c>
      <c r="Q166" t="s">
        <v>1240</v>
      </c>
      <c r="R166">
        <v>35</v>
      </c>
      <c r="S166">
        <v>1</v>
      </c>
      <c r="T166" s="10">
        <v>7078.75</v>
      </c>
      <c r="U166" t="s">
        <v>1228</v>
      </c>
      <c r="V166" t="s">
        <v>1283</v>
      </c>
      <c r="W166" t="s">
        <v>1233</v>
      </c>
      <c r="X166">
        <v>0</v>
      </c>
      <c r="Y166" t="s">
        <v>1240</v>
      </c>
      <c r="Z166">
        <v>0</v>
      </c>
      <c r="AA166" t="s">
        <v>1228</v>
      </c>
      <c r="AB166" t="s">
        <v>53</v>
      </c>
      <c r="AC166" t="s">
        <v>1243</v>
      </c>
      <c r="AD166">
        <v>101</v>
      </c>
      <c r="AE166" t="s">
        <v>1232</v>
      </c>
      <c r="AF166" s="10">
        <v>7078.75</v>
      </c>
      <c r="AG166" s="136">
        <f t="shared" si="2"/>
        <v>707875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>
      <c r="A167" t="s">
        <v>46</v>
      </c>
      <c r="B167" t="s">
        <v>47</v>
      </c>
      <c r="C167">
        <v>1000730</v>
      </c>
      <c r="D167" t="s">
        <v>1234</v>
      </c>
      <c r="E167">
        <v>6508326792</v>
      </c>
      <c r="F167">
        <v>110</v>
      </c>
      <c r="G167">
        <v>2001</v>
      </c>
      <c r="H167" t="s">
        <v>1223</v>
      </c>
      <c r="I167">
        <v>57</v>
      </c>
      <c r="J167" t="s">
        <v>1224</v>
      </c>
      <c r="K167" t="s">
        <v>1235</v>
      </c>
      <c r="L167">
        <v>570301003</v>
      </c>
      <c r="M167">
        <v>1415350</v>
      </c>
      <c r="N167" t="s">
        <v>1261</v>
      </c>
      <c r="O167" t="s">
        <v>1282</v>
      </c>
      <c r="P167">
        <v>1</v>
      </c>
      <c r="Q167" t="s">
        <v>1240</v>
      </c>
      <c r="R167">
        <v>31</v>
      </c>
      <c r="S167">
        <v>1</v>
      </c>
      <c r="T167" s="10">
        <v>1149.48</v>
      </c>
      <c r="U167" t="s">
        <v>1228</v>
      </c>
      <c r="V167" t="s">
        <v>1283</v>
      </c>
      <c r="W167" t="s">
        <v>1283</v>
      </c>
      <c r="X167">
        <v>1</v>
      </c>
      <c r="Y167" t="s">
        <v>1240</v>
      </c>
      <c r="Z167" s="10">
        <v>1149.48</v>
      </c>
      <c r="AA167" t="s">
        <v>1228</v>
      </c>
      <c r="AB167" t="s">
        <v>53</v>
      </c>
      <c r="AC167" t="s">
        <v>1231</v>
      </c>
      <c r="AD167">
        <v>101</v>
      </c>
      <c r="AE167" t="s">
        <v>1232</v>
      </c>
      <c r="AF167" s="10">
        <v>1149.48</v>
      </c>
      <c r="AG167" s="136">
        <f t="shared" si="2"/>
        <v>114948</v>
      </c>
      <c r="AH167" s="10">
        <v>1149.48</v>
      </c>
      <c r="AI167">
        <v>0</v>
      </c>
      <c r="AJ167">
        <v>0</v>
      </c>
      <c r="AK167">
        <v>0</v>
      </c>
      <c r="AL167">
        <v>0</v>
      </c>
    </row>
    <row r="168" spans="1:38">
      <c r="A168" t="s">
        <v>46</v>
      </c>
      <c r="B168" t="s">
        <v>47</v>
      </c>
      <c r="C168">
        <v>1000730</v>
      </c>
      <c r="D168" t="s">
        <v>1222</v>
      </c>
      <c r="E168">
        <v>6508335054</v>
      </c>
      <c r="F168">
        <v>10</v>
      </c>
      <c r="G168">
        <v>2001</v>
      </c>
      <c r="H168" t="s">
        <v>1223</v>
      </c>
      <c r="I168">
        <v>49</v>
      </c>
      <c r="J168" t="s">
        <v>1224</v>
      </c>
      <c r="K168" t="s">
        <v>1225</v>
      </c>
      <c r="L168">
        <v>490604004</v>
      </c>
      <c r="M168">
        <v>1257819</v>
      </c>
      <c r="N168" t="s">
        <v>1226</v>
      </c>
      <c r="O168" t="s">
        <v>1285</v>
      </c>
      <c r="P168">
        <v>5</v>
      </c>
      <c r="Q168" t="s">
        <v>103</v>
      </c>
      <c r="R168">
        <v>27</v>
      </c>
      <c r="S168">
        <v>1</v>
      </c>
      <c r="T168" s="10">
        <v>16200</v>
      </c>
      <c r="U168" t="s">
        <v>1228</v>
      </c>
      <c r="V168" t="s">
        <v>1286</v>
      </c>
      <c r="W168" t="s">
        <v>1287</v>
      </c>
      <c r="X168">
        <v>5</v>
      </c>
      <c r="Y168" t="s">
        <v>103</v>
      </c>
      <c r="Z168" s="10">
        <v>16200</v>
      </c>
      <c r="AA168" t="s">
        <v>1228</v>
      </c>
      <c r="AB168" t="s">
        <v>53</v>
      </c>
      <c r="AC168" t="s">
        <v>1231</v>
      </c>
      <c r="AD168">
        <v>101</v>
      </c>
      <c r="AE168" t="s">
        <v>1232</v>
      </c>
      <c r="AF168" s="10">
        <v>16200</v>
      </c>
      <c r="AG168" s="136">
        <f t="shared" si="2"/>
        <v>1620000</v>
      </c>
      <c r="AH168" s="10">
        <v>16200</v>
      </c>
      <c r="AI168">
        <v>0</v>
      </c>
      <c r="AJ168">
        <v>0</v>
      </c>
      <c r="AK168">
        <v>0</v>
      </c>
      <c r="AL168">
        <v>0</v>
      </c>
    </row>
    <row r="169" spans="1:38">
      <c r="A169" t="s">
        <v>46</v>
      </c>
      <c r="B169" t="s">
        <v>47</v>
      </c>
      <c r="C169">
        <v>1000730</v>
      </c>
      <c r="D169" t="s">
        <v>1222</v>
      </c>
      <c r="E169">
        <v>6508335054</v>
      </c>
      <c r="F169">
        <v>11</v>
      </c>
      <c r="G169">
        <v>2001</v>
      </c>
      <c r="H169" t="s">
        <v>1223</v>
      </c>
      <c r="I169">
        <v>49</v>
      </c>
      <c r="J169" t="s">
        <v>1224</v>
      </c>
      <c r="K169" t="s">
        <v>1225</v>
      </c>
      <c r="L169">
        <v>490604004</v>
      </c>
      <c r="M169">
        <v>1257819</v>
      </c>
      <c r="N169" t="s">
        <v>1226</v>
      </c>
      <c r="O169" t="s">
        <v>1285</v>
      </c>
      <c r="P169">
        <v>1</v>
      </c>
      <c r="Q169" t="s">
        <v>103</v>
      </c>
      <c r="R169">
        <v>1</v>
      </c>
      <c r="S169">
        <v>1</v>
      </c>
      <c r="T169">
        <v>0</v>
      </c>
      <c r="U169" t="s">
        <v>1228</v>
      </c>
      <c r="V169" t="s">
        <v>1286</v>
      </c>
      <c r="W169" t="s">
        <v>1233</v>
      </c>
      <c r="X169">
        <v>0</v>
      </c>
      <c r="Y169" t="s">
        <v>103</v>
      </c>
      <c r="Z169">
        <v>0</v>
      </c>
      <c r="AA169" t="s">
        <v>1228</v>
      </c>
      <c r="AB169" t="s">
        <v>53</v>
      </c>
      <c r="AC169" t="s">
        <v>1231</v>
      </c>
      <c r="AD169">
        <v>101</v>
      </c>
      <c r="AE169" t="s">
        <v>1232</v>
      </c>
      <c r="AF169">
        <v>0</v>
      </c>
      <c r="AG169" s="136">
        <f t="shared" si="2"/>
        <v>0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>
      <c r="A170" t="s">
        <v>46</v>
      </c>
      <c r="B170" t="s">
        <v>47</v>
      </c>
      <c r="C170">
        <v>1000730</v>
      </c>
      <c r="D170" t="s">
        <v>1222</v>
      </c>
      <c r="E170">
        <v>6508335054</v>
      </c>
      <c r="F170">
        <v>12</v>
      </c>
      <c r="G170">
        <v>2001</v>
      </c>
      <c r="H170" t="s">
        <v>1223</v>
      </c>
      <c r="I170">
        <v>49</v>
      </c>
      <c r="J170" t="s">
        <v>1224</v>
      </c>
      <c r="K170" t="s">
        <v>1225</v>
      </c>
      <c r="L170">
        <v>490604004</v>
      </c>
      <c r="M170">
        <v>1257819</v>
      </c>
      <c r="N170" t="s">
        <v>1226</v>
      </c>
      <c r="O170" t="s">
        <v>1285</v>
      </c>
      <c r="P170">
        <v>1</v>
      </c>
      <c r="Q170" t="s">
        <v>103</v>
      </c>
      <c r="R170">
        <v>1</v>
      </c>
      <c r="S170">
        <v>1</v>
      </c>
      <c r="T170">
        <v>0</v>
      </c>
      <c r="U170" t="s">
        <v>1228</v>
      </c>
      <c r="V170" t="s">
        <v>1286</v>
      </c>
      <c r="W170" t="s">
        <v>1233</v>
      </c>
      <c r="X170">
        <v>0</v>
      </c>
      <c r="Y170" t="s">
        <v>103</v>
      </c>
      <c r="Z170">
        <v>0</v>
      </c>
      <c r="AA170" t="s">
        <v>1228</v>
      </c>
      <c r="AB170" t="s">
        <v>53</v>
      </c>
      <c r="AC170" t="s">
        <v>1231</v>
      </c>
      <c r="AD170">
        <v>101</v>
      </c>
      <c r="AE170" t="s">
        <v>1232</v>
      </c>
      <c r="AF170">
        <v>0</v>
      </c>
      <c r="AG170" s="136">
        <f t="shared" si="2"/>
        <v>0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>
      <c r="A171" t="s">
        <v>46</v>
      </c>
      <c r="B171" t="s">
        <v>47</v>
      </c>
      <c r="C171">
        <v>1000730</v>
      </c>
      <c r="D171" t="s">
        <v>1222</v>
      </c>
      <c r="E171">
        <v>6508335054</v>
      </c>
      <c r="F171">
        <v>13</v>
      </c>
      <c r="G171">
        <v>2001</v>
      </c>
      <c r="H171" t="s">
        <v>1223</v>
      </c>
      <c r="I171">
        <v>49</v>
      </c>
      <c r="J171" t="s">
        <v>1224</v>
      </c>
      <c r="K171" t="s">
        <v>1225</v>
      </c>
      <c r="L171">
        <v>490604004</v>
      </c>
      <c r="M171">
        <v>1257819</v>
      </c>
      <c r="N171" t="s">
        <v>1226</v>
      </c>
      <c r="O171" t="s">
        <v>1285</v>
      </c>
      <c r="P171">
        <v>2</v>
      </c>
      <c r="Q171" t="s">
        <v>103</v>
      </c>
      <c r="R171">
        <v>1</v>
      </c>
      <c r="S171">
        <v>1</v>
      </c>
      <c r="T171">
        <v>0</v>
      </c>
      <c r="U171" t="s">
        <v>1228</v>
      </c>
      <c r="V171" t="s">
        <v>1286</v>
      </c>
      <c r="W171" t="s">
        <v>1233</v>
      </c>
      <c r="X171">
        <v>0</v>
      </c>
      <c r="Y171" t="s">
        <v>103</v>
      </c>
      <c r="Z171">
        <v>0</v>
      </c>
      <c r="AA171" t="s">
        <v>1228</v>
      </c>
      <c r="AB171" t="s">
        <v>53</v>
      </c>
      <c r="AC171" t="s">
        <v>1231</v>
      </c>
      <c r="AD171">
        <v>101</v>
      </c>
      <c r="AE171" t="s">
        <v>1232</v>
      </c>
      <c r="AF171">
        <v>0</v>
      </c>
      <c r="AG171" s="136">
        <f t="shared" si="2"/>
        <v>0</v>
      </c>
      <c r="AH171">
        <v>0</v>
      </c>
      <c r="AI171">
        <v>0</v>
      </c>
      <c r="AJ171">
        <v>0</v>
      </c>
      <c r="AK171">
        <v>0</v>
      </c>
      <c r="AL171">
        <v>0</v>
      </c>
    </row>
    <row r="172" spans="1:38">
      <c r="A172" t="s">
        <v>46</v>
      </c>
      <c r="B172" t="s">
        <v>47</v>
      </c>
      <c r="C172">
        <v>1000730</v>
      </c>
      <c r="D172" t="s">
        <v>1222</v>
      </c>
      <c r="E172">
        <v>6508335054</v>
      </c>
      <c r="F172">
        <v>14</v>
      </c>
      <c r="G172">
        <v>2001</v>
      </c>
      <c r="H172" t="s">
        <v>1223</v>
      </c>
      <c r="I172">
        <v>49</v>
      </c>
      <c r="J172" t="s">
        <v>1224</v>
      </c>
      <c r="K172" t="s">
        <v>1225</v>
      </c>
      <c r="L172">
        <v>490604004</v>
      </c>
      <c r="M172">
        <v>1257819</v>
      </c>
      <c r="N172" t="s">
        <v>1226</v>
      </c>
      <c r="O172" t="s">
        <v>1285</v>
      </c>
      <c r="P172">
        <v>1</v>
      </c>
      <c r="Q172" t="s">
        <v>103</v>
      </c>
      <c r="R172">
        <v>1</v>
      </c>
      <c r="S172">
        <v>1</v>
      </c>
      <c r="T172">
        <v>0</v>
      </c>
      <c r="U172" t="s">
        <v>1228</v>
      </c>
      <c r="V172" t="s">
        <v>1286</v>
      </c>
      <c r="W172" t="s">
        <v>1233</v>
      </c>
      <c r="X172">
        <v>0</v>
      </c>
      <c r="Y172" t="s">
        <v>103</v>
      </c>
      <c r="Z172">
        <v>0</v>
      </c>
      <c r="AA172" t="s">
        <v>1228</v>
      </c>
      <c r="AB172" t="s">
        <v>53</v>
      </c>
      <c r="AC172" t="s">
        <v>1231</v>
      </c>
      <c r="AD172">
        <v>101</v>
      </c>
      <c r="AE172" t="s">
        <v>1232</v>
      </c>
      <c r="AF172">
        <v>0</v>
      </c>
      <c r="AG172" s="136">
        <f t="shared" si="2"/>
        <v>0</v>
      </c>
      <c r="AH172">
        <v>0</v>
      </c>
      <c r="AI172">
        <v>0</v>
      </c>
      <c r="AJ172">
        <v>0</v>
      </c>
      <c r="AK172">
        <v>0</v>
      </c>
      <c r="AL172">
        <v>0</v>
      </c>
    </row>
    <row r="173" spans="1:38">
      <c r="A173" t="s">
        <v>46</v>
      </c>
      <c r="B173" t="s">
        <v>47</v>
      </c>
      <c r="C173">
        <v>1000730</v>
      </c>
      <c r="D173" t="s">
        <v>1234</v>
      </c>
      <c r="E173">
        <v>6508337840</v>
      </c>
      <c r="F173">
        <v>10</v>
      </c>
      <c r="G173">
        <v>2001</v>
      </c>
      <c r="H173" t="s">
        <v>1223</v>
      </c>
      <c r="I173">
        <v>57</v>
      </c>
      <c r="J173" t="s">
        <v>1224</v>
      </c>
      <c r="K173" t="s">
        <v>1235</v>
      </c>
      <c r="L173">
        <v>570301003</v>
      </c>
      <c r="M173">
        <v>107162</v>
      </c>
      <c r="N173" t="s">
        <v>1236</v>
      </c>
      <c r="O173" t="s">
        <v>1283</v>
      </c>
      <c r="P173">
        <v>2</v>
      </c>
      <c r="Q173" t="s">
        <v>110</v>
      </c>
      <c r="R173">
        <v>14</v>
      </c>
      <c r="S173">
        <v>1</v>
      </c>
      <c r="T173" s="10">
        <v>2301.04</v>
      </c>
      <c r="U173" t="s">
        <v>1228</v>
      </c>
      <c r="V173" t="s">
        <v>1288</v>
      </c>
      <c r="W173" t="s">
        <v>1286</v>
      </c>
      <c r="X173">
        <v>2</v>
      </c>
      <c r="Y173" t="s">
        <v>110</v>
      </c>
      <c r="Z173" s="10">
        <v>2301.04</v>
      </c>
      <c r="AA173" t="s">
        <v>1228</v>
      </c>
      <c r="AB173" t="s">
        <v>53</v>
      </c>
      <c r="AC173" t="s">
        <v>1231</v>
      </c>
      <c r="AD173">
        <v>101</v>
      </c>
      <c r="AE173" t="s">
        <v>1232</v>
      </c>
      <c r="AF173" s="10">
        <v>2301.04</v>
      </c>
      <c r="AG173" s="136">
        <f t="shared" si="2"/>
        <v>230104</v>
      </c>
      <c r="AH173" s="10">
        <v>2301.04</v>
      </c>
      <c r="AI173">
        <v>0</v>
      </c>
      <c r="AJ173">
        <v>0</v>
      </c>
      <c r="AK173">
        <v>0</v>
      </c>
      <c r="AL173">
        <v>0</v>
      </c>
    </row>
    <row r="174" spans="1:38">
      <c r="A174" t="s">
        <v>46</v>
      </c>
      <c r="B174" t="s">
        <v>47</v>
      </c>
      <c r="C174">
        <v>1000730</v>
      </c>
      <c r="D174" t="s">
        <v>1234</v>
      </c>
      <c r="E174">
        <v>6508337840</v>
      </c>
      <c r="F174">
        <v>20</v>
      </c>
      <c r="G174">
        <v>2001</v>
      </c>
      <c r="H174" t="s">
        <v>1223</v>
      </c>
      <c r="I174">
        <v>57</v>
      </c>
      <c r="J174" t="s">
        <v>1224</v>
      </c>
      <c r="K174" t="s">
        <v>1235</v>
      </c>
      <c r="L174">
        <v>570301003</v>
      </c>
      <c r="M174">
        <v>225516</v>
      </c>
      <c r="N174" t="s">
        <v>1238</v>
      </c>
      <c r="O174" t="s">
        <v>1283</v>
      </c>
      <c r="P174">
        <v>1</v>
      </c>
      <c r="Q174" t="s">
        <v>110</v>
      </c>
      <c r="R174">
        <v>21</v>
      </c>
      <c r="S174">
        <v>1</v>
      </c>
      <c r="T174" s="10">
        <v>1504.44</v>
      </c>
      <c r="U174" t="s">
        <v>1228</v>
      </c>
      <c r="V174" t="s">
        <v>1288</v>
      </c>
      <c r="W174" t="s">
        <v>1286</v>
      </c>
      <c r="X174">
        <v>1</v>
      </c>
      <c r="Y174" t="s">
        <v>110</v>
      </c>
      <c r="Z174" s="10">
        <v>1504.44</v>
      </c>
      <c r="AA174" t="s">
        <v>1228</v>
      </c>
      <c r="AB174" t="s">
        <v>53</v>
      </c>
      <c r="AC174" t="s">
        <v>1231</v>
      </c>
      <c r="AD174">
        <v>101</v>
      </c>
      <c r="AE174" t="s">
        <v>1232</v>
      </c>
      <c r="AF174" s="10">
        <v>1504.44</v>
      </c>
      <c r="AG174" s="136">
        <f t="shared" si="2"/>
        <v>150444</v>
      </c>
      <c r="AH174" s="10">
        <v>1504.44</v>
      </c>
      <c r="AI174">
        <v>0</v>
      </c>
      <c r="AJ174">
        <v>0</v>
      </c>
      <c r="AK174">
        <v>0</v>
      </c>
      <c r="AL174">
        <v>0</v>
      </c>
    </row>
    <row r="175" spans="1:38">
      <c r="A175" t="s">
        <v>46</v>
      </c>
      <c r="B175" t="s">
        <v>47</v>
      </c>
      <c r="C175">
        <v>1000730</v>
      </c>
      <c r="D175" t="s">
        <v>1234</v>
      </c>
      <c r="E175">
        <v>6508337840</v>
      </c>
      <c r="F175">
        <v>30</v>
      </c>
      <c r="G175">
        <v>2001</v>
      </c>
      <c r="H175" t="s">
        <v>1223</v>
      </c>
      <c r="I175">
        <v>57</v>
      </c>
      <c r="J175" t="s">
        <v>1224</v>
      </c>
      <c r="K175" t="s">
        <v>1235</v>
      </c>
      <c r="L175">
        <v>570301003</v>
      </c>
      <c r="M175">
        <v>1206928</v>
      </c>
      <c r="N175" t="s">
        <v>1239</v>
      </c>
      <c r="O175" t="s">
        <v>1283</v>
      </c>
      <c r="P175">
        <v>63</v>
      </c>
      <c r="Q175" t="s">
        <v>1240</v>
      </c>
      <c r="R175">
        <v>115</v>
      </c>
      <c r="S175">
        <v>1</v>
      </c>
      <c r="T175" s="10">
        <v>52581.31</v>
      </c>
      <c r="U175" t="s">
        <v>1228</v>
      </c>
      <c r="V175" t="s">
        <v>1288</v>
      </c>
      <c r="W175" t="s">
        <v>1286</v>
      </c>
      <c r="X175">
        <v>35</v>
      </c>
      <c r="Y175" t="s">
        <v>1240</v>
      </c>
      <c r="Z175" s="10">
        <v>29211.84</v>
      </c>
      <c r="AA175" t="s">
        <v>1228</v>
      </c>
      <c r="AB175" t="s">
        <v>53</v>
      </c>
      <c r="AC175" t="s">
        <v>1231</v>
      </c>
      <c r="AD175">
        <v>101</v>
      </c>
      <c r="AE175" t="s">
        <v>1232</v>
      </c>
      <c r="AF175" s="10">
        <v>52581.31</v>
      </c>
      <c r="AG175" s="136">
        <f t="shared" si="2"/>
        <v>5258131</v>
      </c>
      <c r="AH175" s="10">
        <v>29211.84</v>
      </c>
      <c r="AI175">
        <v>0</v>
      </c>
      <c r="AJ175">
        <v>0</v>
      </c>
      <c r="AK175">
        <v>0</v>
      </c>
      <c r="AL175">
        <v>0</v>
      </c>
    </row>
    <row r="176" spans="1:38">
      <c r="A176" t="s">
        <v>46</v>
      </c>
      <c r="B176" t="s">
        <v>47</v>
      </c>
      <c r="C176">
        <v>1000730</v>
      </c>
      <c r="D176" t="s">
        <v>1234</v>
      </c>
      <c r="E176">
        <v>6508337840</v>
      </c>
      <c r="F176">
        <v>40</v>
      </c>
      <c r="G176">
        <v>2001</v>
      </c>
      <c r="H176" t="s">
        <v>1223</v>
      </c>
      <c r="I176">
        <v>57</v>
      </c>
      <c r="J176" t="s">
        <v>1224</v>
      </c>
      <c r="K176" t="s">
        <v>1235</v>
      </c>
      <c r="L176">
        <v>570301003</v>
      </c>
      <c r="M176">
        <v>1206929</v>
      </c>
      <c r="N176" t="s">
        <v>1241</v>
      </c>
      <c r="O176" t="s">
        <v>1283</v>
      </c>
      <c r="P176">
        <v>22</v>
      </c>
      <c r="Q176" t="s">
        <v>1240</v>
      </c>
      <c r="R176">
        <v>48</v>
      </c>
      <c r="S176">
        <v>1</v>
      </c>
      <c r="T176" s="10">
        <v>14527.18</v>
      </c>
      <c r="U176" t="s">
        <v>1228</v>
      </c>
      <c r="V176" t="s">
        <v>1288</v>
      </c>
      <c r="W176" t="s">
        <v>1233</v>
      </c>
      <c r="X176">
        <v>0</v>
      </c>
      <c r="Y176" t="s">
        <v>1240</v>
      </c>
      <c r="Z176">
        <v>0</v>
      </c>
      <c r="AA176" t="s">
        <v>1228</v>
      </c>
      <c r="AB176" t="s">
        <v>53</v>
      </c>
      <c r="AC176" t="s">
        <v>1243</v>
      </c>
      <c r="AD176">
        <v>101</v>
      </c>
      <c r="AE176" t="s">
        <v>1232</v>
      </c>
      <c r="AF176" s="10">
        <v>14527.18</v>
      </c>
      <c r="AG176" s="136">
        <f t="shared" si="2"/>
        <v>1452718</v>
      </c>
      <c r="AH176">
        <v>0</v>
      </c>
      <c r="AI176">
        <v>0</v>
      </c>
      <c r="AJ176">
        <v>0</v>
      </c>
      <c r="AK176">
        <v>0</v>
      </c>
      <c r="AL176">
        <v>0</v>
      </c>
    </row>
    <row r="177" spans="1:38">
      <c r="A177" t="s">
        <v>46</v>
      </c>
      <c r="B177" t="s">
        <v>47</v>
      </c>
      <c r="C177">
        <v>1000730</v>
      </c>
      <c r="D177" t="s">
        <v>1234</v>
      </c>
      <c r="E177">
        <v>6508337840</v>
      </c>
      <c r="F177">
        <v>50</v>
      </c>
      <c r="G177">
        <v>2001</v>
      </c>
      <c r="H177" t="s">
        <v>1223</v>
      </c>
      <c r="I177">
        <v>57</v>
      </c>
      <c r="J177" t="s">
        <v>1224</v>
      </c>
      <c r="K177" t="s">
        <v>1235</v>
      </c>
      <c r="L177">
        <v>570301003</v>
      </c>
      <c r="M177">
        <v>1206930</v>
      </c>
      <c r="N177" t="s">
        <v>1242</v>
      </c>
      <c r="O177" t="s">
        <v>1283</v>
      </c>
      <c r="P177">
        <v>15</v>
      </c>
      <c r="Q177" t="s">
        <v>1240</v>
      </c>
      <c r="R177">
        <v>95</v>
      </c>
      <c r="S177">
        <v>1</v>
      </c>
      <c r="T177" s="10">
        <v>12859.2</v>
      </c>
      <c r="U177" t="s">
        <v>1228</v>
      </c>
      <c r="V177" t="s">
        <v>1288</v>
      </c>
      <c r="W177" t="s">
        <v>1286</v>
      </c>
      <c r="X177">
        <v>5</v>
      </c>
      <c r="Y177" t="s">
        <v>1240</v>
      </c>
      <c r="Z177" s="10">
        <v>4286.3999999999996</v>
      </c>
      <c r="AA177" t="s">
        <v>1228</v>
      </c>
      <c r="AB177" t="s">
        <v>53</v>
      </c>
      <c r="AC177" t="s">
        <v>1231</v>
      </c>
      <c r="AD177">
        <v>101</v>
      </c>
      <c r="AE177" t="s">
        <v>1232</v>
      </c>
      <c r="AF177" s="10">
        <v>12859.2</v>
      </c>
      <c r="AG177" s="136">
        <f t="shared" si="2"/>
        <v>1285920</v>
      </c>
      <c r="AH177" s="10">
        <v>4286.3999999999996</v>
      </c>
      <c r="AI177">
        <v>0</v>
      </c>
      <c r="AJ177">
        <v>0</v>
      </c>
      <c r="AK177">
        <v>0</v>
      </c>
      <c r="AL177">
        <v>0</v>
      </c>
    </row>
    <row r="178" spans="1:38">
      <c r="A178" t="s">
        <v>46</v>
      </c>
      <c r="B178" t="s">
        <v>47</v>
      </c>
      <c r="C178">
        <v>1000730</v>
      </c>
      <c r="D178" t="s">
        <v>1234</v>
      </c>
      <c r="E178">
        <v>6508337840</v>
      </c>
      <c r="F178">
        <v>60</v>
      </c>
      <c r="G178">
        <v>2001</v>
      </c>
      <c r="H178" t="s">
        <v>1223</v>
      </c>
      <c r="I178">
        <v>57</v>
      </c>
      <c r="J178" t="s">
        <v>1224</v>
      </c>
      <c r="K178" t="s">
        <v>1235</v>
      </c>
      <c r="L178">
        <v>570301003</v>
      </c>
      <c r="M178">
        <v>1206931</v>
      </c>
      <c r="N178" t="s">
        <v>1244</v>
      </c>
      <c r="O178" t="s">
        <v>1283</v>
      </c>
      <c r="P178">
        <v>40</v>
      </c>
      <c r="Q178" t="s">
        <v>1240</v>
      </c>
      <c r="R178">
        <v>48</v>
      </c>
      <c r="S178">
        <v>1</v>
      </c>
      <c r="T178" s="10">
        <v>23629.82</v>
      </c>
      <c r="U178" t="s">
        <v>1228</v>
      </c>
      <c r="V178" t="s">
        <v>1288</v>
      </c>
      <c r="W178" t="s">
        <v>1233</v>
      </c>
      <c r="X178">
        <v>0</v>
      </c>
      <c r="Y178" t="s">
        <v>1240</v>
      </c>
      <c r="Z178">
        <v>0</v>
      </c>
      <c r="AA178" t="s">
        <v>1228</v>
      </c>
      <c r="AB178" t="s">
        <v>53</v>
      </c>
      <c r="AC178" t="s">
        <v>1243</v>
      </c>
      <c r="AD178">
        <v>101</v>
      </c>
      <c r="AE178" t="s">
        <v>1232</v>
      </c>
      <c r="AF178" s="10">
        <v>23629.82</v>
      </c>
      <c r="AG178" s="136">
        <f t="shared" si="2"/>
        <v>2362982</v>
      </c>
      <c r="AH178">
        <v>0</v>
      </c>
      <c r="AI178">
        <v>0</v>
      </c>
      <c r="AJ178">
        <v>0</v>
      </c>
      <c r="AK178">
        <v>0</v>
      </c>
      <c r="AL178">
        <v>0</v>
      </c>
    </row>
    <row r="179" spans="1:38">
      <c r="A179" t="s">
        <v>46</v>
      </c>
      <c r="B179" t="s">
        <v>47</v>
      </c>
      <c r="C179">
        <v>1000730</v>
      </c>
      <c r="D179" t="s">
        <v>1234</v>
      </c>
      <c r="E179">
        <v>6508337840</v>
      </c>
      <c r="F179">
        <v>70</v>
      </c>
      <c r="G179">
        <v>2001</v>
      </c>
      <c r="H179" t="s">
        <v>1223</v>
      </c>
      <c r="I179">
        <v>57</v>
      </c>
      <c r="J179" t="s">
        <v>1224</v>
      </c>
      <c r="K179" t="s">
        <v>1235</v>
      </c>
      <c r="L179">
        <v>570301003</v>
      </c>
      <c r="M179">
        <v>1206932</v>
      </c>
      <c r="N179" t="s">
        <v>1245</v>
      </c>
      <c r="O179" t="s">
        <v>1283</v>
      </c>
      <c r="P179">
        <v>20</v>
      </c>
      <c r="Q179" t="s">
        <v>1240</v>
      </c>
      <c r="R179">
        <v>50</v>
      </c>
      <c r="S179">
        <v>1</v>
      </c>
      <c r="T179" s="10">
        <v>12259.2</v>
      </c>
      <c r="U179" t="s">
        <v>1228</v>
      </c>
      <c r="V179" t="s">
        <v>1288</v>
      </c>
      <c r="W179" t="s">
        <v>1286</v>
      </c>
      <c r="X179">
        <v>11</v>
      </c>
      <c r="Y179" t="s">
        <v>1240</v>
      </c>
      <c r="Z179" s="10">
        <v>6742.56</v>
      </c>
      <c r="AA179" t="s">
        <v>1228</v>
      </c>
      <c r="AB179" t="s">
        <v>53</v>
      </c>
      <c r="AC179" t="s">
        <v>1231</v>
      </c>
      <c r="AD179">
        <v>101</v>
      </c>
      <c r="AE179" t="s">
        <v>1232</v>
      </c>
      <c r="AF179" s="10">
        <v>12259.2</v>
      </c>
      <c r="AG179" s="136">
        <f t="shared" si="2"/>
        <v>1225920</v>
      </c>
      <c r="AH179" s="10">
        <v>6742.56</v>
      </c>
      <c r="AI179">
        <v>0</v>
      </c>
      <c r="AJ179">
        <v>0</v>
      </c>
      <c r="AK179">
        <v>0</v>
      </c>
      <c r="AL179">
        <v>0</v>
      </c>
    </row>
    <row r="180" spans="1:38">
      <c r="A180" t="s">
        <v>46</v>
      </c>
      <c r="B180" t="s">
        <v>47</v>
      </c>
      <c r="C180">
        <v>1000730</v>
      </c>
      <c r="D180" t="s">
        <v>1234</v>
      </c>
      <c r="E180">
        <v>6508337840</v>
      </c>
      <c r="F180">
        <v>80</v>
      </c>
      <c r="G180">
        <v>2001</v>
      </c>
      <c r="H180" t="s">
        <v>1223</v>
      </c>
      <c r="I180">
        <v>57</v>
      </c>
      <c r="J180" t="s">
        <v>1224</v>
      </c>
      <c r="K180" t="s">
        <v>1235</v>
      </c>
      <c r="L180">
        <v>570301003</v>
      </c>
      <c r="M180">
        <v>1206933</v>
      </c>
      <c r="N180" t="s">
        <v>1246</v>
      </c>
      <c r="O180" t="s">
        <v>1283</v>
      </c>
      <c r="P180">
        <v>21</v>
      </c>
      <c r="Q180" t="s">
        <v>1240</v>
      </c>
      <c r="R180">
        <v>176</v>
      </c>
      <c r="S180">
        <v>1</v>
      </c>
      <c r="T180" s="10">
        <v>17421.47</v>
      </c>
      <c r="U180" t="s">
        <v>1228</v>
      </c>
      <c r="V180" t="s">
        <v>1288</v>
      </c>
      <c r="W180" t="s">
        <v>1286</v>
      </c>
      <c r="X180">
        <v>18</v>
      </c>
      <c r="Y180" t="s">
        <v>1240</v>
      </c>
      <c r="Z180" s="10">
        <v>14932.69</v>
      </c>
      <c r="AA180" t="s">
        <v>1228</v>
      </c>
      <c r="AB180" t="s">
        <v>53</v>
      </c>
      <c r="AC180" t="s">
        <v>1231</v>
      </c>
      <c r="AD180">
        <v>101</v>
      </c>
      <c r="AE180" t="s">
        <v>1232</v>
      </c>
      <c r="AF180" s="10">
        <v>17421.47</v>
      </c>
      <c r="AG180" s="136">
        <f t="shared" si="2"/>
        <v>1742147</v>
      </c>
      <c r="AH180" s="10">
        <v>14932.69</v>
      </c>
      <c r="AI180">
        <v>0</v>
      </c>
      <c r="AJ180">
        <v>0</v>
      </c>
      <c r="AK180">
        <v>0</v>
      </c>
      <c r="AL180">
        <v>0</v>
      </c>
    </row>
    <row r="181" spans="1:38">
      <c r="A181" t="s">
        <v>46</v>
      </c>
      <c r="B181" t="s">
        <v>47</v>
      </c>
      <c r="C181">
        <v>1000730</v>
      </c>
      <c r="D181" t="s">
        <v>1234</v>
      </c>
      <c r="E181">
        <v>6508337840</v>
      </c>
      <c r="F181">
        <v>90</v>
      </c>
      <c r="G181">
        <v>2001</v>
      </c>
      <c r="H181" t="s">
        <v>1223</v>
      </c>
      <c r="I181">
        <v>57</v>
      </c>
      <c r="J181" t="s">
        <v>1224</v>
      </c>
      <c r="K181" t="s">
        <v>1235</v>
      </c>
      <c r="L181">
        <v>570301003</v>
      </c>
      <c r="M181">
        <v>1252549</v>
      </c>
      <c r="N181" t="s">
        <v>1248</v>
      </c>
      <c r="O181" t="s">
        <v>1283</v>
      </c>
      <c r="P181">
        <v>4</v>
      </c>
      <c r="Q181" t="s">
        <v>1240</v>
      </c>
      <c r="R181">
        <v>35</v>
      </c>
      <c r="S181">
        <v>1</v>
      </c>
      <c r="T181" s="10">
        <v>5663</v>
      </c>
      <c r="U181" t="s">
        <v>1228</v>
      </c>
      <c r="V181" t="s">
        <v>1288</v>
      </c>
      <c r="W181" t="s">
        <v>1233</v>
      </c>
      <c r="X181">
        <v>0</v>
      </c>
      <c r="Y181" t="s">
        <v>1240</v>
      </c>
      <c r="Z181">
        <v>0</v>
      </c>
      <c r="AA181" t="s">
        <v>1228</v>
      </c>
      <c r="AB181" t="s">
        <v>53</v>
      </c>
      <c r="AC181" t="s">
        <v>1243</v>
      </c>
      <c r="AD181">
        <v>101</v>
      </c>
      <c r="AE181" t="s">
        <v>1232</v>
      </c>
      <c r="AF181" s="10">
        <v>5663</v>
      </c>
      <c r="AG181" s="136">
        <f t="shared" si="2"/>
        <v>566300</v>
      </c>
      <c r="AH181">
        <v>0</v>
      </c>
      <c r="AI181">
        <v>0</v>
      </c>
      <c r="AJ181">
        <v>0</v>
      </c>
      <c r="AK181">
        <v>0</v>
      </c>
      <c r="AL181">
        <v>0</v>
      </c>
    </row>
    <row r="182" spans="1:38">
      <c r="A182" t="s">
        <v>46</v>
      </c>
      <c r="B182" t="s">
        <v>47</v>
      </c>
      <c r="C182">
        <v>1000730</v>
      </c>
      <c r="D182" t="s">
        <v>1234</v>
      </c>
      <c r="E182">
        <v>6508337840</v>
      </c>
      <c r="F182">
        <v>100</v>
      </c>
      <c r="G182">
        <v>2001</v>
      </c>
      <c r="H182" t="s">
        <v>1223</v>
      </c>
      <c r="I182">
        <v>57</v>
      </c>
      <c r="J182" t="s">
        <v>1224</v>
      </c>
      <c r="K182" t="s">
        <v>1235</v>
      </c>
      <c r="L182">
        <v>570301003</v>
      </c>
      <c r="M182">
        <v>1415350</v>
      </c>
      <c r="N182" t="s">
        <v>1261</v>
      </c>
      <c r="O182" t="s">
        <v>1283</v>
      </c>
      <c r="P182">
        <v>2</v>
      </c>
      <c r="Q182" t="s">
        <v>1240</v>
      </c>
      <c r="R182">
        <v>31</v>
      </c>
      <c r="S182">
        <v>1</v>
      </c>
      <c r="T182" s="10">
        <v>2298.96</v>
      </c>
      <c r="U182" t="s">
        <v>1228</v>
      </c>
      <c r="V182" t="s">
        <v>1288</v>
      </c>
      <c r="W182" t="s">
        <v>1286</v>
      </c>
      <c r="X182">
        <v>2</v>
      </c>
      <c r="Y182" t="s">
        <v>1240</v>
      </c>
      <c r="Z182" s="10">
        <v>2298.96</v>
      </c>
      <c r="AA182" t="s">
        <v>1228</v>
      </c>
      <c r="AB182" t="s">
        <v>53</v>
      </c>
      <c r="AC182" t="s">
        <v>1231</v>
      </c>
      <c r="AD182">
        <v>101</v>
      </c>
      <c r="AE182" t="s">
        <v>1232</v>
      </c>
      <c r="AF182" s="10">
        <v>2298.96</v>
      </c>
      <c r="AG182" s="136">
        <f t="shared" si="2"/>
        <v>229896</v>
      </c>
      <c r="AH182" s="10">
        <v>2298.96</v>
      </c>
      <c r="AI182">
        <v>0</v>
      </c>
      <c r="AJ182">
        <v>0</v>
      </c>
      <c r="AK182">
        <v>0</v>
      </c>
      <c r="AL182">
        <v>0</v>
      </c>
    </row>
    <row r="183" spans="1:38">
      <c r="A183" t="s">
        <v>46</v>
      </c>
      <c r="B183" t="s">
        <v>47</v>
      </c>
      <c r="C183">
        <v>1000730</v>
      </c>
      <c r="D183" t="s">
        <v>1234</v>
      </c>
      <c r="E183">
        <v>6508348292</v>
      </c>
      <c r="F183">
        <v>10</v>
      </c>
      <c r="G183">
        <v>2001</v>
      </c>
      <c r="H183" t="s">
        <v>1223</v>
      </c>
      <c r="I183">
        <v>57</v>
      </c>
      <c r="J183" t="s">
        <v>1224</v>
      </c>
      <c r="K183" t="s">
        <v>1235</v>
      </c>
      <c r="L183">
        <v>570301003</v>
      </c>
      <c r="M183">
        <v>107162</v>
      </c>
      <c r="N183" t="s">
        <v>1236</v>
      </c>
      <c r="O183" t="s">
        <v>1286</v>
      </c>
      <c r="P183">
        <v>2</v>
      </c>
      <c r="Q183" t="s">
        <v>110</v>
      </c>
      <c r="R183">
        <v>14</v>
      </c>
      <c r="S183">
        <v>1</v>
      </c>
      <c r="T183" s="10">
        <v>2301.04</v>
      </c>
      <c r="U183" t="s">
        <v>1228</v>
      </c>
      <c r="V183" t="s">
        <v>1289</v>
      </c>
      <c r="W183" t="s">
        <v>1289</v>
      </c>
      <c r="X183">
        <v>2</v>
      </c>
      <c r="Y183" t="s">
        <v>110</v>
      </c>
      <c r="Z183" s="10">
        <v>2301.04</v>
      </c>
      <c r="AA183" t="s">
        <v>1228</v>
      </c>
      <c r="AB183" t="s">
        <v>53</v>
      </c>
      <c r="AC183" t="s">
        <v>1231</v>
      </c>
      <c r="AD183">
        <v>101</v>
      </c>
      <c r="AE183" t="s">
        <v>1232</v>
      </c>
      <c r="AF183" s="10">
        <v>2301.04</v>
      </c>
      <c r="AG183" s="136">
        <f t="shared" si="2"/>
        <v>230104</v>
      </c>
      <c r="AH183" s="10">
        <v>2301.04</v>
      </c>
      <c r="AI183">
        <v>0</v>
      </c>
      <c r="AJ183">
        <v>0</v>
      </c>
      <c r="AK183">
        <v>0</v>
      </c>
      <c r="AL183">
        <v>0</v>
      </c>
    </row>
    <row r="184" spans="1:38">
      <c r="A184" t="s">
        <v>46</v>
      </c>
      <c r="B184" t="s">
        <v>47</v>
      </c>
      <c r="C184">
        <v>1000730</v>
      </c>
      <c r="D184" t="s">
        <v>1234</v>
      </c>
      <c r="E184">
        <v>6508348292</v>
      </c>
      <c r="F184">
        <v>20</v>
      </c>
      <c r="G184">
        <v>2001</v>
      </c>
      <c r="H184" t="s">
        <v>1223</v>
      </c>
      <c r="I184">
        <v>57</v>
      </c>
      <c r="J184" t="s">
        <v>1224</v>
      </c>
      <c r="K184" t="s">
        <v>1235</v>
      </c>
      <c r="L184">
        <v>570301003</v>
      </c>
      <c r="M184">
        <v>1206928</v>
      </c>
      <c r="N184" t="s">
        <v>1239</v>
      </c>
      <c r="O184" t="s">
        <v>1286</v>
      </c>
      <c r="P184">
        <v>29</v>
      </c>
      <c r="Q184" t="s">
        <v>1240</v>
      </c>
      <c r="R184">
        <v>115</v>
      </c>
      <c r="S184">
        <v>1</v>
      </c>
      <c r="T184" s="10">
        <v>24204.1</v>
      </c>
      <c r="U184" t="s">
        <v>1228</v>
      </c>
      <c r="V184" t="s">
        <v>1289</v>
      </c>
      <c r="W184" t="s">
        <v>1233</v>
      </c>
      <c r="X184">
        <v>0</v>
      </c>
      <c r="Y184" t="s">
        <v>1240</v>
      </c>
      <c r="Z184">
        <v>0</v>
      </c>
      <c r="AA184" t="s">
        <v>1228</v>
      </c>
      <c r="AB184" t="s">
        <v>53</v>
      </c>
      <c r="AC184" t="s">
        <v>1243</v>
      </c>
      <c r="AD184">
        <v>101</v>
      </c>
      <c r="AE184" t="s">
        <v>1232</v>
      </c>
      <c r="AF184" s="10">
        <v>24204.1</v>
      </c>
      <c r="AG184" s="136">
        <f t="shared" si="2"/>
        <v>2420410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38">
      <c r="A185" t="s">
        <v>46</v>
      </c>
      <c r="B185" t="s">
        <v>47</v>
      </c>
      <c r="C185">
        <v>1000730</v>
      </c>
      <c r="D185" t="s">
        <v>1234</v>
      </c>
      <c r="E185">
        <v>6508348292</v>
      </c>
      <c r="F185">
        <v>30</v>
      </c>
      <c r="G185">
        <v>2001</v>
      </c>
      <c r="H185" t="s">
        <v>1223</v>
      </c>
      <c r="I185">
        <v>57</v>
      </c>
      <c r="J185" t="s">
        <v>1224</v>
      </c>
      <c r="K185" t="s">
        <v>1235</v>
      </c>
      <c r="L185">
        <v>570301003</v>
      </c>
      <c r="M185">
        <v>1206929</v>
      </c>
      <c r="N185" t="s">
        <v>1241</v>
      </c>
      <c r="O185" t="s">
        <v>1286</v>
      </c>
      <c r="P185">
        <v>17</v>
      </c>
      <c r="Q185" t="s">
        <v>1240</v>
      </c>
      <c r="R185">
        <v>48</v>
      </c>
      <c r="S185">
        <v>1</v>
      </c>
      <c r="T185" s="10">
        <v>11225.55</v>
      </c>
      <c r="U185" t="s">
        <v>1228</v>
      </c>
      <c r="V185" t="s">
        <v>1289</v>
      </c>
      <c r="W185" t="s">
        <v>1233</v>
      </c>
      <c r="X185">
        <v>0</v>
      </c>
      <c r="Y185" t="s">
        <v>1240</v>
      </c>
      <c r="Z185">
        <v>0</v>
      </c>
      <c r="AA185" t="s">
        <v>1228</v>
      </c>
      <c r="AB185" t="s">
        <v>53</v>
      </c>
      <c r="AC185" t="s">
        <v>1243</v>
      </c>
      <c r="AD185">
        <v>101</v>
      </c>
      <c r="AE185" t="s">
        <v>1232</v>
      </c>
      <c r="AF185" s="10">
        <v>11225.55</v>
      </c>
      <c r="AG185" s="136">
        <f t="shared" si="2"/>
        <v>1122555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38">
      <c r="A186" t="s">
        <v>46</v>
      </c>
      <c r="B186" t="s">
        <v>47</v>
      </c>
      <c r="C186">
        <v>1000730</v>
      </c>
      <c r="D186" t="s">
        <v>1234</v>
      </c>
      <c r="E186">
        <v>6508348292</v>
      </c>
      <c r="F186">
        <v>40</v>
      </c>
      <c r="G186">
        <v>2001</v>
      </c>
      <c r="H186" t="s">
        <v>1223</v>
      </c>
      <c r="I186">
        <v>57</v>
      </c>
      <c r="J186" t="s">
        <v>1224</v>
      </c>
      <c r="K186" t="s">
        <v>1235</v>
      </c>
      <c r="L186">
        <v>570301003</v>
      </c>
      <c r="M186">
        <v>1206930</v>
      </c>
      <c r="N186" t="s">
        <v>1242</v>
      </c>
      <c r="O186" t="s">
        <v>1286</v>
      </c>
      <c r="P186">
        <v>15</v>
      </c>
      <c r="Q186" t="s">
        <v>1240</v>
      </c>
      <c r="R186">
        <v>95</v>
      </c>
      <c r="S186">
        <v>1</v>
      </c>
      <c r="T186" s="10">
        <v>12859.2</v>
      </c>
      <c r="U186" t="s">
        <v>1228</v>
      </c>
      <c r="V186" t="s">
        <v>1289</v>
      </c>
      <c r="W186" t="s">
        <v>1233</v>
      </c>
      <c r="X186">
        <v>0</v>
      </c>
      <c r="Y186" t="s">
        <v>1240</v>
      </c>
      <c r="Z186">
        <v>0</v>
      </c>
      <c r="AA186" t="s">
        <v>1228</v>
      </c>
      <c r="AB186" t="s">
        <v>53</v>
      </c>
      <c r="AC186" t="s">
        <v>1243</v>
      </c>
      <c r="AD186">
        <v>101</v>
      </c>
      <c r="AE186" t="s">
        <v>1232</v>
      </c>
      <c r="AF186" s="10">
        <v>12859.2</v>
      </c>
      <c r="AG186" s="136">
        <f t="shared" si="2"/>
        <v>1285920</v>
      </c>
      <c r="AH186">
        <v>0</v>
      </c>
      <c r="AI186">
        <v>0</v>
      </c>
      <c r="AJ186">
        <v>0</v>
      </c>
      <c r="AK186">
        <v>0</v>
      </c>
      <c r="AL186">
        <v>0</v>
      </c>
    </row>
    <row r="187" spans="1:38">
      <c r="A187" t="s">
        <v>46</v>
      </c>
      <c r="B187" t="s">
        <v>47</v>
      </c>
      <c r="C187">
        <v>1000730</v>
      </c>
      <c r="D187" t="s">
        <v>1234</v>
      </c>
      <c r="E187">
        <v>6508348292</v>
      </c>
      <c r="F187">
        <v>50</v>
      </c>
      <c r="G187">
        <v>2001</v>
      </c>
      <c r="H187" t="s">
        <v>1223</v>
      </c>
      <c r="I187">
        <v>57</v>
      </c>
      <c r="J187" t="s">
        <v>1224</v>
      </c>
      <c r="K187" t="s">
        <v>1235</v>
      </c>
      <c r="L187">
        <v>570301003</v>
      </c>
      <c r="M187">
        <v>1206931</v>
      </c>
      <c r="N187" t="s">
        <v>1244</v>
      </c>
      <c r="O187" t="s">
        <v>1286</v>
      </c>
      <c r="P187">
        <v>18</v>
      </c>
      <c r="Q187" t="s">
        <v>1240</v>
      </c>
      <c r="R187">
        <v>48</v>
      </c>
      <c r="S187">
        <v>1</v>
      </c>
      <c r="T187" s="10">
        <v>10633.42</v>
      </c>
      <c r="U187" t="s">
        <v>1228</v>
      </c>
      <c r="V187" t="s">
        <v>1289</v>
      </c>
      <c r="W187" t="s">
        <v>1233</v>
      </c>
      <c r="X187">
        <v>0</v>
      </c>
      <c r="Y187" t="s">
        <v>1240</v>
      </c>
      <c r="Z187">
        <v>0</v>
      </c>
      <c r="AA187" t="s">
        <v>1228</v>
      </c>
      <c r="AB187" t="s">
        <v>53</v>
      </c>
      <c r="AC187" t="s">
        <v>1243</v>
      </c>
      <c r="AD187">
        <v>101</v>
      </c>
      <c r="AE187" t="s">
        <v>1232</v>
      </c>
      <c r="AF187" s="10">
        <v>10633.42</v>
      </c>
      <c r="AG187" s="136">
        <f t="shared" si="2"/>
        <v>1063342</v>
      </c>
      <c r="AH187">
        <v>0</v>
      </c>
      <c r="AI187">
        <v>0</v>
      </c>
      <c r="AJ187">
        <v>0</v>
      </c>
      <c r="AK187">
        <v>0</v>
      </c>
      <c r="AL187">
        <v>0</v>
      </c>
    </row>
    <row r="188" spans="1:38">
      <c r="A188" t="s">
        <v>46</v>
      </c>
      <c r="B188" t="s">
        <v>47</v>
      </c>
      <c r="C188">
        <v>1000730</v>
      </c>
      <c r="D188" t="s">
        <v>1234</v>
      </c>
      <c r="E188">
        <v>6508348292</v>
      </c>
      <c r="F188">
        <v>60</v>
      </c>
      <c r="G188">
        <v>2001</v>
      </c>
      <c r="H188" t="s">
        <v>1223</v>
      </c>
      <c r="I188">
        <v>57</v>
      </c>
      <c r="J188" t="s">
        <v>1224</v>
      </c>
      <c r="K188" t="s">
        <v>1235</v>
      </c>
      <c r="L188">
        <v>570301003</v>
      </c>
      <c r="M188">
        <v>1206932</v>
      </c>
      <c r="N188" t="s">
        <v>1245</v>
      </c>
      <c r="O188" t="s">
        <v>1286</v>
      </c>
      <c r="P188">
        <v>37</v>
      </c>
      <c r="Q188" t="s">
        <v>1240</v>
      </c>
      <c r="R188">
        <v>50</v>
      </c>
      <c r="S188">
        <v>1</v>
      </c>
      <c r="T188" s="10">
        <v>22679.52</v>
      </c>
      <c r="U188" t="s">
        <v>1228</v>
      </c>
      <c r="V188" t="s">
        <v>1289</v>
      </c>
      <c r="W188" t="s">
        <v>1233</v>
      </c>
      <c r="X188">
        <v>0</v>
      </c>
      <c r="Y188" t="s">
        <v>1240</v>
      </c>
      <c r="Z188">
        <v>0</v>
      </c>
      <c r="AA188" t="s">
        <v>1228</v>
      </c>
      <c r="AB188" t="s">
        <v>53</v>
      </c>
      <c r="AC188" t="s">
        <v>1243</v>
      </c>
      <c r="AD188">
        <v>101</v>
      </c>
      <c r="AE188" t="s">
        <v>1232</v>
      </c>
      <c r="AF188" s="10">
        <v>22679.52</v>
      </c>
      <c r="AG188" s="136">
        <f t="shared" si="2"/>
        <v>2267952</v>
      </c>
      <c r="AH188">
        <v>0</v>
      </c>
      <c r="AI188">
        <v>0</v>
      </c>
      <c r="AJ188">
        <v>0</v>
      </c>
      <c r="AK188">
        <v>0</v>
      </c>
      <c r="AL188">
        <v>0</v>
      </c>
    </row>
    <row r="189" spans="1:38">
      <c r="A189" t="s">
        <v>46</v>
      </c>
      <c r="B189" t="s">
        <v>47</v>
      </c>
      <c r="C189">
        <v>1000730</v>
      </c>
      <c r="D189" t="s">
        <v>1234</v>
      </c>
      <c r="E189">
        <v>6508348292</v>
      </c>
      <c r="F189">
        <v>70</v>
      </c>
      <c r="G189">
        <v>2001</v>
      </c>
      <c r="H189" t="s">
        <v>1223</v>
      </c>
      <c r="I189">
        <v>57</v>
      </c>
      <c r="J189" t="s">
        <v>1224</v>
      </c>
      <c r="K189" t="s">
        <v>1235</v>
      </c>
      <c r="L189">
        <v>570301003</v>
      </c>
      <c r="M189">
        <v>1206933</v>
      </c>
      <c r="N189" t="s">
        <v>1246</v>
      </c>
      <c r="O189" t="s">
        <v>1286</v>
      </c>
      <c r="P189">
        <v>3</v>
      </c>
      <c r="Q189" t="s">
        <v>1240</v>
      </c>
      <c r="R189">
        <v>176</v>
      </c>
      <c r="S189">
        <v>1</v>
      </c>
      <c r="T189" s="10">
        <v>2488.7800000000002</v>
      </c>
      <c r="U189" t="s">
        <v>1228</v>
      </c>
      <c r="V189" t="s">
        <v>1289</v>
      </c>
      <c r="W189" t="s">
        <v>1233</v>
      </c>
      <c r="X189">
        <v>0</v>
      </c>
      <c r="Y189" t="s">
        <v>1240</v>
      </c>
      <c r="Z189">
        <v>0</v>
      </c>
      <c r="AA189" t="s">
        <v>1228</v>
      </c>
      <c r="AB189" t="s">
        <v>53</v>
      </c>
      <c r="AC189" t="s">
        <v>1243</v>
      </c>
      <c r="AD189">
        <v>101</v>
      </c>
      <c r="AE189" t="s">
        <v>1232</v>
      </c>
      <c r="AF189" s="10">
        <v>2488.7800000000002</v>
      </c>
      <c r="AG189" s="136">
        <f t="shared" si="2"/>
        <v>248878.00000000003</v>
      </c>
      <c r="AH189">
        <v>0</v>
      </c>
      <c r="AI189">
        <v>0</v>
      </c>
      <c r="AJ189">
        <v>0</v>
      </c>
      <c r="AK189">
        <v>0</v>
      </c>
      <c r="AL189">
        <v>0</v>
      </c>
    </row>
    <row r="190" spans="1:38">
      <c r="A190" t="s">
        <v>46</v>
      </c>
      <c r="B190" t="s">
        <v>47</v>
      </c>
      <c r="C190">
        <v>1000730</v>
      </c>
      <c r="D190" t="s">
        <v>1234</v>
      </c>
      <c r="E190">
        <v>6508348292</v>
      </c>
      <c r="F190">
        <v>80</v>
      </c>
      <c r="G190">
        <v>2001</v>
      </c>
      <c r="H190" t="s">
        <v>1223</v>
      </c>
      <c r="I190">
        <v>57</v>
      </c>
      <c r="J190" t="s">
        <v>1224</v>
      </c>
      <c r="K190" t="s">
        <v>1235</v>
      </c>
      <c r="L190">
        <v>570301003</v>
      </c>
      <c r="M190">
        <v>1252549</v>
      </c>
      <c r="N190" t="s">
        <v>1248</v>
      </c>
      <c r="O190" t="s">
        <v>1286</v>
      </c>
      <c r="P190">
        <v>5</v>
      </c>
      <c r="Q190" t="s">
        <v>1240</v>
      </c>
      <c r="R190">
        <v>35</v>
      </c>
      <c r="S190">
        <v>1</v>
      </c>
      <c r="T190" s="10">
        <v>7078.75</v>
      </c>
      <c r="U190" t="s">
        <v>1228</v>
      </c>
      <c r="V190" t="s">
        <v>1289</v>
      </c>
      <c r="W190" t="s">
        <v>1233</v>
      </c>
      <c r="X190">
        <v>0</v>
      </c>
      <c r="Y190" t="s">
        <v>1240</v>
      </c>
      <c r="Z190">
        <v>0</v>
      </c>
      <c r="AA190" t="s">
        <v>1228</v>
      </c>
      <c r="AB190" t="s">
        <v>53</v>
      </c>
      <c r="AC190" t="s">
        <v>1243</v>
      </c>
      <c r="AD190">
        <v>101</v>
      </c>
      <c r="AE190" t="s">
        <v>1232</v>
      </c>
      <c r="AF190" s="10">
        <v>7078.75</v>
      </c>
      <c r="AG190" s="136">
        <f t="shared" si="2"/>
        <v>707875</v>
      </c>
      <c r="AH190">
        <v>0</v>
      </c>
      <c r="AI190">
        <v>0</v>
      </c>
      <c r="AJ190">
        <v>0</v>
      </c>
      <c r="AK190">
        <v>0</v>
      </c>
      <c r="AL190">
        <v>0</v>
      </c>
    </row>
    <row r="191" spans="1:38">
      <c r="A191" t="s">
        <v>46</v>
      </c>
      <c r="B191" t="s">
        <v>47</v>
      </c>
      <c r="C191">
        <v>1000730</v>
      </c>
      <c r="D191" t="s">
        <v>1234</v>
      </c>
      <c r="E191">
        <v>6508348292</v>
      </c>
      <c r="F191">
        <v>90</v>
      </c>
      <c r="G191">
        <v>2001</v>
      </c>
      <c r="H191" t="s">
        <v>1223</v>
      </c>
      <c r="I191">
        <v>57</v>
      </c>
      <c r="J191" t="s">
        <v>1224</v>
      </c>
      <c r="K191" t="s">
        <v>1235</v>
      </c>
      <c r="L191">
        <v>570301003</v>
      </c>
      <c r="M191">
        <v>1415350</v>
      </c>
      <c r="N191" t="s">
        <v>1261</v>
      </c>
      <c r="O191" t="s">
        <v>1286</v>
      </c>
      <c r="P191">
        <v>3</v>
      </c>
      <c r="Q191" t="s">
        <v>1240</v>
      </c>
      <c r="R191">
        <v>31</v>
      </c>
      <c r="S191">
        <v>1</v>
      </c>
      <c r="T191" s="10">
        <v>3448.44</v>
      </c>
      <c r="U191" t="s">
        <v>1228</v>
      </c>
      <c r="V191" t="s">
        <v>1289</v>
      </c>
      <c r="W191" t="s">
        <v>1289</v>
      </c>
      <c r="X191">
        <v>3</v>
      </c>
      <c r="Y191" t="s">
        <v>1240</v>
      </c>
      <c r="Z191" s="10">
        <v>3448.44</v>
      </c>
      <c r="AA191" t="s">
        <v>1228</v>
      </c>
      <c r="AB191" t="s">
        <v>53</v>
      </c>
      <c r="AC191" t="s">
        <v>1231</v>
      </c>
      <c r="AD191">
        <v>101</v>
      </c>
      <c r="AE191" t="s">
        <v>1232</v>
      </c>
      <c r="AF191" s="10">
        <v>3448.44</v>
      </c>
      <c r="AG191" s="136">
        <f t="shared" si="2"/>
        <v>344844</v>
      </c>
      <c r="AH191" s="10">
        <v>3448.44</v>
      </c>
      <c r="AI191">
        <v>0</v>
      </c>
      <c r="AJ191">
        <v>0</v>
      </c>
      <c r="AK191">
        <v>0</v>
      </c>
      <c r="AL191">
        <v>0</v>
      </c>
    </row>
    <row r="192" spans="1:38">
      <c r="A192" t="s">
        <v>46</v>
      </c>
      <c r="B192" t="s">
        <v>47</v>
      </c>
      <c r="C192">
        <v>1000730</v>
      </c>
      <c r="D192" t="s">
        <v>1222</v>
      </c>
      <c r="E192">
        <v>6508359747</v>
      </c>
      <c r="F192">
        <v>10</v>
      </c>
      <c r="G192">
        <v>2001</v>
      </c>
      <c r="H192" t="s">
        <v>1223</v>
      </c>
      <c r="I192">
        <v>49</v>
      </c>
      <c r="J192" t="s">
        <v>1224</v>
      </c>
      <c r="K192" t="s">
        <v>1225</v>
      </c>
      <c r="L192">
        <v>490604004</v>
      </c>
      <c r="M192">
        <v>1257819</v>
      </c>
      <c r="N192" t="s">
        <v>1226</v>
      </c>
      <c r="O192" t="s">
        <v>1289</v>
      </c>
      <c r="P192">
        <v>8</v>
      </c>
      <c r="Q192" t="s">
        <v>103</v>
      </c>
      <c r="R192">
        <v>27</v>
      </c>
      <c r="S192">
        <v>1</v>
      </c>
      <c r="T192" s="10">
        <v>25920</v>
      </c>
      <c r="U192" t="s">
        <v>1228</v>
      </c>
      <c r="V192" t="s">
        <v>1290</v>
      </c>
      <c r="W192" t="s">
        <v>1291</v>
      </c>
      <c r="X192">
        <v>8</v>
      </c>
      <c r="Y192" t="s">
        <v>103</v>
      </c>
      <c r="Z192" s="10">
        <v>25920</v>
      </c>
      <c r="AA192" t="s">
        <v>1228</v>
      </c>
      <c r="AB192" t="s">
        <v>53</v>
      </c>
      <c r="AC192" t="s">
        <v>1231</v>
      </c>
      <c r="AD192">
        <v>101</v>
      </c>
      <c r="AE192" t="s">
        <v>1232</v>
      </c>
      <c r="AF192" s="10">
        <v>25920</v>
      </c>
      <c r="AG192" s="136">
        <f t="shared" si="2"/>
        <v>2592000</v>
      </c>
      <c r="AH192" s="10">
        <v>25920</v>
      </c>
      <c r="AI192">
        <v>0</v>
      </c>
      <c r="AJ192">
        <v>0</v>
      </c>
      <c r="AK192">
        <v>0</v>
      </c>
      <c r="AL192">
        <v>0</v>
      </c>
    </row>
    <row r="193" spans="1:38">
      <c r="A193" t="s">
        <v>46</v>
      </c>
      <c r="B193" t="s">
        <v>47</v>
      </c>
      <c r="C193">
        <v>1000730</v>
      </c>
      <c r="D193" t="s">
        <v>1222</v>
      </c>
      <c r="E193">
        <v>6508359747</v>
      </c>
      <c r="F193">
        <v>11</v>
      </c>
      <c r="G193">
        <v>2001</v>
      </c>
      <c r="H193" t="s">
        <v>1223</v>
      </c>
      <c r="I193">
        <v>49</v>
      </c>
      <c r="J193" t="s">
        <v>1224</v>
      </c>
      <c r="K193" t="s">
        <v>1225</v>
      </c>
      <c r="L193">
        <v>490604004</v>
      </c>
      <c r="M193">
        <v>1257819</v>
      </c>
      <c r="N193" t="s">
        <v>1226</v>
      </c>
      <c r="O193" t="s">
        <v>1289</v>
      </c>
      <c r="P193">
        <v>4</v>
      </c>
      <c r="Q193" t="s">
        <v>103</v>
      </c>
      <c r="R193">
        <v>1</v>
      </c>
      <c r="S193">
        <v>1</v>
      </c>
      <c r="T193">
        <v>0</v>
      </c>
      <c r="U193" t="s">
        <v>1228</v>
      </c>
      <c r="V193" t="s">
        <v>1290</v>
      </c>
      <c r="W193" t="s">
        <v>1233</v>
      </c>
      <c r="X193">
        <v>0</v>
      </c>
      <c r="Y193" t="s">
        <v>103</v>
      </c>
      <c r="Z193">
        <v>0</v>
      </c>
      <c r="AA193" t="s">
        <v>1228</v>
      </c>
      <c r="AB193" t="s">
        <v>53</v>
      </c>
      <c r="AC193" t="s">
        <v>1231</v>
      </c>
      <c r="AD193">
        <v>101</v>
      </c>
      <c r="AE193" t="s">
        <v>1232</v>
      </c>
      <c r="AF193">
        <v>0</v>
      </c>
      <c r="AG193" s="136">
        <f t="shared" si="2"/>
        <v>0</v>
      </c>
      <c r="AH193">
        <v>0</v>
      </c>
      <c r="AI193">
        <v>0</v>
      </c>
      <c r="AJ193">
        <v>0</v>
      </c>
      <c r="AK193">
        <v>0</v>
      </c>
      <c r="AL193">
        <v>0</v>
      </c>
    </row>
    <row r="194" spans="1:38">
      <c r="A194" t="s">
        <v>46</v>
      </c>
      <c r="B194" t="s">
        <v>47</v>
      </c>
      <c r="C194">
        <v>1000730</v>
      </c>
      <c r="D194" t="s">
        <v>1222</v>
      </c>
      <c r="E194">
        <v>6508359747</v>
      </c>
      <c r="F194">
        <v>12</v>
      </c>
      <c r="G194">
        <v>2001</v>
      </c>
      <c r="H194" t="s">
        <v>1223</v>
      </c>
      <c r="I194">
        <v>49</v>
      </c>
      <c r="J194" t="s">
        <v>1224</v>
      </c>
      <c r="K194" t="s">
        <v>1225</v>
      </c>
      <c r="L194">
        <v>490604004</v>
      </c>
      <c r="M194">
        <v>1257819</v>
      </c>
      <c r="N194" t="s">
        <v>1226</v>
      </c>
      <c r="O194" t="s">
        <v>1289</v>
      </c>
      <c r="P194">
        <v>2</v>
      </c>
      <c r="Q194" t="s">
        <v>103</v>
      </c>
      <c r="R194">
        <v>1</v>
      </c>
      <c r="S194">
        <v>1</v>
      </c>
      <c r="T194">
        <v>0</v>
      </c>
      <c r="U194" t="s">
        <v>1228</v>
      </c>
      <c r="V194" t="s">
        <v>1290</v>
      </c>
      <c r="W194" t="s">
        <v>1233</v>
      </c>
      <c r="X194">
        <v>0</v>
      </c>
      <c r="Y194" t="s">
        <v>103</v>
      </c>
      <c r="Z194">
        <v>0</v>
      </c>
      <c r="AA194" t="s">
        <v>1228</v>
      </c>
      <c r="AB194" t="s">
        <v>53</v>
      </c>
      <c r="AC194" t="s">
        <v>1231</v>
      </c>
      <c r="AD194">
        <v>101</v>
      </c>
      <c r="AE194" t="s">
        <v>1232</v>
      </c>
      <c r="AF194">
        <v>0</v>
      </c>
      <c r="AG194" s="136">
        <f t="shared" si="2"/>
        <v>0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38">
      <c r="A195" t="s">
        <v>46</v>
      </c>
      <c r="B195" t="s">
        <v>47</v>
      </c>
      <c r="C195">
        <v>1000730</v>
      </c>
      <c r="D195" t="s">
        <v>1222</v>
      </c>
      <c r="E195">
        <v>6508359747</v>
      </c>
      <c r="F195">
        <v>13</v>
      </c>
      <c r="G195">
        <v>2001</v>
      </c>
      <c r="H195" t="s">
        <v>1223</v>
      </c>
      <c r="I195">
        <v>49</v>
      </c>
      <c r="J195" t="s">
        <v>1224</v>
      </c>
      <c r="K195" t="s">
        <v>1225</v>
      </c>
      <c r="L195">
        <v>490604004</v>
      </c>
      <c r="M195">
        <v>1257819</v>
      </c>
      <c r="N195" t="s">
        <v>1226</v>
      </c>
      <c r="O195" t="s">
        <v>1289</v>
      </c>
      <c r="P195">
        <v>2</v>
      </c>
      <c r="Q195" t="s">
        <v>103</v>
      </c>
      <c r="R195">
        <v>1</v>
      </c>
      <c r="S195">
        <v>1</v>
      </c>
      <c r="T195">
        <v>0</v>
      </c>
      <c r="U195" t="s">
        <v>1228</v>
      </c>
      <c r="V195" t="s">
        <v>1290</v>
      </c>
      <c r="W195" t="s">
        <v>1233</v>
      </c>
      <c r="X195">
        <v>0</v>
      </c>
      <c r="Y195" t="s">
        <v>103</v>
      </c>
      <c r="Z195">
        <v>0</v>
      </c>
      <c r="AA195" t="s">
        <v>1228</v>
      </c>
      <c r="AB195" t="s">
        <v>53</v>
      </c>
      <c r="AC195" t="s">
        <v>1231</v>
      </c>
      <c r="AD195">
        <v>101</v>
      </c>
      <c r="AE195" t="s">
        <v>1232</v>
      </c>
      <c r="AF195">
        <v>0</v>
      </c>
      <c r="AG195" s="136">
        <f t="shared" ref="AG195:AG258" si="3">+AF195*100</f>
        <v>0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>
      <c r="A196" t="s">
        <v>46</v>
      </c>
      <c r="B196" t="s">
        <v>47</v>
      </c>
      <c r="C196">
        <v>1000730</v>
      </c>
      <c r="D196" t="s">
        <v>1234</v>
      </c>
      <c r="E196">
        <v>6508361253</v>
      </c>
      <c r="F196">
        <v>10</v>
      </c>
      <c r="G196">
        <v>2001</v>
      </c>
      <c r="H196" t="s">
        <v>1223</v>
      </c>
      <c r="I196">
        <v>57</v>
      </c>
      <c r="J196" t="s">
        <v>1224</v>
      </c>
      <c r="K196" t="s">
        <v>1235</v>
      </c>
      <c r="L196">
        <v>570301003</v>
      </c>
      <c r="M196">
        <v>107162</v>
      </c>
      <c r="N196" t="s">
        <v>1236</v>
      </c>
      <c r="O196" t="s">
        <v>1289</v>
      </c>
      <c r="P196">
        <v>5</v>
      </c>
      <c r="Q196" t="s">
        <v>110</v>
      </c>
      <c r="R196">
        <v>14</v>
      </c>
      <c r="S196">
        <v>1</v>
      </c>
      <c r="T196" s="10">
        <v>5752.6</v>
      </c>
      <c r="U196" t="s">
        <v>1228</v>
      </c>
      <c r="V196" t="s">
        <v>1290</v>
      </c>
      <c r="W196" t="s">
        <v>1290</v>
      </c>
      <c r="X196">
        <v>5</v>
      </c>
      <c r="Y196" t="s">
        <v>110</v>
      </c>
      <c r="Z196" s="10">
        <v>5752.6</v>
      </c>
      <c r="AA196" t="s">
        <v>1228</v>
      </c>
      <c r="AB196" t="s">
        <v>53</v>
      </c>
      <c r="AC196" t="s">
        <v>1231</v>
      </c>
      <c r="AD196">
        <v>101</v>
      </c>
      <c r="AE196" t="s">
        <v>1232</v>
      </c>
      <c r="AF196" s="10">
        <v>5752.6</v>
      </c>
      <c r="AG196" s="136">
        <f t="shared" si="3"/>
        <v>575260</v>
      </c>
      <c r="AH196" s="10">
        <v>5752.6</v>
      </c>
      <c r="AI196">
        <v>0</v>
      </c>
      <c r="AJ196">
        <v>0</v>
      </c>
      <c r="AK196">
        <v>0</v>
      </c>
      <c r="AL196">
        <v>0</v>
      </c>
    </row>
    <row r="197" spans="1:38">
      <c r="A197" t="s">
        <v>46</v>
      </c>
      <c r="B197" t="s">
        <v>47</v>
      </c>
      <c r="C197">
        <v>1000730</v>
      </c>
      <c r="D197" t="s">
        <v>1234</v>
      </c>
      <c r="E197">
        <v>6508361253</v>
      </c>
      <c r="F197">
        <v>20</v>
      </c>
      <c r="G197">
        <v>2001</v>
      </c>
      <c r="H197" t="s">
        <v>1223</v>
      </c>
      <c r="I197">
        <v>57</v>
      </c>
      <c r="J197" t="s">
        <v>1224</v>
      </c>
      <c r="K197" t="s">
        <v>1235</v>
      </c>
      <c r="L197">
        <v>570301003</v>
      </c>
      <c r="M197">
        <v>225516</v>
      </c>
      <c r="N197" t="s">
        <v>1238</v>
      </c>
      <c r="O197" t="s">
        <v>1289</v>
      </c>
      <c r="P197">
        <v>2</v>
      </c>
      <c r="Q197" t="s">
        <v>110</v>
      </c>
      <c r="R197">
        <v>21</v>
      </c>
      <c r="S197">
        <v>1</v>
      </c>
      <c r="T197" s="10">
        <v>3008.88</v>
      </c>
      <c r="U197" t="s">
        <v>1228</v>
      </c>
      <c r="V197" t="s">
        <v>1290</v>
      </c>
      <c r="W197" t="s">
        <v>1290</v>
      </c>
      <c r="X197">
        <v>2</v>
      </c>
      <c r="Y197" t="s">
        <v>110</v>
      </c>
      <c r="Z197" s="10">
        <v>3008.88</v>
      </c>
      <c r="AA197" t="s">
        <v>1228</v>
      </c>
      <c r="AB197" t="s">
        <v>53</v>
      </c>
      <c r="AC197" t="s">
        <v>1231</v>
      </c>
      <c r="AD197">
        <v>101</v>
      </c>
      <c r="AE197" t="s">
        <v>1232</v>
      </c>
      <c r="AF197" s="10">
        <v>3008.88</v>
      </c>
      <c r="AG197" s="136">
        <f t="shared" si="3"/>
        <v>300888</v>
      </c>
      <c r="AH197" s="10">
        <v>3008.88</v>
      </c>
      <c r="AI197">
        <v>0</v>
      </c>
      <c r="AJ197">
        <v>0</v>
      </c>
      <c r="AK197">
        <v>0</v>
      </c>
      <c r="AL197">
        <v>0</v>
      </c>
    </row>
    <row r="198" spans="1:38">
      <c r="A198" t="s">
        <v>46</v>
      </c>
      <c r="B198" t="s">
        <v>47</v>
      </c>
      <c r="C198">
        <v>1000730</v>
      </c>
      <c r="D198" t="s">
        <v>1234</v>
      </c>
      <c r="E198">
        <v>6508361253</v>
      </c>
      <c r="F198">
        <v>30</v>
      </c>
      <c r="G198">
        <v>2001</v>
      </c>
      <c r="H198" t="s">
        <v>1223</v>
      </c>
      <c r="I198">
        <v>57</v>
      </c>
      <c r="J198" t="s">
        <v>1224</v>
      </c>
      <c r="K198" t="s">
        <v>1235</v>
      </c>
      <c r="L198">
        <v>570301003</v>
      </c>
      <c r="M198">
        <v>1206928</v>
      </c>
      <c r="N198" t="s">
        <v>1239</v>
      </c>
      <c r="O198" t="s">
        <v>1289</v>
      </c>
      <c r="P198">
        <v>56</v>
      </c>
      <c r="Q198" t="s">
        <v>1240</v>
      </c>
      <c r="R198">
        <v>115</v>
      </c>
      <c r="S198">
        <v>1</v>
      </c>
      <c r="T198" s="10">
        <v>46738.94</v>
      </c>
      <c r="U198" t="s">
        <v>1228</v>
      </c>
      <c r="V198" t="s">
        <v>1290</v>
      </c>
      <c r="W198" t="s">
        <v>1290</v>
      </c>
      <c r="X198">
        <v>4</v>
      </c>
      <c r="Y198" t="s">
        <v>1240</v>
      </c>
      <c r="Z198" s="10">
        <v>3338.5</v>
      </c>
      <c r="AA198" t="s">
        <v>1228</v>
      </c>
      <c r="AB198" t="s">
        <v>53</v>
      </c>
      <c r="AC198" t="s">
        <v>1231</v>
      </c>
      <c r="AD198">
        <v>101</v>
      </c>
      <c r="AE198" t="s">
        <v>1232</v>
      </c>
      <c r="AF198" s="10">
        <v>46738.94</v>
      </c>
      <c r="AG198" s="136">
        <f t="shared" si="3"/>
        <v>4673894</v>
      </c>
      <c r="AH198" s="10">
        <v>3338.5</v>
      </c>
      <c r="AI198">
        <v>0</v>
      </c>
      <c r="AJ198">
        <v>0</v>
      </c>
      <c r="AK198">
        <v>0</v>
      </c>
      <c r="AL198">
        <v>0</v>
      </c>
    </row>
    <row r="199" spans="1:38">
      <c r="A199" t="s">
        <v>46</v>
      </c>
      <c r="B199" t="s">
        <v>47</v>
      </c>
      <c r="C199">
        <v>1000730</v>
      </c>
      <c r="D199" t="s">
        <v>1234</v>
      </c>
      <c r="E199">
        <v>6508361253</v>
      </c>
      <c r="F199">
        <v>40</v>
      </c>
      <c r="G199">
        <v>2001</v>
      </c>
      <c r="H199" t="s">
        <v>1223</v>
      </c>
      <c r="I199">
        <v>57</v>
      </c>
      <c r="J199" t="s">
        <v>1224</v>
      </c>
      <c r="K199" t="s">
        <v>1235</v>
      </c>
      <c r="L199">
        <v>570301003</v>
      </c>
      <c r="M199">
        <v>1206929</v>
      </c>
      <c r="N199" t="s">
        <v>1241</v>
      </c>
      <c r="O199" t="s">
        <v>1289</v>
      </c>
      <c r="P199">
        <v>57</v>
      </c>
      <c r="Q199" t="s">
        <v>1240</v>
      </c>
      <c r="R199">
        <v>48</v>
      </c>
      <c r="S199">
        <v>1</v>
      </c>
      <c r="T199" s="10">
        <v>37638.6</v>
      </c>
      <c r="U199" t="s">
        <v>1228</v>
      </c>
      <c r="V199" t="s">
        <v>1290</v>
      </c>
      <c r="W199" t="s">
        <v>1290</v>
      </c>
      <c r="X199">
        <v>31</v>
      </c>
      <c r="Y199" t="s">
        <v>1240</v>
      </c>
      <c r="Z199" s="10">
        <v>20470.12</v>
      </c>
      <c r="AA199" t="s">
        <v>1228</v>
      </c>
      <c r="AB199" t="s">
        <v>53</v>
      </c>
      <c r="AC199" t="s">
        <v>1231</v>
      </c>
      <c r="AD199">
        <v>101</v>
      </c>
      <c r="AE199" t="s">
        <v>1232</v>
      </c>
      <c r="AF199" s="10">
        <v>37638.6</v>
      </c>
      <c r="AG199" s="136">
        <f t="shared" si="3"/>
        <v>3763860</v>
      </c>
      <c r="AH199" s="10">
        <v>20470.12</v>
      </c>
      <c r="AI199">
        <v>0</v>
      </c>
      <c r="AJ199">
        <v>0</v>
      </c>
      <c r="AK199">
        <v>0</v>
      </c>
      <c r="AL199">
        <v>0</v>
      </c>
    </row>
    <row r="200" spans="1:38">
      <c r="A200" t="s">
        <v>46</v>
      </c>
      <c r="B200" t="s">
        <v>47</v>
      </c>
      <c r="C200">
        <v>1000730</v>
      </c>
      <c r="D200" t="s">
        <v>1234</v>
      </c>
      <c r="E200">
        <v>6508361253</v>
      </c>
      <c r="F200">
        <v>50</v>
      </c>
      <c r="G200">
        <v>2001</v>
      </c>
      <c r="H200" t="s">
        <v>1223</v>
      </c>
      <c r="I200">
        <v>57</v>
      </c>
      <c r="J200" t="s">
        <v>1224</v>
      </c>
      <c r="K200" t="s">
        <v>1235</v>
      </c>
      <c r="L200">
        <v>570301003</v>
      </c>
      <c r="M200">
        <v>1206930</v>
      </c>
      <c r="N200" t="s">
        <v>1242</v>
      </c>
      <c r="O200" t="s">
        <v>1289</v>
      </c>
      <c r="P200">
        <v>18</v>
      </c>
      <c r="Q200" t="s">
        <v>1240</v>
      </c>
      <c r="R200">
        <v>95</v>
      </c>
      <c r="S200">
        <v>1</v>
      </c>
      <c r="T200" s="10">
        <v>15431.04</v>
      </c>
      <c r="U200" t="s">
        <v>1228</v>
      </c>
      <c r="V200" t="s">
        <v>1290</v>
      </c>
      <c r="W200" t="s">
        <v>1233</v>
      </c>
      <c r="X200">
        <v>0</v>
      </c>
      <c r="Y200" t="s">
        <v>1240</v>
      </c>
      <c r="Z200">
        <v>0</v>
      </c>
      <c r="AA200" t="s">
        <v>1228</v>
      </c>
      <c r="AB200" t="s">
        <v>53</v>
      </c>
      <c r="AC200" t="s">
        <v>1243</v>
      </c>
      <c r="AD200">
        <v>101</v>
      </c>
      <c r="AE200" t="s">
        <v>1232</v>
      </c>
      <c r="AF200" s="10">
        <v>15431.04</v>
      </c>
      <c r="AG200" s="136">
        <f t="shared" si="3"/>
        <v>1543104</v>
      </c>
      <c r="AH200">
        <v>0</v>
      </c>
      <c r="AI200">
        <v>0</v>
      </c>
      <c r="AJ200">
        <v>0</v>
      </c>
      <c r="AK200">
        <v>0</v>
      </c>
      <c r="AL200">
        <v>0</v>
      </c>
    </row>
    <row r="201" spans="1:38">
      <c r="A201" t="s">
        <v>46</v>
      </c>
      <c r="B201" t="s">
        <v>47</v>
      </c>
      <c r="C201">
        <v>1000730</v>
      </c>
      <c r="D201" t="s">
        <v>1234</v>
      </c>
      <c r="E201">
        <v>6508361253</v>
      </c>
      <c r="F201">
        <v>60</v>
      </c>
      <c r="G201">
        <v>2001</v>
      </c>
      <c r="H201" t="s">
        <v>1223</v>
      </c>
      <c r="I201">
        <v>57</v>
      </c>
      <c r="J201" t="s">
        <v>1224</v>
      </c>
      <c r="K201" t="s">
        <v>1235</v>
      </c>
      <c r="L201">
        <v>570301003</v>
      </c>
      <c r="M201">
        <v>1206931</v>
      </c>
      <c r="N201" t="s">
        <v>1244</v>
      </c>
      <c r="O201" t="s">
        <v>1289</v>
      </c>
      <c r="P201">
        <v>56</v>
      </c>
      <c r="Q201" t="s">
        <v>1240</v>
      </c>
      <c r="R201">
        <v>48</v>
      </c>
      <c r="S201">
        <v>1</v>
      </c>
      <c r="T201" s="10">
        <v>33081.75</v>
      </c>
      <c r="U201" t="s">
        <v>1228</v>
      </c>
      <c r="V201" t="s">
        <v>1290</v>
      </c>
      <c r="W201" t="s">
        <v>1290</v>
      </c>
      <c r="X201">
        <v>3</v>
      </c>
      <c r="Y201" t="s">
        <v>1240</v>
      </c>
      <c r="Z201" s="10">
        <v>1772.24</v>
      </c>
      <c r="AA201" t="s">
        <v>1228</v>
      </c>
      <c r="AB201" t="s">
        <v>53</v>
      </c>
      <c r="AC201" t="s">
        <v>1231</v>
      </c>
      <c r="AD201">
        <v>101</v>
      </c>
      <c r="AE201" t="s">
        <v>1232</v>
      </c>
      <c r="AF201" s="10">
        <v>33081.75</v>
      </c>
      <c r="AG201" s="136">
        <f t="shared" si="3"/>
        <v>3308175</v>
      </c>
      <c r="AH201" s="10">
        <v>1772.24</v>
      </c>
      <c r="AI201">
        <v>0</v>
      </c>
      <c r="AJ201">
        <v>0</v>
      </c>
      <c r="AK201">
        <v>0</v>
      </c>
      <c r="AL201">
        <v>0</v>
      </c>
    </row>
    <row r="202" spans="1:38">
      <c r="A202" t="s">
        <v>46</v>
      </c>
      <c r="B202" t="s">
        <v>47</v>
      </c>
      <c r="C202">
        <v>1000730</v>
      </c>
      <c r="D202" t="s">
        <v>1234</v>
      </c>
      <c r="E202">
        <v>6508361253</v>
      </c>
      <c r="F202">
        <v>70</v>
      </c>
      <c r="G202">
        <v>2001</v>
      </c>
      <c r="H202" t="s">
        <v>1223</v>
      </c>
      <c r="I202">
        <v>57</v>
      </c>
      <c r="J202" t="s">
        <v>1224</v>
      </c>
      <c r="K202" t="s">
        <v>1235</v>
      </c>
      <c r="L202">
        <v>570301003</v>
      </c>
      <c r="M202">
        <v>1206932</v>
      </c>
      <c r="N202" t="s">
        <v>1245</v>
      </c>
      <c r="O202" t="s">
        <v>1289</v>
      </c>
      <c r="P202">
        <v>26</v>
      </c>
      <c r="Q202" t="s">
        <v>1240</v>
      </c>
      <c r="R202">
        <v>50</v>
      </c>
      <c r="S202">
        <v>1</v>
      </c>
      <c r="T202" s="10">
        <v>15936.96</v>
      </c>
      <c r="U202" t="s">
        <v>1228</v>
      </c>
      <c r="V202" t="s">
        <v>1290</v>
      </c>
      <c r="W202" t="s">
        <v>1233</v>
      </c>
      <c r="X202">
        <v>0</v>
      </c>
      <c r="Y202" t="s">
        <v>1240</v>
      </c>
      <c r="Z202">
        <v>0</v>
      </c>
      <c r="AA202" t="s">
        <v>1228</v>
      </c>
      <c r="AB202" t="s">
        <v>53</v>
      </c>
      <c r="AC202" t="s">
        <v>1243</v>
      </c>
      <c r="AD202">
        <v>101</v>
      </c>
      <c r="AE202" t="s">
        <v>1232</v>
      </c>
      <c r="AF202" s="10">
        <v>15936.96</v>
      </c>
      <c r="AG202" s="136">
        <f t="shared" si="3"/>
        <v>1593696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>
      <c r="A203" t="s">
        <v>46</v>
      </c>
      <c r="B203" t="s">
        <v>47</v>
      </c>
      <c r="C203">
        <v>1000730</v>
      </c>
      <c r="D203" t="s">
        <v>1234</v>
      </c>
      <c r="E203">
        <v>6508361253</v>
      </c>
      <c r="F203">
        <v>80</v>
      </c>
      <c r="G203">
        <v>2001</v>
      </c>
      <c r="H203" t="s">
        <v>1223</v>
      </c>
      <c r="I203">
        <v>57</v>
      </c>
      <c r="J203" t="s">
        <v>1224</v>
      </c>
      <c r="K203" t="s">
        <v>1235</v>
      </c>
      <c r="L203">
        <v>570301003</v>
      </c>
      <c r="M203">
        <v>1206933</v>
      </c>
      <c r="N203" t="s">
        <v>1246</v>
      </c>
      <c r="O203" t="s">
        <v>1289</v>
      </c>
      <c r="P203">
        <v>10</v>
      </c>
      <c r="Q203" t="s">
        <v>1240</v>
      </c>
      <c r="R203">
        <v>176</v>
      </c>
      <c r="S203">
        <v>1</v>
      </c>
      <c r="T203" s="10">
        <v>8295.94</v>
      </c>
      <c r="U203" t="s">
        <v>1228</v>
      </c>
      <c r="V203" t="s">
        <v>1290</v>
      </c>
      <c r="W203" t="s">
        <v>1233</v>
      </c>
      <c r="X203">
        <v>0</v>
      </c>
      <c r="Y203" t="s">
        <v>1240</v>
      </c>
      <c r="Z203">
        <v>0</v>
      </c>
      <c r="AA203" t="s">
        <v>1228</v>
      </c>
      <c r="AB203" t="s">
        <v>53</v>
      </c>
      <c r="AC203" t="s">
        <v>1243</v>
      </c>
      <c r="AD203">
        <v>101</v>
      </c>
      <c r="AE203" t="s">
        <v>1232</v>
      </c>
      <c r="AF203" s="10">
        <v>8295.94</v>
      </c>
      <c r="AG203" s="136">
        <f t="shared" si="3"/>
        <v>829594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>
      <c r="A204" t="s">
        <v>46</v>
      </c>
      <c r="B204" t="s">
        <v>47</v>
      </c>
      <c r="C204">
        <v>1000730</v>
      </c>
      <c r="D204" t="s">
        <v>1234</v>
      </c>
      <c r="E204">
        <v>6508361253</v>
      </c>
      <c r="F204">
        <v>90</v>
      </c>
      <c r="G204">
        <v>2001</v>
      </c>
      <c r="H204" t="s">
        <v>1223</v>
      </c>
      <c r="I204">
        <v>57</v>
      </c>
      <c r="J204" t="s">
        <v>1224</v>
      </c>
      <c r="K204" t="s">
        <v>1235</v>
      </c>
      <c r="L204">
        <v>570301003</v>
      </c>
      <c r="M204">
        <v>1252549</v>
      </c>
      <c r="N204" t="s">
        <v>1248</v>
      </c>
      <c r="O204" t="s">
        <v>1289</v>
      </c>
      <c r="P204">
        <v>11</v>
      </c>
      <c r="Q204" t="s">
        <v>1240</v>
      </c>
      <c r="R204">
        <v>35</v>
      </c>
      <c r="S204">
        <v>1</v>
      </c>
      <c r="T204" s="10">
        <v>15573.25</v>
      </c>
      <c r="U204" t="s">
        <v>1228</v>
      </c>
      <c r="V204" t="s">
        <v>1290</v>
      </c>
      <c r="W204" t="s">
        <v>1290</v>
      </c>
      <c r="X204">
        <v>11</v>
      </c>
      <c r="Y204" t="s">
        <v>1240</v>
      </c>
      <c r="Z204" s="10">
        <v>15573.25</v>
      </c>
      <c r="AA204" t="s">
        <v>1228</v>
      </c>
      <c r="AB204" t="s">
        <v>53</v>
      </c>
      <c r="AC204" t="s">
        <v>1231</v>
      </c>
      <c r="AD204">
        <v>101</v>
      </c>
      <c r="AE204" t="s">
        <v>1232</v>
      </c>
      <c r="AF204" s="10">
        <v>15573.25</v>
      </c>
      <c r="AG204" s="136">
        <f t="shared" si="3"/>
        <v>1557325</v>
      </c>
      <c r="AH204" s="10">
        <v>15573.25</v>
      </c>
      <c r="AI204">
        <v>0</v>
      </c>
      <c r="AJ204">
        <v>0</v>
      </c>
      <c r="AK204">
        <v>0</v>
      </c>
      <c r="AL204">
        <v>0</v>
      </c>
    </row>
    <row r="205" spans="1:38">
      <c r="A205" t="s">
        <v>46</v>
      </c>
      <c r="B205" t="s">
        <v>47</v>
      </c>
      <c r="C205">
        <v>1000730</v>
      </c>
      <c r="D205" t="s">
        <v>1222</v>
      </c>
      <c r="E205">
        <v>6508373956</v>
      </c>
      <c r="F205">
        <v>10</v>
      </c>
      <c r="G205">
        <v>2001</v>
      </c>
      <c r="H205" t="s">
        <v>1223</v>
      </c>
      <c r="I205">
        <v>49</v>
      </c>
      <c r="J205" t="s">
        <v>1224</v>
      </c>
      <c r="K205" t="s">
        <v>1225</v>
      </c>
      <c r="L205">
        <v>490604004</v>
      </c>
      <c r="M205">
        <v>1257819</v>
      </c>
      <c r="N205" t="s">
        <v>1226</v>
      </c>
      <c r="O205" t="s">
        <v>1292</v>
      </c>
      <c r="P205">
        <v>9</v>
      </c>
      <c r="Q205" t="s">
        <v>103</v>
      </c>
      <c r="R205">
        <v>27</v>
      </c>
      <c r="S205">
        <v>1</v>
      </c>
      <c r="T205" s="10">
        <v>29160</v>
      </c>
      <c r="U205" t="s">
        <v>1228</v>
      </c>
      <c r="V205" t="s">
        <v>1293</v>
      </c>
      <c r="W205" t="s">
        <v>1294</v>
      </c>
      <c r="X205">
        <v>9</v>
      </c>
      <c r="Y205" t="s">
        <v>103</v>
      </c>
      <c r="Z205" s="10">
        <v>29160</v>
      </c>
      <c r="AA205" t="s">
        <v>1228</v>
      </c>
      <c r="AB205" t="s">
        <v>53</v>
      </c>
      <c r="AC205" t="s">
        <v>1231</v>
      </c>
      <c r="AD205">
        <v>101</v>
      </c>
      <c r="AE205" t="s">
        <v>1232</v>
      </c>
      <c r="AF205" s="10">
        <v>29160</v>
      </c>
      <c r="AG205" s="136">
        <f t="shared" si="3"/>
        <v>2916000</v>
      </c>
      <c r="AH205" s="10">
        <v>29160</v>
      </c>
      <c r="AI205">
        <v>0</v>
      </c>
      <c r="AJ205">
        <v>0</v>
      </c>
      <c r="AK205">
        <v>0</v>
      </c>
      <c r="AL205">
        <v>0</v>
      </c>
    </row>
    <row r="206" spans="1:38">
      <c r="A206" t="s">
        <v>46</v>
      </c>
      <c r="B206" t="s">
        <v>47</v>
      </c>
      <c r="C206">
        <v>1000730</v>
      </c>
      <c r="D206" t="s">
        <v>1222</v>
      </c>
      <c r="E206">
        <v>6508373956</v>
      </c>
      <c r="F206">
        <v>11</v>
      </c>
      <c r="G206">
        <v>2001</v>
      </c>
      <c r="H206" t="s">
        <v>1223</v>
      </c>
      <c r="I206">
        <v>49</v>
      </c>
      <c r="J206" t="s">
        <v>1224</v>
      </c>
      <c r="K206" t="s">
        <v>1225</v>
      </c>
      <c r="L206">
        <v>490604004</v>
      </c>
      <c r="M206">
        <v>1257819</v>
      </c>
      <c r="N206" t="s">
        <v>1226</v>
      </c>
      <c r="O206" t="s">
        <v>1292</v>
      </c>
      <c r="P206">
        <v>1</v>
      </c>
      <c r="Q206" t="s">
        <v>103</v>
      </c>
      <c r="R206">
        <v>1</v>
      </c>
      <c r="S206">
        <v>1</v>
      </c>
      <c r="T206">
        <v>0</v>
      </c>
      <c r="U206" t="s">
        <v>1228</v>
      </c>
      <c r="V206" t="s">
        <v>1293</v>
      </c>
      <c r="W206" t="s">
        <v>1233</v>
      </c>
      <c r="X206">
        <v>0</v>
      </c>
      <c r="Y206" t="s">
        <v>103</v>
      </c>
      <c r="Z206">
        <v>0</v>
      </c>
      <c r="AA206" t="s">
        <v>1228</v>
      </c>
      <c r="AB206" t="s">
        <v>53</v>
      </c>
      <c r="AC206" t="s">
        <v>1231</v>
      </c>
      <c r="AD206">
        <v>101</v>
      </c>
      <c r="AE206" t="s">
        <v>1232</v>
      </c>
      <c r="AF206">
        <v>0</v>
      </c>
      <c r="AG206" s="136">
        <f t="shared" si="3"/>
        <v>0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>
      <c r="A207" t="s">
        <v>46</v>
      </c>
      <c r="B207" t="s">
        <v>47</v>
      </c>
      <c r="C207">
        <v>1000730</v>
      </c>
      <c r="D207" t="s">
        <v>1222</v>
      </c>
      <c r="E207">
        <v>6508373956</v>
      </c>
      <c r="F207">
        <v>12</v>
      </c>
      <c r="G207">
        <v>2001</v>
      </c>
      <c r="H207" t="s">
        <v>1223</v>
      </c>
      <c r="I207">
        <v>49</v>
      </c>
      <c r="J207" t="s">
        <v>1224</v>
      </c>
      <c r="K207" t="s">
        <v>1225</v>
      </c>
      <c r="L207">
        <v>490604004</v>
      </c>
      <c r="M207">
        <v>1257819</v>
      </c>
      <c r="N207" t="s">
        <v>1226</v>
      </c>
      <c r="O207" t="s">
        <v>1292</v>
      </c>
      <c r="P207">
        <v>1</v>
      </c>
      <c r="Q207" t="s">
        <v>103</v>
      </c>
      <c r="R207">
        <v>1</v>
      </c>
      <c r="S207">
        <v>1</v>
      </c>
      <c r="T207">
        <v>0</v>
      </c>
      <c r="U207" t="s">
        <v>1228</v>
      </c>
      <c r="V207" t="s">
        <v>1293</v>
      </c>
      <c r="W207" t="s">
        <v>1233</v>
      </c>
      <c r="X207">
        <v>0</v>
      </c>
      <c r="Y207" t="s">
        <v>103</v>
      </c>
      <c r="Z207">
        <v>0</v>
      </c>
      <c r="AA207" t="s">
        <v>1228</v>
      </c>
      <c r="AB207" t="s">
        <v>53</v>
      </c>
      <c r="AC207" t="s">
        <v>1231</v>
      </c>
      <c r="AD207">
        <v>101</v>
      </c>
      <c r="AE207" t="s">
        <v>1232</v>
      </c>
      <c r="AF207">
        <v>0</v>
      </c>
      <c r="AG207" s="136">
        <f t="shared" si="3"/>
        <v>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>
      <c r="A208" t="s">
        <v>46</v>
      </c>
      <c r="B208" t="s">
        <v>47</v>
      </c>
      <c r="C208">
        <v>1000730</v>
      </c>
      <c r="D208" t="s">
        <v>1222</v>
      </c>
      <c r="E208">
        <v>6508373956</v>
      </c>
      <c r="F208">
        <v>13</v>
      </c>
      <c r="G208">
        <v>2001</v>
      </c>
      <c r="H208" t="s">
        <v>1223</v>
      </c>
      <c r="I208">
        <v>49</v>
      </c>
      <c r="J208" t="s">
        <v>1224</v>
      </c>
      <c r="K208" t="s">
        <v>1225</v>
      </c>
      <c r="L208">
        <v>490604004</v>
      </c>
      <c r="M208">
        <v>1257819</v>
      </c>
      <c r="N208" t="s">
        <v>1226</v>
      </c>
      <c r="O208" t="s">
        <v>1292</v>
      </c>
      <c r="P208">
        <v>2</v>
      </c>
      <c r="Q208" t="s">
        <v>103</v>
      </c>
      <c r="R208">
        <v>1</v>
      </c>
      <c r="S208">
        <v>1</v>
      </c>
      <c r="T208">
        <v>0</v>
      </c>
      <c r="U208" t="s">
        <v>1228</v>
      </c>
      <c r="V208" t="s">
        <v>1293</v>
      </c>
      <c r="W208" t="s">
        <v>1233</v>
      </c>
      <c r="X208">
        <v>0</v>
      </c>
      <c r="Y208" t="s">
        <v>103</v>
      </c>
      <c r="Z208">
        <v>0</v>
      </c>
      <c r="AA208" t="s">
        <v>1228</v>
      </c>
      <c r="AB208" t="s">
        <v>53</v>
      </c>
      <c r="AC208" t="s">
        <v>1231</v>
      </c>
      <c r="AD208">
        <v>101</v>
      </c>
      <c r="AE208" t="s">
        <v>1232</v>
      </c>
      <c r="AF208">
        <v>0</v>
      </c>
      <c r="AG208" s="136">
        <f t="shared" si="3"/>
        <v>0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>
      <c r="A209" t="s">
        <v>46</v>
      </c>
      <c r="B209" t="s">
        <v>47</v>
      </c>
      <c r="C209">
        <v>1000730</v>
      </c>
      <c r="D209" t="s">
        <v>1222</v>
      </c>
      <c r="E209">
        <v>6508373956</v>
      </c>
      <c r="F209">
        <v>14</v>
      </c>
      <c r="G209">
        <v>2001</v>
      </c>
      <c r="H209" t="s">
        <v>1223</v>
      </c>
      <c r="I209">
        <v>49</v>
      </c>
      <c r="J209" t="s">
        <v>1224</v>
      </c>
      <c r="K209" t="s">
        <v>1225</v>
      </c>
      <c r="L209">
        <v>490604004</v>
      </c>
      <c r="M209">
        <v>1257819</v>
      </c>
      <c r="N209" t="s">
        <v>1226</v>
      </c>
      <c r="O209" t="s">
        <v>1292</v>
      </c>
      <c r="P209">
        <v>1</v>
      </c>
      <c r="Q209" t="s">
        <v>103</v>
      </c>
      <c r="R209">
        <v>1</v>
      </c>
      <c r="S209">
        <v>1</v>
      </c>
      <c r="T209">
        <v>0</v>
      </c>
      <c r="U209" t="s">
        <v>1228</v>
      </c>
      <c r="V209" t="s">
        <v>1293</v>
      </c>
      <c r="W209" t="s">
        <v>1233</v>
      </c>
      <c r="X209">
        <v>0</v>
      </c>
      <c r="Y209" t="s">
        <v>103</v>
      </c>
      <c r="Z209">
        <v>0</v>
      </c>
      <c r="AA209" t="s">
        <v>1228</v>
      </c>
      <c r="AB209" t="s">
        <v>53</v>
      </c>
      <c r="AC209" t="s">
        <v>1231</v>
      </c>
      <c r="AD209">
        <v>101</v>
      </c>
      <c r="AE209" t="s">
        <v>1232</v>
      </c>
      <c r="AF209">
        <v>0</v>
      </c>
      <c r="AG209" s="136">
        <f t="shared" si="3"/>
        <v>0</v>
      </c>
      <c r="AH209">
        <v>0</v>
      </c>
      <c r="AI209">
        <v>0</v>
      </c>
      <c r="AJ209">
        <v>0</v>
      </c>
      <c r="AK209">
        <v>0</v>
      </c>
      <c r="AL209">
        <v>0</v>
      </c>
    </row>
    <row r="210" spans="1:38">
      <c r="A210" t="s">
        <v>46</v>
      </c>
      <c r="B210" t="s">
        <v>47</v>
      </c>
      <c r="C210">
        <v>1000730</v>
      </c>
      <c r="D210" t="s">
        <v>1222</v>
      </c>
      <c r="E210">
        <v>6508373956</v>
      </c>
      <c r="F210">
        <v>15</v>
      </c>
      <c r="G210">
        <v>2001</v>
      </c>
      <c r="H210" t="s">
        <v>1223</v>
      </c>
      <c r="I210">
        <v>49</v>
      </c>
      <c r="J210" t="s">
        <v>1224</v>
      </c>
      <c r="K210" t="s">
        <v>1225</v>
      </c>
      <c r="L210">
        <v>490604004</v>
      </c>
      <c r="M210">
        <v>1257819</v>
      </c>
      <c r="N210" t="s">
        <v>1226</v>
      </c>
      <c r="O210" t="s">
        <v>1292</v>
      </c>
      <c r="P210">
        <v>1</v>
      </c>
      <c r="Q210" t="s">
        <v>103</v>
      </c>
      <c r="R210">
        <v>1</v>
      </c>
      <c r="S210">
        <v>1</v>
      </c>
      <c r="T210">
        <v>0</v>
      </c>
      <c r="U210" t="s">
        <v>1228</v>
      </c>
      <c r="V210" t="s">
        <v>1293</v>
      </c>
      <c r="W210" t="s">
        <v>1233</v>
      </c>
      <c r="X210">
        <v>0</v>
      </c>
      <c r="Y210" t="s">
        <v>103</v>
      </c>
      <c r="Z210">
        <v>0</v>
      </c>
      <c r="AA210" t="s">
        <v>1228</v>
      </c>
      <c r="AB210" t="s">
        <v>53</v>
      </c>
      <c r="AC210" t="s">
        <v>1231</v>
      </c>
      <c r="AD210">
        <v>101</v>
      </c>
      <c r="AE210" t="s">
        <v>1232</v>
      </c>
      <c r="AF210">
        <v>0</v>
      </c>
      <c r="AG210" s="136">
        <f t="shared" si="3"/>
        <v>0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>
      <c r="A211" t="s">
        <v>46</v>
      </c>
      <c r="B211" t="s">
        <v>47</v>
      </c>
      <c r="C211">
        <v>1000730</v>
      </c>
      <c r="D211" t="s">
        <v>1222</v>
      </c>
      <c r="E211">
        <v>6508373956</v>
      </c>
      <c r="F211">
        <v>16</v>
      </c>
      <c r="G211">
        <v>2001</v>
      </c>
      <c r="H211" t="s">
        <v>1223</v>
      </c>
      <c r="I211">
        <v>49</v>
      </c>
      <c r="J211" t="s">
        <v>1224</v>
      </c>
      <c r="K211" t="s">
        <v>1225</v>
      </c>
      <c r="L211">
        <v>490604004</v>
      </c>
      <c r="M211">
        <v>1257819</v>
      </c>
      <c r="N211" t="s">
        <v>1226</v>
      </c>
      <c r="O211" t="s">
        <v>1292</v>
      </c>
      <c r="P211">
        <v>3</v>
      </c>
      <c r="Q211" t="s">
        <v>103</v>
      </c>
      <c r="R211">
        <v>1</v>
      </c>
      <c r="S211">
        <v>1</v>
      </c>
      <c r="T211">
        <v>0</v>
      </c>
      <c r="U211" t="s">
        <v>1228</v>
      </c>
      <c r="V211" t="s">
        <v>1293</v>
      </c>
      <c r="W211" t="s">
        <v>1233</v>
      </c>
      <c r="X211">
        <v>0</v>
      </c>
      <c r="Y211" t="s">
        <v>103</v>
      </c>
      <c r="Z211">
        <v>0</v>
      </c>
      <c r="AA211" t="s">
        <v>1228</v>
      </c>
      <c r="AB211" t="s">
        <v>53</v>
      </c>
      <c r="AC211" t="s">
        <v>1231</v>
      </c>
      <c r="AD211">
        <v>101</v>
      </c>
      <c r="AE211" t="s">
        <v>1232</v>
      </c>
      <c r="AF211">
        <v>0</v>
      </c>
      <c r="AG211" s="136">
        <f t="shared" si="3"/>
        <v>0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>
      <c r="A212" t="s">
        <v>46</v>
      </c>
      <c r="B212" t="s">
        <v>47</v>
      </c>
      <c r="C212">
        <v>1000730</v>
      </c>
      <c r="D212" t="s">
        <v>1234</v>
      </c>
      <c r="E212">
        <v>6508375772</v>
      </c>
      <c r="F212">
        <v>10</v>
      </c>
      <c r="G212">
        <v>2001</v>
      </c>
      <c r="H212" t="s">
        <v>1223</v>
      </c>
      <c r="I212">
        <v>57</v>
      </c>
      <c r="J212" t="s">
        <v>1224</v>
      </c>
      <c r="K212" t="s">
        <v>1235</v>
      </c>
      <c r="L212">
        <v>570301003</v>
      </c>
      <c r="M212">
        <v>107162</v>
      </c>
      <c r="N212" t="s">
        <v>1236</v>
      </c>
      <c r="O212" t="s">
        <v>1290</v>
      </c>
      <c r="P212">
        <v>6</v>
      </c>
      <c r="Q212" t="s">
        <v>110</v>
      </c>
      <c r="R212">
        <v>14</v>
      </c>
      <c r="S212">
        <v>1</v>
      </c>
      <c r="T212" s="10">
        <v>6903.12</v>
      </c>
      <c r="U212" t="s">
        <v>1228</v>
      </c>
      <c r="V212" t="s">
        <v>1295</v>
      </c>
      <c r="W212" t="s">
        <v>1295</v>
      </c>
      <c r="X212">
        <v>6</v>
      </c>
      <c r="Y212" t="s">
        <v>110</v>
      </c>
      <c r="Z212" s="10">
        <v>6903.12</v>
      </c>
      <c r="AA212" t="s">
        <v>1228</v>
      </c>
      <c r="AB212" t="s">
        <v>53</v>
      </c>
      <c r="AC212" t="s">
        <v>1231</v>
      </c>
      <c r="AD212">
        <v>101</v>
      </c>
      <c r="AE212" t="s">
        <v>1232</v>
      </c>
      <c r="AF212" s="10">
        <v>6903.12</v>
      </c>
      <c r="AG212" s="136">
        <f t="shared" si="3"/>
        <v>690312</v>
      </c>
      <c r="AH212" s="10">
        <v>6903.12</v>
      </c>
      <c r="AI212">
        <v>0</v>
      </c>
      <c r="AJ212">
        <v>0</v>
      </c>
      <c r="AK212">
        <v>0</v>
      </c>
      <c r="AL212">
        <v>0</v>
      </c>
    </row>
    <row r="213" spans="1:38">
      <c r="A213" t="s">
        <v>46</v>
      </c>
      <c r="B213" t="s">
        <v>47</v>
      </c>
      <c r="C213">
        <v>1000730</v>
      </c>
      <c r="D213" t="s">
        <v>1234</v>
      </c>
      <c r="E213">
        <v>6508375772</v>
      </c>
      <c r="F213">
        <v>20</v>
      </c>
      <c r="G213">
        <v>2001</v>
      </c>
      <c r="H213" t="s">
        <v>1223</v>
      </c>
      <c r="I213">
        <v>57</v>
      </c>
      <c r="J213" t="s">
        <v>1224</v>
      </c>
      <c r="K213" t="s">
        <v>1235</v>
      </c>
      <c r="L213">
        <v>570301003</v>
      </c>
      <c r="M213">
        <v>225516</v>
      </c>
      <c r="N213" t="s">
        <v>1238</v>
      </c>
      <c r="O213" t="s">
        <v>1290</v>
      </c>
      <c r="P213">
        <v>1</v>
      </c>
      <c r="Q213" t="s">
        <v>110</v>
      </c>
      <c r="R213">
        <v>21</v>
      </c>
      <c r="S213">
        <v>1</v>
      </c>
      <c r="T213" s="10">
        <v>1504.44</v>
      </c>
      <c r="U213" t="s">
        <v>1228</v>
      </c>
      <c r="V213" t="s">
        <v>1295</v>
      </c>
      <c r="W213" t="s">
        <v>1295</v>
      </c>
      <c r="X213">
        <v>1</v>
      </c>
      <c r="Y213" t="s">
        <v>110</v>
      </c>
      <c r="Z213" s="10">
        <v>1504.44</v>
      </c>
      <c r="AA213" t="s">
        <v>1228</v>
      </c>
      <c r="AB213" t="s">
        <v>53</v>
      </c>
      <c r="AC213" t="s">
        <v>1231</v>
      </c>
      <c r="AD213">
        <v>101</v>
      </c>
      <c r="AE213" t="s">
        <v>1232</v>
      </c>
      <c r="AF213" s="10">
        <v>1504.44</v>
      </c>
      <c r="AG213" s="136">
        <f t="shared" si="3"/>
        <v>150444</v>
      </c>
      <c r="AH213" s="10">
        <v>1504.44</v>
      </c>
      <c r="AI213">
        <v>0</v>
      </c>
      <c r="AJ213">
        <v>0</v>
      </c>
      <c r="AK213">
        <v>0</v>
      </c>
      <c r="AL213">
        <v>0</v>
      </c>
    </row>
    <row r="214" spans="1:38">
      <c r="A214" t="s">
        <v>46</v>
      </c>
      <c r="B214" t="s">
        <v>47</v>
      </c>
      <c r="C214">
        <v>1000730</v>
      </c>
      <c r="D214" t="s">
        <v>1234</v>
      </c>
      <c r="E214">
        <v>6508375772</v>
      </c>
      <c r="F214">
        <v>30</v>
      </c>
      <c r="G214">
        <v>2001</v>
      </c>
      <c r="H214" t="s">
        <v>1223</v>
      </c>
      <c r="I214">
        <v>57</v>
      </c>
      <c r="J214" t="s">
        <v>1224</v>
      </c>
      <c r="K214" t="s">
        <v>1235</v>
      </c>
      <c r="L214">
        <v>570301003</v>
      </c>
      <c r="M214">
        <v>1206928</v>
      </c>
      <c r="N214" t="s">
        <v>1239</v>
      </c>
      <c r="O214" t="s">
        <v>1290</v>
      </c>
      <c r="P214">
        <v>62</v>
      </c>
      <c r="Q214" t="s">
        <v>1240</v>
      </c>
      <c r="R214">
        <v>115</v>
      </c>
      <c r="S214">
        <v>1</v>
      </c>
      <c r="T214" s="10">
        <v>51746.69</v>
      </c>
      <c r="U214" t="s">
        <v>1228</v>
      </c>
      <c r="V214" t="s">
        <v>1295</v>
      </c>
      <c r="W214" t="s">
        <v>1295</v>
      </c>
      <c r="X214">
        <v>37</v>
      </c>
      <c r="Y214" t="s">
        <v>1240</v>
      </c>
      <c r="Z214" s="10">
        <v>30881.09</v>
      </c>
      <c r="AA214" t="s">
        <v>1228</v>
      </c>
      <c r="AB214" t="s">
        <v>53</v>
      </c>
      <c r="AC214" t="s">
        <v>1231</v>
      </c>
      <c r="AD214">
        <v>101</v>
      </c>
      <c r="AE214" t="s">
        <v>1232</v>
      </c>
      <c r="AF214" s="10">
        <v>51746.69</v>
      </c>
      <c r="AG214" s="136">
        <f t="shared" si="3"/>
        <v>5174669</v>
      </c>
      <c r="AH214" s="10">
        <v>30881.09</v>
      </c>
      <c r="AI214">
        <v>0</v>
      </c>
      <c r="AJ214">
        <v>0</v>
      </c>
      <c r="AK214">
        <v>0</v>
      </c>
      <c r="AL214">
        <v>0</v>
      </c>
    </row>
    <row r="215" spans="1:38">
      <c r="A215" t="s">
        <v>46</v>
      </c>
      <c r="B215" t="s">
        <v>47</v>
      </c>
      <c r="C215">
        <v>1000730</v>
      </c>
      <c r="D215" t="s">
        <v>1234</v>
      </c>
      <c r="E215">
        <v>6508375772</v>
      </c>
      <c r="F215">
        <v>40</v>
      </c>
      <c r="G215">
        <v>2001</v>
      </c>
      <c r="H215" t="s">
        <v>1223</v>
      </c>
      <c r="I215">
        <v>57</v>
      </c>
      <c r="J215" t="s">
        <v>1224</v>
      </c>
      <c r="K215" t="s">
        <v>1235</v>
      </c>
      <c r="L215">
        <v>570301003</v>
      </c>
      <c r="M215">
        <v>1206929</v>
      </c>
      <c r="N215" t="s">
        <v>1241</v>
      </c>
      <c r="O215" t="s">
        <v>1290</v>
      </c>
      <c r="P215">
        <v>24</v>
      </c>
      <c r="Q215" t="s">
        <v>1240</v>
      </c>
      <c r="R215">
        <v>48</v>
      </c>
      <c r="S215">
        <v>1</v>
      </c>
      <c r="T215" s="10">
        <v>15847.83</v>
      </c>
      <c r="U215" t="s">
        <v>1228</v>
      </c>
      <c r="V215" t="s">
        <v>1295</v>
      </c>
      <c r="W215" t="s">
        <v>1295</v>
      </c>
      <c r="X215">
        <v>24</v>
      </c>
      <c r="Y215" t="s">
        <v>1240</v>
      </c>
      <c r="Z215" s="10">
        <v>15847.83</v>
      </c>
      <c r="AA215" t="s">
        <v>1228</v>
      </c>
      <c r="AB215" t="s">
        <v>53</v>
      </c>
      <c r="AC215" t="s">
        <v>1231</v>
      </c>
      <c r="AD215">
        <v>101</v>
      </c>
      <c r="AE215" t="s">
        <v>1232</v>
      </c>
      <c r="AF215" s="10">
        <v>15847.83</v>
      </c>
      <c r="AG215" s="136">
        <f t="shared" si="3"/>
        <v>1584783</v>
      </c>
      <c r="AH215" s="10">
        <v>15847.83</v>
      </c>
      <c r="AI215">
        <v>0</v>
      </c>
      <c r="AJ215">
        <v>0</v>
      </c>
      <c r="AK215">
        <v>0</v>
      </c>
      <c r="AL215">
        <v>0</v>
      </c>
    </row>
    <row r="216" spans="1:38">
      <c r="A216" t="s">
        <v>46</v>
      </c>
      <c r="B216" t="s">
        <v>47</v>
      </c>
      <c r="C216">
        <v>1000730</v>
      </c>
      <c r="D216" t="s">
        <v>1234</v>
      </c>
      <c r="E216">
        <v>6508375772</v>
      </c>
      <c r="F216">
        <v>50</v>
      </c>
      <c r="G216">
        <v>2001</v>
      </c>
      <c r="H216" t="s">
        <v>1223</v>
      </c>
      <c r="I216">
        <v>57</v>
      </c>
      <c r="J216" t="s">
        <v>1224</v>
      </c>
      <c r="K216" t="s">
        <v>1235</v>
      </c>
      <c r="L216">
        <v>570301003</v>
      </c>
      <c r="M216">
        <v>1206930</v>
      </c>
      <c r="N216" t="s">
        <v>1242</v>
      </c>
      <c r="O216" t="s">
        <v>1290</v>
      </c>
      <c r="P216">
        <v>22</v>
      </c>
      <c r="Q216" t="s">
        <v>1240</v>
      </c>
      <c r="R216">
        <v>95</v>
      </c>
      <c r="S216">
        <v>1</v>
      </c>
      <c r="T216" s="10">
        <v>18860.16</v>
      </c>
      <c r="U216" t="s">
        <v>1228</v>
      </c>
      <c r="V216" t="s">
        <v>1295</v>
      </c>
      <c r="W216" t="s">
        <v>1295</v>
      </c>
      <c r="X216">
        <v>22</v>
      </c>
      <c r="Y216" t="s">
        <v>1240</v>
      </c>
      <c r="Z216" s="10">
        <v>18860.16</v>
      </c>
      <c r="AA216" t="s">
        <v>1228</v>
      </c>
      <c r="AB216" t="s">
        <v>53</v>
      </c>
      <c r="AC216" t="s">
        <v>1231</v>
      </c>
      <c r="AD216">
        <v>101</v>
      </c>
      <c r="AE216" t="s">
        <v>1232</v>
      </c>
      <c r="AF216" s="10">
        <v>18860.16</v>
      </c>
      <c r="AG216" s="136">
        <f t="shared" si="3"/>
        <v>1886016</v>
      </c>
      <c r="AH216" s="10">
        <v>18860.16</v>
      </c>
      <c r="AI216">
        <v>0</v>
      </c>
      <c r="AJ216">
        <v>0</v>
      </c>
      <c r="AK216">
        <v>0</v>
      </c>
      <c r="AL216">
        <v>0</v>
      </c>
    </row>
    <row r="217" spans="1:38">
      <c r="A217" t="s">
        <v>46</v>
      </c>
      <c r="B217" t="s">
        <v>47</v>
      </c>
      <c r="C217">
        <v>1000730</v>
      </c>
      <c r="D217" t="s">
        <v>1234</v>
      </c>
      <c r="E217">
        <v>6508375772</v>
      </c>
      <c r="F217">
        <v>60</v>
      </c>
      <c r="G217">
        <v>2001</v>
      </c>
      <c r="H217" t="s">
        <v>1223</v>
      </c>
      <c r="I217">
        <v>57</v>
      </c>
      <c r="J217" t="s">
        <v>1224</v>
      </c>
      <c r="K217" t="s">
        <v>1235</v>
      </c>
      <c r="L217">
        <v>570301003</v>
      </c>
      <c r="M217">
        <v>1206931</v>
      </c>
      <c r="N217" t="s">
        <v>1244</v>
      </c>
      <c r="O217" t="s">
        <v>1290</v>
      </c>
      <c r="P217">
        <v>28</v>
      </c>
      <c r="Q217" t="s">
        <v>1240</v>
      </c>
      <c r="R217">
        <v>48</v>
      </c>
      <c r="S217">
        <v>1</v>
      </c>
      <c r="T217" s="10">
        <v>16553.78</v>
      </c>
      <c r="U217" t="s">
        <v>1228</v>
      </c>
      <c r="V217" t="s">
        <v>1295</v>
      </c>
      <c r="W217" t="s">
        <v>1295</v>
      </c>
      <c r="X217">
        <v>14</v>
      </c>
      <c r="Y217" t="s">
        <v>1240</v>
      </c>
      <c r="Z217" s="10">
        <v>8276.89</v>
      </c>
      <c r="AA217" t="s">
        <v>1228</v>
      </c>
      <c r="AB217" t="s">
        <v>53</v>
      </c>
      <c r="AC217" t="s">
        <v>1231</v>
      </c>
      <c r="AD217">
        <v>101</v>
      </c>
      <c r="AE217" t="s">
        <v>1232</v>
      </c>
      <c r="AF217" s="10">
        <v>16553.78</v>
      </c>
      <c r="AG217" s="136">
        <f t="shared" si="3"/>
        <v>1655378</v>
      </c>
      <c r="AH217" s="10">
        <v>8276.89</v>
      </c>
      <c r="AI217">
        <v>0</v>
      </c>
      <c r="AJ217">
        <v>0</v>
      </c>
      <c r="AK217">
        <v>0</v>
      </c>
      <c r="AL217">
        <v>0</v>
      </c>
    </row>
    <row r="218" spans="1:38">
      <c r="A218" t="s">
        <v>46</v>
      </c>
      <c r="B218" t="s">
        <v>47</v>
      </c>
      <c r="C218">
        <v>1000730</v>
      </c>
      <c r="D218" t="s">
        <v>1234</v>
      </c>
      <c r="E218">
        <v>6508375772</v>
      </c>
      <c r="F218">
        <v>70</v>
      </c>
      <c r="G218">
        <v>2001</v>
      </c>
      <c r="H218" t="s">
        <v>1223</v>
      </c>
      <c r="I218">
        <v>57</v>
      </c>
      <c r="J218" t="s">
        <v>1224</v>
      </c>
      <c r="K218" t="s">
        <v>1235</v>
      </c>
      <c r="L218">
        <v>570301003</v>
      </c>
      <c r="M218">
        <v>1206932</v>
      </c>
      <c r="N218" t="s">
        <v>1245</v>
      </c>
      <c r="O218" t="s">
        <v>1290</v>
      </c>
      <c r="P218">
        <v>46</v>
      </c>
      <c r="Q218" t="s">
        <v>1240</v>
      </c>
      <c r="R218">
        <v>50</v>
      </c>
      <c r="S218">
        <v>1</v>
      </c>
      <c r="T218" s="10">
        <v>28196.16</v>
      </c>
      <c r="U218" t="s">
        <v>1228</v>
      </c>
      <c r="V218" t="s">
        <v>1295</v>
      </c>
      <c r="W218" t="s">
        <v>1233</v>
      </c>
      <c r="X218">
        <v>0</v>
      </c>
      <c r="Y218" t="s">
        <v>1240</v>
      </c>
      <c r="Z218">
        <v>0</v>
      </c>
      <c r="AA218" t="s">
        <v>1228</v>
      </c>
      <c r="AB218" t="s">
        <v>53</v>
      </c>
      <c r="AC218" t="s">
        <v>1243</v>
      </c>
      <c r="AD218">
        <v>101</v>
      </c>
      <c r="AE218" t="s">
        <v>1232</v>
      </c>
      <c r="AF218" s="10">
        <v>28196.16</v>
      </c>
      <c r="AG218" s="136">
        <f t="shared" si="3"/>
        <v>2819616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>
      <c r="A219" t="s">
        <v>46</v>
      </c>
      <c r="B219" t="s">
        <v>47</v>
      </c>
      <c r="C219">
        <v>1000730</v>
      </c>
      <c r="D219" t="s">
        <v>1234</v>
      </c>
      <c r="E219">
        <v>6508375772</v>
      </c>
      <c r="F219">
        <v>80</v>
      </c>
      <c r="G219">
        <v>2001</v>
      </c>
      <c r="H219" t="s">
        <v>1223</v>
      </c>
      <c r="I219">
        <v>57</v>
      </c>
      <c r="J219" t="s">
        <v>1224</v>
      </c>
      <c r="K219" t="s">
        <v>1235</v>
      </c>
      <c r="L219">
        <v>570301003</v>
      </c>
      <c r="M219">
        <v>1206933</v>
      </c>
      <c r="N219" t="s">
        <v>1246</v>
      </c>
      <c r="O219" t="s">
        <v>1290</v>
      </c>
      <c r="P219">
        <v>6</v>
      </c>
      <c r="Q219" t="s">
        <v>1240</v>
      </c>
      <c r="R219">
        <v>176</v>
      </c>
      <c r="S219">
        <v>1</v>
      </c>
      <c r="T219" s="10">
        <v>4987.7</v>
      </c>
      <c r="U219" t="s">
        <v>1228</v>
      </c>
      <c r="V219" t="s">
        <v>1295</v>
      </c>
      <c r="W219" t="s">
        <v>1295</v>
      </c>
      <c r="X219">
        <v>6</v>
      </c>
      <c r="Y219" t="s">
        <v>1240</v>
      </c>
      <c r="Z219" s="10">
        <v>4987.7</v>
      </c>
      <c r="AA219" t="s">
        <v>1228</v>
      </c>
      <c r="AB219" t="s">
        <v>53</v>
      </c>
      <c r="AC219" t="s">
        <v>1231</v>
      </c>
      <c r="AD219">
        <v>101</v>
      </c>
      <c r="AE219" t="s">
        <v>1232</v>
      </c>
      <c r="AF219" s="10">
        <v>4987.7</v>
      </c>
      <c r="AG219" s="136">
        <f t="shared" si="3"/>
        <v>498770</v>
      </c>
      <c r="AH219" s="10">
        <v>4987.7</v>
      </c>
      <c r="AI219">
        <v>0</v>
      </c>
      <c r="AJ219">
        <v>0</v>
      </c>
      <c r="AK219">
        <v>0</v>
      </c>
      <c r="AL219">
        <v>0</v>
      </c>
    </row>
    <row r="220" spans="1:38">
      <c r="A220" t="s">
        <v>46</v>
      </c>
      <c r="B220" t="s">
        <v>47</v>
      </c>
      <c r="C220">
        <v>1000730</v>
      </c>
      <c r="D220" t="s">
        <v>1234</v>
      </c>
      <c r="E220">
        <v>6508375772</v>
      </c>
      <c r="F220">
        <v>90</v>
      </c>
      <c r="G220">
        <v>2001</v>
      </c>
      <c r="H220" t="s">
        <v>1223</v>
      </c>
      <c r="I220">
        <v>57</v>
      </c>
      <c r="J220" t="s">
        <v>1224</v>
      </c>
      <c r="K220" t="s">
        <v>1235</v>
      </c>
      <c r="L220">
        <v>570301003</v>
      </c>
      <c r="M220">
        <v>1252549</v>
      </c>
      <c r="N220" t="s">
        <v>1248</v>
      </c>
      <c r="O220" t="s">
        <v>1290</v>
      </c>
      <c r="P220">
        <v>5</v>
      </c>
      <c r="Q220" t="s">
        <v>1240</v>
      </c>
      <c r="R220">
        <v>35</v>
      </c>
      <c r="S220">
        <v>1</v>
      </c>
      <c r="T220" s="10">
        <v>7078.75</v>
      </c>
      <c r="U220" t="s">
        <v>1228</v>
      </c>
      <c r="V220" t="s">
        <v>1295</v>
      </c>
      <c r="W220" t="s">
        <v>1295</v>
      </c>
      <c r="X220">
        <v>4</v>
      </c>
      <c r="Y220" t="s">
        <v>1240</v>
      </c>
      <c r="Z220" s="10">
        <v>5663</v>
      </c>
      <c r="AA220" t="s">
        <v>1228</v>
      </c>
      <c r="AB220" t="s">
        <v>53</v>
      </c>
      <c r="AC220" t="s">
        <v>1231</v>
      </c>
      <c r="AD220">
        <v>101</v>
      </c>
      <c r="AE220" t="s">
        <v>1232</v>
      </c>
      <c r="AF220" s="10">
        <v>7078.75</v>
      </c>
      <c r="AG220" s="136">
        <f t="shared" si="3"/>
        <v>707875</v>
      </c>
      <c r="AH220" s="10">
        <v>5663</v>
      </c>
      <c r="AI220">
        <v>0</v>
      </c>
      <c r="AJ220">
        <v>0</v>
      </c>
      <c r="AK220">
        <v>0</v>
      </c>
      <c r="AL220">
        <v>0</v>
      </c>
    </row>
    <row r="221" spans="1:38">
      <c r="A221" t="s">
        <v>46</v>
      </c>
      <c r="B221" t="s">
        <v>47</v>
      </c>
      <c r="C221">
        <v>1000730</v>
      </c>
      <c r="D221" t="s">
        <v>1234</v>
      </c>
      <c r="E221">
        <v>6508375772</v>
      </c>
      <c r="F221">
        <v>100</v>
      </c>
      <c r="G221">
        <v>2001</v>
      </c>
      <c r="H221" t="s">
        <v>1223</v>
      </c>
      <c r="I221">
        <v>57</v>
      </c>
      <c r="J221" t="s">
        <v>1224</v>
      </c>
      <c r="K221" t="s">
        <v>1235</v>
      </c>
      <c r="L221">
        <v>570301003</v>
      </c>
      <c r="M221">
        <v>1415350</v>
      </c>
      <c r="N221" t="s">
        <v>1261</v>
      </c>
      <c r="O221" t="s">
        <v>1290</v>
      </c>
      <c r="P221">
        <v>1</v>
      </c>
      <c r="Q221" t="s">
        <v>1240</v>
      </c>
      <c r="R221">
        <v>31</v>
      </c>
      <c r="S221">
        <v>1</v>
      </c>
      <c r="T221" s="10">
        <v>1116</v>
      </c>
      <c r="U221" t="s">
        <v>1228</v>
      </c>
      <c r="V221" t="s">
        <v>1295</v>
      </c>
      <c r="W221" t="s">
        <v>1295</v>
      </c>
      <c r="X221">
        <v>1</v>
      </c>
      <c r="Y221" t="s">
        <v>1240</v>
      </c>
      <c r="Z221" s="10">
        <v>1116</v>
      </c>
      <c r="AA221" t="s">
        <v>1228</v>
      </c>
      <c r="AB221" t="s">
        <v>53</v>
      </c>
      <c r="AC221" t="s">
        <v>1231</v>
      </c>
      <c r="AD221">
        <v>101</v>
      </c>
      <c r="AE221" t="s">
        <v>1232</v>
      </c>
      <c r="AF221" s="10">
        <v>1116</v>
      </c>
      <c r="AG221" s="136">
        <f t="shared" si="3"/>
        <v>111600</v>
      </c>
      <c r="AH221" s="10">
        <v>1116</v>
      </c>
      <c r="AI221">
        <v>0</v>
      </c>
      <c r="AJ221">
        <v>0</v>
      </c>
      <c r="AK221">
        <v>0</v>
      </c>
      <c r="AL221">
        <v>0</v>
      </c>
    </row>
    <row r="222" spans="1:38">
      <c r="A222" t="s">
        <v>46</v>
      </c>
      <c r="B222" t="s">
        <v>47</v>
      </c>
      <c r="C222">
        <v>1000730</v>
      </c>
      <c r="D222" t="s">
        <v>1222</v>
      </c>
      <c r="E222">
        <v>6508385160</v>
      </c>
      <c r="F222">
        <v>10</v>
      </c>
      <c r="G222">
        <v>2001</v>
      </c>
      <c r="H222" t="s">
        <v>1223</v>
      </c>
      <c r="I222">
        <v>49</v>
      </c>
      <c r="J222" t="s">
        <v>1224</v>
      </c>
      <c r="K222" t="s">
        <v>1225</v>
      </c>
      <c r="L222">
        <v>490604004</v>
      </c>
      <c r="M222">
        <v>1257819</v>
      </c>
      <c r="N222" t="s">
        <v>1226</v>
      </c>
      <c r="O222" t="s">
        <v>1296</v>
      </c>
      <c r="P222">
        <v>16</v>
      </c>
      <c r="Q222" t="s">
        <v>103</v>
      </c>
      <c r="R222">
        <v>27</v>
      </c>
      <c r="S222">
        <v>1</v>
      </c>
      <c r="T222" s="10">
        <v>51840</v>
      </c>
      <c r="U222" t="s">
        <v>1228</v>
      </c>
      <c r="V222" t="s">
        <v>1297</v>
      </c>
      <c r="W222" t="s">
        <v>1297</v>
      </c>
      <c r="X222">
        <v>16</v>
      </c>
      <c r="Y222" t="s">
        <v>103</v>
      </c>
      <c r="Z222" s="10">
        <v>51840</v>
      </c>
      <c r="AA222" t="s">
        <v>1228</v>
      </c>
      <c r="AB222" t="s">
        <v>53</v>
      </c>
      <c r="AC222" t="s">
        <v>1231</v>
      </c>
      <c r="AD222">
        <v>101</v>
      </c>
      <c r="AE222" t="s">
        <v>1232</v>
      </c>
      <c r="AF222" s="10">
        <v>51840</v>
      </c>
      <c r="AG222" s="136">
        <f t="shared" si="3"/>
        <v>5184000</v>
      </c>
      <c r="AH222" s="10">
        <v>51840</v>
      </c>
      <c r="AI222">
        <v>0</v>
      </c>
      <c r="AJ222">
        <v>0</v>
      </c>
      <c r="AK222">
        <v>0</v>
      </c>
      <c r="AL222">
        <v>0</v>
      </c>
    </row>
    <row r="223" spans="1:38">
      <c r="A223" t="s">
        <v>46</v>
      </c>
      <c r="B223" t="s">
        <v>47</v>
      </c>
      <c r="C223">
        <v>1000730</v>
      </c>
      <c r="D223" t="s">
        <v>1222</v>
      </c>
      <c r="E223">
        <v>6508385160</v>
      </c>
      <c r="F223">
        <v>11</v>
      </c>
      <c r="G223">
        <v>2001</v>
      </c>
      <c r="H223" t="s">
        <v>1223</v>
      </c>
      <c r="I223">
        <v>49</v>
      </c>
      <c r="J223" t="s">
        <v>1224</v>
      </c>
      <c r="K223" t="s">
        <v>1225</v>
      </c>
      <c r="L223">
        <v>490604004</v>
      </c>
      <c r="M223">
        <v>1257819</v>
      </c>
      <c r="N223" t="s">
        <v>1226</v>
      </c>
      <c r="O223" t="s">
        <v>1296</v>
      </c>
      <c r="P223">
        <v>2</v>
      </c>
      <c r="Q223" t="s">
        <v>103</v>
      </c>
      <c r="R223">
        <v>1</v>
      </c>
      <c r="S223">
        <v>1</v>
      </c>
      <c r="T223">
        <v>0</v>
      </c>
      <c r="U223" t="s">
        <v>1228</v>
      </c>
      <c r="V223" t="s">
        <v>1297</v>
      </c>
      <c r="W223" t="s">
        <v>1233</v>
      </c>
      <c r="X223">
        <v>0</v>
      </c>
      <c r="Y223" t="s">
        <v>103</v>
      </c>
      <c r="Z223">
        <v>0</v>
      </c>
      <c r="AA223" t="s">
        <v>1228</v>
      </c>
      <c r="AB223" t="s">
        <v>53</v>
      </c>
      <c r="AC223" t="s">
        <v>1231</v>
      </c>
      <c r="AD223">
        <v>101</v>
      </c>
      <c r="AE223" t="s">
        <v>1232</v>
      </c>
      <c r="AF223">
        <v>0</v>
      </c>
      <c r="AG223" s="136">
        <f t="shared" si="3"/>
        <v>0</v>
      </c>
      <c r="AH223">
        <v>0</v>
      </c>
      <c r="AI223">
        <v>0</v>
      </c>
      <c r="AJ223">
        <v>0</v>
      </c>
      <c r="AK223">
        <v>0</v>
      </c>
      <c r="AL223">
        <v>0</v>
      </c>
    </row>
    <row r="224" spans="1:38">
      <c r="A224" t="s">
        <v>46</v>
      </c>
      <c r="B224" t="s">
        <v>47</v>
      </c>
      <c r="C224">
        <v>1000730</v>
      </c>
      <c r="D224" t="s">
        <v>1222</v>
      </c>
      <c r="E224">
        <v>6508385160</v>
      </c>
      <c r="F224">
        <v>12</v>
      </c>
      <c r="G224">
        <v>2001</v>
      </c>
      <c r="H224" t="s">
        <v>1223</v>
      </c>
      <c r="I224">
        <v>49</v>
      </c>
      <c r="J224" t="s">
        <v>1224</v>
      </c>
      <c r="K224" t="s">
        <v>1225</v>
      </c>
      <c r="L224">
        <v>490604004</v>
      </c>
      <c r="M224">
        <v>1257819</v>
      </c>
      <c r="N224" t="s">
        <v>1226</v>
      </c>
      <c r="O224" t="s">
        <v>1296</v>
      </c>
      <c r="P224">
        <v>2</v>
      </c>
      <c r="Q224" t="s">
        <v>103</v>
      </c>
      <c r="R224">
        <v>1</v>
      </c>
      <c r="S224">
        <v>1</v>
      </c>
      <c r="T224">
        <v>0</v>
      </c>
      <c r="U224" t="s">
        <v>1228</v>
      </c>
      <c r="V224" t="s">
        <v>1297</v>
      </c>
      <c r="W224" t="s">
        <v>1233</v>
      </c>
      <c r="X224">
        <v>0</v>
      </c>
      <c r="Y224" t="s">
        <v>103</v>
      </c>
      <c r="Z224">
        <v>0</v>
      </c>
      <c r="AA224" t="s">
        <v>1228</v>
      </c>
      <c r="AB224" t="s">
        <v>53</v>
      </c>
      <c r="AC224" t="s">
        <v>1231</v>
      </c>
      <c r="AD224">
        <v>101</v>
      </c>
      <c r="AE224" t="s">
        <v>1232</v>
      </c>
      <c r="AF224">
        <v>0</v>
      </c>
      <c r="AG224" s="136">
        <f t="shared" si="3"/>
        <v>0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>
      <c r="A225" t="s">
        <v>46</v>
      </c>
      <c r="B225" t="s">
        <v>47</v>
      </c>
      <c r="C225">
        <v>1000730</v>
      </c>
      <c r="D225" t="s">
        <v>1222</v>
      </c>
      <c r="E225">
        <v>6508385160</v>
      </c>
      <c r="F225">
        <v>13</v>
      </c>
      <c r="G225">
        <v>2001</v>
      </c>
      <c r="H225" t="s">
        <v>1223</v>
      </c>
      <c r="I225">
        <v>49</v>
      </c>
      <c r="J225" t="s">
        <v>1224</v>
      </c>
      <c r="K225" t="s">
        <v>1225</v>
      </c>
      <c r="L225">
        <v>490604004</v>
      </c>
      <c r="M225">
        <v>1257819</v>
      </c>
      <c r="N225" t="s">
        <v>1226</v>
      </c>
      <c r="O225" t="s">
        <v>1296</v>
      </c>
      <c r="P225">
        <v>2</v>
      </c>
      <c r="Q225" t="s">
        <v>103</v>
      </c>
      <c r="R225">
        <v>1</v>
      </c>
      <c r="S225">
        <v>1</v>
      </c>
      <c r="T225">
        <v>0</v>
      </c>
      <c r="U225" t="s">
        <v>1228</v>
      </c>
      <c r="V225" t="s">
        <v>1297</v>
      </c>
      <c r="W225" t="s">
        <v>1233</v>
      </c>
      <c r="X225">
        <v>0</v>
      </c>
      <c r="Y225" t="s">
        <v>103</v>
      </c>
      <c r="Z225">
        <v>0</v>
      </c>
      <c r="AA225" t="s">
        <v>1228</v>
      </c>
      <c r="AB225" t="s">
        <v>53</v>
      </c>
      <c r="AC225" t="s">
        <v>1231</v>
      </c>
      <c r="AD225">
        <v>101</v>
      </c>
      <c r="AE225" t="s">
        <v>1232</v>
      </c>
      <c r="AF225">
        <v>0</v>
      </c>
      <c r="AG225" s="136">
        <f t="shared" si="3"/>
        <v>0</v>
      </c>
      <c r="AH225">
        <v>0</v>
      </c>
      <c r="AI225">
        <v>0</v>
      </c>
      <c r="AJ225">
        <v>0</v>
      </c>
      <c r="AK225">
        <v>0</v>
      </c>
      <c r="AL225">
        <v>0</v>
      </c>
    </row>
    <row r="226" spans="1:38">
      <c r="A226" t="s">
        <v>46</v>
      </c>
      <c r="B226" t="s">
        <v>47</v>
      </c>
      <c r="C226">
        <v>1000730</v>
      </c>
      <c r="D226" t="s">
        <v>1222</v>
      </c>
      <c r="E226">
        <v>6508385160</v>
      </c>
      <c r="F226">
        <v>14</v>
      </c>
      <c r="G226">
        <v>2001</v>
      </c>
      <c r="H226" t="s">
        <v>1223</v>
      </c>
      <c r="I226">
        <v>49</v>
      </c>
      <c r="J226" t="s">
        <v>1224</v>
      </c>
      <c r="K226" t="s">
        <v>1225</v>
      </c>
      <c r="L226">
        <v>490604004</v>
      </c>
      <c r="M226">
        <v>1257819</v>
      </c>
      <c r="N226" t="s">
        <v>1226</v>
      </c>
      <c r="O226" t="s">
        <v>1296</v>
      </c>
      <c r="P226">
        <v>2</v>
      </c>
      <c r="Q226" t="s">
        <v>103</v>
      </c>
      <c r="R226">
        <v>1</v>
      </c>
      <c r="S226">
        <v>1</v>
      </c>
      <c r="T226">
        <v>0</v>
      </c>
      <c r="U226" t="s">
        <v>1228</v>
      </c>
      <c r="V226" t="s">
        <v>1297</v>
      </c>
      <c r="W226" t="s">
        <v>1233</v>
      </c>
      <c r="X226">
        <v>0</v>
      </c>
      <c r="Y226" t="s">
        <v>103</v>
      </c>
      <c r="Z226">
        <v>0</v>
      </c>
      <c r="AA226" t="s">
        <v>1228</v>
      </c>
      <c r="AB226" t="s">
        <v>53</v>
      </c>
      <c r="AC226" t="s">
        <v>1231</v>
      </c>
      <c r="AD226">
        <v>101</v>
      </c>
      <c r="AE226" t="s">
        <v>1232</v>
      </c>
      <c r="AF226">
        <v>0</v>
      </c>
      <c r="AG226" s="136">
        <f t="shared" si="3"/>
        <v>0</v>
      </c>
      <c r="AH226">
        <v>0</v>
      </c>
      <c r="AI226">
        <v>0</v>
      </c>
      <c r="AJ226">
        <v>0</v>
      </c>
      <c r="AK226">
        <v>0</v>
      </c>
      <c r="AL226">
        <v>0</v>
      </c>
    </row>
    <row r="227" spans="1:38">
      <c r="A227" t="s">
        <v>46</v>
      </c>
      <c r="B227" t="s">
        <v>47</v>
      </c>
      <c r="C227">
        <v>1000730</v>
      </c>
      <c r="D227" t="s">
        <v>1222</v>
      </c>
      <c r="E227">
        <v>6508385160</v>
      </c>
      <c r="F227">
        <v>15</v>
      </c>
      <c r="G227">
        <v>2001</v>
      </c>
      <c r="H227" t="s">
        <v>1223</v>
      </c>
      <c r="I227">
        <v>49</v>
      </c>
      <c r="J227" t="s">
        <v>1224</v>
      </c>
      <c r="K227" t="s">
        <v>1225</v>
      </c>
      <c r="L227">
        <v>490604004</v>
      </c>
      <c r="M227">
        <v>1257819</v>
      </c>
      <c r="N227" t="s">
        <v>1226</v>
      </c>
      <c r="O227" t="s">
        <v>1296</v>
      </c>
      <c r="P227">
        <v>1</v>
      </c>
      <c r="Q227" t="s">
        <v>103</v>
      </c>
      <c r="R227">
        <v>1</v>
      </c>
      <c r="S227">
        <v>1</v>
      </c>
      <c r="T227">
        <v>0</v>
      </c>
      <c r="U227" t="s">
        <v>1228</v>
      </c>
      <c r="V227" t="s">
        <v>1297</v>
      </c>
      <c r="W227" t="s">
        <v>1233</v>
      </c>
      <c r="X227">
        <v>0</v>
      </c>
      <c r="Y227" t="s">
        <v>103</v>
      </c>
      <c r="Z227">
        <v>0</v>
      </c>
      <c r="AA227" t="s">
        <v>1228</v>
      </c>
      <c r="AB227" t="s">
        <v>53</v>
      </c>
      <c r="AC227" t="s">
        <v>1231</v>
      </c>
      <c r="AD227">
        <v>101</v>
      </c>
      <c r="AE227" t="s">
        <v>1232</v>
      </c>
      <c r="AF227">
        <v>0</v>
      </c>
      <c r="AG227" s="136">
        <f t="shared" si="3"/>
        <v>0</v>
      </c>
      <c r="AH227">
        <v>0</v>
      </c>
      <c r="AI227">
        <v>0</v>
      </c>
      <c r="AJ227">
        <v>0</v>
      </c>
      <c r="AK227">
        <v>0</v>
      </c>
      <c r="AL227">
        <v>0</v>
      </c>
    </row>
    <row r="228" spans="1:38">
      <c r="A228" t="s">
        <v>46</v>
      </c>
      <c r="B228" t="s">
        <v>47</v>
      </c>
      <c r="C228">
        <v>1000730</v>
      </c>
      <c r="D228" t="s">
        <v>1222</v>
      </c>
      <c r="E228">
        <v>6508385160</v>
      </c>
      <c r="F228">
        <v>16</v>
      </c>
      <c r="G228">
        <v>2001</v>
      </c>
      <c r="H228" t="s">
        <v>1223</v>
      </c>
      <c r="I228">
        <v>49</v>
      </c>
      <c r="J228" t="s">
        <v>1224</v>
      </c>
      <c r="K228" t="s">
        <v>1225</v>
      </c>
      <c r="L228">
        <v>490604004</v>
      </c>
      <c r="M228">
        <v>1257819</v>
      </c>
      <c r="N228" t="s">
        <v>1226</v>
      </c>
      <c r="O228" t="s">
        <v>1296</v>
      </c>
      <c r="P228">
        <v>1</v>
      </c>
      <c r="Q228" t="s">
        <v>103</v>
      </c>
      <c r="R228">
        <v>1</v>
      </c>
      <c r="S228">
        <v>1</v>
      </c>
      <c r="T228">
        <v>0</v>
      </c>
      <c r="U228" t="s">
        <v>1228</v>
      </c>
      <c r="V228" t="s">
        <v>1297</v>
      </c>
      <c r="W228" t="s">
        <v>1233</v>
      </c>
      <c r="X228">
        <v>0</v>
      </c>
      <c r="Y228" t="s">
        <v>103</v>
      </c>
      <c r="Z228">
        <v>0</v>
      </c>
      <c r="AA228" t="s">
        <v>1228</v>
      </c>
      <c r="AB228" t="s">
        <v>53</v>
      </c>
      <c r="AC228" t="s">
        <v>1231</v>
      </c>
      <c r="AD228">
        <v>101</v>
      </c>
      <c r="AE228" t="s">
        <v>1232</v>
      </c>
      <c r="AF228">
        <v>0</v>
      </c>
      <c r="AG228" s="136">
        <f t="shared" si="3"/>
        <v>0</v>
      </c>
      <c r="AH228">
        <v>0</v>
      </c>
      <c r="AI228">
        <v>0</v>
      </c>
      <c r="AJ228">
        <v>0</v>
      </c>
      <c r="AK228">
        <v>0</v>
      </c>
      <c r="AL228">
        <v>0</v>
      </c>
    </row>
    <row r="229" spans="1:38">
      <c r="A229" t="s">
        <v>46</v>
      </c>
      <c r="B229" t="s">
        <v>47</v>
      </c>
      <c r="C229">
        <v>1000730</v>
      </c>
      <c r="D229" t="s">
        <v>1222</v>
      </c>
      <c r="E229">
        <v>6508385160</v>
      </c>
      <c r="F229">
        <v>17</v>
      </c>
      <c r="G229">
        <v>2001</v>
      </c>
      <c r="H229" t="s">
        <v>1223</v>
      </c>
      <c r="I229">
        <v>49</v>
      </c>
      <c r="J229" t="s">
        <v>1224</v>
      </c>
      <c r="K229" t="s">
        <v>1225</v>
      </c>
      <c r="L229">
        <v>490604004</v>
      </c>
      <c r="M229">
        <v>1257819</v>
      </c>
      <c r="N229" t="s">
        <v>1226</v>
      </c>
      <c r="O229" t="s">
        <v>1296</v>
      </c>
      <c r="P229">
        <v>1</v>
      </c>
      <c r="Q229" t="s">
        <v>103</v>
      </c>
      <c r="R229">
        <v>1</v>
      </c>
      <c r="S229">
        <v>1</v>
      </c>
      <c r="T229">
        <v>0</v>
      </c>
      <c r="U229" t="s">
        <v>1228</v>
      </c>
      <c r="V229" t="s">
        <v>1297</v>
      </c>
      <c r="W229" t="s">
        <v>1233</v>
      </c>
      <c r="X229">
        <v>0</v>
      </c>
      <c r="Y229" t="s">
        <v>103</v>
      </c>
      <c r="Z229">
        <v>0</v>
      </c>
      <c r="AA229" t="s">
        <v>1228</v>
      </c>
      <c r="AB229" t="s">
        <v>53</v>
      </c>
      <c r="AC229" t="s">
        <v>1231</v>
      </c>
      <c r="AD229">
        <v>101</v>
      </c>
      <c r="AE229" t="s">
        <v>1232</v>
      </c>
      <c r="AF229">
        <v>0</v>
      </c>
      <c r="AG229" s="136">
        <f t="shared" si="3"/>
        <v>0</v>
      </c>
      <c r="AH229">
        <v>0</v>
      </c>
      <c r="AI229">
        <v>0</v>
      </c>
      <c r="AJ229">
        <v>0</v>
      </c>
      <c r="AK229">
        <v>0</v>
      </c>
      <c r="AL229">
        <v>0</v>
      </c>
    </row>
    <row r="230" spans="1:38">
      <c r="A230" t="s">
        <v>46</v>
      </c>
      <c r="B230" t="s">
        <v>47</v>
      </c>
      <c r="C230">
        <v>1000730</v>
      </c>
      <c r="D230" t="s">
        <v>1222</v>
      </c>
      <c r="E230">
        <v>6508385160</v>
      </c>
      <c r="F230">
        <v>18</v>
      </c>
      <c r="G230">
        <v>2001</v>
      </c>
      <c r="H230" t="s">
        <v>1223</v>
      </c>
      <c r="I230">
        <v>49</v>
      </c>
      <c r="J230" t="s">
        <v>1224</v>
      </c>
      <c r="K230" t="s">
        <v>1225</v>
      </c>
      <c r="L230">
        <v>490604004</v>
      </c>
      <c r="M230">
        <v>1257819</v>
      </c>
      <c r="N230" t="s">
        <v>1226</v>
      </c>
      <c r="O230" t="s">
        <v>1296</v>
      </c>
      <c r="P230">
        <v>2</v>
      </c>
      <c r="Q230" t="s">
        <v>103</v>
      </c>
      <c r="R230">
        <v>1</v>
      </c>
      <c r="S230">
        <v>1</v>
      </c>
      <c r="T230">
        <v>0</v>
      </c>
      <c r="U230" t="s">
        <v>1228</v>
      </c>
      <c r="V230" t="s">
        <v>1297</v>
      </c>
      <c r="W230" t="s">
        <v>1233</v>
      </c>
      <c r="X230">
        <v>0</v>
      </c>
      <c r="Y230" t="s">
        <v>103</v>
      </c>
      <c r="Z230">
        <v>0</v>
      </c>
      <c r="AA230" t="s">
        <v>1228</v>
      </c>
      <c r="AB230" t="s">
        <v>53</v>
      </c>
      <c r="AC230" t="s">
        <v>1231</v>
      </c>
      <c r="AD230">
        <v>101</v>
      </c>
      <c r="AE230" t="s">
        <v>1232</v>
      </c>
      <c r="AF230">
        <v>0</v>
      </c>
      <c r="AG230" s="136">
        <f t="shared" si="3"/>
        <v>0</v>
      </c>
      <c r="AH230">
        <v>0</v>
      </c>
      <c r="AI230">
        <v>0</v>
      </c>
      <c r="AJ230">
        <v>0</v>
      </c>
      <c r="AK230">
        <v>0</v>
      </c>
      <c r="AL230">
        <v>0</v>
      </c>
    </row>
    <row r="231" spans="1:38">
      <c r="A231" t="s">
        <v>46</v>
      </c>
      <c r="B231" t="s">
        <v>47</v>
      </c>
      <c r="C231">
        <v>1000730</v>
      </c>
      <c r="D231" t="s">
        <v>1222</v>
      </c>
      <c r="E231">
        <v>6508385160</v>
      </c>
      <c r="F231">
        <v>19</v>
      </c>
      <c r="G231">
        <v>2001</v>
      </c>
      <c r="H231" t="s">
        <v>1223</v>
      </c>
      <c r="I231">
        <v>49</v>
      </c>
      <c r="J231" t="s">
        <v>1224</v>
      </c>
      <c r="K231" t="s">
        <v>1225</v>
      </c>
      <c r="L231">
        <v>490604004</v>
      </c>
      <c r="M231">
        <v>1257819</v>
      </c>
      <c r="N231" t="s">
        <v>1226</v>
      </c>
      <c r="O231" t="s">
        <v>1296</v>
      </c>
      <c r="P231">
        <v>1</v>
      </c>
      <c r="Q231" t="s">
        <v>103</v>
      </c>
      <c r="R231">
        <v>1</v>
      </c>
      <c r="S231">
        <v>1</v>
      </c>
      <c r="T231">
        <v>0</v>
      </c>
      <c r="U231" t="s">
        <v>1228</v>
      </c>
      <c r="V231" t="s">
        <v>1297</v>
      </c>
      <c r="W231" t="s">
        <v>1233</v>
      </c>
      <c r="X231">
        <v>0</v>
      </c>
      <c r="Y231" t="s">
        <v>103</v>
      </c>
      <c r="Z231">
        <v>0</v>
      </c>
      <c r="AA231" t="s">
        <v>1228</v>
      </c>
      <c r="AB231" t="s">
        <v>53</v>
      </c>
      <c r="AC231" t="s">
        <v>1231</v>
      </c>
      <c r="AD231">
        <v>101</v>
      </c>
      <c r="AE231" t="s">
        <v>1232</v>
      </c>
      <c r="AF231">
        <v>0</v>
      </c>
      <c r="AG231" s="136">
        <f t="shared" si="3"/>
        <v>0</v>
      </c>
      <c r="AH231">
        <v>0</v>
      </c>
      <c r="AI231">
        <v>0</v>
      </c>
      <c r="AJ231">
        <v>0</v>
      </c>
      <c r="AK231">
        <v>0</v>
      </c>
      <c r="AL231">
        <v>0</v>
      </c>
    </row>
    <row r="232" spans="1:38">
      <c r="A232" t="s">
        <v>46</v>
      </c>
      <c r="B232" t="s">
        <v>47</v>
      </c>
      <c r="C232">
        <v>1000730</v>
      </c>
      <c r="D232" t="s">
        <v>1222</v>
      </c>
      <c r="E232">
        <v>6508385160</v>
      </c>
      <c r="F232">
        <v>20</v>
      </c>
      <c r="G232">
        <v>2001</v>
      </c>
      <c r="H232" t="s">
        <v>1223</v>
      </c>
      <c r="I232">
        <v>49</v>
      </c>
      <c r="J232" t="s">
        <v>1224</v>
      </c>
      <c r="K232" t="s">
        <v>1225</v>
      </c>
      <c r="L232">
        <v>490604004</v>
      </c>
      <c r="M232">
        <v>1257819</v>
      </c>
      <c r="N232" t="s">
        <v>1226</v>
      </c>
      <c r="O232" t="s">
        <v>1296</v>
      </c>
      <c r="P232">
        <v>1</v>
      </c>
      <c r="Q232" t="s">
        <v>103</v>
      </c>
      <c r="R232">
        <v>1</v>
      </c>
      <c r="S232">
        <v>1</v>
      </c>
      <c r="T232">
        <v>0</v>
      </c>
      <c r="U232" t="s">
        <v>1228</v>
      </c>
      <c r="V232" t="s">
        <v>1297</v>
      </c>
      <c r="W232" t="s">
        <v>1233</v>
      </c>
      <c r="X232">
        <v>0</v>
      </c>
      <c r="Y232" t="s">
        <v>103</v>
      </c>
      <c r="Z232">
        <v>0</v>
      </c>
      <c r="AA232" t="s">
        <v>1228</v>
      </c>
      <c r="AB232" t="s">
        <v>53</v>
      </c>
      <c r="AC232" t="s">
        <v>1231</v>
      </c>
      <c r="AD232">
        <v>101</v>
      </c>
      <c r="AE232" t="s">
        <v>1232</v>
      </c>
      <c r="AF232">
        <v>0</v>
      </c>
      <c r="AG232" s="136">
        <f t="shared" si="3"/>
        <v>0</v>
      </c>
      <c r="AH232">
        <v>0</v>
      </c>
      <c r="AI232">
        <v>0</v>
      </c>
      <c r="AJ232">
        <v>0</v>
      </c>
      <c r="AK232">
        <v>0</v>
      </c>
      <c r="AL232">
        <v>0</v>
      </c>
    </row>
    <row r="233" spans="1:38">
      <c r="A233" t="s">
        <v>46</v>
      </c>
      <c r="B233" t="s">
        <v>47</v>
      </c>
      <c r="C233">
        <v>1000730</v>
      </c>
      <c r="D233" t="s">
        <v>1222</v>
      </c>
      <c r="E233">
        <v>6508385160</v>
      </c>
      <c r="F233">
        <v>21</v>
      </c>
      <c r="G233">
        <v>2001</v>
      </c>
      <c r="H233" t="s">
        <v>1223</v>
      </c>
      <c r="I233">
        <v>49</v>
      </c>
      <c r="J233" t="s">
        <v>1224</v>
      </c>
      <c r="K233" t="s">
        <v>1225</v>
      </c>
      <c r="L233">
        <v>490604004</v>
      </c>
      <c r="M233">
        <v>1257819</v>
      </c>
      <c r="N233" t="s">
        <v>1226</v>
      </c>
      <c r="O233" t="s">
        <v>1296</v>
      </c>
      <c r="P233">
        <v>1</v>
      </c>
      <c r="Q233" t="s">
        <v>103</v>
      </c>
      <c r="R233">
        <v>1</v>
      </c>
      <c r="S233">
        <v>1</v>
      </c>
      <c r="T233">
        <v>0</v>
      </c>
      <c r="U233" t="s">
        <v>1228</v>
      </c>
      <c r="V233" t="s">
        <v>1297</v>
      </c>
      <c r="W233" t="s">
        <v>1233</v>
      </c>
      <c r="X233">
        <v>0</v>
      </c>
      <c r="Y233" t="s">
        <v>103</v>
      </c>
      <c r="Z233">
        <v>0</v>
      </c>
      <c r="AA233" t="s">
        <v>1228</v>
      </c>
      <c r="AB233" t="s">
        <v>53</v>
      </c>
      <c r="AC233" t="s">
        <v>1231</v>
      </c>
      <c r="AD233">
        <v>101</v>
      </c>
      <c r="AE233" t="s">
        <v>1232</v>
      </c>
      <c r="AF233">
        <v>0</v>
      </c>
      <c r="AG233" s="136">
        <f t="shared" si="3"/>
        <v>0</v>
      </c>
      <c r="AH233">
        <v>0</v>
      </c>
      <c r="AI233">
        <v>0</v>
      </c>
      <c r="AJ233">
        <v>0</v>
      </c>
      <c r="AK233">
        <v>0</v>
      </c>
      <c r="AL233">
        <v>0</v>
      </c>
    </row>
    <row r="234" spans="1:38">
      <c r="A234" t="s">
        <v>46</v>
      </c>
      <c r="B234" t="s">
        <v>47</v>
      </c>
      <c r="C234">
        <v>1000730</v>
      </c>
      <c r="D234" t="s">
        <v>1234</v>
      </c>
      <c r="E234">
        <v>6508385275</v>
      </c>
      <c r="F234">
        <v>10</v>
      </c>
      <c r="G234">
        <v>2001</v>
      </c>
      <c r="H234" t="s">
        <v>1223</v>
      </c>
      <c r="I234">
        <v>57</v>
      </c>
      <c r="J234" t="s">
        <v>1224</v>
      </c>
      <c r="K234" t="s">
        <v>1235</v>
      </c>
      <c r="L234">
        <v>570301003</v>
      </c>
      <c r="M234">
        <v>107162</v>
      </c>
      <c r="N234" t="s">
        <v>1236</v>
      </c>
      <c r="O234" t="s">
        <v>1296</v>
      </c>
      <c r="P234">
        <v>6</v>
      </c>
      <c r="Q234" t="s">
        <v>110</v>
      </c>
      <c r="R234">
        <v>14</v>
      </c>
      <c r="S234">
        <v>1</v>
      </c>
      <c r="T234" s="10">
        <v>6903.12</v>
      </c>
      <c r="U234" t="s">
        <v>1228</v>
      </c>
      <c r="V234" t="s">
        <v>1297</v>
      </c>
      <c r="W234" t="s">
        <v>1298</v>
      </c>
      <c r="X234">
        <v>6</v>
      </c>
      <c r="Y234" t="s">
        <v>110</v>
      </c>
      <c r="Z234" s="10">
        <v>6903.12</v>
      </c>
      <c r="AA234" t="s">
        <v>1228</v>
      </c>
      <c r="AB234" t="s">
        <v>53</v>
      </c>
      <c r="AC234" t="s">
        <v>1231</v>
      </c>
      <c r="AD234">
        <v>101</v>
      </c>
      <c r="AE234" t="s">
        <v>1232</v>
      </c>
      <c r="AF234" s="10">
        <v>6903.12</v>
      </c>
      <c r="AG234" s="136">
        <f t="shared" si="3"/>
        <v>690312</v>
      </c>
      <c r="AH234" s="10">
        <v>6903.12</v>
      </c>
      <c r="AI234">
        <v>0</v>
      </c>
      <c r="AJ234">
        <v>0</v>
      </c>
      <c r="AK234">
        <v>0</v>
      </c>
      <c r="AL234">
        <v>0</v>
      </c>
    </row>
    <row r="235" spans="1:38">
      <c r="A235" t="s">
        <v>46</v>
      </c>
      <c r="B235" t="s">
        <v>47</v>
      </c>
      <c r="C235">
        <v>1000730</v>
      </c>
      <c r="D235" t="s">
        <v>1234</v>
      </c>
      <c r="E235">
        <v>6508385275</v>
      </c>
      <c r="F235">
        <v>20</v>
      </c>
      <c r="G235">
        <v>2001</v>
      </c>
      <c r="H235" t="s">
        <v>1223</v>
      </c>
      <c r="I235">
        <v>57</v>
      </c>
      <c r="J235" t="s">
        <v>1224</v>
      </c>
      <c r="K235" t="s">
        <v>1235</v>
      </c>
      <c r="L235">
        <v>570301003</v>
      </c>
      <c r="M235">
        <v>225516</v>
      </c>
      <c r="N235" t="s">
        <v>1238</v>
      </c>
      <c r="O235" t="s">
        <v>1296</v>
      </c>
      <c r="P235">
        <v>3</v>
      </c>
      <c r="Q235" t="s">
        <v>110</v>
      </c>
      <c r="R235">
        <v>21</v>
      </c>
      <c r="S235">
        <v>1</v>
      </c>
      <c r="T235" s="10">
        <v>4513.32</v>
      </c>
      <c r="U235" t="s">
        <v>1228</v>
      </c>
      <c r="V235" t="s">
        <v>1297</v>
      </c>
      <c r="W235" t="s">
        <v>1298</v>
      </c>
      <c r="X235">
        <v>3</v>
      </c>
      <c r="Y235" t="s">
        <v>110</v>
      </c>
      <c r="Z235" s="10">
        <v>4513.32</v>
      </c>
      <c r="AA235" t="s">
        <v>1228</v>
      </c>
      <c r="AB235" t="s">
        <v>53</v>
      </c>
      <c r="AC235" t="s">
        <v>1231</v>
      </c>
      <c r="AD235">
        <v>101</v>
      </c>
      <c r="AE235" t="s">
        <v>1232</v>
      </c>
      <c r="AF235" s="10">
        <v>4513.32</v>
      </c>
      <c r="AG235" s="136">
        <f t="shared" si="3"/>
        <v>451332</v>
      </c>
      <c r="AH235" s="10">
        <v>4513.32</v>
      </c>
      <c r="AI235">
        <v>0</v>
      </c>
      <c r="AJ235">
        <v>0</v>
      </c>
      <c r="AK235">
        <v>0</v>
      </c>
      <c r="AL235">
        <v>0</v>
      </c>
    </row>
    <row r="236" spans="1:38">
      <c r="A236" t="s">
        <v>46</v>
      </c>
      <c r="B236" t="s">
        <v>47</v>
      </c>
      <c r="C236">
        <v>1000730</v>
      </c>
      <c r="D236" t="s">
        <v>1234</v>
      </c>
      <c r="E236">
        <v>6508385275</v>
      </c>
      <c r="F236">
        <v>30</v>
      </c>
      <c r="G236">
        <v>2001</v>
      </c>
      <c r="H236" t="s">
        <v>1223</v>
      </c>
      <c r="I236">
        <v>57</v>
      </c>
      <c r="J236" t="s">
        <v>1224</v>
      </c>
      <c r="K236" t="s">
        <v>1235</v>
      </c>
      <c r="L236">
        <v>570301003</v>
      </c>
      <c r="M236">
        <v>1206928</v>
      </c>
      <c r="N236" t="s">
        <v>1239</v>
      </c>
      <c r="O236" t="s">
        <v>1296</v>
      </c>
      <c r="P236">
        <v>48</v>
      </c>
      <c r="Q236" t="s">
        <v>1240</v>
      </c>
      <c r="R236">
        <v>115</v>
      </c>
      <c r="S236">
        <v>1</v>
      </c>
      <c r="T236" s="10">
        <v>40061.949999999997</v>
      </c>
      <c r="U236" t="s">
        <v>1228</v>
      </c>
      <c r="V236" t="s">
        <v>1297</v>
      </c>
      <c r="W236" t="s">
        <v>1233</v>
      </c>
      <c r="X236">
        <v>0</v>
      </c>
      <c r="Y236" t="s">
        <v>1240</v>
      </c>
      <c r="Z236">
        <v>0</v>
      </c>
      <c r="AA236" t="s">
        <v>1228</v>
      </c>
      <c r="AB236" t="s">
        <v>53</v>
      </c>
      <c r="AC236" t="s">
        <v>1243</v>
      </c>
      <c r="AD236">
        <v>101</v>
      </c>
      <c r="AE236" t="s">
        <v>1232</v>
      </c>
      <c r="AF236" s="10">
        <v>40061.949999999997</v>
      </c>
      <c r="AG236" s="136">
        <f t="shared" si="3"/>
        <v>4006194.9999999995</v>
      </c>
      <c r="AH236">
        <v>0</v>
      </c>
      <c r="AI236">
        <v>0</v>
      </c>
      <c r="AJ236">
        <v>0</v>
      </c>
      <c r="AK236">
        <v>0</v>
      </c>
      <c r="AL236">
        <v>0</v>
      </c>
    </row>
    <row r="237" spans="1:38">
      <c r="A237" t="s">
        <v>46</v>
      </c>
      <c r="B237" t="s">
        <v>47</v>
      </c>
      <c r="C237">
        <v>1000730</v>
      </c>
      <c r="D237" t="s">
        <v>1234</v>
      </c>
      <c r="E237">
        <v>6508385275</v>
      </c>
      <c r="F237">
        <v>40</v>
      </c>
      <c r="G237">
        <v>2001</v>
      </c>
      <c r="H237" t="s">
        <v>1223</v>
      </c>
      <c r="I237">
        <v>57</v>
      </c>
      <c r="J237" t="s">
        <v>1224</v>
      </c>
      <c r="K237" t="s">
        <v>1235</v>
      </c>
      <c r="L237">
        <v>570301003</v>
      </c>
      <c r="M237">
        <v>1206929</v>
      </c>
      <c r="N237" t="s">
        <v>1241</v>
      </c>
      <c r="O237" t="s">
        <v>1296</v>
      </c>
      <c r="P237">
        <v>28</v>
      </c>
      <c r="Q237" t="s">
        <v>1240</v>
      </c>
      <c r="R237">
        <v>48</v>
      </c>
      <c r="S237">
        <v>1</v>
      </c>
      <c r="T237" s="10">
        <v>18489.14</v>
      </c>
      <c r="U237" t="s">
        <v>1228</v>
      </c>
      <c r="V237" t="s">
        <v>1297</v>
      </c>
      <c r="W237" t="s">
        <v>1298</v>
      </c>
      <c r="X237">
        <v>28</v>
      </c>
      <c r="Y237" t="s">
        <v>1240</v>
      </c>
      <c r="Z237" s="10">
        <v>18489.14</v>
      </c>
      <c r="AA237" t="s">
        <v>1228</v>
      </c>
      <c r="AB237" t="s">
        <v>53</v>
      </c>
      <c r="AC237" t="s">
        <v>1231</v>
      </c>
      <c r="AD237">
        <v>101</v>
      </c>
      <c r="AE237" t="s">
        <v>1232</v>
      </c>
      <c r="AF237" s="10">
        <v>18489.14</v>
      </c>
      <c r="AG237" s="136">
        <f t="shared" si="3"/>
        <v>1848914</v>
      </c>
      <c r="AH237" s="10">
        <v>18489.14</v>
      </c>
      <c r="AI237">
        <v>0</v>
      </c>
      <c r="AJ237">
        <v>0</v>
      </c>
      <c r="AK237">
        <v>0</v>
      </c>
      <c r="AL237">
        <v>0</v>
      </c>
    </row>
    <row r="238" spans="1:38">
      <c r="A238" t="s">
        <v>46</v>
      </c>
      <c r="B238" t="s">
        <v>47</v>
      </c>
      <c r="C238">
        <v>1000730</v>
      </c>
      <c r="D238" t="s">
        <v>1234</v>
      </c>
      <c r="E238">
        <v>6508385275</v>
      </c>
      <c r="F238">
        <v>50</v>
      </c>
      <c r="G238">
        <v>2001</v>
      </c>
      <c r="H238" t="s">
        <v>1223</v>
      </c>
      <c r="I238">
        <v>57</v>
      </c>
      <c r="J238" t="s">
        <v>1224</v>
      </c>
      <c r="K238" t="s">
        <v>1235</v>
      </c>
      <c r="L238">
        <v>570301003</v>
      </c>
      <c r="M238">
        <v>1206930</v>
      </c>
      <c r="N238" t="s">
        <v>1242</v>
      </c>
      <c r="O238" t="s">
        <v>1296</v>
      </c>
      <c r="P238">
        <v>30</v>
      </c>
      <c r="Q238" t="s">
        <v>1240</v>
      </c>
      <c r="R238">
        <v>95</v>
      </c>
      <c r="S238">
        <v>1</v>
      </c>
      <c r="T238" s="10">
        <v>25718.400000000001</v>
      </c>
      <c r="U238" t="s">
        <v>1228</v>
      </c>
      <c r="V238" t="s">
        <v>1297</v>
      </c>
      <c r="W238" t="s">
        <v>1298</v>
      </c>
      <c r="X238">
        <v>30</v>
      </c>
      <c r="Y238" t="s">
        <v>1240</v>
      </c>
      <c r="Z238" s="10">
        <v>25718.400000000001</v>
      </c>
      <c r="AA238" t="s">
        <v>1228</v>
      </c>
      <c r="AB238" t="s">
        <v>53</v>
      </c>
      <c r="AC238" t="s">
        <v>1231</v>
      </c>
      <c r="AD238">
        <v>101</v>
      </c>
      <c r="AE238" t="s">
        <v>1232</v>
      </c>
      <c r="AF238" s="10">
        <v>25718.400000000001</v>
      </c>
      <c r="AG238" s="136">
        <f t="shared" si="3"/>
        <v>2571840</v>
      </c>
      <c r="AH238" s="10">
        <v>25718.400000000001</v>
      </c>
      <c r="AI238">
        <v>0</v>
      </c>
      <c r="AJ238">
        <v>0</v>
      </c>
      <c r="AK238">
        <v>0</v>
      </c>
      <c r="AL238">
        <v>0</v>
      </c>
    </row>
    <row r="239" spans="1:38">
      <c r="A239" t="s">
        <v>46</v>
      </c>
      <c r="B239" t="s">
        <v>47</v>
      </c>
      <c r="C239">
        <v>1000730</v>
      </c>
      <c r="D239" t="s">
        <v>1234</v>
      </c>
      <c r="E239">
        <v>6508385275</v>
      </c>
      <c r="F239">
        <v>60</v>
      </c>
      <c r="G239">
        <v>2001</v>
      </c>
      <c r="H239" t="s">
        <v>1223</v>
      </c>
      <c r="I239">
        <v>57</v>
      </c>
      <c r="J239" t="s">
        <v>1224</v>
      </c>
      <c r="K239" t="s">
        <v>1235</v>
      </c>
      <c r="L239">
        <v>570301003</v>
      </c>
      <c r="M239">
        <v>1206931</v>
      </c>
      <c r="N239" t="s">
        <v>1244</v>
      </c>
      <c r="O239" t="s">
        <v>1296</v>
      </c>
      <c r="P239">
        <v>23</v>
      </c>
      <c r="Q239" t="s">
        <v>1240</v>
      </c>
      <c r="R239">
        <v>48</v>
      </c>
      <c r="S239">
        <v>1</v>
      </c>
      <c r="T239" s="10">
        <v>13597.75</v>
      </c>
      <c r="U239" t="s">
        <v>1228</v>
      </c>
      <c r="V239" t="s">
        <v>1297</v>
      </c>
      <c r="W239" t="s">
        <v>1233</v>
      </c>
      <c r="X239">
        <v>0</v>
      </c>
      <c r="Y239" t="s">
        <v>1240</v>
      </c>
      <c r="Z239">
        <v>0</v>
      </c>
      <c r="AA239" t="s">
        <v>1228</v>
      </c>
      <c r="AB239" t="s">
        <v>53</v>
      </c>
      <c r="AC239" t="s">
        <v>1243</v>
      </c>
      <c r="AD239">
        <v>101</v>
      </c>
      <c r="AE239" t="s">
        <v>1232</v>
      </c>
      <c r="AF239" s="10">
        <v>13597.75</v>
      </c>
      <c r="AG239" s="136">
        <f t="shared" si="3"/>
        <v>1359775</v>
      </c>
      <c r="AH239">
        <v>0</v>
      </c>
      <c r="AI239">
        <v>0</v>
      </c>
      <c r="AJ239">
        <v>0</v>
      </c>
      <c r="AK239">
        <v>0</v>
      </c>
      <c r="AL239">
        <v>0</v>
      </c>
    </row>
    <row r="240" spans="1:38">
      <c r="A240" t="s">
        <v>46</v>
      </c>
      <c r="B240" t="s">
        <v>47</v>
      </c>
      <c r="C240">
        <v>1000730</v>
      </c>
      <c r="D240" t="s">
        <v>1234</v>
      </c>
      <c r="E240">
        <v>6508385275</v>
      </c>
      <c r="F240">
        <v>70</v>
      </c>
      <c r="G240">
        <v>2001</v>
      </c>
      <c r="H240" t="s">
        <v>1223</v>
      </c>
      <c r="I240">
        <v>57</v>
      </c>
      <c r="J240" t="s">
        <v>1224</v>
      </c>
      <c r="K240" t="s">
        <v>1235</v>
      </c>
      <c r="L240">
        <v>570301003</v>
      </c>
      <c r="M240">
        <v>1206932</v>
      </c>
      <c r="N240" t="s">
        <v>1245</v>
      </c>
      <c r="O240" t="s">
        <v>1296</v>
      </c>
      <c r="P240">
        <v>34</v>
      </c>
      <c r="Q240" t="s">
        <v>1240</v>
      </c>
      <c r="R240">
        <v>50</v>
      </c>
      <c r="S240">
        <v>1</v>
      </c>
      <c r="T240" s="10">
        <v>20840.64</v>
      </c>
      <c r="U240" t="s">
        <v>1228</v>
      </c>
      <c r="V240" t="s">
        <v>1297</v>
      </c>
      <c r="W240" t="s">
        <v>1233</v>
      </c>
      <c r="X240">
        <v>0</v>
      </c>
      <c r="Y240" t="s">
        <v>1240</v>
      </c>
      <c r="Z240">
        <v>0</v>
      </c>
      <c r="AA240" t="s">
        <v>1228</v>
      </c>
      <c r="AB240" t="s">
        <v>53</v>
      </c>
      <c r="AC240" t="s">
        <v>1243</v>
      </c>
      <c r="AD240">
        <v>101</v>
      </c>
      <c r="AE240" t="s">
        <v>1232</v>
      </c>
      <c r="AF240" s="10">
        <v>20840.64</v>
      </c>
      <c r="AG240" s="136">
        <f t="shared" si="3"/>
        <v>2084064</v>
      </c>
      <c r="AH240">
        <v>0</v>
      </c>
      <c r="AI240">
        <v>0</v>
      </c>
      <c r="AJ240">
        <v>0</v>
      </c>
      <c r="AK240">
        <v>0</v>
      </c>
      <c r="AL240">
        <v>0</v>
      </c>
    </row>
    <row r="241" spans="1:38">
      <c r="A241" t="s">
        <v>46</v>
      </c>
      <c r="B241" t="s">
        <v>47</v>
      </c>
      <c r="C241">
        <v>1000730</v>
      </c>
      <c r="D241" t="s">
        <v>1234</v>
      </c>
      <c r="E241">
        <v>6508385275</v>
      </c>
      <c r="F241">
        <v>80</v>
      </c>
      <c r="G241">
        <v>2001</v>
      </c>
      <c r="H241" t="s">
        <v>1223</v>
      </c>
      <c r="I241">
        <v>57</v>
      </c>
      <c r="J241" t="s">
        <v>1224</v>
      </c>
      <c r="K241" t="s">
        <v>1235</v>
      </c>
      <c r="L241">
        <v>570301003</v>
      </c>
      <c r="M241">
        <v>1206933</v>
      </c>
      <c r="N241" t="s">
        <v>1246</v>
      </c>
      <c r="O241" t="s">
        <v>1296</v>
      </c>
      <c r="P241">
        <v>21</v>
      </c>
      <c r="Q241" t="s">
        <v>1240</v>
      </c>
      <c r="R241">
        <v>176</v>
      </c>
      <c r="S241">
        <v>1</v>
      </c>
      <c r="T241" s="10">
        <v>17456.95</v>
      </c>
      <c r="U241" t="s">
        <v>1228</v>
      </c>
      <c r="V241" t="s">
        <v>1297</v>
      </c>
      <c r="W241" t="s">
        <v>1298</v>
      </c>
      <c r="X241">
        <v>21</v>
      </c>
      <c r="Y241" t="s">
        <v>1240</v>
      </c>
      <c r="Z241" s="10">
        <v>17456.95</v>
      </c>
      <c r="AA241" t="s">
        <v>1228</v>
      </c>
      <c r="AB241" t="s">
        <v>53</v>
      </c>
      <c r="AC241" t="s">
        <v>1231</v>
      </c>
      <c r="AD241">
        <v>101</v>
      </c>
      <c r="AE241" t="s">
        <v>1232</v>
      </c>
      <c r="AF241" s="10">
        <v>17456.95</v>
      </c>
      <c r="AG241" s="136">
        <f t="shared" si="3"/>
        <v>1745695</v>
      </c>
      <c r="AH241" s="10">
        <v>17456.95</v>
      </c>
      <c r="AI241">
        <v>0</v>
      </c>
      <c r="AJ241">
        <v>0</v>
      </c>
      <c r="AK241">
        <v>0</v>
      </c>
      <c r="AL241">
        <v>0</v>
      </c>
    </row>
    <row r="242" spans="1:38">
      <c r="A242" t="s">
        <v>46</v>
      </c>
      <c r="B242" t="s">
        <v>47</v>
      </c>
      <c r="C242">
        <v>1000730</v>
      </c>
      <c r="D242" t="s">
        <v>1234</v>
      </c>
      <c r="E242">
        <v>6508385275</v>
      </c>
      <c r="F242">
        <v>90</v>
      </c>
      <c r="G242">
        <v>2001</v>
      </c>
      <c r="H242" t="s">
        <v>1223</v>
      </c>
      <c r="I242">
        <v>57</v>
      </c>
      <c r="J242" t="s">
        <v>1224</v>
      </c>
      <c r="K242" t="s">
        <v>1235</v>
      </c>
      <c r="L242">
        <v>570301003</v>
      </c>
      <c r="M242">
        <v>1252549</v>
      </c>
      <c r="N242" t="s">
        <v>1248</v>
      </c>
      <c r="O242" t="s">
        <v>1296</v>
      </c>
      <c r="P242">
        <v>9</v>
      </c>
      <c r="Q242" t="s">
        <v>1240</v>
      </c>
      <c r="R242">
        <v>35</v>
      </c>
      <c r="S242">
        <v>1</v>
      </c>
      <c r="T242" s="10">
        <v>12741.75</v>
      </c>
      <c r="U242" t="s">
        <v>1228</v>
      </c>
      <c r="V242" t="s">
        <v>1297</v>
      </c>
      <c r="W242" t="s">
        <v>1233</v>
      </c>
      <c r="X242">
        <v>0</v>
      </c>
      <c r="Y242" t="s">
        <v>1240</v>
      </c>
      <c r="Z242">
        <v>0</v>
      </c>
      <c r="AA242" t="s">
        <v>1228</v>
      </c>
      <c r="AB242" t="s">
        <v>53</v>
      </c>
      <c r="AC242" t="s">
        <v>1243</v>
      </c>
      <c r="AD242">
        <v>101</v>
      </c>
      <c r="AE242" t="s">
        <v>1232</v>
      </c>
      <c r="AF242" s="10">
        <v>12741.75</v>
      </c>
      <c r="AG242" s="136">
        <f t="shared" si="3"/>
        <v>1274175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>
      <c r="A243" t="s">
        <v>46</v>
      </c>
      <c r="B243" t="s">
        <v>47</v>
      </c>
      <c r="C243">
        <v>1000730</v>
      </c>
      <c r="D243" t="s">
        <v>1234</v>
      </c>
      <c r="E243">
        <v>6508385275</v>
      </c>
      <c r="F243">
        <v>100</v>
      </c>
      <c r="G243">
        <v>2001</v>
      </c>
      <c r="H243" t="s">
        <v>1223</v>
      </c>
      <c r="I243">
        <v>57</v>
      </c>
      <c r="J243" t="s">
        <v>1224</v>
      </c>
      <c r="K243" t="s">
        <v>1235</v>
      </c>
      <c r="L243">
        <v>570301003</v>
      </c>
      <c r="M243">
        <v>1415350</v>
      </c>
      <c r="N243" t="s">
        <v>1261</v>
      </c>
      <c r="O243" t="s">
        <v>1296</v>
      </c>
      <c r="P243">
        <v>2</v>
      </c>
      <c r="Q243" t="s">
        <v>1240</v>
      </c>
      <c r="R243">
        <v>31</v>
      </c>
      <c r="S243">
        <v>1</v>
      </c>
      <c r="T243" s="10">
        <v>2232</v>
      </c>
      <c r="U243" t="s">
        <v>1228</v>
      </c>
      <c r="V243" t="s">
        <v>1297</v>
      </c>
      <c r="W243" t="s">
        <v>1298</v>
      </c>
      <c r="X243">
        <v>2</v>
      </c>
      <c r="Y243" t="s">
        <v>1240</v>
      </c>
      <c r="Z243" s="10">
        <v>2232</v>
      </c>
      <c r="AA243" t="s">
        <v>1228</v>
      </c>
      <c r="AB243" t="s">
        <v>53</v>
      </c>
      <c r="AC243" t="s">
        <v>1231</v>
      </c>
      <c r="AD243">
        <v>101</v>
      </c>
      <c r="AE243" t="s">
        <v>1232</v>
      </c>
      <c r="AF243" s="10">
        <v>2232</v>
      </c>
      <c r="AG243" s="136">
        <f t="shared" si="3"/>
        <v>223200</v>
      </c>
      <c r="AH243" s="10">
        <v>2232</v>
      </c>
      <c r="AI243">
        <v>0</v>
      </c>
      <c r="AJ243">
        <v>0</v>
      </c>
      <c r="AK243">
        <v>0</v>
      </c>
      <c r="AL243">
        <v>0</v>
      </c>
    </row>
    <row r="244" spans="1:38">
      <c r="A244" t="s">
        <v>46</v>
      </c>
      <c r="B244" t="s">
        <v>47</v>
      </c>
      <c r="C244">
        <v>1000730</v>
      </c>
      <c r="D244" t="s">
        <v>1234</v>
      </c>
      <c r="E244">
        <v>6508398245</v>
      </c>
      <c r="F244">
        <v>10</v>
      </c>
      <c r="G244">
        <v>2001</v>
      </c>
      <c r="H244" t="s">
        <v>1223</v>
      </c>
      <c r="I244">
        <v>57</v>
      </c>
      <c r="J244" t="s">
        <v>1224</v>
      </c>
      <c r="K244" t="s">
        <v>1235</v>
      </c>
      <c r="L244">
        <v>570301003</v>
      </c>
      <c r="M244">
        <v>225516</v>
      </c>
      <c r="N244" t="s">
        <v>1238</v>
      </c>
      <c r="O244" t="s">
        <v>1298</v>
      </c>
      <c r="P244">
        <v>1</v>
      </c>
      <c r="Q244" t="s">
        <v>110</v>
      </c>
      <c r="R244">
        <v>21</v>
      </c>
      <c r="S244">
        <v>1</v>
      </c>
      <c r="T244" s="10">
        <v>1504.44</v>
      </c>
      <c r="U244" t="s">
        <v>1228</v>
      </c>
      <c r="V244" t="s">
        <v>1299</v>
      </c>
      <c r="W244" t="s">
        <v>1299</v>
      </c>
      <c r="X244">
        <v>1</v>
      </c>
      <c r="Y244" t="s">
        <v>110</v>
      </c>
      <c r="Z244" s="10">
        <v>1504.44</v>
      </c>
      <c r="AA244" t="s">
        <v>1228</v>
      </c>
      <c r="AB244" t="s">
        <v>53</v>
      </c>
      <c r="AC244" t="s">
        <v>1231</v>
      </c>
      <c r="AD244">
        <v>101</v>
      </c>
      <c r="AE244" t="s">
        <v>1232</v>
      </c>
      <c r="AF244" s="10">
        <v>1504.44</v>
      </c>
      <c r="AG244" s="136">
        <f t="shared" si="3"/>
        <v>150444</v>
      </c>
      <c r="AH244" s="10">
        <v>1504.44</v>
      </c>
      <c r="AI244">
        <v>0</v>
      </c>
      <c r="AJ244">
        <v>0</v>
      </c>
      <c r="AK244">
        <v>0</v>
      </c>
      <c r="AL244">
        <v>0</v>
      </c>
    </row>
    <row r="245" spans="1:38">
      <c r="A245" t="s">
        <v>46</v>
      </c>
      <c r="B245" t="s">
        <v>47</v>
      </c>
      <c r="C245">
        <v>1000730</v>
      </c>
      <c r="D245" t="s">
        <v>1234</v>
      </c>
      <c r="E245">
        <v>6508398245</v>
      </c>
      <c r="F245">
        <v>20</v>
      </c>
      <c r="G245">
        <v>2001</v>
      </c>
      <c r="H245" t="s">
        <v>1223</v>
      </c>
      <c r="I245">
        <v>57</v>
      </c>
      <c r="J245" t="s">
        <v>1224</v>
      </c>
      <c r="K245" t="s">
        <v>1235</v>
      </c>
      <c r="L245">
        <v>570301003</v>
      </c>
      <c r="M245">
        <v>1206928</v>
      </c>
      <c r="N245" t="s">
        <v>1239</v>
      </c>
      <c r="O245" t="s">
        <v>1298</v>
      </c>
      <c r="P245">
        <v>82</v>
      </c>
      <c r="Q245" t="s">
        <v>1240</v>
      </c>
      <c r="R245">
        <v>115</v>
      </c>
      <c r="S245">
        <v>1</v>
      </c>
      <c r="T245" s="10">
        <v>68439.17</v>
      </c>
      <c r="U245" t="s">
        <v>1228</v>
      </c>
      <c r="V245" t="s">
        <v>1299</v>
      </c>
      <c r="W245" t="s">
        <v>1299</v>
      </c>
      <c r="X245">
        <v>82</v>
      </c>
      <c r="Y245" t="s">
        <v>1240</v>
      </c>
      <c r="Z245" s="10">
        <v>68439.17</v>
      </c>
      <c r="AA245" t="s">
        <v>1228</v>
      </c>
      <c r="AB245" t="s">
        <v>53</v>
      </c>
      <c r="AC245" t="s">
        <v>1231</v>
      </c>
      <c r="AD245">
        <v>101</v>
      </c>
      <c r="AE245" t="s">
        <v>1232</v>
      </c>
      <c r="AF245" s="10">
        <v>68439.17</v>
      </c>
      <c r="AG245" s="136">
        <f t="shared" si="3"/>
        <v>6843917</v>
      </c>
      <c r="AH245" s="10">
        <v>68439.17</v>
      </c>
      <c r="AI245">
        <v>0</v>
      </c>
      <c r="AJ245">
        <v>0</v>
      </c>
      <c r="AK245">
        <v>0</v>
      </c>
      <c r="AL245">
        <v>0</v>
      </c>
    </row>
    <row r="246" spans="1:38">
      <c r="A246" t="s">
        <v>46</v>
      </c>
      <c r="B246" t="s">
        <v>47</v>
      </c>
      <c r="C246">
        <v>1000730</v>
      </c>
      <c r="D246" t="s">
        <v>1234</v>
      </c>
      <c r="E246">
        <v>6508398245</v>
      </c>
      <c r="F246">
        <v>30</v>
      </c>
      <c r="G246">
        <v>2001</v>
      </c>
      <c r="H246" t="s">
        <v>1223</v>
      </c>
      <c r="I246">
        <v>57</v>
      </c>
      <c r="J246" t="s">
        <v>1224</v>
      </c>
      <c r="K246" t="s">
        <v>1235</v>
      </c>
      <c r="L246">
        <v>570301003</v>
      </c>
      <c r="M246">
        <v>1206929</v>
      </c>
      <c r="N246" t="s">
        <v>1241</v>
      </c>
      <c r="O246" t="s">
        <v>1298</v>
      </c>
      <c r="P246">
        <v>34</v>
      </c>
      <c r="Q246" t="s">
        <v>1240</v>
      </c>
      <c r="R246">
        <v>48</v>
      </c>
      <c r="S246">
        <v>1</v>
      </c>
      <c r="T246" s="10">
        <v>22451.1</v>
      </c>
      <c r="U246" t="s">
        <v>1228</v>
      </c>
      <c r="V246" t="s">
        <v>1299</v>
      </c>
      <c r="W246" t="s">
        <v>1299</v>
      </c>
      <c r="X246">
        <v>34</v>
      </c>
      <c r="Y246" t="s">
        <v>1240</v>
      </c>
      <c r="Z246" s="10">
        <v>22451.1</v>
      </c>
      <c r="AA246" t="s">
        <v>1228</v>
      </c>
      <c r="AB246" t="s">
        <v>53</v>
      </c>
      <c r="AC246" t="s">
        <v>1231</v>
      </c>
      <c r="AD246">
        <v>101</v>
      </c>
      <c r="AE246" t="s">
        <v>1232</v>
      </c>
      <c r="AF246" s="10">
        <v>22451.1</v>
      </c>
      <c r="AG246" s="136">
        <f t="shared" si="3"/>
        <v>2245110</v>
      </c>
      <c r="AH246" s="10">
        <v>22451.1</v>
      </c>
      <c r="AI246">
        <v>0</v>
      </c>
      <c r="AJ246">
        <v>0</v>
      </c>
      <c r="AK246">
        <v>0</v>
      </c>
      <c r="AL246">
        <v>0</v>
      </c>
    </row>
    <row r="247" spans="1:38">
      <c r="A247" t="s">
        <v>46</v>
      </c>
      <c r="B247" t="s">
        <v>47</v>
      </c>
      <c r="C247">
        <v>1000730</v>
      </c>
      <c r="D247" t="s">
        <v>1234</v>
      </c>
      <c r="E247">
        <v>6508398245</v>
      </c>
      <c r="F247">
        <v>40</v>
      </c>
      <c r="G247">
        <v>2001</v>
      </c>
      <c r="H247" t="s">
        <v>1223</v>
      </c>
      <c r="I247">
        <v>57</v>
      </c>
      <c r="J247" t="s">
        <v>1224</v>
      </c>
      <c r="K247" t="s">
        <v>1235</v>
      </c>
      <c r="L247">
        <v>570301003</v>
      </c>
      <c r="M247">
        <v>1206930</v>
      </c>
      <c r="N247" t="s">
        <v>1242</v>
      </c>
      <c r="O247" t="s">
        <v>1298</v>
      </c>
      <c r="P247">
        <v>21</v>
      </c>
      <c r="Q247" t="s">
        <v>1240</v>
      </c>
      <c r="R247">
        <v>95</v>
      </c>
      <c r="S247">
        <v>1</v>
      </c>
      <c r="T247" s="10">
        <v>18002.88</v>
      </c>
      <c r="U247" t="s">
        <v>1228</v>
      </c>
      <c r="V247" t="s">
        <v>1299</v>
      </c>
      <c r="W247" t="s">
        <v>1299</v>
      </c>
      <c r="X247">
        <v>21</v>
      </c>
      <c r="Y247" t="s">
        <v>1240</v>
      </c>
      <c r="Z247" s="10">
        <v>18002.88</v>
      </c>
      <c r="AA247" t="s">
        <v>1228</v>
      </c>
      <c r="AB247" t="s">
        <v>53</v>
      </c>
      <c r="AC247" t="s">
        <v>1231</v>
      </c>
      <c r="AD247">
        <v>101</v>
      </c>
      <c r="AE247" t="s">
        <v>1232</v>
      </c>
      <c r="AF247" s="10">
        <v>18002.88</v>
      </c>
      <c r="AG247" s="136">
        <f t="shared" si="3"/>
        <v>1800288</v>
      </c>
      <c r="AH247" s="10">
        <v>18002.88</v>
      </c>
      <c r="AI247">
        <v>0</v>
      </c>
      <c r="AJ247">
        <v>0</v>
      </c>
      <c r="AK247">
        <v>0</v>
      </c>
      <c r="AL247">
        <v>0</v>
      </c>
    </row>
    <row r="248" spans="1:38">
      <c r="A248" t="s">
        <v>46</v>
      </c>
      <c r="B248" t="s">
        <v>47</v>
      </c>
      <c r="C248">
        <v>1000730</v>
      </c>
      <c r="D248" t="s">
        <v>1234</v>
      </c>
      <c r="E248">
        <v>6508398245</v>
      </c>
      <c r="F248">
        <v>50</v>
      </c>
      <c r="G248">
        <v>2001</v>
      </c>
      <c r="H248" t="s">
        <v>1223</v>
      </c>
      <c r="I248">
        <v>57</v>
      </c>
      <c r="J248" t="s">
        <v>1224</v>
      </c>
      <c r="K248" t="s">
        <v>1235</v>
      </c>
      <c r="L248">
        <v>570301003</v>
      </c>
      <c r="M248">
        <v>1206931</v>
      </c>
      <c r="N248" t="s">
        <v>1244</v>
      </c>
      <c r="O248" t="s">
        <v>1298</v>
      </c>
      <c r="P248">
        <v>56</v>
      </c>
      <c r="Q248" t="s">
        <v>1240</v>
      </c>
      <c r="R248">
        <v>48</v>
      </c>
      <c r="S248">
        <v>1</v>
      </c>
      <c r="T248" s="10">
        <v>33107.56</v>
      </c>
      <c r="U248" t="s">
        <v>1228</v>
      </c>
      <c r="V248" t="s">
        <v>1299</v>
      </c>
      <c r="W248" t="s">
        <v>1299</v>
      </c>
      <c r="X248">
        <v>56</v>
      </c>
      <c r="Y248" t="s">
        <v>1240</v>
      </c>
      <c r="Z248" s="10">
        <v>33107.56</v>
      </c>
      <c r="AA248" t="s">
        <v>1228</v>
      </c>
      <c r="AB248" t="s">
        <v>53</v>
      </c>
      <c r="AC248" t="s">
        <v>1231</v>
      </c>
      <c r="AD248">
        <v>101</v>
      </c>
      <c r="AE248" t="s">
        <v>1232</v>
      </c>
      <c r="AF248" s="10">
        <v>33107.56</v>
      </c>
      <c r="AG248" s="136">
        <f t="shared" si="3"/>
        <v>3310756</v>
      </c>
      <c r="AH248" s="10">
        <v>33107.56</v>
      </c>
      <c r="AI248">
        <v>0</v>
      </c>
      <c r="AJ248">
        <v>0</v>
      </c>
      <c r="AK248">
        <v>0</v>
      </c>
      <c r="AL248">
        <v>0</v>
      </c>
    </row>
    <row r="249" spans="1:38">
      <c r="A249" t="s">
        <v>46</v>
      </c>
      <c r="B249" t="s">
        <v>47</v>
      </c>
      <c r="C249">
        <v>1000730</v>
      </c>
      <c r="D249" t="s">
        <v>1234</v>
      </c>
      <c r="E249">
        <v>6508398245</v>
      </c>
      <c r="F249">
        <v>60</v>
      </c>
      <c r="G249">
        <v>2001</v>
      </c>
      <c r="H249" t="s">
        <v>1223</v>
      </c>
      <c r="I249">
        <v>57</v>
      </c>
      <c r="J249" t="s">
        <v>1224</v>
      </c>
      <c r="K249" t="s">
        <v>1235</v>
      </c>
      <c r="L249">
        <v>570301003</v>
      </c>
      <c r="M249">
        <v>1206932</v>
      </c>
      <c r="N249" t="s">
        <v>1245</v>
      </c>
      <c r="O249" t="s">
        <v>1298</v>
      </c>
      <c r="P249">
        <v>32</v>
      </c>
      <c r="Q249" t="s">
        <v>1240</v>
      </c>
      <c r="R249">
        <v>50</v>
      </c>
      <c r="S249">
        <v>1</v>
      </c>
      <c r="T249" s="10">
        <v>19614.72</v>
      </c>
      <c r="U249" t="s">
        <v>1228</v>
      </c>
      <c r="V249" t="s">
        <v>1299</v>
      </c>
      <c r="W249" t="s">
        <v>1299</v>
      </c>
      <c r="X249">
        <v>32</v>
      </c>
      <c r="Y249" t="s">
        <v>1240</v>
      </c>
      <c r="Z249" s="10">
        <v>19614.72</v>
      </c>
      <c r="AA249" t="s">
        <v>1228</v>
      </c>
      <c r="AB249" t="s">
        <v>53</v>
      </c>
      <c r="AC249" t="s">
        <v>1231</v>
      </c>
      <c r="AD249">
        <v>101</v>
      </c>
      <c r="AE249" t="s">
        <v>1232</v>
      </c>
      <c r="AF249" s="10">
        <v>19614.72</v>
      </c>
      <c r="AG249" s="136">
        <f t="shared" si="3"/>
        <v>1961472</v>
      </c>
      <c r="AH249" s="10">
        <v>19614.72</v>
      </c>
      <c r="AI249">
        <v>0</v>
      </c>
      <c r="AJ249">
        <v>0</v>
      </c>
      <c r="AK249">
        <v>0</v>
      </c>
      <c r="AL249">
        <v>0</v>
      </c>
    </row>
    <row r="250" spans="1:38">
      <c r="A250" t="s">
        <v>46</v>
      </c>
      <c r="B250" t="s">
        <v>47</v>
      </c>
      <c r="C250">
        <v>1000730</v>
      </c>
      <c r="D250" t="s">
        <v>1234</v>
      </c>
      <c r="E250">
        <v>6508398245</v>
      </c>
      <c r="F250">
        <v>70</v>
      </c>
      <c r="G250">
        <v>2001</v>
      </c>
      <c r="H250" t="s">
        <v>1223</v>
      </c>
      <c r="I250">
        <v>57</v>
      </c>
      <c r="J250" t="s">
        <v>1224</v>
      </c>
      <c r="K250" t="s">
        <v>1235</v>
      </c>
      <c r="L250">
        <v>570301003</v>
      </c>
      <c r="M250">
        <v>1206933</v>
      </c>
      <c r="N250" t="s">
        <v>1246</v>
      </c>
      <c r="O250" t="s">
        <v>1298</v>
      </c>
      <c r="P250">
        <v>11</v>
      </c>
      <c r="Q250" t="s">
        <v>1240</v>
      </c>
      <c r="R250">
        <v>176</v>
      </c>
      <c r="S250">
        <v>1</v>
      </c>
      <c r="T250" s="10">
        <v>9144.1200000000008</v>
      </c>
      <c r="U250" t="s">
        <v>1228</v>
      </c>
      <c r="V250" t="s">
        <v>1299</v>
      </c>
      <c r="W250" t="s">
        <v>1299</v>
      </c>
      <c r="X250">
        <v>11</v>
      </c>
      <c r="Y250" t="s">
        <v>1240</v>
      </c>
      <c r="Z250" s="10">
        <v>9144.1200000000008</v>
      </c>
      <c r="AA250" t="s">
        <v>1228</v>
      </c>
      <c r="AB250" t="s">
        <v>53</v>
      </c>
      <c r="AC250" t="s">
        <v>1231</v>
      </c>
      <c r="AD250">
        <v>101</v>
      </c>
      <c r="AE250" t="s">
        <v>1232</v>
      </c>
      <c r="AF250" s="10">
        <v>9144.1200000000008</v>
      </c>
      <c r="AG250" s="136">
        <f t="shared" si="3"/>
        <v>914412.00000000012</v>
      </c>
      <c r="AH250" s="10">
        <v>9144.1200000000008</v>
      </c>
      <c r="AI250">
        <v>0</v>
      </c>
      <c r="AJ250">
        <v>0</v>
      </c>
      <c r="AK250">
        <v>0</v>
      </c>
      <c r="AL250">
        <v>0</v>
      </c>
    </row>
    <row r="251" spans="1:38">
      <c r="A251" t="s">
        <v>46</v>
      </c>
      <c r="B251" t="s">
        <v>47</v>
      </c>
      <c r="C251">
        <v>1000730</v>
      </c>
      <c r="D251" t="s">
        <v>1234</v>
      </c>
      <c r="E251">
        <v>6508398245</v>
      </c>
      <c r="F251">
        <v>80</v>
      </c>
      <c r="G251">
        <v>2001</v>
      </c>
      <c r="H251" t="s">
        <v>1223</v>
      </c>
      <c r="I251">
        <v>57</v>
      </c>
      <c r="J251" t="s">
        <v>1224</v>
      </c>
      <c r="K251" t="s">
        <v>1235</v>
      </c>
      <c r="L251">
        <v>570301003</v>
      </c>
      <c r="M251">
        <v>1252545</v>
      </c>
      <c r="N251" t="s">
        <v>1284</v>
      </c>
      <c r="O251" t="s">
        <v>1298</v>
      </c>
      <c r="P251">
        <v>1</v>
      </c>
      <c r="Q251" t="s">
        <v>1240</v>
      </c>
      <c r="R251">
        <v>30</v>
      </c>
      <c r="S251">
        <v>1</v>
      </c>
      <c r="T251" s="10">
        <v>1726.5</v>
      </c>
      <c r="U251" t="s">
        <v>1228</v>
      </c>
      <c r="V251" t="s">
        <v>1299</v>
      </c>
      <c r="W251" t="s">
        <v>1299</v>
      </c>
      <c r="X251">
        <v>1</v>
      </c>
      <c r="Y251" t="s">
        <v>1240</v>
      </c>
      <c r="Z251" s="10">
        <v>1726.5</v>
      </c>
      <c r="AA251" t="s">
        <v>1228</v>
      </c>
      <c r="AB251" t="s">
        <v>53</v>
      </c>
      <c r="AC251" t="s">
        <v>1231</v>
      </c>
      <c r="AD251">
        <v>101</v>
      </c>
      <c r="AE251" t="s">
        <v>1232</v>
      </c>
      <c r="AF251" s="10">
        <v>1726.5</v>
      </c>
      <c r="AG251" s="136">
        <f t="shared" si="3"/>
        <v>172650</v>
      </c>
      <c r="AH251" s="10">
        <v>1726.5</v>
      </c>
      <c r="AI251">
        <v>0</v>
      </c>
      <c r="AJ251">
        <v>0</v>
      </c>
      <c r="AK251">
        <v>0</v>
      </c>
      <c r="AL251">
        <v>0</v>
      </c>
    </row>
    <row r="252" spans="1:38">
      <c r="A252" t="s">
        <v>46</v>
      </c>
      <c r="B252" t="s">
        <v>47</v>
      </c>
      <c r="C252">
        <v>1000730</v>
      </c>
      <c r="D252" t="s">
        <v>1234</v>
      </c>
      <c r="E252">
        <v>6508398245</v>
      </c>
      <c r="F252">
        <v>90</v>
      </c>
      <c r="G252">
        <v>2001</v>
      </c>
      <c r="H252" t="s">
        <v>1223</v>
      </c>
      <c r="I252">
        <v>57</v>
      </c>
      <c r="J252" t="s">
        <v>1224</v>
      </c>
      <c r="K252" t="s">
        <v>1235</v>
      </c>
      <c r="L252">
        <v>570301003</v>
      </c>
      <c r="M252">
        <v>1252549</v>
      </c>
      <c r="N252" t="s">
        <v>1248</v>
      </c>
      <c r="O252" t="s">
        <v>1298</v>
      </c>
      <c r="P252">
        <v>12</v>
      </c>
      <c r="Q252" t="s">
        <v>1240</v>
      </c>
      <c r="R252">
        <v>35</v>
      </c>
      <c r="S252">
        <v>1</v>
      </c>
      <c r="T252" s="10">
        <v>16989</v>
      </c>
      <c r="U252" t="s">
        <v>1228</v>
      </c>
      <c r="V252" t="s">
        <v>1299</v>
      </c>
      <c r="W252" t="s">
        <v>1299</v>
      </c>
      <c r="X252">
        <v>12</v>
      </c>
      <c r="Y252" t="s">
        <v>1240</v>
      </c>
      <c r="Z252" s="10">
        <v>16989</v>
      </c>
      <c r="AA252" t="s">
        <v>1228</v>
      </c>
      <c r="AB252" t="s">
        <v>53</v>
      </c>
      <c r="AC252" t="s">
        <v>1231</v>
      </c>
      <c r="AD252">
        <v>101</v>
      </c>
      <c r="AE252" t="s">
        <v>1232</v>
      </c>
      <c r="AF252" s="10">
        <v>16989</v>
      </c>
      <c r="AG252" s="136">
        <f t="shared" si="3"/>
        <v>1698900</v>
      </c>
      <c r="AH252" s="10">
        <v>16989</v>
      </c>
      <c r="AI252">
        <v>0</v>
      </c>
      <c r="AJ252">
        <v>0</v>
      </c>
      <c r="AK252">
        <v>0</v>
      </c>
      <c r="AL252">
        <v>0</v>
      </c>
    </row>
    <row r="253" spans="1:38">
      <c r="A253" t="s">
        <v>46</v>
      </c>
      <c r="B253" t="s">
        <v>47</v>
      </c>
      <c r="C253">
        <v>1000730</v>
      </c>
      <c r="D253" t="s">
        <v>1222</v>
      </c>
      <c r="E253">
        <v>6508400092</v>
      </c>
      <c r="F253">
        <v>10</v>
      </c>
      <c r="G253">
        <v>2001</v>
      </c>
      <c r="H253" t="s">
        <v>1223</v>
      </c>
      <c r="I253">
        <v>49</v>
      </c>
      <c r="J253" t="s">
        <v>1224</v>
      </c>
      <c r="K253" t="s">
        <v>1225</v>
      </c>
      <c r="L253">
        <v>490604004</v>
      </c>
      <c r="M253">
        <v>1257819</v>
      </c>
      <c r="N253" t="s">
        <v>1226</v>
      </c>
      <c r="O253" t="s">
        <v>1300</v>
      </c>
      <c r="P253">
        <v>4</v>
      </c>
      <c r="Q253" t="s">
        <v>103</v>
      </c>
      <c r="R253">
        <v>27</v>
      </c>
      <c r="S253">
        <v>1</v>
      </c>
      <c r="T253" s="10">
        <v>12960</v>
      </c>
      <c r="U253" t="s">
        <v>1228</v>
      </c>
      <c r="V253" t="s">
        <v>1301</v>
      </c>
      <c r="W253" t="s">
        <v>1302</v>
      </c>
      <c r="X253">
        <v>4</v>
      </c>
      <c r="Y253" t="s">
        <v>103</v>
      </c>
      <c r="Z253" s="10">
        <v>12960</v>
      </c>
      <c r="AA253" t="s">
        <v>1228</v>
      </c>
      <c r="AB253" t="s">
        <v>53</v>
      </c>
      <c r="AC253" t="s">
        <v>1231</v>
      </c>
      <c r="AD253">
        <v>101</v>
      </c>
      <c r="AE253" t="s">
        <v>1232</v>
      </c>
      <c r="AF253" s="10">
        <v>12960</v>
      </c>
      <c r="AG253" s="136">
        <f t="shared" si="3"/>
        <v>1296000</v>
      </c>
      <c r="AH253" s="10">
        <v>12960</v>
      </c>
      <c r="AI253">
        <v>0</v>
      </c>
      <c r="AJ253">
        <v>0</v>
      </c>
      <c r="AK253">
        <v>0</v>
      </c>
      <c r="AL253">
        <v>0</v>
      </c>
    </row>
    <row r="254" spans="1:38">
      <c r="A254" t="s">
        <v>46</v>
      </c>
      <c r="B254" t="s">
        <v>47</v>
      </c>
      <c r="C254">
        <v>1000730</v>
      </c>
      <c r="D254" t="s">
        <v>1222</v>
      </c>
      <c r="E254">
        <v>6508400092</v>
      </c>
      <c r="F254">
        <v>11</v>
      </c>
      <c r="G254">
        <v>2001</v>
      </c>
      <c r="H254" t="s">
        <v>1223</v>
      </c>
      <c r="I254">
        <v>49</v>
      </c>
      <c r="J254" t="s">
        <v>1224</v>
      </c>
      <c r="K254" t="s">
        <v>1225</v>
      </c>
      <c r="L254">
        <v>490604004</v>
      </c>
      <c r="M254">
        <v>1257819</v>
      </c>
      <c r="N254" t="s">
        <v>1226</v>
      </c>
      <c r="O254" t="s">
        <v>1300</v>
      </c>
      <c r="P254">
        <v>1</v>
      </c>
      <c r="Q254" t="s">
        <v>103</v>
      </c>
      <c r="R254">
        <v>1</v>
      </c>
      <c r="S254">
        <v>1</v>
      </c>
      <c r="T254">
        <v>0</v>
      </c>
      <c r="U254" t="s">
        <v>1228</v>
      </c>
      <c r="V254" t="s">
        <v>1301</v>
      </c>
      <c r="W254" t="s">
        <v>1233</v>
      </c>
      <c r="X254">
        <v>0</v>
      </c>
      <c r="Y254" t="s">
        <v>103</v>
      </c>
      <c r="Z254">
        <v>0</v>
      </c>
      <c r="AA254" t="s">
        <v>1228</v>
      </c>
      <c r="AB254" t="s">
        <v>53</v>
      </c>
      <c r="AC254" t="s">
        <v>1231</v>
      </c>
      <c r="AD254">
        <v>101</v>
      </c>
      <c r="AE254" t="s">
        <v>1232</v>
      </c>
      <c r="AF254">
        <v>0</v>
      </c>
      <c r="AG254" s="136">
        <f t="shared" si="3"/>
        <v>0</v>
      </c>
      <c r="AH254">
        <v>0</v>
      </c>
      <c r="AI254">
        <v>0</v>
      </c>
      <c r="AJ254">
        <v>0</v>
      </c>
      <c r="AK254">
        <v>0</v>
      </c>
      <c r="AL254">
        <v>0</v>
      </c>
    </row>
    <row r="255" spans="1:38">
      <c r="A255" t="s">
        <v>46</v>
      </c>
      <c r="B255" t="s">
        <v>47</v>
      </c>
      <c r="C255">
        <v>1000730</v>
      </c>
      <c r="D255" t="s">
        <v>1222</v>
      </c>
      <c r="E255">
        <v>6508400092</v>
      </c>
      <c r="F255">
        <v>12</v>
      </c>
      <c r="G255">
        <v>2001</v>
      </c>
      <c r="H255" t="s">
        <v>1223</v>
      </c>
      <c r="I255">
        <v>49</v>
      </c>
      <c r="J255" t="s">
        <v>1224</v>
      </c>
      <c r="K255" t="s">
        <v>1225</v>
      </c>
      <c r="L255">
        <v>490604004</v>
      </c>
      <c r="M255">
        <v>1257819</v>
      </c>
      <c r="N255" t="s">
        <v>1226</v>
      </c>
      <c r="O255" t="s">
        <v>1300</v>
      </c>
      <c r="P255">
        <v>1</v>
      </c>
      <c r="Q255" t="s">
        <v>103</v>
      </c>
      <c r="R255">
        <v>1</v>
      </c>
      <c r="S255">
        <v>1</v>
      </c>
      <c r="T255">
        <v>0</v>
      </c>
      <c r="U255" t="s">
        <v>1228</v>
      </c>
      <c r="V255" t="s">
        <v>1301</v>
      </c>
      <c r="W255" t="s">
        <v>1233</v>
      </c>
      <c r="X255">
        <v>0</v>
      </c>
      <c r="Y255" t="s">
        <v>103</v>
      </c>
      <c r="Z255">
        <v>0</v>
      </c>
      <c r="AA255" t="s">
        <v>1228</v>
      </c>
      <c r="AB255" t="s">
        <v>53</v>
      </c>
      <c r="AC255" t="s">
        <v>1231</v>
      </c>
      <c r="AD255">
        <v>101</v>
      </c>
      <c r="AE255" t="s">
        <v>1232</v>
      </c>
      <c r="AF255">
        <v>0</v>
      </c>
      <c r="AG255" s="136">
        <f t="shared" si="3"/>
        <v>0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>
      <c r="A256" t="s">
        <v>46</v>
      </c>
      <c r="B256" t="s">
        <v>47</v>
      </c>
      <c r="C256">
        <v>1000730</v>
      </c>
      <c r="D256" t="s">
        <v>1222</v>
      </c>
      <c r="E256">
        <v>6508400092</v>
      </c>
      <c r="F256">
        <v>13</v>
      </c>
      <c r="G256">
        <v>2001</v>
      </c>
      <c r="H256" t="s">
        <v>1223</v>
      </c>
      <c r="I256">
        <v>49</v>
      </c>
      <c r="J256" t="s">
        <v>1224</v>
      </c>
      <c r="K256" t="s">
        <v>1225</v>
      </c>
      <c r="L256">
        <v>490604004</v>
      </c>
      <c r="M256">
        <v>1257819</v>
      </c>
      <c r="N256" t="s">
        <v>1226</v>
      </c>
      <c r="O256" t="s">
        <v>1300</v>
      </c>
      <c r="P256">
        <v>1</v>
      </c>
      <c r="Q256" t="s">
        <v>103</v>
      </c>
      <c r="R256">
        <v>1</v>
      </c>
      <c r="S256">
        <v>1</v>
      </c>
      <c r="T256">
        <v>0</v>
      </c>
      <c r="U256" t="s">
        <v>1228</v>
      </c>
      <c r="V256" t="s">
        <v>1301</v>
      </c>
      <c r="W256" t="s">
        <v>1233</v>
      </c>
      <c r="X256">
        <v>0</v>
      </c>
      <c r="Y256" t="s">
        <v>103</v>
      </c>
      <c r="Z256">
        <v>0</v>
      </c>
      <c r="AA256" t="s">
        <v>1228</v>
      </c>
      <c r="AB256" t="s">
        <v>53</v>
      </c>
      <c r="AC256" t="s">
        <v>1231</v>
      </c>
      <c r="AD256">
        <v>101</v>
      </c>
      <c r="AE256" t="s">
        <v>1232</v>
      </c>
      <c r="AF256">
        <v>0</v>
      </c>
      <c r="AG256" s="136">
        <f t="shared" si="3"/>
        <v>0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>
      <c r="A257" t="s">
        <v>46</v>
      </c>
      <c r="B257" t="s">
        <v>47</v>
      </c>
      <c r="C257">
        <v>1000730</v>
      </c>
      <c r="D257" t="s">
        <v>1222</v>
      </c>
      <c r="E257">
        <v>6508400092</v>
      </c>
      <c r="F257">
        <v>14</v>
      </c>
      <c r="G257">
        <v>2001</v>
      </c>
      <c r="H257" t="s">
        <v>1223</v>
      </c>
      <c r="I257">
        <v>49</v>
      </c>
      <c r="J257" t="s">
        <v>1224</v>
      </c>
      <c r="K257" t="s">
        <v>1225</v>
      </c>
      <c r="L257">
        <v>490604004</v>
      </c>
      <c r="M257">
        <v>1257819</v>
      </c>
      <c r="N257" t="s">
        <v>1226</v>
      </c>
      <c r="O257" t="s">
        <v>1300</v>
      </c>
      <c r="P257">
        <v>1</v>
      </c>
      <c r="Q257" t="s">
        <v>103</v>
      </c>
      <c r="R257">
        <v>1</v>
      </c>
      <c r="S257">
        <v>1</v>
      </c>
      <c r="T257">
        <v>0</v>
      </c>
      <c r="U257" t="s">
        <v>1228</v>
      </c>
      <c r="V257" t="s">
        <v>1301</v>
      </c>
      <c r="W257" t="s">
        <v>1233</v>
      </c>
      <c r="X257">
        <v>0</v>
      </c>
      <c r="Y257" t="s">
        <v>103</v>
      </c>
      <c r="Z257">
        <v>0</v>
      </c>
      <c r="AA257" t="s">
        <v>1228</v>
      </c>
      <c r="AB257" t="s">
        <v>53</v>
      </c>
      <c r="AC257" t="s">
        <v>1231</v>
      </c>
      <c r="AD257">
        <v>101</v>
      </c>
      <c r="AE257" t="s">
        <v>1232</v>
      </c>
      <c r="AF257">
        <v>0</v>
      </c>
      <c r="AG257" s="136">
        <f t="shared" si="3"/>
        <v>0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>
      <c r="A258" t="s">
        <v>46</v>
      </c>
      <c r="B258" t="s">
        <v>47</v>
      </c>
      <c r="C258">
        <v>1000730</v>
      </c>
      <c r="D258" t="s">
        <v>1234</v>
      </c>
      <c r="E258">
        <v>6508406957</v>
      </c>
      <c r="F258">
        <v>10</v>
      </c>
      <c r="G258">
        <v>2001</v>
      </c>
      <c r="H258" t="s">
        <v>1223</v>
      </c>
      <c r="I258">
        <v>57</v>
      </c>
      <c r="J258" t="s">
        <v>1224</v>
      </c>
      <c r="K258" t="s">
        <v>1235</v>
      </c>
      <c r="L258">
        <v>570301003</v>
      </c>
      <c r="M258">
        <v>107162</v>
      </c>
      <c r="N258" t="s">
        <v>1236</v>
      </c>
      <c r="O258" t="s">
        <v>1302</v>
      </c>
      <c r="P258">
        <v>8</v>
      </c>
      <c r="Q258" t="s">
        <v>110</v>
      </c>
      <c r="R258">
        <v>14</v>
      </c>
      <c r="S258">
        <v>1</v>
      </c>
      <c r="T258" s="10">
        <v>9204.16</v>
      </c>
      <c r="U258" t="s">
        <v>1228</v>
      </c>
      <c r="V258" t="s">
        <v>1303</v>
      </c>
      <c r="W258" t="s">
        <v>1304</v>
      </c>
      <c r="X258">
        <v>8</v>
      </c>
      <c r="Y258" t="s">
        <v>110</v>
      </c>
      <c r="Z258" s="10">
        <v>9204.16</v>
      </c>
      <c r="AA258" t="s">
        <v>1228</v>
      </c>
      <c r="AB258" t="s">
        <v>53</v>
      </c>
      <c r="AC258" t="s">
        <v>1231</v>
      </c>
      <c r="AD258">
        <v>101</v>
      </c>
      <c r="AE258" t="s">
        <v>1232</v>
      </c>
      <c r="AF258" s="10">
        <v>9204.16</v>
      </c>
      <c r="AG258" s="136">
        <f t="shared" si="3"/>
        <v>920416</v>
      </c>
      <c r="AH258" s="10">
        <v>9204.16</v>
      </c>
      <c r="AI258">
        <v>0</v>
      </c>
      <c r="AJ258">
        <v>0</v>
      </c>
      <c r="AK258">
        <v>0</v>
      </c>
      <c r="AL258">
        <v>0</v>
      </c>
    </row>
    <row r="259" spans="1:38">
      <c r="A259" t="s">
        <v>46</v>
      </c>
      <c r="B259" t="s">
        <v>47</v>
      </c>
      <c r="C259">
        <v>1000730</v>
      </c>
      <c r="D259" t="s">
        <v>1234</v>
      </c>
      <c r="E259">
        <v>6508406957</v>
      </c>
      <c r="F259">
        <v>20</v>
      </c>
      <c r="G259">
        <v>2001</v>
      </c>
      <c r="H259" t="s">
        <v>1223</v>
      </c>
      <c r="I259">
        <v>57</v>
      </c>
      <c r="J259" t="s">
        <v>1224</v>
      </c>
      <c r="K259" t="s">
        <v>1235</v>
      </c>
      <c r="L259">
        <v>570301003</v>
      </c>
      <c r="M259">
        <v>1206928</v>
      </c>
      <c r="N259" t="s">
        <v>1239</v>
      </c>
      <c r="O259" t="s">
        <v>1302</v>
      </c>
      <c r="P259">
        <v>57</v>
      </c>
      <c r="Q259" t="s">
        <v>1240</v>
      </c>
      <c r="R259">
        <v>115</v>
      </c>
      <c r="S259">
        <v>1</v>
      </c>
      <c r="T259" s="10">
        <v>47573.57</v>
      </c>
      <c r="U259" t="s">
        <v>1228</v>
      </c>
      <c r="V259" t="s">
        <v>1303</v>
      </c>
      <c r="W259" t="s">
        <v>1304</v>
      </c>
      <c r="X259">
        <v>57</v>
      </c>
      <c r="Y259" t="s">
        <v>1240</v>
      </c>
      <c r="Z259" s="10">
        <v>47573.57</v>
      </c>
      <c r="AA259" t="s">
        <v>1228</v>
      </c>
      <c r="AB259" t="s">
        <v>53</v>
      </c>
      <c r="AC259" t="s">
        <v>1231</v>
      </c>
      <c r="AD259">
        <v>101</v>
      </c>
      <c r="AE259" t="s">
        <v>1232</v>
      </c>
      <c r="AF259" s="10">
        <v>47573.57</v>
      </c>
      <c r="AG259" s="136">
        <f t="shared" ref="AG259:AG322" si="4">+AF259*100</f>
        <v>4757357</v>
      </c>
      <c r="AH259" s="10">
        <v>47573.57</v>
      </c>
      <c r="AI259">
        <v>0</v>
      </c>
      <c r="AJ259">
        <v>0</v>
      </c>
      <c r="AK259">
        <v>0</v>
      </c>
      <c r="AL259">
        <v>0</v>
      </c>
    </row>
    <row r="260" spans="1:38">
      <c r="A260" t="s">
        <v>46</v>
      </c>
      <c r="B260" t="s">
        <v>47</v>
      </c>
      <c r="C260">
        <v>1000730</v>
      </c>
      <c r="D260" t="s">
        <v>1234</v>
      </c>
      <c r="E260">
        <v>6508406957</v>
      </c>
      <c r="F260">
        <v>30</v>
      </c>
      <c r="G260">
        <v>2001</v>
      </c>
      <c r="H260" t="s">
        <v>1223</v>
      </c>
      <c r="I260">
        <v>57</v>
      </c>
      <c r="J260" t="s">
        <v>1224</v>
      </c>
      <c r="K260" t="s">
        <v>1235</v>
      </c>
      <c r="L260">
        <v>570301003</v>
      </c>
      <c r="M260">
        <v>1206929</v>
      </c>
      <c r="N260" t="s">
        <v>1241</v>
      </c>
      <c r="O260" t="s">
        <v>1302</v>
      </c>
      <c r="P260">
        <v>22</v>
      </c>
      <c r="Q260" t="s">
        <v>1240</v>
      </c>
      <c r="R260">
        <v>48</v>
      </c>
      <c r="S260">
        <v>1</v>
      </c>
      <c r="T260" s="10">
        <v>14527.18</v>
      </c>
      <c r="U260" t="s">
        <v>1228</v>
      </c>
      <c r="V260" t="s">
        <v>1303</v>
      </c>
      <c r="W260" t="s">
        <v>1304</v>
      </c>
      <c r="X260">
        <v>22</v>
      </c>
      <c r="Y260" t="s">
        <v>1240</v>
      </c>
      <c r="Z260" s="10">
        <v>14527.18</v>
      </c>
      <c r="AA260" t="s">
        <v>1228</v>
      </c>
      <c r="AB260" t="s">
        <v>53</v>
      </c>
      <c r="AC260" t="s">
        <v>1231</v>
      </c>
      <c r="AD260">
        <v>101</v>
      </c>
      <c r="AE260" t="s">
        <v>1232</v>
      </c>
      <c r="AF260" s="10">
        <v>14527.18</v>
      </c>
      <c r="AG260" s="136">
        <f t="shared" si="4"/>
        <v>1452718</v>
      </c>
      <c r="AH260" s="10">
        <v>14527.18</v>
      </c>
      <c r="AI260">
        <v>0</v>
      </c>
      <c r="AJ260">
        <v>0</v>
      </c>
      <c r="AK260">
        <v>0</v>
      </c>
      <c r="AL260">
        <v>0</v>
      </c>
    </row>
    <row r="261" spans="1:38">
      <c r="A261" t="s">
        <v>46</v>
      </c>
      <c r="B261" t="s">
        <v>47</v>
      </c>
      <c r="C261">
        <v>1000730</v>
      </c>
      <c r="D261" t="s">
        <v>1234</v>
      </c>
      <c r="E261">
        <v>6508406957</v>
      </c>
      <c r="F261">
        <v>40</v>
      </c>
      <c r="G261">
        <v>2001</v>
      </c>
      <c r="H261" t="s">
        <v>1223</v>
      </c>
      <c r="I261">
        <v>57</v>
      </c>
      <c r="J261" t="s">
        <v>1224</v>
      </c>
      <c r="K261" t="s">
        <v>1235</v>
      </c>
      <c r="L261">
        <v>570301003</v>
      </c>
      <c r="M261">
        <v>1206930</v>
      </c>
      <c r="N261" t="s">
        <v>1242</v>
      </c>
      <c r="O261" t="s">
        <v>1302</v>
      </c>
      <c r="P261">
        <v>19</v>
      </c>
      <c r="Q261" t="s">
        <v>1240</v>
      </c>
      <c r="R261">
        <v>95</v>
      </c>
      <c r="S261">
        <v>1</v>
      </c>
      <c r="T261" s="10">
        <v>16288.32</v>
      </c>
      <c r="U261" t="s">
        <v>1228</v>
      </c>
      <c r="V261" t="s">
        <v>1303</v>
      </c>
      <c r="W261" t="s">
        <v>1304</v>
      </c>
      <c r="X261">
        <v>19</v>
      </c>
      <c r="Y261" t="s">
        <v>1240</v>
      </c>
      <c r="Z261" s="10">
        <v>16288.32</v>
      </c>
      <c r="AA261" t="s">
        <v>1228</v>
      </c>
      <c r="AB261" t="s">
        <v>53</v>
      </c>
      <c r="AC261" t="s">
        <v>1231</v>
      </c>
      <c r="AD261">
        <v>101</v>
      </c>
      <c r="AE261" t="s">
        <v>1232</v>
      </c>
      <c r="AF261" s="10">
        <v>16288.32</v>
      </c>
      <c r="AG261" s="136">
        <f t="shared" si="4"/>
        <v>1628832</v>
      </c>
      <c r="AH261" s="10">
        <v>16288.32</v>
      </c>
      <c r="AI261">
        <v>0</v>
      </c>
      <c r="AJ261">
        <v>0</v>
      </c>
      <c r="AK261">
        <v>0</v>
      </c>
      <c r="AL261">
        <v>0</v>
      </c>
    </row>
    <row r="262" spans="1:38">
      <c r="A262" t="s">
        <v>46</v>
      </c>
      <c r="B262" t="s">
        <v>47</v>
      </c>
      <c r="C262">
        <v>1000730</v>
      </c>
      <c r="D262" t="s">
        <v>1234</v>
      </c>
      <c r="E262">
        <v>6508406957</v>
      </c>
      <c r="F262">
        <v>50</v>
      </c>
      <c r="G262">
        <v>2001</v>
      </c>
      <c r="H262" t="s">
        <v>1223</v>
      </c>
      <c r="I262">
        <v>57</v>
      </c>
      <c r="J262" t="s">
        <v>1224</v>
      </c>
      <c r="K262" t="s">
        <v>1235</v>
      </c>
      <c r="L262">
        <v>570301003</v>
      </c>
      <c r="M262">
        <v>1206931</v>
      </c>
      <c r="N262" t="s">
        <v>1244</v>
      </c>
      <c r="O262" t="s">
        <v>1302</v>
      </c>
      <c r="P262">
        <v>43</v>
      </c>
      <c r="Q262" t="s">
        <v>1240</v>
      </c>
      <c r="R262">
        <v>48</v>
      </c>
      <c r="S262">
        <v>1</v>
      </c>
      <c r="T262" s="10">
        <v>25421.88</v>
      </c>
      <c r="U262" t="s">
        <v>1228</v>
      </c>
      <c r="V262" t="s">
        <v>1303</v>
      </c>
      <c r="W262" t="s">
        <v>1304</v>
      </c>
      <c r="X262">
        <v>43</v>
      </c>
      <c r="Y262" t="s">
        <v>1240</v>
      </c>
      <c r="Z262" s="10">
        <v>25421.88</v>
      </c>
      <c r="AA262" t="s">
        <v>1228</v>
      </c>
      <c r="AB262" t="s">
        <v>53</v>
      </c>
      <c r="AC262" t="s">
        <v>1231</v>
      </c>
      <c r="AD262">
        <v>101</v>
      </c>
      <c r="AE262" t="s">
        <v>1232</v>
      </c>
      <c r="AF262" s="10">
        <v>25421.88</v>
      </c>
      <c r="AG262" s="136">
        <f t="shared" si="4"/>
        <v>2542188</v>
      </c>
      <c r="AH262" s="10">
        <v>25421.88</v>
      </c>
      <c r="AI262">
        <v>0</v>
      </c>
      <c r="AJ262">
        <v>0</v>
      </c>
      <c r="AK262">
        <v>0</v>
      </c>
      <c r="AL262">
        <v>0</v>
      </c>
    </row>
    <row r="263" spans="1:38">
      <c r="A263" t="s">
        <v>46</v>
      </c>
      <c r="B263" t="s">
        <v>47</v>
      </c>
      <c r="C263">
        <v>1000730</v>
      </c>
      <c r="D263" t="s">
        <v>1234</v>
      </c>
      <c r="E263">
        <v>6508406957</v>
      </c>
      <c r="F263">
        <v>60</v>
      </c>
      <c r="G263">
        <v>2001</v>
      </c>
      <c r="H263" t="s">
        <v>1223</v>
      </c>
      <c r="I263">
        <v>57</v>
      </c>
      <c r="J263" t="s">
        <v>1224</v>
      </c>
      <c r="K263" t="s">
        <v>1235</v>
      </c>
      <c r="L263">
        <v>570301003</v>
      </c>
      <c r="M263">
        <v>1206932</v>
      </c>
      <c r="N263" t="s">
        <v>1245</v>
      </c>
      <c r="O263" t="s">
        <v>1302</v>
      </c>
      <c r="P263">
        <v>40</v>
      </c>
      <c r="Q263" t="s">
        <v>1240</v>
      </c>
      <c r="R263">
        <v>50</v>
      </c>
      <c r="S263">
        <v>1</v>
      </c>
      <c r="T263" s="10">
        <v>24518.400000000001</v>
      </c>
      <c r="U263" t="s">
        <v>1228</v>
      </c>
      <c r="V263" t="s">
        <v>1303</v>
      </c>
      <c r="W263" t="s">
        <v>1304</v>
      </c>
      <c r="X263">
        <v>40</v>
      </c>
      <c r="Y263" t="s">
        <v>1240</v>
      </c>
      <c r="Z263" s="10">
        <v>24518.400000000001</v>
      </c>
      <c r="AA263" t="s">
        <v>1228</v>
      </c>
      <c r="AB263" t="s">
        <v>53</v>
      </c>
      <c r="AC263" t="s">
        <v>1231</v>
      </c>
      <c r="AD263">
        <v>101</v>
      </c>
      <c r="AE263" t="s">
        <v>1232</v>
      </c>
      <c r="AF263" s="10">
        <v>24518.400000000001</v>
      </c>
      <c r="AG263" s="136">
        <f t="shared" si="4"/>
        <v>2451840</v>
      </c>
      <c r="AH263" s="10">
        <v>24518.400000000001</v>
      </c>
      <c r="AI263">
        <v>0</v>
      </c>
      <c r="AJ263">
        <v>0</v>
      </c>
      <c r="AK263">
        <v>0</v>
      </c>
      <c r="AL263">
        <v>0</v>
      </c>
    </row>
    <row r="264" spans="1:38">
      <c r="A264" t="s">
        <v>46</v>
      </c>
      <c r="B264" t="s">
        <v>47</v>
      </c>
      <c r="C264">
        <v>1000730</v>
      </c>
      <c r="D264" t="s">
        <v>1234</v>
      </c>
      <c r="E264">
        <v>6508406957</v>
      </c>
      <c r="F264">
        <v>70</v>
      </c>
      <c r="G264">
        <v>2001</v>
      </c>
      <c r="H264" t="s">
        <v>1223</v>
      </c>
      <c r="I264">
        <v>57</v>
      </c>
      <c r="J264" t="s">
        <v>1224</v>
      </c>
      <c r="K264" t="s">
        <v>1235</v>
      </c>
      <c r="L264">
        <v>570301003</v>
      </c>
      <c r="M264">
        <v>1206933</v>
      </c>
      <c r="N264" t="s">
        <v>1246</v>
      </c>
      <c r="O264" t="s">
        <v>1302</v>
      </c>
      <c r="P264">
        <v>8</v>
      </c>
      <c r="Q264" t="s">
        <v>1240</v>
      </c>
      <c r="R264">
        <v>176</v>
      </c>
      <c r="S264">
        <v>1</v>
      </c>
      <c r="T264" s="10">
        <v>6650.27</v>
      </c>
      <c r="U264" t="s">
        <v>1228</v>
      </c>
      <c r="V264" t="s">
        <v>1303</v>
      </c>
      <c r="W264" t="s">
        <v>1304</v>
      </c>
      <c r="X264">
        <v>8</v>
      </c>
      <c r="Y264" t="s">
        <v>1240</v>
      </c>
      <c r="Z264" s="10">
        <v>6650.27</v>
      </c>
      <c r="AA264" t="s">
        <v>1228</v>
      </c>
      <c r="AB264" t="s">
        <v>53</v>
      </c>
      <c r="AC264" t="s">
        <v>1231</v>
      </c>
      <c r="AD264">
        <v>101</v>
      </c>
      <c r="AE264" t="s">
        <v>1232</v>
      </c>
      <c r="AF264" s="10">
        <v>6650.27</v>
      </c>
      <c r="AG264" s="136">
        <f t="shared" si="4"/>
        <v>665027</v>
      </c>
      <c r="AH264" s="10">
        <v>6650.27</v>
      </c>
      <c r="AI264">
        <v>0</v>
      </c>
      <c r="AJ264">
        <v>0</v>
      </c>
      <c r="AK264">
        <v>0</v>
      </c>
      <c r="AL264">
        <v>0</v>
      </c>
    </row>
    <row r="265" spans="1:38">
      <c r="A265" t="s">
        <v>46</v>
      </c>
      <c r="B265" t="s">
        <v>47</v>
      </c>
      <c r="C265">
        <v>1000730</v>
      </c>
      <c r="D265" t="s">
        <v>1234</v>
      </c>
      <c r="E265">
        <v>6508406957</v>
      </c>
      <c r="F265">
        <v>80</v>
      </c>
      <c r="G265">
        <v>2001</v>
      </c>
      <c r="H265" t="s">
        <v>1223</v>
      </c>
      <c r="I265">
        <v>57</v>
      </c>
      <c r="J265" t="s">
        <v>1224</v>
      </c>
      <c r="K265" t="s">
        <v>1235</v>
      </c>
      <c r="L265">
        <v>570301003</v>
      </c>
      <c r="M265">
        <v>1252549</v>
      </c>
      <c r="N265" t="s">
        <v>1248</v>
      </c>
      <c r="O265" t="s">
        <v>1302</v>
      </c>
      <c r="P265">
        <v>7</v>
      </c>
      <c r="Q265" t="s">
        <v>1240</v>
      </c>
      <c r="R265">
        <v>35</v>
      </c>
      <c r="S265">
        <v>1</v>
      </c>
      <c r="T265" s="10">
        <v>9910.25</v>
      </c>
      <c r="U265" t="s">
        <v>1228</v>
      </c>
      <c r="V265" t="s">
        <v>1303</v>
      </c>
      <c r="W265" t="s">
        <v>1304</v>
      </c>
      <c r="X265">
        <v>7</v>
      </c>
      <c r="Y265" t="s">
        <v>1240</v>
      </c>
      <c r="Z265" s="10">
        <v>9910.25</v>
      </c>
      <c r="AA265" t="s">
        <v>1228</v>
      </c>
      <c r="AB265" t="s">
        <v>53</v>
      </c>
      <c r="AC265" t="s">
        <v>1231</v>
      </c>
      <c r="AD265">
        <v>101</v>
      </c>
      <c r="AE265" t="s">
        <v>1232</v>
      </c>
      <c r="AF265" s="10">
        <v>9910.25</v>
      </c>
      <c r="AG265" s="136">
        <f t="shared" si="4"/>
        <v>991025</v>
      </c>
      <c r="AH265" s="10">
        <v>9910.25</v>
      </c>
      <c r="AI265">
        <v>0</v>
      </c>
      <c r="AJ265">
        <v>0</v>
      </c>
      <c r="AK265">
        <v>0</v>
      </c>
      <c r="AL265">
        <v>0</v>
      </c>
    </row>
    <row r="266" spans="1:38">
      <c r="A266" t="s">
        <v>46</v>
      </c>
      <c r="B266" t="s">
        <v>47</v>
      </c>
      <c r="C266">
        <v>1000730</v>
      </c>
      <c r="D266" t="s">
        <v>1234</v>
      </c>
      <c r="E266">
        <v>6508406957</v>
      </c>
      <c r="F266">
        <v>90</v>
      </c>
      <c r="G266">
        <v>2001</v>
      </c>
      <c r="H266" t="s">
        <v>1223</v>
      </c>
      <c r="I266">
        <v>57</v>
      </c>
      <c r="J266" t="s">
        <v>1224</v>
      </c>
      <c r="K266" t="s">
        <v>1235</v>
      </c>
      <c r="L266">
        <v>570301003</v>
      </c>
      <c r="M266">
        <v>1415350</v>
      </c>
      <c r="N266" t="s">
        <v>1261</v>
      </c>
      <c r="O266" t="s">
        <v>1302</v>
      </c>
      <c r="P266">
        <v>1</v>
      </c>
      <c r="Q266" t="s">
        <v>1240</v>
      </c>
      <c r="R266">
        <v>31</v>
      </c>
      <c r="S266">
        <v>1</v>
      </c>
      <c r="T266" s="10">
        <v>1116</v>
      </c>
      <c r="U266" t="s">
        <v>1228</v>
      </c>
      <c r="V266" t="s">
        <v>1303</v>
      </c>
      <c r="W266" t="s">
        <v>1304</v>
      </c>
      <c r="X266">
        <v>1</v>
      </c>
      <c r="Y266" t="s">
        <v>1240</v>
      </c>
      <c r="Z266" s="10">
        <v>1116</v>
      </c>
      <c r="AA266" t="s">
        <v>1228</v>
      </c>
      <c r="AB266" t="s">
        <v>53</v>
      </c>
      <c r="AC266" t="s">
        <v>1231</v>
      </c>
      <c r="AD266">
        <v>101</v>
      </c>
      <c r="AE266" t="s">
        <v>1232</v>
      </c>
      <c r="AF266" s="10">
        <v>1116</v>
      </c>
      <c r="AG266" s="136">
        <f t="shared" si="4"/>
        <v>111600</v>
      </c>
      <c r="AH266" s="10">
        <v>1116</v>
      </c>
      <c r="AI266">
        <v>0</v>
      </c>
      <c r="AJ266">
        <v>0</v>
      </c>
      <c r="AK266">
        <v>0</v>
      </c>
      <c r="AL266">
        <v>0</v>
      </c>
    </row>
    <row r="267" spans="1:38">
      <c r="A267" t="s">
        <v>46</v>
      </c>
      <c r="B267" t="s">
        <v>47</v>
      </c>
      <c r="C267">
        <v>1000730</v>
      </c>
      <c r="D267" t="s">
        <v>1222</v>
      </c>
      <c r="E267">
        <v>6508409252</v>
      </c>
      <c r="F267">
        <v>10</v>
      </c>
      <c r="G267">
        <v>2001</v>
      </c>
      <c r="H267" t="s">
        <v>1223</v>
      </c>
      <c r="I267">
        <v>49</v>
      </c>
      <c r="J267" t="s">
        <v>1224</v>
      </c>
      <c r="K267" t="s">
        <v>1225</v>
      </c>
      <c r="L267">
        <v>490604004</v>
      </c>
      <c r="M267">
        <v>1257819</v>
      </c>
      <c r="N267" t="s">
        <v>1226</v>
      </c>
      <c r="O267" t="s">
        <v>1305</v>
      </c>
      <c r="P267">
        <v>2</v>
      </c>
      <c r="Q267" t="s">
        <v>103</v>
      </c>
      <c r="R267">
        <v>27</v>
      </c>
      <c r="S267">
        <v>1</v>
      </c>
      <c r="T267" s="10">
        <v>6480</v>
      </c>
      <c r="U267" t="s">
        <v>1228</v>
      </c>
      <c r="V267" t="s">
        <v>1304</v>
      </c>
      <c r="W267" t="s">
        <v>1303</v>
      </c>
      <c r="X267">
        <v>2</v>
      </c>
      <c r="Y267" t="s">
        <v>103</v>
      </c>
      <c r="Z267" s="10">
        <v>6480</v>
      </c>
      <c r="AA267" t="s">
        <v>1228</v>
      </c>
      <c r="AB267" t="s">
        <v>53</v>
      </c>
      <c r="AC267" t="s">
        <v>1231</v>
      </c>
      <c r="AD267">
        <v>101</v>
      </c>
      <c r="AE267" t="s">
        <v>1232</v>
      </c>
      <c r="AF267" s="10">
        <v>6480</v>
      </c>
      <c r="AG267" s="136">
        <f t="shared" si="4"/>
        <v>648000</v>
      </c>
      <c r="AH267" s="10">
        <v>6480</v>
      </c>
      <c r="AI267">
        <v>0</v>
      </c>
      <c r="AJ267">
        <v>0</v>
      </c>
      <c r="AK267">
        <v>0</v>
      </c>
      <c r="AL267">
        <v>0</v>
      </c>
    </row>
    <row r="268" spans="1:38">
      <c r="A268" t="s">
        <v>46</v>
      </c>
      <c r="B268" t="s">
        <v>47</v>
      </c>
      <c r="C268">
        <v>1000730</v>
      </c>
      <c r="D268" t="s">
        <v>1222</v>
      </c>
      <c r="E268">
        <v>6508409252</v>
      </c>
      <c r="F268">
        <v>11</v>
      </c>
      <c r="G268">
        <v>2001</v>
      </c>
      <c r="H268" t="s">
        <v>1223</v>
      </c>
      <c r="I268">
        <v>49</v>
      </c>
      <c r="J268" t="s">
        <v>1224</v>
      </c>
      <c r="K268" t="s">
        <v>1225</v>
      </c>
      <c r="L268">
        <v>490604004</v>
      </c>
      <c r="M268">
        <v>1257819</v>
      </c>
      <c r="N268" t="s">
        <v>1226</v>
      </c>
      <c r="O268" t="s">
        <v>1305</v>
      </c>
      <c r="P268">
        <v>2</v>
      </c>
      <c r="Q268" t="s">
        <v>103</v>
      </c>
      <c r="R268">
        <v>1</v>
      </c>
      <c r="S268">
        <v>1</v>
      </c>
      <c r="T268">
        <v>0</v>
      </c>
      <c r="U268" t="s">
        <v>1228</v>
      </c>
      <c r="V268" t="s">
        <v>1304</v>
      </c>
      <c r="W268" t="s">
        <v>1233</v>
      </c>
      <c r="X268">
        <v>0</v>
      </c>
      <c r="Y268" t="s">
        <v>103</v>
      </c>
      <c r="Z268">
        <v>0</v>
      </c>
      <c r="AA268" t="s">
        <v>1228</v>
      </c>
      <c r="AB268" t="s">
        <v>53</v>
      </c>
      <c r="AC268" t="s">
        <v>1231</v>
      </c>
      <c r="AD268">
        <v>101</v>
      </c>
      <c r="AE268" t="s">
        <v>1232</v>
      </c>
      <c r="AF268">
        <v>0</v>
      </c>
      <c r="AG268" s="136">
        <f t="shared" si="4"/>
        <v>0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>
      <c r="A269" t="s">
        <v>46</v>
      </c>
      <c r="B269" t="s">
        <v>47</v>
      </c>
      <c r="C269">
        <v>1000730</v>
      </c>
      <c r="D269" t="s">
        <v>1234</v>
      </c>
      <c r="E269">
        <v>6508416226</v>
      </c>
      <c r="F269">
        <v>10</v>
      </c>
      <c r="G269">
        <v>2001</v>
      </c>
      <c r="H269" t="s">
        <v>1223</v>
      </c>
      <c r="I269">
        <v>57</v>
      </c>
      <c r="J269" t="s">
        <v>1224</v>
      </c>
      <c r="K269" t="s">
        <v>1235</v>
      </c>
      <c r="L269">
        <v>570301003</v>
      </c>
      <c r="M269">
        <v>107162</v>
      </c>
      <c r="N269" t="s">
        <v>1236</v>
      </c>
      <c r="O269" t="s">
        <v>1303</v>
      </c>
      <c r="P269">
        <v>4</v>
      </c>
      <c r="Q269" t="s">
        <v>110</v>
      </c>
      <c r="R269">
        <v>14</v>
      </c>
      <c r="S269">
        <v>1</v>
      </c>
      <c r="T269" s="10">
        <v>4602.08</v>
      </c>
      <c r="U269" t="s">
        <v>1228</v>
      </c>
      <c r="V269" t="s">
        <v>1306</v>
      </c>
      <c r="W269" t="s">
        <v>1306</v>
      </c>
      <c r="X269">
        <v>4</v>
      </c>
      <c r="Y269" t="s">
        <v>110</v>
      </c>
      <c r="Z269" s="10">
        <v>4602.08</v>
      </c>
      <c r="AA269" t="s">
        <v>1228</v>
      </c>
      <c r="AB269" t="s">
        <v>53</v>
      </c>
      <c r="AC269" t="s">
        <v>1231</v>
      </c>
      <c r="AD269">
        <v>101</v>
      </c>
      <c r="AE269" t="s">
        <v>1232</v>
      </c>
      <c r="AF269" s="10">
        <v>4602.08</v>
      </c>
      <c r="AG269" s="136">
        <f t="shared" si="4"/>
        <v>460208</v>
      </c>
      <c r="AH269" s="10">
        <v>4602.08</v>
      </c>
      <c r="AI269">
        <v>0</v>
      </c>
      <c r="AJ269">
        <v>0</v>
      </c>
      <c r="AK269">
        <v>0</v>
      </c>
      <c r="AL269">
        <v>0</v>
      </c>
    </row>
    <row r="270" spans="1:38">
      <c r="A270" t="s">
        <v>46</v>
      </c>
      <c r="B270" t="s">
        <v>47</v>
      </c>
      <c r="C270">
        <v>1000730</v>
      </c>
      <c r="D270" t="s">
        <v>1234</v>
      </c>
      <c r="E270">
        <v>6508416226</v>
      </c>
      <c r="F270">
        <v>20</v>
      </c>
      <c r="G270">
        <v>2001</v>
      </c>
      <c r="H270" t="s">
        <v>1223</v>
      </c>
      <c r="I270">
        <v>57</v>
      </c>
      <c r="J270" t="s">
        <v>1224</v>
      </c>
      <c r="K270" t="s">
        <v>1235</v>
      </c>
      <c r="L270">
        <v>570301003</v>
      </c>
      <c r="M270">
        <v>1206928</v>
      </c>
      <c r="N270" t="s">
        <v>1239</v>
      </c>
      <c r="O270" t="s">
        <v>1303</v>
      </c>
      <c r="P270">
        <v>29</v>
      </c>
      <c r="Q270" t="s">
        <v>1240</v>
      </c>
      <c r="R270">
        <v>115</v>
      </c>
      <c r="S270">
        <v>1</v>
      </c>
      <c r="T270" s="10">
        <v>24204.1</v>
      </c>
      <c r="U270" t="s">
        <v>1228</v>
      </c>
      <c r="V270" t="s">
        <v>1306</v>
      </c>
      <c r="W270" t="s">
        <v>1306</v>
      </c>
      <c r="X270">
        <v>29</v>
      </c>
      <c r="Y270" t="s">
        <v>1240</v>
      </c>
      <c r="Z270" s="10">
        <v>24204.1</v>
      </c>
      <c r="AA270" t="s">
        <v>1228</v>
      </c>
      <c r="AB270" t="s">
        <v>53</v>
      </c>
      <c r="AC270" t="s">
        <v>1231</v>
      </c>
      <c r="AD270">
        <v>101</v>
      </c>
      <c r="AE270" t="s">
        <v>1232</v>
      </c>
      <c r="AF270" s="10">
        <v>24204.1</v>
      </c>
      <c r="AG270" s="136">
        <f t="shared" si="4"/>
        <v>2420410</v>
      </c>
      <c r="AH270" s="10">
        <v>24204.1</v>
      </c>
      <c r="AI270">
        <v>0</v>
      </c>
      <c r="AJ270">
        <v>0</v>
      </c>
      <c r="AK270">
        <v>0</v>
      </c>
      <c r="AL270">
        <v>0</v>
      </c>
    </row>
    <row r="271" spans="1:38">
      <c r="A271" t="s">
        <v>46</v>
      </c>
      <c r="B271" t="s">
        <v>47</v>
      </c>
      <c r="C271">
        <v>1000730</v>
      </c>
      <c r="D271" t="s">
        <v>1234</v>
      </c>
      <c r="E271">
        <v>6508416226</v>
      </c>
      <c r="F271">
        <v>30</v>
      </c>
      <c r="G271">
        <v>2001</v>
      </c>
      <c r="H271" t="s">
        <v>1223</v>
      </c>
      <c r="I271">
        <v>57</v>
      </c>
      <c r="J271" t="s">
        <v>1224</v>
      </c>
      <c r="K271" t="s">
        <v>1235</v>
      </c>
      <c r="L271">
        <v>570301003</v>
      </c>
      <c r="M271">
        <v>1206929</v>
      </c>
      <c r="N271" t="s">
        <v>1241</v>
      </c>
      <c r="O271" t="s">
        <v>1303</v>
      </c>
      <c r="P271">
        <v>11</v>
      </c>
      <c r="Q271" t="s">
        <v>1240</v>
      </c>
      <c r="R271">
        <v>48</v>
      </c>
      <c r="S271">
        <v>1</v>
      </c>
      <c r="T271" s="10">
        <v>7263.59</v>
      </c>
      <c r="U271" t="s">
        <v>1228</v>
      </c>
      <c r="V271" t="s">
        <v>1306</v>
      </c>
      <c r="W271" t="s">
        <v>1306</v>
      </c>
      <c r="X271">
        <v>11</v>
      </c>
      <c r="Y271" t="s">
        <v>1240</v>
      </c>
      <c r="Z271" s="10">
        <v>7263.59</v>
      </c>
      <c r="AA271" t="s">
        <v>1228</v>
      </c>
      <c r="AB271" t="s">
        <v>53</v>
      </c>
      <c r="AC271" t="s">
        <v>1231</v>
      </c>
      <c r="AD271">
        <v>101</v>
      </c>
      <c r="AE271" t="s">
        <v>1232</v>
      </c>
      <c r="AF271" s="10">
        <v>7263.59</v>
      </c>
      <c r="AG271" s="136">
        <f t="shared" si="4"/>
        <v>726359</v>
      </c>
      <c r="AH271" s="10">
        <v>7263.59</v>
      </c>
      <c r="AI271">
        <v>0</v>
      </c>
      <c r="AJ271">
        <v>0</v>
      </c>
      <c r="AK271">
        <v>0</v>
      </c>
      <c r="AL271">
        <v>0</v>
      </c>
    </row>
    <row r="272" spans="1:38">
      <c r="A272" t="s">
        <v>46</v>
      </c>
      <c r="B272" t="s">
        <v>47</v>
      </c>
      <c r="C272">
        <v>1000730</v>
      </c>
      <c r="D272" t="s">
        <v>1234</v>
      </c>
      <c r="E272">
        <v>6508416226</v>
      </c>
      <c r="F272">
        <v>40</v>
      </c>
      <c r="G272">
        <v>2001</v>
      </c>
      <c r="H272" t="s">
        <v>1223</v>
      </c>
      <c r="I272">
        <v>57</v>
      </c>
      <c r="J272" t="s">
        <v>1224</v>
      </c>
      <c r="K272" t="s">
        <v>1235</v>
      </c>
      <c r="L272">
        <v>570301003</v>
      </c>
      <c r="M272">
        <v>1206930</v>
      </c>
      <c r="N272" t="s">
        <v>1242</v>
      </c>
      <c r="O272" t="s">
        <v>1303</v>
      </c>
      <c r="P272">
        <v>7</v>
      </c>
      <c r="Q272" t="s">
        <v>1240</v>
      </c>
      <c r="R272">
        <v>95</v>
      </c>
      <c r="S272">
        <v>1</v>
      </c>
      <c r="T272" s="10">
        <v>6000.96</v>
      </c>
      <c r="U272" t="s">
        <v>1228</v>
      </c>
      <c r="V272" t="s">
        <v>1306</v>
      </c>
      <c r="W272" t="s">
        <v>1306</v>
      </c>
      <c r="X272">
        <v>7</v>
      </c>
      <c r="Y272" t="s">
        <v>1240</v>
      </c>
      <c r="Z272" s="10">
        <v>6000.96</v>
      </c>
      <c r="AA272" t="s">
        <v>1228</v>
      </c>
      <c r="AB272" t="s">
        <v>53</v>
      </c>
      <c r="AC272" t="s">
        <v>1231</v>
      </c>
      <c r="AD272">
        <v>101</v>
      </c>
      <c r="AE272" t="s">
        <v>1232</v>
      </c>
      <c r="AF272" s="10">
        <v>6000.96</v>
      </c>
      <c r="AG272" s="136">
        <f t="shared" si="4"/>
        <v>600096</v>
      </c>
      <c r="AH272" s="10">
        <v>6000.96</v>
      </c>
      <c r="AI272">
        <v>0</v>
      </c>
      <c r="AJ272">
        <v>0</v>
      </c>
      <c r="AK272">
        <v>0</v>
      </c>
      <c r="AL272">
        <v>0</v>
      </c>
    </row>
    <row r="273" spans="1:38">
      <c r="A273" t="s">
        <v>46</v>
      </c>
      <c r="B273" t="s">
        <v>47</v>
      </c>
      <c r="C273">
        <v>1000730</v>
      </c>
      <c r="D273" t="s">
        <v>1234</v>
      </c>
      <c r="E273">
        <v>6508416226</v>
      </c>
      <c r="F273">
        <v>50</v>
      </c>
      <c r="G273">
        <v>2001</v>
      </c>
      <c r="H273" t="s">
        <v>1223</v>
      </c>
      <c r="I273">
        <v>57</v>
      </c>
      <c r="J273" t="s">
        <v>1224</v>
      </c>
      <c r="K273" t="s">
        <v>1235</v>
      </c>
      <c r="L273">
        <v>570301003</v>
      </c>
      <c r="M273">
        <v>1206931</v>
      </c>
      <c r="N273" t="s">
        <v>1244</v>
      </c>
      <c r="O273" t="s">
        <v>1303</v>
      </c>
      <c r="P273">
        <v>9</v>
      </c>
      <c r="Q273" t="s">
        <v>1240</v>
      </c>
      <c r="R273">
        <v>48</v>
      </c>
      <c r="S273">
        <v>1</v>
      </c>
      <c r="T273" s="10">
        <v>5320.86</v>
      </c>
      <c r="U273" t="s">
        <v>1228</v>
      </c>
      <c r="V273" t="s">
        <v>1306</v>
      </c>
      <c r="W273" t="s">
        <v>1306</v>
      </c>
      <c r="X273">
        <v>9</v>
      </c>
      <c r="Y273" t="s">
        <v>1240</v>
      </c>
      <c r="Z273" s="10">
        <v>5320.86</v>
      </c>
      <c r="AA273" t="s">
        <v>1228</v>
      </c>
      <c r="AB273" t="s">
        <v>53</v>
      </c>
      <c r="AC273" t="s">
        <v>1231</v>
      </c>
      <c r="AD273">
        <v>101</v>
      </c>
      <c r="AE273" t="s">
        <v>1232</v>
      </c>
      <c r="AF273" s="10">
        <v>5320.86</v>
      </c>
      <c r="AG273" s="136">
        <f t="shared" si="4"/>
        <v>532086</v>
      </c>
      <c r="AH273" s="10">
        <v>5320.86</v>
      </c>
      <c r="AI273">
        <v>0</v>
      </c>
      <c r="AJ273">
        <v>0</v>
      </c>
      <c r="AK273">
        <v>0</v>
      </c>
      <c r="AL273">
        <v>0</v>
      </c>
    </row>
    <row r="274" spans="1:38">
      <c r="A274" t="s">
        <v>46</v>
      </c>
      <c r="B274" t="s">
        <v>47</v>
      </c>
      <c r="C274">
        <v>1000730</v>
      </c>
      <c r="D274" t="s">
        <v>1234</v>
      </c>
      <c r="E274">
        <v>6508416226</v>
      </c>
      <c r="F274">
        <v>60</v>
      </c>
      <c r="G274">
        <v>2001</v>
      </c>
      <c r="H274" t="s">
        <v>1223</v>
      </c>
      <c r="I274">
        <v>57</v>
      </c>
      <c r="J274" t="s">
        <v>1224</v>
      </c>
      <c r="K274" t="s">
        <v>1235</v>
      </c>
      <c r="L274">
        <v>570301003</v>
      </c>
      <c r="M274">
        <v>1206932</v>
      </c>
      <c r="N274" t="s">
        <v>1245</v>
      </c>
      <c r="O274" t="s">
        <v>1303</v>
      </c>
      <c r="P274">
        <v>5</v>
      </c>
      <c r="Q274" t="s">
        <v>1240</v>
      </c>
      <c r="R274">
        <v>50</v>
      </c>
      <c r="S274">
        <v>1</v>
      </c>
      <c r="T274" s="10">
        <v>3064.8</v>
      </c>
      <c r="U274" t="s">
        <v>1228</v>
      </c>
      <c r="V274" t="s">
        <v>1306</v>
      </c>
      <c r="W274" t="s">
        <v>1306</v>
      </c>
      <c r="X274">
        <v>5</v>
      </c>
      <c r="Y274" t="s">
        <v>1240</v>
      </c>
      <c r="Z274" s="10">
        <v>3064.8</v>
      </c>
      <c r="AA274" t="s">
        <v>1228</v>
      </c>
      <c r="AB274" t="s">
        <v>53</v>
      </c>
      <c r="AC274" t="s">
        <v>1231</v>
      </c>
      <c r="AD274">
        <v>101</v>
      </c>
      <c r="AE274" t="s">
        <v>1232</v>
      </c>
      <c r="AF274" s="10">
        <v>3064.8</v>
      </c>
      <c r="AG274" s="136">
        <f t="shared" si="4"/>
        <v>306480</v>
      </c>
      <c r="AH274" s="10">
        <v>3064.8</v>
      </c>
      <c r="AI274">
        <v>0</v>
      </c>
      <c r="AJ274">
        <v>0</v>
      </c>
      <c r="AK274">
        <v>0</v>
      </c>
      <c r="AL274">
        <v>0</v>
      </c>
    </row>
    <row r="275" spans="1:38">
      <c r="A275" t="s">
        <v>46</v>
      </c>
      <c r="B275" t="s">
        <v>47</v>
      </c>
      <c r="C275">
        <v>1000730</v>
      </c>
      <c r="D275" t="s">
        <v>1234</v>
      </c>
      <c r="E275">
        <v>6508416226</v>
      </c>
      <c r="F275">
        <v>70</v>
      </c>
      <c r="G275">
        <v>2001</v>
      </c>
      <c r="H275" t="s">
        <v>1223</v>
      </c>
      <c r="I275">
        <v>57</v>
      </c>
      <c r="J275" t="s">
        <v>1224</v>
      </c>
      <c r="K275" t="s">
        <v>1235</v>
      </c>
      <c r="L275">
        <v>570301003</v>
      </c>
      <c r="M275">
        <v>1206933</v>
      </c>
      <c r="N275" t="s">
        <v>1246</v>
      </c>
      <c r="O275" t="s">
        <v>1303</v>
      </c>
      <c r="P275">
        <v>4</v>
      </c>
      <c r="Q275" t="s">
        <v>1240</v>
      </c>
      <c r="R275">
        <v>176</v>
      </c>
      <c r="S275">
        <v>1</v>
      </c>
      <c r="T275" s="10">
        <v>3325.13</v>
      </c>
      <c r="U275" t="s">
        <v>1228</v>
      </c>
      <c r="V275" t="s">
        <v>1306</v>
      </c>
      <c r="W275" t="s">
        <v>1306</v>
      </c>
      <c r="X275">
        <v>4</v>
      </c>
      <c r="Y275" t="s">
        <v>1240</v>
      </c>
      <c r="Z275" s="10">
        <v>3325.13</v>
      </c>
      <c r="AA275" t="s">
        <v>1228</v>
      </c>
      <c r="AB275" t="s">
        <v>53</v>
      </c>
      <c r="AC275" t="s">
        <v>1231</v>
      </c>
      <c r="AD275">
        <v>101</v>
      </c>
      <c r="AE275" t="s">
        <v>1232</v>
      </c>
      <c r="AF275" s="10">
        <v>3325.13</v>
      </c>
      <c r="AG275" s="136">
        <f t="shared" si="4"/>
        <v>332513</v>
      </c>
      <c r="AH275" s="10">
        <v>3325.13</v>
      </c>
      <c r="AI275">
        <v>0</v>
      </c>
      <c r="AJ275">
        <v>0</v>
      </c>
      <c r="AK275">
        <v>0</v>
      </c>
      <c r="AL275">
        <v>0</v>
      </c>
    </row>
    <row r="276" spans="1:38">
      <c r="A276" t="s">
        <v>46</v>
      </c>
      <c r="B276" t="s">
        <v>47</v>
      </c>
      <c r="C276">
        <v>1000730</v>
      </c>
      <c r="D276" t="s">
        <v>1234</v>
      </c>
      <c r="E276">
        <v>6508416226</v>
      </c>
      <c r="F276">
        <v>80</v>
      </c>
      <c r="G276">
        <v>2001</v>
      </c>
      <c r="H276" t="s">
        <v>1223</v>
      </c>
      <c r="I276">
        <v>57</v>
      </c>
      <c r="J276" t="s">
        <v>1224</v>
      </c>
      <c r="K276" t="s">
        <v>1235</v>
      </c>
      <c r="L276">
        <v>570301003</v>
      </c>
      <c r="M276">
        <v>1252549</v>
      </c>
      <c r="N276" t="s">
        <v>1248</v>
      </c>
      <c r="O276" t="s">
        <v>1303</v>
      </c>
      <c r="P276">
        <v>2</v>
      </c>
      <c r="Q276" t="s">
        <v>1240</v>
      </c>
      <c r="R276">
        <v>35</v>
      </c>
      <c r="S276">
        <v>1</v>
      </c>
      <c r="T276" s="10">
        <v>2831.5</v>
      </c>
      <c r="U276" t="s">
        <v>1228</v>
      </c>
      <c r="V276" t="s">
        <v>1306</v>
      </c>
      <c r="W276" t="s">
        <v>1306</v>
      </c>
      <c r="X276">
        <v>2</v>
      </c>
      <c r="Y276" t="s">
        <v>1240</v>
      </c>
      <c r="Z276" s="10">
        <v>2831.5</v>
      </c>
      <c r="AA276" t="s">
        <v>1228</v>
      </c>
      <c r="AB276" t="s">
        <v>53</v>
      </c>
      <c r="AC276" t="s">
        <v>1231</v>
      </c>
      <c r="AD276">
        <v>101</v>
      </c>
      <c r="AE276" t="s">
        <v>1232</v>
      </c>
      <c r="AF276" s="10">
        <v>2831.5</v>
      </c>
      <c r="AG276" s="136">
        <f t="shared" si="4"/>
        <v>283150</v>
      </c>
      <c r="AH276" s="10">
        <v>2831.5</v>
      </c>
      <c r="AI276">
        <v>0</v>
      </c>
      <c r="AJ276">
        <v>0</v>
      </c>
      <c r="AK276">
        <v>0</v>
      </c>
      <c r="AL276">
        <v>0</v>
      </c>
    </row>
    <row r="277" spans="1:38">
      <c r="A277" t="s">
        <v>46</v>
      </c>
      <c r="B277" t="s">
        <v>47</v>
      </c>
      <c r="C277">
        <v>1000730</v>
      </c>
      <c r="D277" t="s">
        <v>1234</v>
      </c>
      <c r="E277">
        <v>6508418605</v>
      </c>
      <c r="F277">
        <v>10</v>
      </c>
      <c r="G277">
        <v>2001</v>
      </c>
      <c r="H277" t="s">
        <v>1223</v>
      </c>
      <c r="I277">
        <v>57</v>
      </c>
      <c r="J277" t="s">
        <v>1224</v>
      </c>
      <c r="K277" t="s">
        <v>1235</v>
      </c>
      <c r="L277">
        <v>570301003</v>
      </c>
      <c r="M277">
        <v>107162</v>
      </c>
      <c r="N277" t="s">
        <v>1236</v>
      </c>
      <c r="O277" t="s">
        <v>1304</v>
      </c>
      <c r="P277">
        <v>1</v>
      </c>
      <c r="Q277" t="s">
        <v>110</v>
      </c>
      <c r="R277">
        <v>14</v>
      </c>
      <c r="S277">
        <v>1</v>
      </c>
      <c r="T277" s="10">
        <v>1150.52</v>
      </c>
      <c r="U277" t="s">
        <v>1228</v>
      </c>
      <c r="V277" t="s">
        <v>1307</v>
      </c>
      <c r="W277" t="s">
        <v>1306</v>
      </c>
      <c r="X277">
        <v>1</v>
      </c>
      <c r="Y277" t="s">
        <v>110</v>
      </c>
      <c r="Z277" s="10">
        <v>1150.52</v>
      </c>
      <c r="AA277" t="s">
        <v>1228</v>
      </c>
      <c r="AB277" t="s">
        <v>53</v>
      </c>
      <c r="AC277" t="s">
        <v>1231</v>
      </c>
      <c r="AD277">
        <v>101</v>
      </c>
      <c r="AE277" t="s">
        <v>1232</v>
      </c>
      <c r="AF277" s="10">
        <v>1150.52</v>
      </c>
      <c r="AG277" s="136">
        <f t="shared" si="4"/>
        <v>115052</v>
      </c>
      <c r="AH277" s="10">
        <v>1150.52</v>
      </c>
      <c r="AI277">
        <v>0</v>
      </c>
      <c r="AJ277">
        <v>0</v>
      </c>
      <c r="AK277">
        <v>0</v>
      </c>
      <c r="AL277">
        <v>0</v>
      </c>
    </row>
    <row r="278" spans="1:38">
      <c r="A278" t="s">
        <v>46</v>
      </c>
      <c r="B278" t="s">
        <v>47</v>
      </c>
      <c r="C278">
        <v>1000730</v>
      </c>
      <c r="D278" t="s">
        <v>1234</v>
      </c>
      <c r="E278">
        <v>6508418605</v>
      </c>
      <c r="F278">
        <v>20</v>
      </c>
      <c r="G278">
        <v>2001</v>
      </c>
      <c r="H278" t="s">
        <v>1223</v>
      </c>
      <c r="I278">
        <v>57</v>
      </c>
      <c r="J278" t="s">
        <v>1224</v>
      </c>
      <c r="K278" t="s">
        <v>1235</v>
      </c>
      <c r="L278">
        <v>570301003</v>
      </c>
      <c r="M278">
        <v>1206928</v>
      </c>
      <c r="N278" t="s">
        <v>1239</v>
      </c>
      <c r="O278" t="s">
        <v>1304</v>
      </c>
      <c r="P278">
        <v>4</v>
      </c>
      <c r="Q278" t="s">
        <v>1240</v>
      </c>
      <c r="R278">
        <v>115</v>
      </c>
      <c r="S278">
        <v>1</v>
      </c>
      <c r="T278" s="10">
        <v>3338.5</v>
      </c>
      <c r="U278" t="s">
        <v>1228</v>
      </c>
      <c r="V278" t="s">
        <v>1307</v>
      </c>
      <c r="W278" t="s">
        <v>1306</v>
      </c>
      <c r="X278">
        <v>4</v>
      </c>
      <c r="Y278" t="s">
        <v>1240</v>
      </c>
      <c r="Z278" s="10">
        <v>3338.5</v>
      </c>
      <c r="AA278" t="s">
        <v>1228</v>
      </c>
      <c r="AB278" t="s">
        <v>53</v>
      </c>
      <c r="AC278" t="s">
        <v>1231</v>
      </c>
      <c r="AD278">
        <v>101</v>
      </c>
      <c r="AE278" t="s">
        <v>1232</v>
      </c>
      <c r="AF278" s="10">
        <v>3338.5</v>
      </c>
      <c r="AG278" s="136">
        <f t="shared" si="4"/>
        <v>333850</v>
      </c>
      <c r="AH278" s="10">
        <v>3338.5</v>
      </c>
      <c r="AI278">
        <v>0</v>
      </c>
      <c r="AJ278">
        <v>0</v>
      </c>
      <c r="AK278">
        <v>0</v>
      </c>
      <c r="AL278">
        <v>0</v>
      </c>
    </row>
    <row r="279" spans="1:38">
      <c r="A279" t="s">
        <v>46</v>
      </c>
      <c r="B279" t="s">
        <v>47</v>
      </c>
      <c r="C279">
        <v>1000730</v>
      </c>
      <c r="D279" t="s">
        <v>1234</v>
      </c>
      <c r="E279">
        <v>6508418605</v>
      </c>
      <c r="F279">
        <v>30</v>
      </c>
      <c r="G279">
        <v>2001</v>
      </c>
      <c r="H279" t="s">
        <v>1223</v>
      </c>
      <c r="I279">
        <v>57</v>
      </c>
      <c r="J279" t="s">
        <v>1224</v>
      </c>
      <c r="K279" t="s">
        <v>1235</v>
      </c>
      <c r="L279">
        <v>570301003</v>
      </c>
      <c r="M279">
        <v>1206929</v>
      </c>
      <c r="N279" t="s">
        <v>1241</v>
      </c>
      <c r="O279" t="s">
        <v>1304</v>
      </c>
      <c r="P279">
        <v>7</v>
      </c>
      <c r="Q279" t="s">
        <v>1240</v>
      </c>
      <c r="R279">
        <v>48</v>
      </c>
      <c r="S279">
        <v>1</v>
      </c>
      <c r="T279" s="10">
        <v>4622.28</v>
      </c>
      <c r="U279" t="s">
        <v>1228</v>
      </c>
      <c r="V279" t="s">
        <v>1307</v>
      </c>
      <c r="W279" t="s">
        <v>1306</v>
      </c>
      <c r="X279">
        <v>7</v>
      </c>
      <c r="Y279" t="s">
        <v>1240</v>
      </c>
      <c r="Z279" s="10">
        <v>4622.28</v>
      </c>
      <c r="AA279" t="s">
        <v>1228</v>
      </c>
      <c r="AB279" t="s">
        <v>53</v>
      </c>
      <c r="AC279" t="s">
        <v>1231</v>
      </c>
      <c r="AD279">
        <v>101</v>
      </c>
      <c r="AE279" t="s">
        <v>1232</v>
      </c>
      <c r="AF279" s="10">
        <v>4622.28</v>
      </c>
      <c r="AG279" s="136">
        <f t="shared" si="4"/>
        <v>462228</v>
      </c>
      <c r="AH279" s="10">
        <v>4622.28</v>
      </c>
      <c r="AI279">
        <v>0</v>
      </c>
      <c r="AJ279">
        <v>0</v>
      </c>
      <c r="AK279">
        <v>0</v>
      </c>
      <c r="AL279">
        <v>0</v>
      </c>
    </row>
    <row r="280" spans="1:38">
      <c r="A280" t="s">
        <v>46</v>
      </c>
      <c r="B280" t="s">
        <v>47</v>
      </c>
      <c r="C280">
        <v>1000730</v>
      </c>
      <c r="D280" t="s">
        <v>1234</v>
      </c>
      <c r="E280">
        <v>6508418605</v>
      </c>
      <c r="F280">
        <v>40</v>
      </c>
      <c r="G280">
        <v>2001</v>
      </c>
      <c r="H280" t="s">
        <v>1223</v>
      </c>
      <c r="I280">
        <v>57</v>
      </c>
      <c r="J280" t="s">
        <v>1224</v>
      </c>
      <c r="K280" t="s">
        <v>1235</v>
      </c>
      <c r="L280">
        <v>570301003</v>
      </c>
      <c r="M280">
        <v>1206930</v>
      </c>
      <c r="N280" t="s">
        <v>1242</v>
      </c>
      <c r="O280" t="s">
        <v>1304</v>
      </c>
      <c r="P280">
        <v>5</v>
      </c>
      <c r="Q280" t="s">
        <v>1240</v>
      </c>
      <c r="R280">
        <v>95</v>
      </c>
      <c r="S280">
        <v>1</v>
      </c>
      <c r="T280" s="10">
        <v>4286.3999999999996</v>
      </c>
      <c r="U280" t="s">
        <v>1228</v>
      </c>
      <c r="V280" t="s">
        <v>1307</v>
      </c>
      <c r="W280" t="s">
        <v>1306</v>
      </c>
      <c r="X280">
        <v>5</v>
      </c>
      <c r="Y280" t="s">
        <v>1240</v>
      </c>
      <c r="Z280" s="10">
        <v>4286.3999999999996</v>
      </c>
      <c r="AA280" t="s">
        <v>1228</v>
      </c>
      <c r="AB280" t="s">
        <v>53</v>
      </c>
      <c r="AC280" t="s">
        <v>1231</v>
      </c>
      <c r="AD280">
        <v>101</v>
      </c>
      <c r="AE280" t="s">
        <v>1232</v>
      </c>
      <c r="AF280" s="10">
        <v>4286.3999999999996</v>
      </c>
      <c r="AG280" s="136">
        <f t="shared" si="4"/>
        <v>428639.99999999994</v>
      </c>
      <c r="AH280" s="10">
        <v>4286.3999999999996</v>
      </c>
      <c r="AI280">
        <v>0</v>
      </c>
      <c r="AJ280">
        <v>0</v>
      </c>
      <c r="AK280">
        <v>0</v>
      </c>
      <c r="AL280">
        <v>0</v>
      </c>
    </row>
    <row r="281" spans="1:38">
      <c r="A281" t="s">
        <v>46</v>
      </c>
      <c r="B281" t="s">
        <v>47</v>
      </c>
      <c r="C281">
        <v>1000730</v>
      </c>
      <c r="D281" t="s">
        <v>1234</v>
      </c>
      <c r="E281">
        <v>6508418605</v>
      </c>
      <c r="F281">
        <v>50</v>
      </c>
      <c r="G281">
        <v>2001</v>
      </c>
      <c r="H281" t="s">
        <v>1223</v>
      </c>
      <c r="I281">
        <v>57</v>
      </c>
      <c r="J281" t="s">
        <v>1224</v>
      </c>
      <c r="K281" t="s">
        <v>1235</v>
      </c>
      <c r="L281">
        <v>570301003</v>
      </c>
      <c r="M281">
        <v>1206931</v>
      </c>
      <c r="N281" t="s">
        <v>1244</v>
      </c>
      <c r="O281" t="s">
        <v>1304</v>
      </c>
      <c r="P281">
        <v>6</v>
      </c>
      <c r="Q281" t="s">
        <v>1240</v>
      </c>
      <c r="R281">
        <v>48</v>
      </c>
      <c r="S281">
        <v>1</v>
      </c>
      <c r="T281" s="10">
        <v>3547.24</v>
      </c>
      <c r="U281" t="s">
        <v>1228</v>
      </c>
      <c r="V281" t="s">
        <v>1307</v>
      </c>
      <c r="W281" t="s">
        <v>1306</v>
      </c>
      <c r="X281">
        <v>6</v>
      </c>
      <c r="Y281" t="s">
        <v>1240</v>
      </c>
      <c r="Z281" s="10">
        <v>3547.24</v>
      </c>
      <c r="AA281" t="s">
        <v>1228</v>
      </c>
      <c r="AB281" t="s">
        <v>53</v>
      </c>
      <c r="AC281" t="s">
        <v>1231</v>
      </c>
      <c r="AD281">
        <v>101</v>
      </c>
      <c r="AE281" t="s">
        <v>1232</v>
      </c>
      <c r="AF281" s="10">
        <v>3547.24</v>
      </c>
      <c r="AG281" s="136">
        <f t="shared" si="4"/>
        <v>354724</v>
      </c>
      <c r="AH281" s="10">
        <v>3547.24</v>
      </c>
      <c r="AI281">
        <v>0</v>
      </c>
      <c r="AJ281">
        <v>0</v>
      </c>
      <c r="AK281">
        <v>0</v>
      </c>
      <c r="AL281">
        <v>0</v>
      </c>
    </row>
    <row r="282" spans="1:38">
      <c r="A282" t="s">
        <v>46</v>
      </c>
      <c r="B282" t="s">
        <v>47</v>
      </c>
      <c r="C282">
        <v>1000730</v>
      </c>
      <c r="D282" t="s">
        <v>1234</v>
      </c>
      <c r="E282">
        <v>6508418605</v>
      </c>
      <c r="F282">
        <v>60</v>
      </c>
      <c r="G282">
        <v>2001</v>
      </c>
      <c r="H282" t="s">
        <v>1223</v>
      </c>
      <c r="I282">
        <v>57</v>
      </c>
      <c r="J282" t="s">
        <v>1224</v>
      </c>
      <c r="K282" t="s">
        <v>1235</v>
      </c>
      <c r="L282">
        <v>570301003</v>
      </c>
      <c r="M282">
        <v>1206932</v>
      </c>
      <c r="N282" t="s">
        <v>1245</v>
      </c>
      <c r="O282" t="s">
        <v>1304</v>
      </c>
      <c r="P282">
        <v>7</v>
      </c>
      <c r="Q282" t="s">
        <v>1240</v>
      </c>
      <c r="R282">
        <v>50</v>
      </c>
      <c r="S282">
        <v>1</v>
      </c>
      <c r="T282" s="10">
        <v>4290.72</v>
      </c>
      <c r="U282" t="s">
        <v>1228</v>
      </c>
      <c r="V282" t="s">
        <v>1307</v>
      </c>
      <c r="W282" t="s">
        <v>1306</v>
      </c>
      <c r="X282">
        <v>7</v>
      </c>
      <c r="Y282" t="s">
        <v>1240</v>
      </c>
      <c r="Z282" s="10">
        <v>4290.72</v>
      </c>
      <c r="AA282" t="s">
        <v>1228</v>
      </c>
      <c r="AB282" t="s">
        <v>53</v>
      </c>
      <c r="AC282" t="s">
        <v>1231</v>
      </c>
      <c r="AD282">
        <v>101</v>
      </c>
      <c r="AE282" t="s">
        <v>1232</v>
      </c>
      <c r="AF282" s="10">
        <v>4290.72</v>
      </c>
      <c r="AG282" s="136">
        <f t="shared" si="4"/>
        <v>429072</v>
      </c>
      <c r="AH282" s="10">
        <v>4290.72</v>
      </c>
      <c r="AI282">
        <v>0</v>
      </c>
      <c r="AJ282">
        <v>0</v>
      </c>
      <c r="AK282">
        <v>0</v>
      </c>
      <c r="AL282">
        <v>0</v>
      </c>
    </row>
    <row r="283" spans="1:38">
      <c r="A283" t="s">
        <v>46</v>
      </c>
      <c r="B283" t="s">
        <v>47</v>
      </c>
      <c r="C283">
        <v>1000730</v>
      </c>
      <c r="D283" t="s">
        <v>1234</v>
      </c>
      <c r="E283">
        <v>6508418605</v>
      </c>
      <c r="F283">
        <v>70</v>
      </c>
      <c r="G283">
        <v>2001</v>
      </c>
      <c r="H283" t="s">
        <v>1223</v>
      </c>
      <c r="I283">
        <v>57</v>
      </c>
      <c r="J283" t="s">
        <v>1224</v>
      </c>
      <c r="K283" t="s">
        <v>1235</v>
      </c>
      <c r="L283">
        <v>570301003</v>
      </c>
      <c r="M283">
        <v>1206933</v>
      </c>
      <c r="N283" t="s">
        <v>1246</v>
      </c>
      <c r="O283" t="s">
        <v>1304</v>
      </c>
      <c r="P283">
        <v>1</v>
      </c>
      <c r="Q283" t="s">
        <v>1240</v>
      </c>
      <c r="R283">
        <v>176</v>
      </c>
      <c r="S283">
        <v>1</v>
      </c>
      <c r="T283">
        <v>831.28</v>
      </c>
      <c r="U283" t="s">
        <v>1228</v>
      </c>
      <c r="V283" t="s">
        <v>1307</v>
      </c>
      <c r="W283" t="s">
        <v>1306</v>
      </c>
      <c r="X283">
        <v>1</v>
      </c>
      <c r="Y283" t="s">
        <v>1240</v>
      </c>
      <c r="Z283">
        <v>831.28</v>
      </c>
      <c r="AA283" t="s">
        <v>1228</v>
      </c>
      <c r="AB283" t="s">
        <v>53</v>
      </c>
      <c r="AC283" t="s">
        <v>1231</v>
      </c>
      <c r="AD283">
        <v>101</v>
      </c>
      <c r="AE283" t="s">
        <v>1232</v>
      </c>
      <c r="AF283">
        <v>831.28</v>
      </c>
      <c r="AG283" s="136">
        <f t="shared" si="4"/>
        <v>83128</v>
      </c>
      <c r="AH283">
        <v>831.28</v>
      </c>
      <c r="AI283">
        <v>0</v>
      </c>
      <c r="AJ283">
        <v>0</v>
      </c>
      <c r="AK283">
        <v>0</v>
      </c>
      <c r="AL283">
        <v>0</v>
      </c>
    </row>
    <row r="284" spans="1:38">
      <c r="A284" t="s">
        <v>46</v>
      </c>
      <c r="B284" t="s">
        <v>47</v>
      </c>
      <c r="C284">
        <v>1000730</v>
      </c>
      <c r="D284" t="s">
        <v>1234</v>
      </c>
      <c r="E284">
        <v>6508418605</v>
      </c>
      <c r="F284">
        <v>80</v>
      </c>
      <c r="G284">
        <v>2001</v>
      </c>
      <c r="H284" t="s">
        <v>1223</v>
      </c>
      <c r="I284">
        <v>57</v>
      </c>
      <c r="J284" t="s">
        <v>1224</v>
      </c>
      <c r="K284" t="s">
        <v>1235</v>
      </c>
      <c r="L284">
        <v>570301003</v>
      </c>
      <c r="M284">
        <v>1252545</v>
      </c>
      <c r="N284" t="s">
        <v>1284</v>
      </c>
      <c r="O284" t="s">
        <v>1304</v>
      </c>
      <c r="P284">
        <v>1</v>
      </c>
      <c r="Q284" t="s">
        <v>1240</v>
      </c>
      <c r="R284">
        <v>30</v>
      </c>
      <c r="S284">
        <v>1</v>
      </c>
      <c r="T284" s="10">
        <v>1726.5</v>
      </c>
      <c r="U284" t="s">
        <v>1228</v>
      </c>
      <c r="V284" t="s">
        <v>1307</v>
      </c>
      <c r="W284" t="s">
        <v>1306</v>
      </c>
      <c r="X284">
        <v>1</v>
      </c>
      <c r="Y284" t="s">
        <v>1240</v>
      </c>
      <c r="Z284" s="10">
        <v>1726.5</v>
      </c>
      <c r="AA284" t="s">
        <v>1228</v>
      </c>
      <c r="AB284" t="s">
        <v>53</v>
      </c>
      <c r="AC284" t="s">
        <v>1231</v>
      </c>
      <c r="AD284">
        <v>101</v>
      </c>
      <c r="AE284" t="s">
        <v>1232</v>
      </c>
      <c r="AF284" s="10">
        <v>1726.5</v>
      </c>
      <c r="AG284" s="136">
        <f t="shared" si="4"/>
        <v>172650</v>
      </c>
      <c r="AH284" s="10">
        <v>1726.5</v>
      </c>
      <c r="AI284">
        <v>0</v>
      </c>
      <c r="AJ284">
        <v>0</v>
      </c>
      <c r="AK284">
        <v>0</v>
      </c>
      <c r="AL284">
        <v>0</v>
      </c>
    </row>
    <row r="285" spans="1:38">
      <c r="A285" t="s">
        <v>46</v>
      </c>
      <c r="B285" t="s">
        <v>47</v>
      </c>
      <c r="C285">
        <v>1000730</v>
      </c>
      <c r="D285" t="s">
        <v>1234</v>
      </c>
      <c r="E285">
        <v>6508418605</v>
      </c>
      <c r="F285">
        <v>90</v>
      </c>
      <c r="G285">
        <v>2001</v>
      </c>
      <c r="H285" t="s">
        <v>1223</v>
      </c>
      <c r="I285">
        <v>57</v>
      </c>
      <c r="J285" t="s">
        <v>1224</v>
      </c>
      <c r="K285" t="s">
        <v>1235</v>
      </c>
      <c r="L285">
        <v>570301003</v>
      </c>
      <c r="M285">
        <v>1252546</v>
      </c>
      <c r="N285" t="s">
        <v>1247</v>
      </c>
      <c r="O285" t="s">
        <v>1304</v>
      </c>
      <c r="P285">
        <v>1</v>
      </c>
      <c r="Q285" t="s">
        <v>1240</v>
      </c>
      <c r="R285">
        <v>24</v>
      </c>
      <c r="S285">
        <v>1</v>
      </c>
      <c r="T285" s="10">
        <v>1449.36</v>
      </c>
      <c r="U285" t="s">
        <v>1228</v>
      </c>
      <c r="V285" t="s">
        <v>1307</v>
      </c>
      <c r="W285" t="s">
        <v>1306</v>
      </c>
      <c r="X285">
        <v>1</v>
      </c>
      <c r="Y285" t="s">
        <v>1240</v>
      </c>
      <c r="Z285" s="10">
        <v>1449.36</v>
      </c>
      <c r="AA285" t="s">
        <v>1228</v>
      </c>
      <c r="AB285" t="s">
        <v>53</v>
      </c>
      <c r="AC285" t="s">
        <v>1231</v>
      </c>
      <c r="AD285">
        <v>101</v>
      </c>
      <c r="AE285" t="s">
        <v>1232</v>
      </c>
      <c r="AF285" s="10">
        <v>1449.36</v>
      </c>
      <c r="AG285" s="136">
        <f t="shared" si="4"/>
        <v>144936</v>
      </c>
      <c r="AH285" s="10">
        <v>1449.36</v>
      </c>
      <c r="AI285">
        <v>0</v>
      </c>
      <c r="AJ285">
        <v>0</v>
      </c>
      <c r="AK285">
        <v>0</v>
      </c>
      <c r="AL285">
        <v>0</v>
      </c>
    </row>
    <row r="286" spans="1:38">
      <c r="A286" t="s">
        <v>46</v>
      </c>
      <c r="B286" t="s">
        <v>47</v>
      </c>
      <c r="C286">
        <v>1000730</v>
      </c>
      <c r="D286" t="s">
        <v>1234</v>
      </c>
      <c r="E286">
        <v>6508418605</v>
      </c>
      <c r="F286">
        <v>100</v>
      </c>
      <c r="G286">
        <v>2001</v>
      </c>
      <c r="H286" t="s">
        <v>1223</v>
      </c>
      <c r="I286">
        <v>57</v>
      </c>
      <c r="J286" t="s">
        <v>1224</v>
      </c>
      <c r="K286" t="s">
        <v>1235</v>
      </c>
      <c r="L286">
        <v>570301003</v>
      </c>
      <c r="M286">
        <v>1252549</v>
      </c>
      <c r="N286" t="s">
        <v>1248</v>
      </c>
      <c r="O286" t="s">
        <v>1304</v>
      </c>
      <c r="P286">
        <v>1</v>
      </c>
      <c r="Q286" t="s">
        <v>1240</v>
      </c>
      <c r="R286">
        <v>35</v>
      </c>
      <c r="S286">
        <v>1</v>
      </c>
      <c r="T286" s="10">
        <v>1415.75</v>
      </c>
      <c r="U286" t="s">
        <v>1228</v>
      </c>
      <c r="V286" t="s">
        <v>1307</v>
      </c>
      <c r="W286" t="s">
        <v>1306</v>
      </c>
      <c r="X286">
        <v>1</v>
      </c>
      <c r="Y286" t="s">
        <v>1240</v>
      </c>
      <c r="Z286" s="10">
        <v>1415.75</v>
      </c>
      <c r="AA286" t="s">
        <v>1228</v>
      </c>
      <c r="AB286" t="s">
        <v>53</v>
      </c>
      <c r="AC286" t="s">
        <v>1231</v>
      </c>
      <c r="AD286">
        <v>101</v>
      </c>
      <c r="AE286" t="s">
        <v>1232</v>
      </c>
      <c r="AF286" s="10">
        <v>1415.75</v>
      </c>
      <c r="AG286" s="136">
        <f t="shared" si="4"/>
        <v>141575</v>
      </c>
      <c r="AH286" s="10">
        <v>1415.75</v>
      </c>
      <c r="AI286">
        <v>0</v>
      </c>
      <c r="AJ286">
        <v>0</v>
      </c>
      <c r="AK286">
        <v>0</v>
      </c>
      <c r="AL286">
        <v>0</v>
      </c>
    </row>
    <row r="287" spans="1:38">
      <c r="A287" t="s">
        <v>46</v>
      </c>
      <c r="B287" t="s">
        <v>47</v>
      </c>
      <c r="C287">
        <v>1000730</v>
      </c>
      <c r="D287" t="s">
        <v>1234</v>
      </c>
      <c r="E287">
        <v>6508418605</v>
      </c>
      <c r="F287">
        <v>110</v>
      </c>
      <c r="G287">
        <v>2001</v>
      </c>
      <c r="H287" t="s">
        <v>1223</v>
      </c>
      <c r="I287">
        <v>57</v>
      </c>
      <c r="J287" t="s">
        <v>1224</v>
      </c>
      <c r="K287" t="s">
        <v>1235</v>
      </c>
      <c r="L287">
        <v>570301003</v>
      </c>
      <c r="M287">
        <v>1415350</v>
      </c>
      <c r="N287" t="s">
        <v>1261</v>
      </c>
      <c r="O287" t="s">
        <v>1304</v>
      </c>
      <c r="P287">
        <v>1</v>
      </c>
      <c r="Q287" t="s">
        <v>1240</v>
      </c>
      <c r="R287">
        <v>31</v>
      </c>
      <c r="S287">
        <v>1</v>
      </c>
      <c r="T287" s="10">
        <v>1116</v>
      </c>
      <c r="U287" t="s">
        <v>1228</v>
      </c>
      <c r="V287" t="s">
        <v>1307</v>
      </c>
      <c r="W287" t="s">
        <v>1306</v>
      </c>
      <c r="X287">
        <v>1</v>
      </c>
      <c r="Y287" t="s">
        <v>1240</v>
      </c>
      <c r="Z287" s="10">
        <v>1116</v>
      </c>
      <c r="AA287" t="s">
        <v>1228</v>
      </c>
      <c r="AB287" t="s">
        <v>53</v>
      </c>
      <c r="AC287" t="s">
        <v>1231</v>
      </c>
      <c r="AD287">
        <v>101</v>
      </c>
      <c r="AE287" t="s">
        <v>1232</v>
      </c>
      <c r="AF287" s="10">
        <v>1116</v>
      </c>
      <c r="AG287" s="136">
        <f t="shared" si="4"/>
        <v>111600</v>
      </c>
      <c r="AH287" s="10">
        <v>1116</v>
      </c>
      <c r="AI287">
        <v>0</v>
      </c>
      <c r="AJ287">
        <v>0</v>
      </c>
      <c r="AK287">
        <v>0</v>
      </c>
      <c r="AL287">
        <v>0</v>
      </c>
    </row>
    <row r="288" spans="1:38">
      <c r="A288" t="s">
        <v>46</v>
      </c>
      <c r="B288" t="s">
        <v>47</v>
      </c>
      <c r="C288">
        <v>1000730</v>
      </c>
      <c r="D288" t="s">
        <v>1222</v>
      </c>
      <c r="E288">
        <v>6508425178</v>
      </c>
      <c r="F288">
        <v>10</v>
      </c>
      <c r="G288">
        <v>2001</v>
      </c>
      <c r="H288" t="s">
        <v>1223</v>
      </c>
      <c r="I288">
        <v>49</v>
      </c>
      <c r="J288" t="s">
        <v>1224</v>
      </c>
      <c r="K288" t="s">
        <v>1225</v>
      </c>
      <c r="L288">
        <v>490604004</v>
      </c>
      <c r="M288">
        <v>1257819</v>
      </c>
      <c r="N288" t="s">
        <v>1226</v>
      </c>
      <c r="O288" t="s">
        <v>1306</v>
      </c>
      <c r="P288">
        <v>4</v>
      </c>
      <c r="Q288" t="s">
        <v>103</v>
      </c>
      <c r="R288">
        <v>27</v>
      </c>
      <c r="S288">
        <v>1</v>
      </c>
      <c r="T288" s="10">
        <v>12960</v>
      </c>
      <c r="U288" t="s">
        <v>1228</v>
      </c>
      <c r="V288" t="s">
        <v>1308</v>
      </c>
      <c r="W288" t="s">
        <v>1309</v>
      </c>
      <c r="X288">
        <v>4</v>
      </c>
      <c r="Y288" t="s">
        <v>103</v>
      </c>
      <c r="Z288" s="10">
        <v>12960</v>
      </c>
      <c r="AA288" t="s">
        <v>1228</v>
      </c>
      <c r="AB288" t="s">
        <v>53</v>
      </c>
      <c r="AC288" t="s">
        <v>1231</v>
      </c>
      <c r="AD288">
        <v>101</v>
      </c>
      <c r="AE288" t="s">
        <v>1232</v>
      </c>
      <c r="AF288" s="10">
        <v>12960</v>
      </c>
      <c r="AG288" s="136">
        <f t="shared" si="4"/>
        <v>1296000</v>
      </c>
      <c r="AH288" s="10">
        <v>12960</v>
      </c>
      <c r="AI288">
        <v>0</v>
      </c>
      <c r="AJ288">
        <v>0</v>
      </c>
      <c r="AK288">
        <v>0</v>
      </c>
      <c r="AL288">
        <v>0</v>
      </c>
    </row>
    <row r="289" spans="1:38">
      <c r="A289" t="s">
        <v>46</v>
      </c>
      <c r="B289" t="s">
        <v>47</v>
      </c>
      <c r="C289">
        <v>1000730</v>
      </c>
      <c r="D289" t="s">
        <v>1222</v>
      </c>
      <c r="E289">
        <v>6508425178</v>
      </c>
      <c r="F289">
        <v>11</v>
      </c>
      <c r="G289">
        <v>2001</v>
      </c>
      <c r="H289" t="s">
        <v>1223</v>
      </c>
      <c r="I289">
        <v>49</v>
      </c>
      <c r="J289" t="s">
        <v>1224</v>
      </c>
      <c r="K289" t="s">
        <v>1225</v>
      </c>
      <c r="L289">
        <v>490604004</v>
      </c>
      <c r="M289">
        <v>1257819</v>
      </c>
      <c r="N289" t="s">
        <v>1226</v>
      </c>
      <c r="O289" t="s">
        <v>1306</v>
      </c>
      <c r="P289">
        <v>1</v>
      </c>
      <c r="Q289" t="s">
        <v>103</v>
      </c>
      <c r="R289">
        <v>1</v>
      </c>
      <c r="S289">
        <v>1</v>
      </c>
      <c r="T289">
        <v>0</v>
      </c>
      <c r="U289" t="s">
        <v>1228</v>
      </c>
      <c r="V289" t="s">
        <v>1308</v>
      </c>
      <c r="W289" t="s">
        <v>1233</v>
      </c>
      <c r="X289">
        <v>0</v>
      </c>
      <c r="Y289" t="s">
        <v>103</v>
      </c>
      <c r="Z289">
        <v>0</v>
      </c>
      <c r="AA289" t="s">
        <v>1228</v>
      </c>
      <c r="AB289" t="s">
        <v>53</v>
      </c>
      <c r="AC289" t="s">
        <v>1231</v>
      </c>
      <c r="AD289">
        <v>101</v>
      </c>
      <c r="AE289" t="s">
        <v>1232</v>
      </c>
      <c r="AF289">
        <v>0</v>
      </c>
      <c r="AG289" s="136">
        <f t="shared" si="4"/>
        <v>0</v>
      </c>
      <c r="AH289">
        <v>0</v>
      </c>
      <c r="AI289">
        <v>0</v>
      </c>
      <c r="AJ289">
        <v>0</v>
      </c>
      <c r="AK289">
        <v>0</v>
      </c>
      <c r="AL289">
        <v>0</v>
      </c>
    </row>
    <row r="290" spans="1:38">
      <c r="A290" t="s">
        <v>46</v>
      </c>
      <c r="B290" t="s">
        <v>47</v>
      </c>
      <c r="C290">
        <v>1000730</v>
      </c>
      <c r="D290" t="s">
        <v>1222</v>
      </c>
      <c r="E290">
        <v>6508425178</v>
      </c>
      <c r="F290">
        <v>12</v>
      </c>
      <c r="G290">
        <v>2001</v>
      </c>
      <c r="H290" t="s">
        <v>1223</v>
      </c>
      <c r="I290">
        <v>49</v>
      </c>
      <c r="J290" t="s">
        <v>1224</v>
      </c>
      <c r="K290" t="s">
        <v>1225</v>
      </c>
      <c r="L290">
        <v>490604004</v>
      </c>
      <c r="M290">
        <v>1257819</v>
      </c>
      <c r="N290" t="s">
        <v>1226</v>
      </c>
      <c r="O290" t="s">
        <v>1306</v>
      </c>
      <c r="P290">
        <v>1</v>
      </c>
      <c r="Q290" t="s">
        <v>103</v>
      </c>
      <c r="R290">
        <v>1</v>
      </c>
      <c r="S290">
        <v>1</v>
      </c>
      <c r="T290">
        <v>0</v>
      </c>
      <c r="U290" t="s">
        <v>1228</v>
      </c>
      <c r="V290" t="s">
        <v>1308</v>
      </c>
      <c r="W290" t="s">
        <v>1233</v>
      </c>
      <c r="X290">
        <v>0</v>
      </c>
      <c r="Y290" t="s">
        <v>103</v>
      </c>
      <c r="Z290">
        <v>0</v>
      </c>
      <c r="AA290" t="s">
        <v>1228</v>
      </c>
      <c r="AB290" t="s">
        <v>53</v>
      </c>
      <c r="AC290" t="s">
        <v>1231</v>
      </c>
      <c r="AD290">
        <v>101</v>
      </c>
      <c r="AE290" t="s">
        <v>1232</v>
      </c>
      <c r="AF290">
        <v>0</v>
      </c>
      <c r="AG290" s="136">
        <f t="shared" si="4"/>
        <v>0</v>
      </c>
      <c r="AH290">
        <v>0</v>
      </c>
      <c r="AI290">
        <v>0</v>
      </c>
      <c r="AJ290">
        <v>0</v>
      </c>
      <c r="AK290">
        <v>0</v>
      </c>
      <c r="AL290">
        <v>0</v>
      </c>
    </row>
    <row r="291" spans="1:38">
      <c r="A291" t="s">
        <v>46</v>
      </c>
      <c r="B291" t="s">
        <v>47</v>
      </c>
      <c r="C291">
        <v>1000730</v>
      </c>
      <c r="D291" t="s">
        <v>1222</v>
      </c>
      <c r="E291">
        <v>6508425178</v>
      </c>
      <c r="F291">
        <v>13</v>
      </c>
      <c r="G291">
        <v>2001</v>
      </c>
      <c r="H291" t="s">
        <v>1223</v>
      </c>
      <c r="I291">
        <v>49</v>
      </c>
      <c r="J291" t="s">
        <v>1224</v>
      </c>
      <c r="K291" t="s">
        <v>1225</v>
      </c>
      <c r="L291">
        <v>490604004</v>
      </c>
      <c r="M291">
        <v>1257819</v>
      </c>
      <c r="N291" t="s">
        <v>1226</v>
      </c>
      <c r="O291" t="s">
        <v>1306</v>
      </c>
      <c r="P291">
        <v>1</v>
      </c>
      <c r="Q291" t="s">
        <v>103</v>
      </c>
      <c r="R291">
        <v>1</v>
      </c>
      <c r="S291">
        <v>1</v>
      </c>
      <c r="T291">
        <v>0</v>
      </c>
      <c r="U291" t="s">
        <v>1228</v>
      </c>
      <c r="V291" t="s">
        <v>1308</v>
      </c>
      <c r="W291" t="s">
        <v>1233</v>
      </c>
      <c r="X291">
        <v>0</v>
      </c>
      <c r="Y291" t="s">
        <v>103</v>
      </c>
      <c r="Z291">
        <v>0</v>
      </c>
      <c r="AA291" t="s">
        <v>1228</v>
      </c>
      <c r="AB291" t="s">
        <v>53</v>
      </c>
      <c r="AC291" t="s">
        <v>1231</v>
      </c>
      <c r="AD291">
        <v>101</v>
      </c>
      <c r="AE291" t="s">
        <v>1232</v>
      </c>
      <c r="AF291">
        <v>0</v>
      </c>
      <c r="AG291" s="136">
        <f t="shared" si="4"/>
        <v>0</v>
      </c>
      <c r="AH291">
        <v>0</v>
      </c>
      <c r="AI291">
        <v>0</v>
      </c>
      <c r="AJ291">
        <v>0</v>
      </c>
      <c r="AK291">
        <v>0</v>
      </c>
      <c r="AL291">
        <v>0</v>
      </c>
    </row>
    <row r="292" spans="1:38">
      <c r="A292" t="s">
        <v>46</v>
      </c>
      <c r="B292" t="s">
        <v>47</v>
      </c>
      <c r="C292">
        <v>1000730</v>
      </c>
      <c r="D292" t="s">
        <v>1222</v>
      </c>
      <c r="E292">
        <v>6508425178</v>
      </c>
      <c r="F292">
        <v>14</v>
      </c>
      <c r="G292">
        <v>2001</v>
      </c>
      <c r="H292" t="s">
        <v>1223</v>
      </c>
      <c r="I292">
        <v>49</v>
      </c>
      <c r="J292" t="s">
        <v>1224</v>
      </c>
      <c r="K292" t="s">
        <v>1225</v>
      </c>
      <c r="L292">
        <v>490604004</v>
      </c>
      <c r="M292">
        <v>1257819</v>
      </c>
      <c r="N292" t="s">
        <v>1226</v>
      </c>
      <c r="O292" t="s">
        <v>1306</v>
      </c>
      <c r="P292">
        <v>1</v>
      </c>
      <c r="Q292" t="s">
        <v>103</v>
      </c>
      <c r="R292">
        <v>1</v>
      </c>
      <c r="S292">
        <v>1</v>
      </c>
      <c r="T292">
        <v>0</v>
      </c>
      <c r="U292" t="s">
        <v>1228</v>
      </c>
      <c r="V292" t="s">
        <v>1308</v>
      </c>
      <c r="W292" t="s">
        <v>1233</v>
      </c>
      <c r="X292">
        <v>0</v>
      </c>
      <c r="Y292" t="s">
        <v>103</v>
      </c>
      <c r="Z292">
        <v>0</v>
      </c>
      <c r="AA292" t="s">
        <v>1228</v>
      </c>
      <c r="AB292" t="s">
        <v>53</v>
      </c>
      <c r="AC292" t="s">
        <v>1231</v>
      </c>
      <c r="AD292">
        <v>101</v>
      </c>
      <c r="AE292" t="s">
        <v>1232</v>
      </c>
      <c r="AF292">
        <v>0</v>
      </c>
      <c r="AG292" s="136">
        <f t="shared" si="4"/>
        <v>0</v>
      </c>
      <c r="AH292">
        <v>0</v>
      </c>
      <c r="AI292">
        <v>0</v>
      </c>
      <c r="AJ292">
        <v>0</v>
      </c>
      <c r="AK292">
        <v>0</v>
      </c>
      <c r="AL292">
        <v>0</v>
      </c>
    </row>
    <row r="293" spans="1:38">
      <c r="A293" t="s">
        <v>46</v>
      </c>
      <c r="B293" t="s">
        <v>47</v>
      </c>
      <c r="C293">
        <v>1000730</v>
      </c>
      <c r="D293" t="s">
        <v>1234</v>
      </c>
      <c r="E293">
        <v>6508425716</v>
      </c>
      <c r="F293">
        <v>10</v>
      </c>
      <c r="G293">
        <v>2001</v>
      </c>
      <c r="H293" t="s">
        <v>1223</v>
      </c>
      <c r="I293">
        <v>57</v>
      </c>
      <c r="J293" t="s">
        <v>1224</v>
      </c>
      <c r="K293" t="s">
        <v>1235</v>
      </c>
      <c r="L293">
        <v>570301003</v>
      </c>
      <c r="M293">
        <v>107162</v>
      </c>
      <c r="N293" t="s">
        <v>1236</v>
      </c>
      <c r="O293" t="s">
        <v>1306</v>
      </c>
      <c r="P293">
        <v>1</v>
      </c>
      <c r="Q293" t="s">
        <v>110</v>
      </c>
      <c r="R293">
        <v>14</v>
      </c>
      <c r="S293">
        <v>1</v>
      </c>
      <c r="T293" s="10">
        <v>1150.52</v>
      </c>
      <c r="U293" t="s">
        <v>1228</v>
      </c>
      <c r="V293" t="s">
        <v>1308</v>
      </c>
      <c r="W293" t="s">
        <v>1310</v>
      </c>
      <c r="X293">
        <v>1</v>
      </c>
      <c r="Y293" t="s">
        <v>110</v>
      </c>
      <c r="Z293" s="10">
        <v>1150.52</v>
      </c>
      <c r="AA293" t="s">
        <v>1228</v>
      </c>
      <c r="AB293" t="s">
        <v>53</v>
      </c>
      <c r="AC293" t="s">
        <v>1231</v>
      </c>
      <c r="AD293">
        <v>101</v>
      </c>
      <c r="AE293" t="s">
        <v>1232</v>
      </c>
      <c r="AF293" s="10">
        <v>1150.52</v>
      </c>
      <c r="AG293" s="136">
        <f t="shared" si="4"/>
        <v>115052</v>
      </c>
      <c r="AH293" s="10">
        <v>1150.52</v>
      </c>
      <c r="AI293">
        <v>0</v>
      </c>
      <c r="AJ293">
        <v>0</v>
      </c>
      <c r="AK293">
        <v>0</v>
      </c>
      <c r="AL293">
        <v>0</v>
      </c>
    </row>
    <row r="294" spans="1:38">
      <c r="A294" t="s">
        <v>46</v>
      </c>
      <c r="B294" t="s">
        <v>47</v>
      </c>
      <c r="C294">
        <v>1000730</v>
      </c>
      <c r="D294" t="s">
        <v>1234</v>
      </c>
      <c r="E294">
        <v>6508425716</v>
      </c>
      <c r="F294">
        <v>20</v>
      </c>
      <c r="G294">
        <v>2001</v>
      </c>
      <c r="H294" t="s">
        <v>1223</v>
      </c>
      <c r="I294">
        <v>57</v>
      </c>
      <c r="J294" t="s">
        <v>1224</v>
      </c>
      <c r="K294" t="s">
        <v>1235</v>
      </c>
      <c r="L294">
        <v>570301003</v>
      </c>
      <c r="M294">
        <v>225516</v>
      </c>
      <c r="N294" t="s">
        <v>1238</v>
      </c>
      <c r="O294" t="s">
        <v>1306</v>
      </c>
      <c r="P294">
        <v>4</v>
      </c>
      <c r="Q294" t="s">
        <v>110</v>
      </c>
      <c r="R294">
        <v>21</v>
      </c>
      <c r="S294">
        <v>1</v>
      </c>
      <c r="T294" s="10">
        <v>6017.76</v>
      </c>
      <c r="U294" t="s">
        <v>1228</v>
      </c>
      <c r="V294" t="s">
        <v>1308</v>
      </c>
      <c r="W294" t="s">
        <v>1310</v>
      </c>
      <c r="X294">
        <v>4</v>
      </c>
      <c r="Y294" t="s">
        <v>110</v>
      </c>
      <c r="Z294" s="10">
        <v>6017.76</v>
      </c>
      <c r="AA294" t="s">
        <v>1228</v>
      </c>
      <c r="AB294" t="s">
        <v>53</v>
      </c>
      <c r="AC294" t="s">
        <v>1231</v>
      </c>
      <c r="AD294">
        <v>101</v>
      </c>
      <c r="AE294" t="s">
        <v>1232</v>
      </c>
      <c r="AF294" s="10">
        <v>6017.76</v>
      </c>
      <c r="AG294" s="136">
        <f t="shared" si="4"/>
        <v>601776</v>
      </c>
      <c r="AH294" s="10">
        <v>6017.76</v>
      </c>
      <c r="AI294">
        <v>0</v>
      </c>
      <c r="AJ294">
        <v>0</v>
      </c>
      <c r="AK294">
        <v>0</v>
      </c>
      <c r="AL294">
        <v>0</v>
      </c>
    </row>
    <row r="295" spans="1:38">
      <c r="A295" t="s">
        <v>46</v>
      </c>
      <c r="B295" t="s">
        <v>47</v>
      </c>
      <c r="C295">
        <v>1000730</v>
      </c>
      <c r="D295" t="s">
        <v>1234</v>
      </c>
      <c r="E295">
        <v>6508425716</v>
      </c>
      <c r="F295">
        <v>30</v>
      </c>
      <c r="G295">
        <v>2001</v>
      </c>
      <c r="H295" t="s">
        <v>1223</v>
      </c>
      <c r="I295">
        <v>57</v>
      </c>
      <c r="J295" t="s">
        <v>1224</v>
      </c>
      <c r="K295" t="s">
        <v>1235</v>
      </c>
      <c r="L295">
        <v>570301003</v>
      </c>
      <c r="M295">
        <v>1206928</v>
      </c>
      <c r="N295" t="s">
        <v>1239</v>
      </c>
      <c r="O295" t="s">
        <v>1306</v>
      </c>
      <c r="P295">
        <v>20</v>
      </c>
      <c r="Q295" t="s">
        <v>1240</v>
      </c>
      <c r="R295">
        <v>115</v>
      </c>
      <c r="S295">
        <v>1</v>
      </c>
      <c r="T295" s="10">
        <v>16692.48</v>
      </c>
      <c r="U295" t="s">
        <v>1228</v>
      </c>
      <c r="V295" t="s">
        <v>1308</v>
      </c>
      <c r="W295" t="s">
        <v>1310</v>
      </c>
      <c r="X295">
        <v>20</v>
      </c>
      <c r="Y295" t="s">
        <v>1240</v>
      </c>
      <c r="Z295" s="10">
        <v>16692.48</v>
      </c>
      <c r="AA295" t="s">
        <v>1228</v>
      </c>
      <c r="AB295" t="s">
        <v>53</v>
      </c>
      <c r="AC295" t="s">
        <v>1231</v>
      </c>
      <c r="AD295">
        <v>101</v>
      </c>
      <c r="AE295" t="s">
        <v>1232</v>
      </c>
      <c r="AF295" s="10">
        <v>16692.48</v>
      </c>
      <c r="AG295" s="136">
        <f t="shared" si="4"/>
        <v>1669248</v>
      </c>
      <c r="AH295" s="10">
        <v>16692.48</v>
      </c>
      <c r="AI295">
        <v>0</v>
      </c>
      <c r="AJ295">
        <v>0</v>
      </c>
      <c r="AK295">
        <v>0</v>
      </c>
      <c r="AL295">
        <v>0</v>
      </c>
    </row>
    <row r="296" spans="1:38">
      <c r="A296" t="s">
        <v>46</v>
      </c>
      <c r="B296" t="s">
        <v>47</v>
      </c>
      <c r="C296">
        <v>1000730</v>
      </c>
      <c r="D296" t="s">
        <v>1234</v>
      </c>
      <c r="E296">
        <v>6508425716</v>
      </c>
      <c r="F296">
        <v>40</v>
      </c>
      <c r="G296">
        <v>2001</v>
      </c>
      <c r="H296" t="s">
        <v>1223</v>
      </c>
      <c r="I296">
        <v>57</v>
      </c>
      <c r="J296" t="s">
        <v>1224</v>
      </c>
      <c r="K296" t="s">
        <v>1235</v>
      </c>
      <c r="L296">
        <v>570301003</v>
      </c>
      <c r="M296">
        <v>1206929</v>
      </c>
      <c r="N296" t="s">
        <v>1241</v>
      </c>
      <c r="O296" t="s">
        <v>1306</v>
      </c>
      <c r="P296">
        <v>28</v>
      </c>
      <c r="Q296" t="s">
        <v>1240</v>
      </c>
      <c r="R296">
        <v>48</v>
      </c>
      <c r="S296">
        <v>1</v>
      </c>
      <c r="T296" s="10">
        <v>18489.14</v>
      </c>
      <c r="U296" t="s">
        <v>1228</v>
      </c>
      <c r="V296" t="s">
        <v>1308</v>
      </c>
      <c r="W296" t="s">
        <v>1310</v>
      </c>
      <c r="X296">
        <v>28</v>
      </c>
      <c r="Y296" t="s">
        <v>1240</v>
      </c>
      <c r="Z296" s="10">
        <v>18489.14</v>
      </c>
      <c r="AA296" t="s">
        <v>1228</v>
      </c>
      <c r="AB296" t="s">
        <v>53</v>
      </c>
      <c r="AC296" t="s">
        <v>1231</v>
      </c>
      <c r="AD296">
        <v>101</v>
      </c>
      <c r="AE296" t="s">
        <v>1232</v>
      </c>
      <c r="AF296" s="10">
        <v>18489.14</v>
      </c>
      <c r="AG296" s="136">
        <f t="shared" si="4"/>
        <v>1848914</v>
      </c>
      <c r="AH296" s="10">
        <v>18489.14</v>
      </c>
      <c r="AI296">
        <v>0</v>
      </c>
      <c r="AJ296">
        <v>0</v>
      </c>
      <c r="AK296">
        <v>0</v>
      </c>
      <c r="AL296">
        <v>0</v>
      </c>
    </row>
    <row r="297" spans="1:38">
      <c r="A297" t="s">
        <v>46</v>
      </c>
      <c r="B297" t="s">
        <v>47</v>
      </c>
      <c r="C297">
        <v>1000730</v>
      </c>
      <c r="D297" t="s">
        <v>1234</v>
      </c>
      <c r="E297">
        <v>6508425716</v>
      </c>
      <c r="F297">
        <v>50</v>
      </c>
      <c r="G297">
        <v>2001</v>
      </c>
      <c r="H297" t="s">
        <v>1223</v>
      </c>
      <c r="I297">
        <v>57</v>
      </c>
      <c r="J297" t="s">
        <v>1224</v>
      </c>
      <c r="K297" t="s">
        <v>1235</v>
      </c>
      <c r="L297">
        <v>570301003</v>
      </c>
      <c r="M297">
        <v>1206930</v>
      </c>
      <c r="N297" t="s">
        <v>1242</v>
      </c>
      <c r="O297" t="s">
        <v>1306</v>
      </c>
      <c r="P297">
        <v>6</v>
      </c>
      <c r="Q297" t="s">
        <v>1240</v>
      </c>
      <c r="R297">
        <v>95</v>
      </c>
      <c r="S297">
        <v>1</v>
      </c>
      <c r="T297" s="10">
        <v>5143.68</v>
      </c>
      <c r="U297" t="s">
        <v>1228</v>
      </c>
      <c r="V297" t="s">
        <v>1308</v>
      </c>
      <c r="W297" t="s">
        <v>1310</v>
      </c>
      <c r="X297">
        <v>6</v>
      </c>
      <c r="Y297" t="s">
        <v>1240</v>
      </c>
      <c r="Z297" s="10">
        <v>5143.68</v>
      </c>
      <c r="AA297" t="s">
        <v>1228</v>
      </c>
      <c r="AB297" t="s">
        <v>53</v>
      </c>
      <c r="AC297" t="s">
        <v>1231</v>
      </c>
      <c r="AD297">
        <v>101</v>
      </c>
      <c r="AE297" t="s">
        <v>1232</v>
      </c>
      <c r="AF297" s="10">
        <v>5143.68</v>
      </c>
      <c r="AG297" s="136">
        <f t="shared" si="4"/>
        <v>514368</v>
      </c>
      <c r="AH297" s="10">
        <v>5143.68</v>
      </c>
      <c r="AI297">
        <v>0</v>
      </c>
      <c r="AJ297">
        <v>0</v>
      </c>
      <c r="AK297">
        <v>0</v>
      </c>
      <c r="AL297">
        <v>0</v>
      </c>
    </row>
    <row r="298" spans="1:38">
      <c r="A298" t="s">
        <v>46</v>
      </c>
      <c r="B298" t="s">
        <v>47</v>
      </c>
      <c r="C298">
        <v>1000730</v>
      </c>
      <c r="D298" t="s">
        <v>1234</v>
      </c>
      <c r="E298">
        <v>6508425716</v>
      </c>
      <c r="F298">
        <v>60</v>
      </c>
      <c r="G298">
        <v>2001</v>
      </c>
      <c r="H298" t="s">
        <v>1223</v>
      </c>
      <c r="I298">
        <v>57</v>
      </c>
      <c r="J298" t="s">
        <v>1224</v>
      </c>
      <c r="K298" t="s">
        <v>1235</v>
      </c>
      <c r="L298">
        <v>570301003</v>
      </c>
      <c r="M298">
        <v>1206931</v>
      </c>
      <c r="N298" t="s">
        <v>1244</v>
      </c>
      <c r="O298" t="s">
        <v>1306</v>
      </c>
      <c r="P298">
        <v>20</v>
      </c>
      <c r="Q298" t="s">
        <v>1240</v>
      </c>
      <c r="R298">
        <v>48</v>
      </c>
      <c r="S298">
        <v>1</v>
      </c>
      <c r="T298" s="10">
        <v>11824.13</v>
      </c>
      <c r="U298" t="s">
        <v>1228</v>
      </c>
      <c r="V298" t="s">
        <v>1308</v>
      </c>
      <c r="W298" t="s">
        <v>1310</v>
      </c>
      <c r="X298">
        <v>20</v>
      </c>
      <c r="Y298" t="s">
        <v>1240</v>
      </c>
      <c r="Z298" s="10">
        <v>11824.13</v>
      </c>
      <c r="AA298" t="s">
        <v>1228</v>
      </c>
      <c r="AB298" t="s">
        <v>53</v>
      </c>
      <c r="AC298" t="s">
        <v>1231</v>
      </c>
      <c r="AD298">
        <v>101</v>
      </c>
      <c r="AE298" t="s">
        <v>1232</v>
      </c>
      <c r="AF298" s="10">
        <v>11824.13</v>
      </c>
      <c r="AG298" s="136">
        <f t="shared" si="4"/>
        <v>1182413</v>
      </c>
      <c r="AH298" s="10">
        <v>11824.13</v>
      </c>
      <c r="AI298">
        <v>0</v>
      </c>
      <c r="AJ298">
        <v>0</v>
      </c>
      <c r="AK298">
        <v>0</v>
      </c>
      <c r="AL298">
        <v>0</v>
      </c>
    </row>
    <row r="299" spans="1:38">
      <c r="A299" t="s">
        <v>46</v>
      </c>
      <c r="B299" t="s">
        <v>47</v>
      </c>
      <c r="C299">
        <v>1000730</v>
      </c>
      <c r="D299" t="s">
        <v>1234</v>
      </c>
      <c r="E299">
        <v>6508425716</v>
      </c>
      <c r="F299">
        <v>70</v>
      </c>
      <c r="G299">
        <v>2001</v>
      </c>
      <c r="H299" t="s">
        <v>1223</v>
      </c>
      <c r="I299">
        <v>57</v>
      </c>
      <c r="J299" t="s">
        <v>1224</v>
      </c>
      <c r="K299" t="s">
        <v>1235</v>
      </c>
      <c r="L299">
        <v>570301003</v>
      </c>
      <c r="M299">
        <v>1206932</v>
      </c>
      <c r="N299" t="s">
        <v>1245</v>
      </c>
      <c r="O299" t="s">
        <v>1306</v>
      </c>
      <c r="P299">
        <v>3</v>
      </c>
      <c r="Q299" t="s">
        <v>1240</v>
      </c>
      <c r="R299">
        <v>50</v>
      </c>
      <c r="S299">
        <v>1</v>
      </c>
      <c r="T299" s="10">
        <v>1838.88</v>
      </c>
      <c r="U299" t="s">
        <v>1228</v>
      </c>
      <c r="V299" t="s">
        <v>1308</v>
      </c>
      <c r="W299" t="s">
        <v>1310</v>
      </c>
      <c r="X299">
        <v>3</v>
      </c>
      <c r="Y299" t="s">
        <v>1240</v>
      </c>
      <c r="Z299" s="10">
        <v>1838.88</v>
      </c>
      <c r="AA299" t="s">
        <v>1228</v>
      </c>
      <c r="AB299" t="s">
        <v>53</v>
      </c>
      <c r="AC299" t="s">
        <v>1231</v>
      </c>
      <c r="AD299">
        <v>101</v>
      </c>
      <c r="AE299" t="s">
        <v>1232</v>
      </c>
      <c r="AF299" s="10">
        <v>1838.88</v>
      </c>
      <c r="AG299" s="136">
        <f t="shared" si="4"/>
        <v>183888</v>
      </c>
      <c r="AH299" s="10">
        <v>1838.88</v>
      </c>
      <c r="AI299">
        <v>0</v>
      </c>
      <c r="AJ299">
        <v>0</v>
      </c>
      <c r="AK299">
        <v>0</v>
      </c>
      <c r="AL299">
        <v>0</v>
      </c>
    </row>
    <row r="300" spans="1:38">
      <c r="A300" t="s">
        <v>46</v>
      </c>
      <c r="B300" t="s">
        <v>47</v>
      </c>
      <c r="C300">
        <v>1000730</v>
      </c>
      <c r="D300" t="s">
        <v>1234</v>
      </c>
      <c r="E300">
        <v>6508425716</v>
      </c>
      <c r="F300">
        <v>80</v>
      </c>
      <c r="G300">
        <v>2001</v>
      </c>
      <c r="H300" t="s">
        <v>1223</v>
      </c>
      <c r="I300">
        <v>57</v>
      </c>
      <c r="J300" t="s">
        <v>1224</v>
      </c>
      <c r="K300" t="s">
        <v>1235</v>
      </c>
      <c r="L300">
        <v>570301003</v>
      </c>
      <c r="M300">
        <v>1206933</v>
      </c>
      <c r="N300" t="s">
        <v>1246</v>
      </c>
      <c r="O300" t="s">
        <v>1306</v>
      </c>
      <c r="P300">
        <v>8</v>
      </c>
      <c r="Q300" t="s">
        <v>1240</v>
      </c>
      <c r="R300">
        <v>176</v>
      </c>
      <c r="S300">
        <v>1</v>
      </c>
      <c r="T300" s="10">
        <v>6650.27</v>
      </c>
      <c r="U300" t="s">
        <v>1228</v>
      </c>
      <c r="V300" t="s">
        <v>1308</v>
      </c>
      <c r="W300" t="s">
        <v>1310</v>
      </c>
      <c r="X300">
        <v>8</v>
      </c>
      <c r="Y300" t="s">
        <v>1240</v>
      </c>
      <c r="Z300" s="10">
        <v>6650.27</v>
      </c>
      <c r="AA300" t="s">
        <v>1228</v>
      </c>
      <c r="AB300" t="s">
        <v>53</v>
      </c>
      <c r="AC300" t="s">
        <v>1231</v>
      </c>
      <c r="AD300">
        <v>101</v>
      </c>
      <c r="AE300" t="s">
        <v>1232</v>
      </c>
      <c r="AF300" s="10">
        <v>6650.27</v>
      </c>
      <c r="AG300" s="136">
        <f t="shared" si="4"/>
        <v>665027</v>
      </c>
      <c r="AH300" s="10">
        <v>6650.27</v>
      </c>
      <c r="AI300">
        <v>0</v>
      </c>
      <c r="AJ300">
        <v>0</v>
      </c>
      <c r="AK300">
        <v>0</v>
      </c>
      <c r="AL300">
        <v>0</v>
      </c>
    </row>
    <row r="301" spans="1:38">
      <c r="A301" t="s">
        <v>46</v>
      </c>
      <c r="B301" t="s">
        <v>47</v>
      </c>
      <c r="C301">
        <v>1000730</v>
      </c>
      <c r="D301" t="s">
        <v>1234</v>
      </c>
      <c r="E301">
        <v>6508425716</v>
      </c>
      <c r="F301">
        <v>90</v>
      </c>
      <c r="G301">
        <v>2001</v>
      </c>
      <c r="H301" t="s">
        <v>1223</v>
      </c>
      <c r="I301">
        <v>57</v>
      </c>
      <c r="J301" t="s">
        <v>1224</v>
      </c>
      <c r="K301" t="s">
        <v>1235</v>
      </c>
      <c r="L301">
        <v>570301003</v>
      </c>
      <c r="M301">
        <v>1252546</v>
      </c>
      <c r="N301" t="s">
        <v>1247</v>
      </c>
      <c r="O301" t="s">
        <v>1306</v>
      </c>
      <c r="P301">
        <v>1</v>
      </c>
      <c r="Q301" t="s">
        <v>1240</v>
      </c>
      <c r="R301">
        <v>24</v>
      </c>
      <c r="S301">
        <v>1</v>
      </c>
      <c r="T301" s="10">
        <v>1449.36</v>
      </c>
      <c r="U301" t="s">
        <v>1228</v>
      </c>
      <c r="V301" t="s">
        <v>1308</v>
      </c>
      <c r="W301" t="s">
        <v>1310</v>
      </c>
      <c r="X301">
        <v>1</v>
      </c>
      <c r="Y301" t="s">
        <v>1240</v>
      </c>
      <c r="Z301" s="10">
        <v>1449.36</v>
      </c>
      <c r="AA301" t="s">
        <v>1228</v>
      </c>
      <c r="AB301" t="s">
        <v>53</v>
      </c>
      <c r="AC301" t="s">
        <v>1231</v>
      </c>
      <c r="AD301">
        <v>101</v>
      </c>
      <c r="AE301" t="s">
        <v>1232</v>
      </c>
      <c r="AF301" s="10">
        <v>1449.36</v>
      </c>
      <c r="AG301" s="136">
        <f t="shared" si="4"/>
        <v>144936</v>
      </c>
      <c r="AH301" s="10">
        <v>1449.36</v>
      </c>
      <c r="AI301">
        <v>0</v>
      </c>
      <c r="AJ301">
        <v>0</v>
      </c>
      <c r="AK301">
        <v>0</v>
      </c>
      <c r="AL301">
        <v>0</v>
      </c>
    </row>
    <row r="302" spans="1:38">
      <c r="A302" t="s">
        <v>46</v>
      </c>
      <c r="B302" t="s">
        <v>47</v>
      </c>
      <c r="C302">
        <v>1000730</v>
      </c>
      <c r="D302" t="s">
        <v>1234</v>
      </c>
      <c r="E302">
        <v>6508425716</v>
      </c>
      <c r="F302">
        <v>100</v>
      </c>
      <c r="G302">
        <v>2001</v>
      </c>
      <c r="H302" t="s">
        <v>1223</v>
      </c>
      <c r="I302">
        <v>57</v>
      </c>
      <c r="J302" t="s">
        <v>1224</v>
      </c>
      <c r="K302" t="s">
        <v>1235</v>
      </c>
      <c r="L302">
        <v>570301003</v>
      </c>
      <c r="M302">
        <v>1252549</v>
      </c>
      <c r="N302" t="s">
        <v>1248</v>
      </c>
      <c r="O302" t="s">
        <v>1306</v>
      </c>
      <c r="P302">
        <v>6</v>
      </c>
      <c r="Q302" t="s">
        <v>1240</v>
      </c>
      <c r="R302">
        <v>35</v>
      </c>
      <c r="S302">
        <v>1</v>
      </c>
      <c r="T302" s="10">
        <v>8494.5</v>
      </c>
      <c r="U302" t="s">
        <v>1228</v>
      </c>
      <c r="V302" t="s">
        <v>1308</v>
      </c>
      <c r="W302" t="s">
        <v>1310</v>
      </c>
      <c r="X302">
        <v>6</v>
      </c>
      <c r="Y302" t="s">
        <v>1240</v>
      </c>
      <c r="Z302" s="10">
        <v>8494.5</v>
      </c>
      <c r="AA302" t="s">
        <v>1228</v>
      </c>
      <c r="AB302" t="s">
        <v>53</v>
      </c>
      <c r="AC302" t="s">
        <v>1231</v>
      </c>
      <c r="AD302">
        <v>101</v>
      </c>
      <c r="AE302" t="s">
        <v>1232</v>
      </c>
      <c r="AF302" s="10">
        <v>8494.5</v>
      </c>
      <c r="AG302" s="136">
        <f t="shared" si="4"/>
        <v>849450</v>
      </c>
      <c r="AH302" s="10">
        <v>8494.5</v>
      </c>
      <c r="AI302">
        <v>0</v>
      </c>
      <c r="AJ302">
        <v>0</v>
      </c>
      <c r="AK302">
        <v>0</v>
      </c>
      <c r="AL302">
        <v>0</v>
      </c>
    </row>
    <row r="303" spans="1:38">
      <c r="A303" t="s">
        <v>46</v>
      </c>
      <c r="B303" t="s">
        <v>47</v>
      </c>
      <c r="C303">
        <v>1000730</v>
      </c>
      <c r="D303" t="s">
        <v>1222</v>
      </c>
      <c r="E303">
        <v>6508433933</v>
      </c>
      <c r="F303">
        <v>10</v>
      </c>
      <c r="G303">
        <v>2001</v>
      </c>
      <c r="H303" t="s">
        <v>1223</v>
      </c>
      <c r="I303">
        <v>49</v>
      </c>
      <c r="J303" t="s">
        <v>1224</v>
      </c>
      <c r="K303" t="s">
        <v>1225</v>
      </c>
      <c r="L303">
        <v>490604004</v>
      </c>
      <c r="M303">
        <v>1257819</v>
      </c>
      <c r="N303" t="s">
        <v>1226</v>
      </c>
      <c r="O303" t="s">
        <v>1309</v>
      </c>
      <c r="P303">
        <v>7</v>
      </c>
      <c r="Q303" t="s">
        <v>103</v>
      </c>
      <c r="R303">
        <v>27</v>
      </c>
      <c r="S303">
        <v>1</v>
      </c>
      <c r="T303" s="10">
        <v>22680</v>
      </c>
      <c r="U303" t="s">
        <v>1228</v>
      </c>
      <c r="V303" t="s">
        <v>1311</v>
      </c>
      <c r="W303" t="s">
        <v>1312</v>
      </c>
      <c r="X303">
        <v>7</v>
      </c>
      <c r="Y303" t="s">
        <v>103</v>
      </c>
      <c r="Z303" s="10">
        <v>22680</v>
      </c>
      <c r="AA303" t="s">
        <v>1228</v>
      </c>
      <c r="AB303" t="s">
        <v>53</v>
      </c>
      <c r="AC303" t="s">
        <v>1231</v>
      </c>
      <c r="AD303">
        <v>101</v>
      </c>
      <c r="AE303" t="s">
        <v>1232</v>
      </c>
      <c r="AF303" s="10">
        <v>22680</v>
      </c>
      <c r="AG303" s="136">
        <f t="shared" si="4"/>
        <v>2268000</v>
      </c>
      <c r="AH303" s="10">
        <v>22680</v>
      </c>
      <c r="AI303">
        <v>0</v>
      </c>
      <c r="AJ303">
        <v>0</v>
      </c>
      <c r="AK303">
        <v>0</v>
      </c>
      <c r="AL303">
        <v>0</v>
      </c>
    </row>
    <row r="304" spans="1:38">
      <c r="A304" t="s">
        <v>46</v>
      </c>
      <c r="B304" t="s">
        <v>47</v>
      </c>
      <c r="C304">
        <v>1000730</v>
      </c>
      <c r="D304" t="s">
        <v>1222</v>
      </c>
      <c r="E304">
        <v>6508433933</v>
      </c>
      <c r="F304">
        <v>11</v>
      </c>
      <c r="G304">
        <v>2001</v>
      </c>
      <c r="H304" t="s">
        <v>1223</v>
      </c>
      <c r="I304">
        <v>49</v>
      </c>
      <c r="J304" t="s">
        <v>1224</v>
      </c>
      <c r="K304" t="s">
        <v>1225</v>
      </c>
      <c r="L304">
        <v>490604004</v>
      </c>
      <c r="M304">
        <v>1257819</v>
      </c>
      <c r="N304" t="s">
        <v>1226</v>
      </c>
      <c r="O304" t="s">
        <v>1309</v>
      </c>
      <c r="P304">
        <v>1</v>
      </c>
      <c r="Q304" t="s">
        <v>103</v>
      </c>
      <c r="R304">
        <v>1</v>
      </c>
      <c r="S304">
        <v>1</v>
      </c>
      <c r="T304">
        <v>0</v>
      </c>
      <c r="U304" t="s">
        <v>1228</v>
      </c>
      <c r="V304" t="s">
        <v>1311</v>
      </c>
      <c r="W304" t="s">
        <v>1233</v>
      </c>
      <c r="X304">
        <v>0</v>
      </c>
      <c r="Y304" t="s">
        <v>103</v>
      </c>
      <c r="Z304">
        <v>0</v>
      </c>
      <c r="AA304" t="s">
        <v>1228</v>
      </c>
      <c r="AB304" t="s">
        <v>53</v>
      </c>
      <c r="AC304" t="s">
        <v>1231</v>
      </c>
      <c r="AD304">
        <v>101</v>
      </c>
      <c r="AE304" t="s">
        <v>1232</v>
      </c>
      <c r="AF304">
        <v>0</v>
      </c>
      <c r="AG304" s="136">
        <f t="shared" si="4"/>
        <v>0</v>
      </c>
      <c r="AH304">
        <v>0</v>
      </c>
      <c r="AI304">
        <v>0</v>
      </c>
      <c r="AJ304">
        <v>0</v>
      </c>
      <c r="AK304">
        <v>0</v>
      </c>
      <c r="AL304">
        <v>0</v>
      </c>
    </row>
    <row r="305" spans="1:38">
      <c r="A305" t="s">
        <v>46</v>
      </c>
      <c r="B305" t="s">
        <v>47</v>
      </c>
      <c r="C305">
        <v>1000730</v>
      </c>
      <c r="D305" t="s">
        <v>1222</v>
      </c>
      <c r="E305">
        <v>6508433933</v>
      </c>
      <c r="F305">
        <v>12</v>
      </c>
      <c r="G305">
        <v>2001</v>
      </c>
      <c r="H305" t="s">
        <v>1223</v>
      </c>
      <c r="I305">
        <v>49</v>
      </c>
      <c r="J305" t="s">
        <v>1224</v>
      </c>
      <c r="K305" t="s">
        <v>1225</v>
      </c>
      <c r="L305">
        <v>490604004</v>
      </c>
      <c r="M305">
        <v>1257819</v>
      </c>
      <c r="N305" t="s">
        <v>1226</v>
      </c>
      <c r="O305" t="s">
        <v>1309</v>
      </c>
      <c r="P305">
        <v>1</v>
      </c>
      <c r="Q305" t="s">
        <v>103</v>
      </c>
      <c r="R305">
        <v>1</v>
      </c>
      <c r="S305">
        <v>1</v>
      </c>
      <c r="T305">
        <v>0</v>
      </c>
      <c r="U305" t="s">
        <v>1228</v>
      </c>
      <c r="V305" t="s">
        <v>1311</v>
      </c>
      <c r="W305" t="s">
        <v>1233</v>
      </c>
      <c r="X305">
        <v>0</v>
      </c>
      <c r="Y305" t="s">
        <v>103</v>
      </c>
      <c r="Z305">
        <v>0</v>
      </c>
      <c r="AA305" t="s">
        <v>1228</v>
      </c>
      <c r="AB305" t="s">
        <v>53</v>
      </c>
      <c r="AC305" t="s">
        <v>1231</v>
      </c>
      <c r="AD305">
        <v>101</v>
      </c>
      <c r="AE305" t="s">
        <v>1232</v>
      </c>
      <c r="AF305">
        <v>0</v>
      </c>
      <c r="AG305" s="136">
        <f t="shared" si="4"/>
        <v>0</v>
      </c>
      <c r="AH305">
        <v>0</v>
      </c>
      <c r="AI305">
        <v>0</v>
      </c>
      <c r="AJ305">
        <v>0</v>
      </c>
      <c r="AK305">
        <v>0</v>
      </c>
      <c r="AL305">
        <v>0</v>
      </c>
    </row>
    <row r="306" spans="1:38">
      <c r="A306" t="s">
        <v>46</v>
      </c>
      <c r="B306" t="s">
        <v>47</v>
      </c>
      <c r="C306">
        <v>1000730</v>
      </c>
      <c r="D306" t="s">
        <v>1222</v>
      </c>
      <c r="E306">
        <v>6508433933</v>
      </c>
      <c r="F306">
        <v>13</v>
      </c>
      <c r="G306">
        <v>2001</v>
      </c>
      <c r="H306" t="s">
        <v>1223</v>
      </c>
      <c r="I306">
        <v>49</v>
      </c>
      <c r="J306" t="s">
        <v>1224</v>
      </c>
      <c r="K306" t="s">
        <v>1225</v>
      </c>
      <c r="L306">
        <v>490604004</v>
      </c>
      <c r="M306">
        <v>1257819</v>
      </c>
      <c r="N306" t="s">
        <v>1226</v>
      </c>
      <c r="O306" t="s">
        <v>1309</v>
      </c>
      <c r="P306">
        <v>1</v>
      </c>
      <c r="Q306" t="s">
        <v>103</v>
      </c>
      <c r="R306">
        <v>1</v>
      </c>
      <c r="S306">
        <v>1</v>
      </c>
      <c r="T306">
        <v>0</v>
      </c>
      <c r="U306" t="s">
        <v>1228</v>
      </c>
      <c r="V306" t="s">
        <v>1311</v>
      </c>
      <c r="W306" t="s">
        <v>1233</v>
      </c>
      <c r="X306">
        <v>0</v>
      </c>
      <c r="Y306" t="s">
        <v>103</v>
      </c>
      <c r="Z306">
        <v>0</v>
      </c>
      <c r="AA306" t="s">
        <v>1228</v>
      </c>
      <c r="AB306" t="s">
        <v>53</v>
      </c>
      <c r="AC306" t="s">
        <v>1231</v>
      </c>
      <c r="AD306">
        <v>101</v>
      </c>
      <c r="AE306" t="s">
        <v>1232</v>
      </c>
      <c r="AF306">
        <v>0</v>
      </c>
      <c r="AG306" s="136">
        <f t="shared" si="4"/>
        <v>0</v>
      </c>
      <c r="AH306">
        <v>0</v>
      </c>
      <c r="AI306">
        <v>0</v>
      </c>
      <c r="AJ306">
        <v>0</v>
      </c>
      <c r="AK306">
        <v>0</v>
      </c>
      <c r="AL306">
        <v>0</v>
      </c>
    </row>
    <row r="307" spans="1:38">
      <c r="A307" t="s">
        <v>46</v>
      </c>
      <c r="B307" t="s">
        <v>47</v>
      </c>
      <c r="C307">
        <v>1000730</v>
      </c>
      <c r="D307" t="s">
        <v>1222</v>
      </c>
      <c r="E307">
        <v>6508433933</v>
      </c>
      <c r="F307">
        <v>14</v>
      </c>
      <c r="G307">
        <v>2001</v>
      </c>
      <c r="H307" t="s">
        <v>1223</v>
      </c>
      <c r="I307">
        <v>49</v>
      </c>
      <c r="J307" t="s">
        <v>1224</v>
      </c>
      <c r="K307" t="s">
        <v>1225</v>
      </c>
      <c r="L307">
        <v>490604004</v>
      </c>
      <c r="M307">
        <v>1257819</v>
      </c>
      <c r="N307" t="s">
        <v>1226</v>
      </c>
      <c r="O307" t="s">
        <v>1309</v>
      </c>
      <c r="P307">
        <v>1</v>
      </c>
      <c r="Q307" t="s">
        <v>103</v>
      </c>
      <c r="R307">
        <v>1</v>
      </c>
      <c r="S307">
        <v>1</v>
      </c>
      <c r="T307">
        <v>0</v>
      </c>
      <c r="U307" t="s">
        <v>1228</v>
      </c>
      <c r="V307" t="s">
        <v>1311</v>
      </c>
      <c r="W307" t="s">
        <v>1233</v>
      </c>
      <c r="X307">
        <v>0</v>
      </c>
      <c r="Y307" t="s">
        <v>103</v>
      </c>
      <c r="Z307">
        <v>0</v>
      </c>
      <c r="AA307" t="s">
        <v>1228</v>
      </c>
      <c r="AB307" t="s">
        <v>53</v>
      </c>
      <c r="AC307" t="s">
        <v>1231</v>
      </c>
      <c r="AD307">
        <v>101</v>
      </c>
      <c r="AE307" t="s">
        <v>1232</v>
      </c>
      <c r="AF307">
        <v>0</v>
      </c>
      <c r="AG307" s="136">
        <f t="shared" si="4"/>
        <v>0</v>
      </c>
      <c r="AH307">
        <v>0</v>
      </c>
      <c r="AI307">
        <v>0</v>
      </c>
      <c r="AJ307">
        <v>0</v>
      </c>
      <c r="AK307">
        <v>0</v>
      </c>
      <c r="AL307">
        <v>0</v>
      </c>
    </row>
    <row r="308" spans="1:38">
      <c r="A308" t="s">
        <v>46</v>
      </c>
      <c r="B308" t="s">
        <v>47</v>
      </c>
      <c r="C308">
        <v>1000730</v>
      </c>
      <c r="D308" t="s">
        <v>1222</v>
      </c>
      <c r="E308">
        <v>6508433933</v>
      </c>
      <c r="F308">
        <v>15</v>
      </c>
      <c r="G308">
        <v>2001</v>
      </c>
      <c r="H308" t="s">
        <v>1223</v>
      </c>
      <c r="I308">
        <v>49</v>
      </c>
      <c r="J308" t="s">
        <v>1224</v>
      </c>
      <c r="K308" t="s">
        <v>1225</v>
      </c>
      <c r="L308">
        <v>490604004</v>
      </c>
      <c r="M308">
        <v>1257819</v>
      </c>
      <c r="N308" t="s">
        <v>1226</v>
      </c>
      <c r="O308" t="s">
        <v>1309</v>
      </c>
      <c r="P308">
        <v>1</v>
      </c>
      <c r="Q308" t="s">
        <v>103</v>
      </c>
      <c r="R308">
        <v>1</v>
      </c>
      <c r="S308">
        <v>1</v>
      </c>
      <c r="T308">
        <v>0</v>
      </c>
      <c r="U308" t="s">
        <v>1228</v>
      </c>
      <c r="V308" t="s">
        <v>1311</v>
      </c>
      <c r="W308" t="s">
        <v>1233</v>
      </c>
      <c r="X308">
        <v>0</v>
      </c>
      <c r="Y308" t="s">
        <v>103</v>
      </c>
      <c r="Z308">
        <v>0</v>
      </c>
      <c r="AA308" t="s">
        <v>1228</v>
      </c>
      <c r="AB308" t="s">
        <v>53</v>
      </c>
      <c r="AC308" t="s">
        <v>1231</v>
      </c>
      <c r="AD308">
        <v>101</v>
      </c>
      <c r="AE308" t="s">
        <v>1232</v>
      </c>
      <c r="AF308">
        <v>0</v>
      </c>
      <c r="AG308" s="136">
        <f t="shared" si="4"/>
        <v>0</v>
      </c>
      <c r="AH308">
        <v>0</v>
      </c>
      <c r="AI308">
        <v>0</v>
      </c>
      <c r="AJ308">
        <v>0</v>
      </c>
      <c r="AK308">
        <v>0</v>
      </c>
      <c r="AL308">
        <v>0</v>
      </c>
    </row>
    <row r="309" spans="1:38">
      <c r="A309" t="s">
        <v>46</v>
      </c>
      <c r="B309" t="s">
        <v>47</v>
      </c>
      <c r="C309">
        <v>1000730</v>
      </c>
      <c r="D309" t="s">
        <v>1222</v>
      </c>
      <c r="E309">
        <v>6508433933</v>
      </c>
      <c r="F309">
        <v>16</v>
      </c>
      <c r="G309">
        <v>2001</v>
      </c>
      <c r="H309" t="s">
        <v>1223</v>
      </c>
      <c r="I309">
        <v>49</v>
      </c>
      <c r="J309" t="s">
        <v>1224</v>
      </c>
      <c r="K309" t="s">
        <v>1225</v>
      </c>
      <c r="L309">
        <v>490604004</v>
      </c>
      <c r="M309">
        <v>1257819</v>
      </c>
      <c r="N309" t="s">
        <v>1226</v>
      </c>
      <c r="O309" t="s">
        <v>1309</v>
      </c>
      <c r="P309">
        <v>1</v>
      </c>
      <c r="Q309" t="s">
        <v>103</v>
      </c>
      <c r="R309">
        <v>1</v>
      </c>
      <c r="S309">
        <v>1</v>
      </c>
      <c r="T309">
        <v>0</v>
      </c>
      <c r="U309" t="s">
        <v>1228</v>
      </c>
      <c r="V309" t="s">
        <v>1311</v>
      </c>
      <c r="W309" t="s">
        <v>1233</v>
      </c>
      <c r="X309">
        <v>0</v>
      </c>
      <c r="Y309" t="s">
        <v>103</v>
      </c>
      <c r="Z309">
        <v>0</v>
      </c>
      <c r="AA309" t="s">
        <v>1228</v>
      </c>
      <c r="AB309" t="s">
        <v>53</v>
      </c>
      <c r="AC309" t="s">
        <v>1231</v>
      </c>
      <c r="AD309">
        <v>101</v>
      </c>
      <c r="AE309" t="s">
        <v>1232</v>
      </c>
      <c r="AF309">
        <v>0</v>
      </c>
      <c r="AG309" s="136">
        <f t="shared" si="4"/>
        <v>0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>
      <c r="A310" t="s">
        <v>46</v>
      </c>
      <c r="B310" t="s">
        <v>47</v>
      </c>
      <c r="C310">
        <v>1000730</v>
      </c>
      <c r="D310" t="s">
        <v>1222</v>
      </c>
      <c r="E310">
        <v>6508433933</v>
      </c>
      <c r="F310">
        <v>17</v>
      </c>
      <c r="G310">
        <v>2001</v>
      </c>
      <c r="H310" t="s">
        <v>1223</v>
      </c>
      <c r="I310">
        <v>49</v>
      </c>
      <c r="J310" t="s">
        <v>1224</v>
      </c>
      <c r="K310" t="s">
        <v>1225</v>
      </c>
      <c r="L310">
        <v>490604004</v>
      </c>
      <c r="M310">
        <v>1257819</v>
      </c>
      <c r="N310" t="s">
        <v>1226</v>
      </c>
      <c r="O310" t="s">
        <v>1309</v>
      </c>
      <c r="P310">
        <v>1</v>
      </c>
      <c r="Q310" t="s">
        <v>103</v>
      </c>
      <c r="R310">
        <v>1</v>
      </c>
      <c r="S310">
        <v>1</v>
      </c>
      <c r="T310">
        <v>0</v>
      </c>
      <c r="U310" t="s">
        <v>1228</v>
      </c>
      <c r="V310" t="s">
        <v>1311</v>
      </c>
      <c r="W310" t="s">
        <v>1233</v>
      </c>
      <c r="X310">
        <v>0</v>
      </c>
      <c r="Y310" t="s">
        <v>103</v>
      </c>
      <c r="Z310">
        <v>0</v>
      </c>
      <c r="AA310" t="s">
        <v>1228</v>
      </c>
      <c r="AB310" t="s">
        <v>53</v>
      </c>
      <c r="AC310" t="s">
        <v>1231</v>
      </c>
      <c r="AD310">
        <v>101</v>
      </c>
      <c r="AE310" t="s">
        <v>1232</v>
      </c>
      <c r="AF310">
        <v>0</v>
      </c>
      <c r="AG310" s="136">
        <f t="shared" si="4"/>
        <v>0</v>
      </c>
      <c r="AH310">
        <v>0</v>
      </c>
      <c r="AI310">
        <v>0</v>
      </c>
      <c r="AJ310">
        <v>0</v>
      </c>
      <c r="AK310">
        <v>0</v>
      </c>
      <c r="AL310">
        <v>0</v>
      </c>
    </row>
    <row r="311" spans="1:38">
      <c r="A311" t="s">
        <v>46</v>
      </c>
      <c r="B311" t="s">
        <v>47</v>
      </c>
      <c r="C311">
        <v>1000730</v>
      </c>
      <c r="D311" t="s">
        <v>1234</v>
      </c>
      <c r="E311">
        <v>6508434176</v>
      </c>
      <c r="F311">
        <v>10</v>
      </c>
      <c r="G311">
        <v>2001</v>
      </c>
      <c r="H311" t="s">
        <v>1223</v>
      </c>
      <c r="I311">
        <v>57</v>
      </c>
      <c r="J311" t="s">
        <v>1224</v>
      </c>
      <c r="K311" t="s">
        <v>1235</v>
      </c>
      <c r="L311">
        <v>570301003</v>
      </c>
      <c r="M311">
        <v>107162</v>
      </c>
      <c r="N311" t="s">
        <v>1236</v>
      </c>
      <c r="O311" t="s">
        <v>1309</v>
      </c>
      <c r="P311">
        <v>5</v>
      </c>
      <c r="Q311" t="s">
        <v>110</v>
      </c>
      <c r="R311">
        <v>14</v>
      </c>
      <c r="S311">
        <v>1</v>
      </c>
      <c r="T311" s="10">
        <v>5752.6</v>
      </c>
      <c r="U311" t="s">
        <v>1228</v>
      </c>
      <c r="V311" t="s">
        <v>1311</v>
      </c>
      <c r="W311" t="s">
        <v>1233</v>
      </c>
      <c r="X311">
        <v>0</v>
      </c>
      <c r="Y311" t="s">
        <v>110</v>
      </c>
      <c r="Z311">
        <v>0</v>
      </c>
      <c r="AA311" t="s">
        <v>1228</v>
      </c>
      <c r="AB311" t="s">
        <v>53</v>
      </c>
      <c r="AC311" t="s">
        <v>1243</v>
      </c>
      <c r="AD311" t="s">
        <v>1253</v>
      </c>
      <c r="AE311" t="s">
        <v>1253</v>
      </c>
      <c r="AF311" s="10">
        <v>5752.6</v>
      </c>
      <c r="AG311" s="136">
        <f t="shared" si="4"/>
        <v>575260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>
      <c r="A312" t="s">
        <v>46</v>
      </c>
      <c r="B312" t="s">
        <v>47</v>
      </c>
      <c r="C312">
        <v>1000730</v>
      </c>
      <c r="D312" t="s">
        <v>1234</v>
      </c>
      <c r="E312">
        <v>6508434176</v>
      </c>
      <c r="F312">
        <v>20</v>
      </c>
      <c r="G312">
        <v>2001</v>
      </c>
      <c r="H312" t="s">
        <v>1223</v>
      </c>
      <c r="I312">
        <v>57</v>
      </c>
      <c r="J312" t="s">
        <v>1224</v>
      </c>
      <c r="K312" t="s">
        <v>1235</v>
      </c>
      <c r="L312">
        <v>570301003</v>
      </c>
      <c r="M312">
        <v>1206928</v>
      </c>
      <c r="N312" t="s">
        <v>1239</v>
      </c>
      <c r="O312" t="s">
        <v>1309</v>
      </c>
      <c r="P312">
        <v>32</v>
      </c>
      <c r="Q312" t="s">
        <v>1240</v>
      </c>
      <c r="R312">
        <v>115</v>
      </c>
      <c r="S312">
        <v>1</v>
      </c>
      <c r="T312" s="10">
        <v>26707.97</v>
      </c>
      <c r="U312" t="s">
        <v>1228</v>
      </c>
      <c r="V312" t="s">
        <v>1311</v>
      </c>
      <c r="W312" t="s">
        <v>1311</v>
      </c>
      <c r="X312">
        <v>32</v>
      </c>
      <c r="Y312" t="s">
        <v>1240</v>
      </c>
      <c r="Z312" s="10">
        <v>26707.97</v>
      </c>
      <c r="AA312" t="s">
        <v>1228</v>
      </c>
      <c r="AB312" t="s">
        <v>53</v>
      </c>
      <c r="AC312" t="s">
        <v>1231</v>
      </c>
      <c r="AD312">
        <v>101</v>
      </c>
      <c r="AE312" t="s">
        <v>1232</v>
      </c>
      <c r="AF312" s="10">
        <v>26707.97</v>
      </c>
      <c r="AG312" s="136">
        <f t="shared" si="4"/>
        <v>2670797</v>
      </c>
      <c r="AH312" s="10">
        <v>26707.97</v>
      </c>
      <c r="AI312">
        <v>0</v>
      </c>
      <c r="AJ312">
        <v>0</v>
      </c>
      <c r="AK312">
        <v>0</v>
      </c>
      <c r="AL312">
        <v>0</v>
      </c>
    </row>
    <row r="313" spans="1:38">
      <c r="A313" t="s">
        <v>46</v>
      </c>
      <c r="B313" t="s">
        <v>47</v>
      </c>
      <c r="C313">
        <v>1000730</v>
      </c>
      <c r="D313" t="s">
        <v>1234</v>
      </c>
      <c r="E313">
        <v>6508434176</v>
      </c>
      <c r="F313">
        <v>30</v>
      </c>
      <c r="G313">
        <v>2001</v>
      </c>
      <c r="H313" t="s">
        <v>1223</v>
      </c>
      <c r="I313">
        <v>57</v>
      </c>
      <c r="J313" t="s">
        <v>1224</v>
      </c>
      <c r="K313" t="s">
        <v>1235</v>
      </c>
      <c r="L313">
        <v>570301003</v>
      </c>
      <c r="M313">
        <v>1206929</v>
      </c>
      <c r="N313" t="s">
        <v>1241</v>
      </c>
      <c r="O313" t="s">
        <v>1309</v>
      </c>
      <c r="P313">
        <v>23</v>
      </c>
      <c r="Q313" t="s">
        <v>1240</v>
      </c>
      <c r="R313">
        <v>48</v>
      </c>
      <c r="S313">
        <v>1</v>
      </c>
      <c r="T313" s="10">
        <v>15187.51</v>
      </c>
      <c r="U313" t="s">
        <v>1228</v>
      </c>
      <c r="V313" t="s">
        <v>1311</v>
      </c>
      <c r="W313" t="s">
        <v>1311</v>
      </c>
      <c r="X313">
        <v>23</v>
      </c>
      <c r="Y313" t="s">
        <v>1240</v>
      </c>
      <c r="Z313" s="10">
        <v>15187.51</v>
      </c>
      <c r="AA313" t="s">
        <v>1228</v>
      </c>
      <c r="AB313" t="s">
        <v>53</v>
      </c>
      <c r="AC313" t="s">
        <v>1231</v>
      </c>
      <c r="AD313">
        <v>101</v>
      </c>
      <c r="AE313" t="s">
        <v>1232</v>
      </c>
      <c r="AF313" s="10">
        <v>15187.51</v>
      </c>
      <c r="AG313" s="136">
        <f t="shared" si="4"/>
        <v>1518751</v>
      </c>
      <c r="AH313" s="10">
        <v>15187.51</v>
      </c>
      <c r="AI313">
        <v>0</v>
      </c>
      <c r="AJ313">
        <v>0</v>
      </c>
      <c r="AK313">
        <v>0</v>
      </c>
      <c r="AL313">
        <v>0</v>
      </c>
    </row>
    <row r="314" spans="1:38">
      <c r="A314" t="s">
        <v>46</v>
      </c>
      <c r="B314" t="s">
        <v>47</v>
      </c>
      <c r="C314">
        <v>1000730</v>
      </c>
      <c r="D314" t="s">
        <v>1234</v>
      </c>
      <c r="E314">
        <v>6508434176</v>
      </c>
      <c r="F314">
        <v>40</v>
      </c>
      <c r="G314">
        <v>2001</v>
      </c>
      <c r="H314" t="s">
        <v>1223</v>
      </c>
      <c r="I314">
        <v>57</v>
      </c>
      <c r="J314" t="s">
        <v>1224</v>
      </c>
      <c r="K314" t="s">
        <v>1235</v>
      </c>
      <c r="L314">
        <v>570301003</v>
      </c>
      <c r="M314">
        <v>1206930</v>
      </c>
      <c r="N314" t="s">
        <v>1242</v>
      </c>
      <c r="O314" t="s">
        <v>1309</v>
      </c>
      <c r="P314">
        <v>8</v>
      </c>
      <c r="Q314" t="s">
        <v>1240</v>
      </c>
      <c r="R314">
        <v>95</v>
      </c>
      <c r="S314">
        <v>1</v>
      </c>
      <c r="T314" s="10">
        <v>6858.24</v>
      </c>
      <c r="U314" t="s">
        <v>1228</v>
      </c>
      <c r="V314" t="s">
        <v>1311</v>
      </c>
      <c r="W314" t="s">
        <v>1311</v>
      </c>
      <c r="X314">
        <v>8</v>
      </c>
      <c r="Y314" t="s">
        <v>1240</v>
      </c>
      <c r="Z314" s="10">
        <v>6858.24</v>
      </c>
      <c r="AA314" t="s">
        <v>1228</v>
      </c>
      <c r="AB314" t="s">
        <v>53</v>
      </c>
      <c r="AC314" t="s">
        <v>1231</v>
      </c>
      <c r="AD314">
        <v>101</v>
      </c>
      <c r="AE314" t="s">
        <v>1232</v>
      </c>
      <c r="AF314" s="10">
        <v>6858.24</v>
      </c>
      <c r="AG314" s="136">
        <f t="shared" si="4"/>
        <v>685824</v>
      </c>
      <c r="AH314" s="10">
        <v>6858.24</v>
      </c>
      <c r="AI314">
        <v>0</v>
      </c>
      <c r="AJ314">
        <v>0</v>
      </c>
      <c r="AK314">
        <v>0</v>
      </c>
      <c r="AL314">
        <v>0</v>
      </c>
    </row>
    <row r="315" spans="1:38">
      <c r="A315" t="s">
        <v>46</v>
      </c>
      <c r="B315" t="s">
        <v>47</v>
      </c>
      <c r="C315">
        <v>1000730</v>
      </c>
      <c r="D315" t="s">
        <v>1234</v>
      </c>
      <c r="E315">
        <v>6508434176</v>
      </c>
      <c r="F315">
        <v>50</v>
      </c>
      <c r="G315">
        <v>2001</v>
      </c>
      <c r="H315" t="s">
        <v>1223</v>
      </c>
      <c r="I315">
        <v>57</v>
      </c>
      <c r="J315" t="s">
        <v>1224</v>
      </c>
      <c r="K315" t="s">
        <v>1235</v>
      </c>
      <c r="L315">
        <v>570301003</v>
      </c>
      <c r="M315">
        <v>1206931</v>
      </c>
      <c r="N315" t="s">
        <v>1244</v>
      </c>
      <c r="O315" t="s">
        <v>1309</v>
      </c>
      <c r="P315">
        <v>25</v>
      </c>
      <c r="Q315" t="s">
        <v>1240</v>
      </c>
      <c r="R315">
        <v>48</v>
      </c>
      <c r="S315">
        <v>1</v>
      </c>
      <c r="T315" s="10">
        <v>14780.16</v>
      </c>
      <c r="U315" t="s">
        <v>1228</v>
      </c>
      <c r="V315" t="s">
        <v>1311</v>
      </c>
      <c r="W315" t="s">
        <v>1311</v>
      </c>
      <c r="X315">
        <v>25</v>
      </c>
      <c r="Y315" t="s">
        <v>1240</v>
      </c>
      <c r="Z315" s="10">
        <v>14780.16</v>
      </c>
      <c r="AA315" t="s">
        <v>1228</v>
      </c>
      <c r="AB315" t="s">
        <v>53</v>
      </c>
      <c r="AC315" t="s">
        <v>1231</v>
      </c>
      <c r="AD315">
        <v>101</v>
      </c>
      <c r="AE315" t="s">
        <v>1232</v>
      </c>
      <c r="AF315" s="10">
        <v>14780.16</v>
      </c>
      <c r="AG315" s="136">
        <f t="shared" si="4"/>
        <v>1478016</v>
      </c>
      <c r="AH315" s="10">
        <v>14780.16</v>
      </c>
      <c r="AI315">
        <v>0</v>
      </c>
      <c r="AJ315">
        <v>0</v>
      </c>
      <c r="AK315">
        <v>0</v>
      </c>
      <c r="AL315">
        <v>0</v>
      </c>
    </row>
    <row r="316" spans="1:38">
      <c r="A316" t="s">
        <v>46</v>
      </c>
      <c r="B316" t="s">
        <v>47</v>
      </c>
      <c r="C316">
        <v>1000730</v>
      </c>
      <c r="D316" t="s">
        <v>1234</v>
      </c>
      <c r="E316">
        <v>6508434176</v>
      </c>
      <c r="F316">
        <v>60</v>
      </c>
      <c r="G316">
        <v>2001</v>
      </c>
      <c r="H316" t="s">
        <v>1223</v>
      </c>
      <c r="I316">
        <v>57</v>
      </c>
      <c r="J316" t="s">
        <v>1224</v>
      </c>
      <c r="K316" t="s">
        <v>1235</v>
      </c>
      <c r="L316">
        <v>570301003</v>
      </c>
      <c r="M316">
        <v>1206932</v>
      </c>
      <c r="N316" t="s">
        <v>1245</v>
      </c>
      <c r="O316" t="s">
        <v>1309</v>
      </c>
      <c r="P316">
        <v>9</v>
      </c>
      <c r="Q316" t="s">
        <v>1240</v>
      </c>
      <c r="R316">
        <v>50</v>
      </c>
      <c r="S316">
        <v>1</v>
      </c>
      <c r="T316" s="10">
        <v>5516.64</v>
      </c>
      <c r="U316" t="s">
        <v>1228</v>
      </c>
      <c r="V316" t="s">
        <v>1311</v>
      </c>
      <c r="W316" t="s">
        <v>1311</v>
      </c>
      <c r="X316">
        <v>9</v>
      </c>
      <c r="Y316" t="s">
        <v>1240</v>
      </c>
      <c r="Z316" s="10">
        <v>5516.64</v>
      </c>
      <c r="AA316" t="s">
        <v>1228</v>
      </c>
      <c r="AB316" t="s">
        <v>53</v>
      </c>
      <c r="AC316" t="s">
        <v>1231</v>
      </c>
      <c r="AD316">
        <v>101</v>
      </c>
      <c r="AE316" t="s">
        <v>1232</v>
      </c>
      <c r="AF316" s="10">
        <v>5516.64</v>
      </c>
      <c r="AG316" s="136">
        <f t="shared" si="4"/>
        <v>551664</v>
      </c>
      <c r="AH316" s="10">
        <v>5516.64</v>
      </c>
      <c r="AI316">
        <v>0</v>
      </c>
      <c r="AJ316">
        <v>0</v>
      </c>
      <c r="AK316">
        <v>0</v>
      </c>
      <c r="AL316">
        <v>0</v>
      </c>
    </row>
    <row r="317" spans="1:38">
      <c r="A317" t="s">
        <v>46</v>
      </c>
      <c r="B317" t="s">
        <v>47</v>
      </c>
      <c r="C317">
        <v>1000730</v>
      </c>
      <c r="D317" t="s">
        <v>1234</v>
      </c>
      <c r="E317">
        <v>6508434176</v>
      </c>
      <c r="F317">
        <v>70</v>
      </c>
      <c r="G317">
        <v>2001</v>
      </c>
      <c r="H317" t="s">
        <v>1223</v>
      </c>
      <c r="I317">
        <v>57</v>
      </c>
      <c r="J317" t="s">
        <v>1224</v>
      </c>
      <c r="K317" t="s">
        <v>1235</v>
      </c>
      <c r="L317">
        <v>570301003</v>
      </c>
      <c r="M317">
        <v>1206933</v>
      </c>
      <c r="N317" t="s">
        <v>1246</v>
      </c>
      <c r="O317" t="s">
        <v>1309</v>
      </c>
      <c r="P317">
        <v>8</v>
      </c>
      <c r="Q317" t="s">
        <v>1240</v>
      </c>
      <c r="R317">
        <v>176</v>
      </c>
      <c r="S317">
        <v>1</v>
      </c>
      <c r="T317" s="10">
        <v>6650.27</v>
      </c>
      <c r="U317" t="s">
        <v>1228</v>
      </c>
      <c r="V317" t="s">
        <v>1311</v>
      </c>
      <c r="W317" t="s">
        <v>1311</v>
      </c>
      <c r="X317">
        <v>8</v>
      </c>
      <c r="Y317" t="s">
        <v>1240</v>
      </c>
      <c r="Z317" s="10">
        <v>6650.27</v>
      </c>
      <c r="AA317" t="s">
        <v>1228</v>
      </c>
      <c r="AB317" t="s">
        <v>53</v>
      </c>
      <c r="AC317" t="s">
        <v>1231</v>
      </c>
      <c r="AD317">
        <v>101</v>
      </c>
      <c r="AE317" t="s">
        <v>1232</v>
      </c>
      <c r="AF317" s="10">
        <v>6650.27</v>
      </c>
      <c r="AG317" s="136">
        <f t="shared" si="4"/>
        <v>665027</v>
      </c>
      <c r="AH317" s="10">
        <v>6650.27</v>
      </c>
      <c r="AI317">
        <v>0</v>
      </c>
      <c r="AJ317">
        <v>0</v>
      </c>
      <c r="AK317">
        <v>0</v>
      </c>
      <c r="AL317">
        <v>0</v>
      </c>
    </row>
    <row r="318" spans="1:38">
      <c r="A318" t="s">
        <v>46</v>
      </c>
      <c r="B318" t="s">
        <v>47</v>
      </c>
      <c r="C318">
        <v>1000730</v>
      </c>
      <c r="D318" t="s">
        <v>1234</v>
      </c>
      <c r="E318">
        <v>6508434176</v>
      </c>
      <c r="F318">
        <v>80</v>
      </c>
      <c r="G318">
        <v>2001</v>
      </c>
      <c r="H318" t="s">
        <v>1223</v>
      </c>
      <c r="I318">
        <v>57</v>
      </c>
      <c r="J318" t="s">
        <v>1224</v>
      </c>
      <c r="K318" t="s">
        <v>1235</v>
      </c>
      <c r="L318">
        <v>570301003</v>
      </c>
      <c r="M318">
        <v>1252545</v>
      </c>
      <c r="N318" t="s">
        <v>1284</v>
      </c>
      <c r="O318" t="s">
        <v>1309</v>
      </c>
      <c r="P318">
        <v>1</v>
      </c>
      <c r="Q318" t="s">
        <v>1240</v>
      </c>
      <c r="R318">
        <v>30</v>
      </c>
      <c r="S318">
        <v>1</v>
      </c>
      <c r="T318" s="10">
        <v>1726.5</v>
      </c>
      <c r="U318" t="s">
        <v>1228</v>
      </c>
      <c r="V318" t="s">
        <v>1311</v>
      </c>
      <c r="W318" t="s">
        <v>1311</v>
      </c>
      <c r="X318">
        <v>1</v>
      </c>
      <c r="Y318" t="s">
        <v>1240</v>
      </c>
      <c r="Z318" s="10">
        <v>1726.5</v>
      </c>
      <c r="AA318" t="s">
        <v>1228</v>
      </c>
      <c r="AB318" t="s">
        <v>53</v>
      </c>
      <c r="AC318" t="s">
        <v>1231</v>
      </c>
      <c r="AD318">
        <v>101</v>
      </c>
      <c r="AE318" t="s">
        <v>1232</v>
      </c>
      <c r="AF318" s="10">
        <v>1726.5</v>
      </c>
      <c r="AG318" s="136">
        <f t="shared" si="4"/>
        <v>172650</v>
      </c>
      <c r="AH318" s="10">
        <v>1726.5</v>
      </c>
      <c r="AI318">
        <v>0</v>
      </c>
      <c r="AJ318">
        <v>0</v>
      </c>
      <c r="AK318">
        <v>0</v>
      </c>
      <c r="AL318">
        <v>0</v>
      </c>
    </row>
    <row r="319" spans="1:38">
      <c r="A319" t="s">
        <v>46</v>
      </c>
      <c r="B319" t="s">
        <v>47</v>
      </c>
      <c r="C319">
        <v>1000730</v>
      </c>
      <c r="D319" t="s">
        <v>1234</v>
      </c>
      <c r="E319">
        <v>6508434176</v>
      </c>
      <c r="F319">
        <v>90</v>
      </c>
      <c r="G319">
        <v>2001</v>
      </c>
      <c r="H319" t="s">
        <v>1223</v>
      </c>
      <c r="I319">
        <v>57</v>
      </c>
      <c r="J319" t="s">
        <v>1224</v>
      </c>
      <c r="K319" t="s">
        <v>1235</v>
      </c>
      <c r="L319">
        <v>570301003</v>
      </c>
      <c r="M319">
        <v>1252549</v>
      </c>
      <c r="N319" t="s">
        <v>1248</v>
      </c>
      <c r="O319" t="s">
        <v>1309</v>
      </c>
      <c r="P319">
        <v>3</v>
      </c>
      <c r="Q319" t="s">
        <v>1240</v>
      </c>
      <c r="R319">
        <v>35</v>
      </c>
      <c r="S319">
        <v>1</v>
      </c>
      <c r="T319" s="10">
        <v>4247.25</v>
      </c>
      <c r="U319" t="s">
        <v>1228</v>
      </c>
      <c r="V319" t="s">
        <v>1311</v>
      </c>
      <c r="W319" t="s">
        <v>1311</v>
      </c>
      <c r="X319">
        <v>3</v>
      </c>
      <c r="Y319" t="s">
        <v>1240</v>
      </c>
      <c r="Z319" s="10">
        <v>4247.25</v>
      </c>
      <c r="AA319" t="s">
        <v>1228</v>
      </c>
      <c r="AB319" t="s">
        <v>53</v>
      </c>
      <c r="AC319" t="s">
        <v>1231</v>
      </c>
      <c r="AD319">
        <v>101</v>
      </c>
      <c r="AE319" t="s">
        <v>1232</v>
      </c>
      <c r="AF319" s="10">
        <v>4247.25</v>
      </c>
      <c r="AG319" s="136">
        <f t="shared" si="4"/>
        <v>424725</v>
      </c>
      <c r="AH319" s="10">
        <v>4247.25</v>
      </c>
      <c r="AI319">
        <v>0</v>
      </c>
      <c r="AJ319">
        <v>0</v>
      </c>
      <c r="AK319">
        <v>0</v>
      </c>
      <c r="AL319">
        <v>0</v>
      </c>
    </row>
    <row r="320" spans="1:38">
      <c r="A320" t="s">
        <v>46</v>
      </c>
      <c r="B320" t="s">
        <v>47</v>
      </c>
      <c r="C320">
        <v>1000730</v>
      </c>
      <c r="D320" t="s">
        <v>1234</v>
      </c>
      <c r="E320">
        <v>6508442812</v>
      </c>
      <c r="F320">
        <v>10</v>
      </c>
      <c r="G320">
        <v>2001</v>
      </c>
      <c r="H320" t="s">
        <v>1223</v>
      </c>
      <c r="I320">
        <v>57</v>
      </c>
      <c r="J320" t="s">
        <v>1224</v>
      </c>
      <c r="K320" t="s">
        <v>1235</v>
      </c>
      <c r="L320">
        <v>570301003</v>
      </c>
      <c r="M320">
        <v>107162</v>
      </c>
      <c r="N320" t="s">
        <v>1236</v>
      </c>
      <c r="O320" t="s">
        <v>1311</v>
      </c>
      <c r="P320">
        <v>1</v>
      </c>
      <c r="Q320" t="s">
        <v>110</v>
      </c>
      <c r="R320">
        <v>14</v>
      </c>
      <c r="S320">
        <v>1</v>
      </c>
      <c r="T320" s="10">
        <v>1150.52</v>
      </c>
      <c r="U320" t="s">
        <v>1228</v>
      </c>
      <c r="V320" t="s">
        <v>1313</v>
      </c>
      <c r="W320" t="s">
        <v>1233</v>
      </c>
      <c r="X320">
        <v>0</v>
      </c>
      <c r="Y320" t="s">
        <v>110</v>
      </c>
      <c r="Z320">
        <v>0</v>
      </c>
      <c r="AA320" t="s">
        <v>1228</v>
      </c>
      <c r="AB320" t="s">
        <v>53</v>
      </c>
      <c r="AC320" t="s">
        <v>1243</v>
      </c>
      <c r="AD320" t="s">
        <v>1253</v>
      </c>
      <c r="AE320" t="s">
        <v>1253</v>
      </c>
      <c r="AF320" s="10">
        <v>1150.52</v>
      </c>
      <c r="AG320" s="136">
        <f t="shared" si="4"/>
        <v>115052</v>
      </c>
      <c r="AH320">
        <v>0</v>
      </c>
      <c r="AI320">
        <v>0</v>
      </c>
      <c r="AJ320">
        <v>0</v>
      </c>
      <c r="AK320">
        <v>0</v>
      </c>
      <c r="AL320">
        <v>0</v>
      </c>
    </row>
    <row r="321" spans="1:38">
      <c r="A321" t="s">
        <v>46</v>
      </c>
      <c r="B321" t="s">
        <v>47</v>
      </c>
      <c r="C321">
        <v>1000730</v>
      </c>
      <c r="D321" t="s">
        <v>1234</v>
      </c>
      <c r="E321">
        <v>6508442812</v>
      </c>
      <c r="F321">
        <v>20</v>
      </c>
      <c r="G321">
        <v>2001</v>
      </c>
      <c r="H321" t="s">
        <v>1223</v>
      </c>
      <c r="I321">
        <v>57</v>
      </c>
      <c r="J321" t="s">
        <v>1224</v>
      </c>
      <c r="K321" t="s">
        <v>1235</v>
      </c>
      <c r="L321">
        <v>570301003</v>
      </c>
      <c r="M321">
        <v>1206928</v>
      </c>
      <c r="N321" t="s">
        <v>1239</v>
      </c>
      <c r="O321" t="s">
        <v>1311</v>
      </c>
      <c r="P321">
        <v>47</v>
      </c>
      <c r="Q321" t="s">
        <v>1240</v>
      </c>
      <c r="R321">
        <v>115</v>
      </c>
      <c r="S321">
        <v>1</v>
      </c>
      <c r="T321" s="10">
        <v>39227.33</v>
      </c>
      <c r="U321" t="s">
        <v>1228</v>
      </c>
      <c r="V321" t="s">
        <v>1313</v>
      </c>
      <c r="W321" t="s">
        <v>1314</v>
      </c>
      <c r="X321">
        <v>47</v>
      </c>
      <c r="Y321" t="s">
        <v>1240</v>
      </c>
      <c r="Z321" s="10">
        <v>39227.33</v>
      </c>
      <c r="AA321" t="s">
        <v>1228</v>
      </c>
      <c r="AB321" t="s">
        <v>53</v>
      </c>
      <c r="AC321" t="s">
        <v>1231</v>
      </c>
      <c r="AD321">
        <v>101</v>
      </c>
      <c r="AE321" t="s">
        <v>1232</v>
      </c>
      <c r="AF321" s="10">
        <v>39227.33</v>
      </c>
      <c r="AG321" s="136">
        <f t="shared" si="4"/>
        <v>3922733</v>
      </c>
      <c r="AH321" s="10">
        <v>39227.33</v>
      </c>
      <c r="AI321">
        <v>0</v>
      </c>
      <c r="AJ321">
        <v>0</v>
      </c>
      <c r="AK321">
        <v>0</v>
      </c>
      <c r="AL321">
        <v>0</v>
      </c>
    </row>
    <row r="322" spans="1:38">
      <c r="A322" t="s">
        <v>46</v>
      </c>
      <c r="B322" t="s">
        <v>47</v>
      </c>
      <c r="C322">
        <v>1000730</v>
      </c>
      <c r="D322" t="s">
        <v>1234</v>
      </c>
      <c r="E322">
        <v>6508442812</v>
      </c>
      <c r="F322">
        <v>30</v>
      </c>
      <c r="G322">
        <v>2001</v>
      </c>
      <c r="H322" t="s">
        <v>1223</v>
      </c>
      <c r="I322">
        <v>57</v>
      </c>
      <c r="J322" t="s">
        <v>1224</v>
      </c>
      <c r="K322" t="s">
        <v>1235</v>
      </c>
      <c r="L322">
        <v>570301003</v>
      </c>
      <c r="M322">
        <v>1206929</v>
      </c>
      <c r="N322" t="s">
        <v>1241</v>
      </c>
      <c r="O322" t="s">
        <v>1311</v>
      </c>
      <c r="P322">
        <v>11</v>
      </c>
      <c r="Q322" t="s">
        <v>1240</v>
      </c>
      <c r="R322">
        <v>48</v>
      </c>
      <c r="S322">
        <v>1</v>
      </c>
      <c r="T322" s="10">
        <v>7263.59</v>
      </c>
      <c r="U322" t="s">
        <v>1228</v>
      </c>
      <c r="V322" t="s">
        <v>1313</v>
      </c>
      <c r="W322" t="s">
        <v>1314</v>
      </c>
      <c r="X322">
        <v>11</v>
      </c>
      <c r="Y322" t="s">
        <v>1240</v>
      </c>
      <c r="Z322" s="10">
        <v>7263.59</v>
      </c>
      <c r="AA322" t="s">
        <v>1228</v>
      </c>
      <c r="AB322" t="s">
        <v>53</v>
      </c>
      <c r="AC322" t="s">
        <v>1231</v>
      </c>
      <c r="AD322">
        <v>101</v>
      </c>
      <c r="AE322" t="s">
        <v>1232</v>
      </c>
      <c r="AF322" s="10">
        <v>7263.59</v>
      </c>
      <c r="AG322" s="136">
        <f t="shared" si="4"/>
        <v>726359</v>
      </c>
      <c r="AH322" s="10">
        <v>7263.59</v>
      </c>
      <c r="AI322">
        <v>0</v>
      </c>
      <c r="AJ322">
        <v>0</v>
      </c>
      <c r="AK322">
        <v>0</v>
      </c>
      <c r="AL322">
        <v>0</v>
      </c>
    </row>
    <row r="323" spans="1:38">
      <c r="A323" t="s">
        <v>46</v>
      </c>
      <c r="B323" t="s">
        <v>47</v>
      </c>
      <c r="C323">
        <v>1000730</v>
      </c>
      <c r="D323" t="s">
        <v>1234</v>
      </c>
      <c r="E323">
        <v>6508442812</v>
      </c>
      <c r="F323">
        <v>40</v>
      </c>
      <c r="G323">
        <v>2001</v>
      </c>
      <c r="H323" t="s">
        <v>1223</v>
      </c>
      <c r="I323">
        <v>57</v>
      </c>
      <c r="J323" t="s">
        <v>1224</v>
      </c>
      <c r="K323" t="s">
        <v>1235</v>
      </c>
      <c r="L323">
        <v>570301003</v>
      </c>
      <c r="M323">
        <v>1206930</v>
      </c>
      <c r="N323" t="s">
        <v>1242</v>
      </c>
      <c r="O323" t="s">
        <v>1311</v>
      </c>
      <c r="P323">
        <v>7</v>
      </c>
      <c r="Q323" t="s">
        <v>1240</v>
      </c>
      <c r="R323">
        <v>95</v>
      </c>
      <c r="S323">
        <v>1</v>
      </c>
      <c r="T323" s="10">
        <v>6000.96</v>
      </c>
      <c r="U323" t="s">
        <v>1228</v>
      </c>
      <c r="V323" t="s">
        <v>1313</v>
      </c>
      <c r="W323" t="s">
        <v>1314</v>
      </c>
      <c r="X323">
        <v>7</v>
      </c>
      <c r="Y323" t="s">
        <v>1240</v>
      </c>
      <c r="Z323" s="10">
        <v>6000.96</v>
      </c>
      <c r="AA323" t="s">
        <v>1228</v>
      </c>
      <c r="AB323" t="s">
        <v>53</v>
      </c>
      <c r="AC323" t="s">
        <v>1231</v>
      </c>
      <c r="AD323">
        <v>101</v>
      </c>
      <c r="AE323" t="s">
        <v>1232</v>
      </c>
      <c r="AF323" s="10">
        <v>6000.96</v>
      </c>
      <c r="AG323" s="136">
        <f t="shared" ref="AG323:AG386" si="5">+AF323*100</f>
        <v>600096</v>
      </c>
      <c r="AH323" s="10">
        <v>6000.96</v>
      </c>
      <c r="AI323">
        <v>0</v>
      </c>
      <c r="AJ323">
        <v>0</v>
      </c>
      <c r="AK323">
        <v>0</v>
      </c>
      <c r="AL323">
        <v>0</v>
      </c>
    </row>
    <row r="324" spans="1:38">
      <c r="A324" t="s">
        <v>46</v>
      </c>
      <c r="B324" t="s">
        <v>47</v>
      </c>
      <c r="C324">
        <v>1000730</v>
      </c>
      <c r="D324" t="s">
        <v>1234</v>
      </c>
      <c r="E324">
        <v>6508442812</v>
      </c>
      <c r="F324">
        <v>50</v>
      </c>
      <c r="G324">
        <v>2001</v>
      </c>
      <c r="H324" t="s">
        <v>1223</v>
      </c>
      <c r="I324">
        <v>57</v>
      </c>
      <c r="J324" t="s">
        <v>1224</v>
      </c>
      <c r="K324" t="s">
        <v>1235</v>
      </c>
      <c r="L324">
        <v>570301003</v>
      </c>
      <c r="M324">
        <v>1206931</v>
      </c>
      <c r="N324" t="s">
        <v>1244</v>
      </c>
      <c r="O324" t="s">
        <v>1311</v>
      </c>
      <c r="P324">
        <v>23</v>
      </c>
      <c r="Q324" t="s">
        <v>1240</v>
      </c>
      <c r="R324">
        <v>48</v>
      </c>
      <c r="S324">
        <v>1</v>
      </c>
      <c r="T324" s="10">
        <v>13597.75</v>
      </c>
      <c r="U324" t="s">
        <v>1228</v>
      </c>
      <c r="V324" t="s">
        <v>1313</v>
      </c>
      <c r="W324" t="s">
        <v>1314</v>
      </c>
      <c r="X324">
        <v>23</v>
      </c>
      <c r="Y324" t="s">
        <v>1240</v>
      </c>
      <c r="Z324" s="10">
        <v>13597.75</v>
      </c>
      <c r="AA324" t="s">
        <v>1228</v>
      </c>
      <c r="AB324" t="s">
        <v>53</v>
      </c>
      <c r="AC324" t="s">
        <v>1231</v>
      </c>
      <c r="AD324">
        <v>101</v>
      </c>
      <c r="AE324" t="s">
        <v>1232</v>
      </c>
      <c r="AF324" s="10">
        <v>13597.75</v>
      </c>
      <c r="AG324" s="136">
        <f t="shared" si="5"/>
        <v>1359775</v>
      </c>
      <c r="AH324" s="10">
        <v>13597.75</v>
      </c>
      <c r="AI324">
        <v>0</v>
      </c>
      <c r="AJ324">
        <v>0</v>
      </c>
      <c r="AK324">
        <v>0</v>
      </c>
      <c r="AL324">
        <v>0</v>
      </c>
    </row>
    <row r="325" spans="1:38">
      <c r="A325" t="s">
        <v>46</v>
      </c>
      <c r="B325" t="s">
        <v>47</v>
      </c>
      <c r="C325">
        <v>1000730</v>
      </c>
      <c r="D325" t="s">
        <v>1234</v>
      </c>
      <c r="E325">
        <v>6508442812</v>
      </c>
      <c r="F325">
        <v>60</v>
      </c>
      <c r="G325">
        <v>2001</v>
      </c>
      <c r="H325" t="s">
        <v>1223</v>
      </c>
      <c r="I325">
        <v>57</v>
      </c>
      <c r="J325" t="s">
        <v>1224</v>
      </c>
      <c r="K325" t="s">
        <v>1235</v>
      </c>
      <c r="L325">
        <v>570301003</v>
      </c>
      <c r="M325">
        <v>1206932</v>
      </c>
      <c r="N325" t="s">
        <v>1245</v>
      </c>
      <c r="O325" t="s">
        <v>1311</v>
      </c>
      <c r="P325">
        <v>19</v>
      </c>
      <c r="Q325" t="s">
        <v>1240</v>
      </c>
      <c r="R325">
        <v>50</v>
      </c>
      <c r="S325">
        <v>1</v>
      </c>
      <c r="T325" s="10">
        <v>11646.24</v>
      </c>
      <c r="U325" t="s">
        <v>1228</v>
      </c>
      <c r="V325" t="s">
        <v>1313</v>
      </c>
      <c r="W325" t="s">
        <v>1314</v>
      </c>
      <c r="X325">
        <v>19</v>
      </c>
      <c r="Y325" t="s">
        <v>1240</v>
      </c>
      <c r="Z325" s="10">
        <v>11646.24</v>
      </c>
      <c r="AA325" t="s">
        <v>1228</v>
      </c>
      <c r="AB325" t="s">
        <v>53</v>
      </c>
      <c r="AC325" t="s">
        <v>1231</v>
      </c>
      <c r="AD325">
        <v>101</v>
      </c>
      <c r="AE325" t="s">
        <v>1232</v>
      </c>
      <c r="AF325" s="10">
        <v>11646.24</v>
      </c>
      <c r="AG325" s="136">
        <f t="shared" si="5"/>
        <v>1164624</v>
      </c>
      <c r="AH325" s="10">
        <v>11646.24</v>
      </c>
      <c r="AI325">
        <v>0</v>
      </c>
      <c r="AJ325">
        <v>0</v>
      </c>
      <c r="AK325">
        <v>0</v>
      </c>
      <c r="AL325">
        <v>0</v>
      </c>
    </row>
    <row r="326" spans="1:38">
      <c r="A326" t="s">
        <v>46</v>
      </c>
      <c r="B326" t="s">
        <v>47</v>
      </c>
      <c r="C326">
        <v>1000730</v>
      </c>
      <c r="D326" t="s">
        <v>1234</v>
      </c>
      <c r="E326">
        <v>6508442812</v>
      </c>
      <c r="F326">
        <v>70</v>
      </c>
      <c r="G326">
        <v>2001</v>
      </c>
      <c r="H326" t="s">
        <v>1223</v>
      </c>
      <c r="I326">
        <v>57</v>
      </c>
      <c r="J326" t="s">
        <v>1224</v>
      </c>
      <c r="K326" t="s">
        <v>1235</v>
      </c>
      <c r="L326">
        <v>570301003</v>
      </c>
      <c r="M326">
        <v>1206933</v>
      </c>
      <c r="N326" t="s">
        <v>1246</v>
      </c>
      <c r="O326" t="s">
        <v>1311</v>
      </c>
      <c r="P326">
        <v>7</v>
      </c>
      <c r="Q326" t="s">
        <v>1240</v>
      </c>
      <c r="R326">
        <v>176</v>
      </c>
      <c r="S326">
        <v>1</v>
      </c>
      <c r="T326" s="10">
        <v>5818.98</v>
      </c>
      <c r="U326" t="s">
        <v>1228</v>
      </c>
      <c r="V326" t="s">
        <v>1313</v>
      </c>
      <c r="W326" t="s">
        <v>1314</v>
      </c>
      <c r="X326">
        <v>7</v>
      </c>
      <c r="Y326" t="s">
        <v>1240</v>
      </c>
      <c r="Z326" s="10">
        <v>5818.98</v>
      </c>
      <c r="AA326" t="s">
        <v>1228</v>
      </c>
      <c r="AB326" t="s">
        <v>53</v>
      </c>
      <c r="AC326" t="s">
        <v>1231</v>
      </c>
      <c r="AD326">
        <v>101</v>
      </c>
      <c r="AE326" t="s">
        <v>1232</v>
      </c>
      <c r="AF326" s="10">
        <v>5818.98</v>
      </c>
      <c r="AG326" s="136">
        <f t="shared" si="5"/>
        <v>581898</v>
      </c>
      <c r="AH326" s="10">
        <v>5818.98</v>
      </c>
      <c r="AI326">
        <v>0</v>
      </c>
      <c r="AJ326">
        <v>0</v>
      </c>
      <c r="AK326">
        <v>0</v>
      </c>
      <c r="AL326">
        <v>0</v>
      </c>
    </row>
    <row r="327" spans="1:38">
      <c r="A327" t="s">
        <v>46</v>
      </c>
      <c r="B327" t="s">
        <v>47</v>
      </c>
      <c r="C327">
        <v>1000730</v>
      </c>
      <c r="D327" t="s">
        <v>1234</v>
      </c>
      <c r="E327">
        <v>6508442812</v>
      </c>
      <c r="F327">
        <v>80</v>
      </c>
      <c r="G327">
        <v>2001</v>
      </c>
      <c r="H327" t="s">
        <v>1223</v>
      </c>
      <c r="I327">
        <v>57</v>
      </c>
      <c r="J327" t="s">
        <v>1224</v>
      </c>
      <c r="K327" t="s">
        <v>1235</v>
      </c>
      <c r="L327">
        <v>570301003</v>
      </c>
      <c r="M327">
        <v>1252549</v>
      </c>
      <c r="N327" t="s">
        <v>1248</v>
      </c>
      <c r="O327" t="s">
        <v>1311</v>
      </c>
      <c r="P327">
        <v>6</v>
      </c>
      <c r="Q327" t="s">
        <v>1240</v>
      </c>
      <c r="R327">
        <v>35</v>
      </c>
      <c r="S327">
        <v>1</v>
      </c>
      <c r="T327" s="10">
        <v>8494.5</v>
      </c>
      <c r="U327" t="s">
        <v>1228</v>
      </c>
      <c r="V327" t="s">
        <v>1313</v>
      </c>
      <c r="W327" t="s">
        <v>1314</v>
      </c>
      <c r="X327">
        <v>6</v>
      </c>
      <c r="Y327" t="s">
        <v>1240</v>
      </c>
      <c r="Z327" s="10">
        <v>8494.5</v>
      </c>
      <c r="AA327" t="s">
        <v>1228</v>
      </c>
      <c r="AB327" t="s">
        <v>53</v>
      </c>
      <c r="AC327" t="s">
        <v>1231</v>
      </c>
      <c r="AD327">
        <v>101</v>
      </c>
      <c r="AE327" t="s">
        <v>1232</v>
      </c>
      <c r="AF327" s="10">
        <v>8494.5</v>
      </c>
      <c r="AG327" s="136">
        <f t="shared" si="5"/>
        <v>849450</v>
      </c>
      <c r="AH327" s="10">
        <v>8494.5</v>
      </c>
      <c r="AI327">
        <v>0</v>
      </c>
      <c r="AJ327">
        <v>0</v>
      </c>
      <c r="AK327">
        <v>0</v>
      </c>
      <c r="AL327">
        <v>0</v>
      </c>
    </row>
    <row r="328" spans="1:38">
      <c r="A328" t="s">
        <v>46</v>
      </c>
      <c r="B328" t="s">
        <v>47</v>
      </c>
      <c r="C328">
        <v>1000730</v>
      </c>
      <c r="D328" t="s">
        <v>1222</v>
      </c>
      <c r="E328">
        <v>6508443032</v>
      </c>
      <c r="F328">
        <v>10</v>
      </c>
      <c r="G328">
        <v>2001</v>
      </c>
      <c r="H328" t="s">
        <v>1223</v>
      </c>
      <c r="I328">
        <v>49</v>
      </c>
      <c r="J328" t="s">
        <v>1224</v>
      </c>
      <c r="K328" t="s">
        <v>1225</v>
      </c>
      <c r="L328">
        <v>490604004</v>
      </c>
      <c r="M328">
        <v>1257819</v>
      </c>
      <c r="N328" t="s">
        <v>1226</v>
      </c>
      <c r="O328" t="s">
        <v>1311</v>
      </c>
      <c r="P328">
        <v>3</v>
      </c>
      <c r="Q328" t="s">
        <v>103</v>
      </c>
      <c r="R328">
        <v>27</v>
      </c>
      <c r="S328">
        <v>1</v>
      </c>
      <c r="T328" s="10">
        <v>9720</v>
      </c>
      <c r="U328" t="s">
        <v>1228</v>
      </c>
      <c r="V328" t="s">
        <v>1313</v>
      </c>
      <c r="W328" t="s">
        <v>1314</v>
      </c>
      <c r="X328">
        <v>3</v>
      </c>
      <c r="Y328" t="s">
        <v>103</v>
      </c>
      <c r="Z328" s="10">
        <v>9720</v>
      </c>
      <c r="AA328" t="s">
        <v>1228</v>
      </c>
      <c r="AB328" t="s">
        <v>53</v>
      </c>
      <c r="AC328" t="s">
        <v>1231</v>
      </c>
      <c r="AD328">
        <v>101</v>
      </c>
      <c r="AE328" t="s">
        <v>1232</v>
      </c>
      <c r="AF328" s="10">
        <v>9720</v>
      </c>
      <c r="AG328" s="136">
        <f t="shared" si="5"/>
        <v>972000</v>
      </c>
      <c r="AH328" s="10">
        <v>9720</v>
      </c>
      <c r="AI328">
        <v>0</v>
      </c>
      <c r="AJ328">
        <v>0</v>
      </c>
      <c r="AK328">
        <v>0</v>
      </c>
      <c r="AL328">
        <v>0</v>
      </c>
    </row>
    <row r="329" spans="1:38">
      <c r="A329" t="s">
        <v>46</v>
      </c>
      <c r="B329" t="s">
        <v>47</v>
      </c>
      <c r="C329">
        <v>1000730</v>
      </c>
      <c r="D329" t="s">
        <v>1222</v>
      </c>
      <c r="E329">
        <v>6508443032</v>
      </c>
      <c r="F329">
        <v>11</v>
      </c>
      <c r="G329">
        <v>2001</v>
      </c>
      <c r="H329" t="s">
        <v>1223</v>
      </c>
      <c r="I329">
        <v>49</v>
      </c>
      <c r="J329" t="s">
        <v>1224</v>
      </c>
      <c r="K329" t="s">
        <v>1225</v>
      </c>
      <c r="L329">
        <v>490604004</v>
      </c>
      <c r="M329">
        <v>1257819</v>
      </c>
      <c r="N329" t="s">
        <v>1226</v>
      </c>
      <c r="O329" t="s">
        <v>1311</v>
      </c>
      <c r="P329">
        <v>1</v>
      </c>
      <c r="Q329" t="s">
        <v>103</v>
      </c>
      <c r="R329">
        <v>1</v>
      </c>
      <c r="S329">
        <v>1</v>
      </c>
      <c r="T329">
        <v>0</v>
      </c>
      <c r="U329" t="s">
        <v>1228</v>
      </c>
      <c r="V329" t="s">
        <v>1313</v>
      </c>
      <c r="W329" t="s">
        <v>1233</v>
      </c>
      <c r="X329">
        <v>0</v>
      </c>
      <c r="Y329" t="s">
        <v>103</v>
      </c>
      <c r="Z329">
        <v>0</v>
      </c>
      <c r="AA329" t="s">
        <v>1228</v>
      </c>
      <c r="AB329" t="s">
        <v>53</v>
      </c>
      <c r="AC329" t="s">
        <v>1231</v>
      </c>
      <c r="AD329">
        <v>101</v>
      </c>
      <c r="AE329" t="s">
        <v>1232</v>
      </c>
      <c r="AF329">
        <v>0</v>
      </c>
      <c r="AG329" s="136">
        <f t="shared" si="5"/>
        <v>0</v>
      </c>
      <c r="AH329">
        <v>0</v>
      </c>
      <c r="AI329">
        <v>0</v>
      </c>
      <c r="AJ329">
        <v>0</v>
      </c>
      <c r="AK329">
        <v>0</v>
      </c>
      <c r="AL329">
        <v>0</v>
      </c>
    </row>
    <row r="330" spans="1:38">
      <c r="A330" t="s">
        <v>46</v>
      </c>
      <c r="B330" t="s">
        <v>47</v>
      </c>
      <c r="C330">
        <v>1000730</v>
      </c>
      <c r="D330" t="s">
        <v>1222</v>
      </c>
      <c r="E330">
        <v>6508443032</v>
      </c>
      <c r="F330">
        <v>12</v>
      </c>
      <c r="G330">
        <v>2001</v>
      </c>
      <c r="H330" t="s">
        <v>1223</v>
      </c>
      <c r="I330">
        <v>49</v>
      </c>
      <c r="J330" t="s">
        <v>1224</v>
      </c>
      <c r="K330" t="s">
        <v>1225</v>
      </c>
      <c r="L330">
        <v>490604004</v>
      </c>
      <c r="M330">
        <v>1257819</v>
      </c>
      <c r="N330" t="s">
        <v>1226</v>
      </c>
      <c r="O330" t="s">
        <v>1311</v>
      </c>
      <c r="P330">
        <v>1</v>
      </c>
      <c r="Q330" t="s">
        <v>103</v>
      </c>
      <c r="R330">
        <v>1</v>
      </c>
      <c r="S330">
        <v>1</v>
      </c>
      <c r="T330">
        <v>0</v>
      </c>
      <c r="U330" t="s">
        <v>1228</v>
      </c>
      <c r="V330" t="s">
        <v>1313</v>
      </c>
      <c r="W330" t="s">
        <v>1233</v>
      </c>
      <c r="X330">
        <v>0</v>
      </c>
      <c r="Y330" t="s">
        <v>103</v>
      </c>
      <c r="Z330">
        <v>0</v>
      </c>
      <c r="AA330" t="s">
        <v>1228</v>
      </c>
      <c r="AB330" t="s">
        <v>53</v>
      </c>
      <c r="AC330" t="s">
        <v>1231</v>
      </c>
      <c r="AD330">
        <v>101</v>
      </c>
      <c r="AE330" t="s">
        <v>1232</v>
      </c>
      <c r="AF330">
        <v>0</v>
      </c>
      <c r="AG330" s="136">
        <f t="shared" si="5"/>
        <v>0</v>
      </c>
      <c r="AH330">
        <v>0</v>
      </c>
      <c r="AI330">
        <v>0</v>
      </c>
      <c r="AJ330">
        <v>0</v>
      </c>
      <c r="AK330">
        <v>0</v>
      </c>
      <c r="AL330">
        <v>0</v>
      </c>
    </row>
    <row r="331" spans="1:38">
      <c r="A331" t="s">
        <v>46</v>
      </c>
      <c r="B331" t="s">
        <v>47</v>
      </c>
      <c r="C331">
        <v>1000730</v>
      </c>
      <c r="D331" t="s">
        <v>1222</v>
      </c>
      <c r="E331">
        <v>6508443032</v>
      </c>
      <c r="F331">
        <v>13</v>
      </c>
      <c r="G331">
        <v>2001</v>
      </c>
      <c r="H331" t="s">
        <v>1223</v>
      </c>
      <c r="I331">
        <v>49</v>
      </c>
      <c r="J331" t="s">
        <v>1224</v>
      </c>
      <c r="K331" t="s">
        <v>1225</v>
      </c>
      <c r="L331">
        <v>490604004</v>
      </c>
      <c r="M331">
        <v>1257819</v>
      </c>
      <c r="N331" t="s">
        <v>1226</v>
      </c>
      <c r="O331" t="s">
        <v>1311</v>
      </c>
      <c r="P331">
        <v>1</v>
      </c>
      <c r="Q331" t="s">
        <v>103</v>
      </c>
      <c r="R331">
        <v>1</v>
      </c>
      <c r="S331">
        <v>1</v>
      </c>
      <c r="T331">
        <v>0</v>
      </c>
      <c r="U331" t="s">
        <v>1228</v>
      </c>
      <c r="V331" t="s">
        <v>1313</v>
      </c>
      <c r="W331" t="s">
        <v>1233</v>
      </c>
      <c r="X331">
        <v>0</v>
      </c>
      <c r="Y331" t="s">
        <v>103</v>
      </c>
      <c r="Z331">
        <v>0</v>
      </c>
      <c r="AA331" t="s">
        <v>1228</v>
      </c>
      <c r="AB331" t="s">
        <v>53</v>
      </c>
      <c r="AC331" t="s">
        <v>1231</v>
      </c>
      <c r="AD331">
        <v>101</v>
      </c>
      <c r="AE331" t="s">
        <v>1232</v>
      </c>
      <c r="AF331">
        <v>0</v>
      </c>
      <c r="AG331" s="136">
        <f t="shared" si="5"/>
        <v>0</v>
      </c>
      <c r="AH331">
        <v>0</v>
      </c>
      <c r="AI331">
        <v>0</v>
      </c>
      <c r="AJ331">
        <v>0</v>
      </c>
      <c r="AK331">
        <v>0</v>
      </c>
      <c r="AL331">
        <v>0</v>
      </c>
    </row>
    <row r="332" spans="1:38">
      <c r="A332" t="s">
        <v>46</v>
      </c>
      <c r="B332" t="s">
        <v>47</v>
      </c>
      <c r="C332">
        <v>1000730</v>
      </c>
      <c r="D332" t="s">
        <v>1315</v>
      </c>
      <c r="E332">
        <v>6508446502</v>
      </c>
      <c r="F332">
        <v>20</v>
      </c>
      <c r="G332">
        <v>2002</v>
      </c>
      <c r="H332" t="s">
        <v>1316</v>
      </c>
      <c r="I332">
        <v>43</v>
      </c>
      <c r="J332" t="s">
        <v>1224</v>
      </c>
      <c r="K332" t="s">
        <v>1317</v>
      </c>
      <c r="L332">
        <v>570301003</v>
      </c>
      <c r="M332">
        <v>1043507</v>
      </c>
      <c r="N332" t="s">
        <v>1318</v>
      </c>
      <c r="O332" t="s">
        <v>1319</v>
      </c>
      <c r="P332">
        <v>95</v>
      </c>
      <c r="Q332" t="s">
        <v>1320</v>
      </c>
      <c r="R332">
        <v>1</v>
      </c>
      <c r="S332">
        <v>1</v>
      </c>
      <c r="T332" s="10">
        <v>1207.49</v>
      </c>
      <c r="U332" t="s">
        <v>1228</v>
      </c>
      <c r="V332" t="s">
        <v>1319</v>
      </c>
      <c r="W332" t="s">
        <v>1233</v>
      </c>
      <c r="X332">
        <v>0</v>
      </c>
      <c r="Y332" t="s">
        <v>1320</v>
      </c>
      <c r="Z332">
        <v>0</v>
      </c>
      <c r="AA332" t="s">
        <v>1228</v>
      </c>
      <c r="AB332" t="s">
        <v>53</v>
      </c>
      <c r="AC332" t="s">
        <v>1243</v>
      </c>
      <c r="AD332" t="s">
        <v>1253</v>
      </c>
      <c r="AE332" t="s">
        <v>1253</v>
      </c>
      <c r="AF332" s="10">
        <v>1207.49</v>
      </c>
      <c r="AG332" s="136">
        <f t="shared" si="5"/>
        <v>120749</v>
      </c>
      <c r="AH332">
        <v>0</v>
      </c>
      <c r="AI332">
        <v>0</v>
      </c>
      <c r="AJ332">
        <v>0</v>
      </c>
      <c r="AK332">
        <v>0</v>
      </c>
      <c r="AL332">
        <v>0</v>
      </c>
    </row>
    <row r="333" spans="1:38">
      <c r="A333" t="s">
        <v>46</v>
      </c>
      <c r="B333" t="s">
        <v>47</v>
      </c>
      <c r="C333">
        <v>1000730</v>
      </c>
      <c r="D333" t="s">
        <v>1234</v>
      </c>
      <c r="E333">
        <v>6508453220</v>
      </c>
      <c r="F333">
        <v>10</v>
      </c>
      <c r="G333">
        <v>2001</v>
      </c>
      <c r="H333" t="s">
        <v>1223</v>
      </c>
      <c r="I333">
        <v>57</v>
      </c>
      <c r="J333" t="s">
        <v>1224</v>
      </c>
      <c r="K333" t="s">
        <v>1235</v>
      </c>
      <c r="L333">
        <v>570301003</v>
      </c>
      <c r="M333">
        <v>107162</v>
      </c>
      <c r="N333" t="s">
        <v>1236</v>
      </c>
      <c r="O333" t="s">
        <v>1321</v>
      </c>
      <c r="P333">
        <v>1</v>
      </c>
      <c r="Q333" t="s">
        <v>110</v>
      </c>
      <c r="R333">
        <v>14</v>
      </c>
      <c r="S333">
        <v>1</v>
      </c>
      <c r="T333" s="10">
        <v>1150.52</v>
      </c>
      <c r="U333" t="s">
        <v>1228</v>
      </c>
      <c r="V333" t="s">
        <v>1322</v>
      </c>
      <c r="W333" t="s">
        <v>1233</v>
      </c>
      <c r="X333">
        <v>0</v>
      </c>
      <c r="Y333" t="s">
        <v>110</v>
      </c>
      <c r="Z333">
        <v>0</v>
      </c>
      <c r="AA333" t="s">
        <v>1228</v>
      </c>
      <c r="AB333" t="s">
        <v>53</v>
      </c>
      <c r="AC333" t="s">
        <v>1243</v>
      </c>
      <c r="AD333" t="s">
        <v>1253</v>
      </c>
      <c r="AE333" t="s">
        <v>1253</v>
      </c>
      <c r="AF333" s="10">
        <v>1150.52</v>
      </c>
      <c r="AG333" s="136">
        <f t="shared" si="5"/>
        <v>115052</v>
      </c>
      <c r="AH333">
        <v>0</v>
      </c>
      <c r="AI333">
        <v>0</v>
      </c>
      <c r="AJ333">
        <v>0</v>
      </c>
      <c r="AK333">
        <v>0</v>
      </c>
      <c r="AL333">
        <v>0</v>
      </c>
    </row>
    <row r="334" spans="1:38">
      <c r="A334" t="s">
        <v>46</v>
      </c>
      <c r="B334" t="s">
        <v>47</v>
      </c>
      <c r="C334">
        <v>1000730</v>
      </c>
      <c r="D334" t="s">
        <v>1234</v>
      </c>
      <c r="E334">
        <v>6508453220</v>
      </c>
      <c r="F334">
        <v>20</v>
      </c>
      <c r="G334">
        <v>2001</v>
      </c>
      <c r="H334" t="s">
        <v>1223</v>
      </c>
      <c r="I334">
        <v>57</v>
      </c>
      <c r="J334" t="s">
        <v>1224</v>
      </c>
      <c r="K334" t="s">
        <v>1235</v>
      </c>
      <c r="L334">
        <v>570301003</v>
      </c>
      <c r="M334">
        <v>225516</v>
      </c>
      <c r="N334" t="s">
        <v>1238</v>
      </c>
      <c r="O334" t="s">
        <v>1321</v>
      </c>
      <c r="P334">
        <v>2</v>
      </c>
      <c r="Q334" t="s">
        <v>110</v>
      </c>
      <c r="R334">
        <v>21</v>
      </c>
      <c r="S334">
        <v>1</v>
      </c>
      <c r="T334" s="10">
        <v>3008.88</v>
      </c>
      <c r="U334" t="s">
        <v>1228</v>
      </c>
      <c r="V334" t="s">
        <v>1322</v>
      </c>
      <c r="W334" t="s">
        <v>1323</v>
      </c>
      <c r="X334">
        <v>2</v>
      </c>
      <c r="Y334" t="s">
        <v>110</v>
      </c>
      <c r="Z334" s="10">
        <v>3008.88</v>
      </c>
      <c r="AA334" t="s">
        <v>1228</v>
      </c>
      <c r="AB334" t="s">
        <v>53</v>
      </c>
      <c r="AC334" t="s">
        <v>1231</v>
      </c>
      <c r="AD334">
        <v>101</v>
      </c>
      <c r="AE334" t="s">
        <v>1232</v>
      </c>
      <c r="AF334" s="10">
        <v>3008.88</v>
      </c>
      <c r="AG334" s="136">
        <f t="shared" si="5"/>
        <v>300888</v>
      </c>
      <c r="AH334" s="10">
        <v>3008.88</v>
      </c>
      <c r="AI334">
        <v>0</v>
      </c>
      <c r="AJ334">
        <v>0</v>
      </c>
      <c r="AK334">
        <v>0</v>
      </c>
      <c r="AL334">
        <v>0</v>
      </c>
    </row>
    <row r="335" spans="1:38">
      <c r="A335" t="s">
        <v>46</v>
      </c>
      <c r="B335" t="s">
        <v>47</v>
      </c>
      <c r="C335">
        <v>1000730</v>
      </c>
      <c r="D335" t="s">
        <v>1234</v>
      </c>
      <c r="E335">
        <v>6508453220</v>
      </c>
      <c r="F335">
        <v>30</v>
      </c>
      <c r="G335">
        <v>2001</v>
      </c>
      <c r="H335" t="s">
        <v>1223</v>
      </c>
      <c r="I335">
        <v>57</v>
      </c>
      <c r="J335" t="s">
        <v>1224</v>
      </c>
      <c r="K335" t="s">
        <v>1235</v>
      </c>
      <c r="L335">
        <v>570301003</v>
      </c>
      <c r="M335">
        <v>1206928</v>
      </c>
      <c r="N335" t="s">
        <v>1239</v>
      </c>
      <c r="O335" t="s">
        <v>1321</v>
      </c>
      <c r="P335">
        <v>21</v>
      </c>
      <c r="Q335" t="s">
        <v>1240</v>
      </c>
      <c r="R335">
        <v>115</v>
      </c>
      <c r="S335">
        <v>1</v>
      </c>
      <c r="T335" s="10">
        <v>17527.099999999999</v>
      </c>
      <c r="U335" t="s">
        <v>1228</v>
      </c>
      <c r="V335" t="s">
        <v>1322</v>
      </c>
      <c r="W335" t="s">
        <v>1323</v>
      </c>
      <c r="X335">
        <v>21</v>
      </c>
      <c r="Y335" t="s">
        <v>1240</v>
      </c>
      <c r="Z335" s="10">
        <v>17527.099999999999</v>
      </c>
      <c r="AA335" t="s">
        <v>1228</v>
      </c>
      <c r="AB335" t="s">
        <v>53</v>
      </c>
      <c r="AC335" t="s">
        <v>1231</v>
      </c>
      <c r="AD335">
        <v>101</v>
      </c>
      <c r="AE335" t="s">
        <v>1232</v>
      </c>
      <c r="AF335" s="10">
        <v>17527.099999999999</v>
      </c>
      <c r="AG335" s="136">
        <f t="shared" si="5"/>
        <v>1752709.9999999998</v>
      </c>
      <c r="AH335" s="10">
        <v>17527.099999999999</v>
      </c>
      <c r="AI335">
        <v>0</v>
      </c>
      <c r="AJ335">
        <v>0</v>
      </c>
      <c r="AK335">
        <v>0</v>
      </c>
      <c r="AL335">
        <v>0</v>
      </c>
    </row>
    <row r="336" spans="1:38">
      <c r="A336" t="s">
        <v>46</v>
      </c>
      <c r="B336" t="s">
        <v>47</v>
      </c>
      <c r="C336">
        <v>1000730</v>
      </c>
      <c r="D336" t="s">
        <v>1234</v>
      </c>
      <c r="E336">
        <v>6508453220</v>
      </c>
      <c r="F336">
        <v>40</v>
      </c>
      <c r="G336">
        <v>2001</v>
      </c>
      <c r="H336" t="s">
        <v>1223</v>
      </c>
      <c r="I336">
        <v>57</v>
      </c>
      <c r="J336" t="s">
        <v>1224</v>
      </c>
      <c r="K336" t="s">
        <v>1235</v>
      </c>
      <c r="L336">
        <v>570301003</v>
      </c>
      <c r="M336">
        <v>1206929</v>
      </c>
      <c r="N336" t="s">
        <v>1241</v>
      </c>
      <c r="O336" t="s">
        <v>1321</v>
      </c>
      <c r="P336">
        <v>16</v>
      </c>
      <c r="Q336" t="s">
        <v>1240</v>
      </c>
      <c r="R336">
        <v>48</v>
      </c>
      <c r="S336">
        <v>1</v>
      </c>
      <c r="T336" s="10">
        <v>10565.22</v>
      </c>
      <c r="U336" t="s">
        <v>1228</v>
      </c>
      <c r="V336" t="s">
        <v>1322</v>
      </c>
      <c r="W336" t="s">
        <v>1323</v>
      </c>
      <c r="X336">
        <v>16</v>
      </c>
      <c r="Y336" t="s">
        <v>1240</v>
      </c>
      <c r="Z336" s="10">
        <v>10565.22</v>
      </c>
      <c r="AA336" t="s">
        <v>1228</v>
      </c>
      <c r="AB336" t="s">
        <v>53</v>
      </c>
      <c r="AC336" t="s">
        <v>1231</v>
      </c>
      <c r="AD336">
        <v>101</v>
      </c>
      <c r="AE336" t="s">
        <v>1232</v>
      </c>
      <c r="AF336" s="10">
        <v>10565.22</v>
      </c>
      <c r="AG336" s="136">
        <f t="shared" si="5"/>
        <v>1056522</v>
      </c>
      <c r="AH336" s="10">
        <v>10565.22</v>
      </c>
      <c r="AI336">
        <v>0</v>
      </c>
      <c r="AJ336">
        <v>0</v>
      </c>
      <c r="AK336">
        <v>0</v>
      </c>
      <c r="AL336">
        <v>0</v>
      </c>
    </row>
    <row r="337" spans="1:38">
      <c r="A337" t="s">
        <v>46</v>
      </c>
      <c r="B337" t="s">
        <v>47</v>
      </c>
      <c r="C337">
        <v>1000730</v>
      </c>
      <c r="D337" t="s">
        <v>1234</v>
      </c>
      <c r="E337">
        <v>6508453220</v>
      </c>
      <c r="F337">
        <v>50</v>
      </c>
      <c r="G337">
        <v>2001</v>
      </c>
      <c r="H337" t="s">
        <v>1223</v>
      </c>
      <c r="I337">
        <v>57</v>
      </c>
      <c r="J337" t="s">
        <v>1224</v>
      </c>
      <c r="K337" t="s">
        <v>1235</v>
      </c>
      <c r="L337">
        <v>570301003</v>
      </c>
      <c r="M337">
        <v>1206930</v>
      </c>
      <c r="N337" t="s">
        <v>1242</v>
      </c>
      <c r="O337" t="s">
        <v>1321</v>
      </c>
      <c r="P337">
        <v>5</v>
      </c>
      <c r="Q337" t="s">
        <v>1240</v>
      </c>
      <c r="R337">
        <v>95</v>
      </c>
      <c r="S337">
        <v>1</v>
      </c>
      <c r="T337" s="10">
        <v>4286.3999999999996</v>
      </c>
      <c r="U337" t="s">
        <v>1228</v>
      </c>
      <c r="V337" t="s">
        <v>1322</v>
      </c>
      <c r="W337" t="s">
        <v>1323</v>
      </c>
      <c r="X337">
        <v>5</v>
      </c>
      <c r="Y337" t="s">
        <v>1240</v>
      </c>
      <c r="Z337" s="10">
        <v>4286.3999999999996</v>
      </c>
      <c r="AA337" t="s">
        <v>1228</v>
      </c>
      <c r="AB337" t="s">
        <v>53</v>
      </c>
      <c r="AC337" t="s">
        <v>1231</v>
      </c>
      <c r="AD337">
        <v>101</v>
      </c>
      <c r="AE337" t="s">
        <v>1232</v>
      </c>
      <c r="AF337" s="10">
        <v>4286.3999999999996</v>
      </c>
      <c r="AG337" s="136">
        <f t="shared" si="5"/>
        <v>428639.99999999994</v>
      </c>
      <c r="AH337" s="10">
        <v>4286.3999999999996</v>
      </c>
      <c r="AI337">
        <v>0</v>
      </c>
      <c r="AJ337">
        <v>0</v>
      </c>
      <c r="AK337">
        <v>0</v>
      </c>
      <c r="AL337">
        <v>0</v>
      </c>
    </row>
    <row r="338" spans="1:38">
      <c r="A338" t="s">
        <v>46</v>
      </c>
      <c r="B338" t="s">
        <v>47</v>
      </c>
      <c r="C338">
        <v>1000730</v>
      </c>
      <c r="D338" t="s">
        <v>1234</v>
      </c>
      <c r="E338">
        <v>6508453220</v>
      </c>
      <c r="F338">
        <v>60</v>
      </c>
      <c r="G338">
        <v>2001</v>
      </c>
      <c r="H338" t="s">
        <v>1223</v>
      </c>
      <c r="I338">
        <v>57</v>
      </c>
      <c r="J338" t="s">
        <v>1224</v>
      </c>
      <c r="K338" t="s">
        <v>1235</v>
      </c>
      <c r="L338">
        <v>570301003</v>
      </c>
      <c r="M338">
        <v>1206931</v>
      </c>
      <c r="N338" t="s">
        <v>1244</v>
      </c>
      <c r="O338" t="s">
        <v>1321</v>
      </c>
      <c r="P338">
        <v>21</v>
      </c>
      <c r="Q338" t="s">
        <v>1240</v>
      </c>
      <c r="R338">
        <v>48</v>
      </c>
      <c r="S338">
        <v>1</v>
      </c>
      <c r="T338" s="10">
        <v>12415.33</v>
      </c>
      <c r="U338" t="s">
        <v>1228</v>
      </c>
      <c r="V338" t="s">
        <v>1322</v>
      </c>
      <c r="W338" t="s">
        <v>1323</v>
      </c>
      <c r="X338">
        <v>21</v>
      </c>
      <c r="Y338" t="s">
        <v>1240</v>
      </c>
      <c r="Z338" s="10">
        <v>12415.33</v>
      </c>
      <c r="AA338" t="s">
        <v>1228</v>
      </c>
      <c r="AB338" t="s">
        <v>53</v>
      </c>
      <c r="AC338" t="s">
        <v>1231</v>
      </c>
      <c r="AD338">
        <v>101</v>
      </c>
      <c r="AE338" t="s">
        <v>1232</v>
      </c>
      <c r="AF338" s="10">
        <v>12415.33</v>
      </c>
      <c r="AG338" s="136">
        <f t="shared" si="5"/>
        <v>1241533</v>
      </c>
      <c r="AH338" s="10">
        <v>12415.33</v>
      </c>
      <c r="AI338">
        <v>0</v>
      </c>
      <c r="AJ338">
        <v>0</v>
      </c>
      <c r="AK338">
        <v>0</v>
      </c>
      <c r="AL338">
        <v>0</v>
      </c>
    </row>
    <row r="339" spans="1:38">
      <c r="A339" t="s">
        <v>46</v>
      </c>
      <c r="B339" t="s">
        <v>47</v>
      </c>
      <c r="C339">
        <v>1000730</v>
      </c>
      <c r="D339" t="s">
        <v>1234</v>
      </c>
      <c r="E339">
        <v>6508453220</v>
      </c>
      <c r="F339">
        <v>70</v>
      </c>
      <c r="G339">
        <v>2001</v>
      </c>
      <c r="H339" t="s">
        <v>1223</v>
      </c>
      <c r="I339">
        <v>57</v>
      </c>
      <c r="J339" t="s">
        <v>1224</v>
      </c>
      <c r="K339" t="s">
        <v>1235</v>
      </c>
      <c r="L339">
        <v>570301003</v>
      </c>
      <c r="M339">
        <v>1206932</v>
      </c>
      <c r="N339" t="s">
        <v>1245</v>
      </c>
      <c r="O339" t="s">
        <v>1321</v>
      </c>
      <c r="P339">
        <v>16</v>
      </c>
      <c r="Q339" t="s">
        <v>1240</v>
      </c>
      <c r="R339">
        <v>50</v>
      </c>
      <c r="S339">
        <v>1</v>
      </c>
      <c r="T339" s="10">
        <v>9807.36</v>
      </c>
      <c r="U339" t="s">
        <v>1228</v>
      </c>
      <c r="V339" t="s">
        <v>1322</v>
      </c>
      <c r="W339" t="s">
        <v>1323</v>
      </c>
      <c r="X339">
        <v>16</v>
      </c>
      <c r="Y339" t="s">
        <v>1240</v>
      </c>
      <c r="Z339" s="10">
        <v>9807.36</v>
      </c>
      <c r="AA339" t="s">
        <v>1228</v>
      </c>
      <c r="AB339" t="s">
        <v>53</v>
      </c>
      <c r="AC339" t="s">
        <v>1231</v>
      </c>
      <c r="AD339">
        <v>101</v>
      </c>
      <c r="AE339" t="s">
        <v>1232</v>
      </c>
      <c r="AF339" s="10">
        <v>9807.36</v>
      </c>
      <c r="AG339" s="136">
        <f t="shared" si="5"/>
        <v>980736</v>
      </c>
      <c r="AH339" s="10">
        <v>9807.36</v>
      </c>
      <c r="AI339">
        <v>0</v>
      </c>
      <c r="AJ339">
        <v>0</v>
      </c>
      <c r="AK339">
        <v>0</v>
      </c>
      <c r="AL339">
        <v>0</v>
      </c>
    </row>
    <row r="340" spans="1:38">
      <c r="A340" t="s">
        <v>46</v>
      </c>
      <c r="B340" t="s">
        <v>47</v>
      </c>
      <c r="C340">
        <v>1000730</v>
      </c>
      <c r="D340" t="s">
        <v>1234</v>
      </c>
      <c r="E340">
        <v>6508453220</v>
      </c>
      <c r="F340">
        <v>80</v>
      </c>
      <c r="G340">
        <v>2001</v>
      </c>
      <c r="H340" t="s">
        <v>1223</v>
      </c>
      <c r="I340">
        <v>57</v>
      </c>
      <c r="J340" t="s">
        <v>1224</v>
      </c>
      <c r="K340" t="s">
        <v>1235</v>
      </c>
      <c r="L340">
        <v>570301003</v>
      </c>
      <c r="M340">
        <v>1206933</v>
      </c>
      <c r="N340" t="s">
        <v>1246</v>
      </c>
      <c r="O340" t="s">
        <v>1321</v>
      </c>
      <c r="P340">
        <v>6</v>
      </c>
      <c r="Q340" t="s">
        <v>1240</v>
      </c>
      <c r="R340">
        <v>176</v>
      </c>
      <c r="S340">
        <v>1</v>
      </c>
      <c r="T340" s="10">
        <v>4987.7</v>
      </c>
      <c r="U340" t="s">
        <v>1228</v>
      </c>
      <c r="V340" t="s">
        <v>1322</v>
      </c>
      <c r="W340" t="s">
        <v>1323</v>
      </c>
      <c r="X340">
        <v>6</v>
      </c>
      <c r="Y340" t="s">
        <v>1240</v>
      </c>
      <c r="Z340" s="10">
        <v>4987.7</v>
      </c>
      <c r="AA340" t="s">
        <v>1228</v>
      </c>
      <c r="AB340" t="s">
        <v>53</v>
      </c>
      <c r="AC340" t="s">
        <v>1231</v>
      </c>
      <c r="AD340">
        <v>101</v>
      </c>
      <c r="AE340" t="s">
        <v>1232</v>
      </c>
      <c r="AF340" s="10">
        <v>4987.7</v>
      </c>
      <c r="AG340" s="136">
        <f t="shared" si="5"/>
        <v>498770</v>
      </c>
      <c r="AH340" s="10">
        <v>4987.7</v>
      </c>
      <c r="AI340">
        <v>0</v>
      </c>
      <c r="AJ340">
        <v>0</v>
      </c>
      <c r="AK340">
        <v>0</v>
      </c>
      <c r="AL340">
        <v>0</v>
      </c>
    </row>
    <row r="341" spans="1:38">
      <c r="A341" t="s">
        <v>46</v>
      </c>
      <c r="B341" t="s">
        <v>47</v>
      </c>
      <c r="C341">
        <v>1000730</v>
      </c>
      <c r="D341" t="s">
        <v>1234</v>
      </c>
      <c r="E341">
        <v>6508453220</v>
      </c>
      <c r="F341">
        <v>90</v>
      </c>
      <c r="G341">
        <v>2001</v>
      </c>
      <c r="H341" t="s">
        <v>1223</v>
      </c>
      <c r="I341">
        <v>57</v>
      </c>
      <c r="J341" t="s">
        <v>1224</v>
      </c>
      <c r="K341" t="s">
        <v>1235</v>
      </c>
      <c r="L341">
        <v>570301003</v>
      </c>
      <c r="M341">
        <v>1252549</v>
      </c>
      <c r="N341" t="s">
        <v>1248</v>
      </c>
      <c r="O341" t="s">
        <v>1321</v>
      </c>
      <c r="P341">
        <v>3</v>
      </c>
      <c r="Q341" t="s">
        <v>1240</v>
      </c>
      <c r="R341">
        <v>35</v>
      </c>
      <c r="S341">
        <v>1</v>
      </c>
      <c r="T341" s="10">
        <v>4247.25</v>
      </c>
      <c r="U341" t="s">
        <v>1228</v>
      </c>
      <c r="V341" t="s">
        <v>1322</v>
      </c>
      <c r="W341" t="s">
        <v>1323</v>
      </c>
      <c r="X341">
        <v>3</v>
      </c>
      <c r="Y341" t="s">
        <v>1240</v>
      </c>
      <c r="Z341" s="10">
        <v>4247.25</v>
      </c>
      <c r="AA341" t="s">
        <v>1228</v>
      </c>
      <c r="AB341" t="s">
        <v>53</v>
      </c>
      <c r="AC341" t="s">
        <v>1231</v>
      </c>
      <c r="AD341">
        <v>101</v>
      </c>
      <c r="AE341" t="s">
        <v>1232</v>
      </c>
      <c r="AF341" s="10">
        <v>4247.25</v>
      </c>
      <c r="AG341" s="136">
        <f t="shared" si="5"/>
        <v>424725</v>
      </c>
      <c r="AH341" s="10">
        <v>4247.25</v>
      </c>
      <c r="AI341">
        <v>0</v>
      </c>
      <c r="AJ341">
        <v>0</v>
      </c>
      <c r="AK341">
        <v>0</v>
      </c>
      <c r="AL341">
        <v>0</v>
      </c>
    </row>
    <row r="342" spans="1:38">
      <c r="A342" t="s">
        <v>46</v>
      </c>
      <c r="B342" t="s">
        <v>47</v>
      </c>
      <c r="C342">
        <v>1000730</v>
      </c>
      <c r="D342" t="s">
        <v>1222</v>
      </c>
      <c r="E342">
        <v>6508454183</v>
      </c>
      <c r="F342">
        <v>10</v>
      </c>
      <c r="G342">
        <v>2001</v>
      </c>
      <c r="H342" t="s">
        <v>1223</v>
      </c>
      <c r="I342">
        <v>49</v>
      </c>
      <c r="J342" t="s">
        <v>1224</v>
      </c>
      <c r="K342" t="s">
        <v>1225</v>
      </c>
      <c r="L342">
        <v>490604004</v>
      </c>
      <c r="M342">
        <v>1257819</v>
      </c>
      <c r="N342" t="s">
        <v>1226</v>
      </c>
      <c r="O342" t="s">
        <v>1321</v>
      </c>
      <c r="P342">
        <v>8</v>
      </c>
      <c r="Q342" t="s">
        <v>103</v>
      </c>
      <c r="R342">
        <v>27</v>
      </c>
      <c r="S342">
        <v>1</v>
      </c>
      <c r="T342" s="10">
        <v>25920</v>
      </c>
      <c r="U342" t="s">
        <v>1228</v>
      </c>
      <c r="V342" t="s">
        <v>1322</v>
      </c>
      <c r="W342" t="s">
        <v>1324</v>
      </c>
      <c r="X342">
        <v>8</v>
      </c>
      <c r="Y342" t="s">
        <v>103</v>
      </c>
      <c r="Z342" s="10">
        <v>25920</v>
      </c>
      <c r="AA342" t="s">
        <v>1228</v>
      </c>
      <c r="AB342" t="s">
        <v>53</v>
      </c>
      <c r="AC342" t="s">
        <v>1231</v>
      </c>
      <c r="AD342">
        <v>101</v>
      </c>
      <c r="AE342" t="s">
        <v>1232</v>
      </c>
      <c r="AF342" s="10">
        <v>25920</v>
      </c>
      <c r="AG342" s="136">
        <f t="shared" si="5"/>
        <v>2592000</v>
      </c>
      <c r="AH342" s="10">
        <v>25920</v>
      </c>
      <c r="AI342">
        <v>0</v>
      </c>
      <c r="AJ342">
        <v>0</v>
      </c>
      <c r="AK342">
        <v>0</v>
      </c>
      <c r="AL342">
        <v>0</v>
      </c>
    </row>
    <row r="343" spans="1:38">
      <c r="A343" t="s">
        <v>46</v>
      </c>
      <c r="B343" t="s">
        <v>47</v>
      </c>
      <c r="C343">
        <v>1000730</v>
      </c>
      <c r="D343" t="s">
        <v>1222</v>
      </c>
      <c r="E343">
        <v>6508454183</v>
      </c>
      <c r="F343">
        <v>11</v>
      </c>
      <c r="G343">
        <v>2001</v>
      </c>
      <c r="H343" t="s">
        <v>1223</v>
      </c>
      <c r="I343">
        <v>49</v>
      </c>
      <c r="J343" t="s">
        <v>1224</v>
      </c>
      <c r="K343" t="s">
        <v>1225</v>
      </c>
      <c r="L343">
        <v>490604004</v>
      </c>
      <c r="M343">
        <v>1257819</v>
      </c>
      <c r="N343" t="s">
        <v>1226</v>
      </c>
      <c r="O343" t="s">
        <v>1321</v>
      </c>
      <c r="P343">
        <v>2</v>
      </c>
      <c r="Q343" t="s">
        <v>103</v>
      </c>
      <c r="R343">
        <v>1</v>
      </c>
      <c r="S343">
        <v>1</v>
      </c>
      <c r="T343">
        <v>0</v>
      </c>
      <c r="U343" t="s">
        <v>1228</v>
      </c>
      <c r="V343" t="s">
        <v>1322</v>
      </c>
      <c r="W343" t="s">
        <v>1233</v>
      </c>
      <c r="X343">
        <v>0</v>
      </c>
      <c r="Y343" t="s">
        <v>103</v>
      </c>
      <c r="Z343">
        <v>0</v>
      </c>
      <c r="AA343" t="s">
        <v>1228</v>
      </c>
      <c r="AB343" t="s">
        <v>53</v>
      </c>
      <c r="AC343" t="s">
        <v>1231</v>
      </c>
      <c r="AD343">
        <v>101</v>
      </c>
      <c r="AE343" t="s">
        <v>1232</v>
      </c>
      <c r="AF343">
        <v>0</v>
      </c>
      <c r="AG343" s="136">
        <f t="shared" si="5"/>
        <v>0</v>
      </c>
      <c r="AH343">
        <v>0</v>
      </c>
      <c r="AI343">
        <v>0</v>
      </c>
      <c r="AJ343">
        <v>0</v>
      </c>
      <c r="AK343">
        <v>0</v>
      </c>
      <c r="AL343">
        <v>0</v>
      </c>
    </row>
    <row r="344" spans="1:38">
      <c r="A344" t="s">
        <v>46</v>
      </c>
      <c r="B344" t="s">
        <v>47</v>
      </c>
      <c r="C344">
        <v>1000730</v>
      </c>
      <c r="D344" t="s">
        <v>1222</v>
      </c>
      <c r="E344">
        <v>6508454183</v>
      </c>
      <c r="F344">
        <v>12</v>
      </c>
      <c r="G344">
        <v>2001</v>
      </c>
      <c r="H344" t="s">
        <v>1223</v>
      </c>
      <c r="I344">
        <v>49</v>
      </c>
      <c r="J344" t="s">
        <v>1224</v>
      </c>
      <c r="K344" t="s">
        <v>1225</v>
      </c>
      <c r="L344">
        <v>490604004</v>
      </c>
      <c r="M344">
        <v>1257819</v>
      </c>
      <c r="N344" t="s">
        <v>1226</v>
      </c>
      <c r="O344" t="s">
        <v>1321</v>
      </c>
      <c r="P344">
        <v>1</v>
      </c>
      <c r="Q344" t="s">
        <v>103</v>
      </c>
      <c r="R344">
        <v>1</v>
      </c>
      <c r="S344">
        <v>1</v>
      </c>
      <c r="T344">
        <v>0</v>
      </c>
      <c r="U344" t="s">
        <v>1228</v>
      </c>
      <c r="V344" t="s">
        <v>1322</v>
      </c>
      <c r="W344" t="s">
        <v>1233</v>
      </c>
      <c r="X344">
        <v>0</v>
      </c>
      <c r="Y344" t="s">
        <v>103</v>
      </c>
      <c r="Z344">
        <v>0</v>
      </c>
      <c r="AA344" t="s">
        <v>1228</v>
      </c>
      <c r="AB344" t="s">
        <v>53</v>
      </c>
      <c r="AC344" t="s">
        <v>1231</v>
      </c>
      <c r="AD344">
        <v>101</v>
      </c>
      <c r="AE344" t="s">
        <v>1232</v>
      </c>
      <c r="AF344">
        <v>0</v>
      </c>
      <c r="AG344" s="136">
        <f t="shared" si="5"/>
        <v>0</v>
      </c>
      <c r="AH344">
        <v>0</v>
      </c>
      <c r="AI344">
        <v>0</v>
      </c>
      <c r="AJ344">
        <v>0</v>
      </c>
      <c r="AK344">
        <v>0</v>
      </c>
      <c r="AL344">
        <v>0</v>
      </c>
    </row>
    <row r="345" spans="1:38">
      <c r="A345" t="s">
        <v>46</v>
      </c>
      <c r="B345" t="s">
        <v>47</v>
      </c>
      <c r="C345">
        <v>1000730</v>
      </c>
      <c r="D345" t="s">
        <v>1222</v>
      </c>
      <c r="E345">
        <v>6508454183</v>
      </c>
      <c r="F345">
        <v>13</v>
      </c>
      <c r="G345">
        <v>2001</v>
      </c>
      <c r="H345" t="s">
        <v>1223</v>
      </c>
      <c r="I345">
        <v>49</v>
      </c>
      <c r="J345" t="s">
        <v>1224</v>
      </c>
      <c r="K345" t="s">
        <v>1225</v>
      </c>
      <c r="L345">
        <v>490604004</v>
      </c>
      <c r="M345">
        <v>1257819</v>
      </c>
      <c r="N345" t="s">
        <v>1226</v>
      </c>
      <c r="O345" t="s">
        <v>1321</v>
      </c>
      <c r="P345">
        <v>1</v>
      </c>
      <c r="Q345" t="s">
        <v>103</v>
      </c>
      <c r="R345">
        <v>1</v>
      </c>
      <c r="S345">
        <v>1</v>
      </c>
      <c r="T345">
        <v>0</v>
      </c>
      <c r="U345" t="s">
        <v>1228</v>
      </c>
      <c r="V345" t="s">
        <v>1322</v>
      </c>
      <c r="W345" t="s">
        <v>1233</v>
      </c>
      <c r="X345">
        <v>0</v>
      </c>
      <c r="Y345" t="s">
        <v>103</v>
      </c>
      <c r="Z345">
        <v>0</v>
      </c>
      <c r="AA345" t="s">
        <v>1228</v>
      </c>
      <c r="AB345" t="s">
        <v>53</v>
      </c>
      <c r="AC345" t="s">
        <v>1231</v>
      </c>
      <c r="AD345">
        <v>101</v>
      </c>
      <c r="AE345" t="s">
        <v>1232</v>
      </c>
      <c r="AF345">
        <v>0</v>
      </c>
      <c r="AG345" s="136">
        <f t="shared" si="5"/>
        <v>0</v>
      </c>
      <c r="AH345">
        <v>0</v>
      </c>
      <c r="AI345">
        <v>0</v>
      </c>
      <c r="AJ345">
        <v>0</v>
      </c>
      <c r="AK345">
        <v>0</v>
      </c>
      <c r="AL345">
        <v>0</v>
      </c>
    </row>
    <row r="346" spans="1:38">
      <c r="A346" t="s">
        <v>46</v>
      </c>
      <c r="B346" t="s">
        <v>47</v>
      </c>
      <c r="C346">
        <v>1000730</v>
      </c>
      <c r="D346" t="s">
        <v>1222</v>
      </c>
      <c r="E346">
        <v>6508454183</v>
      </c>
      <c r="F346">
        <v>14</v>
      </c>
      <c r="G346">
        <v>2001</v>
      </c>
      <c r="H346" t="s">
        <v>1223</v>
      </c>
      <c r="I346">
        <v>49</v>
      </c>
      <c r="J346" t="s">
        <v>1224</v>
      </c>
      <c r="K346" t="s">
        <v>1225</v>
      </c>
      <c r="L346">
        <v>490604004</v>
      </c>
      <c r="M346">
        <v>1257819</v>
      </c>
      <c r="N346" t="s">
        <v>1226</v>
      </c>
      <c r="O346" t="s">
        <v>1321</v>
      </c>
      <c r="P346">
        <v>1</v>
      </c>
      <c r="Q346" t="s">
        <v>103</v>
      </c>
      <c r="R346">
        <v>1</v>
      </c>
      <c r="S346">
        <v>1</v>
      </c>
      <c r="T346">
        <v>0</v>
      </c>
      <c r="U346" t="s">
        <v>1228</v>
      </c>
      <c r="V346" t="s">
        <v>1322</v>
      </c>
      <c r="W346" t="s">
        <v>1233</v>
      </c>
      <c r="X346">
        <v>0</v>
      </c>
      <c r="Y346" t="s">
        <v>103</v>
      </c>
      <c r="Z346">
        <v>0</v>
      </c>
      <c r="AA346" t="s">
        <v>1228</v>
      </c>
      <c r="AB346" t="s">
        <v>53</v>
      </c>
      <c r="AC346" t="s">
        <v>1231</v>
      </c>
      <c r="AD346">
        <v>101</v>
      </c>
      <c r="AE346" t="s">
        <v>1232</v>
      </c>
      <c r="AF346">
        <v>0</v>
      </c>
      <c r="AG346" s="136">
        <f t="shared" si="5"/>
        <v>0</v>
      </c>
      <c r="AH346">
        <v>0</v>
      </c>
      <c r="AI346">
        <v>0</v>
      </c>
      <c r="AJ346">
        <v>0</v>
      </c>
      <c r="AK346">
        <v>0</v>
      </c>
      <c r="AL346">
        <v>0</v>
      </c>
    </row>
    <row r="347" spans="1:38">
      <c r="A347" t="s">
        <v>46</v>
      </c>
      <c r="B347" t="s">
        <v>47</v>
      </c>
      <c r="C347">
        <v>1000730</v>
      </c>
      <c r="D347" t="s">
        <v>1222</v>
      </c>
      <c r="E347">
        <v>6508454183</v>
      </c>
      <c r="F347">
        <v>15</v>
      </c>
      <c r="G347">
        <v>2001</v>
      </c>
      <c r="H347" t="s">
        <v>1223</v>
      </c>
      <c r="I347">
        <v>49</v>
      </c>
      <c r="J347" t="s">
        <v>1224</v>
      </c>
      <c r="K347" t="s">
        <v>1225</v>
      </c>
      <c r="L347">
        <v>490604004</v>
      </c>
      <c r="M347">
        <v>1257819</v>
      </c>
      <c r="N347" t="s">
        <v>1226</v>
      </c>
      <c r="O347" t="s">
        <v>1321</v>
      </c>
      <c r="P347">
        <v>1</v>
      </c>
      <c r="Q347" t="s">
        <v>103</v>
      </c>
      <c r="R347">
        <v>1</v>
      </c>
      <c r="S347">
        <v>1</v>
      </c>
      <c r="T347">
        <v>0</v>
      </c>
      <c r="U347" t="s">
        <v>1228</v>
      </c>
      <c r="V347" t="s">
        <v>1322</v>
      </c>
      <c r="W347" t="s">
        <v>1233</v>
      </c>
      <c r="X347">
        <v>0</v>
      </c>
      <c r="Y347" t="s">
        <v>103</v>
      </c>
      <c r="Z347">
        <v>0</v>
      </c>
      <c r="AA347" t="s">
        <v>1228</v>
      </c>
      <c r="AB347" t="s">
        <v>53</v>
      </c>
      <c r="AC347" t="s">
        <v>1231</v>
      </c>
      <c r="AD347">
        <v>101</v>
      </c>
      <c r="AE347" t="s">
        <v>1232</v>
      </c>
      <c r="AF347">
        <v>0</v>
      </c>
      <c r="AG347" s="136">
        <f t="shared" si="5"/>
        <v>0</v>
      </c>
      <c r="AH347">
        <v>0</v>
      </c>
      <c r="AI347">
        <v>0</v>
      </c>
      <c r="AJ347">
        <v>0</v>
      </c>
      <c r="AK347">
        <v>0</v>
      </c>
      <c r="AL347">
        <v>0</v>
      </c>
    </row>
    <row r="348" spans="1:38">
      <c r="A348" t="s">
        <v>46</v>
      </c>
      <c r="B348" t="s">
        <v>47</v>
      </c>
      <c r="C348">
        <v>1000730</v>
      </c>
      <c r="D348" t="s">
        <v>1222</v>
      </c>
      <c r="E348">
        <v>6508454183</v>
      </c>
      <c r="F348">
        <v>16</v>
      </c>
      <c r="G348">
        <v>2001</v>
      </c>
      <c r="H348" t="s">
        <v>1223</v>
      </c>
      <c r="I348">
        <v>49</v>
      </c>
      <c r="J348" t="s">
        <v>1224</v>
      </c>
      <c r="K348" t="s">
        <v>1225</v>
      </c>
      <c r="L348">
        <v>490604004</v>
      </c>
      <c r="M348">
        <v>1257819</v>
      </c>
      <c r="N348" t="s">
        <v>1226</v>
      </c>
      <c r="O348" t="s">
        <v>1321</v>
      </c>
      <c r="P348">
        <v>1</v>
      </c>
      <c r="Q348" t="s">
        <v>103</v>
      </c>
      <c r="R348">
        <v>1</v>
      </c>
      <c r="S348">
        <v>1</v>
      </c>
      <c r="T348">
        <v>0</v>
      </c>
      <c r="U348" t="s">
        <v>1228</v>
      </c>
      <c r="V348" t="s">
        <v>1322</v>
      </c>
      <c r="W348" t="s">
        <v>1233</v>
      </c>
      <c r="X348">
        <v>0</v>
      </c>
      <c r="Y348" t="s">
        <v>103</v>
      </c>
      <c r="Z348">
        <v>0</v>
      </c>
      <c r="AA348" t="s">
        <v>1228</v>
      </c>
      <c r="AB348" t="s">
        <v>53</v>
      </c>
      <c r="AC348" t="s">
        <v>1231</v>
      </c>
      <c r="AD348">
        <v>101</v>
      </c>
      <c r="AE348" t="s">
        <v>1232</v>
      </c>
      <c r="AF348">
        <v>0</v>
      </c>
      <c r="AG348" s="136">
        <f t="shared" si="5"/>
        <v>0</v>
      </c>
      <c r="AH348">
        <v>0</v>
      </c>
      <c r="AI348">
        <v>0</v>
      </c>
      <c r="AJ348">
        <v>0</v>
      </c>
      <c r="AK348">
        <v>0</v>
      </c>
      <c r="AL348">
        <v>0</v>
      </c>
    </row>
    <row r="349" spans="1:38">
      <c r="A349" t="s">
        <v>46</v>
      </c>
      <c r="B349" t="s">
        <v>47</v>
      </c>
      <c r="C349">
        <v>1000730</v>
      </c>
      <c r="D349" t="s">
        <v>1222</v>
      </c>
      <c r="E349">
        <v>6508454183</v>
      </c>
      <c r="F349">
        <v>17</v>
      </c>
      <c r="G349">
        <v>2001</v>
      </c>
      <c r="H349" t="s">
        <v>1223</v>
      </c>
      <c r="I349">
        <v>49</v>
      </c>
      <c r="J349" t="s">
        <v>1224</v>
      </c>
      <c r="K349" t="s">
        <v>1225</v>
      </c>
      <c r="L349">
        <v>490604004</v>
      </c>
      <c r="M349">
        <v>1257819</v>
      </c>
      <c r="N349" t="s">
        <v>1226</v>
      </c>
      <c r="O349" t="s">
        <v>1321</v>
      </c>
      <c r="P349">
        <v>1</v>
      </c>
      <c r="Q349" t="s">
        <v>103</v>
      </c>
      <c r="R349">
        <v>1</v>
      </c>
      <c r="S349">
        <v>1</v>
      </c>
      <c r="T349">
        <v>0</v>
      </c>
      <c r="U349" t="s">
        <v>1228</v>
      </c>
      <c r="V349" t="s">
        <v>1322</v>
      </c>
      <c r="W349" t="s">
        <v>1233</v>
      </c>
      <c r="X349">
        <v>0</v>
      </c>
      <c r="Y349" t="s">
        <v>103</v>
      </c>
      <c r="Z349">
        <v>0</v>
      </c>
      <c r="AA349" t="s">
        <v>1228</v>
      </c>
      <c r="AB349" t="s">
        <v>53</v>
      </c>
      <c r="AC349" t="s">
        <v>1231</v>
      </c>
      <c r="AD349">
        <v>101</v>
      </c>
      <c r="AE349" t="s">
        <v>1232</v>
      </c>
      <c r="AF349">
        <v>0</v>
      </c>
      <c r="AG349" s="136">
        <f t="shared" si="5"/>
        <v>0</v>
      </c>
      <c r="AH349">
        <v>0</v>
      </c>
      <c r="AI349">
        <v>0</v>
      </c>
      <c r="AJ349">
        <v>0</v>
      </c>
      <c r="AK349">
        <v>0</v>
      </c>
      <c r="AL349">
        <v>0</v>
      </c>
    </row>
    <row r="350" spans="1:38">
      <c r="A350" t="s">
        <v>46</v>
      </c>
      <c r="B350" t="s">
        <v>47</v>
      </c>
      <c r="C350">
        <v>1000730</v>
      </c>
      <c r="D350" t="s">
        <v>1222</v>
      </c>
      <c r="E350">
        <v>6508459164</v>
      </c>
      <c r="F350">
        <v>10</v>
      </c>
      <c r="G350">
        <v>2001</v>
      </c>
      <c r="H350" t="s">
        <v>1223</v>
      </c>
      <c r="I350">
        <v>49</v>
      </c>
      <c r="J350" t="s">
        <v>1224</v>
      </c>
      <c r="K350" t="s">
        <v>1225</v>
      </c>
      <c r="L350">
        <v>490604004</v>
      </c>
      <c r="M350">
        <v>1257819</v>
      </c>
      <c r="N350" t="s">
        <v>1226</v>
      </c>
      <c r="O350" t="s">
        <v>1325</v>
      </c>
      <c r="P350">
        <v>12</v>
      </c>
      <c r="Q350" t="s">
        <v>103</v>
      </c>
      <c r="R350">
        <v>27</v>
      </c>
      <c r="S350">
        <v>1</v>
      </c>
      <c r="T350" s="10">
        <v>38880</v>
      </c>
      <c r="U350" t="s">
        <v>1228</v>
      </c>
      <c r="V350" t="s">
        <v>1326</v>
      </c>
      <c r="W350" t="s">
        <v>1326</v>
      </c>
      <c r="X350">
        <v>12</v>
      </c>
      <c r="Y350" t="s">
        <v>103</v>
      </c>
      <c r="Z350" s="10">
        <v>38880</v>
      </c>
      <c r="AA350" t="s">
        <v>1228</v>
      </c>
      <c r="AB350" t="s">
        <v>53</v>
      </c>
      <c r="AC350" t="s">
        <v>1231</v>
      </c>
      <c r="AD350">
        <v>101</v>
      </c>
      <c r="AE350" t="s">
        <v>1232</v>
      </c>
      <c r="AF350" s="10">
        <v>38880</v>
      </c>
      <c r="AG350" s="136">
        <f t="shared" si="5"/>
        <v>3888000</v>
      </c>
      <c r="AH350" s="10">
        <v>38880</v>
      </c>
      <c r="AI350">
        <v>0</v>
      </c>
      <c r="AJ350">
        <v>0</v>
      </c>
      <c r="AK350">
        <v>0</v>
      </c>
      <c r="AL350">
        <v>0</v>
      </c>
    </row>
    <row r="351" spans="1:38">
      <c r="A351" t="s">
        <v>46</v>
      </c>
      <c r="B351" t="s">
        <v>47</v>
      </c>
      <c r="C351">
        <v>1000730</v>
      </c>
      <c r="D351" t="s">
        <v>1222</v>
      </c>
      <c r="E351">
        <v>6508459164</v>
      </c>
      <c r="F351">
        <v>11</v>
      </c>
      <c r="G351">
        <v>2001</v>
      </c>
      <c r="H351" t="s">
        <v>1223</v>
      </c>
      <c r="I351">
        <v>49</v>
      </c>
      <c r="J351" t="s">
        <v>1224</v>
      </c>
      <c r="K351" t="s">
        <v>1225</v>
      </c>
      <c r="L351">
        <v>490604004</v>
      </c>
      <c r="M351">
        <v>1257819</v>
      </c>
      <c r="N351" t="s">
        <v>1226</v>
      </c>
      <c r="O351" t="s">
        <v>1325</v>
      </c>
      <c r="P351">
        <v>1</v>
      </c>
      <c r="Q351" t="s">
        <v>103</v>
      </c>
      <c r="R351">
        <v>1</v>
      </c>
      <c r="S351">
        <v>1</v>
      </c>
      <c r="T351">
        <v>0</v>
      </c>
      <c r="U351" t="s">
        <v>1228</v>
      </c>
      <c r="V351" t="s">
        <v>1326</v>
      </c>
      <c r="W351" t="s">
        <v>1233</v>
      </c>
      <c r="X351">
        <v>0</v>
      </c>
      <c r="Y351" t="s">
        <v>103</v>
      </c>
      <c r="Z351">
        <v>0</v>
      </c>
      <c r="AA351" t="s">
        <v>1228</v>
      </c>
      <c r="AB351" t="s">
        <v>53</v>
      </c>
      <c r="AC351" t="s">
        <v>1231</v>
      </c>
      <c r="AD351">
        <v>101</v>
      </c>
      <c r="AE351" t="s">
        <v>1232</v>
      </c>
      <c r="AF351">
        <v>0</v>
      </c>
      <c r="AG351" s="136">
        <f t="shared" si="5"/>
        <v>0</v>
      </c>
      <c r="AH351">
        <v>0</v>
      </c>
      <c r="AI351">
        <v>0</v>
      </c>
      <c r="AJ351">
        <v>0</v>
      </c>
      <c r="AK351">
        <v>0</v>
      </c>
      <c r="AL351">
        <v>0</v>
      </c>
    </row>
    <row r="352" spans="1:38">
      <c r="A352" t="s">
        <v>46</v>
      </c>
      <c r="B352" t="s">
        <v>47</v>
      </c>
      <c r="C352">
        <v>1000730</v>
      </c>
      <c r="D352" t="s">
        <v>1222</v>
      </c>
      <c r="E352">
        <v>6508459164</v>
      </c>
      <c r="F352">
        <v>12</v>
      </c>
      <c r="G352">
        <v>2001</v>
      </c>
      <c r="H352" t="s">
        <v>1223</v>
      </c>
      <c r="I352">
        <v>49</v>
      </c>
      <c r="J352" t="s">
        <v>1224</v>
      </c>
      <c r="K352" t="s">
        <v>1225</v>
      </c>
      <c r="L352">
        <v>490604004</v>
      </c>
      <c r="M352">
        <v>1257819</v>
      </c>
      <c r="N352" t="s">
        <v>1226</v>
      </c>
      <c r="O352" t="s">
        <v>1325</v>
      </c>
      <c r="P352">
        <v>2</v>
      </c>
      <c r="Q352" t="s">
        <v>103</v>
      </c>
      <c r="R352">
        <v>1</v>
      </c>
      <c r="S352">
        <v>1</v>
      </c>
      <c r="T352">
        <v>0</v>
      </c>
      <c r="U352" t="s">
        <v>1228</v>
      </c>
      <c r="V352" t="s">
        <v>1326</v>
      </c>
      <c r="W352" t="s">
        <v>1233</v>
      </c>
      <c r="X352">
        <v>0</v>
      </c>
      <c r="Y352" t="s">
        <v>103</v>
      </c>
      <c r="Z352">
        <v>0</v>
      </c>
      <c r="AA352" t="s">
        <v>1228</v>
      </c>
      <c r="AB352" t="s">
        <v>53</v>
      </c>
      <c r="AC352" t="s">
        <v>1231</v>
      </c>
      <c r="AD352">
        <v>101</v>
      </c>
      <c r="AE352" t="s">
        <v>1232</v>
      </c>
      <c r="AF352">
        <v>0</v>
      </c>
      <c r="AG352" s="136">
        <f t="shared" si="5"/>
        <v>0</v>
      </c>
      <c r="AH352">
        <v>0</v>
      </c>
      <c r="AI352">
        <v>0</v>
      </c>
      <c r="AJ352">
        <v>0</v>
      </c>
      <c r="AK352">
        <v>0</v>
      </c>
      <c r="AL352">
        <v>0</v>
      </c>
    </row>
    <row r="353" spans="1:38">
      <c r="A353" t="s">
        <v>46</v>
      </c>
      <c r="B353" t="s">
        <v>47</v>
      </c>
      <c r="C353">
        <v>1000730</v>
      </c>
      <c r="D353" t="s">
        <v>1222</v>
      </c>
      <c r="E353">
        <v>6508459164</v>
      </c>
      <c r="F353">
        <v>13</v>
      </c>
      <c r="G353">
        <v>2001</v>
      </c>
      <c r="H353" t="s">
        <v>1223</v>
      </c>
      <c r="I353">
        <v>49</v>
      </c>
      <c r="J353" t="s">
        <v>1224</v>
      </c>
      <c r="K353" t="s">
        <v>1225</v>
      </c>
      <c r="L353">
        <v>490604004</v>
      </c>
      <c r="M353">
        <v>1257819</v>
      </c>
      <c r="N353" t="s">
        <v>1226</v>
      </c>
      <c r="O353" t="s">
        <v>1325</v>
      </c>
      <c r="P353">
        <v>1</v>
      </c>
      <c r="Q353" t="s">
        <v>103</v>
      </c>
      <c r="R353">
        <v>1</v>
      </c>
      <c r="S353">
        <v>1</v>
      </c>
      <c r="T353">
        <v>0</v>
      </c>
      <c r="U353" t="s">
        <v>1228</v>
      </c>
      <c r="V353" t="s">
        <v>1326</v>
      </c>
      <c r="W353" t="s">
        <v>1233</v>
      </c>
      <c r="X353">
        <v>0</v>
      </c>
      <c r="Y353" t="s">
        <v>103</v>
      </c>
      <c r="Z353">
        <v>0</v>
      </c>
      <c r="AA353" t="s">
        <v>1228</v>
      </c>
      <c r="AB353" t="s">
        <v>53</v>
      </c>
      <c r="AC353" t="s">
        <v>1231</v>
      </c>
      <c r="AD353">
        <v>101</v>
      </c>
      <c r="AE353" t="s">
        <v>1232</v>
      </c>
      <c r="AF353">
        <v>0</v>
      </c>
      <c r="AG353" s="136">
        <f t="shared" si="5"/>
        <v>0</v>
      </c>
      <c r="AH353">
        <v>0</v>
      </c>
      <c r="AI353">
        <v>0</v>
      </c>
      <c r="AJ353">
        <v>0</v>
      </c>
      <c r="AK353">
        <v>0</v>
      </c>
      <c r="AL353">
        <v>0</v>
      </c>
    </row>
    <row r="354" spans="1:38">
      <c r="A354" t="s">
        <v>46</v>
      </c>
      <c r="B354" t="s">
        <v>47</v>
      </c>
      <c r="C354">
        <v>1000730</v>
      </c>
      <c r="D354" t="s">
        <v>1222</v>
      </c>
      <c r="E354">
        <v>6508459164</v>
      </c>
      <c r="F354">
        <v>14</v>
      </c>
      <c r="G354">
        <v>2001</v>
      </c>
      <c r="H354" t="s">
        <v>1223</v>
      </c>
      <c r="I354">
        <v>49</v>
      </c>
      <c r="J354" t="s">
        <v>1224</v>
      </c>
      <c r="K354" t="s">
        <v>1225</v>
      </c>
      <c r="L354">
        <v>490604004</v>
      </c>
      <c r="M354">
        <v>1257819</v>
      </c>
      <c r="N354" t="s">
        <v>1226</v>
      </c>
      <c r="O354" t="s">
        <v>1325</v>
      </c>
      <c r="P354">
        <v>1</v>
      </c>
      <c r="Q354" t="s">
        <v>103</v>
      </c>
      <c r="R354">
        <v>1</v>
      </c>
      <c r="S354">
        <v>1</v>
      </c>
      <c r="T354">
        <v>0</v>
      </c>
      <c r="U354" t="s">
        <v>1228</v>
      </c>
      <c r="V354" t="s">
        <v>1326</v>
      </c>
      <c r="W354" t="s">
        <v>1233</v>
      </c>
      <c r="X354">
        <v>0</v>
      </c>
      <c r="Y354" t="s">
        <v>103</v>
      </c>
      <c r="Z354">
        <v>0</v>
      </c>
      <c r="AA354" t="s">
        <v>1228</v>
      </c>
      <c r="AB354" t="s">
        <v>53</v>
      </c>
      <c r="AC354" t="s">
        <v>1231</v>
      </c>
      <c r="AD354">
        <v>101</v>
      </c>
      <c r="AE354" t="s">
        <v>1232</v>
      </c>
      <c r="AF354">
        <v>0</v>
      </c>
      <c r="AG354" s="136">
        <f t="shared" si="5"/>
        <v>0</v>
      </c>
      <c r="AH354">
        <v>0</v>
      </c>
      <c r="AI354">
        <v>0</v>
      </c>
      <c r="AJ354">
        <v>0</v>
      </c>
      <c r="AK354">
        <v>0</v>
      </c>
      <c r="AL354">
        <v>0</v>
      </c>
    </row>
    <row r="355" spans="1:38">
      <c r="A355" t="s">
        <v>46</v>
      </c>
      <c r="B355" t="s">
        <v>47</v>
      </c>
      <c r="C355">
        <v>1000730</v>
      </c>
      <c r="D355" t="s">
        <v>1222</v>
      </c>
      <c r="E355">
        <v>6508459164</v>
      </c>
      <c r="F355">
        <v>15</v>
      </c>
      <c r="G355">
        <v>2001</v>
      </c>
      <c r="H355" t="s">
        <v>1223</v>
      </c>
      <c r="I355">
        <v>49</v>
      </c>
      <c r="J355" t="s">
        <v>1224</v>
      </c>
      <c r="K355" t="s">
        <v>1225</v>
      </c>
      <c r="L355">
        <v>490604004</v>
      </c>
      <c r="M355">
        <v>1257819</v>
      </c>
      <c r="N355" t="s">
        <v>1226</v>
      </c>
      <c r="O355" t="s">
        <v>1325</v>
      </c>
      <c r="P355">
        <v>2</v>
      </c>
      <c r="Q355" t="s">
        <v>103</v>
      </c>
      <c r="R355">
        <v>1</v>
      </c>
      <c r="S355">
        <v>1</v>
      </c>
      <c r="T355">
        <v>0</v>
      </c>
      <c r="U355" t="s">
        <v>1228</v>
      </c>
      <c r="V355" t="s">
        <v>1326</v>
      </c>
      <c r="W355" t="s">
        <v>1233</v>
      </c>
      <c r="X355">
        <v>0</v>
      </c>
      <c r="Y355" t="s">
        <v>103</v>
      </c>
      <c r="Z355">
        <v>0</v>
      </c>
      <c r="AA355" t="s">
        <v>1228</v>
      </c>
      <c r="AB355" t="s">
        <v>53</v>
      </c>
      <c r="AC355" t="s">
        <v>1231</v>
      </c>
      <c r="AD355">
        <v>101</v>
      </c>
      <c r="AE355" t="s">
        <v>1232</v>
      </c>
      <c r="AF355">
        <v>0</v>
      </c>
      <c r="AG355" s="136">
        <f t="shared" si="5"/>
        <v>0</v>
      </c>
      <c r="AH355">
        <v>0</v>
      </c>
      <c r="AI355">
        <v>0</v>
      </c>
      <c r="AJ355">
        <v>0</v>
      </c>
      <c r="AK355">
        <v>0</v>
      </c>
      <c r="AL355">
        <v>0</v>
      </c>
    </row>
    <row r="356" spans="1:38">
      <c r="A356" t="s">
        <v>46</v>
      </c>
      <c r="B356" t="s">
        <v>47</v>
      </c>
      <c r="C356">
        <v>1000730</v>
      </c>
      <c r="D356" t="s">
        <v>1222</v>
      </c>
      <c r="E356">
        <v>6508459164</v>
      </c>
      <c r="F356">
        <v>16</v>
      </c>
      <c r="G356">
        <v>2001</v>
      </c>
      <c r="H356" t="s">
        <v>1223</v>
      </c>
      <c r="I356">
        <v>49</v>
      </c>
      <c r="J356" t="s">
        <v>1224</v>
      </c>
      <c r="K356" t="s">
        <v>1225</v>
      </c>
      <c r="L356">
        <v>490604004</v>
      </c>
      <c r="M356">
        <v>1257819</v>
      </c>
      <c r="N356" t="s">
        <v>1226</v>
      </c>
      <c r="O356" t="s">
        <v>1325</v>
      </c>
      <c r="P356">
        <v>1</v>
      </c>
      <c r="Q356" t="s">
        <v>103</v>
      </c>
      <c r="R356">
        <v>1</v>
      </c>
      <c r="S356">
        <v>1</v>
      </c>
      <c r="T356">
        <v>0</v>
      </c>
      <c r="U356" t="s">
        <v>1228</v>
      </c>
      <c r="V356" t="s">
        <v>1326</v>
      </c>
      <c r="W356" t="s">
        <v>1233</v>
      </c>
      <c r="X356">
        <v>0</v>
      </c>
      <c r="Y356" t="s">
        <v>103</v>
      </c>
      <c r="Z356">
        <v>0</v>
      </c>
      <c r="AA356" t="s">
        <v>1228</v>
      </c>
      <c r="AB356" t="s">
        <v>53</v>
      </c>
      <c r="AC356" t="s">
        <v>1231</v>
      </c>
      <c r="AD356">
        <v>101</v>
      </c>
      <c r="AE356" t="s">
        <v>1232</v>
      </c>
      <c r="AF356">
        <v>0</v>
      </c>
      <c r="AG356" s="136">
        <f t="shared" si="5"/>
        <v>0</v>
      </c>
      <c r="AH356">
        <v>0</v>
      </c>
      <c r="AI356">
        <v>0</v>
      </c>
      <c r="AJ356">
        <v>0</v>
      </c>
      <c r="AK356">
        <v>0</v>
      </c>
      <c r="AL356">
        <v>0</v>
      </c>
    </row>
    <row r="357" spans="1:38">
      <c r="A357" t="s">
        <v>46</v>
      </c>
      <c r="B357" t="s">
        <v>47</v>
      </c>
      <c r="C357">
        <v>1000730</v>
      </c>
      <c r="D357" t="s">
        <v>1222</v>
      </c>
      <c r="E357">
        <v>6508459164</v>
      </c>
      <c r="F357">
        <v>17</v>
      </c>
      <c r="G357">
        <v>2001</v>
      </c>
      <c r="H357" t="s">
        <v>1223</v>
      </c>
      <c r="I357">
        <v>49</v>
      </c>
      <c r="J357" t="s">
        <v>1224</v>
      </c>
      <c r="K357" t="s">
        <v>1225</v>
      </c>
      <c r="L357">
        <v>490604004</v>
      </c>
      <c r="M357">
        <v>1257819</v>
      </c>
      <c r="N357" t="s">
        <v>1226</v>
      </c>
      <c r="O357" t="s">
        <v>1325</v>
      </c>
      <c r="P357">
        <v>1</v>
      </c>
      <c r="Q357" t="s">
        <v>103</v>
      </c>
      <c r="R357">
        <v>1</v>
      </c>
      <c r="S357">
        <v>1</v>
      </c>
      <c r="T357">
        <v>0</v>
      </c>
      <c r="U357" t="s">
        <v>1228</v>
      </c>
      <c r="V357" t="s">
        <v>1326</v>
      </c>
      <c r="W357" t="s">
        <v>1233</v>
      </c>
      <c r="X357">
        <v>0</v>
      </c>
      <c r="Y357" t="s">
        <v>103</v>
      </c>
      <c r="Z357">
        <v>0</v>
      </c>
      <c r="AA357" t="s">
        <v>1228</v>
      </c>
      <c r="AB357" t="s">
        <v>53</v>
      </c>
      <c r="AC357" t="s">
        <v>1231</v>
      </c>
      <c r="AD357">
        <v>101</v>
      </c>
      <c r="AE357" t="s">
        <v>1232</v>
      </c>
      <c r="AF357">
        <v>0</v>
      </c>
      <c r="AG357" s="136">
        <f t="shared" si="5"/>
        <v>0</v>
      </c>
      <c r="AH357">
        <v>0</v>
      </c>
      <c r="AI357">
        <v>0</v>
      </c>
      <c r="AJ357">
        <v>0</v>
      </c>
      <c r="AK357">
        <v>0</v>
      </c>
      <c r="AL357">
        <v>0</v>
      </c>
    </row>
    <row r="358" spans="1:38">
      <c r="A358" t="s">
        <v>46</v>
      </c>
      <c r="B358" t="s">
        <v>47</v>
      </c>
      <c r="C358">
        <v>1000730</v>
      </c>
      <c r="D358" t="s">
        <v>1222</v>
      </c>
      <c r="E358">
        <v>6508459164</v>
      </c>
      <c r="F358">
        <v>18</v>
      </c>
      <c r="G358">
        <v>2001</v>
      </c>
      <c r="H358" t="s">
        <v>1223</v>
      </c>
      <c r="I358">
        <v>49</v>
      </c>
      <c r="J358" t="s">
        <v>1224</v>
      </c>
      <c r="K358" t="s">
        <v>1225</v>
      </c>
      <c r="L358">
        <v>490604004</v>
      </c>
      <c r="M358">
        <v>1257819</v>
      </c>
      <c r="N358" t="s">
        <v>1226</v>
      </c>
      <c r="O358" t="s">
        <v>1325</v>
      </c>
      <c r="P358">
        <v>2</v>
      </c>
      <c r="Q358" t="s">
        <v>103</v>
      </c>
      <c r="R358">
        <v>1</v>
      </c>
      <c r="S358">
        <v>1</v>
      </c>
      <c r="T358">
        <v>0</v>
      </c>
      <c r="U358" t="s">
        <v>1228</v>
      </c>
      <c r="V358" t="s">
        <v>1326</v>
      </c>
      <c r="W358" t="s">
        <v>1233</v>
      </c>
      <c r="X358">
        <v>0</v>
      </c>
      <c r="Y358" t="s">
        <v>103</v>
      </c>
      <c r="Z358">
        <v>0</v>
      </c>
      <c r="AA358" t="s">
        <v>1228</v>
      </c>
      <c r="AB358" t="s">
        <v>53</v>
      </c>
      <c r="AC358" t="s">
        <v>1231</v>
      </c>
      <c r="AD358">
        <v>101</v>
      </c>
      <c r="AE358" t="s">
        <v>1232</v>
      </c>
      <c r="AF358">
        <v>0</v>
      </c>
      <c r="AG358" s="136">
        <f t="shared" si="5"/>
        <v>0</v>
      </c>
      <c r="AH358">
        <v>0</v>
      </c>
      <c r="AI358">
        <v>0</v>
      </c>
      <c r="AJ358">
        <v>0</v>
      </c>
      <c r="AK358">
        <v>0</v>
      </c>
      <c r="AL358">
        <v>0</v>
      </c>
    </row>
    <row r="359" spans="1:38">
      <c r="A359" t="s">
        <v>46</v>
      </c>
      <c r="B359" t="s">
        <v>47</v>
      </c>
      <c r="C359">
        <v>1000730</v>
      </c>
      <c r="D359" t="s">
        <v>1222</v>
      </c>
      <c r="E359">
        <v>6508459164</v>
      </c>
      <c r="F359">
        <v>19</v>
      </c>
      <c r="G359">
        <v>2001</v>
      </c>
      <c r="H359" t="s">
        <v>1223</v>
      </c>
      <c r="I359">
        <v>49</v>
      </c>
      <c r="J359" t="s">
        <v>1224</v>
      </c>
      <c r="K359" t="s">
        <v>1225</v>
      </c>
      <c r="L359">
        <v>490604004</v>
      </c>
      <c r="M359">
        <v>1257819</v>
      </c>
      <c r="N359" t="s">
        <v>1226</v>
      </c>
      <c r="O359" t="s">
        <v>1325</v>
      </c>
      <c r="P359">
        <v>1</v>
      </c>
      <c r="Q359" t="s">
        <v>103</v>
      </c>
      <c r="R359">
        <v>1</v>
      </c>
      <c r="S359">
        <v>1</v>
      </c>
      <c r="T359">
        <v>0</v>
      </c>
      <c r="U359" t="s">
        <v>1228</v>
      </c>
      <c r="V359" t="s">
        <v>1326</v>
      </c>
      <c r="W359" t="s">
        <v>1233</v>
      </c>
      <c r="X359">
        <v>0</v>
      </c>
      <c r="Y359" t="s">
        <v>103</v>
      </c>
      <c r="Z359">
        <v>0</v>
      </c>
      <c r="AA359" t="s">
        <v>1228</v>
      </c>
      <c r="AB359" t="s">
        <v>53</v>
      </c>
      <c r="AC359" t="s">
        <v>1231</v>
      </c>
      <c r="AD359">
        <v>101</v>
      </c>
      <c r="AE359" t="s">
        <v>1232</v>
      </c>
      <c r="AF359">
        <v>0</v>
      </c>
      <c r="AG359" s="136">
        <f t="shared" si="5"/>
        <v>0</v>
      </c>
      <c r="AH359">
        <v>0</v>
      </c>
      <c r="AI359">
        <v>0</v>
      </c>
      <c r="AJ359">
        <v>0</v>
      </c>
      <c r="AK359">
        <v>0</v>
      </c>
      <c r="AL359">
        <v>0</v>
      </c>
    </row>
    <row r="360" spans="1:38">
      <c r="A360" t="s">
        <v>46</v>
      </c>
      <c r="B360" t="s">
        <v>47</v>
      </c>
      <c r="C360">
        <v>1000730</v>
      </c>
      <c r="D360" t="s">
        <v>1222</v>
      </c>
      <c r="E360">
        <v>6508459164</v>
      </c>
      <c r="F360">
        <v>20</v>
      </c>
      <c r="G360">
        <v>2001</v>
      </c>
      <c r="H360" t="s">
        <v>1223</v>
      </c>
      <c r="I360">
        <v>49</v>
      </c>
      <c r="J360" t="s">
        <v>1224</v>
      </c>
      <c r="K360" t="s">
        <v>1225</v>
      </c>
      <c r="L360">
        <v>490604004</v>
      </c>
      <c r="M360">
        <v>1456676</v>
      </c>
      <c r="N360" t="s">
        <v>1262</v>
      </c>
      <c r="O360" t="s">
        <v>1325</v>
      </c>
      <c r="P360">
        <v>2</v>
      </c>
      <c r="Q360" t="s">
        <v>103</v>
      </c>
      <c r="R360">
        <v>27</v>
      </c>
      <c r="S360">
        <v>1</v>
      </c>
      <c r="T360" s="10">
        <v>9072</v>
      </c>
      <c r="U360" t="s">
        <v>1228</v>
      </c>
      <c r="V360" t="s">
        <v>1326</v>
      </c>
      <c r="W360" t="s">
        <v>1326</v>
      </c>
      <c r="X360">
        <v>2</v>
      </c>
      <c r="Y360" t="s">
        <v>103</v>
      </c>
      <c r="Z360" s="10">
        <v>9072</v>
      </c>
      <c r="AA360" t="s">
        <v>1228</v>
      </c>
      <c r="AB360" t="s">
        <v>53</v>
      </c>
      <c r="AC360" t="s">
        <v>1231</v>
      </c>
      <c r="AD360">
        <v>101</v>
      </c>
      <c r="AE360" t="s">
        <v>1232</v>
      </c>
      <c r="AF360" s="10">
        <v>9072</v>
      </c>
      <c r="AG360" s="136">
        <f t="shared" si="5"/>
        <v>907200</v>
      </c>
      <c r="AH360" s="10">
        <v>9072</v>
      </c>
      <c r="AI360">
        <v>0</v>
      </c>
      <c r="AJ360">
        <v>0</v>
      </c>
      <c r="AK360">
        <v>0</v>
      </c>
      <c r="AL360">
        <v>0</v>
      </c>
    </row>
    <row r="361" spans="1:38">
      <c r="A361" t="s">
        <v>46</v>
      </c>
      <c r="B361" t="s">
        <v>47</v>
      </c>
      <c r="C361">
        <v>1000730</v>
      </c>
      <c r="D361" t="s">
        <v>1222</v>
      </c>
      <c r="E361">
        <v>6508459164</v>
      </c>
      <c r="F361">
        <v>21</v>
      </c>
      <c r="G361">
        <v>2001</v>
      </c>
      <c r="H361" t="s">
        <v>1223</v>
      </c>
      <c r="I361">
        <v>49</v>
      </c>
      <c r="J361" t="s">
        <v>1224</v>
      </c>
      <c r="K361" t="s">
        <v>1225</v>
      </c>
      <c r="L361">
        <v>490604004</v>
      </c>
      <c r="M361">
        <v>1456676</v>
      </c>
      <c r="N361" t="s">
        <v>1262</v>
      </c>
      <c r="O361" t="s">
        <v>1325</v>
      </c>
      <c r="P361">
        <v>2</v>
      </c>
      <c r="Q361" t="s">
        <v>103</v>
      </c>
      <c r="R361">
        <v>1</v>
      </c>
      <c r="S361">
        <v>1</v>
      </c>
      <c r="T361">
        <v>0</v>
      </c>
      <c r="U361" t="s">
        <v>1228</v>
      </c>
      <c r="V361" t="s">
        <v>1326</v>
      </c>
      <c r="W361" t="s">
        <v>1233</v>
      </c>
      <c r="X361">
        <v>0</v>
      </c>
      <c r="Y361" t="s">
        <v>103</v>
      </c>
      <c r="Z361">
        <v>0</v>
      </c>
      <c r="AA361" t="s">
        <v>1228</v>
      </c>
      <c r="AB361" t="s">
        <v>53</v>
      </c>
      <c r="AC361" t="s">
        <v>1231</v>
      </c>
      <c r="AD361">
        <v>101</v>
      </c>
      <c r="AE361" t="s">
        <v>1232</v>
      </c>
      <c r="AF361">
        <v>0</v>
      </c>
      <c r="AG361" s="136">
        <f t="shared" si="5"/>
        <v>0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>
      <c r="A362" t="s">
        <v>46</v>
      </c>
      <c r="B362" t="s">
        <v>47</v>
      </c>
      <c r="C362">
        <v>1000730</v>
      </c>
      <c r="D362" t="s">
        <v>1234</v>
      </c>
      <c r="E362">
        <v>6508460718</v>
      </c>
      <c r="F362">
        <v>10</v>
      </c>
      <c r="G362">
        <v>2001</v>
      </c>
      <c r="H362" t="s">
        <v>1223</v>
      </c>
      <c r="I362">
        <v>57</v>
      </c>
      <c r="J362" t="s">
        <v>1224</v>
      </c>
      <c r="K362" t="s">
        <v>1235</v>
      </c>
      <c r="L362">
        <v>570301003</v>
      </c>
      <c r="M362">
        <v>107162</v>
      </c>
      <c r="N362" t="s">
        <v>1236</v>
      </c>
      <c r="O362" t="s">
        <v>1325</v>
      </c>
      <c r="P362">
        <v>2</v>
      </c>
      <c r="Q362" t="s">
        <v>110</v>
      </c>
      <c r="R362">
        <v>14</v>
      </c>
      <c r="S362">
        <v>1</v>
      </c>
      <c r="T362" s="10">
        <v>2301.04</v>
      </c>
      <c r="U362" t="s">
        <v>1228</v>
      </c>
      <c r="V362" t="s">
        <v>1326</v>
      </c>
      <c r="W362" t="s">
        <v>1233</v>
      </c>
      <c r="X362">
        <v>0</v>
      </c>
      <c r="Y362" t="s">
        <v>110</v>
      </c>
      <c r="Z362">
        <v>0</v>
      </c>
      <c r="AA362" t="s">
        <v>1228</v>
      </c>
      <c r="AB362" t="s">
        <v>53</v>
      </c>
      <c r="AC362" t="s">
        <v>1243</v>
      </c>
      <c r="AD362" t="s">
        <v>1253</v>
      </c>
      <c r="AE362" t="s">
        <v>1253</v>
      </c>
      <c r="AF362" s="10">
        <v>2301.04</v>
      </c>
      <c r="AG362" s="136">
        <f t="shared" si="5"/>
        <v>230104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>
      <c r="A363" t="s">
        <v>46</v>
      </c>
      <c r="B363" t="s">
        <v>47</v>
      </c>
      <c r="C363">
        <v>1000730</v>
      </c>
      <c r="D363" t="s">
        <v>1234</v>
      </c>
      <c r="E363">
        <v>6508460718</v>
      </c>
      <c r="F363">
        <v>20</v>
      </c>
      <c r="G363">
        <v>2001</v>
      </c>
      <c r="H363" t="s">
        <v>1223</v>
      </c>
      <c r="I363">
        <v>57</v>
      </c>
      <c r="J363" t="s">
        <v>1224</v>
      </c>
      <c r="K363" t="s">
        <v>1235</v>
      </c>
      <c r="L363">
        <v>570301003</v>
      </c>
      <c r="M363">
        <v>225516</v>
      </c>
      <c r="N363" t="s">
        <v>1238</v>
      </c>
      <c r="O363" t="s">
        <v>1325</v>
      </c>
      <c r="P363">
        <v>4</v>
      </c>
      <c r="Q363" t="s">
        <v>110</v>
      </c>
      <c r="R363">
        <v>21</v>
      </c>
      <c r="S363">
        <v>1</v>
      </c>
      <c r="T363" s="10">
        <v>6017.76</v>
      </c>
      <c r="U363" t="s">
        <v>1228</v>
      </c>
      <c r="V363" t="s">
        <v>1326</v>
      </c>
      <c r="W363" t="s">
        <v>1326</v>
      </c>
      <c r="X363">
        <v>4</v>
      </c>
      <c r="Y363" t="s">
        <v>110</v>
      </c>
      <c r="Z363" s="10">
        <v>6017.76</v>
      </c>
      <c r="AA363" t="s">
        <v>1228</v>
      </c>
      <c r="AB363" t="s">
        <v>53</v>
      </c>
      <c r="AC363" t="s">
        <v>1231</v>
      </c>
      <c r="AD363">
        <v>101</v>
      </c>
      <c r="AE363" t="s">
        <v>1232</v>
      </c>
      <c r="AF363" s="10">
        <v>6017.76</v>
      </c>
      <c r="AG363" s="136">
        <f t="shared" si="5"/>
        <v>601776</v>
      </c>
      <c r="AH363" s="10">
        <v>6017.76</v>
      </c>
      <c r="AI363">
        <v>0</v>
      </c>
      <c r="AJ363">
        <v>0</v>
      </c>
      <c r="AK363">
        <v>0</v>
      </c>
      <c r="AL363">
        <v>0</v>
      </c>
    </row>
    <row r="364" spans="1:38">
      <c r="A364" t="s">
        <v>46</v>
      </c>
      <c r="B364" t="s">
        <v>47</v>
      </c>
      <c r="C364">
        <v>1000730</v>
      </c>
      <c r="D364" t="s">
        <v>1234</v>
      </c>
      <c r="E364">
        <v>6508460718</v>
      </c>
      <c r="F364">
        <v>30</v>
      </c>
      <c r="G364">
        <v>2001</v>
      </c>
      <c r="H364" t="s">
        <v>1223</v>
      </c>
      <c r="I364">
        <v>57</v>
      </c>
      <c r="J364" t="s">
        <v>1224</v>
      </c>
      <c r="K364" t="s">
        <v>1235</v>
      </c>
      <c r="L364">
        <v>570301003</v>
      </c>
      <c r="M364">
        <v>1206928</v>
      </c>
      <c r="N364" t="s">
        <v>1239</v>
      </c>
      <c r="O364" t="s">
        <v>1325</v>
      </c>
      <c r="P364">
        <v>33</v>
      </c>
      <c r="Q364" t="s">
        <v>1240</v>
      </c>
      <c r="R364">
        <v>115</v>
      </c>
      <c r="S364">
        <v>1</v>
      </c>
      <c r="T364" s="10">
        <v>27542.59</v>
      </c>
      <c r="U364" t="s">
        <v>1228</v>
      </c>
      <c r="V364" t="s">
        <v>1326</v>
      </c>
      <c r="W364" t="s">
        <v>1326</v>
      </c>
      <c r="X364">
        <v>33</v>
      </c>
      <c r="Y364" t="s">
        <v>1240</v>
      </c>
      <c r="Z364" s="10">
        <v>27542.59</v>
      </c>
      <c r="AA364" t="s">
        <v>1228</v>
      </c>
      <c r="AB364" t="s">
        <v>53</v>
      </c>
      <c r="AC364" t="s">
        <v>1231</v>
      </c>
      <c r="AD364">
        <v>101</v>
      </c>
      <c r="AE364" t="s">
        <v>1232</v>
      </c>
      <c r="AF364" s="10">
        <v>27542.59</v>
      </c>
      <c r="AG364" s="136">
        <f t="shared" si="5"/>
        <v>2754259</v>
      </c>
      <c r="AH364" s="10">
        <v>27542.59</v>
      </c>
      <c r="AI364">
        <v>0</v>
      </c>
      <c r="AJ364">
        <v>0</v>
      </c>
      <c r="AK364">
        <v>0</v>
      </c>
      <c r="AL364">
        <v>0</v>
      </c>
    </row>
    <row r="365" spans="1:38">
      <c r="A365" t="s">
        <v>46</v>
      </c>
      <c r="B365" t="s">
        <v>47</v>
      </c>
      <c r="C365">
        <v>1000730</v>
      </c>
      <c r="D365" t="s">
        <v>1234</v>
      </c>
      <c r="E365">
        <v>6508460718</v>
      </c>
      <c r="F365">
        <v>40</v>
      </c>
      <c r="G365">
        <v>2001</v>
      </c>
      <c r="H365" t="s">
        <v>1223</v>
      </c>
      <c r="I365">
        <v>57</v>
      </c>
      <c r="J365" t="s">
        <v>1224</v>
      </c>
      <c r="K365" t="s">
        <v>1235</v>
      </c>
      <c r="L365">
        <v>570301003</v>
      </c>
      <c r="M365">
        <v>1206929</v>
      </c>
      <c r="N365" t="s">
        <v>1241</v>
      </c>
      <c r="O365" t="s">
        <v>1325</v>
      </c>
      <c r="P365">
        <v>12</v>
      </c>
      <c r="Q365" t="s">
        <v>1240</v>
      </c>
      <c r="R365">
        <v>48</v>
      </c>
      <c r="S365">
        <v>1</v>
      </c>
      <c r="T365" s="10">
        <v>7923.92</v>
      </c>
      <c r="U365" t="s">
        <v>1228</v>
      </c>
      <c r="V365" t="s">
        <v>1326</v>
      </c>
      <c r="W365" t="s">
        <v>1326</v>
      </c>
      <c r="X365">
        <v>12</v>
      </c>
      <c r="Y365" t="s">
        <v>1240</v>
      </c>
      <c r="Z365" s="10">
        <v>7923.92</v>
      </c>
      <c r="AA365" t="s">
        <v>1228</v>
      </c>
      <c r="AB365" t="s">
        <v>53</v>
      </c>
      <c r="AC365" t="s">
        <v>1231</v>
      </c>
      <c r="AD365">
        <v>101</v>
      </c>
      <c r="AE365" t="s">
        <v>1232</v>
      </c>
      <c r="AF365" s="10">
        <v>7923.92</v>
      </c>
      <c r="AG365" s="136">
        <f t="shared" si="5"/>
        <v>792392</v>
      </c>
      <c r="AH365" s="10">
        <v>7923.92</v>
      </c>
      <c r="AI365">
        <v>0</v>
      </c>
      <c r="AJ365">
        <v>0</v>
      </c>
      <c r="AK365">
        <v>0</v>
      </c>
      <c r="AL365">
        <v>0</v>
      </c>
    </row>
    <row r="366" spans="1:38">
      <c r="A366" t="s">
        <v>46</v>
      </c>
      <c r="B366" t="s">
        <v>47</v>
      </c>
      <c r="C366">
        <v>1000730</v>
      </c>
      <c r="D366" t="s">
        <v>1234</v>
      </c>
      <c r="E366">
        <v>6508460718</v>
      </c>
      <c r="F366">
        <v>50</v>
      </c>
      <c r="G366">
        <v>2001</v>
      </c>
      <c r="H366" t="s">
        <v>1223</v>
      </c>
      <c r="I366">
        <v>57</v>
      </c>
      <c r="J366" t="s">
        <v>1224</v>
      </c>
      <c r="K366" t="s">
        <v>1235</v>
      </c>
      <c r="L366">
        <v>570301003</v>
      </c>
      <c r="M366">
        <v>1206930</v>
      </c>
      <c r="N366" t="s">
        <v>1242</v>
      </c>
      <c r="O366" t="s">
        <v>1325</v>
      </c>
      <c r="P366">
        <v>7</v>
      </c>
      <c r="Q366" t="s">
        <v>1240</v>
      </c>
      <c r="R366">
        <v>95</v>
      </c>
      <c r="S366">
        <v>1</v>
      </c>
      <c r="T366" s="10">
        <v>6000.96</v>
      </c>
      <c r="U366" t="s">
        <v>1228</v>
      </c>
      <c r="V366" t="s">
        <v>1326</v>
      </c>
      <c r="W366" t="s">
        <v>1326</v>
      </c>
      <c r="X366">
        <v>7</v>
      </c>
      <c r="Y366" t="s">
        <v>1240</v>
      </c>
      <c r="Z366" s="10">
        <v>6000.96</v>
      </c>
      <c r="AA366" t="s">
        <v>1228</v>
      </c>
      <c r="AB366" t="s">
        <v>53</v>
      </c>
      <c r="AC366" t="s">
        <v>1231</v>
      </c>
      <c r="AD366">
        <v>101</v>
      </c>
      <c r="AE366" t="s">
        <v>1232</v>
      </c>
      <c r="AF366" s="10">
        <v>6000.96</v>
      </c>
      <c r="AG366" s="136">
        <f t="shared" si="5"/>
        <v>600096</v>
      </c>
      <c r="AH366" s="10">
        <v>6000.96</v>
      </c>
      <c r="AI366">
        <v>0</v>
      </c>
      <c r="AJ366">
        <v>0</v>
      </c>
      <c r="AK366">
        <v>0</v>
      </c>
      <c r="AL366">
        <v>0</v>
      </c>
    </row>
    <row r="367" spans="1:38">
      <c r="A367" t="s">
        <v>46</v>
      </c>
      <c r="B367" t="s">
        <v>47</v>
      </c>
      <c r="C367">
        <v>1000730</v>
      </c>
      <c r="D367" t="s">
        <v>1234</v>
      </c>
      <c r="E367">
        <v>6508460718</v>
      </c>
      <c r="F367">
        <v>60</v>
      </c>
      <c r="G367">
        <v>2001</v>
      </c>
      <c r="H367" t="s">
        <v>1223</v>
      </c>
      <c r="I367">
        <v>57</v>
      </c>
      <c r="J367" t="s">
        <v>1224</v>
      </c>
      <c r="K367" t="s">
        <v>1235</v>
      </c>
      <c r="L367">
        <v>570301003</v>
      </c>
      <c r="M367">
        <v>1206931</v>
      </c>
      <c r="N367" t="s">
        <v>1244</v>
      </c>
      <c r="O367" t="s">
        <v>1325</v>
      </c>
      <c r="P367">
        <v>28</v>
      </c>
      <c r="Q367" t="s">
        <v>1240</v>
      </c>
      <c r="R367">
        <v>48</v>
      </c>
      <c r="S367">
        <v>1</v>
      </c>
      <c r="T367" s="10">
        <v>16553.78</v>
      </c>
      <c r="U367" t="s">
        <v>1228</v>
      </c>
      <c r="V367" t="s">
        <v>1326</v>
      </c>
      <c r="W367" t="s">
        <v>1326</v>
      </c>
      <c r="X367">
        <v>28</v>
      </c>
      <c r="Y367" t="s">
        <v>1240</v>
      </c>
      <c r="Z367" s="10">
        <v>16553.78</v>
      </c>
      <c r="AA367" t="s">
        <v>1228</v>
      </c>
      <c r="AB367" t="s">
        <v>53</v>
      </c>
      <c r="AC367" t="s">
        <v>1231</v>
      </c>
      <c r="AD367">
        <v>101</v>
      </c>
      <c r="AE367" t="s">
        <v>1232</v>
      </c>
      <c r="AF367" s="10">
        <v>16553.78</v>
      </c>
      <c r="AG367" s="136">
        <f t="shared" si="5"/>
        <v>1655378</v>
      </c>
      <c r="AH367" s="10">
        <v>16553.78</v>
      </c>
      <c r="AI367">
        <v>0</v>
      </c>
      <c r="AJ367">
        <v>0</v>
      </c>
      <c r="AK367">
        <v>0</v>
      </c>
      <c r="AL367">
        <v>0</v>
      </c>
    </row>
    <row r="368" spans="1:38">
      <c r="A368" t="s">
        <v>46</v>
      </c>
      <c r="B368" t="s">
        <v>47</v>
      </c>
      <c r="C368">
        <v>1000730</v>
      </c>
      <c r="D368" t="s">
        <v>1234</v>
      </c>
      <c r="E368">
        <v>6508460718</v>
      </c>
      <c r="F368">
        <v>70</v>
      </c>
      <c r="G368">
        <v>2001</v>
      </c>
      <c r="H368" t="s">
        <v>1223</v>
      </c>
      <c r="I368">
        <v>57</v>
      </c>
      <c r="J368" t="s">
        <v>1224</v>
      </c>
      <c r="K368" t="s">
        <v>1235</v>
      </c>
      <c r="L368">
        <v>570301003</v>
      </c>
      <c r="M368">
        <v>1206932</v>
      </c>
      <c r="N368" t="s">
        <v>1245</v>
      </c>
      <c r="O368" t="s">
        <v>1325</v>
      </c>
      <c r="P368">
        <v>11</v>
      </c>
      <c r="Q368" t="s">
        <v>1240</v>
      </c>
      <c r="R368">
        <v>50</v>
      </c>
      <c r="S368">
        <v>1</v>
      </c>
      <c r="T368" s="10">
        <v>6742.56</v>
      </c>
      <c r="U368" t="s">
        <v>1228</v>
      </c>
      <c r="V368" t="s">
        <v>1326</v>
      </c>
      <c r="W368" t="s">
        <v>1326</v>
      </c>
      <c r="X368">
        <v>11</v>
      </c>
      <c r="Y368" t="s">
        <v>1240</v>
      </c>
      <c r="Z368" s="10">
        <v>6742.56</v>
      </c>
      <c r="AA368" t="s">
        <v>1228</v>
      </c>
      <c r="AB368" t="s">
        <v>53</v>
      </c>
      <c r="AC368" t="s">
        <v>1231</v>
      </c>
      <c r="AD368">
        <v>101</v>
      </c>
      <c r="AE368" t="s">
        <v>1232</v>
      </c>
      <c r="AF368" s="10">
        <v>6742.56</v>
      </c>
      <c r="AG368" s="136">
        <f t="shared" si="5"/>
        <v>674256</v>
      </c>
      <c r="AH368" s="10">
        <v>6742.56</v>
      </c>
      <c r="AI368">
        <v>0</v>
      </c>
      <c r="AJ368">
        <v>0</v>
      </c>
      <c r="AK368">
        <v>0</v>
      </c>
      <c r="AL368">
        <v>0</v>
      </c>
    </row>
    <row r="369" spans="1:38">
      <c r="A369" t="s">
        <v>46</v>
      </c>
      <c r="B369" t="s">
        <v>47</v>
      </c>
      <c r="C369">
        <v>1000730</v>
      </c>
      <c r="D369" t="s">
        <v>1234</v>
      </c>
      <c r="E369">
        <v>6508460718</v>
      </c>
      <c r="F369">
        <v>80</v>
      </c>
      <c r="G369">
        <v>2001</v>
      </c>
      <c r="H369" t="s">
        <v>1223</v>
      </c>
      <c r="I369">
        <v>57</v>
      </c>
      <c r="J369" t="s">
        <v>1224</v>
      </c>
      <c r="K369" t="s">
        <v>1235</v>
      </c>
      <c r="L369">
        <v>570301003</v>
      </c>
      <c r="M369">
        <v>1206933</v>
      </c>
      <c r="N369" t="s">
        <v>1246</v>
      </c>
      <c r="O369" t="s">
        <v>1325</v>
      </c>
      <c r="P369">
        <v>6</v>
      </c>
      <c r="Q369" t="s">
        <v>1240</v>
      </c>
      <c r="R369">
        <v>176</v>
      </c>
      <c r="S369">
        <v>1</v>
      </c>
      <c r="T369" s="10">
        <v>4987.7</v>
      </c>
      <c r="U369" t="s">
        <v>1228</v>
      </c>
      <c r="V369" t="s">
        <v>1326</v>
      </c>
      <c r="W369" t="s">
        <v>1326</v>
      </c>
      <c r="X369">
        <v>6</v>
      </c>
      <c r="Y369" t="s">
        <v>1240</v>
      </c>
      <c r="Z369" s="10">
        <v>4987.7</v>
      </c>
      <c r="AA369" t="s">
        <v>1228</v>
      </c>
      <c r="AB369" t="s">
        <v>53</v>
      </c>
      <c r="AC369" t="s">
        <v>1231</v>
      </c>
      <c r="AD369">
        <v>101</v>
      </c>
      <c r="AE369" t="s">
        <v>1232</v>
      </c>
      <c r="AF369" s="10">
        <v>4987.7</v>
      </c>
      <c r="AG369" s="136">
        <f t="shared" si="5"/>
        <v>498770</v>
      </c>
      <c r="AH369" s="10">
        <v>4987.7</v>
      </c>
      <c r="AI369">
        <v>0</v>
      </c>
      <c r="AJ369">
        <v>0</v>
      </c>
      <c r="AK369">
        <v>0</v>
      </c>
      <c r="AL369">
        <v>0</v>
      </c>
    </row>
    <row r="370" spans="1:38">
      <c r="A370" t="s">
        <v>46</v>
      </c>
      <c r="B370" t="s">
        <v>47</v>
      </c>
      <c r="C370">
        <v>1000730</v>
      </c>
      <c r="D370" t="s">
        <v>1234</v>
      </c>
      <c r="E370">
        <v>6508460718</v>
      </c>
      <c r="F370">
        <v>90</v>
      </c>
      <c r="G370">
        <v>2001</v>
      </c>
      <c r="H370" t="s">
        <v>1223</v>
      </c>
      <c r="I370">
        <v>57</v>
      </c>
      <c r="J370" t="s">
        <v>1224</v>
      </c>
      <c r="K370" t="s">
        <v>1235</v>
      </c>
      <c r="L370">
        <v>570301003</v>
      </c>
      <c r="M370">
        <v>1252545</v>
      </c>
      <c r="N370" t="s">
        <v>1284</v>
      </c>
      <c r="O370" t="s">
        <v>1325</v>
      </c>
      <c r="P370">
        <v>1</v>
      </c>
      <c r="Q370" t="s">
        <v>1240</v>
      </c>
      <c r="R370">
        <v>30</v>
      </c>
      <c r="S370">
        <v>1</v>
      </c>
      <c r="T370" s="10">
        <v>1726.5</v>
      </c>
      <c r="U370" t="s">
        <v>1228</v>
      </c>
      <c r="V370" t="s">
        <v>1326</v>
      </c>
      <c r="W370" t="s">
        <v>1326</v>
      </c>
      <c r="X370">
        <v>1</v>
      </c>
      <c r="Y370" t="s">
        <v>1240</v>
      </c>
      <c r="Z370" s="10">
        <v>1726.5</v>
      </c>
      <c r="AA370" t="s">
        <v>1228</v>
      </c>
      <c r="AB370" t="s">
        <v>53</v>
      </c>
      <c r="AC370" t="s">
        <v>1231</v>
      </c>
      <c r="AD370">
        <v>101</v>
      </c>
      <c r="AE370" t="s">
        <v>1232</v>
      </c>
      <c r="AF370" s="10">
        <v>1726.5</v>
      </c>
      <c r="AG370" s="136">
        <f t="shared" si="5"/>
        <v>172650</v>
      </c>
      <c r="AH370" s="10">
        <v>1726.5</v>
      </c>
      <c r="AI370">
        <v>0</v>
      </c>
      <c r="AJ370">
        <v>0</v>
      </c>
      <c r="AK370">
        <v>0</v>
      </c>
      <c r="AL370">
        <v>0</v>
      </c>
    </row>
    <row r="371" spans="1:38">
      <c r="A371" t="s">
        <v>46</v>
      </c>
      <c r="B371" t="s">
        <v>47</v>
      </c>
      <c r="C371">
        <v>1000730</v>
      </c>
      <c r="D371" t="s">
        <v>1234</v>
      </c>
      <c r="E371">
        <v>6508460718</v>
      </c>
      <c r="F371">
        <v>100</v>
      </c>
      <c r="G371">
        <v>2001</v>
      </c>
      <c r="H371" t="s">
        <v>1223</v>
      </c>
      <c r="I371">
        <v>57</v>
      </c>
      <c r="J371" t="s">
        <v>1224</v>
      </c>
      <c r="K371" t="s">
        <v>1235</v>
      </c>
      <c r="L371">
        <v>570301003</v>
      </c>
      <c r="M371">
        <v>1252549</v>
      </c>
      <c r="N371" t="s">
        <v>1248</v>
      </c>
      <c r="O371" t="s">
        <v>1325</v>
      </c>
      <c r="P371">
        <v>3</v>
      </c>
      <c r="Q371" t="s">
        <v>1240</v>
      </c>
      <c r="R371">
        <v>35</v>
      </c>
      <c r="S371">
        <v>1</v>
      </c>
      <c r="T371" s="10">
        <v>4247.25</v>
      </c>
      <c r="U371" t="s">
        <v>1228</v>
      </c>
      <c r="V371" t="s">
        <v>1326</v>
      </c>
      <c r="W371" t="s">
        <v>1326</v>
      </c>
      <c r="X371">
        <v>3</v>
      </c>
      <c r="Y371" t="s">
        <v>1240</v>
      </c>
      <c r="Z371" s="10">
        <v>4247.25</v>
      </c>
      <c r="AA371" t="s">
        <v>1228</v>
      </c>
      <c r="AB371" t="s">
        <v>53</v>
      </c>
      <c r="AC371" t="s">
        <v>1231</v>
      </c>
      <c r="AD371">
        <v>101</v>
      </c>
      <c r="AE371" t="s">
        <v>1232</v>
      </c>
      <c r="AF371" s="10">
        <v>4247.25</v>
      </c>
      <c r="AG371" s="136">
        <f t="shared" si="5"/>
        <v>424725</v>
      </c>
      <c r="AH371" s="10">
        <v>4247.25</v>
      </c>
      <c r="AI371">
        <v>0</v>
      </c>
      <c r="AJ371">
        <v>0</v>
      </c>
      <c r="AK371">
        <v>0</v>
      </c>
      <c r="AL371">
        <v>0</v>
      </c>
    </row>
    <row r="372" spans="1:38">
      <c r="A372" t="s">
        <v>46</v>
      </c>
      <c r="B372" t="s">
        <v>47</v>
      </c>
      <c r="C372">
        <v>1000730</v>
      </c>
      <c r="D372" t="s">
        <v>1222</v>
      </c>
      <c r="E372">
        <v>6508471584</v>
      </c>
      <c r="F372">
        <v>10</v>
      </c>
      <c r="G372">
        <v>2001</v>
      </c>
      <c r="H372" t="s">
        <v>1223</v>
      </c>
      <c r="I372">
        <v>49</v>
      </c>
      <c r="J372" t="s">
        <v>1224</v>
      </c>
      <c r="K372" t="s">
        <v>1225</v>
      </c>
      <c r="L372">
        <v>490604004</v>
      </c>
      <c r="M372">
        <v>1257819</v>
      </c>
      <c r="N372" t="s">
        <v>1226</v>
      </c>
      <c r="O372" t="s">
        <v>1326</v>
      </c>
      <c r="P372">
        <v>1</v>
      </c>
      <c r="Q372" t="s">
        <v>103</v>
      </c>
      <c r="R372">
        <v>27</v>
      </c>
      <c r="S372">
        <v>1</v>
      </c>
      <c r="T372" s="10">
        <v>3240</v>
      </c>
      <c r="U372" t="s">
        <v>1228</v>
      </c>
      <c r="V372" t="s">
        <v>1327</v>
      </c>
      <c r="W372" t="s">
        <v>1328</v>
      </c>
      <c r="X372">
        <v>1</v>
      </c>
      <c r="Y372" t="s">
        <v>103</v>
      </c>
      <c r="Z372" s="10">
        <v>3240</v>
      </c>
      <c r="AA372" t="s">
        <v>1228</v>
      </c>
      <c r="AB372" t="s">
        <v>53</v>
      </c>
      <c r="AC372" t="s">
        <v>1231</v>
      </c>
      <c r="AD372">
        <v>101</v>
      </c>
      <c r="AE372" t="s">
        <v>1232</v>
      </c>
      <c r="AF372" s="10">
        <v>3240</v>
      </c>
      <c r="AG372" s="136">
        <f t="shared" si="5"/>
        <v>324000</v>
      </c>
      <c r="AH372" s="10">
        <v>3240</v>
      </c>
      <c r="AI372">
        <v>0</v>
      </c>
      <c r="AJ372">
        <v>0</v>
      </c>
      <c r="AK372">
        <v>0</v>
      </c>
      <c r="AL372">
        <v>0</v>
      </c>
    </row>
    <row r="373" spans="1:38">
      <c r="A373" t="s">
        <v>46</v>
      </c>
      <c r="B373" t="s">
        <v>47</v>
      </c>
      <c r="C373">
        <v>1000730</v>
      </c>
      <c r="D373" t="s">
        <v>1222</v>
      </c>
      <c r="E373">
        <v>6508471584</v>
      </c>
      <c r="F373">
        <v>11</v>
      </c>
      <c r="G373">
        <v>2001</v>
      </c>
      <c r="H373" t="s">
        <v>1223</v>
      </c>
      <c r="I373">
        <v>49</v>
      </c>
      <c r="J373" t="s">
        <v>1224</v>
      </c>
      <c r="K373" t="s">
        <v>1225</v>
      </c>
      <c r="L373">
        <v>490604004</v>
      </c>
      <c r="M373">
        <v>1257819</v>
      </c>
      <c r="N373" t="s">
        <v>1226</v>
      </c>
      <c r="O373" t="s">
        <v>1326</v>
      </c>
      <c r="P373">
        <v>1</v>
      </c>
      <c r="Q373" t="s">
        <v>103</v>
      </c>
      <c r="R373">
        <v>1</v>
      </c>
      <c r="S373">
        <v>1</v>
      </c>
      <c r="T373">
        <v>0</v>
      </c>
      <c r="U373" t="s">
        <v>1228</v>
      </c>
      <c r="V373" t="s">
        <v>1327</v>
      </c>
      <c r="W373" t="s">
        <v>1233</v>
      </c>
      <c r="X373">
        <v>0</v>
      </c>
      <c r="Y373" t="s">
        <v>103</v>
      </c>
      <c r="Z373">
        <v>0</v>
      </c>
      <c r="AA373" t="s">
        <v>1228</v>
      </c>
      <c r="AB373" t="s">
        <v>53</v>
      </c>
      <c r="AC373" t="s">
        <v>1231</v>
      </c>
      <c r="AD373">
        <v>101</v>
      </c>
      <c r="AE373" t="s">
        <v>1232</v>
      </c>
      <c r="AF373">
        <v>0</v>
      </c>
      <c r="AG373" s="136">
        <f t="shared" si="5"/>
        <v>0</v>
      </c>
      <c r="AH373">
        <v>0</v>
      </c>
      <c r="AI373">
        <v>0</v>
      </c>
      <c r="AJ373">
        <v>0</v>
      </c>
      <c r="AK373">
        <v>0</v>
      </c>
      <c r="AL373">
        <v>0</v>
      </c>
    </row>
    <row r="374" spans="1:38">
      <c r="A374" t="s">
        <v>46</v>
      </c>
      <c r="B374" t="s">
        <v>47</v>
      </c>
      <c r="C374">
        <v>1000730</v>
      </c>
      <c r="D374" t="s">
        <v>1234</v>
      </c>
      <c r="E374">
        <v>6508473483</v>
      </c>
      <c r="F374">
        <v>10</v>
      </c>
      <c r="G374">
        <v>2001</v>
      </c>
      <c r="H374" t="s">
        <v>1223</v>
      </c>
      <c r="I374">
        <v>57</v>
      </c>
      <c r="J374" t="s">
        <v>1224</v>
      </c>
      <c r="K374" t="s">
        <v>1235</v>
      </c>
      <c r="L374">
        <v>570301003</v>
      </c>
      <c r="M374">
        <v>107162</v>
      </c>
      <c r="N374" t="s">
        <v>1236</v>
      </c>
      <c r="O374" t="s">
        <v>1329</v>
      </c>
      <c r="P374">
        <v>4</v>
      </c>
      <c r="Q374" t="s">
        <v>110</v>
      </c>
      <c r="R374">
        <v>14</v>
      </c>
      <c r="S374">
        <v>1</v>
      </c>
      <c r="T374" s="10">
        <v>4602.08</v>
      </c>
      <c r="U374" t="s">
        <v>1228</v>
      </c>
      <c r="V374" t="s">
        <v>1330</v>
      </c>
      <c r="W374" t="s">
        <v>1233</v>
      </c>
      <c r="X374">
        <v>0</v>
      </c>
      <c r="Y374" t="s">
        <v>110</v>
      </c>
      <c r="Z374">
        <v>0</v>
      </c>
      <c r="AA374" t="s">
        <v>1228</v>
      </c>
      <c r="AB374" t="s">
        <v>53</v>
      </c>
      <c r="AC374" t="s">
        <v>1243</v>
      </c>
      <c r="AD374" t="s">
        <v>1253</v>
      </c>
      <c r="AE374" t="s">
        <v>1253</v>
      </c>
      <c r="AF374" s="10">
        <v>4602.08</v>
      </c>
      <c r="AG374" s="136">
        <f t="shared" si="5"/>
        <v>460208</v>
      </c>
      <c r="AH374">
        <v>0</v>
      </c>
      <c r="AI374">
        <v>0</v>
      </c>
      <c r="AJ374">
        <v>0</v>
      </c>
      <c r="AK374">
        <v>0</v>
      </c>
      <c r="AL374">
        <v>0</v>
      </c>
    </row>
    <row r="375" spans="1:38">
      <c r="A375" t="s">
        <v>46</v>
      </c>
      <c r="B375" t="s">
        <v>47</v>
      </c>
      <c r="C375">
        <v>1000730</v>
      </c>
      <c r="D375" t="s">
        <v>1234</v>
      </c>
      <c r="E375">
        <v>6508473483</v>
      </c>
      <c r="F375">
        <v>20</v>
      </c>
      <c r="G375">
        <v>2001</v>
      </c>
      <c r="H375" t="s">
        <v>1223</v>
      </c>
      <c r="I375">
        <v>57</v>
      </c>
      <c r="J375" t="s">
        <v>1224</v>
      </c>
      <c r="K375" t="s">
        <v>1235</v>
      </c>
      <c r="L375">
        <v>570301003</v>
      </c>
      <c r="M375">
        <v>1206928</v>
      </c>
      <c r="N375" t="s">
        <v>1239</v>
      </c>
      <c r="O375" t="s">
        <v>1329</v>
      </c>
      <c r="P375">
        <v>15</v>
      </c>
      <c r="Q375" t="s">
        <v>1240</v>
      </c>
      <c r="R375">
        <v>115</v>
      </c>
      <c r="S375">
        <v>1</v>
      </c>
      <c r="T375" s="10">
        <v>12519.36</v>
      </c>
      <c r="U375" t="s">
        <v>1228</v>
      </c>
      <c r="V375" t="s">
        <v>1330</v>
      </c>
      <c r="W375" t="s">
        <v>1327</v>
      </c>
      <c r="X375">
        <v>15</v>
      </c>
      <c r="Y375" t="s">
        <v>1240</v>
      </c>
      <c r="Z375" s="10">
        <v>12519.36</v>
      </c>
      <c r="AA375" t="s">
        <v>1228</v>
      </c>
      <c r="AB375" t="s">
        <v>53</v>
      </c>
      <c r="AC375" t="s">
        <v>1231</v>
      </c>
      <c r="AD375">
        <v>101</v>
      </c>
      <c r="AE375" t="s">
        <v>1232</v>
      </c>
      <c r="AF375" s="10">
        <v>12519.36</v>
      </c>
      <c r="AG375" s="136">
        <f t="shared" si="5"/>
        <v>1251936</v>
      </c>
      <c r="AH375" s="10">
        <v>12519.36</v>
      </c>
      <c r="AI375">
        <v>0</v>
      </c>
      <c r="AJ375">
        <v>0</v>
      </c>
      <c r="AK375">
        <v>0</v>
      </c>
      <c r="AL375">
        <v>0</v>
      </c>
    </row>
    <row r="376" spans="1:38">
      <c r="A376" t="s">
        <v>46</v>
      </c>
      <c r="B376" t="s">
        <v>47</v>
      </c>
      <c r="C376">
        <v>1000730</v>
      </c>
      <c r="D376" t="s">
        <v>1234</v>
      </c>
      <c r="E376">
        <v>6508473483</v>
      </c>
      <c r="F376">
        <v>30</v>
      </c>
      <c r="G376">
        <v>2001</v>
      </c>
      <c r="H376" t="s">
        <v>1223</v>
      </c>
      <c r="I376">
        <v>57</v>
      </c>
      <c r="J376" t="s">
        <v>1224</v>
      </c>
      <c r="K376" t="s">
        <v>1235</v>
      </c>
      <c r="L376">
        <v>570301003</v>
      </c>
      <c r="M376">
        <v>1206929</v>
      </c>
      <c r="N376" t="s">
        <v>1241</v>
      </c>
      <c r="O376" t="s">
        <v>1329</v>
      </c>
      <c r="P376">
        <v>21</v>
      </c>
      <c r="Q376" t="s">
        <v>1240</v>
      </c>
      <c r="R376">
        <v>48</v>
      </c>
      <c r="S376">
        <v>1</v>
      </c>
      <c r="T376" s="10">
        <v>13866.85</v>
      </c>
      <c r="U376" t="s">
        <v>1228</v>
      </c>
      <c r="V376" t="s">
        <v>1330</v>
      </c>
      <c r="W376" t="s">
        <v>1327</v>
      </c>
      <c r="X376">
        <v>21</v>
      </c>
      <c r="Y376" t="s">
        <v>1240</v>
      </c>
      <c r="Z376" s="10">
        <v>13866.85</v>
      </c>
      <c r="AA376" t="s">
        <v>1228</v>
      </c>
      <c r="AB376" t="s">
        <v>53</v>
      </c>
      <c r="AC376" t="s">
        <v>1231</v>
      </c>
      <c r="AD376">
        <v>101</v>
      </c>
      <c r="AE376" t="s">
        <v>1232</v>
      </c>
      <c r="AF376" s="10">
        <v>13866.85</v>
      </c>
      <c r="AG376" s="136">
        <f t="shared" si="5"/>
        <v>1386685</v>
      </c>
      <c r="AH376" s="10">
        <v>13866.85</v>
      </c>
      <c r="AI376">
        <v>0</v>
      </c>
      <c r="AJ376">
        <v>0</v>
      </c>
      <c r="AK376">
        <v>0</v>
      </c>
      <c r="AL376">
        <v>0</v>
      </c>
    </row>
    <row r="377" spans="1:38">
      <c r="A377" t="s">
        <v>46</v>
      </c>
      <c r="B377" t="s">
        <v>47</v>
      </c>
      <c r="C377">
        <v>1000730</v>
      </c>
      <c r="D377" t="s">
        <v>1234</v>
      </c>
      <c r="E377">
        <v>6508473483</v>
      </c>
      <c r="F377">
        <v>40</v>
      </c>
      <c r="G377">
        <v>2001</v>
      </c>
      <c r="H377" t="s">
        <v>1223</v>
      </c>
      <c r="I377">
        <v>57</v>
      </c>
      <c r="J377" t="s">
        <v>1224</v>
      </c>
      <c r="K377" t="s">
        <v>1235</v>
      </c>
      <c r="L377">
        <v>570301003</v>
      </c>
      <c r="M377">
        <v>1206930</v>
      </c>
      <c r="N377" t="s">
        <v>1242</v>
      </c>
      <c r="O377" t="s">
        <v>1329</v>
      </c>
      <c r="P377">
        <v>9</v>
      </c>
      <c r="Q377" t="s">
        <v>1240</v>
      </c>
      <c r="R377">
        <v>95</v>
      </c>
      <c r="S377">
        <v>1</v>
      </c>
      <c r="T377" s="10">
        <v>7715.52</v>
      </c>
      <c r="U377" t="s">
        <v>1228</v>
      </c>
      <c r="V377" t="s">
        <v>1330</v>
      </c>
      <c r="W377" t="s">
        <v>1327</v>
      </c>
      <c r="X377">
        <v>9</v>
      </c>
      <c r="Y377" t="s">
        <v>1240</v>
      </c>
      <c r="Z377" s="10">
        <v>7715.52</v>
      </c>
      <c r="AA377" t="s">
        <v>1228</v>
      </c>
      <c r="AB377" t="s">
        <v>53</v>
      </c>
      <c r="AC377" t="s">
        <v>1231</v>
      </c>
      <c r="AD377">
        <v>101</v>
      </c>
      <c r="AE377" t="s">
        <v>1232</v>
      </c>
      <c r="AF377" s="10">
        <v>7715.52</v>
      </c>
      <c r="AG377" s="136">
        <f t="shared" si="5"/>
        <v>771552</v>
      </c>
      <c r="AH377" s="10">
        <v>7715.52</v>
      </c>
      <c r="AI377">
        <v>0</v>
      </c>
      <c r="AJ377">
        <v>0</v>
      </c>
      <c r="AK377">
        <v>0</v>
      </c>
      <c r="AL377">
        <v>0</v>
      </c>
    </row>
    <row r="378" spans="1:38">
      <c r="A378" t="s">
        <v>46</v>
      </c>
      <c r="B378" t="s">
        <v>47</v>
      </c>
      <c r="C378">
        <v>1000730</v>
      </c>
      <c r="D378" t="s">
        <v>1234</v>
      </c>
      <c r="E378">
        <v>6508473483</v>
      </c>
      <c r="F378">
        <v>50</v>
      </c>
      <c r="G378">
        <v>2001</v>
      </c>
      <c r="H378" t="s">
        <v>1223</v>
      </c>
      <c r="I378">
        <v>57</v>
      </c>
      <c r="J378" t="s">
        <v>1224</v>
      </c>
      <c r="K378" t="s">
        <v>1235</v>
      </c>
      <c r="L378">
        <v>570301003</v>
      </c>
      <c r="M378">
        <v>1206931</v>
      </c>
      <c r="N378" t="s">
        <v>1244</v>
      </c>
      <c r="O378" t="s">
        <v>1329</v>
      </c>
      <c r="P378">
        <v>11</v>
      </c>
      <c r="Q378" t="s">
        <v>1240</v>
      </c>
      <c r="R378">
        <v>48</v>
      </c>
      <c r="S378">
        <v>1</v>
      </c>
      <c r="T378" s="10">
        <v>6503.27</v>
      </c>
      <c r="U378" t="s">
        <v>1228</v>
      </c>
      <c r="V378" t="s">
        <v>1330</v>
      </c>
      <c r="W378" t="s">
        <v>1327</v>
      </c>
      <c r="X378">
        <v>11</v>
      </c>
      <c r="Y378" t="s">
        <v>1240</v>
      </c>
      <c r="Z378" s="10">
        <v>6503.27</v>
      </c>
      <c r="AA378" t="s">
        <v>1228</v>
      </c>
      <c r="AB378" t="s">
        <v>53</v>
      </c>
      <c r="AC378" t="s">
        <v>1231</v>
      </c>
      <c r="AD378">
        <v>101</v>
      </c>
      <c r="AE378" t="s">
        <v>1232</v>
      </c>
      <c r="AF378" s="10">
        <v>6503.27</v>
      </c>
      <c r="AG378" s="136">
        <f t="shared" si="5"/>
        <v>650327</v>
      </c>
      <c r="AH378" s="10">
        <v>6503.27</v>
      </c>
      <c r="AI378">
        <v>0</v>
      </c>
      <c r="AJ378">
        <v>0</v>
      </c>
      <c r="AK378">
        <v>0</v>
      </c>
      <c r="AL378">
        <v>0</v>
      </c>
    </row>
    <row r="379" spans="1:38">
      <c r="A379" t="s">
        <v>46</v>
      </c>
      <c r="B379" t="s">
        <v>47</v>
      </c>
      <c r="C379">
        <v>1000730</v>
      </c>
      <c r="D379" t="s">
        <v>1234</v>
      </c>
      <c r="E379">
        <v>6508473483</v>
      </c>
      <c r="F379">
        <v>60</v>
      </c>
      <c r="G379">
        <v>2001</v>
      </c>
      <c r="H379" t="s">
        <v>1223</v>
      </c>
      <c r="I379">
        <v>57</v>
      </c>
      <c r="J379" t="s">
        <v>1224</v>
      </c>
      <c r="K379" t="s">
        <v>1235</v>
      </c>
      <c r="L379">
        <v>570301003</v>
      </c>
      <c r="M379">
        <v>1206932</v>
      </c>
      <c r="N379" t="s">
        <v>1245</v>
      </c>
      <c r="O379" t="s">
        <v>1329</v>
      </c>
      <c r="P379">
        <v>11</v>
      </c>
      <c r="Q379" t="s">
        <v>1240</v>
      </c>
      <c r="R379">
        <v>50</v>
      </c>
      <c r="S379">
        <v>1</v>
      </c>
      <c r="T379" s="10">
        <v>6742.56</v>
      </c>
      <c r="U379" t="s">
        <v>1228</v>
      </c>
      <c r="V379" t="s">
        <v>1330</v>
      </c>
      <c r="W379" t="s">
        <v>1327</v>
      </c>
      <c r="X379">
        <v>11</v>
      </c>
      <c r="Y379" t="s">
        <v>1240</v>
      </c>
      <c r="Z379" s="10">
        <v>6742.56</v>
      </c>
      <c r="AA379" t="s">
        <v>1228</v>
      </c>
      <c r="AB379" t="s">
        <v>53</v>
      </c>
      <c r="AC379" t="s">
        <v>1231</v>
      </c>
      <c r="AD379">
        <v>101</v>
      </c>
      <c r="AE379" t="s">
        <v>1232</v>
      </c>
      <c r="AF379" s="10">
        <v>6742.56</v>
      </c>
      <c r="AG379" s="136">
        <f t="shared" si="5"/>
        <v>674256</v>
      </c>
      <c r="AH379" s="10">
        <v>6742.56</v>
      </c>
      <c r="AI379">
        <v>0</v>
      </c>
      <c r="AJ379">
        <v>0</v>
      </c>
      <c r="AK379">
        <v>0</v>
      </c>
      <c r="AL379">
        <v>0</v>
      </c>
    </row>
    <row r="380" spans="1:38">
      <c r="A380" t="s">
        <v>46</v>
      </c>
      <c r="B380" t="s">
        <v>47</v>
      </c>
      <c r="C380">
        <v>1000730</v>
      </c>
      <c r="D380" t="s">
        <v>1234</v>
      </c>
      <c r="E380">
        <v>6508473483</v>
      </c>
      <c r="F380">
        <v>70</v>
      </c>
      <c r="G380">
        <v>2001</v>
      </c>
      <c r="H380" t="s">
        <v>1223</v>
      </c>
      <c r="I380">
        <v>57</v>
      </c>
      <c r="J380" t="s">
        <v>1224</v>
      </c>
      <c r="K380" t="s">
        <v>1235</v>
      </c>
      <c r="L380">
        <v>570301003</v>
      </c>
      <c r="M380">
        <v>1206933</v>
      </c>
      <c r="N380" t="s">
        <v>1246</v>
      </c>
      <c r="O380" t="s">
        <v>1329</v>
      </c>
      <c r="P380">
        <v>5</v>
      </c>
      <c r="Q380" t="s">
        <v>1240</v>
      </c>
      <c r="R380">
        <v>176</v>
      </c>
      <c r="S380">
        <v>1</v>
      </c>
      <c r="T380" s="10">
        <v>4156.42</v>
      </c>
      <c r="U380" t="s">
        <v>1228</v>
      </c>
      <c r="V380" t="s">
        <v>1330</v>
      </c>
      <c r="W380" t="s">
        <v>1327</v>
      </c>
      <c r="X380">
        <v>5</v>
      </c>
      <c r="Y380" t="s">
        <v>1240</v>
      </c>
      <c r="Z380" s="10">
        <v>4156.42</v>
      </c>
      <c r="AA380" t="s">
        <v>1228</v>
      </c>
      <c r="AB380" t="s">
        <v>53</v>
      </c>
      <c r="AC380" t="s">
        <v>1231</v>
      </c>
      <c r="AD380">
        <v>101</v>
      </c>
      <c r="AE380" t="s">
        <v>1232</v>
      </c>
      <c r="AF380" s="10">
        <v>4156.42</v>
      </c>
      <c r="AG380" s="136">
        <f t="shared" si="5"/>
        <v>415642</v>
      </c>
      <c r="AH380" s="10">
        <v>4156.42</v>
      </c>
      <c r="AI380">
        <v>0</v>
      </c>
      <c r="AJ380">
        <v>0</v>
      </c>
      <c r="AK380">
        <v>0</v>
      </c>
      <c r="AL380">
        <v>0</v>
      </c>
    </row>
    <row r="381" spans="1:38">
      <c r="A381" t="s">
        <v>46</v>
      </c>
      <c r="B381" t="s">
        <v>47</v>
      </c>
      <c r="C381">
        <v>1000730</v>
      </c>
      <c r="D381" t="s">
        <v>1234</v>
      </c>
      <c r="E381">
        <v>6508473483</v>
      </c>
      <c r="F381">
        <v>80</v>
      </c>
      <c r="G381">
        <v>2001</v>
      </c>
      <c r="H381" t="s">
        <v>1223</v>
      </c>
      <c r="I381">
        <v>57</v>
      </c>
      <c r="J381" t="s">
        <v>1224</v>
      </c>
      <c r="K381" t="s">
        <v>1235</v>
      </c>
      <c r="L381">
        <v>570301003</v>
      </c>
      <c r="M381">
        <v>1252549</v>
      </c>
      <c r="N381" t="s">
        <v>1248</v>
      </c>
      <c r="O381" t="s">
        <v>1329</v>
      </c>
      <c r="P381">
        <v>2</v>
      </c>
      <c r="Q381" t="s">
        <v>1240</v>
      </c>
      <c r="R381">
        <v>35</v>
      </c>
      <c r="S381">
        <v>1</v>
      </c>
      <c r="T381" s="10">
        <v>2831.5</v>
      </c>
      <c r="U381" t="s">
        <v>1228</v>
      </c>
      <c r="V381" t="s">
        <v>1330</v>
      </c>
      <c r="W381" t="s">
        <v>1327</v>
      </c>
      <c r="X381">
        <v>2</v>
      </c>
      <c r="Y381" t="s">
        <v>1240</v>
      </c>
      <c r="Z381" s="10">
        <v>2831.5</v>
      </c>
      <c r="AA381" t="s">
        <v>1228</v>
      </c>
      <c r="AB381" t="s">
        <v>53</v>
      </c>
      <c r="AC381" t="s">
        <v>1231</v>
      </c>
      <c r="AD381">
        <v>101</v>
      </c>
      <c r="AE381" t="s">
        <v>1232</v>
      </c>
      <c r="AF381" s="10">
        <v>2831.5</v>
      </c>
      <c r="AG381" s="136">
        <f t="shared" si="5"/>
        <v>283150</v>
      </c>
      <c r="AH381" s="10">
        <v>2831.5</v>
      </c>
      <c r="AI381">
        <v>0</v>
      </c>
      <c r="AJ381">
        <v>0</v>
      </c>
      <c r="AK381">
        <v>0</v>
      </c>
      <c r="AL381">
        <v>0</v>
      </c>
    </row>
    <row r="382" spans="1:38">
      <c r="A382" t="s">
        <v>46</v>
      </c>
      <c r="B382" t="s">
        <v>47</v>
      </c>
      <c r="C382">
        <v>1000730</v>
      </c>
      <c r="D382" t="s">
        <v>1234</v>
      </c>
      <c r="E382">
        <v>6508473483</v>
      </c>
      <c r="F382">
        <v>90</v>
      </c>
      <c r="G382">
        <v>2001</v>
      </c>
      <c r="H382" t="s">
        <v>1223</v>
      </c>
      <c r="I382">
        <v>57</v>
      </c>
      <c r="J382" t="s">
        <v>1224</v>
      </c>
      <c r="K382" t="s">
        <v>1235</v>
      </c>
      <c r="L382">
        <v>570301003</v>
      </c>
      <c r="M382">
        <v>1415350</v>
      </c>
      <c r="N382" t="s">
        <v>1261</v>
      </c>
      <c r="O382" t="s">
        <v>1329</v>
      </c>
      <c r="P382">
        <v>1</v>
      </c>
      <c r="Q382" t="s">
        <v>1240</v>
      </c>
      <c r="R382">
        <v>31</v>
      </c>
      <c r="S382">
        <v>1</v>
      </c>
      <c r="T382" s="10">
        <v>1116</v>
      </c>
      <c r="U382" t="s">
        <v>1228</v>
      </c>
      <c r="V382" t="s">
        <v>1330</v>
      </c>
      <c r="W382" t="s">
        <v>1327</v>
      </c>
      <c r="X382">
        <v>1</v>
      </c>
      <c r="Y382" t="s">
        <v>1240</v>
      </c>
      <c r="Z382" s="10">
        <v>1116</v>
      </c>
      <c r="AA382" t="s">
        <v>1228</v>
      </c>
      <c r="AB382" t="s">
        <v>53</v>
      </c>
      <c r="AC382" t="s">
        <v>1231</v>
      </c>
      <c r="AD382">
        <v>101</v>
      </c>
      <c r="AE382" t="s">
        <v>1232</v>
      </c>
      <c r="AF382" s="10">
        <v>1116</v>
      </c>
      <c r="AG382" s="136">
        <f t="shared" si="5"/>
        <v>111600</v>
      </c>
      <c r="AH382" s="10">
        <v>1116</v>
      </c>
      <c r="AI382">
        <v>0</v>
      </c>
      <c r="AJ382">
        <v>0</v>
      </c>
      <c r="AK382">
        <v>0</v>
      </c>
      <c r="AL382">
        <v>0</v>
      </c>
    </row>
    <row r="383" spans="1:38">
      <c r="A383" t="s">
        <v>46</v>
      </c>
      <c r="B383" t="s">
        <v>47</v>
      </c>
      <c r="C383">
        <v>1000730</v>
      </c>
      <c r="D383" t="s">
        <v>1222</v>
      </c>
      <c r="E383">
        <v>6508481678</v>
      </c>
      <c r="F383">
        <v>10</v>
      </c>
      <c r="G383">
        <v>2001</v>
      </c>
      <c r="H383" t="s">
        <v>1223</v>
      </c>
      <c r="I383">
        <v>49</v>
      </c>
      <c r="J383" t="s">
        <v>1224</v>
      </c>
      <c r="K383" t="s">
        <v>1225</v>
      </c>
      <c r="L383">
        <v>490604004</v>
      </c>
      <c r="M383">
        <v>1257819</v>
      </c>
      <c r="N383" t="s">
        <v>1226</v>
      </c>
      <c r="O383" t="s">
        <v>1328</v>
      </c>
      <c r="P383">
        <v>1</v>
      </c>
      <c r="Q383" t="s">
        <v>103</v>
      </c>
      <c r="R383">
        <v>27</v>
      </c>
      <c r="S383">
        <v>1</v>
      </c>
      <c r="T383" s="10">
        <v>3240</v>
      </c>
      <c r="U383" t="s">
        <v>1228</v>
      </c>
      <c r="V383" t="s">
        <v>1331</v>
      </c>
      <c r="W383" t="s">
        <v>1233</v>
      </c>
      <c r="X383">
        <v>0</v>
      </c>
      <c r="Y383" t="s">
        <v>103</v>
      </c>
      <c r="Z383">
        <v>0</v>
      </c>
      <c r="AA383" t="s">
        <v>1228</v>
      </c>
      <c r="AB383" t="s">
        <v>53</v>
      </c>
      <c r="AC383" t="s">
        <v>826</v>
      </c>
      <c r="AD383" t="s">
        <v>1253</v>
      </c>
      <c r="AE383" t="s">
        <v>1253</v>
      </c>
      <c r="AF383" s="10">
        <v>3240</v>
      </c>
      <c r="AG383" s="136">
        <f t="shared" si="5"/>
        <v>324000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>
      <c r="A384" t="s">
        <v>46</v>
      </c>
      <c r="B384" t="s">
        <v>47</v>
      </c>
      <c r="C384">
        <v>1000730</v>
      </c>
      <c r="D384" t="s">
        <v>1222</v>
      </c>
      <c r="E384">
        <v>6508481678</v>
      </c>
      <c r="F384">
        <v>11</v>
      </c>
      <c r="G384">
        <v>2001</v>
      </c>
      <c r="H384" t="s">
        <v>1223</v>
      </c>
      <c r="I384">
        <v>49</v>
      </c>
      <c r="J384" t="s">
        <v>1224</v>
      </c>
      <c r="K384" t="s">
        <v>1225</v>
      </c>
      <c r="L384">
        <v>490604004</v>
      </c>
      <c r="M384">
        <v>1257819</v>
      </c>
      <c r="N384" t="s">
        <v>1226</v>
      </c>
      <c r="O384" t="s">
        <v>1328</v>
      </c>
      <c r="P384">
        <v>1</v>
      </c>
      <c r="Q384" t="s">
        <v>103</v>
      </c>
      <c r="R384">
        <v>1</v>
      </c>
      <c r="S384">
        <v>1</v>
      </c>
      <c r="T384">
        <v>0</v>
      </c>
      <c r="U384" t="s">
        <v>1228</v>
      </c>
      <c r="V384" t="s">
        <v>1331</v>
      </c>
      <c r="W384" t="s">
        <v>1233</v>
      </c>
      <c r="X384">
        <v>0</v>
      </c>
      <c r="Y384" t="s">
        <v>103</v>
      </c>
      <c r="Z384">
        <v>0</v>
      </c>
      <c r="AA384" t="s">
        <v>1228</v>
      </c>
      <c r="AB384" t="s">
        <v>53</v>
      </c>
      <c r="AC384" t="s">
        <v>826</v>
      </c>
      <c r="AD384" t="s">
        <v>1253</v>
      </c>
      <c r="AE384" t="s">
        <v>1253</v>
      </c>
      <c r="AF384">
        <v>0</v>
      </c>
      <c r="AG384" s="136">
        <f t="shared" si="5"/>
        <v>0</v>
      </c>
      <c r="AH384">
        <v>0</v>
      </c>
      <c r="AI384">
        <v>0</v>
      </c>
      <c r="AJ384">
        <v>0</v>
      </c>
      <c r="AK384">
        <v>0</v>
      </c>
      <c r="AL384">
        <v>0</v>
      </c>
    </row>
    <row r="385" spans="1:38">
      <c r="A385" t="s">
        <v>46</v>
      </c>
      <c r="B385" t="s">
        <v>47</v>
      </c>
      <c r="C385">
        <v>1000730</v>
      </c>
      <c r="D385" t="s">
        <v>1222</v>
      </c>
      <c r="E385">
        <v>6508481680</v>
      </c>
      <c r="F385">
        <v>10</v>
      </c>
      <c r="G385">
        <v>2001</v>
      </c>
      <c r="H385" t="s">
        <v>1223</v>
      </c>
      <c r="I385">
        <v>49</v>
      </c>
      <c r="J385" t="s">
        <v>1224</v>
      </c>
      <c r="K385" t="s">
        <v>1225</v>
      </c>
      <c r="L385">
        <v>490604004</v>
      </c>
      <c r="M385">
        <v>1257819</v>
      </c>
      <c r="N385" t="s">
        <v>1226</v>
      </c>
      <c r="O385" t="s">
        <v>1328</v>
      </c>
      <c r="P385">
        <v>2</v>
      </c>
      <c r="Q385" t="s">
        <v>103</v>
      </c>
      <c r="R385">
        <v>27</v>
      </c>
      <c r="S385">
        <v>1</v>
      </c>
      <c r="T385" s="10">
        <v>6480</v>
      </c>
      <c r="U385" t="s">
        <v>1228</v>
      </c>
      <c r="V385" t="s">
        <v>1331</v>
      </c>
      <c r="W385" t="s">
        <v>1332</v>
      </c>
      <c r="X385">
        <v>2</v>
      </c>
      <c r="Y385" t="s">
        <v>103</v>
      </c>
      <c r="Z385" s="10">
        <v>6480</v>
      </c>
      <c r="AA385" t="s">
        <v>1228</v>
      </c>
      <c r="AB385" t="s">
        <v>53</v>
      </c>
      <c r="AC385" t="s">
        <v>1231</v>
      </c>
      <c r="AD385">
        <v>101</v>
      </c>
      <c r="AE385" t="s">
        <v>1232</v>
      </c>
      <c r="AF385" s="10">
        <v>6480</v>
      </c>
      <c r="AG385" s="136">
        <f t="shared" si="5"/>
        <v>648000</v>
      </c>
      <c r="AH385" s="10">
        <v>6480</v>
      </c>
      <c r="AI385">
        <v>0</v>
      </c>
      <c r="AJ385">
        <v>0</v>
      </c>
      <c r="AK385">
        <v>0</v>
      </c>
      <c r="AL385">
        <v>0</v>
      </c>
    </row>
    <row r="386" spans="1:38">
      <c r="A386" t="s">
        <v>46</v>
      </c>
      <c r="B386" t="s">
        <v>47</v>
      </c>
      <c r="C386">
        <v>1000730</v>
      </c>
      <c r="D386" t="s">
        <v>1222</v>
      </c>
      <c r="E386">
        <v>6508481680</v>
      </c>
      <c r="F386">
        <v>11</v>
      </c>
      <c r="G386">
        <v>2001</v>
      </c>
      <c r="H386" t="s">
        <v>1223</v>
      </c>
      <c r="I386">
        <v>49</v>
      </c>
      <c r="J386" t="s">
        <v>1224</v>
      </c>
      <c r="K386" t="s">
        <v>1225</v>
      </c>
      <c r="L386">
        <v>490604004</v>
      </c>
      <c r="M386">
        <v>1257819</v>
      </c>
      <c r="N386" t="s">
        <v>1226</v>
      </c>
      <c r="O386" t="s">
        <v>1328</v>
      </c>
      <c r="P386">
        <v>1</v>
      </c>
      <c r="Q386" t="s">
        <v>103</v>
      </c>
      <c r="R386">
        <v>1</v>
      </c>
      <c r="S386">
        <v>1</v>
      </c>
      <c r="T386">
        <v>0</v>
      </c>
      <c r="U386" t="s">
        <v>1228</v>
      </c>
      <c r="V386" t="s">
        <v>1331</v>
      </c>
      <c r="W386" t="s">
        <v>1233</v>
      </c>
      <c r="X386">
        <v>0</v>
      </c>
      <c r="Y386" t="s">
        <v>103</v>
      </c>
      <c r="Z386">
        <v>0</v>
      </c>
      <c r="AA386" t="s">
        <v>1228</v>
      </c>
      <c r="AB386" t="s">
        <v>53</v>
      </c>
      <c r="AC386" t="s">
        <v>1231</v>
      </c>
      <c r="AD386">
        <v>101</v>
      </c>
      <c r="AE386" t="s">
        <v>1232</v>
      </c>
      <c r="AF386">
        <v>0</v>
      </c>
      <c r="AG386" s="136">
        <f t="shared" si="5"/>
        <v>0</v>
      </c>
      <c r="AH386">
        <v>0</v>
      </c>
      <c r="AI386">
        <v>0</v>
      </c>
      <c r="AJ386">
        <v>0</v>
      </c>
      <c r="AK386">
        <v>0</v>
      </c>
      <c r="AL386">
        <v>0</v>
      </c>
    </row>
    <row r="387" spans="1:38">
      <c r="A387" t="s">
        <v>46</v>
      </c>
      <c r="B387" t="s">
        <v>47</v>
      </c>
      <c r="C387">
        <v>1000730</v>
      </c>
      <c r="D387" t="s">
        <v>1222</v>
      </c>
      <c r="E387">
        <v>6508481680</v>
      </c>
      <c r="F387">
        <v>12</v>
      </c>
      <c r="G387">
        <v>2001</v>
      </c>
      <c r="H387" t="s">
        <v>1223</v>
      </c>
      <c r="I387">
        <v>49</v>
      </c>
      <c r="J387" t="s">
        <v>1224</v>
      </c>
      <c r="K387" t="s">
        <v>1225</v>
      </c>
      <c r="L387">
        <v>490604004</v>
      </c>
      <c r="M387">
        <v>1257819</v>
      </c>
      <c r="N387" t="s">
        <v>1226</v>
      </c>
      <c r="O387" t="s">
        <v>1328</v>
      </c>
      <c r="P387">
        <v>1</v>
      </c>
      <c r="Q387" t="s">
        <v>103</v>
      </c>
      <c r="R387">
        <v>1</v>
      </c>
      <c r="S387">
        <v>1</v>
      </c>
      <c r="T387">
        <v>0</v>
      </c>
      <c r="U387" t="s">
        <v>1228</v>
      </c>
      <c r="V387" t="s">
        <v>1331</v>
      </c>
      <c r="W387" t="s">
        <v>1233</v>
      </c>
      <c r="X387">
        <v>0</v>
      </c>
      <c r="Y387" t="s">
        <v>103</v>
      </c>
      <c r="Z387">
        <v>0</v>
      </c>
      <c r="AA387" t="s">
        <v>1228</v>
      </c>
      <c r="AB387" t="s">
        <v>53</v>
      </c>
      <c r="AC387" t="s">
        <v>1231</v>
      </c>
      <c r="AD387">
        <v>101</v>
      </c>
      <c r="AE387" t="s">
        <v>1232</v>
      </c>
      <c r="AF387">
        <v>0</v>
      </c>
      <c r="AG387" s="136">
        <f t="shared" ref="AG387:AG450" si="6">+AF387*100</f>
        <v>0</v>
      </c>
      <c r="AH387">
        <v>0</v>
      </c>
      <c r="AI387">
        <v>0</v>
      </c>
      <c r="AJ387">
        <v>0</v>
      </c>
      <c r="AK387">
        <v>0</v>
      </c>
      <c r="AL387">
        <v>0</v>
      </c>
    </row>
    <row r="388" spans="1:38">
      <c r="A388" t="s">
        <v>46</v>
      </c>
      <c r="B388" t="s">
        <v>47</v>
      </c>
      <c r="C388">
        <v>1000730</v>
      </c>
      <c r="D388" t="s">
        <v>1234</v>
      </c>
      <c r="E388">
        <v>6508481943</v>
      </c>
      <c r="F388">
        <v>10</v>
      </c>
      <c r="G388">
        <v>2001</v>
      </c>
      <c r="H388" t="s">
        <v>1223</v>
      </c>
      <c r="I388">
        <v>57</v>
      </c>
      <c r="J388" t="s">
        <v>1224</v>
      </c>
      <c r="K388" t="s">
        <v>1235</v>
      </c>
      <c r="L388">
        <v>570301003</v>
      </c>
      <c r="M388">
        <v>107162</v>
      </c>
      <c r="N388" t="s">
        <v>1236</v>
      </c>
      <c r="O388" t="s">
        <v>1328</v>
      </c>
      <c r="P388">
        <v>2</v>
      </c>
      <c r="Q388" t="s">
        <v>110</v>
      </c>
      <c r="R388">
        <v>14</v>
      </c>
      <c r="S388">
        <v>1</v>
      </c>
      <c r="T388" s="10">
        <v>2301.04</v>
      </c>
      <c r="U388" t="s">
        <v>1228</v>
      </c>
      <c r="V388" t="s">
        <v>1331</v>
      </c>
      <c r="W388" t="s">
        <v>1233</v>
      </c>
      <c r="X388">
        <v>0</v>
      </c>
      <c r="Y388" t="s">
        <v>110</v>
      </c>
      <c r="Z388">
        <v>0</v>
      </c>
      <c r="AA388" t="s">
        <v>1228</v>
      </c>
      <c r="AB388" t="s">
        <v>53</v>
      </c>
      <c r="AC388" t="s">
        <v>1243</v>
      </c>
      <c r="AD388" t="s">
        <v>1253</v>
      </c>
      <c r="AE388" t="s">
        <v>1253</v>
      </c>
      <c r="AF388" s="10">
        <v>2301.04</v>
      </c>
      <c r="AG388" s="136">
        <f t="shared" si="6"/>
        <v>230104</v>
      </c>
      <c r="AH388">
        <v>0</v>
      </c>
      <c r="AI388">
        <v>0</v>
      </c>
      <c r="AJ388">
        <v>0</v>
      </c>
      <c r="AK388">
        <v>0</v>
      </c>
      <c r="AL388">
        <v>0</v>
      </c>
    </row>
    <row r="389" spans="1:38">
      <c r="A389" t="s">
        <v>46</v>
      </c>
      <c r="B389" t="s">
        <v>47</v>
      </c>
      <c r="C389">
        <v>1000730</v>
      </c>
      <c r="D389" t="s">
        <v>1234</v>
      </c>
      <c r="E389">
        <v>6508481943</v>
      </c>
      <c r="F389">
        <v>20</v>
      </c>
      <c r="G389">
        <v>2001</v>
      </c>
      <c r="H389" t="s">
        <v>1223</v>
      </c>
      <c r="I389">
        <v>57</v>
      </c>
      <c r="J389" t="s">
        <v>1224</v>
      </c>
      <c r="K389" t="s">
        <v>1235</v>
      </c>
      <c r="L389">
        <v>570301003</v>
      </c>
      <c r="M389">
        <v>225516</v>
      </c>
      <c r="N389" t="s">
        <v>1238</v>
      </c>
      <c r="O389" t="s">
        <v>1328</v>
      </c>
      <c r="P389">
        <v>4</v>
      </c>
      <c r="Q389" t="s">
        <v>110</v>
      </c>
      <c r="R389">
        <v>21</v>
      </c>
      <c r="S389">
        <v>1</v>
      </c>
      <c r="T389" s="10">
        <v>6017.76</v>
      </c>
      <c r="U389" t="s">
        <v>1228</v>
      </c>
      <c r="V389" t="s">
        <v>1331</v>
      </c>
      <c r="W389" t="s">
        <v>1333</v>
      </c>
      <c r="X389">
        <v>4</v>
      </c>
      <c r="Y389" t="s">
        <v>110</v>
      </c>
      <c r="Z389" s="10">
        <v>6017.76</v>
      </c>
      <c r="AA389" t="s">
        <v>1228</v>
      </c>
      <c r="AB389" t="s">
        <v>53</v>
      </c>
      <c r="AC389" t="s">
        <v>1231</v>
      </c>
      <c r="AD389">
        <v>101</v>
      </c>
      <c r="AE389" t="s">
        <v>1232</v>
      </c>
      <c r="AF389" s="10">
        <v>6017.76</v>
      </c>
      <c r="AG389" s="136">
        <f t="shared" si="6"/>
        <v>601776</v>
      </c>
      <c r="AH389" s="10">
        <v>6017.76</v>
      </c>
      <c r="AI389">
        <v>0</v>
      </c>
      <c r="AJ389">
        <v>0</v>
      </c>
      <c r="AK389">
        <v>0</v>
      </c>
      <c r="AL389">
        <v>0</v>
      </c>
    </row>
    <row r="390" spans="1:38">
      <c r="A390" t="s">
        <v>46</v>
      </c>
      <c r="B390" t="s">
        <v>47</v>
      </c>
      <c r="C390">
        <v>1000730</v>
      </c>
      <c r="D390" t="s">
        <v>1234</v>
      </c>
      <c r="E390">
        <v>6508481943</v>
      </c>
      <c r="F390">
        <v>30</v>
      </c>
      <c r="G390">
        <v>2001</v>
      </c>
      <c r="H390" t="s">
        <v>1223</v>
      </c>
      <c r="I390">
        <v>57</v>
      </c>
      <c r="J390" t="s">
        <v>1224</v>
      </c>
      <c r="K390" t="s">
        <v>1235</v>
      </c>
      <c r="L390">
        <v>570301003</v>
      </c>
      <c r="M390">
        <v>1206928</v>
      </c>
      <c r="N390" t="s">
        <v>1239</v>
      </c>
      <c r="O390" t="s">
        <v>1328</v>
      </c>
      <c r="P390">
        <v>30</v>
      </c>
      <c r="Q390" t="s">
        <v>1240</v>
      </c>
      <c r="R390">
        <v>115</v>
      </c>
      <c r="S390">
        <v>1</v>
      </c>
      <c r="T390" s="10">
        <v>25038.720000000001</v>
      </c>
      <c r="U390" t="s">
        <v>1228</v>
      </c>
      <c r="V390" t="s">
        <v>1331</v>
      </c>
      <c r="W390" t="s">
        <v>1333</v>
      </c>
      <c r="X390">
        <v>30</v>
      </c>
      <c r="Y390" t="s">
        <v>1240</v>
      </c>
      <c r="Z390" s="10">
        <v>25038.720000000001</v>
      </c>
      <c r="AA390" t="s">
        <v>1228</v>
      </c>
      <c r="AB390" t="s">
        <v>53</v>
      </c>
      <c r="AC390" t="s">
        <v>1231</v>
      </c>
      <c r="AD390">
        <v>101</v>
      </c>
      <c r="AE390" t="s">
        <v>1232</v>
      </c>
      <c r="AF390" s="10">
        <v>25038.720000000001</v>
      </c>
      <c r="AG390" s="136">
        <f t="shared" si="6"/>
        <v>2503872</v>
      </c>
      <c r="AH390" s="10">
        <v>25038.720000000001</v>
      </c>
      <c r="AI390">
        <v>0</v>
      </c>
      <c r="AJ390">
        <v>0</v>
      </c>
      <c r="AK390">
        <v>0</v>
      </c>
      <c r="AL390">
        <v>0</v>
      </c>
    </row>
    <row r="391" spans="1:38">
      <c r="A391" t="s">
        <v>46</v>
      </c>
      <c r="B391" t="s">
        <v>47</v>
      </c>
      <c r="C391">
        <v>1000730</v>
      </c>
      <c r="D391" t="s">
        <v>1234</v>
      </c>
      <c r="E391">
        <v>6508481943</v>
      </c>
      <c r="F391">
        <v>40</v>
      </c>
      <c r="G391">
        <v>2001</v>
      </c>
      <c r="H391" t="s">
        <v>1223</v>
      </c>
      <c r="I391">
        <v>57</v>
      </c>
      <c r="J391" t="s">
        <v>1224</v>
      </c>
      <c r="K391" t="s">
        <v>1235</v>
      </c>
      <c r="L391">
        <v>570301003</v>
      </c>
      <c r="M391">
        <v>1206929</v>
      </c>
      <c r="N391" t="s">
        <v>1241</v>
      </c>
      <c r="O391" t="s">
        <v>1328</v>
      </c>
      <c r="P391">
        <v>20</v>
      </c>
      <c r="Q391" t="s">
        <v>1240</v>
      </c>
      <c r="R391">
        <v>48</v>
      </c>
      <c r="S391">
        <v>1</v>
      </c>
      <c r="T391" s="10">
        <v>13206.53</v>
      </c>
      <c r="U391" t="s">
        <v>1228</v>
      </c>
      <c r="V391" t="s">
        <v>1331</v>
      </c>
      <c r="W391" t="s">
        <v>1333</v>
      </c>
      <c r="X391">
        <v>20</v>
      </c>
      <c r="Y391" t="s">
        <v>1240</v>
      </c>
      <c r="Z391" s="10">
        <v>13206.53</v>
      </c>
      <c r="AA391" t="s">
        <v>1228</v>
      </c>
      <c r="AB391" t="s">
        <v>53</v>
      </c>
      <c r="AC391" t="s">
        <v>1231</v>
      </c>
      <c r="AD391">
        <v>101</v>
      </c>
      <c r="AE391" t="s">
        <v>1232</v>
      </c>
      <c r="AF391" s="10">
        <v>13206.53</v>
      </c>
      <c r="AG391" s="136">
        <f t="shared" si="6"/>
        <v>1320653</v>
      </c>
      <c r="AH391" s="10">
        <v>13206.53</v>
      </c>
      <c r="AI391">
        <v>0</v>
      </c>
      <c r="AJ391">
        <v>0</v>
      </c>
      <c r="AK391">
        <v>0</v>
      </c>
      <c r="AL391">
        <v>0</v>
      </c>
    </row>
    <row r="392" spans="1:38">
      <c r="A392" t="s">
        <v>46</v>
      </c>
      <c r="B392" t="s">
        <v>47</v>
      </c>
      <c r="C392">
        <v>1000730</v>
      </c>
      <c r="D392" t="s">
        <v>1234</v>
      </c>
      <c r="E392">
        <v>6508481943</v>
      </c>
      <c r="F392">
        <v>50</v>
      </c>
      <c r="G392">
        <v>2001</v>
      </c>
      <c r="H392" t="s">
        <v>1223</v>
      </c>
      <c r="I392">
        <v>57</v>
      </c>
      <c r="J392" t="s">
        <v>1224</v>
      </c>
      <c r="K392" t="s">
        <v>1235</v>
      </c>
      <c r="L392">
        <v>570301003</v>
      </c>
      <c r="M392">
        <v>1206930</v>
      </c>
      <c r="N392" t="s">
        <v>1242</v>
      </c>
      <c r="O392" t="s">
        <v>1328</v>
      </c>
      <c r="P392">
        <v>6</v>
      </c>
      <c r="Q392" t="s">
        <v>1240</v>
      </c>
      <c r="R392">
        <v>95</v>
      </c>
      <c r="S392">
        <v>1</v>
      </c>
      <c r="T392" s="10">
        <v>5143.68</v>
      </c>
      <c r="U392" t="s">
        <v>1228</v>
      </c>
      <c r="V392" t="s">
        <v>1331</v>
      </c>
      <c r="W392" t="s">
        <v>1333</v>
      </c>
      <c r="X392">
        <v>6</v>
      </c>
      <c r="Y392" t="s">
        <v>1240</v>
      </c>
      <c r="Z392" s="10">
        <v>5143.68</v>
      </c>
      <c r="AA392" t="s">
        <v>1228</v>
      </c>
      <c r="AB392" t="s">
        <v>53</v>
      </c>
      <c r="AC392" t="s">
        <v>1231</v>
      </c>
      <c r="AD392">
        <v>101</v>
      </c>
      <c r="AE392" t="s">
        <v>1232</v>
      </c>
      <c r="AF392" s="10">
        <v>5143.68</v>
      </c>
      <c r="AG392" s="136">
        <f t="shared" si="6"/>
        <v>514368</v>
      </c>
      <c r="AH392" s="10">
        <v>5143.68</v>
      </c>
      <c r="AI392">
        <v>0</v>
      </c>
      <c r="AJ392">
        <v>0</v>
      </c>
      <c r="AK392">
        <v>0</v>
      </c>
      <c r="AL392">
        <v>0</v>
      </c>
    </row>
    <row r="393" spans="1:38">
      <c r="A393" t="s">
        <v>46</v>
      </c>
      <c r="B393" t="s">
        <v>47</v>
      </c>
      <c r="C393">
        <v>1000730</v>
      </c>
      <c r="D393" t="s">
        <v>1234</v>
      </c>
      <c r="E393">
        <v>6508481943</v>
      </c>
      <c r="F393">
        <v>60</v>
      </c>
      <c r="G393">
        <v>2001</v>
      </c>
      <c r="H393" t="s">
        <v>1223</v>
      </c>
      <c r="I393">
        <v>57</v>
      </c>
      <c r="J393" t="s">
        <v>1224</v>
      </c>
      <c r="K393" t="s">
        <v>1235</v>
      </c>
      <c r="L393">
        <v>570301003</v>
      </c>
      <c r="M393">
        <v>1206931</v>
      </c>
      <c r="N393" t="s">
        <v>1244</v>
      </c>
      <c r="O393" t="s">
        <v>1328</v>
      </c>
      <c r="P393">
        <v>15</v>
      </c>
      <c r="Q393" t="s">
        <v>1240</v>
      </c>
      <c r="R393">
        <v>48</v>
      </c>
      <c r="S393">
        <v>1</v>
      </c>
      <c r="T393" s="10">
        <v>8868.1</v>
      </c>
      <c r="U393" t="s">
        <v>1228</v>
      </c>
      <c r="V393" t="s">
        <v>1331</v>
      </c>
      <c r="W393" t="s">
        <v>1333</v>
      </c>
      <c r="X393">
        <v>15</v>
      </c>
      <c r="Y393" t="s">
        <v>1240</v>
      </c>
      <c r="Z393" s="10">
        <v>8868.1</v>
      </c>
      <c r="AA393" t="s">
        <v>1228</v>
      </c>
      <c r="AB393" t="s">
        <v>53</v>
      </c>
      <c r="AC393" t="s">
        <v>1231</v>
      </c>
      <c r="AD393">
        <v>101</v>
      </c>
      <c r="AE393" t="s">
        <v>1232</v>
      </c>
      <c r="AF393" s="10">
        <v>8868.1</v>
      </c>
      <c r="AG393" s="136">
        <f t="shared" si="6"/>
        <v>886810</v>
      </c>
      <c r="AH393" s="10">
        <v>8868.1</v>
      </c>
      <c r="AI393">
        <v>0</v>
      </c>
      <c r="AJ393">
        <v>0</v>
      </c>
      <c r="AK393">
        <v>0</v>
      </c>
      <c r="AL393">
        <v>0</v>
      </c>
    </row>
    <row r="394" spans="1:38">
      <c r="A394" t="s">
        <v>46</v>
      </c>
      <c r="B394" t="s">
        <v>47</v>
      </c>
      <c r="C394">
        <v>1000730</v>
      </c>
      <c r="D394" t="s">
        <v>1234</v>
      </c>
      <c r="E394">
        <v>6508481943</v>
      </c>
      <c r="F394">
        <v>70</v>
      </c>
      <c r="G394">
        <v>2001</v>
      </c>
      <c r="H394" t="s">
        <v>1223</v>
      </c>
      <c r="I394">
        <v>57</v>
      </c>
      <c r="J394" t="s">
        <v>1224</v>
      </c>
      <c r="K394" t="s">
        <v>1235</v>
      </c>
      <c r="L394">
        <v>570301003</v>
      </c>
      <c r="M394">
        <v>1206932</v>
      </c>
      <c r="N394" t="s">
        <v>1245</v>
      </c>
      <c r="O394" t="s">
        <v>1328</v>
      </c>
      <c r="P394">
        <v>8</v>
      </c>
      <c r="Q394" t="s">
        <v>1240</v>
      </c>
      <c r="R394">
        <v>50</v>
      </c>
      <c r="S394">
        <v>1</v>
      </c>
      <c r="T394" s="10">
        <v>4903.68</v>
      </c>
      <c r="U394" t="s">
        <v>1228</v>
      </c>
      <c r="V394" t="s">
        <v>1331</v>
      </c>
      <c r="W394" t="s">
        <v>1333</v>
      </c>
      <c r="X394">
        <v>8</v>
      </c>
      <c r="Y394" t="s">
        <v>1240</v>
      </c>
      <c r="Z394" s="10">
        <v>4903.68</v>
      </c>
      <c r="AA394" t="s">
        <v>1228</v>
      </c>
      <c r="AB394" t="s">
        <v>53</v>
      </c>
      <c r="AC394" t="s">
        <v>1231</v>
      </c>
      <c r="AD394">
        <v>101</v>
      </c>
      <c r="AE394" t="s">
        <v>1232</v>
      </c>
      <c r="AF394" s="10">
        <v>4903.68</v>
      </c>
      <c r="AG394" s="136">
        <f t="shared" si="6"/>
        <v>490368</v>
      </c>
      <c r="AH394" s="10">
        <v>4903.68</v>
      </c>
      <c r="AI394">
        <v>0</v>
      </c>
      <c r="AJ394">
        <v>0</v>
      </c>
      <c r="AK394">
        <v>0</v>
      </c>
      <c r="AL394">
        <v>0</v>
      </c>
    </row>
    <row r="395" spans="1:38">
      <c r="A395" t="s">
        <v>46</v>
      </c>
      <c r="B395" t="s">
        <v>47</v>
      </c>
      <c r="C395">
        <v>1000730</v>
      </c>
      <c r="D395" t="s">
        <v>1234</v>
      </c>
      <c r="E395">
        <v>6508481943</v>
      </c>
      <c r="F395">
        <v>80</v>
      </c>
      <c r="G395">
        <v>2001</v>
      </c>
      <c r="H395" t="s">
        <v>1223</v>
      </c>
      <c r="I395">
        <v>57</v>
      </c>
      <c r="J395" t="s">
        <v>1224</v>
      </c>
      <c r="K395" t="s">
        <v>1235</v>
      </c>
      <c r="L395">
        <v>570301003</v>
      </c>
      <c r="M395">
        <v>1206933</v>
      </c>
      <c r="N395" t="s">
        <v>1246</v>
      </c>
      <c r="O395" t="s">
        <v>1328</v>
      </c>
      <c r="P395">
        <v>3</v>
      </c>
      <c r="Q395" t="s">
        <v>1240</v>
      </c>
      <c r="R395">
        <v>176</v>
      </c>
      <c r="S395">
        <v>1</v>
      </c>
      <c r="T395" s="10">
        <v>2493.85</v>
      </c>
      <c r="U395" t="s">
        <v>1228</v>
      </c>
      <c r="V395" t="s">
        <v>1331</v>
      </c>
      <c r="W395" t="s">
        <v>1333</v>
      </c>
      <c r="X395">
        <v>3</v>
      </c>
      <c r="Y395" t="s">
        <v>1240</v>
      </c>
      <c r="Z395" s="10">
        <v>2493.85</v>
      </c>
      <c r="AA395" t="s">
        <v>1228</v>
      </c>
      <c r="AB395" t="s">
        <v>53</v>
      </c>
      <c r="AC395" t="s">
        <v>1231</v>
      </c>
      <c r="AD395">
        <v>101</v>
      </c>
      <c r="AE395" t="s">
        <v>1232</v>
      </c>
      <c r="AF395" s="10">
        <v>2493.85</v>
      </c>
      <c r="AG395" s="136">
        <f t="shared" si="6"/>
        <v>249385</v>
      </c>
      <c r="AH395" s="10">
        <v>2493.85</v>
      </c>
      <c r="AI395">
        <v>0</v>
      </c>
      <c r="AJ395">
        <v>0</v>
      </c>
      <c r="AK395">
        <v>0</v>
      </c>
      <c r="AL395">
        <v>0</v>
      </c>
    </row>
    <row r="396" spans="1:38">
      <c r="A396" t="s">
        <v>46</v>
      </c>
      <c r="B396" t="s">
        <v>47</v>
      </c>
      <c r="C396">
        <v>1000730</v>
      </c>
      <c r="D396" t="s">
        <v>1234</v>
      </c>
      <c r="E396">
        <v>6508481943</v>
      </c>
      <c r="F396">
        <v>90</v>
      </c>
      <c r="G396">
        <v>2001</v>
      </c>
      <c r="H396" t="s">
        <v>1223</v>
      </c>
      <c r="I396">
        <v>57</v>
      </c>
      <c r="J396" t="s">
        <v>1224</v>
      </c>
      <c r="K396" t="s">
        <v>1235</v>
      </c>
      <c r="L396">
        <v>570301003</v>
      </c>
      <c r="M396">
        <v>1252549</v>
      </c>
      <c r="N396" t="s">
        <v>1248</v>
      </c>
      <c r="O396" t="s">
        <v>1328</v>
      </c>
      <c r="P396">
        <v>2</v>
      </c>
      <c r="Q396" t="s">
        <v>1240</v>
      </c>
      <c r="R396">
        <v>35</v>
      </c>
      <c r="S396">
        <v>1</v>
      </c>
      <c r="T396" s="10">
        <v>2831.5</v>
      </c>
      <c r="U396" t="s">
        <v>1228</v>
      </c>
      <c r="V396" t="s">
        <v>1331</v>
      </c>
      <c r="W396" t="s">
        <v>1333</v>
      </c>
      <c r="X396">
        <v>2</v>
      </c>
      <c r="Y396" t="s">
        <v>1240</v>
      </c>
      <c r="Z396" s="10">
        <v>2831.5</v>
      </c>
      <c r="AA396" t="s">
        <v>1228</v>
      </c>
      <c r="AB396" t="s">
        <v>53</v>
      </c>
      <c r="AC396" t="s">
        <v>1231</v>
      </c>
      <c r="AD396">
        <v>101</v>
      </c>
      <c r="AE396" t="s">
        <v>1232</v>
      </c>
      <c r="AF396" s="10">
        <v>2831.5</v>
      </c>
      <c r="AG396" s="136">
        <f t="shared" si="6"/>
        <v>283150</v>
      </c>
      <c r="AH396" s="10">
        <v>2831.5</v>
      </c>
      <c r="AI396">
        <v>0</v>
      </c>
      <c r="AJ396">
        <v>0</v>
      </c>
      <c r="AK396">
        <v>0</v>
      </c>
      <c r="AL396">
        <v>0</v>
      </c>
    </row>
    <row r="397" spans="1:38">
      <c r="A397" t="s">
        <v>46</v>
      </c>
      <c r="B397" t="s">
        <v>47</v>
      </c>
      <c r="C397">
        <v>1000730</v>
      </c>
      <c r="D397" t="s">
        <v>1234</v>
      </c>
      <c r="E397">
        <v>6508492059</v>
      </c>
      <c r="F397">
        <v>10</v>
      </c>
      <c r="G397">
        <v>2001</v>
      </c>
      <c r="H397" t="s">
        <v>1223</v>
      </c>
      <c r="I397">
        <v>57</v>
      </c>
      <c r="J397" t="s">
        <v>1224</v>
      </c>
      <c r="K397" t="s">
        <v>1235</v>
      </c>
      <c r="L397">
        <v>570301003</v>
      </c>
      <c r="M397">
        <v>107162</v>
      </c>
      <c r="N397" t="s">
        <v>1236</v>
      </c>
      <c r="O397" t="s">
        <v>1331</v>
      </c>
      <c r="P397">
        <v>3</v>
      </c>
      <c r="Q397" t="s">
        <v>110</v>
      </c>
      <c r="R397">
        <v>14</v>
      </c>
      <c r="S397">
        <v>1</v>
      </c>
      <c r="T397" s="10">
        <v>3451.56</v>
      </c>
      <c r="U397" t="s">
        <v>1228</v>
      </c>
      <c r="V397" t="s">
        <v>1334</v>
      </c>
      <c r="W397" t="s">
        <v>1233</v>
      </c>
      <c r="X397">
        <v>0</v>
      </c>
      <c r="Y397" t="s">
        <v>110</v>
      </c>
      <c r="Z397">
        <v>0</v>
      </c>
      <c r="AA397" t="s">
        <v>1228</v>
      </c>
      <c r="AB397" t="s">
        <v>53</v>
      </c>
      <c r="AC397" t="s">
        <v>1243</v>
      </c>
      <c r="AD397" t="s">
        <v>1253</v>
      </c>
      <c r="AE397" t="s">
        <v>1253</v>
      </c>
      <c r="AF397" s="10">
        <v>3451.56</v>
      </c>
      <c r="AG397" s="136">
        <f t="shared" si="6"/>
        <v>345156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>
      <c r="A398" t="s">
        <v>46</v>
      </c>
      <c r="B398" t="s">
        <v>47</v>
      </c>
      <c r="C398">
        <v>1000730</v>
      </c>
      <c r="D398" t="s">
        <v>1234</v>
      </c>
      <c r="E398">
        <v>6508492059</v>
      </c>
      <c r="F398">
        <v>20</v>
      </c>
      <c r="G398">
        <v>2001</v>
      </c>
      <c r="H398" t="s">
        <v>1223</v>
      </c>
      <c r="I398">
        <v>57</v>
      </c>
      <c r="J398" t="s">
        <v>1224</v>
      </c>
      <c r="K398" t="s">
        <v>1235</v>
      </c>
      <c r="L398">
        <v>570301003</v>
      </c>
      <c r="M398">
        <v>225516</v>
      </c>
      <c r="N398" t="s">
        <v>1238</v>
      </c>
      <c r="O398" t="s">
        <v>1331</v>
      </c>
      <c r="P398">
        <v>2</v>
      </c>
      <c r="Q398" t="s">
        <v>110</v>
      </c>
      <c r="R398">
        <v>21</v>
      </c>
      <c r="S398">
        <v>1</v>
      </c>
      <c r="T398" s="10">
        <v>3008.88</v>
      </c>
      <c r="U398" t="s">
        <v>1228</v>
      </c>
      <c r="V398" t="s">
        <v>1334</v>
      </c>
      <c r="W398" t="s">
        <v>1335</v>
      </c>
      <c r="X398">
        <v>2</v>
      </c>
      <c r="Y398" t="s">
        <v>110</v>
      </c>
      <c r="Z398" s="10">
        <v>3008.88</v>
      </c>
      <c r="AA398" t="s">
        <v>1228</v>
      </c>
      <c r="AB398" t="s">
        <v>53</v>
      </c>
      <c r="AC398" t="s">
        <v>1231</v>
      </c>
      <c r="AD398">
        <v>101</v>
      </c>
      <c r="AE398" t="s">
        <v>1232</v>
      </c>
      <c r="AF398" s="10">
        <v>3008.88</v>
      </c>
      <c r="AG398" s="136">
        <f t="shared" si="6"/>
        <v>300888</v>
      </c>
      <c r="AH398" s="10">
        <v>3008.88</v>
      </c>
      <c r="AI398">
        <v>0</v>
      </c>
      <c r="AJ398">
        <v>0</v>
      </c>
      <c r="AK398">
        <v>0</v>
      </c>
      <c r="AL398">
        <v>0</v>
      </c>
    </row>
    <row r="399" spans="1:38">
      <c r="A399" t="s">
        <v>46</v>
      </c>
      <c r="B399" t="s">
        <v>47</v>
      </c>
      <c r="C399">
        <v>1000730</v>
      </c>
      <c r="D399" t="s">
        <v>1234</v>
      </c>
      <c r="E399">
        <v>6508492059</v>
      </c>
      <c r="F399">
        <v>30</v>
      </c>
      <c r="G399">
        <v>2001</v>
      </c>
      <c r="H399" t="s">
        <v>1223</v>
      </c>
      <c r="I399">
        <v>57</v>
      </c>
      <c r="J399" t="s">
        <v>1224</v>
      </c>
      <c r="K399" t="s">
        <v>1235</v>
      </c>
      <c r="L399">
        <v>570301003</v>
      </c>
      <c r="M399">
        <v>1206928</v>
      </c>
      <c r="N399" t="s">
        <v>1239</v>
      </c>
      <c r="O399" t="s">
        <v>1331</v>
      </c>
      <c r="P399">
        <v>22</v>
      </c>
      <c r="Q399" t="s">
        <v>1240</v>
      </c>
      <c r="R399">
        <v>115</v>
      </c>
      <c r="S399">
        <v>1</v>
      </c>
      <c r="T399" s="10">
        <v>18361.73</v>
      </c>
      <c r="U399" t="s">
        <v>1228</v>
      </c>
      <c r="V399" t="s">
        <v>1334</v>
      </c>
      <c r="W399" t="s">
        <v>1335</v>
      </c>
      <c r="X399">
        <v>22</v>
      </c>
      <c r="Y399" t="s">
        <v>1240</v>
      </c>
      <c r="Z399" s="10">
        <v>18361.73</v>
      </c>
      <c r="AA399" t="s">
        <v>1228</v>
      </c>
      <c r="AB399" t="s">
        <v>53</v>
      </c>
      <c r="AC399" t="s">
        <v>1231</v>
      </c>
      <c r="AD399">
        <v>101</v>
      </c>
      <c r="AE399" t="s">
        <v>1232</v>
      </c>
      <c r="AF399" s="10">
        <v>18361.73</v>
      </c>
      <c r="AG399" s="136">
        <f t="shared" si="6"/>
        <v>1836173</v>
      </c>
      <c r="AH399" s="10">
        <v>18361.73</v>
      </c>
      <c r="AI399">
        <v>0</v>
      </c>
      <c r="AJ399">
        <v>0</v>
      </c>
      <c r="AK399">
        <v>0</v>
      </c>
      <c r="AL399">
        <v>0</v>
      </c>
    </row>
    <row r="400" spans="1:38">
      <c r="A400" t="s">
        <v>46</v>
      </c>
      <c r="B400" t="s">
        <v>47</v>
      </c>
      <c r="C400">
        <v>1000730</v>
      </c>
      <c r="D400" t="s">
        <v>1234</v>
      </c>
      <c r="E400">
        <v>6508492059</v>
      </c>
      <c r="F400">
        <v>40</v>
      </c>
      <c r="G400">
        <v>2001</v>
      </c>
      <c r="H400" t="s">
        <v>1223</v>
      </c>
      <c r="I400">
        <v>57</v>
      </c>
      <c r="J400" t="s">
        <v>1224</v>
      </c>
      <c r="K400" t="s">
        <v>1235</v>
      </c>
      <c r="L400">
        <v>570301003</v>
      </c>
      <c r="M400">
        <v>1206929</v>
      </c>
      <c r="N400" t="s">
        <v>1241</v>
      </c>
      <c r="O400" t="s">
        <v>1331</v>
      </c>
      <c r="P400">
        <v>18</v>
      </c>
      <c r="Q400" t="s">
        <v>1240</v>
      </c>
      <c r="R400">
        <v>48</v>
      </c>
      <c r="S400">
        <v>1</v>
      </c>
      <c r="T400" s="10">
        <v>11885.88</v>
      </c>
      <c r="U400" t="s">
        <v>1228</v>
      </c>
      <c r="V400" t="s">
        <v>1334</v>
      </c>
      <c r="W400" t="s">
        <v>1335</v>
      </c>
      <c r="X400">
        <v>18</v>
      </c>
      <c r="Y400" t="s">
        <v>1240</v>
      </c>
      <c r="Z400" s="10">
        <v>11885.88</v>
      </c>
      <c r="AA400" t="s">
        <v>1228</v>
      </c>
      <c r="AB400" t="s">
        <v>53</v>
      </c>
      <c r="AC400" t="s">
        <v>1231</v>
      </c>
      <c r="AD400">
        <v>101</v>
      </c>
      <c r="AE400" t="s">
        <v>1232</v>
      </c>
      <c r="AF400" s="10">
        <v>11885.88</v>
      </c>
      <c r="AG400" s="136">
        <f t="shared" si="6"/>
        <v>1188588</v>
      </c>
      <c r="AH400" s="10">
        <v>11885.88</v>
      </c>
      <c r="AI400">
        <v>0</v>
      </c>
      <c r="AJ400">
        <v>0</v>
      </c>
      <c r="AK400">
        <v>0</v>
      </c>
      <c r="AL400">
        <v>0</v>
      </c>
    </row>
    <row r="401" spans="1:38">
      <c r="A401" t="s">
        <v>46</v>
      </c>
      <c r="B401" t="s">
        <v>47</v>
      </c>
      <c r="C401">
        <v>1000730</v>
      </c>
      <c r="D401" t="s">
        <v>1234</v>
      </c>
      <c r="E401">
        <v>6508492059</v>
      </c>
      <c r="F401">
        <v>50</v>
      </c>
      <c r="G401">
        <v>2001</v>
      </c>
      <c r="H401" t="s">
        <v>1223</v>
      </c>
      <c r="I401">
        <v>57</v>
      </c>
      <c r="J401" t="s">
        <v>1224</v>
      </c>
      <c r="K401" t="s">
        <v>1235</v>
      </c>
      <c r="L401">
        <v>570301003</v>
      </c>
      <c r="M401">
        <v>1206930</v>
      </c>
      <c r="N401" t="s">
        <v>1242</v>
      </c>
      <c r="O401" t="s">
        <v>1331</v>
      </c>
      <c r="P401">
        <v>3</v>
      </c>
      <c r="Q401" t="s">
        <v>1240</v>
      </c>
      <c r="R401">
        <v>95</v>
      </c>
      <c r="S401">
        <v>1</v>
      </c>
      <c r="T401" s="10">
        <v>2571.84</v>
      </c>
      <c r="U401" t="s">
        <v>1228</v>
      </c>
      <c r="V401" t="s">
        <v>1334</v>
      </c>
      <c r="W401" t="s">
        <v>1335</v>
      </c>
      <c r="X401">
        <v>3</v>
      </c>
      <c r="Y401" t="s">
        <v>1240</v>
      </c>
      <c r="Z401" s="10">
        <v>2571.84</v>
      </c>
      <c r="AA401" t="s">
        <v>1228</v>
      </c>
      <c r="AB401" t="s">
        <v>53</v>
      </c>
      <c r="AC401" t="s">
        <v>1231</v>
      </c>
      <c r="AD401">
        <v>101</v>
      </c>
      <c r="AE401" t="s">
        <v>1232</v>
      </c>
      <c r="AF401" s="10">
        <v>2571.84</v>
      </c>
      <c r="AG401" s="136">
        <f t="shared" si="6"/>
        <v>257184</v>
      </c>
      <c r="AH401" s="10">
        <v>2571.84</v>
      </c>
      <c r="AI401">
        <v>0</v>
      </c>
      <c r="AJ401">
        <v>0</v>
      </c>
      <c r="AK401">
        <v>0</v>
      </c>
      <c r="AL401">
        <v>0</v>
      </c>
    </row>
    <row r="402" spans="1:38">
      <c r="A402" t="s">
        <v>46</v>
      </c>
      <c r="B402" t="s">
        <v>47</v>
      </c>
      <c r="C402">
        <v>1000730</v>
      </c>
      <c r="D402" t="s">
        <v>1234</v>
      </c>
      <c r="E402">
        <v>6508492059</v>
      </c>
      <c r="F402">
        <v>60</v>
      </c>
      <c r="G402">
        <v>2001</v>
      </c>
      <c r="H402" t="s">
        <v>1223</v>
      </c>
      <c r="I402">
        <v>57</v>
      </c>
      <c r="J402" t="s">
        <v>1224</v>
      </c>
      <c r="K402" t="s">
        <v>1235</v>
      </c>
      <c r="L402">
        <v>570301003</v>
      </c>
      <c r="M402">
        <v>1206931</v>
      </c>
      <c r="N402" t="s">
        <v>1244</v>
      </c>
      <c r="O402" t="s">
        <v>1331</v>
      </c>
      <c r="P402">
        <v>13</v>
      </c>
      <c r="Q402" t="s">
        <v>1240</v>
      </c>
      <c r="R402">
        <v>48</v>
      </c>
      <c r="S402">
        <v>1</v>
      </c>
      <c r="T402" s="10">
        <v>7685.68</v>
      </c>
      <c r="U402" t="s">
        <v>1228</v>
      </c>
      <c r="V402" t="s">
        <v>1334</v>
      </c>
      <c r="W402" t="s">
        <v>1335</v>
      </c>
      <c r="X402">
        <v>13</v>
      </c>
      <c r="Y402" t="s">
        <v>1240</v>
      </c>
      <c r="Z402" s="10">
        <v>7685.68</v>
      </c>
      <c r="AA402" t="s">
        <v>1228</v>
      </c>
      <c r="AB402" t="s">
        <v>53</v>
      </c>
      <c r="AC402" t="s">
        <v>1231</v>
      </c>
      <c r="AD402">
        <v>101</v>
      </c>
      <c r="AE402" t="s">
        <v>1232</v>
      </c>
      <c r="AF402" s="10">
        <v>7685.68</v>
      </c>
      <c r="AG402" s="136">
        <f t="shared" si="6"/>
        <v>768568</v>
      </c>
      <c r="AH402" s="10">
        <v>7685.68</v>
      </c>
      <c r="AI402">
        <v>0</v>
      </c>
      <c r="AJ402">
        <v>0</v>
      </c>
      <c r="AK402">
        <v>0</v>
      </c>
      <c r="AL402">
        <v>0</v>
      </c>
    </row>
    <row r="403" spans="1:38">
      <c r="A403" t="s">
        <v>46</v>
      </c>
      <c r="B403" t="s">
        <v>47</v>
      </c>
      <c r="C403">
        <v>1000730</v>
      </c>
      <c r="D403" t="s">
        <v>1234</v>
      </c>
      <c r="E403">
        <v>6508492059</v>
      </c>
      <c r="F403">
        <v>70</v>
      </c>
      <c r="G403">
        <v>2001</v>
      </c>
      <c r="H403" t="s">
        <v>1223</v>
      </c>
      <c r="I403">
        <v>57</v>
      </c>
      <c r="J403" t="s">
        <v>1224</v>
      </c>
      <c r="K403" t="s">
        <v>1235</v>
      </c>
      <c r="L403">
        <v>570301003</v>
      </c>
      <c r="M403">
        <v>1206932</v>
      </c>
      <c r="N403" t="s">
        <v>1245</v>
      </c>
      <c r="O403" t="s">
        <v>1331</v>
      </c>
      <c r="P403">
        <v>23</v>
      </c>
      <c r="Q403" t="s">
        <v>1240</v>
      </c>
      <c r="R403">
        <v>50</v>
      </c>
      <c r="S403">
        <v>1</v>
      </c>
      <c r="T403" s="10">
        <v>14098.08</v>
      </c>
      <c r="U403" t="s">
        <v>1228</v>
      </c>
      <c r="V403" t="s">
        <v>1334</v>
      </c>
      <c r="W403" t="s">
        <v>1335</v>
      </c>
      <c r="X403">
        <v>23</v>
      </c>
      <c r="Y403" t="s">
        <v>1240</v>
      </c>
      <c r="Z403" s="10">
        <v>14098.08</v>
      </c>
      <c r="AA403" t="s">
        <v>1228</v>
      </c>
      <c r="AB403" t="s">
        <v>53</v>
      </c>
      <c r="AC403" t="s">
        <v>1231</v>
      </c>
      <c r="AD403">
        <v>101</v>
      </c>
      <c r="AE403" t="s">
        <v>1232</v>
      </c>
      <c r="AF403" s="10">
        <v>14098.08</v>
      </c>
      <c r="AG403" s="136">
        <f t="shared" si="6"/>
        <v>1409808</v>
      </c>
      <c r="AH403" s="10">
        <v>14098.08</v>
      </c>
      <c r="AI403">
        <v>0</v>
      </c>
      <c r="AJ403">
        <v>0</v>
      </c>
      <c r="AK403">
        <v>0</v>
      </c>
      <c r="AL403">
        <v>0</v>
      </c>
    </row>
    <row r="404" spans="1:38">
      <c r="A404" t="s">
        <v>46</v>
      </c>
      <c r="B404" t="s">
        <v>47</v>
      </c>
      <c r="C404">
        <v>1000730</v>
      </c>
      <c r="D404" t="s">
        <v>1234</v>
      </c>
      <c r="E404">
        <v>6508492059</v>
      </c>
      <c r="F404">
        <v>80</v>
      </c>
      <c r="G404">
        <v>2001</v>
      </c>
      <c r="H404" t="s">
        <v>1223</v>
      </c>
      <c r="I404">
        <v>57</v>
      </c>
      <c r="J404" t="s">
        <v>1224</v>
      </c>
      <c r="K404" t="s">
        <v>1235</v>
      </c>
      <c r="L404">
        <v>570301003</v>
      </c>
      <c r="M404">
        <v>1206933</v>
      </c>
      <c r="N404" t="s">
        <v>1246</v>
      </c>
      <c r="O404" t="s">
        <v>1331</v>
      </c>
      <c r="P404">
        <v>8</v>
      </c>
      <c r="Q404" t="s">
        <v>1240</v>
      </c>
      <c r="R404">
        <v>176</v>
      </c>
      <c r="S404">
        <v>1</v>
      </c>
      <c r="T404" s="10">
        <v>6650.27</v>
      </c>
      <c r="U404" t="s">
        <v>1228</v>
      </c>
      <c r="V404" t="s">
        <v>1334</v>
      </c>
      <c r="W404" t="s">
        <v>1335</v>
      </c>
      <c r="X404">
        <v>8</v>
      </c>
      <c r="Y404" t="s">
        <v>1240</v>
      </c>
      <c r="Z404" s="10">
        <v>6650.27</v>
      </c>
      <c r="AA404" t="s">
        <v>1228</v>
      </c>
      <c r="AB404" t="s">
        <v>53</v>
      </c>
      <c r="AC404" t="s">
        <v>1231</v>
      </c>
      <c r="AD404">
        <v>101</v>
      </c>
      <c r="AE404" t="s">
        <v>1232</v>
      </c>
      <c r="AF404" s="10">
        <v>6650.27</v>
      </c>
      <c r="AG404" s="136">
        <f t="shared" si="6"/>
        <v>665027</v>
      </c>
      <c r="AH404" s="10">
        <v>6650.27</v>
      </c>
      <c r="AI404">
        <v>0</v>
      </c>
      <c r="AJ404">
        <v>0</v>
      </c>
      <c r="AK404">
        <v>0</v>
      </c>
      <c r="AL404">
        <v>0</v>
      </c>
    </row>
    <row r="405" spans="1:38">
      <c r="A405" t="s">
        <v>46</v>
      </c>
      <c r="B405" t="s">
        <v>47</v>
      </c>
      <c r="C405">
        <v>1000730</v>
      </c>
      <c r="D405" t="s">
        <v>1234</v>
      </c>
      <c r="E405">
        <v>6508492059</v>
      </c>
      <c r="F405">
        <v>90</v>
      </c>
      <c r="G405">
        <v>2001</v>
      </c>
      <c r="H405" t="s">
        <v>1223</v>
      </c>
      <c r="I405">
        <v>57</v>
      </c>
      <c r="J405" t="s">
        <v>1224</v>
      </c>
      <c r="K405" t="s">
        <v>1235</v>
      </c>
      <c r="L405">
        <v>570301003</v>
      </c>
      <c r="M405">
        <v>1252549</v>
      </c>
      <c r="N405" t="s">
        <v>1248</v>
      </c>
      <c r="O405" t="s">
        <v>1331</v>
      </c>
      <c r="P405">
        <v>6</v>
      </c>
      <c r="Q405" t="s">
        <v>1240</v>
      </c>
      <c r="R405">
        <v>35</v>
      </c>
      <c r="S405">
        <v>1</v>
      </c>
      <c r="T405" s="10">
        <v>8494.5</v>
      </c>
      <c r="U405" t="s">
        <v>1228</v>
      </c>
      <c r="V405" t="s">
        <v>1334</v>
      </c>
      <c r="W405" t="s">
        <v>1335</v>
      </c>
      <c r="X405">
        <v>6</v>
      </c>
      <c r="Y405" t="s">
        <v>1240</v>
      </c>
      <c r="Z405" s="10">
        <v>8494.5</v>
      </c>
      <c r="AA405" t="s">
        <v>1228</v>
      </c>
      <c r="AB405" t="s">
        <v>53</v>
      </c>
      <c r="AC405" t="s">
        <v>1231</v>
      </c>
      <c r="AD405">
        <v>101</v>
      </c>
      <c r="AE405" t="s">
        <v>1232</v>
      </c>
      <c r="AF405" s="10">
        <v>8494.5</v>
      </c>
      <c r="AG405" s="136">
        <f t="shared" si="6"/>
        <v>849450</v>
      </c>
      <c r="AH405" s="10">
        <v>8494.5</v>
      </c>
      <c r="AI405">
        <v>0</v>
      </c>
      <c r="AJ405">
        <v>0</v>
      </c>
      <c r="AK405">
        <v>0</v>
      </c>
      <c r="AL405">
        <v>0</v>
      </c>
    </row>
    <row r="406" spans="1:38">
      <c r="A406" t="s">
        <v>46</v>
      </c>
      <c r="B406" t="s">
        <v>47</v>
      </c>
      <c r="C406">
        <v>1000730</v>
      </c>
      <c r="D406" t="s">
        <v>1234</v>
      </c>
      <c r="E406">
        <v>6508492059</v>
      </c>
      <c r="F406">
        <v>100</v>
      </c>
      <c r="G406">
        <v>2001</v>
      </c>
      <c r="H406" t="s">
        <v>1223</v>
      </c>
      <c r="I406">
        <v>57</v>
      </c>
      <c r="J406" t="s">
        <v>1224</v>
      </c>
      <c r="K406" t="s">
        <v>1235</v>
      </c>
      <c r="L406">
        <v>570301003</v>
      </c>
      <c r="M406">
        <v>1415350</v>
      </c>
      <c r="N406" t="s">
        <v>1261</v>
      </c>
      <c r="O406" t="s">
        <v>1331</v>
      </c>
      <c r="P406">
        <v>1</v>
      </c>
      <c r="Q406" t="s">
        <v>1240</v>
      </c>
      <c r="R406">
        <v>31</v>
      </c>
      <c r="S406">
        <v>1</v>
      </c>
      <c r="T406" s="10">
        <v>1116</v>
      </c>
      <c r="U406" t="s">
        <v>1228</v>
      </c>
      <c r="V406" t="s">
        <v>1334</v>
      </c>
      <c r="W406" t="s">
        <v>1335</v>
      </c>
      <c r="X406">
        <v>1</v>
      </c>
      <c r="Y406" t="s">
        <v>1240</v>
      </c>
      <c r="Z406" s="10">
        <v>1116</v>
      </c>
      <c r="AA406" t="s">
        <v>1228</v>
      </c>
      <c r="AB406" t="s">
        <v>53</v>
      </c>
      <c r="AC406" t="s">
        <v>1231</v>
      </c>
      <c r="AD406">
        <v>101</v>
      </c>
      <c r="AE406" t="s">
        <v>1232</v>
      </c>
      <c r="AF406" s="10">
        <v>1116</v>
      </c>
      <c r="AG406" s="136">
        <f t="shared" si="6"/>
        <v>111600</v>
      </c>
      <c r="AH406" s="10">
        <v>1116</v>
      </c>
      <c r="AI406">
        <v>0</v>
      </c>
      <c r="AJ406">
        <v>0</v>
      </c>
      <c r="AK406">
        <v>0</v>
      </c>
      <c r="AL406">
        <v>0</v>
      </c>
    </row>
    <row r="407" spans="1:38">
      <c r="A407" t="s">
        <v>46</v>
      </c>
      <c r="B407" t="s">
        <v>47</v>
      </c>
      <c r="C407">
        <v>1000730</v>
      </c>
      <c r="D407" t="s">
        <v>1222</v>
      </c>
      <c r="E407">
        <v>6508494852</v>
      </c>
      <c r="F407">
        <v>10</v>
      </c>
      <c r="G407">
        <v>2001</v>
      </c>
      <c r="H407" t="s">
        <v>1223</v>
      </c>
      <c r="I407">
        <v>49</v>
      </c>
      <c r="J407" t="s">
        <v>1224</v>
      </c>
      <c r="K407" t="s">
        <v>1225</v>
      </c>
      <c r="L407">
        <v>490604004</v>
      </c>
      <c r="M407">
        <v>1257819</v>
      </c>
      <c r="N407" t="s">
        <v>1226</v>
      </c>
      <c r="O407" t="s">
        <v>1336</v>
      </c>
      <c r="P407">
        <v>3</v>
      </c>
      <c r="Q407" t="s">
        <v>103</v>
      </c>
      <c r="R407">
        <v>27</v>
      </c>
      <c r="S407">
        <v>1</v>
      </c>
      <c r="T407" s="10">
        <v>9720</v>
      </c>
      <c r="U407" t="s">
        <v>1228</v>
      </c>
      <c r="V407" t="s">
        <v>1337</v>
      </c>
      <c r="W407" t="s">
        <v>1335</v>
      </c>
      <c r="X407">
        <v>3</v>
      </c>
      <c r="Y407" t="s">
        <v>103</v>
      </c>
      <c r="Z407" s="10">
        <v>9720</v>
      </c>
      <c r="AA407" t="s">
        <v>1228</v>
      </c>
      <c r="AB407" t="s">
        <v>53</v>
      </c>
      <c r="AC407" t="s">
        <v>1231</v>
      </c>
      <c r="AD407">
        <v>101</v>
      </c>
      <c r="AE407" t="s">
        <v>1232</v>
      </c>
      <c r="AF407" s="10">
        <v>9720</v>
      </c>
      <c r="AG407" s="136">
        <f t="shared" si="6"/>
        <v>972000</v>
      </c>
      <c r="AH407" s="10">
        <v>9720</v>
      </c>
      <c r="AI407">
        <v>0</v>
      </c>
      <c r="AJ407">
        <v>0</v>
      </c>
      <c r="AK407">
        <v>0</v>
      </c>
      <c r="AL407">
        <v>0</v>
      </c>
    </row>
    <row r="408" spans="1:38">
      <c r="A408" t="s">
        <v>46</v>
      </c>
      <c r="B408" t="s">
        <v>47</v>
      </c>
      <c r="C408">
        <v>1000730</v>
      </c>
      <c r="D408" t="s">
        <v>1222</v>
      </c>
      <c r="E408">
        <v>6508494852</v>
      </c>
      <c r="F408">
        <v>11</v>
      </c>
      <c r="G408">
        <v>2001</v>
      </c>
      <c r="H408" t="s">
        <v>1223</v>
      </c>
      <c r="I408">
        <v>49</v>
      </c>
      <c r="J408" t="s">
        <v>1224</v>
      </c>
      <c r="K408" t="s">
        <v>1225</v>
      </c>
      <c r="L408">
        <v>490604004</v>
      </c>
      <c r="M408">
        <v>1257819</v>
      </c>
      <c r="N408" t="s">
        <v>1226</v>
      </c>
      <c r="O408" t="s">
        <v>1336</v>
      </c>
      <c r="P408">
        <v>1</v>
      </c>
      <c r="Q408" t="s">
        <v>103</v>
      </c>
      <c r="R408">
        <v>1</v>
      </c>
      <c r="S408">
        <v>1</v>
      </c>
      <c r="T408">
        <v>0</v>
      </c>
      <c r="U408" t="s">
        <v>1228</v>
      </c>
      <c r="V408" t="s">
        <v>1337</v>
      </c>
      <c r="W408" t="s">
        <v>1233</v>
      </c>
      <c r="X408">
        <v>0</v>
      </c>
      <c r="Y408" t="s">
        <v>103</v>
      </c>
      <c r="Z408">
        <v>0</v>
      </c>
      <c r="AA408" t="s">
        <v>1228</v>
      </c>
      <c r="AB408" t="s">
        <v>53</v>
      </c>
      <c r="AC408" t="s">
        <v>1231</v>
      </c>
      <c r="AD408">
        <v>101</v>
      </c>
      <c r="AE408" t="s">
        <v>1232</v>
      </c>
      <c r="AF408">
        <v>0</v>
      </c>
      <c r="AG408" s="136">
        <f t="shared" si="6"/>
        <v>0</v>
      </c>
      <c r="AH408">
        <v>0</v>
      </c>
      <c r="AI408">
        <v>0</v>
      </c>
      <c r="AJ408">
        <v>0</v>
      </c>
      <c r="AK408">
        <v>0</v>
      </c>
      <c r="AL408">
        <v>0</v>
      </c>
    </row>
    <row r="409" spans="1:38">
      <c r="A409" t="s">
        <v>46</v>
      </c>
      <c r="B409" t="s">
        <v>47</v>
      </c>
      <c r="C409">
        <v>1000730</v>
      </c>
      <c r="D409" t="s">
        <v>1222</v>
      </c>
      <c r="E409">
        <v>6508494852</v>
      </c>
      <c r="F409">
        <v>12</v>
      </c>
      <c r="G409">
        <v>2001</v>
      </c>
      <c r="H409" t="s">
        <v>1223</v>
      </c>
      <c r="I409">
        <v>49</v>
      </c>
      <c r="J409" t="s">
        <v>1224</v>
      </c>
      <c r="K409" t="s">
        <v>1225</v>
      </c>
      <c r="L409">
        <v>490604004</v>
      </c>
      <c r="M409">
        <v>1257819</v>
      </c>
      <c r="N409" t="s">
        <v>1226</v>
      </c>
      <c r="O409" t="s">
        <v>1336</v>
      </c>
      <c r="P409">
        <v>1</v>
      </c>
      <c r="Q409" t="s">
        <v>103</v>
      </c>
      <c r="R409">
        <v>1</v>
      </c>
      <c r="S409">
        <v>1</v>
      </c>
      <c r="T409">
        <v>0</v>
      </c>
      <c r="U409" t="s">
        <v>1228</v>
      </c>
      <c r="V409" t="s">
        <v>1337</v>
      </c>
      <c r="W409" t="s">
        <v>1233</v>
      </c>
      <c r="X409">
        <v>0</v>
      </c>
      <c r="Y409" t="s">
        <v>103</v>
      </c>
      <c r="Z409">
        <v>0</v>
      </c>
      <c r="AA409" t="s">
        <v>1228</v>
      </c>
      <c r="AB409" t="s">
        <v>53</v>
      </c>
      <c r="AC409" t="s">
        <v>1231</v>
      </c>
      <c r="AD409">
        <v>101</v>
      </c>
      <c r="AE409" t="s">
        <v>1232</v>
      </c>
      <c r="AF409">
        <v>0</v>
      </c>
      <c r="AG409" s="136">
        <f t="shared" si="6"/>
        <v>0</v>
      </c>
      <c r="AH409">
        <v>0</v>
      </c>
      <c r="AI409">
        <v>0</v>
      </c>
      <c r="AJ409">
        <v>0</v>
      </c>
      <c r="AK409">
        <v>0</v>
      </c>
      <c r="AL409">
        <v>0</v>
      </c>
    </row>
    <row r="410" spans="1:38">
      <c r="A410" t="s">
        <v>46</v>
      </c>
      <c r="B410" t="s">
        <v>47</v>
      </c>
      <c r="C410">
        <v>1000730</v>
      </c>
      <c r="D410" t="s">
        <v>1222</v>
      </c>
      <c r="E410">
        <v>6508494852</v>
      </c>
      <c r="F410">
        <v>13</v>
      </c>
      <c r="G410">
        <v>2001</v>
      </c>
      <c r="H410" t="s">
        <v>1223</v>
      </c>
      <c r="I410">
        <v>49</v>
      </c>
      <c r="J410" t="s">
        <v>1224</v>
      </c>
      <c r="K410" t="s">
        <v>1225</v>
      </c>
      <c r="L410">
        <v>490604004</v>
      </c>
      <c r="M410">
        <v>1257819</v>
      </c>
      <c r="N410" t="s">
        <v>1226</v>
      </c>
      <c r="O410" t="s">
        <v>1336</v>
      </c>
      <c r="P410">
        <v>1</v>
      </c>
      <c r="Q410" t="s">
        <v>103</v>
      </c>
      <c r="R410">
        <v>1</v>
      </c>
      <c r="S410">
        <v>1</v>
      </c>
      <c r="T410">
        <v>0</v>
      </c>
      <c r="U410" t="s">
        <v>1228</v>
      </c>
      <c r="V410" t="s">
        <v>1337</v>
      </c>
      <c r="W410" t="s">
        <v>1233</v>
      </c>
      <c r="X410">
        <v>0</v>
      </c>
      <c r="Y410" t="s">
        <v>103</v>
      </c>
      <c r="Z410">
        <v>0</v>
      </c>
      <c r="AA410" t="s">
        <v>1228</v>
      </c>
      <c r="AB410" t="s">
        <v>53</v>
      </c>
      <c r="AC410" t="s">
        <v>1231</v>
      </c>
      <c r="AD410">
        <v>101</v>
      </c>
      <c r="AE410" t="s">
        <v>1232</v>
      </c>
      <c r="AF410">
        <v>0</v>
      </c>
      <c r="AG410" s="136">
        <f t="shared" si="6"/>
        <v>0</v>
      </c>
      <c r="AH410">
        <v>0</v>
      </c>
      <c r="AI410">
        <v>0</v>
      </c>
      <c r="AJ410">
        <v>0</v>
      </c>
      <c r="AK410">
        <v>0</v>
      </c>
      <c r="AL410">
        <v>0</v>
      </c>
    </row>
    <row r="411" spans="1:38">
      <c r="A411" t="s">
        <v>46</v>
      </c>
      <c r="B411" t="s">
        <v>47</v>
      </c>
      <c r="C411">
        <v>1000730</v>
      </c>
      <c r="D411" t="s">
        <v>1222</v>
      </c>
      <c r="E411">
        <v>6508500643</v>
      </c>
      <c r="F411">
        <v>10</v>
      </c>
      <c r="G411">
        <v>2001</v>
      </c>
      <c r="H411" t="s">
        <v>1223</v>
      </c>
      <c r="I411">
        <v>49</v>
      </c>
      <c r="J411" t="s">
        <v>1224</v>
      </c>
      <c r="K411" t="s">
        <v>1225</v>
      </c>
      <c r="L411">
        <v>490604004</v>
      </c>
      <c r="M411">
        <v>1257819</v>
      </c>
      <c r="N411" t="s">
        <v>1226</v>
      </c>
      <c r="O411" t="s">
        <v>1334</v>
      </c>
      <c r="P411">
        <v>3</v>
      </c>
      <c r="Q411" t="s">
        <v>103</v>
      </c>
      <c r="R411">
        <v>27</v>
      </c>
      <c r="S411">
        <v>1</v>
      </c>
      <c r="T411" s="10">
        <v>9720</v>
      </c>
      <c r="U411" t="s">
        <v>1228</v>
      </c>
      <c r="V411" t="s">
        <v>1338</v>
      </c>
      <c r="W411" t="s">
        <v>1338</v>
      </c>
      <c r="X411">
        <v>3</v>
      </c>
      <c r="Y411" t="s">
        <v>103</v>
      </c>
      <c r="Z411" s="10">
        <v>9720</v>
      </c>
      <c r="AA411" t="s">
        <v>1228</v>
      </c>
      <c r="AB411" t="s">
        <v>53</v>
      </c>
      <c r="AC411" t="s">
        <v>1231</v>
      </c>
      <c r="AD411">
        <v>101</v>
      </c>
      <c r="AE411" t="s">
        <v>1232</v>
      </c>
      <c r="AF411" s="10">
        <v>9720</v>
      </c>
      <c r="AG411" s="136">
        <f t="shared" si="6"/>
        <v>972000</v>
      </c>
      <c r="AH411" s="10">
        <v>9720</v>
      </c>
      <c r="AI411">
        <v>0</v>
      </c>
      <c r="AJ411">
        <v>0</v>
      </c>
      <c r="AK411">
        <v>0</v>
      </c>
      <c r="AL411">
        <v>0</v>
      </c>
    </row>
    <row r="412" spans="1:38">
      <c r="A412" t="s">
        <v>46</v>
      </c>
      <c r="B412" t="s">
        <v>47</v>
      </c>
      <c r="C412">
        <v>1000730</v>
      </c>
      <c r="D412" t="s">
        <v>1222</v>
      </c>
      <c r="E412">
        <v>6508500643</v>
      </c>
      <c r="F412">
        <v>11</v>
      </c>
      <c r="G412">
        <v>2001</v>
      </c>
      <c r="H412" t="s">
        <v>1223</v>
      </c>
      <c r="I412">
        <v>49</v>
      </c>
      <c r="J412" t="s">
        <v>1224</v>
      </c>
      <c r="K412" t="s">
        <v>1225</v>
      </c>
      <c r="L412">
        <v>490604004</v>
      </c>
      <c r="M412">
        <v>1257819</v>
      </c>
      <c r="N412" t="s">
        <v>1226</v>
      </c>
      <c r="O412" t="s">
        <v>1334</v>
      </c>
      <c r="P412">
        <v>1</v>
      </c>
      <c r="Q412" t="s">
        <v>103</v>
      </c>
      <c r="R412">
        <v>1</v>
      </c>
      <c r="S412">
        <v>1</v>
      </c>
      <c r="T412">
        <v>0</v>
      </c>
      <c r="U412" t="s">
        <v>1228</v>
      </c>
      <c r="V412" t="s">
        <v>1338</v>
      </c>
      <c r="W412" t="s">
        <v>1233</v>
      </c>
      <c r="X412">
        <v>0</v>
      </c>
      <c r="Y412" t="s">
        <v>103</v>
      </c>
      <c r="Z412">
        <v>0</v>
      </c>
      <c r="AA412" t="s">
        <v>1228</v>
      </c>
      <c r="AB412" t="s">
        <v>53</v>
      </c>
      <c r="AC412" t="s">
        <v>1231</v>
      </c>
      <c r="AD412">
        <v>101</v>
      </c>
      <c r="AE412" t="s">
        <v>1232</v>
      </c>
      <c r="AF412">
        <v>0</v>
      </c>
      <c r="AG412" s="136">
        <f t="shared" si="6"/>
        <v>0</v>
      </c>
      <c r="AH412">
        <v>0</v>
      </c>
      <c r="AI412">
        <v>0</v>
      </c>
      <c r="AJ412">
        <v>0</v>
      </c>
      <c r="AK412">
        <v>0</v>
      </c>
      <c r="AL412">
        <v>0</v>
      </c>
    </row>
    <row r="413" spans="1:38">
      <c r="A413" t="s">
        <v>46</v>
      </c>
      <c r="B413" t="s">
        <v>47</v>
      </c>
      <c r="C413">
        <v>1000730</v>
      </c>
      <c r="D413" t="s">
        <v>1222</v>
      </c>
      <c r="E413">
        <v>6508500643</v>
      </c>
      <c r="F413">
        <v>12</v>
      </c>
      <c r="G413">
        <v>2001</v>
      </c>
      <c r="H413" t="s">
        <v>1223</v>
      </c>
      <c r="I413">
        <v>49</v>
      </c>
      <c r="J413" t="s">
        <v>1224</v>
      </c>
      <c r="K413" t="s">
        <v>1225</v>
      </c>
      <c r="L413">
        <v>490604004</v>
      </c>
      <c r="M413">
        <v>1257819</v>
      </c>
      <c r="N413" t="s">
        <v>1226</v>
      </c>
      <c r="O413" t="s">
        <v>1334</v>
      </c>
      <c r="P413">
        <v>2</v>
      </c>
      <c r="Q413" t="s">
        <v>103</v>
      </c>
      <c r="R413">
        <v>1</v>
      </c>
      <c r="S413">
        <v>1</v>
      </c>
      <c r="T413">
        <v>0</v>
      </c>
      <c r="U413" t="s">
        <v>1228</v>
      </c>
      <c r="V413" t="s">
        <v>1338</v>
      </c>
      <c r="W413" t="s">
        <v>1233</v>
      </c>
      <c r="X413">
        <v>0</v>
      </c>
      <c r="Y413" t="s">
        <v>103</v>
      </c>
      <c r="Z413">
        <v>0</v>
      </c>
      <c r="AA413" t="s">
        <v>1228</v>
      </c>
      <c r="AB413" t="s">
        <v>53</v>
      </c>
      <c r="AC413" t="s">
        <v>1231</v>
      </c>
      <c r="AD413">
        <v>101</v>
      </c>
      <c r="AE413" t="s">
        <v>1232</v>
      </c>
      <c r="AF413">
        <v>0</v>
      </c>
      <c r="AG413" s="136">
        <f t="shared" si="6"/>
        <v>0</v>
      </c>
      <c r="AH413">
        <v>0</v>
      </c>
      <c r="AI413">
        <v>0</v>
      </c>
      <c r="AJ413">
        <v>0</v>
      </c>
      <c r="AK413">
        <v>0</v>
      </c>
      <c r="AL413">
        <v>0</v>
      </c>
    </row>
    <row r="414" spans="1:38">
      <c r="A414" t="s">
        <v>46</v>
      </c>
      <c r="B414" t="s">
        <v>47</v>
      </c>
      <c r="C414">
        <v>1000730</v>
      </c>
      <c r="D414" t="s">
        <v>1222</v>
      </c>
      <c r="E414">
        <v>6508501718</v>
      </c>
      <c r="F414">
        <v>10</v>
      </c>
      <c r="G414">
        <v>2001</v>
      </c>
      <c r="H414" t="s">
        <v>1223</v>
      </c>
      <c r="I414">
        <v>49</v>
      </c>
      <c r="J414" t="s">
        <v>1224</v>
      </c>
      <c r="K414" t="s">
        <v>1225</v>
      </c>
      <c r="L414">
        <v>490604004</v>
      </c>
      <c r="M414">
        <v>1257819</v>
      </c>
      <c r="N414" t="s">
        <v>1226</v>
      </c>
      <c r="O414" t="s">
        <v>1334</v>
      </c>
      <c r="P414">
        <v>3</v>
      </c>
      <c r="Q414" t="s">
        <v>103</v>
      </c>
      <c r="R414">
        <v>27</v>
      </c>
      <c r="S414">
        <v>1</v>
      </c>
      <c r="T414" s="10">
        <v>9720</v>
      </c>
      <c r="U414" t="s">
        <v>1228</v>
      </c>
      <c r="V414" t="s">
        <v>1338</v>
      </c>
      <c r="W414" t="s">
        <v>1338</v>
      </c>
      <c r="X414">
        <v>3</v>
      </c>
      <c r="Y414" t="s">
        <v>103</v>
      </c>
      <c r="Z414" s="10">
        <v>9720</v>
      </c>
      <c r="AA414" t="s">
        <v>1228</v>
      </c>
      <c r="AB414" t="s">
        <v>53</v>
      </c>
      <c r="AC414" t="s">
        <v>1231</v>
      </c>
      <c r="AD414">
        <v>101</v>
      </c>
      <c r="AE414" t="s">
        <v>1232</v>
      </c>
      <c r="AF414" s="10">
        <v>9720</v>
      </c>
      <c r="AG414" s="136">
        <f t="shared" si="6"/>
        <v>972000</v>
      </c>
      <c r="AH414" s="10">
        <v>9720</v>
      </c>
      <c r="AI414">
        <v>0</v>
      </c>
      <c r="AJ414">
        <v>0</v>
      </c>
      <c r="AK414">
        <v>0</v>
      </c>
      <c r="AL414">
        <v>0</v>
      </c>
    </row>
    <row r="415" spans="1:38">
      <c r="A415" t="s">
        <v>46</v>
      </c>
      <c r="B415" t="s">
        <v>47</v>
      </c>
      <c r="C415">
        <v>1000730</v>
      </c>
      <c r="D415" t="s">
        <v>1222</v>
      </c>
      <c r="E415">
        <v>6508501718</v>
      </c>
      <c r="F415">
        <v>11</v>
      </c>
      <c r="G415">
        <v>2001</v>
      </c>
      <c r="H415" t="s">
        <v>1223</v>
      </c>
      <c r="I415">
        <v>49</v>
      </c>
      <c r="J415" t="s">
        <v>1224</v>
      </c>
      <c r="K415" t="s">
        <v>1225</v>
      </c>
      <c r="L415">
        <v>490604004</v>
      </c>
      <c r="M415">
        <v>1257819</v>
      </c>
      <c r="N415" t="s">
        <v>1226</v>
      </c>
      <c r="O415" t="s">
        <v>1334</v>
      </c>
      <c r="P415">
        <v>1</v>
      </c>
      <c r="Q415" t="s">
        <v>103</v>
      </c>
      <c r="R415">
        <v>1</v>
      </c>
      <c r="S415">
        <v>1</v>
      </c>
      <c r="T415">
        <v>0</v>
      </c>
      <c r="U415" t="s">
        <v>1228</v>
      </c>
      <c r="V415" t="s">
        <v>1338</v>
      </c>
      <c r="W415" t="s">
        <v>1233</v>
      </c>
      <c r="X415">
        <v>0</v>
      </c>
      <c r="Y415" t="s">
        <v>103</v>
      </c>
      <c r="Z415">
        <v>0</v>
      </c>
      <c r="AA415" t="s">
        <v>1228</v>
      </c>
      <c r="AB415" t="s">
        <v>53</v>
      </c>
      <c r="AC415" t="s">
        <v>1231</v>
      </c>
      <c r="AD415">
        <v>101</v>
      </c>
      <c r="AE415" t="s">
        <v>1232</v>
      </c>
      <c r="AF415">
        <v>0</v>
      </c>
      <c r="AG415" s="136">
        <f t="shared" si="6"/>
        <v>0</v>
      </c>
      <c r="AH415">
        <v>0</v>
      </c>
      <c r="AI415">
        <v>0</v>
      </c>
      <c r="AJ415">
        <v>0</v>
      </c>
      <c r="AK415">
        <v>0</v>
      </c>
      <c r="AL415">
        <v>0</v>
      </c>
    </row>
    <row r="416" spans="1:38">
      <c r="A416" t="s">
        <v>46</v>
      </c>
      <c r="B416" t="s">
        <v>47</v>
      </c>
      <c r="C416">
        <v>1000730</v>
      </c>
      <c r="D416" t="s">
        <v>1222</v>
      </c>
      <c r="E416">
        <v>6508501718</v>
      </c>
      <c r="F416">
        <v>12</v>
      </c>
      <c r="G416">
        <v>2001</v>
      </c>
      <c r="H416" t="s">
        <v>1223</v>
      </c>
      <c r="I416">
        <v>49</v>
      </c>
      <c r="J416" t="s">
        <v>1224</v>
      </c>
      <c r="K416" t="s">
        <v>1225</v>
      </c>
      <c r="L416">
        <v>490604004</v>
      </c>
      <c r="M416">
        <v>1257819</v>
      </c>
      <c r="N416" t="s">
        <v>1226</v>
      </c>
      <c r="O416" t="s">
        <v>1334</v>
      </c>
      <c r="P416">
        <v>1</v>
      </c>
      <c r="Q416" t="s">
        <v>103</v>
      </c>
      <c r="R416">
        <v>1</v>
      </c>
      <c r="S416">
        <v>1</v>
      </c>
      <c r="T416">
        <v>0</v>
      </c>
      <c r="U416" t="s">
        <v>1228</v>
      </c>
      <c r="V416" t="s">
        <v>1338</v>
      </c>
      <c r="W416" t="s">
        <v>1233</v>
      </c>
      <c r="X416">
        <v>0</v>
      </c>
      <c r="Y416" t="s">
        <v>103</v>
      </c>
      <c r="Z416">
        <v>0</v>
      </c>
      <c r="AA416" t="s">
        <v>1228</v>
      </c>
      <c r="AB416" t="s">
        <v>53</v>
      </c>
      <c r="AC416" t="s">
        <v>1231</v>
      </c>
      <c r="AD416">
        <v>101</v>
      </c>
      <c r="AE416" t="s">
        <v>1232</v>
      </c>
      <c r="AF416">
        <v>0</v>
      </c>
      <c r="AG416" s="136">
        <f t="shared" si="6"/>
        <v>0</v>
      </c>
      <c r="AH416">
        <v>0</v>
      </c>
      <c r="AI416">
        <v>0</v>
      </c>
      <c r="AJ416">
        <v>0</v>
      </c>
      <c r="AK416">
        <v>0</v>
      </c>
      <c r="AL416">
        <v>0</v>
      </c>
    </row>
    <row r="417" spans="1:38">
      <c r="A417" t="s">
        <v>46</v>
      </c>
      <c r="B417" t="s">
        <v>47</v>
      </c>
      <c r="C417">
        <v>1000730</v>
      </c>
      <c r="D417" t="s">
        <v>1222</v>
      </c>
      <c r="E417">
        <v>6508501718</v>
      </c>
      <c r="F417">
        <v>13</v>
      </c>
      <c r="G417">
        <v>2001</v>
      </c>
      <c r="H417" t="s">
        <v>1223</v>
      </c>
      <c r="I417">
        <v>49</v>
      </c>
      <c r="J417" t="s">
        <v>1224</v>
      </c>
      <c r="K417" t="s">
        <v>1225</v>
      </c>
      <c r="L417">
        <v>490604004</v>
      </c>
      <c r="M417">
        <v>1257819</v>
      </c>
      <c r="N417" t="s">
        <v>1226</v>
      </c>
      <c r="O417" t="s">
        <v>1334</v>
      </c>
      <c r="P417">
        <v>1</v>
      </c>
      <c r="Q417" t="s">
        <v>103</v>
      </c>
      <c r="R417">
        <v>1</v>
      </c>
      <c r="S417">
        <v>1</v>
      </c>
      <c r="T417">
        <v>0</v>
      </c>
      <c r="U417" t="s">
        <v>1228</v>
      </c>
      <c r="V417" t="s">
        <v>1338</v>
      </c>
      <c r="W417" t="s">
        <v>1233</v>
      </c>
      <c r="X417">
        <v>0</v>
      </c>
      <c r="Y417" t="s">
        <v>103</v>
      </c>
      <c r="Z417">
        <v>0</v>
      </c>
      <c r="AA417" t="s">
        <v>1228</v>
      </c>
      <c r="AB417" t="s">
        <v>53</v>
      </c>
      <c r="AC417" t="s">
        <v>1231</v>
      </c>
      <c r="AD417">
        <v>101</v>
      </c>
      <c r="AE417" t="s">
        <v>1232</v>
      </c>
      <c r="AF417">
        <v>0</v>
      </c>
      <c r="AG417" s="136">
        <f t="shared" si="6"/>
        <v>0</v>
      </c>
      <c r="AH417">
        <v>0</v>
      </c>
      <c r="AI417">
        <v>0</v>
      </c>
      <c r="AJ417">
        <v>0</v>
      </c>
      <c r="AK417">
        <v>0</v>
      </c>
      <c r="AL417">
        <v>0</v>
      </c>
    </row>
    <row r="418" spans="1:38">
      <c r="A418" t="s">
        <v>46</v>
      </c>
      <c r="B418" t="s">
        <v>47</v>
      </c>
      <c r="C418">
        <v>1000730</v>
      </c>
      <c r="D418" t="s">
        <v>1234</v>
      </c>
      <c r="E418">
        <v>6508502757</v>
      </c>
      <c r="F418">
        <v>10</v>
      </c>
      <c r="G418">
        <v>2001</v>
      </c>
      <c r="H418" t="s">
        <v>1223</v>
      </c>
      <c r="I418">
        <v>57</v>
      </c>
      <c r="J418" t="s">
        <v>1224</v>
      </c>
      <c r="K418" t="s">
        <v>1235</v>
      </c>
      <c r="L418">
        <v>570301003</v>
      </c>
      <c r="M418">
        <v>107162</v>
      </c>
      <c r="N418" t="s">
        <v>1236</v>
      </c>
      <c r="O418" t="s">
        <v>1337</v>
      </c>
      <c r="P418">
        <v>5</v>
      </c>
      <c r="Q418" t="s">
        <v>110</v>
      </c>
      <c r="R418">
        <v>14</v>
      </c>
      <c r="S418">
        <v>1</v>
      </c>
      <c r="T418" s="10">
        <v>5752.6</v>
      </c>
      <c r="U418" t="s">
        <v>1228</v>
      </c>
      <c r="V418" t="s">
        <v>1339</v>
      </c>
      <c r="W418" t="s">
        <v>1233</v>
      </c>
      <c r="X418">
        <v>0</v>
      </c>
      <c r="Y418" t="s">
        <v>110</v>
      </c>
      <c r="Z418">
        <v>0</v>
      </c>
      <c r="AA418" t="s">
        <v>1228</v>
      </c>
      <c r="AB418" t="s">
        <v>53</v>
      </c>
      <c r="AC418" t="s">
        <v>1243</v>
      </c>
      <c r="AD418" t="s">
        <v>1253</v>
      </c>
      <c r="AE418" t="s">
        <v>1253</v>
      </c>
      <c r="AF418" s="10">
        <v>5752.6</v>
      </c>
      <c r="AG418" s="136">
        <f t="shared" si="6"/>
        <v>575260</v>
      </c>
      <c r="AH418">
        <v>0</v>
      </c>
      <c r="AI418">
        <v>0</v>
      </c>
      <c r="AJ418">
        <v>0</v>
      </c>
      <c r="AK418">
        <v>0</v>
      </c>
      <c r="AL418">
        <v>0</v>
      </c>
    </row>
    <row r="419" spans="1:38">
      <c r="A419" t="s">
        <v>46</v>
      </c>
      <c r="B419" t="s">
        <v>47</v>
      </c>
      <c r="C419">
        <v>1000730</v>
      </c>
      <c r="D419" t="s">
        <v>1234</v>
      </c>
      <c r="E419">
        <v>6508502757</v>
      </c>
      <c r="F419">
        <v>20</v>
      </c>
      <c r="G419">
        <v>2001</v>
      </c>
      <c r="H419" t="s">
        <v>1223</v>
      </c>
      <c r="I419">
        <v>57</v>
      </c>
      <c r="J419" t="s">
        <v>1224</v>
      </c>
      <c r="K419" t="s">
        <v>1235</v>
      </c>
      <c r="L419">
        <v>570301003</v>
      </c>
      <c r="M419">
        <v>1206928</v>
      </c>
      <c r="N419" t="s">
        <v>1239</v>
      </c>
      <c r="O419" t="s">
        <v>1337</v>
      </c>
      <c r="P419">
        <v>21</v>
      </c>
      <c r="Q419" t="s">
        <v>1240</v>
      </c>
      <c r="R419">
        <v>115</v>
      </c>
      <c r="S419">
        <v>1</v>
      </c>
      <c r="T419" s="10">
        <v>17527.099999999999</v>
      </c>
      <c r="U419" t="s">
        <v>1228</v>
      </c>
      <c r="V419" t="s">
        <v>1339</v>
      </c>
      <c r="W419" t="s">
        <v>1340</v>
      </c>
      <c r="X419">
        <v>21</v>
      </c>
      <c r="Y419" t="s">
        <v>1240</v>
      </c>
      <c r="Z419" s="10">
        <v>17527.099999999999</v>
      </c>
      <c r="AA419" t="s">
        <v>1228</v>
      </c>
      <c r="AB419" t="s">
        <v>53</v>
      </c>
      <c r="AC419" t="s">
        <v>1231</v>
      </c>
      <c r="AD419">
        <v>101</v>
      </c>
      <c r="AE419" t="s">
        <v>1232</v>
      </c>
      <c r="AF419" s="10">
        <v>17527.099999999999</v>
      </c>
      <c r="AG419" s="136">
        <f t="shared" si="6"/>
        <v>1752709.9999999998</v>
      </c>
      <c r="AH419" s="10">
        <v>17527.099999999999</v>
      </c>
      <c r="AI419">
        <v>0</v>
      </c>
      <c r="AJ419">
        <v>0</v>
      </c>
      <c r="AK419">
        <v>0</v>
      </c>
      <c r="AL419">
        <v>0</v>
      </c>
    </row>
    <row r="420" spans="1:38">
      <c r="A420" t="s">
        <v>46</v>
      </c>
      <c r="B420" t="s">
        <v>47</v>
      </c>
      <c r="C420">
        <v>1000730</v>
      </c>
      <c r="D420" t="s">
        <v>1234</v>
      </c>
      <c r="E420">
        <v>6508502757</v>
      </c>
      <c r="F420">
        <v>30</v>
      </c>
      <c r="G420">
        <v>2001</v>
      </c>
      <c r="H420" t="s">
        <v>1223</v>
      </c>
      <c r="I420">
        <v>57</v>
      </c>
      <c r="J420" t="s">
        <v>1224</v>
      </c>
      <c r="K420" t="s">
        <v>1235</v>
      </c>
      <c r="L420">
        <v>570301003</v>
      </c>
      <c r="M420">
        <v>1206929</v>
      </c>
      <c r="N420" t="s">
        <v>1241</v>
      </c>
      <c r="O420" t="s">
        <v>1337</v>
      </c>
      <c r="P420">
        <v>22</v>
      </c>
      <c r="Q420" t="s">
        <v>1240</v>
      </c>
      <c r="R420">
        <v>48</v>
      </c>
      <c r="S420">
        <v>1</v>
      </c>
      <c r="T420" s="10">
        <v>14527.18</v>
      </c>
      <c r="U420" t="s">
        <v>1228</v>
      </c>
      <c r="V420" t="s">
        <v>1339</v>
      </c>
      <c r="W420" t="s">
        <v>1340</v>
      </c>
      <c r="X420">
        <v>22</v>
      </c>
      <c r="Y420" t="s">
        <v>1240</v>
      </c>
      <c r="Z420" s="10">
        <v>14527.18</v>
      </c>
      <c r="AA420" t="s">
        <v>1228</v>
      </c>
      <c r="AB420" t="s">
        <v>53</v>
      </c>
      <c r="AC420" t="s">
        <v>1231</v>
      </c>
      <c r="AD420">
        <v>101</v>
      </c>
      <c r="AE420" t="s">
        <v>1232</v>
      </c>
      <c r="AF420" s="10">
        <v>14527.18</v>
      </c>
      <c r="AG420" s="136">
        <f t="shared" si="6"/>
        <v>1452718</v>
      </c>
      <c r="AH420" s="10">
        <v>14527.18</v>
      </c>
      <c r="AI420">
        <v>0</v>
      </c>
      <c r="AJ420">
        <v>0</v>
      </c>
      <c r="AK420">
        <v>0</v>
      </c>
      <c r="AL420">
        <v>0</v>
      </c>
    </row>
    <row r="421" spans="1:38">
      <c r="A421" t="s">
        <v>46</v>
      </c>
      <c r="B421" t="s">
        <v>47</v>
      </c>
      <c r="C421">
        <v>1000730</v>
      </c>
      <c r="D421" t="s">
        <v>1234</v>
      </c>
      <c r="E421">
        <v>6508502757</v>
      </c>
      <c r="F421">
        <v>40</v>
      </c>
      <c r="G421">
        <v>2001</v>
      </c>
      <c r="H421" t="s">
        <v>1223</v>
      </c>
      <c r="I421">
        <v>57</v>
      </c>
      <c r="J421" t="s">
        <v>1224</v>
      </c>
      <c r="K421" t="s">
        <v>1235</v>
      </c>
      <c r="L421">
        <v>570301003</v>
      </c>
      <c r="M421">
        <v>1206930</v>
      </c>
      <c r="N421" t="s">
        <v>1242</v>
      </c>
      <c r="O421" t="s">
        <v>1337</v>
      </c>
      <c r="P421">
        <v>5</v>
      </c>
      <c r="Q421" t="s">
        <v>1240</v>
      </c>
      <c r="R421">
        <v>95</v>
      </c>
      <c r="S421">
        <v>1</v>
      </c>
      <c r="T421" s="10">
        <v>4286.3999999999996</v>
      </c>
      <c r="U421" t="s">
        <v>1228</v>
      </c>
      <c r="V421" t="s">
        <v>1339</v>
      </c>
      <c r="W421" t="s">
        <v>1340</v>
      </c>
      <c r="X421">
        <v>5</v>
      </c>
      <c r="Y421" t="s">
        <v>1240</v>
      </c>
      <c r="Z421" s="10">
        <v>4286.3999999999996</v>
      </c>
      <c r="AA421" t="s">
        <v>1228</v>
      </c>
      <c r="AB421" t="s">
        <v>53</v>
      </c>
      <c r="AC421" t="s">
        <v>1231</v>
      </c>
      <c r="AD421">
        <v>101</v>
      </c>
      <c r="AE421" t="s">
        <v>1232</v>
      </c>
      <c r="AF421" s="10">
        <v>4286.3999999999996</v>
      </c>
      <c r="AG421" s="136">
        <f t="shared" si="6"/>
        <v>428639.99999999994</v>
      </c>
      <c r="AH421" s="10">
        <v>4286.3999999999996</v>
      </c>
      <c r="AI421">
        <v>0</v>
      </c>
      <c r="AJ421">
        <v>0</v>
      </c>
      <c r="AK421">
        <v>0</v>
      </c>
      <c r="AL421">
        <v>0</v>
      </c>
    </row>
    <row r="422" spans="1:38">
      <c r="A422" t="s">
        <v>46</v>
      </c>
      <c r="B422" t="s">
        <v>47</v>
      </c>
      <c r="C422">
        <v>1000730</v>
      </c>
      <c r="D422" t="s">
        <v>1234</v>
      </c>
      <c r="E422">
        <v>6508502757</v>
      </c>
      <c r="F422">
        <v>50</v>
      </c>
      <c r="G422">
        <v>2001</v>
      </c>
      <c r="H422" t="s">
        <v>1223</v>
      </c>
      <c r="I422">
        <v>57</v>
      </c>
      <c r="J422" t="s">
        <v>1224</v>
      </c>
      <c r="K422" t="s">
        <v>1235</v>
      </c>
      <c r="L422">
        <v>570301003</v>
      </c>
      <c r="M422">
        <v>1206931</v>
      </c>
      <c r="N422" t="s">
        <v>1244</v>
      </c>
      <c r="O422" t="s">
        <v>1337</v>
      </c>
      <c r="P422">
        <v>27</v>
      </c>
      <c r="Q422" t="s">
        <v>1240</v>
      </c>
      <c r="R422">
        <v>48</v>
      </c>
      <c r="S422">
        <v>1</v>
      </c>
      <c r="T422" s="10">
        <v>15962.57</v>
      </c>
      <c r="U422" t="s">
        <v>1228</v>
      </c>
      <c r="V422" t="s">
        <v>1339</v>
      </c>
      <c r="W422" t="s">
        <v>1340</v>
      </c>
      <c r="X422">
        <v>27</v>
      </c>
      <c r="Y422" t="s">
        <v>1240</v>
      </c>
      <c r="Z422" s="10">
        <v>15962.57</v>
      </c>
      <c r="AA422" t="s">
        <v>1228</v>
      </c>
      <c r="AB422" t="s">
        <v>53</v>
      </c>
      <c r="AC422" t="s">
        <v>1231</v>
      </c>
      <c r="AD422">
        <v>101</v>
      </c>
      <c r="AE422" t="s">
        <v>1232</v>
      </c>
      <c r="AF422" s="10">
        <v>15962.57</v>
      </c>
      <c r="AG422" s="136">
        <f t="shared" si="6"/>
        <v>1596257</v>
      </c>
      <c r="AH422" s="10">
        <v>15962.57</v>
      </c>
      <c r="AI422">
        <v>0</v>
      </c>
      <c r="AJ422">
        <v>0</v>
      </c>
      <c r="AK422">
        <v>0</v>
      </c>
      <c r="AL422">
        <v>0</v>
      </c>
    </row>
    <row r="423" spans="1:38">
      <c r="A423" t="s">
        <v>46</v>
      </c>
      <c r="B423" t="s">
        <v>47</v>
      </c>
      <c r="C423">
        <v>1000730</v>
      </c>
      <c r="D423" t="s">
        <v>1234</v>
      </c>
      <c r="E423">
        <v>6508502757</v>
      </c>
      <c r="F423">
        <v>60</v>
      </c>
      <c r="G423">
        <v>2001</v>
      </c>
      <c r="H423" t="s">
        <v>1223</v>
      </c>
      <c r="I423">
        <v>57</v>
      </c>
      <c r="J423" t="s">
        <v>1224</v>
      </c>
      <c r="K423" t="s">
        <v>1235</v>
      </c>
      <c r="L423">
        <v>570301003</v>
      </c>
      <c r="M423">
        <v>1206932</v>
      </c>
      <c r="N423" t="s">
        <v>1245</v>
      </c>
      <c r="O423" t="s">
        <v>1337</v>
      </c>
      <c r="P423">
        <v>8</v>
      </c>
      <c r="Q423" t="s">
        <v>1240</v>
      </c>
      <c r="R423">
        <v>50</v>
      </c>
      <c r="S423">
        <v>1</v>
      </c>
      <c r="T423" s="10">
        <v>4903.68</v>
      </c>
      <c r="U423" t="s">
        <v>1228</v>
      </c>
      <c r="V423" t="s">
        <v>1339</v>
      </c>
      <c r="W423" t="s">
        <v>1340</v>
      </c>
      <c r="X423">
        <v>8</v>
      </c>
      <c r="Y423" t="s">
        <v>1240</v>
      </c>
      <c r="Z423" s="10">
        <v>4903.68</v>
      </c>
      <c r="AA423" t="s">
        <v>1228</v>
      </c>
      <c r="AB423" t="s">
        <v>53</v>
      </c>
      <c r="AC423" t="s">
        <v>1231</v>
      </c>
      <c r="AD423">
        <v>101</v>
      </c>
      <c r="AE423" t="s">
        <v>1232</v>
      </c>
      <c r="AF423" s="10">
        <v>4903.68</v>
      </c>
      <c r="AG423" s="136">
        <f t="shared" si="6"/>
        <v>490368</v>
      </c>
      <c r="AH423" s="10">
        <v>4903.68</v>
      </c>
      <c r="AI423">
        <v>0</v>
      </c>
      <c r="AJ423">
        <v>0</v>
      </c>
      <c r="AK423">
        <v>0</v>
      </c>
      <c r="AL423">
        <v>0</v>
      </c>
    </row>
    <row r="424" spans="1:38">
      <c r="A424" t="s">
        <v>46</v>
      </c>
      <c r="B424" t="s">
        <v>47</v>
      </c>
      <c r="C424">
        <v>1000730</v>
      </c>
      <c r="D424" t="s">
        <v>1234</v>
      </c>
      <c r="E424">
        <v>6508502757</v>
      </c>
      <c r="F424">
        <v>70</v>
      </c>
      <c r="G424">
        <v>2001</v>
      </c>
      <c r="H424" t="s">
        <v>1223</v>
      </c>
      <c r="I424">
        <v>57</v>
      </c>
      <c r="J424" t="s">
        <v>1224</v>
      </c>
      <c r="K424" t="s">
        <v>1235</v>
      </c>
      <c r="L424">
        <v>570301003</v>
      </c>
      <c r="M424">
        <v>1206933</v>
      </c>
      <c r="N424" t="s">
        <v>1246</v>
      </c>
      <c r="O424" t="s">
        <v>1337</v>
      </c>
      <c r="P424">
        <v>3</v>
      </c>
      <c r="Q424" t="s">
        <v>1240</v>
      </c>
      <c r="R424">
        <v>176</v>
      </c>
      <c r="S424">
        <v>1</v>
      </c>
      <c r="T424" s="10">
        <v>2493.85</v>
      </c>
      <c r="U424" t="s">
        <v>1228</v>
      </c>
      <c r="V424" t="s">
        <v>1339</v>
      </c>
      <c r="W424" t="s">
        <v>1340</v>
      </c>
      <c r="X424">
        <v>3</v>
      </c>
      <c r="Y424" t="s">
        <v>1240</v>
      </c>
      <c r="Z424" s="10">
        <v>2493.85</v>
      </c>
      <c r="AA424" t="s">
        <v>1228</v>
      </c>
      <c r="AB424" t="s">
        <v>53</v>
      </c>
      <c r="AC424" t="s">
        <v>1231</v>
      </c>
      <c r="AD424">
        <v>101</v>
      </c>
      <c r="AE424" t="s">
        <v>1232</v>
      </c>
      <c r="AF424" s="10">
        <v>2493.85</v>
      </c>
      <c r="AG424" s="136">
        <f t="shared" si="6"/>
        <v>249385</v>
      </c>
      <c r="AH424" s="10">
        <v>2493.85</v>
      </c>
      <c r="AI424">
        <v>0</v>
      </c>
      <c r="AJ424">
        <v>0</v>
      </c>
      <c r="AK424">
        <v>0</v>
      </c>
      <c r="AL424">
        <v>0</v>
      </c>
    </row>
    <row r="425" spans="1:38">
      <c r="A425" t="s">
        <v>46</v>
      </c>
      <c r="B425" t="s">
        <v>47</v>
      </c>
      <c r="C425">
        <v>1000730</v>
      </c>
      <c r="D425" t="s">
        <v>1234</v>
      </c>
      <c r="E425">
        <v>6508502757</v>
      </c>
      <c r="F425">
        <v>80</v>
      </c>
      <c r="G425">
        <v>2001</v>
      </c>
      <c r="H425" t="s">
        <v>1223</v>
      </c>
      <c r="I425">
        <v>57</v>
      </c>
      <c r="J425" t="s">
        <v>1224</v>
      </c>
      <c r="K425" t="s">
        <v>1235</v>
      </c>
      <c r="L425">
        <v>570301003</v>
      </c>
      <c r="M425">
        <v>1252549</v>
      </c>
      <c r="N425" t="s">
        <v>1248</v>
      </c>
      <c r="O425" t="s">
        <v>1337</v>
      </c>
      <c r="P425">
        <v>8</v>
      </c>
      <c r="Q425" t="s">
        <v>1240</v>
      </c>
      <c r="R425">
        <v>35</v>
      </c>
      <c r="S425">
        <v>1</v>
      </c>
      <c r="T425" s="10">
        <v>11326</v>
      </c>
      <c r="U425" t="s">
        <v>1228</v>
      </c>
      <c r="V425" t="s">
        <v>1339</v>
      </c>
      <c r="W425" t="s">
        <v>1340</v>
      </c>
      <c r="X425">
        <v>8</v>
      </c>
      <c r="Y425" t="s">
        <v>1240</v>
      </c>
      <c r="Z425" s="10">
        <v>11326</v>
      </c>
      <c r="AA425" t="s">
        <v>1228</v>
      </c>
      <c r="AB425" t="s">
        <v>53</v>
      </c>
      <c r="AC425" t="s">
        <v>1231</v>
      </c>
      <c r="AD425">
        <v>101</v>
      </c>
      <c r="AE425" t="s">
        <v>1232</v>
      </c>
      <c r="AF425" s="10">
        <v>11326</v>
      </c>
      <c r="AG425" s="136">
        <f t="shared" si="6"/>
        <v>1132600</v>
      </c>
      <c r="AH425" s="10">
        <v>11326</v>
      </c>
      <c r="AI425">
        <v>0</v>
      </c>
      <c r="AJ425">
        <v>0</v>
      </c>
      <c r="AK425">
        <v>0</v>
      </c>
      <c r="AL425">
        <v>0</v>
      </c>
    </row>
    <row r="426" spans="1:38">
      <c r="A426" t="s">
        <v>46</v>
      </c>
      <c r="B426" t="s">
        <v>47</v>
      </c>
      <c r="C426">
        <v>1000730</v>
      </c>
      <c r="D426" t="s">
        <v>1234</v>
      </c>
      <c r="E426">
        <v>6508502757</v>
      </c>
      <c r="F426">
        <v>90</v>
      </c>
      <c r="G426">
        <v>2001</v>
      </c>
      <c r="H426" t="s">
        <v>1223</v>
      </c>
      <c r="I426">
        <v>57</v>
      </c>
      <c r="J426" t="s">
        <v>1224</v>
      </c>
      <c r="K426" t="s">
        <v>1235</v>
      </c>
      <c r="L426">
        <v>570301003</v>
      </c>
      <c r="M426">
        <v>1415350</v>
      </c>
      <c r="N426" t="s">
        <v>1261</v>
      </c>
      <c r="O426" t="s">
        <v>1337</v>
      </c>
      <c r="P426">
        <v>1</v>
      </c>
      <c r="Q426" t="s">
        <v>1240</v>
      </c>
      <c r="R426">
        <v>31</v>
      </c>
      <c r="S426">
        <v>1</v>
      </c>
      <c r="T426" s="10">
        <v>1116</v>
      </c>
      <c r="U426" t="s">
        <v>1228</v>
      </c>
      <c r="V426" t="s">
        <v>1339</v>
      </c>
      <c r="W426" t="s">
        <v>1340</v>
      </c>
      <c r="X426">
        <v>1</v>
      </c>
      <c r="Y426" t="s">
        <v>1240</v>
      </c>
      <c r="Z426" s="10">
        <v>1116</v>
      </c>
      <c r="AA426" t="s">
        <v>1228</v>
      </c>
      <c r="AB426" t="s">
        <v>53</v>
      </c>
      <c r="AC426" t="s">
        <v>1231</v>
      </c>
      <c r="AD426">
        <v>101</v>
      </c>
      <c r="AE426" t="s">
        <v>1232</v>
      </c>
      <c r="AF426" s="10">
        <v>1116</v>
      </c>
      <c r="AG426" s="136">
        <f t="shared" si="6"/>
        <v>111600</v>
      </c>
      <c r="AH426" s="10">
        <v>1116</v>
      </c>
      <c r="AI426">
        <v>0</v>
      </c>
      <c r="AJ426">
        <v>0</v>
      </c>
      <c r="AK426">
        <v>0</v>
      </c>
      <c r="AL426">
        <v>0</v>
      </c>
    </row>
    <row r="427" spans="1:38">
      <c r="A427" t="s">
        <v>46</v>
      </c>
      <c r="B427" t="s">
        <v>47</v>
      </c>
      <c r="C427">
        <v>1000730</v>
      </c>
      <c r="D427" t="s">
        <v>1222</v>
      </c>
      <c r="E427">
        <v>6508510735</v>
      </c>
      <c r="F427">
        <v>10</v>
      </c>
      <c r="G427">
        <v>2001</v>
      </c>
      <c r="H427" t="s">
        <v>1223</v>
      </c>
      <c r="I427">
        <v>49</v>
      </c>
      <c r="J427" t="s">
        <v>1224</v>
      </c>
      <c r="K427" t="s">
        <v>1225</v>
      </c>
      <c r="L427">
        <v>490604004</v>
      </c>
      <c r="M427">
        <v>1257819</v>
      </c>
      <c r="N427" t="s">
        <v>1226</v>
      </c>
      <c r="O427" t="s">
        <v>1340</v>
      </c>
      <c r="P427">
        <v>2</v>
      </c>
      <c r="Q427" t="s">
        <v>103</v>
      </c>
      <c r="R427">
        <v>27</v>
      </c>
      <c r="S427">
        <v>1</v>
      </c>
      <c r="T427" s="10">
        <v>6480</v>
      </c>
      <c r="U427" t="s">
        <v>1228</v>
      </c>
      <c r="V427" t="s">
        <v>1341</v>
      </c>
      <c r="W427" t="s">
        <v>1342</v>
      </c>
      <c r="X427">
        <v>2</v>
      </c>
      <c r="Y427" t="s">
        <v>103</v>
      </c>
      <c r="Z427" s="10">
        <v>6480</v>
      </c>
      <c r="AA427" t="s">
        <v>1228</v>
      </c>
      <c r="AB427" t="s">
        <v>53</v>
      </c>
      <c r="AC427" t="s">
        <v>1231</v>
      </c>
      <c r="AD427">
        <v>101</v>
      </c>
      <c r="AE427" t="s">
        <v>1232</v>
      </c>
      <c r="AF427" s="10">
        <v>6480</v>
      </c>
      <c r="AG427" s="136">
        <f t="shared" si="6"/>
        <v>648000</v>
      </c>
      <c r="AH427" s="10">
        <v>6480</v>
      </c>
      <c r="AI427">
        <v>0</v>
      </c>
      <c r="AJ427">
        <v>0</v>
      </c>
      <c r="AK427">
        <v>0</v>
      </c>
      <c r="AL427">
        <v>0</v>
      </c>
    </row>
    <row r="428" spans="1:38">
      <c r="A428" t="s">
        <v>46</v>
      </c>
      <c r="B428" t="s">
        <v>47</v>
      </c>
      <c r="C428">
        <v>1000730</v>
      </c>
      <c r="D428" t="s">
        <v>1222</v>
      </c>
      <c r="E428">
        <v>6508510735</v>
      </c>
      <c r="F428">
        <v>11</v>
      </c>
      <c r="G428">
        <v>2001</v>
      </c>
      <c r="H428" t="s">
        <v>1223</v>
      </c>
      <c r="I428">
        <v>49</v>
      </c>
      <c r="J428" t="s">
        <v>1224</v>
      </c>
      <c r="K428" t="s">
        <v>1225</v>
      </c>
      <c r="L428">
        <v>490604004</v>
      </c>
      <c r="M428">
        <v>1257819</v>
      </c>
      <c r="N428" t="s">
        <v>1226</v>
      </c>
      <c r="O428" t="s">
        <v>1340</v>
      </c>
      <c r="P428">
        <v>1</v>
      </c>
      <c r="Q428" t="s">
        <v>103</v>
      </c>
      <c r="R428">
        <v>1</v>
      </c>
      <c r="S428">
        <v>1</v>
      </c>
      <c r="T428">
        <v>0</v>
      </c>
      <c r="U428" t="s">
        <v>1228</v>
      </c>
      <c r="V428" t="s">
        <v>1341</v>
      </c>
      <c r="W428" t="s">
        <v>1233</v>
      </c>
      <c r="X428">
        <v>0</v>
      </c>
      <c r="Y428" t="s">
        <v>103</v>
      </c>
      <c r="Z428">
        <v>0</v>
      </c>
      <c r="AA428" t="s">
        <v>1228</v>
      </c>
      <c r="AB428" t="s">
        <v>53</v>
      </c>
      <c r="AC428" t="s">
        <v>1231</v>
      </c>
      <c r="AD428">
        <v>101</v>
      </c>
      <c r="AE428" t="s">
        <v>1232</v>
      </c>
      <c r="AF428">
        <v>0</v>
      </c>
      <c r="AG428" s="136">
        <f t="shared" si="6"/>
        <v>0</v>
      </c>
      <c r="AH428">
        <v>0</v>
      </c>
      <c r="AI428">
        <v>0</v>
      </c>
      <c r="AJ428">
        <v>0</v>
      </c>
      <c r="AK428">
        <v>0</v>
      </c>
      <c r="AL428">
        <v>0</v>
      </c>
    </row>
    <row r="429" spans="1:38">
      <c r="A429" t="s">
        <v>46</v>
      </c>
      <c r="B429" t="s">
        <v>47</v>
      </c>
      <c r="C429">
        <v>1000730</v>
      </c>
      <c r="D429" t="s">
        <v>1222</v>
      </c>
      <c r="E429">
        <v>6508510735</v>
      </c>
      <c r="F429">
        <v>12</v>
      </c>
      <c r="G429">
        <v>2001</v>
      </c>
      <c r="H429" t="s">
        <v>1223</v>
      </c>
      <c r="I429">
        <v>49</v>
      </c>
      <c r="J429" t="s">
        <v>1224</v>
      </c>
      <c r="K429" t="s">
        <v>1225</v>
      </c>
      <c r="L429">
        <v>490604004</v>
      </c>
      <c r="M429">
        <v>1257819</v>
      </c>
      <c r="N429" t="s">
        <v>1226</v>
      </c>
      <c r="O429" t="s">
        <v>1340</v>
      </c>
      <c r="P429">
        <v>1</v>
      </c>
      <c r="Q429" t="s">
        <v>103</v>
      </c>
      <c r="R429">
        <v>1</v>
      </c>
      <c r="S429">
        <v>1</v>
      </c>
      <c r="T429">
        <v>0</v>
      </c>
      <c r="U429" t="s">
        <v>1228</v>
      </c>
      <c r="V429" t="s">
        <v>1341</v>
      </c>
      <c r="W429" t="s">
        <v>1233</v>
      </c>
      <c r="X429">
        <v>0</v>
      </c>
      <c r="Y429" t="s">
        <v>103</v>
      </c>
      <c r="Z429">
        <v>0</v>
      </c>
      <c r="AA429" t="s">
        <v>1228</v>
      </c>
      <c r="AB429" t="s">
        <v>53</v>
      </c>
      <c r="AC429" t="s">
        <v>1231</v>
      </c>
      <c r="AD429">
        <v>101</v>
      </c>
      <c r="AE429" t="s">
        <v>1232</v>
      </c>
      <c r="AF429">
        <v>0</v>
      </c>
      <c r="AG429" s="136">
        <f t="shared" si="6"/>
        <v>0</v>
      </c>
      <c r="AH429">
        <v>0</v>
      </c>
      <c r="AI429">
        <v>0</v>
      </c>
      <c r="AJ429">
        <v>0</v>
      </c>
      <c r="AK429">
        <v>0</v>
      </c>
      <c r="AL429">
        <v>0</v>
      </c>
    </row>
    <row r="430" spans="1:38">
      <c r="A430" t="s">
        <v>46</v>
      </c>
      <c r="B430" t="s">
        <v>47</v>
      </c>
      <c r="C430">
        <v>1000730</v>
      </c>
      <c r="D430" t="s">
        <v>1234</v>
      </c>
      <c r="E430">
        <v>6508511193</v>
      </c>
      <c r="F430">
        <v>10</v>
      </c>
      <c r="G430">
        <v>2001</v>
      </c>
      <c r="H430" t="s">
        <v>1223</v>
      </c>
      <c r="I430">
        <v>57</v>
      </c>
      <c r="J430" t="s">
        <v>1224</v>
      </c>
      <c r="K430" t="s">
        <v>1235</v>
      </c>
      <c r="L430">
        <v>570301003</v>
      </c>
      <c r="M430">
        <v>107162</v>
      </c>
      <c r="N430" t="s">
        <v>1236</v>
      </c>
      <c r="O430" t="s">
        <v>1340</v>
      </c>
      <c r="P430">
        <v>1</v>
      </c>
      <c r="Q430" t="s">
        <v>110</v>
      </c>
      <c r="R430">
        <v>14</v>
      </c>
      <c r="S430">
        <v>1</v>
      </c>
      <c r="T430" s="10">
        <v>1150.52</v>
      </c>
      <c r="U430" t="s">
        <v>1228</v>
      </c>
      <c r="V430" t="s">
        <v>1341</v>
      </c>
      <c r="W430" t="s">
        <v>1341</v>
      </c>
      <c r="X430">
        <v>1</v>
      </c>
      <c r="Y430" t="s">
        <v>110</v>
      </c>
      <c r="Z430" s="10">
        <v>1150.52</v>
      </c>
      <c r="AA430" t="s">
        <v>1228</v>
      </c>
      <c r="AB430" t="s">
        <v>53</v>
      </c>
      <c r="AC430" t="s">
        <v>1231</v>
      </c>
      <c r="AD430">
        <v>101</v>
      </c>
      <c r="AE430" t="s">
        <v>1232</v>
      </c>
      <c r="AF430" s="10">
        <v>1150.52</v>
      </c>
      <c r="AG430" s="136">
        <f t="shared" si="6"/>
        <v>115052</v>
      </c>
      <c r="AH430" s="10">
        <v>1150.52</v>
      </c>
      <c r="AI430">
        <v>0</v>
      </c>
      <c r="AJ430">
        <v>0</v>
      </c>
      <c r="AK430">
        <v>0</v>
      </c>
      <c r="AL430">
        <v>0</v>
      </c>
    </row>
    <row r="431" spans="1:38">
      <c r="A431" t="s">
        <v>46</v>
      </c>
      <c r="B431" t="s">
        <v>47</v>
      </c>
      <c r="C431">
        <v>1000730</v>
      </c>
      <c r="D431" t="s">
        <v>1234</v>
      </c>
      <c r="E431">
        <v>6508511193</v>
      </c>
      <c r="F431">
        <v>20</v>
      </c>
      <c r="G431">
        <v>2001</v>
      </c>
      <c r="H431" t="s">
        <v>1223</v>
      </c>
      <c r="I431">
        <v>57</v>
      </c>
      <c r="J431" t="s">
        <v>1224</v>
      </c>
      <c r="K431" t="s">
        <v>1235</v>
      </c>
      <c r="L431">
        <v>570301003</v>
      </c>
      <c r="M431">
        <v>225516</v>
      </c>
      <c r="N431" t="s">
        <v>1238</v>
      </c>
      <c r="O431" t="s">
        <v>1340</v>
      </c>
      <c r="P431">
        <v>4</v>
      </c>
      <c r="Q431" t="s">
        <v>110</v>
      </c>
      <c r="R431">
        <v>21</v>
      </c>
      <c r="S431">
        <v>1</v>
      </c>
      <c r="T431" s="10">
        <v>6017.76</v>
      </c>
      <c r="U431" t="s">
        <v>1228</v>
      </c>
      <c r="V431" t="s">
        <v>1341</v>
      </c>
      <c r="W431" t="s">
        <v>1341</v>
      </c>
      <c r="X431">
        <v>4</v>
      </c>
      <c r="Y431" t="s">
        <v>110</v>
      </c>
      <c r="Z431" s="10">
        <v>6017.76</v>
      </c>
      <c r="AA431" t="s">
        <v>1228</v>
      </c>
      <c r="AB431" t="s">
        <v>53</v>
      </c>
      <c r="AC431" t="s">
        <v>1231</v>
      </c>
      <c r="AD431">
        <v>101</v>
      </c>
      <c r="AE431" t="s">
        <v>1232</v>
      </c>
      <c r="AF431" s="10">
        <v>6017.76</v>
      </c>
      <c r="AG431" s="136">
        <f t="shared" si="6"/>
        <v>601776</v>
      </c>
      <c r="AH431" s="10">
        <v>6017.76</v>
      </c>
      <c r="AI431">
        <v>0</v>
      </c>
      <c r="AJ431">
        <v>0</v>
      </c>
      <c r="AK431">
        <v>0</v>
      </c>
      <c r="AL431">
        <v>0</v>
      </c>
    </row>
    <row r="432" spans="1:38">
      <c r="A432" t="s">
        <v>46</v>
      </c>
      <c r="B432" t="s">
        <v>47</v>
      </c>
      <c r="C432">
        <v>1000730</v>
      </c>
      <c r="D432" t="s">
        <v>1234</v>
      </c>
      <c r="E432">
        <v>6508511193</v>
      </c>
      <c r="F432">
        <v>30</v>
      </c>
      <c r="G432">
        <v>2001</v>
      </c>
      <c r="H432" t="s">
        <v>1223</v>
      </c>
      <c r="I432">
        <v>57</v>
      </c>
      <c r="J432" t="s">
        <v>1224</v>
      </c>
      <c r="K432" t="s">
        <v>1235</v>
      </c>
      <c r="L432">
        <v>570301003</v>
      </c>
      <c r="M432">
        <v>1206928</v>
      </c>
      <c r="N432" t="s">
        <v>1239</v>
      </c>
      <c r="O432" t="s">
        <v>1340</v>
      </c>
      <c r="P432">
        <v>30</v>
      </c>
      <c r="Q432" t="s">
        <v>1240</v>
      </c>
      <c r="R432">
        <v>115</v>
      </c>
      <c r="S432">
        <v>1</v>
      </c>
      <c r="T432" s="10">
        <v>25038.720000000001</v>
      </c>
      <c r="U432" t="s">
        <v>1228</v>
      </c>
      <c r="V432" t="s">
        <v>1341</v>
      </c>
      <c r="W432" t="s">
        <v>1341</v>
      </c>
      <c r="X432">
        <v>30</v>
      </c>
      <c r="Y432" t="s">
        <v>1240</v>
      </c>
      <c r="Z432" s="10">
        <v>25038.720000000001</v>
      </c>
      <c r="AA432" t="s">
        <v>1228</v>
      </c>
      <c r="AB432" t="s">
        <v>53</v>
      </c>
      <c r="AC432" t="s">
        <v>1231</v>
      </c>
      <c r="AD432">
        <v>101</v>
      </c>
      <c r="AE432" t="s">
        <v>1232</v>
      </c>
      <c r="AF432" s="10">
        <v>25038.720000000001</v>
      </c>
      <c r="AG432" s="136">
        <f t="shared" si="6"/>
        <v>2503872</v>
      </c>
      <c r="AH432" s="10">
        <v>25038.720000000001</v>
      </c>
      <c r="AI432">
        <v>0</v>
      </c>
      <c r="AJ432">
        <v>0</v>
      </c>
      <c r="AK432">
        <v>0</v>
      </c>
      <c r="AL432">
        <v>0</v>
      </c>
    </row>
    <row r="433" spans="1:38">
      <c r="A433" t="s">
        <v>46</v>
      </c>
      <c r="B433" t="s">
        <v>47</v>
      </c>
      <c r="C433">
        <v>1000730</v>
      </c>
      <c r="D433" t="s">
        <v>1234</v>
      </c>
      <c r="E433">
        <v>6508511193</v>
      </c>
      <c r="F433">
        <v>40</v>
      </c>
      <c r="G433">
        <v>2001</v>
      </c>
      <c r="H433" t="s">
        <v>1223</v>
      </c>
      <c r="I433">
        <v>57</v>
      </c>
      <c r="J433" t="s">
        <v>1224</v>
      </c>
      <c r="K433" t="s">
        <v>1235</v>
      </c>
      <c r="L433">
        <v>570301003</v>
      </c>
      <c r="M433">
        <v>1206929</v>
      </c>
      <c r="N433" t="s">
        <v>1241</v>
      </c>
      <c r="O433" t="s">
        <v>1340</v>
      </c>
      <c r="P433">
        <v>19</v>
      </c>
      <c r="Q433" t="s">
        <v>1240</v>
      </c>
      <c r="R433">
        <v>48</v>
      </c>
      <c r="S433">
        <v>1</v>
      </c>
      <c r="T433" s="10">
        <v>12546.2</v>
      </c>
      <c r="U433" t="s">
        <v>1228</v>
      </c>
      <c r="V433" t="s">
        <v>1341</v>
      </c>
      <c r="W433" t="s">
        <v>1341</v>
      </c>
      <c r="X433">
        <v>19</v>
      </c>
      <c r="Y433" t="s">
        <v>1240</v>
      </c>
      <c r="Z433" s="10">
        <v>12546.2</v>
      </c>
      <c r="AA433" t="s">
        <v>1228</v>
      </c>
      <c r="AB433" t="s">
        <v>53</v>
      </c>
      <c r="AC433" t="s">
        <v>1231</v>
      </c>
      <c r="AD433">
        <v>101</v>
      </c>
      <c r="AE433" t="s">
        <v>1232</v>
      </c>
      <c r="AF433" s="10">
        <v>12546.2</v>
      </c>
      <c r="AG433" s="136">
        <f t="shared" si="6"/>
        <v>1254620</v>
      </c>
      <c r="AH433" s="10">
        <v>12546.2</v>
      </c>
      <c r="AI433">
        <v>0</v>
      </c>
      <c r="AJ433">
        <v>0</v>
      </c>
      <c r="AK433">
        <v>0</v>
      </c>
      <c r="AL433">
        <v>0</v>
      </c>
    </row>
    <row r="434" spans="1:38">
      <c r="A434" t="s">
        <v>46</v>
      </c>
      <c r="B434" t="s">
        <v>47</v>
      </c>
      <c r="C434">
        <v>1000730</v>
      </c>
      <c r="D434" t="s">
        <v>1234</v>
      </c>
      <c r="E434">
        <v>6508511193</v>
      </c>
      <c r="F434">
        <v>50</v>
      </c>
      <c r="G434">
        <v>2001</v>
      </c>
      <c r="H434" t="s">
        <v>1223</v>
      </c>
      <c r="I434">
        <v>57</v>
      </c>
      <c r="J434" t="s">
        <v>1224</v>
      </c>
      <c r="K434" t="s">
        <v>1235</v>
      </c>
      <c r="L434">
        <v>570301003</v>
      </c>
      <c r="M434">
        <v>1206930</v>
      </c>
      <c r="N434" t="s">
        <v>1242</v>
      </c>
      <c r="O434" t="s">
        <v>1340</v>
      </c>
      <c r="P434">
        <v>5</v>
      </c>
      <c r="Q434" t="s">
        <v>1240</v>
      </c>
      <c r="R434">
        <v>95</v>
      </c>
      <c r="S434">
        <v>1</v>
      </c>
      <c r="T434" s="10">
        <v>4286.3999999999996</v>
      </c>
      <c r="U434" t="s">
        <v>1228</v>
      </c>
      <c r="V434" t="s">
        <v>1341</v>
      </c>
      <c r="W434" t="s">
        <v>1341</v>
      </c>
      <c r="X434">
        <v>5</v>
      </c>
      <c r="Y434" t="s">
        <v>1240</v>
      </c>
      <c r="Z434" s="10">
        <v>4286.3999999999996</v>
      </c>
      <c r="AA434" t="s">
        <v>1228</v>
      </c>
      <c r="AB434" t="s">
        <v>53</v>
      </c>
      <c r="AC434" t="s">
        <v>1231</v>
      </c>
      <c r="AD434">
        <v>101</v>
      </c>
      <c r="AE434" t="s">
        <v>1232</v>
      </c>
      <c r="AF434" s="10">
        <v>4286.3999999999996</v>
      </c>
      <c r="AG434" s="136">
        <f t="shared" si="6"/>
        <v>428639.99999999994</v>
      </c>
      <c r="AH434" s="10">
        <v>4286.3999999999996</v>
      </c>
      <c r="AI434">
        <v>0</v>
      </c>
      <c r="AJ434">
        <v>0</v>
      </c>
      <c r="AK434">
        <v>0</v>
      </c>
      <c r="AL434">
        <v>0</v>
      </c>
    </row>
    <row r="435" spans="1:38">
      <c r="A435" t="s">
        <v>46</v>
      </c>
      <c r="B435" t="s">
        <v>47</v>
      </c>
      <c r="C435">
        <v>1000730</v>
      </c>
      <c r="D435" t="s">
        <v>1234</v>
      </c>
      <c r="E435">
        <v>6508511193</v>
      </c>
      <c r="F435">
        <v>60</v>
      </c>
      <c r="G435">
        <v>2001</v>
      </c>
      <c r="H435" t="s">
        <v>1223</v>
      </c>
      <c r="I435">
        <v>57</v>
      </c>
      <c r="J435" t="s">
        <v>1224</v>
      </c>
      <c r="K435" t="s">
        <v>1235</v>
      </c>
      <c r="L435">
        <v>570301003</v>
      </c>
      <c r="M435">
        <v>1206931</v>
      </c>
      <c r="N435" t="s">
        <v>1244</v>
      </c>
      <c r="O435" t="s">
        <v>1340</v>
      </c>
      <c r="P435">
        <v>12</v>
      </c>
      <c r="Q435" t="s">
        <v>1240</v>
      </c>
      <c r="R435">
        <v>48</v>
      </c>
      <c r="S435">
        <v>1</v>
      </c>
      <c r="T435" s="10">
        <v>7094.48</v>
      </c>
      <c r="U435" t="s">
        <v>1228</v>
      </c>
      <c r="V435" t="s">
        <v>1341</v>
      </c>
      <c r="W435" t="s">
        <v>1341</v>
      </c>
      <c r="X435">
        <v>12</v>
      </c>
      <c r="Y435" t="s">
        <v>1240</v>
      </c>
      <c r="Z435" s="10">
        <v>7094.48</v>
      </c>
      <c r="AA435" t="s">
        <v>1228</v>
      </c>
      <c r="AB435" t="s">
        <v>53</v>
      </c>
      <c r="AC435" t="s">
        <v>1231</v>
      </c>
      <c r="AD435">
        <v>101</v>
      </c>
      <c r="AE435" t="s">
        <v>1232</v>
      </c>
      <c r="AF435" s="10">
        <v>7094.48</v>
      </c>
      <c r="AG435" s="136">
        <f t="shared" si="6"/>
        <v>709448</v>
      </c>
      <c r="AH435" s="10">
        <v>7094.48</v>
      </c>
      <c r="AI435">
        <v>0</v>
      </c>
      <c r="AJ435">
        <v>0</v>
      </c>
      <c r="AK435">
        <v>0</v>
      </c>
      <c r="AL435">
        <v>0</v>
      </c>
    </row>
    <row r="436" spans="1:38">
      <c r="A436" t="s">
        <v>46</v>
      </c>
      <c r="B436" t="s">
        <v>47</v>
      </c>
      <c r="C436">
        <v>1000730</v>
      </c>
      <c r="D436" t="s">
        <v>1234</v>
      </c>
      <c r="E436">
        <v>6508511193</v>
      </c>
      <c r="F436">
        <v>70</v>
      </c>
      <c r="G436">
        <v>2001</v>
      </c>
      <c r="H436" t="s">
        <v>1223</v>
      </c>
      <c r="I436">
        <v>57</v>
      </c>
      <c r="J436" t="s">
        <v>1224</v>
      </c>
      <c r="K436" t="s">
        <v>1235</v>
      </c>
      <c r="L436">
        <v>570301003</v>
      </c>
      <c r="M436">
        <v>1206932</v>
      </c>
      <c r="N436" t="s">
        <v>1245</v>
      </c>
      <c r="O436" t="s">
        <v>1340</v>
      </c>
      <c r="P436">
        <v>11</v>
      </c>
      <c r="Q436" t="s">
        <v>1240</v>
      </c>
      <c r="R436">
        <v>50</v>
      </c>
      <c r="S436">
        <v>1</v>
      </c>
      <c r="T436" s="10">
        <v>6742.56</v>
      </c>
      <c r="U436" t="s">
        <v>1228</v>
      </c>
      <c r="V436" t="s">
        <v>1341</v>
      </c>
      <c r="W436" t="s">
        <v>1341</v>
      </c>
      <c r="X436">
        <v>11</v>
      </c>
      <c r="Y436" t="s">
        <v>1240</v>
      </c>
      <c r="Z436" s="10">
        <v>6742.56</v>
      </c>
      <c r="AA436" t="s">
        <v>1228</v>
      </c>
      <c r="AB436" t="s">
        <v>53</v>
      </c>
      <c r="AC436" t="s">
        <v>1231</v>
      </c>
      <c r="AD436">
        <v>101</v>
      </c>
      <c r="AE436" t="s">
        <v>1232</v>
      </c>
      <c r="AF436" s="10">
        <v>6742.56</v>
      </c>
      <c r="AG436" s="136">
        <f t="shared" si="6"/>
        <v>674256</v>
      </c>
      <c r="AH436" s="10">
        <v>6742.56</v>
      </c>
      <c r="AI436">
        <v>0</v>
      </c>
      <c r="AJ436">
        <v>0</v>
      </c>
      <c r="AK436">
        <v>0</v>
      </c>
      <c r="AL436">
        <v>0</v>
      </c>
    </row>
    <row r="437" spans="1:38">
      <c r="A437" t="s">
        <v>46</v>
      </c>
      <c r="B437" t="s">
        <v>47</v>
      </c>
      <c r="C437">
        <v>1000730</v>
      </c>
      <c r="D437" t="s">
        <v>1234</v>
      </c>
      <c r="E437">
        <v>6508511193</v>
      </c>
      <c r="F437">
        <v>80</v>
      </c>
      <c r="G437">
        <v>2001</v>
      </c>
      <c r="H437" t="s">
        <v>1223</v>
      </c>
      <c r="I437">
        <v>57</v>
      </c>
      <c r="J437" t="s">
        <v>1224</v>
      </c>
      <c r="K437" t="s">
        <v>1235</v>
      </c>
      <c r="L437">
        <v>570301003</v>
      </c>
      <c r="M437">
        <v>1206933</v>
      </c>
      <c r="N437" t="s">
        <v>1246</v>
      </c>
      <c r="O437" t="s">
        <v>1340</v>
      </c>
      <c r="P437">
        <v>10</v>
      </c>
      <c r="Q437" t="s">
        <v>1240</v>
      </c>
      <c r="R437">
        <v>176</v>
      </c>
      <c r="S437">
        <v>1</v>
      </c>
      <c r="T437" s="10">
        <v>8312.83</v>
      </c>
      <c r="U437" t="s">
        <v>1228</v>
      </c>
      <c r="V437" t="s">
        <v>1341</v>
      </c>
      <c r="W437" t="s">
        <v>1341</v>
      </c>
      <c r="X437">
        <v>10</v>
      </c>
      <c r="Y437" t="s">
        <v>1240</v>
      </c>
      <c r="Z437" s="10">
        <v>8312.83</v>
      </c>
      <c r="AA437" t="s">
        <v>1228</v>
      </c>
      <c r="AB437" t="s">
        <v>53</v>
      </c>
      <c r="AC437" t="s">
        <v>1231</v>
      </c>
      <c r="AD437">
        <v>101</v>
      </c>
      <c r="AE437" t="s">
        <v>1232</v>
      </c>
      <c r="AF437" s="10">
        <v>8312.83</v>
      </c>
      <c r="AG437" s="136">
        <f t="shared" si="6"/>
        <v>831283</v>
      </c>
      <c r="AH437" s="10">
        <v>8312.83</v>
      </c>
      <c r="AI437">
        <v>0</v>
      </c>
      <c r="AJ437">
        <v>0</v>
      </c>
      <c r="AK437">
        <v>0</v>
      </c>
      <c r="AL437">
        <v>0</v>
      </c>
    </row>
    <row r="438" spans="1:38">
      <c r="A438" t="s">
        <v>46</v>
      </c>
      <c r="B438" t="s">
        <v>47</v>
      </c>
      <c r="C438">
        <v>1000730</v>
      </c>
      <c r="D438" t="s">
        <v>1234</v>
      </c>
      <c r="E438">
        <v>6508511193</v>
      </c>
      <c r="F438">
        <v>90</v>
      </c>
      <c r="G438">
        <v>2001</v>
      </c>
      <c r="H438" t="s">
        <v>1223</v>
      </c>
      <c r="I438">
        <v>57</v>
      </c>
      <c r="J438" t="s">
        <v>1224</v>
      </c>
      <c r="K438" t="s">
        <v>1235</v>
      </c>
      <c r="L438">
        <v>570301003</v>
      </c>
      <c r="M438">
        <v>1252549</v>
      </c>
      <c r="N438" t="s">
        <v>1248</v>
      </c>
      <c r="O438" t="s">
        <v>1340</v>
      </c>
      <c r="P438">
        <v>3</v>
      </c>
      <c r="Q438" t="s">
        <v>1240</v>
      </c>
      <c r="R438">
        <v>35</v>
      </c>
      <c r="S438">
        <v>1</v>
      </c>
      <c r="T438" s="10">
        <v>4247.25</v>
      </c>
      <c r="U438" t="s">
        <v>1228</v>
      </c>
      <c r="V438" t="s">
        <v>1341</v>
      </c>
      <c r="W438" t="s">
        <v>1341</v>
      </c>
      <c r="X438">
        <v>3</v>
      </c>
      <c r="Y438" t="s">
        <v>1240</v>
      </c>
      <c r="Z438" s="10">
        <v>4247.25</v>
      </c>
      <c r="AA438" t="s">
        <v>1228</v>
      </c>
      <c r="AB438" t="s">
        <v>53</v>
      </c>
      <c r="AC438" t="s">
        <v>1231</v>
      </c>
      <c r="AD438">
        <v>101</v>
      </c>
      <c r="AE438" t="s">
        <v>1232</v>
      </c>
      <c r="AF438" s="10">
        <v>4247.25</v>
      </c>
      <c r="AG438" s="136">
        <f t="shared" si="6"/>
        <v>424725</v>
      </c>
      <c r="AH438" s="10">
        <v>4247.25</v>
      </c>
      <c r="AI438">
        <v>0</v>
      </c>
      <c r="AJ438">
        <v>0</v>
      </c>
      <c r="AK438">
        <v>0</v>
      </c>
      <c r="AL438">
        <v>0</v>
      </c>
    </row>
    <row r="439" spans="1:38">
      <c r="A439" t="s">
        <v>46</v>
      </c>
      <c r="B439" t="s">
        <v>47</v>
      </c>
      <c r="C439">
        <v>1000730</v>
      </c>
      <c r="D439" t="s">
        <v>1234</v>
      </c>
      <c r="E439">
        <v>6508511193</v>
      </c>
      <c r="F439">
        <v>100</v>
      </c>
      <c r="G439">
        <v>2001</v>
      </c>
      <c r="H439" t="s">
        <v>1223</v>
      </c>
      <c r="I439">
        <v>57</v>
      </c>
      <c r="J439" t="s">
        <v>1224</v>
      </c>
      <c r="K439" t="s">
        <v>1235</v>
      </c>
      <c r="L439">
        <v>570301003</v>
      </c>
      <c r="M439">
        <v>1415350</v>
      </c>
      <c r="N439" t="s">
        <v>1261</v>
      </c>
      <c r="O439" t="s">
        <v>1340</v>
      </c>
      <c r="P439">
        <v>1</v>
      </c>
      <c r="Q439" t="s">
        <v>1240</v>
      </c>
      <c r="R439">
        <v>31</v>
      </c>
      <c r="S439">
        <v>1</v>
      </c>
      <c r="T439" s="10">
        <v>1116</v>
      </c>
      <c r="U439" t="s">
        <v>1228</v>
      </c>
      <c r="V439" t="s">
        <v>1341</v>
      </c>
      <c r="W439" t="s">
        <v>1341</v>
      </c>
      <c r="X439">
        <v>1</v>
      </c>
      <c r="Y439" t="s">
        <v>1240</v>
      </c>
      <c r="Z439" s="10">
        <v>1116</v>
      </c>
      <c r="AA439" t="s">
        <v>1228</v>
      </c>
      <c r="AB439" t="s">
        <v>53</v>
      </c>
      <c r="AC439" t="s">
        <v>1231</v>
      </c>
      <c r="AD439">
        <v>101</v>
      </c>
      <c r="AE439" t="s">
        <v>1232</v>
      </c>
      <c r="AF439" s="10">
        <v>1116</v>
      </c>
      <c r="AG439" s="136">
        <f t="shared" si="6"/>
        <v>111600</v>
      </c>
      <c r="AH439" s="10">
        <v>1116</v>
      </c>
      <c r="AI439">
        <v>0</v>
      </c>
      <c r="AJ439">
        <v>0</v>
      </c>
      <c r="AK439">
        <v>0</v>
      </c>
      <c r="AL439">
        <v>0</v>
      </c>
    </row>
    <row r="440" spans="1:38">
      <c r="A440" t="s">
        <v>46</v>
      </c>
      <c r="B440" t="s">
        <v>47</v>
      </c>
      <c r="C440">
        <v>1000730</v>
      </c>
      <c r="D440" t="s">
        <v>1222</v>
      </c>
      <c r="E440">
        <v>6508519336</v>
      </c>
      <c r="F440">
        <v>10</v>
      </c>
      <c r="G440">
        <v>2001</v>
      </c>
      <c r="H440" t="s">
        <v>1223</v>
      </c>
      <c r="I440">
        <v>49</v>
      </c>
      <c r="J440" t="s">
        <v>1224</v>
      </c>
      <c r="K440" t="s">
        <v>1225</v>
      </c>
      <c r="L440">
        <v>490604004</v>
      </c>
      <c r="M440">
        <v>1257819</v>
      </c>
      <c r="N440" t="s">
        <v>1226</v>
      </c>
      <c r="O440" t="s">
        <v>1341</v>
      </c>
      <c r="P440">
        <v>3</v>
      </c>
      <c r="Q440" t="s">
        <v>103</v>
      </c>
      <c r="R440">
        <v>27</v>
      </c>
      <c r="S440">
        <v>1</v>
      </c>
      <c r="T440" s="10">
        <v>9720</v>
      </c>
      <c r="U440" t="s">
        <v>1228</v>
      </c>
      <c r="V440" t="s">
        <v>1343</v>
      </c>
      <c r="W440" t="s">
        <v>1344</v>
      </c>
      <c r="X440">
        <v>3</v>
      </c>
      <c r="Y440" t="s">
        <v>103</v>
      </c>
      <c r="Z440" s="10">
        <v>9720</v>
      </c>
      <c r="AA440" t="s">
        <v>1228</v>
      </c>
      <c r="AB440" t="s">
        <v>53</v>
      </c>
      <c r="AC440" t="s">
        <v>1231</v>
      </c>
      <c r="AD440">
        <v>101</v>
      </c>
      <c r="AE440" t="s">
        <v>1232</v>
      </c>
      <c r="AF440" s="10">
        <v>9720</v>
      </c>
      <c r="AG440" s="136">
        <f t="shared" si="6"/>
        <v>972000</v>
      </c>
      <c r="AH440" s="10">
        <v>9720</v>
      </c>
      <c r="AI440">
        <v>0</v>
      </c>
      <c r="AJ440">
        <v>0</v>
      </c>
      <c r="AK440">
        <v>0</v>
      </c>
      <c r="AL440">
        <v>0</v>
      </c>
    </row>
    <row r="441" spans="1:38">
      <c r="A441" t="s">
        <v>46</v>
      </c>
      <c r="B441" t="s">
        <v>47</v>
      </c>
      <c r="C441">
        <v>1000730</v>
      </c>
      <c r="D441" t="s">
        <v>1222</v>
      </c>
      <c r="E441">
        <v>6508519336</v>
      </c>
      <c r="F441">
        <v>11</v>
      </c>
      <c r="G441">
        <v>2001</v>
      </c>
      <c r="H441" t="s">
        <v>1223</v>
      </c>
      <c r="I441">
        <v>49</v>
      </c>
      <c r="J441" t="s">
        <v>1224</v>
      </c>
      <c r="K441" t="s">
        <v>1225</v>
      </c>
      <c r="L441">
        <v>490604004</v>
      </c>
      <c r="M441">
        <v>1257819</v>
      </c>
      <c r="N441" t="s">
        <v>1226</v>
      </c>
      <c r="O441" t="s">
        <v>1341</v>
      </c>
      <c r="P441">
        <v>1</v>
      </c>
      <c r="Q441" t="s">
        <v>103</v>
      </c>
      <c r="R441">
        <v>1</v>
      </c>
      <c r="S441">
        <v>1</v>
      </c>
      <c r="T441">
        <v>0</v>
      </c>
      <c r="U441" t="s">
        <v>1228</v>
      </c>
      <c r="V441" t="s">
        <v>1343</v>
      </c>
      <c r="W441" t="s">
        <v>1233</v>
      </c>
      <c r="X441">
        <v>0</v>
      </c>
      <c r="Y441" t="s">
        <v>103</v>
      </c>
      <c r="Z441">
        <v>0</v>
      </c>
      <c r="AA441" t="s">
        <v>1228</v>
      </c>
      <c r="AB441" t="s">
        <v>53</v>
      </c>
      <c r="AC441" t="s">
        <v>1231</v>
      </c>
      <c r="AD441">
        <v>101</v>
      </c>
      <c r="AE441" t="s">
        <v>1232</v>
      </c>
      <c r="AF441">
        <v>0</v>
      </c>
      <c r="AG441" s="136">
        <f t="shared" si="6"/>
        <v>0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>
      <c r="A442" t="s">
        <v>46</v>
      </c>
      <c r="B442" t="s">
        <v>47</v>
      </c>
      <c r="C442">
        <v>1000730</v>
      </c>
      <c r="D442" t="s">
        <v>1222</v>
      </c>
      <c r="E442">
        <v>6508519336</v>
      </c>
      <c r="F442">
        <v>12</v>
      </c>
      <c r="G442">
        <v>2001</v>
      </c>
      <c r="H442" t="s">
        <v>1223</v>
      </c>
      <c r="I442">
        <v>49</v>
      </c>
      <c r="J442" t="s">
        <v>1224</v>
      </c>
      <c r="K442" t="s">
        <v>1225</v>
      </c>
      <c r="L442">
        <v>490604004</v>
      </c>
      <c r="M442">
        <v>1257819</v>
      </c>
      <c r="N442" t="s">
        <v>1226</v>
      </c>
      <c r="O442" t="s">
        <v>1341</v>
      </c>
      <c r="P442">
        <v>1</v>
      </c>
      <c r="Q442" t="s">
        <v>103</v>
      </c>
      <c r="R442">
        <v>1</v>
      </c>
      <c r="S442">
        <v>1</v>
      </c>
      <c r="T442">
        <v>0</v>
      </c>
      <c r="U442" t="s">
        <v>1228</v>
      </c>
      <c r="V442" t="s">
        <v>1343</v>
      </c>
      <c r="W442" t="s">
        <v>1233</v>
      </c>
      <c r="X442">
        <v>0</v>
      </c>
      <c r="Y442" t="s">
        <v>103</v>
      </c>
      <c r="Z442">
        <v>0</v>
      </c>
      <c r="AA442" t="s">
        <v>1228</v>
      </c>
      <c r="AB442" t="s">
        <v>53</v>
      </c>
      <c r="AC442" t="s">
        <v>1231</v>
      </c>
      <c r="AD442">
        <v>101</v>
      </c>
      <c r="AE442" t="s">
        <v>1232</v>
      </c>
      <c r="AF442">
        <v>0</v>
      </c>
      <c r="AG442" s="136">
        <f t="shared" si="6"/>
        <v>0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>
      <c r="A443" t="s">
        <v>46</v>
      </c>
      <c r="B443" t="s">
        <v>47</v>
      </c>
      <c r="C443">
        <v>1000730</v>
      </c>
      <c r="D443" t="s">
        <v>1222</v>
      </c>
      <c r="E443">
        <v>6508519336</v>
      </c>
      <c r="F443">
        <v>13</v>
      </c>
      <c r="G443">
        <v>2001</v>
      </c>
      <c r="H443" t="s">
        <v>1223</v>
      </c>
      <c r="I443">
        <v>49</v>
      </c>
      <c r="J443" t="s">
        <v>1224</v>
      </c>
      <c r="K443" t="s">
        <v>1225</v>
      </c>
      <c r="L443">
        <v>490604004</v>
      </c>
      <c r="M443">
        <v>1257819</v>
      </c>
      <c r="N443" t="s">
        <v>1226</v>
      </c>
      <c r="O443" t="s">
        <v>1341</v>
      </c>
      <c r="P443">
        <v>1</v>
      </c>
      <c r="Q443" t="s">
        <v>103</v>
      </c>
      <c r="R443">
        <v>1</v>
      </c>
      <c r="S443">
        <v>1</v>
      </c>
      <c r="T443">
        <v>0</v>
      </c>
      <c r="U443" t="s">
        <v>1228</v>
      </c>
      <c r="V443" t="s">
        <v>1343</v>
      </c>
      <c r="W443" t="s">
        <v>1233</v>
      </c>
      <c r="X443">
        <v>0</v>
      </c>
      <c r="Y443" t="s">
        <v>103</v>
      </c>
      <c r="Z443">
        <v>0</v>
      </c>
      <c r="AA443" t="s">
        <v>1228</v>
      </c>
      <c r="AB443" t="s">
        <v>53</v>
      </c>
      <c r="AC443" t="s">
        <v>1231</v>
      </c>
      <c r="AD443">
        <v>101</v>
      </c>
      <c r="AE443" t="s">
        <v>1232</v>
      </c>
      <c r="AF443">
        <v>0</v>
      </c>
      <c r="AG443" s="136">
        <f t="shared" si="6"/>
        <v>0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>
      <c r="A444" t="s">
        <v>46</v>
      </c>
      <c r="B444" t="s">
        <v>47</v>
      </c>
      <c r="C444">
        <v>1000730</v>
      </c>
      <c r="D444" t="s">
        <v>1234</v>
      </c>
      <c r="E444">
        <v>6508519978</v>
      </c>
      <c r="F444">
        <v>10</v>
      </c>
      <c r="G444">
        <v>2001</v>
      </c>
      <c r="H444" t="s">
        <v>1223</v>
      </c>
      <c r="I444">
        <v>57</v>
      </c>
      <c r="J444" t="s">
        <v>1224</v>
      </c>
      <c r="K444" t="s">
        <v>1235</v>
      </c>
      <c r="L444">
        <v>570301003</v>
      </c>
      <c r="M444">
        <v>107162</v>
      </c>
      <c r="N444" t="s">
        <v>1236</v>
      </c>
      <c r="O444" t="s">
        <v>1341</v>
      </c>
      <c r="P444">
        <v>6</v>
      </c>
      <c r="Q444" t="s">
        <v>110</v>
      </c>
      <c r="R444">
        <v>14</v>
      </c>
      <c r="S444">
        <v>1</v>
      </c>
      <c r="T444" s="10">
        <v>6903.12</v>
      </c>
      <c r="U444" t="s">
        <v>1228</v>
      </c>
      <c r="V444" t="s">
        <v>1343</v>
      </c>
      <c r="W444" t="s">
        <v>1345</v>
      </c>
      <c r="X444">
        <v>5</v>
      </c>
      <c r="Y444" t="s">
        <v>110</v>
      </c>
      <c r="Z444" s="10">
        <v>5752.6</v>
      </c>
      <c r="AA444" t="s">
        <v>1228</v>
      </c>
      <c r="AB444" t="s">
        <v>53</v>
      </c>
      <c r="AC444" t="s">
        <v>1231</v>
      </c>
      <c r="AD444">
        <v>101</v>
      </c>
      <c r="AE444" t="s">
        <v>1232</v>
      </c>
      <c r="AF444" s="10">
        <v>6903.12</v>
      </c>
      <c r="AG444" s="136">
        <f t="shared" si="6"/>
        <v>690312</v>
      </c>
      <c r="AH444" s="10">
        <v>5752.6</v>
      </c>
      <c r="AI444">
        <v>0</v>
      </c>
      <c r="AJ444">
        <v>0</v>
      </c>
      <c r="AK444">
        <v>0</v>
      </c>
      <c r="AL444">
        <v>0</v>
      </c>
    </row>
    <row r="445" spans="1:38">
      <c r="A445" t="s">
        <v>46</v>
      </c>
      <c r="B445" t="s">
        <v>47</v>
      </c>
      <c r="C445">
        <v>1000730</v>
      </c>
      <c r="D445" t="s">
        <v>1234</v>
      </c>
      <c r="E445">
        <v>6508519978</v>
      </c>
      <c r="F445">
        <v>20</v>
      </c>
      <c r="G445">
        <v>2001</v>
      </c>
      <c r="H445" t="s">
        <v>1223</v>
      </c>
      <c r="I445">
        <v>57</v>
      </c>
      <c r="J445" t="s">
        <v>1224</v>
      </c>
      <c r="K445" t="s">
        <v>1235</v>
      </c>
      <c r="L445">
        <v>570301003</v>
      </c>
      <c r="M445">
        <v>225516</v>
      </c>
      <c r="N445" t="s">
        <v>1238</v>
      </c>
      <c r="O445" t="s">
        <v>1341</v>
      </c>
      <c r="P445">
        <v>2</v>
      </c>
      <c r="Q445" t="s">
        <v>110</v>
      </c>
      <c r="R445">
        <v>21</v>
      </c>
      <c r="S445">
        <v>1</v>
      </c>
      <c r="T445" s="10">
        <v>3008.88</v>
      </c>
      <c r="U445" t="s">
        <v>1228</v>
      </c>
      <c r="V445" t="s">
        <v>1343</v>
      </c>
      <c r="W445" t="s">
        <v>1345</v>
      </c>
      <c r="X445">
        <v>2</v>
      </c>
      <c r="Y445" t="s">
        <v>110</v>
      </c>
      <c r="Z445" s="10">
        <v>3008.88</v>
      </c>
      <c r="AA445" t="s">
        <v>1228</v>
      </c>
      <c r="AB445" t="s">
        <v>53</v>
      </c>
      <c r="AC445" t="s">
        <v>1231</v>
      </c>
      <c r="AD445">
        <v>101</v>
      </c>
      <c r="AE445" t="s">
        <v>1232</v>
      </c>
      <c r="AF445" s="10">
        <v>3008.88</v>
      </c>
      <c r="AG445" s="136">
        <f t="shared" si="6"/>
        <v>300888</v>
      </c>
      <c r="AH445" s="10">
        <v>3008.88</v>
      </c>
      <c r="AI445">
        <v>0</v>
      </c>
      <c r="AJ445">
        <v>0</v>
      </c>
      <c r="AK445">
        <v>0</v>
      </c>
      <c r="AL445">
        <v>0</v>
      </c>
    </row>
    <row r="446" spans="1:38">
      <c r="A446" t="s">
        <v>46</v>
      </c>
      <c r="B446" t="s">
        <v>47</v>
      </c>
      <c r="C446">
        <v>1000730</v>
      </c>
      <c r="D446" t="s">
        <v>1234</v>
      </c>
      <c r="E446">
        <v>6508519978</v>
      </c>
      <c r="F446">
        <v>30</v>
      </c>
      <c r="G446">
        <v>2001</v>
      </c>
      <c r="H446" t="s">
        <v>1223</v>
      </c>
      <c r="I446">
        <v>57</v>
      </c>
      <c r="J446" t="s">
        <v>1224</v>
      </c>
      <c r="K446" t="s">
        <v>1235</v>
      </c>
      <c r="L446">
        <v>570301003</v>
      </c>
      <c r="M446">
        <v>1206928</v>
      </c>
      <c r="N446" t="s">
        <v>389</v>
      </c>
      <c r="O446" t="s">
        <v>1341</v>
      </c>
      <c r="P446">
        <v>32</v>
      </c>
      <c r="Q446" t="s">
        <v>1240</v>
      </c>
      <c r="R446">
        <v>115</v>
      </c>
      <c r="S446">
        <v>1</v>
      </c>
      <c r="T446" s="10">
        <v>26707.97</v>
      </c>
      <c r="U446" t="s">
        <v>1228</v>
      </c>
      <c r="V446" t="s">
        <v>1343</v>
      </c>
      <c r="W446" t="s">
        <v>1345</v>
      </c>
      <c r="X446">
        <v>32</v>
      </c>
      <c r="Y446" t="s">
        <v>1240</v>
      </c>
      <c r="Z446" s="10">
        <v>26707.97</v>
      </c>
      <c r="AA446" t="s">
        <v>1228</v>
      </c>
      <c r="AB446" t="s">
        <v>53</v>
      </c>
      <c r="AC446" t="s">
        <v>1231</v>
      </c>
      <c r="AD446">
        <v>101</v>
      </c>
      <c r="AE446" t="s">
        <v>1232</v>
      </c>
      <c r="AF446" s="10">
        <v>26707.97</v>
      </c>
      <c r="AG446" s="136">
        <f t="shared" si="6"/>
        <v>2670797</v>
      </c>
      <c r="AH446" s="10">
        <v>26707.97</v>
      </c>
      <c r="AI446">
        <v>0</v>
      </c>
      <c r="AJ446">
        <v>0</v>
      </c>
      <c r="AK446">
        <v>0</v>
      </c>
      <c r="AL446">
        <v>0</v>
      </c>
    </row>
    <row r="447" spans="1:38">
      <c r="A447" t="s">
        <v>46</v>
      </c>
      <c r="B447" t="s">
        <v>47</v>
      </c>
      <c r="C447">
        <v>1000730</v>
      </c>
      <c r="D447" t="s">
        <v>1234</v>
      </c>
      <c r="E447">
        <v>6508519978</v>
      </c>
      <c r="F447">
        <v>40</v>
      </c>
      <c r="G447">
        <v>2001</v>
      </c>
      <c r="H447" t="s">
        <v>1223</v>
      </c>
      <c r="I447">
        <v>57</v>
      </c>
      <c r="J447" t="s">
        <v>1224</v>
      </c>
      <c r="K447" t="s">
        <v>1235</v>
      </c>
      <c r="L447">
        <v>570301003</v>
      </c>
      <c r="M447">
        <v>1206929</v>
      </c>
      <c r="N447" t="s">
        <v>390</v>
      </c>
      <c r="O447" t="s">
        <v>1341</v>
      </c>
      <c r="P447">
        <v>14</v>
      </c>
      <c r="Q447" t="s">
        <v>1240</v>
      </c>
      <c r="R447">
        <v>48</v>
      </c>
      <c r="S447">
        <v>1</v>
      </c>
      <c r="T447" s="10">
        <v>9244.57</v>
      </c>
      <c r="U447" t="s">
        <v>1228</v>
      </c>
      <c r="V447" t="s">
        <v>1343</v>
      </c>
      <c r="W447" t="s">
        <v>1345</v>
      </c>
      <c r="X447">
        <v>14</v>
      </c>
      <c r="Y447" t="s">
        <v>1240</v>
      </c>
      <c r="Z447" s="10">
        <v>9244.57</v>
      </c>
      <c r="AA447" t="s">
        <v>1228</v>
      </c>
      <c r="AB447" t="s">
        <v>53</v>
      </c>
      <c r="AC447" t="s">
        <v>1231</v>
      </c>
      <c r="AD447">
        <v>101</v>
      </c>
      <c r="AE447" t="s">
        <v>1232</v>
      </c>
      <c r="AF447" s="10">
        <v>9244.57</v>
      </c>
      <c r="AG447" s="136">
        <f t="shared" si="6"/>
        <v>924457</v>
      </c>
      <c r="AH447" s="10">
        <v>9244.57</v>
      </c>
      <c r="AI447">
        <v>0</v>
      </c>
      <c r="AJ447">
        <v>0</v>
      </c>
      <c r="AK447">
        <v>0</v>
      </c>
      <c r="AL447">
        <v>0</v>
      </c>
    </row>
    <row r="448" spans="1:38">
      <c r="A448" t="s">
        <v>46</v>
      </c>
      <c r="B448" t="s">
        <v>47</v>
      </c>
      <c r="C448">
        <v>1000730</v>
      </c>
      <c r="D448" t="s">
        <v>1234</v>
      </c>
      <c r="E448">
        <v>6508519978</v>
      </c>
      <c r="F448">
        <v>50</v>
      </c>
      <c r="G448">
        <v>2001</v>
      </c>
      <c r="H448" t="s">
        <v>1223</v>
      </c>
      <c r="I448">
        <v>57</v>
      </c>
      <c r="J448" t="s">
        <v>1224</v>
      </c>
      <c r="K448" t="s">
        <v>1235</v>
      </c>
      <c r="L448">
        <v>570301003</v>
      </c>
      <c r="M448">
        <v>1206930</v>
      </c>
      <c r="N448" t="s">
        <v>391</v>
      </c>
      <c r="O448" t="s">
        <v>1341</v>
      </c>
      <c r="P448">
        <v>12</v>
      </c>
      <c r="Q448" t="s">
        <v>1240</v>
      </c>
      <c r="R448">
        <v>95</v>
      </c>
      <c r="S448">
        <v>1</v>
      </c>
      <c r="T448" s="10">
        <v>10287.36</v>
      </c>
      <c r="U448" t="s">
        <v>1228</v>
      </c>
      <c r="V448" t="s">
        <v>1343</v>
      </c>
      <c r="W448" t="s">
        <v>1345</v>
      </c>
      <c r="X448">
        <v>12</v>
      </c>
      <c r="Y448" t="s">
        <v>1240</v>
      </c>
      <c r="Z448" s="10">
        <v>10287.36</v>
      </c>
      <c r="AA448" t="s">
        <v>1228</v>
      </c>
      <c r="AB448" t="s">
        <v>53</v>
      </c>
      <c r="AC448" t="s">
        <v>1231</v>
      </c>
      <c r="AD448">
        <v>101</v>
      </c>
      <c r="AE448" t="s">
        <v>1232</v>
      </c>
      <c r="AF448" s="10">
        <v>10287.36</v>
      </c>
      <c r="AG448" s="136">
        <f t="shared" si="6"/>
        <v>1028736</v>
      </c>
      <c r="AH448" s="10">
        <v>10287.36</v>
      </c>
      <c r="AI448">
        <v>0</v>
      </c>
      <c r="AJ448">
        <v>0</v>
      </c>
      <c r="AK448">
        <v>0</v>
      </c>
      <c r="AL448">
        <v>0</v>
      </c>
    </row>
    <row r="449" spans="1:38">
      <c r="A449" t="s">
        <v>46</v>
      </c>
      <c r="B449" t="s">
        <v>47</v>
      </c>
      <c r="C449">
        <v>1000730</v>
      </c>
      <c r="D449" t="s">
        <v>1234</v>
      </c>
      <c r="E449">
        <v>6508519978</v>
      </c>
      <c r="F449">
        <v>60</v>
      </c>
      <c r="G449">
        <v>2001</v>
      </c>
      <c r="H449" t="s">
        <v>1223</v>
      </c>
      <c r="I449">
        <v>57</v>
      </c>
      <c r="J449" t="s">
        <v>1224</v>
      </c>
      <c r="K449" t="s">
        <v>1235</v>
      </c>
      <c r="L449">
        <v>570301003</v>
      </c>
      <c r="M449">
        <v>1206931</v>
      </c>
      <c r="N449" t="s">
        <v>385</v>
      </c>
      <c r="O449" t="s">
        <v>1341</v>
      </c>
      <c r="P449">
        <v>16</v>
      </c>
      <c r="Q449" t="s">
        <v>1240</v>
      </c>
      <c r="R449">
        <v>48</v>
      </c>
      <c r="S449">
        <v>1</v>
      </c>
      <c r="T449" s="10">
        <v>9459.2999999999993</v>
      </c>
      <c r="U449" t="s">
        <v>1228</v>
      </c>
      <c r="V449" t="s">
        <v>1343</v>
      </c>
      <c r="W449" t="s">
        <v>1345</v>
      </c>
      <c r="X449">
        <v>16</v>
      </c>
      <c r="Y449" t="s">
        <v>1240</v>
      </c>
      <c r="Z449" s="10">
        <v>9459.2999999999993</v>
      </c>
      <c r="AA449" t="s">
        <v>1228</v>
      </c>
      <c r="AB449" t="s">
        <v>53</v>
      </c>
      <c r="AC449" t="s">
        <v>1231</v>
      </c>
      <c r="AD449">
        <v>101</v>
      </c>
      <c r="AE449" t="s">
        <v>1232</v>
      </c>
      <c r="AF449" s="10">
        <v>9459.2999999999993</v>
      </c>
      <c r="AG449" s="136">
        <f t="shared" si="6"/>
        <v>945929.99999999988</v>
      </c>
      <c r="AH449" s="10">
        <v>9459.2999999999993</v>
      </c>
      <c r="AI449">
        <v>0</v>
      </c>
      <c r="AJ449">
        <v>0</v>
      </c>
      <c r="AK449">
        <v>0</v>
      </c>
      <c r="AL449">
        <v>0</v>
      </c>
    </row>
    <row r="450" spans="1:38">
      <c r="A450" t="s">
        <v>46</v>
      </c>
      <c r="B450" t="s">
        <v>47</v>
      </c>
      <c r="C450">
        <v>1000730</v>
      </c>
      <c r="D450" t="s">
        <v>1234</v>
      </c>
      <c r="E450">
        <v>6508519978</v>
      </c>
      <c r="F450">
        <v>70</v>
      </c>
      <c r="G450">
        <v>2001</v>
      </c>
      <c r="H450" t="s">
        <v>1223</v>
      </c>
      <c r="I450">
        <v>57</v>
      </c>
      <c r="J450" t="s">
        <v>1224</v>
      </c>
      <c r="K450" t="s">
        <v>1235</v>
      </c>
      <c r="L450">
        <v>570301003</v>
      </c>
      <c r="M450">
        <v>1206932</v>
      </c>
      <c r="N450" t="s">
        <v>386</v>
      </c>
      <c r="O450" t="s">
        <v>1341</v>
      </c>
      <c r="P450">
        <v>12</v>
      </c>
      <c r="Q450" t="s">
        <v>1240</v>
      </c>
      <c r="R450">
        <v>50</v>
      </c>
      <c r="S450">
        <v>1</v>
      </c>
      <c r="T450" s="10">
        <v>7355.52</v>
      </c>
      <c r="U450" t="s">
        <v>1228</v>
      </c>
      <c r="V450" t="s">
        <v>1343</v>
      </c>
      <c r="W450" t="s">
        <v>1345</v>
      </c>
      <c r="X450">
        <v>12</v>
      </c>
      <c r="Y450" t="s">
        <v>1240</v>
      </c>
      <c r="Z450" s="10">
        <v>7355.52</v>
      </c>
      <c r="AA450" t="s">
        <v>1228</v>
      </c>
      <c r="AB450" t="s">
        <v>53</v>
      </c>
      <c r="AC450" t="s">
        <v>1231</v>
      </c>
      <c r="AD450">
        <v>101</v>
      </c>
      <c r="AE450" t="s">
        <v>1232</v>
      </c>
      <c r="AF450" s="10">
        <v>7355.52</v>
      </c>
      <c r="AG450" s="136">
        <f t="shared" si="6"/>
        <v>735552</v>
      </c>
      <c r="AH450" s="10">
        <v>7355.52</v>
      </c>
      <c r="AI450">
        <v>0</v>
      </c>
      <c r="AJ450">
        <v>0</v>
      </c>
      <c r="AK450">
        <v>0</v>
      </c>
      <c r="AL450">
        <v>0</v>
      </c>
    </row>
    <row r="451" spans="1:38">
      <c r="A451" t="s">
        <v>46</v>
      </c>
      <c r="B451" t="s">
        <v>47</v>
      </c>
      <c r="C451">
        <v>1000730</v>
      </c>
      <c r="D451" t="s">
        <v>1234</v>
      </c>
      <c r="E451">
        <v>6508519978</v>
      </c>
      <c r="F451">
        <v>80</v>
      </c>
      <c r="G451">
        <v>2001</v>
      </c>
      <c r="H451" t="s">
        <v>1223</v>
      </c>
      <c r="I451">
        <v>57</v>
      </c>
      <c r="J451" t="s">
        <v>1224</v>
      </c>
      <c r="K451" t="s">
        <v>1235</v>
      </c>
      <c r="L451">
        <v>570301003</v>
      </c>
      <c r="M451">
        <v>1206933</v>
      </c>
      <c r="N451" t="s">
        <v>387</v>
      </c>
      <c r="O451" t="s">
        <v>1341</v>
      </c>
      <c r="P451">
        <v>8</v>
      </c>
      <c r="Q451" t="s">
        <v>1240</v>
      </c>
      <c r="R451">
        <v>176</v>
      </c>
      <c r="S451">
        <v>1</v>
      </c>
      <c r="T451" s="10">
        <v>6650.27</v>
      </c>
      <c r="U451" t="s">
        <v>1228</v>
      </c>
      <c r="V451" t="s">
        <v>1343</v>
      </c>
      <c r="W451" t="s">
        <v>1345</v>
      </c>
      <c r="X451">
        <v>8</v>
      </c>
      <c r="Y451" t="s">
        <v>1240</v>
      </c>
      <c r="Z451" s="10">
        <v>6650.27</v>
      </c>
      <c r="AA451" t="s">
        <v>1228</v>
      </c>
      <c r="AB451" t="s">
        <v>53</v>
      </c>
      <c r="AC451" t="s">
        <v>1231</v>
      </c>
      <c r="AD451">
        <v>101</v>
      </c>
      <c r="AE451" t="s">
        <v>1232</v>
      </c>
      <c r="AF451" s="10">
        <v>6650.27</v>
      </c>
      <c r="AG451" s="136">
        <f t="shared" ref="AG451:AG514" si="7">+AF451*100</f>
        <v>665027</v>
      </c>
      <c r="AH451" s="10">
        <v>6650.27</v>
      </c>
      <c r="AI451">
        <v>0</v>
      </c>
      <c r="AJ451">
        <v>0</v>
      </c>
      <c r="AK451">
        <v>0</v>
      </c>
      <c r="AL451">
        <v>0</v>
      </c>
    </row>
    <row r="452" spans="1:38">
      <c r="A452" t="s">
        <v>46</v>
      </c>
      <c r="B452" t="s">
        <v>47</v>
      </c>
      <c r="C452">
        <v>1000730</v>
      </c>
      <c r="D452" t="s">
        <v>1234</v>
      </c>
      <c r="E452">
        <v>6508519978</v>
      </c>
      <c r="F452">
        <v>90</v>
      </c>
      <c r="G452">
        <v>2001</v>
      </c>
      <c r="H452" t="s">
        <v>1223</v>
      </c>
      <c r="I452">
        <v>57</v>
      </c>
      <c r="J452" t="s">
        <v>1224</v>
      </c>
      <c r="K452" t="s">
        <v>1235</v>
      </c>
      <c r="L452">
        <v>570301003</v>
      </c>
      <c r="M452">
        <v>1252549</v>
      </c>
      <c r="N452" t="s">
        <v>1248</v>
      </c>
      <c r="O452" t="s">
        <v>1341</v>
      </c>
      <c r="P452">
        <v>8</v>
      </c>
      <c r="Q452" t="s">
        <v>1240</v>
      </c>
      <c r="R452">
        <v>35</v>
      </c>
      <c r="S452">
        <v>1</v>
      </c>
      <c r="T452" s="10">
        <v>11326</v>
      </c>
      <c r="U452" t="s">
        <v>1228</v>
      </c>
      <c r="V452" t="s">
        <v>1343</v>
      </c>
      <c r="W452" t="s">
        <v>1345</v>
      </c>
      <c r="X452">
        <v>8</v>
      </c>
      <c r="Y452" t="s">
        <v>1240</v>
      </c>
      <c r="Z452" s="10">
        <v>11326</v>
      </c>
      <c r="AA452" t="s">
        <v>1228</v>
      </c>
      <c r="AB452" t="s">
        <v>53</v>
      </c>
      <c r="AC452" t="s">
        <v>1231</v>
      </c>
      <c r="AD452">
        <v>101</v>
      </c>
      <c r="AE452" t="s">
        <v>1232</v>
      </c>
      <c r="AF452" s="10">
        <v>11326</v>
      </c>
      <c r="AG452" s="136">
        <f t="shared" si="7"/>
        <v>1132600</v>
      </c>
      <c r="AH452" s="10">
        <v>11326</v>
      </c>
      <c r="AI452">
        <v>0</v>
      </c>
      <c r="AJ452">
        <v>0</v>
      </c>
      <c r="AK452">
        <v>0</v>
      </c>
      <c r="AL452">
        <v>0</v>
      </c>
    </row>
    <row r="453" spans="1:38">
      <c r="A453" t="s">
        <v>46</v>
      </c>
      <c r="B453" t="s">
        <v>47</v>
      </c>
      <c r="C453">
        <v>1000730</v>
      </c>
      <c r="D453" t="s">
        <v>1222</v>
      </c>
      <c r="E453">
        <v>6508527887</v>
      </c>
      <c r="F453">
        <v>10</v>
      </c>
      <c r="G453">
        <v>2001</v>
      </c>
      <c r="H453" t="s">
        <v>1223</v>
      </c>
      <c r="I453">
        <v>49</v>
      </c>
      <c r="J453" t="s">
        <v>1224</v>
      </c>
      <c r="K453" t="s">
        <v>1225</v>
      </c>
      <c r="L453">
        <v>490604004</v>
      </c>
      <c r="M453">
        <v>1257819</v>
      </c>
      <c r="N453" t="s">
        <v>1226</v>
      </c>
      <c r="O453" t="s">
        <v>1343</v>
      </c>
      <c r="P453">
        <v>2</v>
      </c>
      <c r="Q453" t="s">
        <v>103</v>
      </c>
      <c r="R453">
        <v>27</v>
      </c>
      <c r="S453">
        <v>1</v>
      </c>
      <c r="T453" s="10">
        <v>6480</v>
      </c>
      <c r="U453" t="s">
        <v>1228</v>
      </c>
      <c r="V453" t="s">
        <v>1346</v>
      </c>
      <c r="W453" t="s">
        <v>1347</v>
      </c>
      <c r="X453">
        <v>2</v>
      </c>
      <c r="Y453" t="s">
        <v>103</v>
      </c>
      <c r="Z453" s="10">
        <v>6480</v>
      </c>
      <c r="AA453" t="s">
        <v>1228</v>
      </c>
      <c r="AB453" t="s">
        <v>53</v>
      </c>
      <c r="AC453" t="s">
        <v>1231</v>
      </c>
      <c r="AD453">
        <v>101</v>
      </c>
      <c r="AE453" t="s">
        <v>1232</v>
      </c>
      <c r="AF453" s="10">
        <v>6480</v>
      </c>
      <c r="AG453" s="136">
        <f t="shared" si="7"/>
        <v>648000</v>
      </c>
      <c r="AH453" s="10">
        <v>6480</v>
      </c>
      <c r="AI453">
        <v>0</v>
      </c>
      <c r="AJ453">
        <v>0</v>
      </c>
      <c r="AK453">
        <v>0</v>
      </c>
      <c r="AL453">
        <v>0</v>
      </c>
    </row>
    <row r="454" spans="1:38">
      <c r="A454" t="s">
        <v>46</v>
      </c>
      <c r="B454" t="s">
        <v>47</v>
      </c>
      <c r="C454">
        <v>1000730</v>
      </c>
      <c r="D454" t="s">
        <v>1222</v>
      </c>
      <c r="E454">
        <v>6508527887</v>
      </c>
      <c r="F454">
        <v>11</v>
      </c>
      <c r="G454">
        <v>2001</v>
      </c>
      <c r="H454" t="s">
        <v>1223</v>
      </c>
      <c r="I454">
        <v>49</v>
      </c>
      <c r="J454" t="s">
        <v>1224</v>
      </c>
      <c r="K454" t="s">
        <v>1225</v>
      </c>
      <c r="L454">
        <v>490604004</v>
      </c>
      <c r="M454">
        <v>1257819</v>
      </c>
      <c r="N454" t="s">
        <v>1226</v>
      </c>
      <c r="O454" t="s">
        <v>1343</v>
      </c>
      <c r="P454">
        <v>1</v>
      </c>
      <c r="Q454" t="s">
        <v>103</v>
      </c>
      <c r="R454">
        <v>1</v>
      </c>
      <c r="S454">
        <v>1</v>
      </c>
      <c r="T454">
        <v>0</v>
      </c>
      <c r="U454" t="s">
        <v>1228</v>
      </c>
      <c r="V454" t="s">
        <v>1346</v>
      </c>
      <c r="W454" t="s">
        <v>1233</v>
      </c>
      <c r="X454">
        <v>0</v>
      </c>
      <c r="Y454" t="s">
        <v>103</v>
      </c>
      <c r="Z454">
        <v>0</v>
      </c>
      <c r="AA454" t="s">
        <v>1228</v>
      </c>
      <c r="AB454" t="s">
        <v>53</v>
      </c>
      <c r="AC454" t="s">
        <v>1231</v>
      </c>
      <c r="AD454">
        <v>101</v>
      </c>
      <c r="AE454" t="s">
        <v>1232</v>
      </c>
      <c r="AF454">
        <v>0</v>
      </c>
      <c r="AG454" s="136">
        <f t="shared" si="7"/>
        <v>0</v>
      </c>
      <c r="AH454">
        <v>0</v>
      </c>
      <c r="AI454">
        <v>0</v>
      </c>
      <c r="AJ454">
        <v>0</v>
      </c>
      <c r="AK454">
        <v>0</v>
      </c>
      <c r="AL454">
        <v>0</v>
      </c>
    </row>
    <row r="455" spans="1:38">
      <c r="A455" t="s">
        <v>46</v>
      </c>
      <c r="B455" t="s">
        <v>47</v>
      </c>
      <c r="C455">
        <v>1000730</v>
      </c>
      <c r="D455" t="s">
        <v>1222</v>
      </c>
      <c r="E455">
        <v>6508527887</v>
      </c>
      <c r="F455">
        <v>12</v>
      </c>
      <c r="G455">
        <v>2001</v>
      </c>
      <c r="H455" t="s">
        <v>1223</v>
      </c>
      <c r="I455">
        <v>49</v>
      </c>
      <c r="J455" t="s">
        <v>1224</v>
      </c>
      <c r="K455" t="s">
        <v>1225</v>
      </c>
      <c r="L455">
        <v>490604004</v>
      </c>
      <c r="M455">
        <v>1257819</v>
      </c>
      <c r="N455" t="s">
        <v>1226</v>
      </c>
      <c r="O455" t="s">
        <v>1343</v>
      </c>
      <c r="P455">
        <v>1</v>
      </c>
      <c r="Q455" t="s">
        <v>103</v>
      </c>
      <c r="R455">
        <v>1</v>
      </c>
      <c r="S455">
        <v>1</v>
      </c>
      <c r="T455">
        <v>0</v>
      </c>
      <c r="U455" t="s">
        <v>1228</v>
      </c>
      <c r="V455" t="s">
        <v>1346</v>
      </c>
      <c r="W455" t="s">
        <v>1233</v>
      </c>
      <c r="X455">
        <v>0</v>
      </c>
      <c r="Y455" t="s">
        <v>103</v>
      </c>
      <c r="Z455">
        <v>0</v>
      </c>
      <c r="AA455" t="s">
        <v>1228</v>
      </c>
      <c r="AB455" t="s">
        <v>53</v>
      </c>
      <c r="AC455" t="s">
        <v>1231</v>
      </c>
      <c r="AD455">
        <v>101</v>
      </c>
      <c r="AE455" t="s">
        <v>1232</v>
      </c>
      <c r="AF455">
        <v>0</v>
      </c>
      <c r="AG455" s="136">
        <f t="shared" si="7"/>
        <v>0</v>
      </c>
      <c r="AH455">
        <v>0</v>
      </c>
      <c r="AI455">
        <v>0</v>
      </c>
      <c r="AJ455">
        <v>0</v>
      </c>
      <c r="AK455">
        <v>0</v>
      </c>
      <c r="AL455">
        <v>0</v>
      </c>
    </row>
    <row r="456" spans="1:38">
      <c r="A456" t="s">
        <v>46</v>
      </c>
      <c r="B456" t="s">
        <v>47</v>
      </c>
      <c r="C456">
        <v>1000730</v>
      </c>
      <c r="D456" t="s">
        <v>1234</v>
      </c>
      <c r="E456">
        <v>6508529635</v>
      </c>
      <c r="F456">
        <v>10</v>
      </c>
      <c r="G456">
        <v>2001</v>
      </c>
      <c r="H456" t="s">
        <v>1223</v>
      </c>
      <c r="I456">
        <v>57</v>
      </c>
      <c r="J456" t="s">
        <v>1224</v>
      </c>
      <c r="K456" t="s">
        <v>1235</v>
      </c>
      <c r="L456">
        <v>570301003</v>
      </c>
      <c r="M456">
        <v>107162</v>
      </c>
      <c r="N456" t="s">
        <v>1236</v>
      </c>
      <c r="O456" t="s">
        <v>1343</v>
      </c>
      <c r="P456">
        <v>1</v>
      </c>
      <c r="Q456" t="s">
        <v>110</v>
      </c>
      <c r="R456">
        <v>14</v>
      </c>
      <c r="S456">
        <v>1</v>
      </c>
      <c r="T456" s="10">
        <v>1150.52</v>
      </c>
      <c r="U456" t="s">
        <v>1228</v>
      </c>
      <c r="V456" t="s">
        <v>1346</v>
      </c>
      <c r="W456" t="s">
        <v>1233</v>
      </c>
      <c r="X456">
        <v>0</v>
      </c>
      <c r="Y456" t="s">
        <v>110</v>
      </c>
      <c r="Z456">
        <v>0</v>
      </c>
      <c r="AA456" t="s">
        <v>1228</v>
      </c>
      <c r="AB456" t="s">
        <v>53</v>
      </c>
      <c r="AC456" t="s">
        <v>1243</v>
      </c>
      <c r="AD456" t="s">
        <v>1253</v>
      </c>
      <c r="AE456" t="s">
        <v>1253</v>
      </c>
      <c r="AF456" s="10">
        <v>1150.52</v>
      </c>
      <c r="AG456" s="136">
        <f t="shared" si="7"/>
        <v>115052</v>
      </c>
      <c r="AH456">
        <v>0</v>
      </c>
      <c r="AI456">
        <v>0</v>
      </c>
      <c r="AJ456">
        <v>0</v>
      </c>
      <c r="AK456">
        <v>0</v>
      </c>
      <c r="AL456">
        <v>0</v>
      </c>
    </row>
    <row r="457" spans="1:38">
      <c r="A457" t="s">
        <v>46</v>
      </c>
      <c r="B457" t="s">
        <v>47</v>
      </c>
      <c r="C457">
        <v>1000730</v>
      </c>
      <c r="D457" t="s">
        <v>1234</v>
      </c>
      <c r="E457">
        <v>6508529635</v>
      </c>
      <c r="F457">
        <v>20</v>
      </c>
      <c r="G457">
        <v>2001</v>
      </c>
      <c r="H457" t="s">
        <v>1223</v>
      </c>
      <c r="I457">
        <v>57</v>
      </c>
      <c r="J457" t="s">
        <v>1224</v>
      </c>
      <c r="K457" t="s">
        <v>1235</v>
      </c>
      <c r="L457">
        <v>570301003</v>
      </c>
      <c r="M457">
        <v>225516</v>
      </c>
      <c r="N457" t="s">
        <v>1238</v>
      </c>
      <c r="O457" t="s">
        <v>1343</v>
      </c>
      <c r="P457">
        <v>1</v>
      </c>
      <c r="Q457" t="s">
        <v>110</v>
      </c>
      <c r="R457">
        <v>21</v>
      </c>
      <c r="S457">
        <v>1</v>
      </c>
      <c r="T457" s="10">
        <v>1504.44</v>
      </c>
      <c r="U457" t="s">
        <v>1228</v>
      </c>
      <c r="V457" t="s">
        <v>1346</v>
      </c>
      <c r="W457" t="s">
        <v>1346</v>
      </c>
      <c r="X457">
        <v>1</v>
      </c>
      <c r="Y457" t="s">
        <v>110</v>
      </c>
      <c r="Z457" s="10">
        <v>1504.44</v>
      </c>
      <c r="AA457" t="s">
        <v>1228</v>
      </c>
      <c r="AB457" t="s">
        <v>53</v>
      </c>
      <c r="AC457" t="s">
        <v>1231</v>
      </c>
      <c r="AD457">
        <v>101</v>
      </c>
      <c r="AE457" t="s">
        <v>1232</v>
      </c>
      <c r="AF457" s="10">
        <v>1504.44</v>
      </c>
      <c r="AG457" s="136">
        <f t="shared" si="7"/>
        <v>150444</v>
      </c>
      <c r="AH457" s="10">
        <v>1504.44</v>
      </c>
      <c r="AI457">
        <v>0</v>
      </c>
      <c r="AJ457">
        <v>0</v>
      </c>
      <c r="AK457">
        <v>0</v>
      </c>
      <c r="AL457">
        <v>0</v>
      </c>
    </row>
    <row r="458" spans="1:38">
      <c r="A458" t="s">
        <v>46</v>
      </c>
      <c r="B458" t="s">
        <v>47</v>
      </c>
      <c r="C458">
        <v>1000730</v>
      </c>
      <c r="D458" t="s">
        <v>1234</v>
      </c>
      <c r="E458">
        <v>6508529635</v>
      </c>
      <c r="F458">
        <v>30</v>
      </c>
      <c r="G458">
        <v>2001</v>
      </c>
      <c r="H458" t="s">
        <v>1223</v>
      </c>
      <c r="I458">
        <v>57</v>
      </c>
      <c r="J458" t="s">
        <v>1224</v>
      </c>
      <c r="K458" t="s">
        <v>1235</v>
      </c>
      <c r="L458">
        <v>570301003</v>
      </c>
      <c r="M458">
        <v>1206928</v>
      </c>
      <c r="N458" t="s">
        <v>389</v>
      </c>
      <c r="O458" t="s">
        <v>1343</v>
      </c>
      <c r="P458">
        <v>26</v>
      </c>
      <c r="Q458" t="s">
        <v>1240</v>
      </c>
      <c r="R458">
        <v>115</v>
      </c>
      <c r="S458">
        <v>1</v>
      </c>
      <c r="T458" s="10">
        <v>21700.22</v>
      </c>
      <c r="U458" t="s">
        <v>1228</v>
      </c>
      <c r="V458" t="s">
        <v>1346</v>
      </c>
      <c r="W458" t="s">
        <v>1346</v>
      </c>
      <c r="X458">
        <v>26</v>
      </c>
      <c r="Y458" t="s">
        <v>1240</v>
      </c>
      <c r="Z458" s="10">
        <v>21700.22</v>
      </c>
      <c r="AA458" t="s">
        <v>1228</v>
      </c>
      <c r="AB458" t="s">
        <v>53</v>
      </c>
      <c r="AC458" t="s">
        <v>1231</v>
      </c>
      <c r="AD458">
        <v>101</v>
      </c>
      <c r="AE458" t="s">
        <v>1232</v>
      </c>
      <c r="AF458" s="10">
        <v>21700.22</v>
      </c>
      <c r="AG458" s="136">
        <f t="shared" si="7"/>
        <v>2170022</v>
      </c>
      <c r="AH458" s="10">
        <v>21700.22</v>
      </c>
      <c r="AI458">
        <v>0</v>
      </c>
      <c r="AJ458">
        <v>0</v>
      </c>
      <c r="AK458">
        <v>0</v>
      </c>
      <c r="AL458">
        <v>0</v>
      </c>
    </row>
    <row r="459" spans="1:38">
      <c r="A459" t="s">
        <v>46</v>
      </c>
      <c r="B459" t="s">
        <v>47</v>
      </c>
      <c r="C459">
        <v>1000730</v>
      </c>
      <c r="D459" t="s">
        <v>1234</v>
      </c>
      <c r="E459">
        <v>6508529635</v>
      </c>
      <c r="F459">
        <v>40</v>
      </c>
      <c r="G459">
        <v>2001</v>
      </c>
      <c r="H459" t="s">
        <v>1223</v>
      </c>
      <c r="I459">
        <v>57</v>
      </c>
      <c r="J459" t="s">
        <v>1224</v>
      </c>
      <c r="K459" t="s">
        <v>1235</v>
      </c>
      <c r="L459">
        <v>570301003</v>
      </c>
      <c r="M459">
        <v>1206929</v>
      </c>
      <c r="N459" t="s">
        <v>390</v>
      </c>
      <c r="O459" t="s">
        <v>1343</v>
      </c>
      <c r="P459">
        <v>20</v>
      </c>
      <c r="Q459" t="s">
        <v>1240</v>
      </c>
      <c r="R459">
        <v>48</v>
      </c>
      <c r="S459">
        <v>1</v>
      </c>
      <c r="T459" s="10">
        <v>13206.53</v>
      </c>
      <c r="U459" t="s">
        <v>1228</v>
      </c>
      <c r="V459" t="s">
        <v>1346</v>
      </c>
      <c r="W459" t="s">
        <v>1346</v>
      </c>
      <c r="X459">
        <v>20</v>
      </c>
      <c r="Y459" t="s">
        <v>1240</v>
      </c>
      <c r="Z459" s="10">
        <v>13206.53</v>
      </c>
      <c r="AA459" t="s">
        <v>1228</v>
      </c>
      <c r="AB459" t="s">
        <v>53</v>
      </c>
      <c r="AC459" t="s">
        <v>1231</v>
      </c>
      <c r="AD459">
        <v>101</v>
      </c>
      <c r="AE459" t="s">
        <v>1232</v>
      </c>
      <c r="AF459" s="10">
        <v>13206.53</v>
      </c>
      <c r="AG459" s="136">
        <f t="shared" si="7"/>
        <v>1320653</v>
      </c>
      <c r="AH459" s="10">
        <v>13206.53</v>
      </c>
      <c r="AI459">
        <v>0</v>
      </c>
      <c r="AJ459">
        <v>0</v>
      </c>
      <c r="AK459">
        <v>0</v>
      </c>
      <c r="AL459">
        <v>0</v>
      </c>
    </row>
    <row r="460" spans="1:38">
      <c r="A460" t="s">
        <v>46</v>
      </c>
      <c r="B460" t="s">
        <v>47</v>
      </c>
      <c r="C460">
        <v>1000730</v>
      </c>
      <c r="D460" t="s">
        <v>1234</v>
      </c>
      <c r="E460">
        <v>6508529635</v>
      </c>
      <c r="F460">
        <v>50</v>
      </c>
      <c r="G460">
        <v>2001</v>
      </c>
      <c r="H460" t="s">
        <v>1223</v>
      </c>
      <c r="I460">
        <v>57</v>
      </c>
      <c r="J460" t="s">
        <v>1224</v>
      </c>
      <c r="K460" t="s">
        <v>1235</v>
      </c>
      <c r="L460">
        <v>570301003</v>
      </c>
      <c r="M460">
        <v>1206930</v>
      </c>
      <c r="N460" t="s">
        <v>391</v>
      </c>
      <c r="O460" t="s">
        <v>1343</v>
      </c>
      <c r="P460">
        <v>5</v>
      </c>
      <c r="Q460" t="s">
        <v>1240</v>
      </c>
      <c r="R460">
        <v>95</v>
      </c>
      <c r="S460">
        <v>1</v>
      </c>
      <c r="T460" s="10">
        <v>4286.3999999999996</v>
      </c>
      <c r="U460" t="s">
        <v>1228</v>
      </c>
      <c r="V460" t="s">
        <v>1346</v>
      </c>
      <c r="W460" t="s">
        <v>1346</v>
      </c>
      <c r="X460">
        <v>5</v>
      </c>
      <c r="Y460" t="s">
        <v>1240</v>
      </c>
      <c r="Z460" s="10">
        <v>4286.3999999999996</v>
      </c>
      <c r="AA460" t="s">
        <v>1228</v>
      </c>
      <c r="AB460" t="s">
        <v>53</v>
      </c>
      <c r="AC460" t="s">
        <v>1231</v>
      </c>
      <c r="AD460">
        <v>101</v>
      </c>
      <c r="AE460" t="s">
        <v>1232</v>
      </c>
      <c r="AF460" s="10">
        <v>4286.3999999999996</v>
      </c>
      <c r="AG460" s="136">
        <f t="shared" si="7"/>
        <v>428639.99999999994</v>
      </c>
      <c r="AH460" s="10">
        <v>4286.3999999999996</v>
      </c>
      <c r="AI460">
        <v>0</v>
      </c>
      <c r="AJ460">
        <v>0</v>
      </c>
      <c r="AK460">
        <v>0</v>
      </c>
      <c r="AL460">
        <v>0</v>
      </c>
    </row>
    <row r="461" spans="1:38">
      <c r="A461" t="s">
        <v>46</v>
      </c>
      <c r="B461" t="s">
        <v>47</v>
      </c>
      <c r="C461">
        <v>1000730</v>
      </c>
      <c r="D461" t="s">
        <v>1234</v>
      </c>
      <c r="E461">
        <v>6508529635</v>
      </c>
      <c r="F461">
        <v>60</v>
      </c>
      <c r="G461">
        <v>2001</v>
      </c>
      <c r="H461" t="s">
        <v>1223</v>
      </c>
      <c r="I461">
        <v>57</v>
      </c>
      <c r="J461" t="s">
        <v>1224</v>
      </c>
      <c r="K461" t="s">
        <v>1235</v>
      </c>
      <c r="L461">
        <v>570301003</v>
      </c>
      <c r="M461">
        <v>1206931</v>
      </c>
      <c r="N461" t="s">
        <v>385</v>
      </c>
      <c r="O461" t="s">
        <v>1343</v>
      </c>
      <c r="P461">
        <v>21</v>
      </c>
      <c r="Q461" t="s">
        <v>1240</v>
      </c>
      <c r="R461">
        <v>48</v>
      </c>
      <c r="S461">
        <v>1</v>
      </c>
      <c r="T461" s="10">
        <v>12415.33</v>
      </c>
      <c r="U461" t="s">
        <v>1228</v>
      </c>
      <c r="V461" t="s">
        <v>1346</v>
      </c>
      <c r="W461" t="s">
        <v>1346</v>
      </c>
      <c r="X461">
        <v>21</v>
      </c>
      <c r="Y461" t="s">
        <v>1240</v>
      </c>
      <c r="Z461" s="10">
        <v>12415.33</v>
      </c>
      <c r="AA461" t="s">
        <v>1228</v>
      </c>
      <c r="AB461" t="s">
        <v>53</v>
      </c>
      <c r="AC461" t="s">
        <v>1231</v>
      </c>
      <c r="AD461">
        <v>101</v>
      </c>
      <c r="AE461" t="s">
        <v>1232</v>
      </c>
      <c r="AF461" s="10">
        <v>12415.33</v>
      </c>
      <c r="AG461" s="136">
        <f t="shared" si="7"/>
        <v>1241533</v>
      </c>
      <c r="AH461" s="10">
        <v>12415.33</v>
      </c>
      <c r="AI461">
        <v>0</v>
      </c>
      <c r="AJ461">
        <v>0</v>
      </c>
      <c r="AK461">
        <v>0</v>
      </c>
      <c r="AL461">
        <v>0</v>
      </c>
    </row>
    <row r="462" spans="1:38">
      <c r="A462" t="s">
        <v>46</v>
      </c>
      <c r="B462" t="s">
        <v>47</v>
      </c>
      <c r="C462">
        <v>1000730</v>
      </c>
      <c r="D462" t="s">
        <v>1234</v>
      </c>
      <c r="E462">
        <v>6508529635</v>
      </c>
      <c r="F462">
        <v>70</v>
      </c>
      <c r="G462">
        <v>2001</v>
      </c>
      <c r="H462" t="s">
        <v>1223</v>
      </c>
      <c r="I462">
        <v>57</v>
      </c>
      <c r="J462" t="s">
        <v>1224</v>
      </c>
      <c r="K462" t="s">
        <v>1235</v>
      </c>
      <c r="L462">
        <v>570301003</v>
      </c>
      <c r="M462">
        <v>1206932</v>
      </c>
      <c r="N462" t="s">
        <v>386</v>
      </c>
      <c r="O462" t="s">
        <v>1343</v>
      </c>
      <c r="P462">
        <v>9</v>
      </c>
      <c r="Q462" t="s">
        <v>1240</v>
      </c>
      <c r="R462">
        <v>50</v>
      </c>
      <c r="S462">
        <v>1</v>
      </c>
      <c r="T462" s="10">
        <v>5516.64</v>
      </c>
      <c r="U462" t="s">
        <v>1228</v>
      </c>
      <c r="V462" t="s">
        <v>1346</v>
      </c>
      <c r="W462" t="s">
        <v>1346</v>
      </c>
      <c r="X462">
        <v>9</v>
      </c>
      <c r="Y462" t="s">
        <v>1240</v>
      </c>
      <c r="Z462" s="10">
        <v>5516.64</v>
      </c>
      <c r="AA462" t="s">
        <v>1228</v>
      </c>
      <c r="AB462" t="s">
        <v>53</v>
      </c>
      <c r="AC462" t="s">
        <v>1231</v>
      </c>
      <c r="AD462">
        <v>101</v>
      </c>
      <c r="AE462" t="s">
        <v>1232</v>
      </c>
      <c r="AF462" s="10">
        <v>5516.64</v>
      </c>
      <c r="AG462" s="136">
        <f t="shared" si="7"/>
        <v>551664</v>
      </c>
      <c r="AH462" s="10">
        <v>5516.64</v>
      </c>
      <c r="AI462">
        <v>0</v>
      </c>
      <c r="AJ462">
        <v>0</v>
      </c>
      <c r="AK462">
        <v>0</v>
      </c>
      <c r="AL462">
        <v>0</v>
      </c>
    </row>
    <row r="463" spans="1:38">
      <c r="A463" t="s">
        <v>46</v>
      </c>
      <c r="B463" t="s">
        <v>47</v>
      </c>
      <c r="C463">
        <v>1000730</v>
      </c>
      <c r="D463" t="s">
        <v>1234</v>
      </c>
      <c r="E463">
        <v>6508529635</v>
      </c>
      <c r="F463">
        <v>80</v>
      </c>
      <c r="G463">
        <v>2001</v>
      </c>
      <c r="H463" t="s">
        <v>1223</v>
      </c>
      <c r="I463">
        <v>57</v>
      </c>
      <c r="J463" t="s">
        <v>1224</v>
      </c>
      <c r="K463" t="s">
        <v>1235</v>
      </c>
      <c r="L463">
        <v>570301003</v>
      </c>
      <c r="M463">
        <v>1206933</v>
      </c>
      <c r="N463" t="s">
        <v>387</v>
      </c>
      <c r="O463" t="s">
        <v>1343</v>
      </c>
      <c r="P463">
        <v>7</v>
      </c>
      <c r="Q463" t="s">
        <v>1240</v>
      </c>
      <c r="R463">
        <v>176</v>
      </c>
      <c r="S463">
        <v>1</v>
      </c>
      <c r="T463" s="10">
        <v>5818.98</v>
      </c>
      <c r="U463" t="s">
        <v>1228</v>
      </c>
      <c r="V463" t="s">
        <v>1346</v>
      </c>
      <c r="W463" t="s">
        <v>1346</v>
      </c>
      <c r="X463">
        <v>7</v>
      </c>
      <c r="Y463" t="s">
        <v>1240</v>
      </c>
      <c r="Z463" s="10">
        <v>5818.98</v>
      </c>
      <c r="AA463" t="s">
        <v>1228</v>
      </c>
      <c r="AB463" t="s">
        <v>53</v>
      </c>
      <c r="AC463" t="s">
        <v>1231</v>
      </c>
      <c r="AD463">
        <v>101</v>
      </c>
      <c r="AE463" t="s">
        <v>1232</v>
      </c>
      <c r="AF463" s="10">
        <v>5818.98</v>
      </c>
      <c r="AG463" s="136">
        <f t="shared" si="7"/>
        <v>581898</v>
      </c>
      <c r="AH463" s="10">
        <v>5818.98</v>
      </c>
      <c r="AI463">
        <v>0</v>
      </c>
      <c r="AJ463">
        <v>0</v>
      </c>
      <c r="AK463">
        <v>0</v>
      </c>
      <c r="AL463">
        <v>0</v>
      </c>
    </row>
    <row r="464" spans="1:38">
      <c r="A464" t="s">
        <v>46</v>
      </c>
      <c r="B464" t="s">
        <v>47</v>
      </c>
      <c r="C464">
        <v>1000730</v>
      </c>
      <c r="D464" t="s">
        <v>1234</v>
      </c>
      <c r="E464">
        <v>6508529635</v>
      </c>
      <c r="F464">
        <v>90</v>
      </c>
      <c r="G464">
        <v>2001</v>
      </c>
      <c r="H464" t="s">
        <v>1223</v>
      </c>
      <c r="I464">
        <v>57</v>
      </c>
      <c r="J464" t="s">
        <v>1224</v>
      </c>
      <c r="K464" t="s">
        <v>1235</v>
      </c>
      <c r="L464">
        <v>570301003</v>
      </c>
      <c r="M464">
        <v>1252549</v>
      </c>
      <c r="N464" t="s">
        <v>1248</v>
      </c>
      <c r="O464" t="s">
        <v>1343</v>
      </c>
      <c r="P464">
        <v>4</v>
      </c>
      <c r="Q464" t="s">
        <v>1240</v>
      </c>
      <c r="R464">
        <v>35</v>
      </c>
      <c r="S464">
        <v>1</v>
      </c>
      <c r="T464" s="10">
        <v>5663</v>
      </c>
      <c r="U464" t="s">
        <v>1228</v>
      </c>
      <c r="V464" t="s">
        <v>1346</v>
      </c>
      <c r="W464" t="s">
        <v>1346</v>
      </c>
      <c r="X464">
        <v>4</v>
      </c>
      <c r="Y464" t="s">
        <v>1240</v>
      </c>
      <c r="Z464" s="10">
        <v>5663</v>
      </c>
      <c r="AA464" t="s">
        <v>1228</v>
      </c>
      <c r="AB464" t="s">
        <v>53</v>
      </c>
      <c r="AC464" t="s">
        <v>1231</v>
      </c>
      <c r="AD464">
        <v>101</v>
      </c>
      <c r="AE464" t="s">
        <v>1232</v>
      </c>
      <c r="AF464" s="10">
        <v>5663</v>
      </c>
      <c r="AG464" s="136">
        <f t="shared" si="7"/>
        <v>566300</v>
      </c>
      <c r="AH464" s="10">
        <v>5663</v>
      </c>
      <c r="AI464">
        <v>0</v>
      </c>
      <c r="AJ464">
        <v>0</v>
      </c>
      <c r="AK464">
        <v>0</v>
      </c>
      <c r="AL464">
        <v>0</v>
      </c>
    </row>
    <row r="465" spans="1:38">
      <c r="A465" t="s">
        <v>46</v>
      </c>
      <c r="B465" t="s">
        <v>47</v>
      </c>
      <c r="C465">
        <v>1000730</v>
      </c>
      <c r="D465" t="s">
        <v>1234</v>
      </c>
      <c r="E465">
        <v>6508529635</v>
      </c>
      <c r="F465">
        <v>100</v>
      </c>
      <c r="G465">
        <v>2001</v>
      </c>
      <c r="H465" t="s">
        <v>1223</v>
      </c>
      <c r="I465">
        <v>57</v>
      </c>
      <c r="J465" t="s">
        <v>1224</v>
      </c>
      <c r="K465" t="s">
        <v>1235</v>
      </c>
      <c r="L465">
        <v>570301003</v>
      </c>
      <c r="M465">
        <v>1415350</v>
      </c>
      <c r="N465" t="s">
        <v>1261</v>
      </c>
      <c r="O465" t="s">
        <v>1343</v>
      </c>
      <c r="P465">
        <v>4</v>
      </c>
      <c r="Q465" t="s">
        <v>1240</v>
      </c>
      <c r="R465">
        <v>31</v>
      </c>
      <c r="S465">
        <v>1</v>
      </c>
      <c r="T465" s="10">
        <v>4464</v>
      </c>
      <c r="U465" t="s">
        <v>1228</v>
      </c>
      <c r="V465" t="s">
        <v>1346</v>
      </c>
      <c r="W465" t="s">
        <v>1346</v>
      </c>
      <c r="X465">
        <v>4</v>
      </c>
      <c r="Y465" t="s">
        <v>1240</v>
      </c>
      <c r="Z465" s="10">
        <v>4464</v>
      </c>
      <c r="AA465" t="s">
        <v>1228</v>
      </c>
      <c r="AB465" t="s">
        <v>53</v>
      </c>
      <c r="AC465" t="s">
        <v>1231</v>
      </c>
      <c r="AD465">
        <v>101</v>
      </c>
      <c r="AE465" t="s">
        <v>1232</v>
      </c>
      <c r="AF465" s="10">
        <v>4464</v>
      </c>
      <c r="AG465" s="136">
        <f t="shared" si="7"/>
        <v>446400</v>
      </c>
      <c r="AH465" s="10">
        <v>4464</v>
      </c>
      <c r="AI465">
        <v>0</v>
      </c>
      <c r="AJ465">
        <v>0</v>
      </c>
      <c r="AK465">
        <v>0</v>
      </c>
      <c r="AL465">
        <v>0</v>
      </c>
    </row>
    <row r="466" spans="1:38">
      <c r="A466" t="s">
        <v>46</v>
      </c>
      <c r="B466" t="s">
        <v>47</v>
      </c>
      <c r="C466">
        <v>1000730</v>
      </c>
      <c r="D466" t="s">
        <v>1222</v>
      </c>
      <c r="E466">
        <v>6508540360</v>
      </c>
      <c r="F466">
        <v>10</v>
      </c>
      <c r="G466">
        <v>2001</v>
      </c>
      <c r="H466" t="s">
        <v>1223</v>
      </c>
      <c r="I466">
        <v>49</v>
      </c>
      <c r="J466" t="s">
        <v>1224</v>
      </c>
      <c r="K466" t="s">
        <v>1225</v>
      </c>
      <c r="L466">
        <v>490604004</v>
      </c>
      <c r="M466">
        <v>1257819</v>
      </c>
      <c r="N466" t="s">
        <v>1226</v>
      </c>
      <c r="O466" t="s">
        <v>1346</v>
      </c>
      <c r="P466">
        <v>2</v>
      </c>
      <c r="Q466" t="s">
        <v>103</v>
      </c>
      <c r="R466">
        <v>27</v>
      </c>
      <c r="S466">
        <v>1</v>
      </c>
      <c r="T466" s="10">
        <v>6480</v>
      </c>
      <c r="U466" t="s">
        <v>1228</v>
      </c>
      <c r="V466" t="s">
        <v>1348</v>
      </c>
      <c r="W466" t="s">
        <v>1349</v>
      </c>
      <c r="X466">
        <v>2</v>
      </c>
      <c r="Y466" t="s">
        <v>103</v>
      </c>
      <c r="Z466" s="10">
        <v>6480</v>
      </c>
      <c r="AA466" t="s">
        <v>1228</v>
      </c>
      <c r="AB466" t="s">
        <v>53</v>
      </c>
      <c r="AC466" t="s">
        <v>1231</v>
      </c>
      <c r="AD466">
        <v>101</v>
      </c>
      <c r="AE466" t="s">
        <v>1232</v>
      </c>
      <c r="AF466" s="10">
        <v>6480</v>
      </c>
      <c r="AG466" s="136">
        <f t="shared" si="7"/>
        <v>648000</v>
      </c>
      <c r="AH466" s="10">
        <v>6480</v>
      </c>
      <c r="AI466">
        <v>0</v>
      </c>
      <c r="AJ466">
        <v>0</v>
      </c>
      <c r="AK466">
        <v>0</v>
      </c>
      <c r="AL466">
        <v>0</v>
      </c>
    </row>
    <row r="467" spans="1:38">
      <c r="A467" t="s">
        <v>46</v>
      </c>
      <c r="B467" t="s">
        <v>47</v>
      </c>
      <c r="C467">
        <v>1000730</v>
      </c>
      <c r="D467" t="s">
        <v>1222</v>
      </c>
      <c r="E467">
        <v>6508540360</v>
      </c>
      <c r="F467">
        <v>11</v>
      </c>
      <c r="G467">
        <v>2001</v>
      </c>
      <c r="H467" t="s">
        <v>1223</v>
      </c>
      <c r="I467">
        <v>49</v>
      </c>
      <c r="J467" t="s">
        <v>1224</v>
      </c>
      <c r="K467" t="s">
        <v>1225</v>
      </c>
      <c r="L467">
        <v>490604004</v>
      </c>
      <c r="M467">
        <v>1257819</v>
      </c>
      <c r="N467" t="s">
        <v>1226</v>
      </c>
      <c r="O467" t="s">
        <v>1346</v>
      </c>
      <c r="P467">
        <v>1</v>
      </c>
      <c r="Q467" t="s">
        <v>103</v>
      </c>
      <c r="R467">
        <v>1</v>
      </c>
      <c r="S467">
        <v>1</v>
      </c>
      <c r="T467">
        <v>0</v>
      </c>
      <c r="U467" t="s">
        <v>1228</v>
      </c>
      <c r="V467" t="s">
        <v>1348</v>
      </c>
      <c r="W467" t="s">
        <v>1233</v>
      </c>
      <c r="X467">
        <v>0</v>
      </c>
      <c r="Y467" t="s">
        <v>103</v>
      </c>
      <c r="Z467">
        <v>0</v>
      </c>
      <c r="AA467" t="s">
        <v>1228</v>
      </c>
      <c r="AB467" t="s">
        <v>53</v>
      </c>
      <c r="AC467" t="s">
        <v>1231</v>
      </c>
      <c r="AD467">
        <v>101</v>
      </c>
      <c r="AE467" t="s">
        <v>1232</v>
      </c>
      <c r="AF467">
        <v>0</v>
      </c>
      <c r="AG467" s="136">
        <f t="shared" si="7"/>
        <v>0</v>
      </c>
      <c r="AH467">
        <v>0</v>
      </c>
      <c r="AI467">
        <v>0</v>
      </c>
      <c r="AJ467">
        <v>0</v>
      </c>
      <c r="AK467">
        <v>0</v>
      </c>
      <c r="AL467">
        <v>0</v>
      </c>
    </row>
    <row r="468" spans="1:38">
      <c r="A468" t="s">
        <v>46</v>
      </c>
      <c r="B468" t="s">
        <v>47</v>
      </c>
      <c r="C468">
        <v>1000730</v>
      </c>
      <c r="D468" t="s">
        <v>1222</v>
      </c>
      <c r="E468">
        <v>6508540360</v>
      </c>
      <c r="F468">
        <v>12</v>
      </c>
      <c r="G468">
        <v>2001</v>
      </c>
      <c r="H468" t="s">
        <v>1223</v>
      </c>
      <c r="I468">
        <v>49</v>
      </c>
      <c r="J468" t="s">
        <v>1224</v>
      </c>
      <c r="K468" t="s">
        <v>1225</v>
      </c>
      <c r="L468">
        <v>490604004</v>
      </c>
      <c r="M468">
        <v>1257819</v>
      </c>
      <c r="N468" t="s">
        <v>1226</v>
      </c>
      <c r="O468" t="s">
        <v>1346</v>
      </c>
      <c r="P468">
        <v>1</v>
      </c>
      <c r="Q468" t="s">
        <v>103</v>
      </c>
      <c r="R468">
        <v>1</v>
      </c>
      <c r="S468">
        <v>1</v>
      </c>
      <c r="T468">
        <v>0</v>
      </c>
      <c r="U468" t="s">
        <v>1228</v>
      </c>
      <c r="V468" t="s">
        <v>1348</v>
      </c>
      <c r="W468" t="s">
        <v>1233</v>
      </c>
      <c r="X468">
        <v>0</v>
      </c>
      <c r="Y468" t="s">
        <v>103</v>
      </c>
      <c r="Z468">
        <v>0</v>
      </c>
      <c r="AA468" t="s">
        <v>1228</v>
      </c>
      <c r="AB468" t="s">
        <v>53</v>
      </c>
      <c r="AC468" t="s">
        <v>1231</v>
      </c>
      <c r="AD468">
        <v>101</v>
      </c>
      <c r="AE468" t="s">
        <v>1232</v>
      </c>
      <c r="AF468">
        <v>0</v>
      </c>
      <c r="AG468" s="136">
        <f t="shared" si="7"/>
        <v>0</v>
      </c>
      <c r="AH468">
        <v>0</v>
      </c>
      <c r="AI468">
        <v>0</v>
      </c>
      <c r="AJ468">
        <v>0</v>
      </c>
      <c r="AK468">
        <v>0</v>
      </c>
      <c r="AL468">
        <v>0</v>
      </c>
    </row>
    <row r="469" spans="1:38">
      <c r="A469" t="s">
        <v>46</v>
      </c>
      <c r="B469" t="s">
        <v>47</v>
      </c>
      <c r="C469">
        <v>1000730</v>
      </c>
      <c r="D469" t="s">
        <v>1234</v>
      </c>
      <c r="E469">
        <v>6508541043</v>
      </c>
      <c r="F469">
        <v>10</v>
      </c>
      <c r="G469">
        <v>2001</v>
      </c>
      <c r="H469" t="s">
        <v>1223</v>
      </c>
      <c r="I469">
        <v>57</v>
      </c>
      <c r="J469" t="s">
        <v>1224</v>
      </c>
      <c r="K469" t="s">
        <v>1235</v>
      </c>
      <c r="L469">
        <v>570301003</v>
      </c>
      <c r="M469">
        <v>107162</v>
      </c>
      <c r="N469" t="s">
        <v>1236</v>
      </c>
      <c r="O469" t="s">
        <v>1350</v>
      </c>
      <c r="P469">
        <v>1</v>
      </c>
      <c r="Q469" t="s">
        <v>110</v>
      </c>
      <c r="R469">
        <v>14</v>
      </c>
      <c r="S469">
        <v>1</v>
      </c>
      <c r="T469" s="10">
        <v>1150.52</v>
      </c>
      <c r="U469" t="s">
        <v>1228</v>
      </c>
      <c r="V469" t="s">
        <v>1351</v>
      </c>
      <c r="W469" t="s">
        <v>1349</v>
      </c>
      <c r="X469">
        <v>1</v>
      </c>
      <c r="Y469" t="s">
        <v>110</v>
      </c>
      <c r="Z469" s="10">
        <v>1150.52</v>
      </c>
      <c r="AA469" t="s">
        <v>1228</v>
      </c>
      <c r="AB469" t="s">
        <v>53</v>
      </c>
      <c r="AC469" t="s">
        <v>1231</v>
      </c>
      <c r="AD469">
        <v>101</v>
      </c>
      <c r="AE469" t="s">
        <v>1232</v>
      </c>
      <c r="AF469" s="10">
        <v>1150.52</v>
      </c>
      <c r="AG469" s="136">
        <f t="shared" si="7"/>
        <v>115052</v>
      </c>
      <c r="AH469" s="10">
        <v>1150.52</v>
      </c>
      <c r="AI469">
        <v>0</v>
      </c>
      <c r="AJ469">
        <v>0</v>
      </c>
      <c r="AK469">
        <v>0</v>
      </c>
      <c r="AL469">
        <v>0</v>
      </c>
    </row>
    <row r="470" spans="1:38">
      <c r="A470" t="s">
        <v>46</v>
      </c>
      <c r="B470" t="s">
        <v>47</v>
      </c>
      <c r="C470">
        <v>1000730</v>
      </c>
      <c r="D470" t="s">
        <v>1234</v>
      </c>
      <c r="E470">
        <v>6508541043</v>
      </c>
      <c r="F470">
        <v>20</v>
      </c>
      <c r="G470">
        <v>2001</v>
      </c>
      <c r="H470" t="s">
        <v>1223</v>
      </c>
      <c r="I470">
        <v>57</v>
      </c>
      <c r="J470" t="s">
        <v>1224</v>
      </c>
      <c r="K470" t="s">
        <v>1235</v>
      </c>
      <c r="L470">
        <v>570301003</v>
      </c>
      <c r="M470">
        <v>1206928</v>
      </c>
      <c r="N470" t="s">
        <v>389</v>
      </c>
      <c r="O470" t="s">
        <v>1350</v>
      </c>
      <c r="P470">
        <v>29</v>
      </c>
      <c r="Q470" t="s">
        <v>1240</v>
      </c>
      <c r="R470">
        <v>115</v>
      </c>
      <c r="S470">
        <v>1</v>
      </c>
      <c r="T470" s="10">
        <v>24204.1</v>
      </c>
      <c r="U470" t="s">
        <v>1228</v>
      </c>
      <c r="V470" t="s">
        <v>1351</v>
      </c>
      <c r="W470" t="s">
        <v>1349</v>
      </c>
      <c r="X470">
        <v>29</v>
      </c>
      <c r="Y470" t="s">
        <v>1240</v>
      </c>
      <c r="Z470" s="10">
        <v>24204.1</v>
      </c>
      <c r="AA470" t="s">
        <v>1228</v>
      </c>
      <c r="AB470" t="s">
        <v>53</v>
      </c>
      <c r="AC470" t="s">
        <v>1231</v>
      </c>
      <c r="AD470">
        <v>101</v>
      </c>
      <c r="AE470" t="s">
        <v>1232</v>
      </c>
      <c r="AF470" s="10">
        <v>24204.1</v>
      </c>
      <c r="AG470" s="136">
        <f t="shared" si="7"/>
        <v>2420410</v>
      </c>
      <c r="AH470" s="10">
        <v>24204.1</v>
      </c>
      <c r="AI470">
        <v>0</v>
      </c>
      <c r="AJ470">
        <v>0</v>
      </c>
      <c r="AK470">
        <v>0</v>
      </c>
      <c r="AL470">
        <v>0</v>
      </c>
    </row>
    <row r="471" spans="1:38">
      <c r="A471" t="s">
        <v>46</v>
      </c>
      <c r="B471" t="s">
        <v>47</v>
      </c>
      <c r="C471">
        <v>1000730</v>
      </c>
      <c r="D471" t="s">
        <v>1234</v>
      </c>
      <c r="E471">
        <v>6508541043</v>
      </c>
      <c r="F471">
        <v>30</v>
      </c>
      <c r="G471">
        <v>2001</v>
      </c>
      <c r="H471" t="s">
        <v>1223</v>
      </c>
      <c r="I471">
        <v>57</v>
      </c>
      <c r="J471" t="s">
        <v>1224</v>
      </c>
      <c r="K471" t="s">
        <v>1235</v>
      </c>
      <c r="L471">
        <v>570301003</v>
      </c>
      <c r="M471">
        <v>1206929</v>
      </c>
      <c r="N471" t="s">
        <v>390</v>
      </c>
      <c r="O471" t="s">
        <v>1350</v>
      </c>
      <c r="P471">
        <v>20</v>
      </c>
      <c r="Q471" t="s">
        <v>1240</v>
      </c>
      <c r="R471">
        <v>48</v>
      </c>
      <c r="S471">
        <v>1</v>
      </c>
      <c r="T471" s="10">
        <v>13206.53</v>
      </c>
      <c r="U471" t="s">
        <v>1228</v>
      </c>
      <c r="V471" t="s">
        <v>1351</v>
      </c>
      <c r="W471" t="s">
        <v>1349</v>
      </c>
      <c r="X471">
        <v>20</v>
      </c>
      <c r="Y471" t="s">
        <v>1240</v>
      </c>
      <c r="Z471" s="10">
        <v>13206.53</v>
      </c>
      <c r="AA471" t="s">
        <v>1228</v>
      </c>
      <c r="AB471" t="s">
        <v>53</v>
      </c>
      <c r="AC471" t="s">
        <v>1231</v>
      </c>
      <c r="AD471">
        <v>101</v>
      </c>
      <c r="AE471" t="s">
        <v>1232</v>
      </c>
      <c r="AF471" s="10">
        <v>13206.53</v>
      </c>
      <c r="AG471" s="136">
        <f t="shared" si="7"/>
        <v>1320653</v>
      </c>
      <c r="AH471" s="10">
        <v>13206.53</v>
      </c>
      <c r="AI471">
        <v>0</v>
      </c>
      <c r="AJ471">
        <v>0</v>
      </c>
      <c r="AK471">
        <v>0</v>
      </c>
      <c r="AL471">
        <v>0</v>
      </c>
    </row>
    <row r="472" spans="1:38">
      <c r="A472" t="s">
        <v>46</v>
      </c>
      <c r="B472" t="s">
        <v>47</v>
      </c>
      <c r="C472">
        <v>1000730</v>
      </c>
      <c r="D472" t="s">
        <v>1234</v>
      </c>
      <c r="E472">
        <v>6508541043</v>
      </c>
      <c r="F472">
        <v>40</v>
      </c>
      <c r="G472">
        <v>2001</v>
      </c>
      <c r="H472" t="s">
        <v>1223</v>
      </c>
      <c r="I472">
        <v>57</v>
      </c>
      <c r="J472" t="s">
        <v>1224</v>
      </c>
      <c r="K472" t="s">
        <v>1235</v>
      </c>
      <c r="L472">
        <v>570301003</v>
      </c>
      <c r="M472">
        <v>1206930</v>
      </c>
      <c r="N472" t="s">
        <v>391</v>
      </c>
      <c r="O472" t="s">
        <v>1350</v>
      </c>
      <c r="P472">
        <v>11</v>
      </c>
      <c r="Q472" t="s">
        <v>1240</v>
      </c>
      <c r="R472">
        <v>95</v>
      </c>
      <c r="S472">
        <v>1</v>
      </c>
      <c r="T472" s="10">
        <v>9430.08</v>
      </c>
      <c r="U472" t="s">
        <v>1228</v>
      </c>
      <c r="V472" t="s">
        <v>1351</v>
      </c>
      <c r="W472" t="s">
        <v>1349</v>
      </c>
      <c r="X472">
        <v>11</v>
      </c>
      <c r="Y472" t="s">
        <v>1240</v>
      </c>
      <c r="Z472" s="10">
        <v>9430.08</v>
      </c>
      <c r="AA472" t="s">
        <v>1228</v>
      </c>
      <c r="AB472" t="s">
        <v>53</v>
      </c>
      <c r="AC472" t="s">
        <v>1231</v>
      </c>
      <c r="AD472">
        <v>101</v>
      </c>
      <c r="AE472" t="s">
        <v>1232</v>
      </c>
      <c r="AF472" s="10">
        <v>9430.08</v>
      </c>
      <c r="AG472" s="136">
        <f t="shared" si="7"/>
        <v>943008</v>
      </c>
      <c r="AH472" s="10">
        <v>9430.08</v>
      </c>
      <c r="AI472">
        <v>0</v>
      </c>
      <c r="AJ472">
        <v>0</v>
      </c>
      <c r="AK472">
        <v>0</v>
      </c>
      <c r="AL472">
        <v>0</v>
      </c>
    </row>
    <row r="473" spans="1:38">
      <c r="A473" t="s">
        <v>46</v>
      </c>
      <c r="B473" t="s">
        <v>47</v>
      </c>
      <c r="C473">
        <v>1000730</v>
      </c>
      <c r="D473" t="s">
        <v>1234</v>
      </c>
      <c r="E473">
        <v>6508541043</v>
      </c>
      <c r="F473">
        <v>50</v>
      </c>
      <c r="G473">
        <v>2001</v>
      </c>
      <c r="H473" t="s">
        <v>1223</v>
      </c>
      <c r="I473">
        <v>57</v>
      </c>
      <c r="J473" t="s">
        <v>1224</v>
      </c>
      <c r="K473" t="s">
        <v>1235</v>
      </c>
      <c r="L473">
        <v>570301003</v>
      </c>
      <c r="M473">
        <v>1206931</v>
      </c>
      <c r="N473" t="s">
        <v>385</v>
      </c>
      <c r="O473" t="s">
        <v>1350</v>
      </c>
      <c r="P473">
        <v>11</v>
      </c>
      <c r="Q473" t="s">
        <v>1240</v>
      </c>
      <c r="R473">
        <v>48</v>
      </c>
      <c r="S473">
        <v>1</v>
      </c>
      <c r="T473" s="10">
        <v>6503.27</v>
      </c>
      <c r="U473" t="s">
        <v>1228</v>
      </c>
      <c r="V473" t="s">
        <v>1351</v>
      </c>
      <c r="W473" t="s">
        <v>1349</v>
      </c>
      <c r="X473">
        <v>11</v>
      </c>
      <c r="Y473" t="s">
        <v>1240</v>
      </c>
      <c r="Z473" s="10">
        <v>6503.27</v>
      </c>
      <c r="AA473" t="s">
        <v>1228</v>
      </c>
      <c r="AB473" t="s">
        <v>53</v>
      </c>
      <c r="AC473" t="s">
        <v>1231</v>
      </c>
      <c r="AD473">
        <v>101</v>
      </c>
      <c r="AE473" t="s">
        <v>1232</v>
      </c>
      <c r="AF473" s="10">
        <v>6503.27</v>
      </c>
      <c r="AG473" s="136">
        <f t="shared" si="7"/>
        <v>650327</v>
      </c>
      <c r="AH473" s="10">
        <v>6503.27</v>
      </c>
      <c r="AI473">
        <v>0</v>
      </c>
      <c r="AJ473">
        <v>0</v>
      </c>
      <c r="AK473">
        <v>0</v>
      </c>
      <c r="AL473">
        <v>0</v>
      </c>
    </row>
    <row r="474" spans="1:38">
      <c r="A474" t="s">
        <v>46</v>
      </c>
      <c r="B474" t="s">
        <v>47</v>
      </c>
      <c r="C474">
        <v>1000730</v>
      </c>
      <c r="D474" t="s">
        <v>1234</v>
      </c>
      <c r="E474">
        <v>6508541043</v>
      </c>
      <c r="F474">
        <v>60</v>
      </c>
      <c r="G474">
        <v>2001</v>
      </c>
      <c r="H474" t="s">
        <v>1223</v>
      </c>
      <c r="I474">
        <v>57</v>
      </c>
      <c r="J474" t="s">
        <v>1224</v>
      </c>
      <c r="K474" t="s">
        <v>1235</v>
      </c>
      <c r="L474">
        <v>570301003</v>
      </c>
      <c r="M474">
        <v>1206932</v>
      </c>
      <c r="N474" t="s">
        <v>386</v>
      </c>
      <c r="O474" t="s">
        <v>1350</v>
      </c>
      <c r="P474">
        <v>9</v>
      </c>
      <c r="Q474" t="s">
        <v>1240</v>
      </c>
      <c r="R474">
        <v>50</v>
      </c>
      <c r="S474">
        <v>1</v>
      </c>
      <c r="T474" s="10">
        <v>5516.64</v>
      </c>
      <c r="U474" t="s">
        <v>1228</v>
      </c>
      <c r="V474" t="s">
        <v>1351</v>
      </c>
      <c r="W474" t="s">
        <v>1349</v>
      </c>
      <c r="X474">
        <v>9</v>
      </c>
      <c r="Y474" t="s">
        <v>1240</v>
      </c>
      <c r="Z474" s="10">
        <v>5516.64</v>
      </c>
      <c r="AA474" t="s">
        <v>1228</v>
      </c>
      <c r="AB474" t="s">
        <v>53</v>
      </c>
      <c r="AC474" t="s">
        <v>1231</v>
      </c>
      <c r="AD474">
        <v>101</v>
      </c>
      <c r="AE474" t="s">
        <v>1232</v>
      </c>
      <c r="AF474" s="10">
        <v>5516.64</v>
      </c>
      <c r="AG474" s="136">
        <f t="shared" si="7"/>
        <v>551664</v>
      </c>
      <c r="AH474" s="10">
        <v>5516.64</v>
      </c>
      <c r="AI474">
        <v>0</v>
      </c>
      <c r="AJ474">
        <v>0</v>
      </c>
      <c r="AK474">
        <v>0</v>
      </c>
      <c r="AL474">
        <v>0</v>
      </c>
    </row>
    <row r="475" spans="1:38">
      <c r="A475" t="s">
        <v>46</v>
      </c>
      <c r="B475" t="s">
        <v>47</v>
      </c>
      <c r="C475">
        <v>1000730</v>
      </c>
      <c r="D475" t="s">
        <v>1234</v>
      </c>
      <c r="E475">
        <v>6508541043</v>
      </c>
      <c r="F475">
        <v>70</v>
      </c>
      <c r="G475">
        <v>2001</v>
      </c>
      <c r="H475" t="s">
        <v>1223</v>
      </c>
      <c r="I475">
        <v>57</v>
      </c>
      <c r="J475" t="s">
        <v>1224</v>
      </c>
      <c r="K475" t="s">
        <v>1235</v>
      </c>
      <c r="L475">
        <v>570301003</v>
      </c>
      <c r="M475">
        <v>1206933</v>
      </c>
      <c r="N475" t="s">
        <v>387</v>
      </c>
      <c r="O475" t="s">
        <v>1350</v>
      </c>
      <c r="P475">
        <v>3</v>
      </c>
      <c r="Q475" t="s">
        <v>1240</v>
      </c>
      <c r="R475">
        <v>176</v>
      </c>
      <c r="S475">
        <v>1</v>
      </c>
      <c r="T475" s="10">
        <v>2493.85</v>
      </c>
      <c r="U475" t="s">
        <v>1228</v>
      </c>
      <c r="V475" t="s">
        <v>1351</v>
      </c>
      <c r="W475" t="s">
        <v>1349</v>
      </c>
      <c r="X475">
        <v>3</v>
      </c>
      <c r="Y475" t="s">
        <v>1240</v>
      </c>
      <c r="Z475" s="10">
        <v>2493.85</v>
      </c>
      <c r="AA475" t="s">
        <v>1228</v>
      </c>
      <c r="AB475" t="s">
        <v>53</v>
      </c>
      <c r="AC475" t="s">
        <v>1231</v>
      </c>
      <c r="AD475">
        <v>101</v>
      </c>
      <c r="AE475" t="s">
        <v>1232</v>
      </c>
      <c r="AF475" s="10">
        <v>2493.85</v>
      </c>
      <c r="AG475" s="136">
        <f t="shared" si="7"/>
        <v>249385</v>
      </c>
      <c r="AH475" s="10">
        <v>2493.85</v>
      </c>
      <c r="AI475">
        <v>0</v>
      </c>
      <c r="AJ475">
        <v>0</v>
      </c>
      <c r="AK475">
        <v>0</v>
      </c>
      <c r="AL475">
        <v>0</v>
      </c>
    </row>
    <row r="476" spans="1:38">
      <c r="A476" t="s">
        <v>46</v>
      </c>
      <c r="B476" t="s">
        <v>47</v>
      </c>
      <c r="C476">
        <v>1000730</v>
      </c>
      <c r="D476" t="s">
        <v>1234</v>
      </c>
      <c r="E476">
        <v>6508541043</v>
      </c>
      <c r="F476">
        <v>80</v>
      </c>
      <c r="G476">
        <v>2001</v>
      </c>
      <c r="H476" t="s">
        <v>1223</v>
      </c>
      <c r="I476">
        <v>57</v>
      </c>
      <c r="J476" t="s">
        <v>1224</v>
      </c>
      <c r="K476" t="s">
        <v>1235</v>
      </c>
      <c r="L476">
        <v>570301003</v>
      </c>
      <c r="M476">
        <v>1252545</v>
      </c>
      <c r="N476" t="s">
        <v>1284</v>
      </c>
      <c r="O476" t="s">
        <v>1350</v>
      </c>
      <c r="P476">
        <v>10</v>
      </c>
      <c r="Q476" t="s">
        <v>1240</v>
      </c>
      <c r="R476">
        <v>30</v>
      </c>
      <c r="S476">
        <v>1</v>
      </c>
      <c r="T476" s="10">
        <v>17265</v>
      </c>
      <c r="U476" t="s">
        <v>1228</v>
      </c>
      <c r="V476" t="s">
        <v>1351</v>
      </c>
      <c r="W476" t="s">
        <v>1349</v>
      </c>
      <c r="X476">
        <v>10</v>
      </c>
      <c r="Y476" t="s">
        <v>1240</v>
      </c>
      <c r="Z476" s="10">
        <v>17265</v>
      </c>
      <c r="AA476" t="s">
        <v>1228</v>
      </c>
      <c r="AB476" t="s">
        <v>53</v>
      </c>
      <c r="AC476" t="s">
        <v>1231</v>
      </c>
      <c r="AD476">
        <v>101</v>
      </c>
      <c r="AE476" t="s">
        <v>1232</v>
      </c>
      <c r="AF476" s="10">
        <v>17265</v>
      </c>
      <c r="AG476" s="136">
        <f t="shared" si="7"/>
        <v>1726500</v>
      </c>
      <c r="AH476" s="10">
        <v>17265</v>
      </c>
      <c r="AI476">
        <v>0</v>
      </c>
      <c r="AJ476">
        <v>0</v>
      </c>
      <c r="AK476">
        <v>0</v>
      </c>
      <c r="AL476">
        <v>0</v>
      </c>
    </row>
    <row r="477" spans="1:38">
      <c r="A477" t="s">
        <v>46</v>
      </c>
      <c r="B477" t="s">
        <v>47</v>
      </c>
      <c r="C477">
        <v>1000730</v>
      </c>
      <c r="D477" t="s">
        <v>1234</v>
      </c>
      <c r="E477">
        <v>6508541043</v>
      </c>
      <c r="F477">
        <v>90</v>
      </c>
      <c r="G477">
        <v>2001</v>
      </c>
      <c r="H477" t="s">
        <v>1223</v>
      </c>
      <c r="I477">
        <v>57</v>
      </c>
      <c r="J477" t="s">
        <v>1224</v>
      </c>
      <c r="K477" t="s">
        <v>1235</v>
      </c>
      <c r="L477">
        <v>570301003</v>
      </c>
      <c r="M477">
        <v>1252546</v>
      </c>
      <c r="N477" t="s">
        <v>1247</v>
      </c>
      <c r="O477" t="s">
        <v>1350</v>
      </c>
      <c r="P477">
        <v>10</v>
      </c>
      <c r="Q477" t="s">
        <v>1240</v>
      </c>
      <c r="R477">
        <v>24</v>
      </c>
      <c r="S477">
        <v>1</v>
      </c>
      <c r="T477" s="10">
        <v>14493.6</v>
      </c>
      <c r="U477" t="s">
        <v>1228</v>
      </c>
      <c r="V477" t="s">
        <v>1351</v>
      </c>
      <c r="W477" t="s">
        <v>1349</v>
      </c>
      <c r="X477">
        <v>10</v>
      </c>
      <c r="Y477" t="s">
        <v>1240</v>
      </c>
      <c r="Z477" s="10">
        <v>14493.6</v>
      </c>
      <c r="AA477" t="s">
        <v>1228</v>
      </c>
      <c r="AB477" t="s">
        <v>53</v>
      </c>
      <c r="AC477" t="s">
        <v>1231</v>
      </c>
      <c r="AD477">
        <v>101</v>
      </c>
      <c r="AE477" t="s">
        <v>1232</v>
      </c>
      <c r="AF477" s="10">
        <v>14493.6</v>
      </c>
      <c r="AG477" s="136">
        <f t="shared" si="7"/>
        <v>1449360</v>
      </c>
      <c r="AH477" s="10">
        <v>14493.6</v>
      </c>
      <c r="AI477">
        <v>0</v>
      </c>
      <c r="AJ477">
        <v>0</v>
      </c>
      <c r="AK477">
        <v>0</v>
      </c>
      <c r="AL477">
        <v>0</v>
      </c>
    </row>
    <row r="478" spans="1:38">
      <c r="A478" t="s">
        <v>46</v>
      </c>
      <c r="B478" t="s">
        <v>47</v>
      </c>
      <c r="C478">
        <v>1000730</v>
      </c>
      <c r="D478" t="s">
        <v>1234</v>
      </c>
      <c r="E478">
        <v>6508541043</v>
      </c>
      <c r="F478">
        <v>100</v>
      </c>
      <c r="G478">
        <v>2001</v>
      </c>
      <c r="H478" t="s">
        <v>1223</v>
      </c>
      <c r="I478">
        <v>57</v>
      </c>
      <c r="J478" t="s">
        <v>1224</v>
      </c>
      <c r="K478" t="s">
        <v>1235</v>
      </c>
      <c r="L478">
        <v>570301003</v>
      </c>
      <c r="M478">
        <v>1252549</v>
      </c>
      <c r="N478" t="s">
        <v>1248</v>
      </c>
      <c r="O478" t="s">
        <v>1350</v>
      </c>
      <c r="P478">
        <v>1</v>
      </c>
      <c r="Q478" t="s">
        <v>1240</v>
      </c>
      <c r="R478">
        <v>35</v>
      </c>
      <c r="S478">
        <v>1</v>
      </c>
      <c r="T478" s="10">
        <v>1415.75</v>
      </c>
      <c r="U478" t="s">
        <v>1228</v>
      </c>
      <c r="V478" t="s">
        <v>1351</v>
      </c>
      <c r="W478" t="s">
        <v>1349</v>
      </c>
      <c r="X478">
        <v>1</v>
      </c>
      <c r="Y478" t="s">
        <v>1240</v>
      </c>
      <c r="Z478" s="10">
        <v>1415.75</v>
      </c>
      <c r="AA478" t="s">
        <v>1228</v>
      </c>
      <c r="AB478" t="s">
        <v>53</v>
      </c>
      <c r="AC478" t="s">
        <v>1231</v>
      </c>
      <c r="AD478">
        <v>101</v>
      </c>
      <c r="AE478" t="s">
        <v>1232</v>
      </c>
      <c r="AF478" s="10">
        <v>1415.75</v>
      </c>
      <c r="AG478" s="136">
        <f t="shared" si="7"/>
        <v>141575</v>
      </c>
      <c r="AH478" s="10">
        <v>1415.75</v>
      </c>
      <c r="AI478">
        <v>0</v>
      </c>
      <c r="AJ478">
        <v>0</v>
      </c>
      <c r="AK478">
        <v>0</v>
      </c>
      <c r="AL478">
        <v>0</v>
      </c>
    </row>
    <row r="479" spans="1:38">
      <c r="A479" t="s">
        <v>46</v>
      </c>
      <c r="B479" t="s">
        <v>47</v>
      </c>
      <c r="C479">
        <v>1000730</v>
      </c>
      <c r="D479" t="s">
        <v>1234</v>
      </c>
      <c r="E479">
        <v>6508542641</v>
      </c>
      <c r="F479">
        <v>10</v>
      </c>
      <c r="G479">
        <v>2001</v>
      </c>
      <c r="H479" t="s">
        <v>1223</v>
      </c>
      <c r="I479">
        <v>57</v>
      </c>
      <c r="J479" t="s">
        <v>1224</v>
      </c>
      <c r="K479" t="s">
        <v>1235</v>
      </c>
      <c r="L479">
        <v>570301003</v>
      </c>
      <c r="M479">
        <v>107162</v>
      </c>
      <c r="N479" t="s">
        <v>1236</v>
      </c>
      <c r="O479" t="s">
        <v>1352</v>
      </c>
      <c r="P479">
        <v>2</v>
      </c>
      <c r="Q479" t="s">
        <v>110</v>
      </c>
      <c r="R479">
        <v>14</v>
      </c>
      <c r="S479">
        <v>1</v>
      </c>
      <c r="T479" s="10">
        <v>2301.04</v>
      </c>
      <c r="U479" t="s">
        <v>1228</v>
      </c>
      <c r="V479" t="s">
        <v>1353</v>
      </c>
      <c r="W479" t="s">
        <v>1349</v>
      </c>
      <c r="X479">
        <v>2</v>
      </c>
      <c r="Y479" t="s">
        <v>110</v>
      </c>
      <c r="Z479" s="10">
        <v>2301.04</v>
      </c>
      <c r="AA479" t="s">
        <v>1228</v>
      </c>
      <c r="AB479" t="s">
        <v>53</v>
      </c>
      <c r="AC479" t="s">
        <v>1231</v>
      </c>
      <c r="AD479">
        <v>101</v>
      </c>
      <c r="AE479" t="s">
        <v>1232</v>
      </c>
      <c r="AF479" s="10">
        <v>2301.04</v>
      </c>
      <c r="AG479" s="136">
        <f t="shared" si="7"/>
        <v>230104</v>
      </c>
      <c r="AH479" s="10">
        <v>2301.04</v>
      </c>
      <c r="AI479">
        <v>0</v>
      </c>
      <c r="AJ479">
        <v>0</v>
      </c>
      <c r="AK479">
        <v>0</v>
      </c>
      <c r="AL479">
        <v>0</v>
      </c>
    </row>
    <row r="480" spans="1:38">
      <c r="A480" t="s">
        <v>46</v>
      </c>
      <c r="B480" t="s">
        <v>47</v>
      </c>
      <c r="C480">
        <v>1000730</v>
      </c>
      <c r="D480" t="s">
        <v>1234</v>
      </c>
      <c r="E480">
        <v>6508542641</v>
      </c>
      <c r="F480">
        <v>20</v>
      </c>
      <c r="G480">
        <v>2001</v>
      </c>
      <c r="H480" t="s">
        <v>1223</v>
      </c>
      <c r="I480">
        <v>57</v>
      </c>
      <c r="J480" t="s">
        <v>1224</v>
      </c>
      <c r="K480" t="s">
        <v>1235</v>
      </c>
      <c r="L480">
        <v>570301003</v>
      </c>
      <c r="M480">
        <v>225516</v>
      </c>
      <c r="N480" t="s">
        <v>1238</v>
      </c>
      <c r="O480" t="s">
        <v>1352</v>
      </c>
      <c r="P480">
        <v>2</v>
      </c>
      <c r="Q480" t="s">
        <v>110</v>
      </c>
      <c r="R480">
        <v>21</v>
      </c>
      <c r="S480">
        <v>1</v>
      </c>
      <c r="T480" s="10">
        <v>3008.88</v>
      </c>
      <c r="U480" t="s">
        <v>1228</v>
      </c>
      <c r="V480" t="s">
        <v>1353</v>
      </c>
      <c r="W480" t="s">
        <v>1349</v>
      </c>
      <c r="X480">
        <v>2</v>
      </c>
      <c r="Y480" t="s">
        <v>110</v>
      </c>
      <c r="Z480" s="10">
        <v>3008.88</v>
      </c>
      <c r="AA480" t="s">
        <v>1228</v>
      </c>
      <c r="AB480" t="s">
        <v>53</v>
      </c>
      <c r="AC480" t="s">
        <v>1231</v>
      </c>
      <c r="AD480">
        <v>101</v>
      </c>
      <c r="AE480" t="s">
        <v>1232</v>
      </c>
      <c r="AF480" s="10">
        <v>3008.88</v>
      </c>
      <c r="AG480" s="136">
        <f t="shared" si="7"/>
        <v>300888</v>
      </c>
      <c r="AH480" s="10">
        <v>3008.88</v>
      </c>
      <c r="AI480">
        <v>0</v>
      </c>
      <c r="AJ480">
        <v>0</v>
      </c>
      <c r="AK480">
        <v>0</v>
      </c>
      <c r="AL480">
        <v>0</v>
      </c>
    </row>
    <row r="481" spans="1:38">
      <c r="A481" t="s">
        <v>46</v>
      </c>
      <c r="B481" t="s">
        <v>47</v>
      </c>
      <c r="C481">
        <v>1000730</v>
      </c>
      <c r="D481" t="s">
        <v>1234</v>
      </c>
      <c r="E481">
        <v>6508542641</v>
      </c>
      <c r="F481">
        <v>30</v>
      </c>
      <c r="G481">
        <v>2001</v>
      </c>
      <c r="H481" t="s">
        <v>1223</v>
      </c>
      <c r="I481">
        <v>57</v>
      </c>
      <c r="J481" t="s">
        <v>1224</v>
      </c>
      <c r="K481" t="s">
        <v>1235</v>
      </c>
      <c r="L481">
        <v>570301003</v>
      </c>
      <c r="M481">
        <v>1206928</v>
      </c>
      <c r="N481" t="s">
        <v>389</v>
      </c>
      <c r="O481" t="s">
        <v>1352</v>
      </c>
      <c r="P481">
        <v>2</v>
      </c>
      <c r="Q481" t="s">
        <v>1240</v>
      </c>
      <c r="R481">
        <v>115</v>
      </c>
      <c r="S481">
        <v>1</v>
      </c>
      <c r="T481" s="10">
        <v>1669.25</v>
      </c>
      <c r="U481" t="s">
        <v>1228</v>
      </c>
      <c r="V481" t="s">
        <v>1353</v>
      </c>
      <c r="W481" t="s">
        <v>1349</v>
      </c>
      <c r="X481">
        <v>2</v>
      </c>
      <c r="Y481" t="s">
        <v>1240</v>
      </c>
      <c r="Z481" s="10">
        <v>1669.25</v>
      </c>
      <c r="AA481" t="s">
        <v>1228</v>
      </c>
      <c r="AB481" t="s">
        <v>53</v>
      </c>
      <c r="AC481" t="s">
        <v>1231</v>
      </c>
      <c r="AD481">
        <v>101</v>
      </c>
      <c r="AE481" t="s">
        <v>1232</v>
      </c>
      <c r="AF481" s="10">
        <v>1669.25</v>
      </c>
      <c r="AG481" s="136">
        <f t="shared" si="7"/>
        <v>166925</v>
      </c>
      <c r="AH481" s="10">
        <v>1669.25</v>
      </c>
      <c r="AI481">
        <v>0</v>
      </c>
      <c r="AJ481">
        <v>0</v>
      </c>
      <c r="AK481">
        <v>0</v>
      </c>
      <c r="AL481">
        <v>0</v>
      </c>
    </row>
    <row r="482" spans="1:38">
      <c r="A482" t="s">
        <v>46</v>
      </c>
      <c r="B482" t="s">
        <v>47</v>
      </c>
      <c r="C482">
        <v>1000730</v>
      </c>
      <c r="D482" t="s">
        <v>1234</v>
      </c>
      <c r="E482">
        <v>6508542641</v>
      </c>
      <c r="F482">
        <v>40</v>
      </c>
      <c r="G482">
        <v>2001</v>
      </c>
      <c r="H482" t="s">
        <v>1223</v>
      </c>
      <c r="I482">
        <v>57</v>
      </c>
      <c r="J482" t="s">
        <v>1224</v>
      </c>
      <c r="K482" t="s">
        <v>1235</v>
      </c>
      <c r="L482">
        <v>570301003</v>
      </c>
      <c r="M482">
        <v>1206929</v>
      </c>
      <c r="N482" t="s">
        <v>390</v>
      </c>
      <c r="O482" t="s">
        <v>1352</v>
      </c>
      <c r="P482">
        <v>2</v>
      </c>
      <c r="Q482" t="s">
        <v>1240</v>
      </c>
      <c r="R482">
        <v>48</v>
      </c>
      <c r="S482">
        <v>1</v>
      </c>
      <c r="T482" s="10">
        <v>1320.65</v>
      </c>
      <c r="U482" t="s">
        <v>1228</v>
      </c>
      <c r="V482" t="s">
        <v>1353</v>
      </c>
      <c r="W482" t="s">
        <v>1349</v>
      </c>
      <c r="X482">
        <v>2</v>
      </c>
      <c r="Y482" t="s">
        <v>1240</v>
      </c>
      <c r="Z482" s="10">
        <v>1320.65</v>
      </c>
      <c r="AA482" t="s">
        <v>1228</v>
      </c>
      <c r="AB482" t="s">
        <v>53</v>
      </c>
      <c r="AC482" t="s">
        <v>1231</v>
      </c>
      <c r="AD482">
        <v>101</v>
      </c>
      <c r="AE482" t="s">
        <v>1232</v>
      </c>
      <c r="AF482" s="10">
        <v>1320.65</v>
      </c>
      <c r="AG482" s="136">
        <f t="shared" si="7"/>
        <v>132065</v>
      </c>
      <c r="AH482" s="10">
        <v>1320.65</v>
      </c>
      <c r="AI482">
        <v>0</v>
      </c>
      <c r="AJ482">
        <v>0</v>
      </c>
      <c r="AK482">
        <v>0</v>
      </c>
      <c r="AL482">
        <v>0</v>
      </c>
    </row>
    <row r="483" spans="1:38">
      <c r="A483" t="s">
        <v>46</v>
      </c>
      <c r="B483" t="s">
        <v>47</v>
      </c>
      <c r="C483">
        <v>1000730</v>
      </c>
      <c r="D483" t="s">
        <v>1234</v>
      </c>
      <c r="E483">
        <v>6508542641</v>
      </c>
      <c r="F483">
        <v>50</v>
      </c>
      <c r="G483">
        <v>2001</v>
      </c>
      <c r="H483" t="s">
        <v>1223</v>
      </c>
      <c r="I483">
        <v>57</v>
      </c>
      <c r="J483" t="s">
        <v>1224</v>
      </c>
      <c r="K483" t="s">
        <v>1235</v>
      </c>
      <c r="L483">
        <v>570301003</v>
      </c>
      <c r="M483">
        <v>1206930</v>
      </c>
      <c r="N483" t="s">
        <v>391</v>
      </c>
      <c r="O483" t="s">
        <v>1352</v>
      </c>
      <c r="P483">
        <v>2</v>
      </c>
      <c r="Q483" t="s">
        <v>1240</v>
      </c>
      <c r="R483">
        <v>95</v>
      </c>
      <c r="S483">
        <v>1</v>
      </c>
      <c r="T483" s="10">
        <v>1714.56</v>
      </c>
      <c r="U483" t="s">
        <v>1228</v>
      </c>
      <c r="V483" t="s">
        <v>1353</v>
      </c>
      <c r="W483" t="s">
        <v>1349</v>
      </c>
      <c r="X483">
        <v>2</v>
      </c>
      <c r="Y483" t="s">
        <v>1240</v>
      </c>
      <c r="Z483" s="10">
        <v>1714.56</v>
      </c>
      <c r="AA483" t="s">
        <v>1228</v>
      </c>
      <c r="AB483" t="s">
        <v>53</v>
      </c>
      <c r="AC483" t="s">
        <v>1231</v>
      </c>
      <c r="AD483">
        <v>101</v>
      </c>
      <c r="AE483" t="s">
        <v>1232</v>
      </c>
      <c r="AF483" s="10">
        <v>1714.56</v>
      </c>
      <c r="AG483" s="136">
        <f t="shared" si="7"/>
        <v>171456</v>
      </c>
      <c r="AH483" s="10">
        <v>1714.56</v>
      </c>
      <c r="AI483">
        <v>0</v>
      </c>
      <c r="AJ483">
        <v>0</v>
      </c>
      <c r="AK483">
        <v>0</v>
      </c>
      <c r="AL483">
        <v>0</v>
      </c>
    </row>
    <row r="484" spans="1:38">
      <c r="A484" t="s">
        <v>46</v>
      </c>
      <c r="B484" t="s">
        <v>47</v>
      </c>
      <c r="C484">
        <v>1000730</v>
      </c>
      <c r="D484" t="s">
        <v>1234</v>
      </c>
      <c r="E484">
        <v>6508542641</v>
      </c>
      <c r="F484">
        <v>60</v>
      </c>
      <c r="G484">
        <v>2001</v>
      </c>
      <c r="H484" t="s">
        <v>1223</v>
      </c>
      <c r="I484">
        <v>57</v>
      </c>
      <c r="J484" t="s">
        <v>1224</v>
      </c>
      <c r="K484" t="s">
        <v>1235</v>
      </c>
      <c r="L484">
        <v>570301003</v>
      </c>
      <c r="M484">
        <v>1206931</v>
      </c>
      <c r="N484" t="s">
        <v>385</v>
      </c>
      <c r="O484" t="s">
        <v>1352</v>
      </c>
      <c r="P484">
        <v>2</v>
      </c>
      <c r="Q484" t="s">
        <v>1240</v>
      </c>
      <c r="R484">
        <v>48</v>
      </c>
      <c r="S484">
        <v>1</v>
      </c>
      <c r="T484" s="10">
        <v>1182.4100000000001</v>
      </c>
      <c r="U484" t="s">
        <v>1228</v>
      </c>
      <c r="V484" t="s">
        <v>1353</v>
      </c>
      <c r="W484" t="s">
        <v>1349</v>
      </c>
      <c r="X484">
        <v>2</v>
      </c>
      <c r="Y484" t="s">
        <v>1240</v>
      </c>
      <c r="Z484" s="10">
        <v>1182.4100000000001</v>
      </c>
      <c r="AA484" t="s">
        <v>1228</v>
      </c>
      <c r="AB484" t="s">
        <v>53</v>
      </c>
      <c r="AC484" t="s">
        <v>1231</v>
      </c>
      <c r="AD484">
        <v>101</v>
      </c>
      <c r="AE484" t="s">
        <v>1232</v>
      </c>
      <c r="AF484" s="10">
        <v>1182.4100000000001</v>
      </c>
      <c r="AG484" s="136">
        <f t="shared" si="7"/>
        <v>118241.00000000001</v>
      </c>
      <c r="AH484" s="10">
        <v>1182.4100000000001</v>
      </c>
      <c r="AI484">
        <v>0</v>
      </c>
      <c r="AJ484">
        <v>0</v>
      </c>
      <c r="AK484">
        <v>0</v>
      </c>
      <c r="AL484">
        <v>0</v>
      </c>
    </row>
    <row r="485" spans="1:38">
      <c r="A485" t="s">
        <v>46</v>
      </c>
      <c r="B485" t="s">
        <v>47</v>
      </c>
      <c r="C485">
        <v>1000730</v>
      </c>
      <c r="D485" t="s">
        <v>1234</v>
      </c>
      <c r="E485">
        <v>6508542641</v>
      </c>
      <c r="F485">
        <v>70</v>
      </c>
      <c r="G485">
        <v>2001</v>
      </c>
      <c r="H485" t="s">
        <v>1223</v>
      </c>
      <c r="I485">
        <v>57</v>
      </c>
      <c r="J485" t="s">
        <v>1224</v>
      </c>
      <c r="K485" t="s">
        <v>1235</v>
      </c>
      <c r="L485">
        <v>570301003</v>
      </c>
      <c r="M485">
        <v>1206932</v>
      </c>
      <c r="N485" t="s">
        <v>386</v>
      </c>
      <c r="O485" t="s">
        <v>1352</v>
      </c>
      <c r="P485">
        <v>2</v>
      </c>
      <c r="Q485" t="s">
        <v>1240</v>
      </c>
      <c r="R485">
        <v>50</v>
      </c>
      <c r="S485">
        <v>1</v>
      </c>
      <c r="T485" s="10">
        <v>1225.92</v>
      </c>
      <c r="U485" t="s">
        <v>1228</v>
      </c>
      <c r="V485" t="s">
        <v>1353</v>
      </c>
      <c r="W485" t="s">
        <v>1349</v>
      </c>
      <c r="X485">
        <v>2</v>
      </c>
      <c r="Y485" t="s">
        <v>1240</v>
      </c>
      <c r="Z485" s="10">
        <v>1225.92</v>
      </c>
      <c r="AA485" t="s">
        <v>1228</v>
      </c>
      <c r="AB485" t="s">
        <v>53</v>
      </c>
      <c r="AC485" t="s">
        <v>1231</v>
      </c>
      <c r="AD485">
        <v>101</v>
      </c>
      <c r="AE485" t="s">
        <v>1232</v>
      </c>
      <c r="AF485" s="10">
        <v>1225.92</v>
      </c>
      <c r="AG485" s="136">
        <f t="shared" si="7"/>
        <v>122592</v>
      </c>
      <c r="AH485" s="10">
        <v>1225.92</v>
      </c>
      <c r="AI485">
        <v>0</v>
      </c>
      <c r="AJ485">
        <v>0</v>
      </c>
      <c r="AK485">
        <v>0</v>
      </c>
      <c r="AL485">
        <v>0</v>
      </c>
    </row>
    <row r="486" spans="1:38">
      <c r="A486" t="s">
        <v>46</v>
      </c>
      <c r="B486" t="s">
        <v>47</v>
      </c>
      <c r="C486">
        <v>1000730</v>
      </c>
      <c r="D486" t="s">
        <v>1234</v>
      </c>
      <c r="E486">
        <v>6508542641</v>
      </c>
      <c r="F486">
        <v>80</v>
      </c>
      <c r="G486">
        <v>2001</v>
      </c>
      <c r="H486" t="s">
        <v>1223</v>
      </c>
      <c r="I486">
        <v>57</v>
      </c>
      <c r="J486" t="s">
        <v>1224</v>
      </c>
      <c r="K486" t="s">
        <v>1235</v>
      </c>
      <c r="L486">
        <v>570301003</v>
      </c>
      <c r="M486">
        <v>1206933</v>
      </c>
      <c r="N486" t="s">
        <v>387</v>
      </c>
      <c r="O486" t="s">
        <v>1352</v>
      </c>
      <c r="P486">
        <v>2</v>
      </c>
      <c r="Q486" t="s">
        <v>1240</v>
      </c>
      <c r="R486">
        <v>176</v>
      </c>
      <c r="S486">
        <v>1</v>
      </c>
      <c r="T486" s="10">
        <v>1662.57</v>
      </c>
      <c r="U486" t="s">
        <v>1228</v>
      </c>
      <c r="V486" t="s">
        <v>1353</v>
      </c>
      <c r="W486" t="s">
        <v>1349</v>
      </c>
      <c r="X486">
        <v>2</v>
      </c>
      <c r="Y486" t="s">
        <v>1240</v>
      </c>
      <c r="Z486" s="10">
        <v>1662.57</v>
      </c>
      <c r="AA486" t="s">
        <v>1228</v>
      </c>
      <c r="AB486" t="s">
        <v>53</v>
      </c>
      <c r="AC486" t="s">
        <v>1231</v>
      </c>
      <c r="AD486">
        <v>101</v>
      </c>
      <c r="AE486" t="s">
        <v>1232</v>
      </c>
      <c r="AF486" s="10">
        <v>1662.57</v>
      </c>
      <c r="AG486" s="136">
        <f t="shared" si="7"/>
        <v>166257</v>
      </c>
      <c r="AH486" s="10">
        <v>1662.57</v>
      </c>
      <c r="AI486">
        <v>0</v>
      </c>
      <c r="AJ486">
        <v>0</v>
      </c>
      <c r="AK486">
        <v>0</v>
      </c>
      <c r="AL486">
        <v>0</v>
      </c>
    </row>
    <row r="487" spans="1:38">
      <c r="A487" t="s">
        <v>46</v>
      </c>
      <c r="B487" t="s">
        <v>47</v>
      </c>
      <c r="C487">
        <v>1000730</v>
      </c>
      <c r="D487" t="s">
        <v>1234</v>
      </c>
      <c r="E487">
        <v>6508542641</v>
      </c>
      <c r="F487">
        <v>90</v>
      </c>
      <c r="G487">
        <v>2001</v>
      </c>
      <c r="H487" t="s">
        <v>1223</v>
      </c>
      <c r="I487">
        <v>57</v>
      </c>
      <c r="J487" t="s">
        <v>1224</v>
      </c>
      <c r="K487" t="s">
        <v>1235</v>
      </c>
      <c r="L487">
        <v>570301003</v>
      </c>
      <c r="M487">
        <v>1252549</v>
      </c>
      <c r="N487" t="s">
        <v>1248</v>
      </c>
      <c r="O487" t="s">
        <v>1352</v>
      </c>
      <c r="P487">
        <v>2</v>
      </c>
      <c r="Q487" t="s">
        <v>1240</v>
      </c>
      <c r="R487">
        <v>35</v>
      </c>
      <c r="S487">
        <v>1</v>
      </c>
      <c r="T487" s="10">
        <v>2831.5</v>
      </c>
      <c r="U487" t="s">
        <v>1228</v>
      </c>
      <c r="V487" t="s">
        <v>1353</v>
      </c>
      <c r="W487" t="s">
        <v>1349</v>
      </c>
      <c r="X487">
        <v>2</v>
      </c>
      <c r="Y487" t="s">
        <v>1240</v>
      </c>
      <c r="Z487" s="10">
        <v>2831.5</v>
      </c>
      <c r="AA487" t="s">
        <v>1228</v>
      </c>
      <c r="AB487" t="s">
        <v>53</v>
      </c>
      <c r="AC487" t="s">
        <v>1231</v>
      </c>
      <c r="AD487">
        <v>101</v>
      </c>
      <c r="AE487" t="s">
        <v>1232</v>
      </c>
      <c r="AF487" s="10">
        <v>2831.5</v>
      </c>
      <c r="AG487" s="136">
        <f t="shared" si="7"/>
        <v>283150</v>
      </c>
      <c r="AH487" s="10">
        <v>2831.5</v>
      </c>
      <c r="AI487">
        <v>0</v>
      </c>
      <c r="AJ487">
        <v>0</v>
      </c>
      <c r="AK487">
        <v>0</v>
      </c>
      <c r="AL487">
        <v>0</v>
      </c>
    </row>
    <row r="488" spans="1:38">
      <c r="A488" t="s">
        <v>46</v>
      </c>
      <c r="B488" t="s">
        <v>47</v>
      </c>
      <c r="C488">
        <v>1000730</v>
      </c>
      <c r="D488" t="s">
        <v>1234</v>
      </c>
      <c r="E488">
        <v>6508542641</v>
      </c>
      <c r="F488">
        <v>100</v>
      </c>
      <c r="G488">
        <v>2001</v>
      </c>
      <c r="H488" t="s">
        <v>1223</v>
      </c>
      <c r="I488">
        <v>57</v>
      </c>
      <c r="J488" t="s">
        <v>1224</v>
      </c>
      <c r="K488" t="s">
        <v>1235</v>
      </c>
      <c r="L488">
        <v>570301003</v>
      </c>
      <c r="M488">
        <v>1415350</v>
      </c>
      <c r="N488" t="s">
        <v>1261</v>
      </c>
      <c r="O488" t="s">
        <v>1352</v>
      </c>
      <c r="P488">
        <v>2</v>
      </c>
      <c r="Q488" t="s">
        <v>1240</v>
      </c>
      <c r="R488">
        <v>31</v>
      </c>
      <c r="S488">
        <v>1</v>
      </c>
      <c r="T488" s="10">
        <v>2232</v>
      </c>
      <c r="U488" t="s">
        <v>1228</v>
      </c>
      <c r="V488" t="s">
        <v>1353</v>
      </c>
      <c r="W488" t="s">
        <v>1349</v>
      </c>
      <c r="X488">
        <v>2</v>
      </c>
      <c r="Y488" t="s">
        <v>1240</v>
      </c>
      <c r="Z488" s="10">
        <v>2232</v>
      </c>
      <c r="AA488" t="s">
        <v>1228</v>
      </c>
      <c r="AB488" t="s">
        <v>53</v>
      </c>
      <c r="AC488" t="s">
        <v>1231</v>
      </c>
      <c r="AD488">
        <v>101</v>
      </c>
      <c r="AE488" t="s">
        <v>1232</v>
      </c>
      <c r="AF488" s="10">
        <v>2232</v>
      </c>
      <c r="AG488" s="136">
        <f t="shared" si="7"/>
        <v>223200</v>
      </c>
      <c r="AH488" s="10">
        <v>2232</v>
      </c>
      <c r="AI488">
        <v>0</v>
      </c>
      <c r="AJ488">
        <v>0</v>
      </c>
      <c r="AK488">
        <v>0</v>
      </c>
      <c r="AL488">
        <v>0</v>
      </c>
    </row>
    <row r="489" spans="1:38">
      <c r="A489" t="s">
        <v>46</v>
      </c>
      <c r="B489" t="s">
        <v>47</v>
      </c>
      <c r="C489">
        <v>1000730</v>
      </c>
      <c r="D489" t="s">
        <v>1222</v>
      </c>
      <c r="E489">
        <v>6508549365</v>
      </c>
      <c r="F489">
        <v>10</v>
      </c>
      <c r="G489">
        <v>2001</v>
      </c>
      <c r="H489" t="s">
        <v>1223</v>
      </c>
      <c r="I489">
        <v>49</v>
      </c>
      <c r="J489" t="s">
        <v>1224</v>
      </c>
      <c r="K489" t="s">
        <v>1225</v>
      </c>
      <c r="L489">
        <v>490604004</v>
      </c>
      <c r="M489">
        <v>1257819</v>
      </c>
      <c r="N489" t="s">
        <v>1226</v>
      </c>
      <c r="O489" t="s">
        <v>1349</v>
      </c>
      <c r="P489">
        <v>4</v>
      </c>
      <c r="Q489" t="s">
        <v>103</v>
      </c>
      <c r="R489">
        <v>27</v>
      </c>
      <c r="S489">
        <v>1</v>
      </c>
      <c r="T489" s="10">
        <v>12960</v>
      </c>
      <c r="U489" t="s">
        <v>1228</v>
      </c>
      <c r="V489" t="s">
        <v>1354</v>
      </c>
      <c r="W489" t="s">
        <v>1354</v>
      </c>
      <c r="X489">
        <v>4</v>
      </c>
      <c r="Y489" t="s">
        <v>103</v>
      </c>
      <c r="Z489" s="10">
        <v>12960</v>
      </c>
      <c r="AA489" t="s">
        <v>1228</v>
      </c>
      <c r="AB489" t="s">
        <v>53</v>
      </c>
      <c r="AC489" t="s">
        <v>1231</v>
      </c>
      <c r="AD489">
        <v>101</v>
      </c>
      <c r="AE489" t="s">
        <v>1232</v>
      </c>
      <c r="AF489" s="10">
        <v>12960</v>
      </c>
      <c r="AG489" s="136">
        <f t="shared" si="7"/>
        <v>1296000</v>
      </c>
      <c r="AH489" s="10">
        <v>12960</v>
      </c>
      <c r="AI489">
        <v>0</v>
      </c>
      <c r="AJ489">
        <v>0</v>
      </c>
      <c r="AK489">
        <v>0</v>
      </c>
      <c r="AL489">
        <v>0</v>
      </c>
    </row>
    <row r="490" spans="1:38">
      <c r="A490" t="s">
        <v>46</v>
      </c>
      <c r="B490" t="s">
        <v>47</v>
      </c>
      <c r="C490">
        <v>1000730</v>
      </c>
      <c r="D490" t="s">
        <v>1222</v>
      </c>
      <c r="E490">
        <v>6508549365</v>
      </c>
      <c r="F490">
        <v>11</v>
      </c>
      <c r="G490">
        <v>2001</v>
      </c>
      <c r="H490" t="s">
        <v>1223</v>
      </c>
      <c r="I490">
        <v>49</v>
      </c>
      <c r="J490" t="s">
        <v>1224</v>
      </c>
      <c r="K490" t="s">
        <v>1225</v>
      </c>
      <c r="L490">
        <v>490604004</v>
      </c>
      <c r="M490">
        <v>1257819</v>
      </c>
      <c r="N490" t="s">
        <v>1226</v>
      </c>
      <c r="O490" t="s">
        <v>1349</v>
      </c>
      <c r="P490">
        <v>1</v>
      </c>
      <c r="Q490" t="s">
        <v>103</v>
      </c>
      <c r="R490">
        <v>1</v>
      </c>
      <c r="S490">
        <v>1</v>
      </c>
      <c r="T490">
        <v>0</v>
      </c>
      <c r="U490" t="s">
        <v>1228</v>
      </c>
      <c r="V490" t="s">
        <v>1354</v>
      </c>
      <c r="W490" t="s">
        <v>1233</v>
      </c>
      <c r="X490">
        <v>0</v>
      </c>
      <c r="Y490" t="s">
        <v>103</v>
      </c>
      <c r="Z490">
        <v>0</v>
      </c>
      <c r="AA490" t="s">
        <v>1228</v>
      </c>
      <c r="AB490" t="s">
        <v>53</v>
      </c>
      <c r="AC490" t="s">
        <v>1231</v>
      </c>
      <c r="AD490">
        <v>101</v>
      </c>
      <c r="AE490" t="s">
        <v>1232</v>
      </c>
      <c r="AF490">
        <v>0</v>
      </c>
      <c r="AG490" s="136">
        <f t="shared" si="7"/>
        <v>0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>
      <c r="A491" t="s">
        <v>46</v>
      </c>
      <c r="B491" t="s">
        <v>47</v>
      </c>
      <c r="C491">
        <v>1000730</v>
      </c>
      <c r="D491" t="s">
        <v>1222</v>
      </c>
      <c r="E491">
        <v>6508549365</v>
      </c>
      <c r="F491">
        <v>12</v>
      </c>
      <c r="G491">
        <v>2001</v>
      </c>
      <c r="H491" t="s">
        <v>1223</v>
      </c>
      <c r="I491">
        <v>49</v>
      </c>
      <c r="J491" t="s">
        <v>1224</v>
      </c>
      <c r="K491" t="s">
        <v>1225</v>
      </c>
      <c r="L491">
        <v>490604004</v>
      </c>
      <c r="M491">
        <v>1257819</v>
      </c>
      <c r="N491" t="s">
        <v>1226</v>
      </c>
      <c r="O491" t="s">
        <v>1349</v>
      </c>
      <c r="P491">
        <v>1</v>
      </c>
      <c r="Q491" t="s">
        <v>103</v>
      </c>
      <c r="R491">
        <v>1</v>
      </c>
      <c r="S491">
        <v>1</v>
      </c>
      <c r="T491">
        <v>0</v>
      </c>
      <c r="U491" t="s">
        <v>1228</v>
      </c>
      <c r="V491" t="s">
        <v>1354</v>
      </c>
      <c r="W491" t="s">
        <v>1233</v>
      </c>
      <c r="X491">
        <v>0</v>
      </c>
      <c r="Y491" t="s">
        <v>103</v>
      </c>
      <c r="Z491">
        <v>0</v>
      </c>
      <c r="AA491" t="s">
        <v>1228</v>
      </c>
      <c r="AB491" t="s">
        <v>53</v>
      </c>
      <c r="AC491" t="s">
        <v>1231</v>
      </c>
      <c r="AD491">
        <v>101</v>
      </c>
      <c r="AE491" t="s">
        <v>1232</v>
      </c>
      <c r="AF491">
        <v>0</v>
      </c>
      <c r="AG491" s="136">
        <f t="shared" si="7"/>
        <v>0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>
      <c r="A492" t="s">
        <v>46</v>
      </c>
      <c r="B492" t="s">
        <v>47</v>
      </c>
      <c r="C492">
        <v>1000730</v>
      </c>
      <c r="D492" t="s">
        <v>1222</v>
      </c>
      <c r="E492">
        <v>6508549365</v>
      </c>
      <c r="F492">
        <v>13</v>
      </c>
      <c r="G492">
        <v>2001</v>
      </c>
      <c r="H492" t="s">
        <v>1223</v>
      </c>
      <c r="I492">
        <v>49</v>
      </c>
      <c r="J492" t="s">
        <v>1224</v>
      </c>
      <c r="K492" t="s">
        <v>1225</v>
      </c>
      <c r="L492">
        <v>490604004</v>
      </c>
      <c r="M492">
        <v>1257819</v>
      </c>
      <c r="N492" t="s">
        <v>1226</v>
      </c>
      <c r="O492" t="s">
        <v>1349</v>
      </c>
      <c r="P492">
        <v>1</v>
      </c>
      <c r="Q492" t="s">
        <v>103</v>
      </c>
      <c r="R492">
        <v>1</v>
      </c>
      <c r="S492">
        <v>1</v>
      </c>
      <c r="T492">
        <v>0</v>
      </c>
      <c r="U492" t="s">
        <v>1228</v>
      </c>
      <c r="V492" t="s">
        <v>1354</v>
      </c>
      <c r="W492" t="s">
        <v>1233</v>
      </c>
      <c r="X492">
        <v>0</v>
      </c>
      <c r="Y492" t="s">
        <v>103</v>
      </c>
      <c r="Z492">
        <v>0</v>
      </c>
      <c r="AA492" t="s">
        <v>1228</v>
      </c>
      <c r="AB492" t="s">
        <v>53</v>
      </c>
      <c r="AC492" t="s">
        <v>1231</v>
      </c>
      <c r="AD492">
        <v>101</v>
      </c>
      <c r="AE492" t="s">
        <v>1232</v>
      </c>
      <c r="AF492">
        <v>0</v>
      </c>
      <c r="AG492" s="136">
        <f t="shared" si="7"/>
        <v>0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>
      <c r="A493" t="s">
        <v>46</v>
      </c>
      <c r="B493" t="s">
        <v>47</v>
      </c>
      <c r="C493">
        <v>1000730</v>
      </c>
      <c r="D493" t="s">
        <v>1222</v>
      </c>
      <c r="E493">
        <v>6508549365</v>
      </c>
      <c r="F493">
        <v>14</v>
      </c>
      <c r="G493">
        <v>2001</v>
      </c>
      <c r="H493" t="s">
        <v>1223</v>
      </c>
      <c r="I493">
        <v>49</v>
      </c>
      <c r="J493" t="s">
        <v>1224</v>
      </c>
      <c r="K493" t="s">
        <v>1225</v>
      </c>
      <c r="L493">
        <v>490604004</v>
      </c>
      <c r="M493">
        <v>1257819</v>
      </c>
      <c r="N493" t="s">
        <v>1226</v>
      </c>
      <c r="O493" t="s">
        <v>1349</v>
      </c>
      <c r="P493">
        <v>1</v>
      </c>
      <c r="Q493" t="s">
        <v>103</v>
      </c>
      <c r="R493">
        <v>1</v>
      </c>
      <c r="S493">
        <v>1</v>
      </c>
      <c r="T493">
        <v>0</v>
      </c>
      <c r="U493" t="s">
        <v>1228</v>
      </c>
      <c r="V493" t="s">
        <v>1354</v>
      </c>
      <c r="W493" t="s">
        <v>1233</v>
      </c>
      <c r="X493">
        <v>0</v>
      </c>
      <c r="Y493" t="s">
        <v>103</v>
      </c>
      <c r="Z493">
        <v>0</v>
      </c>
      <c r="AA493" t="s">
        <v>1228</v>
      </c>
      <c r="AB493" t="s">
        <v>53</v>
      </c>
      <c r="AC493" t="s">
        <v>1231</v>
      </c>
      <c r="AD493">
        <v>101</v>
      </c>
      <c r="AE493" t="s">
        <v>1232</v>
      </c>
      <c r="AF493">
        <v>0</v>
      </c>
      <c r="AG493" s="136">
        <f t="shared" si="7"/>
        <v>0</v>
      </c>
      <c r="AH493">
        <v>0</v>
      </c>
      <c r="AI493">
        <v>0</v>
      </c>
      <c r="AJ493">
        <v>0</v>
      </c>
      <c r="AK493">
        <v>0</v>
      </c>
      <c r="AL493">
        <v>0</v>
      </c>
    </row>
    <row r="494" spans="1:38">
      <c r="A494" t="s">
        <v>46</v>
      </c>
      <c r="B494" t="s">
        <v>47</v>
      </c>
      <c r="C494">
        <v>1000730</v>
      </c>
      <c r="D494" t="s">
        <v>1234</v>
      </c>
      <c r="E494">
        <v>6508550335</v>
      </c>
      <c r="F494">
        <v>10</v>
      </c>
      <c r="G494">
        <v>2001</v>
      </c>
      <c r="H494" t="s">
        <v>1223</v>
      </c>
      <c r="I494">
        <v>57</v>
      </c>
      <c r="J494" t="s">
        <v>1224</v>
      </c>
      <c r="K494" t="s">
        <v>1235</v>
      </c>
      <c r="L494">
        <v>570301003</v>
      </c>
      <c r="M494">
        <v>107162</v>
      </c>
      <c r="N494" t="s">
        <v>1236</v>
      </c>
      <c r="O494" t="s">
        <v>1348</v>
      </c>
      <c r="P494">
        <v>5</v>
      </c>
      <c r="Q494" t="s">
        <v>110</v>
      </c>
      <c r="R494">
        <v>14</v>
      </c>
      <c r="S494">
        <v>1</v>
      </c>
      <c r="T494" s="10">
        <v>5752.6</v>
      </c>
      <c r="U494" t="s">
        <v>1228</v>
      </c>
      <c r="V494" t="s">
        <v>1355</v>
      </c>
      <c r="W494" t="s">
        <v>1354</v>
      </c>
      <c r="X494">
        <v>5</v>
      </c>
      <c r="Y494" t="s">
        <v>110</v>
      </c>
      <c r="Z494" s="10">
        <v>5752.6</v>
      </c>
      <c r="AA494" t="s">
        <v>1228</v>
      </c>
      <c r="AB494" t="s">
        <v>53</v>
      </c>
      <c r="AC494" t="s">
        <v>1231</v>
      </c>
      <c r="AD494">
        <v>101</v>
      </c>
      <c r="AE494" t="s">
        <v>1232</v>
      </c>
      <c r="AF494" s="10">
        <v>5752.6</v>
      </c>
      <c r="AG494" s="136">
        <f t="shared" si="7"/>
        <v>575260</v>
      </c>
      <c r="AH494" s="10">
        <v>5752.6</v>
      </c>
      <c r="AI494">
        <v>0</v>
      </c>
      <c r="AJ494">
        <v>0</v>
      </c>
      <c r="AK494">
        <v>0</v>
      </c>
      <c r="AL494">
        <v>0</v>
      </c>
    </row>
    <row r="495" spans="1:38">
      <c r="A495" t="s">
        <v>46</v>
      </c>
      <c r="B495" t="s">
        <v>47</v>
      </c>
      <c r="C495">
        <v>1000730</v>
      </c>
      <c r="D495" t="s">
        <v>1234</v>
      </c>
      <c r="E495">
        <v>6508550335</v>
      </c>
      <c r="F495">
        <v>20</v>
      </c>
      <c r="G495">
        <v>2001</v>
      </c>
      <c r="H495" t="s">
        <v>1223</v>
      </c>
      <c r="I495">
        <v>57</v>
      </c>
      <c r="J495" t="s">
        <v>1224</v>
      </c>
      <c r="K495" t="s">
        <v>1235</v>
      </c>
      <c r="L495">
        <v>570301003</v>
      </c>
      <c r="M495">
        <v>225516</v>
      </c>
      <c r="N495" t="s">
        <v>1238</v>
      </c>
      <c r="O495" t="s">
        <v>1348</v>
      </c>
      <c r="P495">
        <v>2</v>
      </c>
      <c r="Q495" t="s">
        <v>110</v>
      </c>
      <c r="R495">
        <v>21</v>
      </c>
      <c r="S495">
        <v>1</v>
      </c>
      <c r="T495" s="10">
        <v>3008.88</v>
      </c>
      <c r="U495" t="s">
        <v>1228</v>
      </c>
      <c r="V495" t="s">
        <v>1355</v>
      </c>
      <c r="W495" t="s">
        <v>1354</v>
      </c>
      <c r="X495">
        <v>2</v>
      </c>
      <c r="Y495" t="s">
        <v>110</v>
      </c>
      <c r="Z495" s="10">
        <v>3008.88</v>
      </c>
      <c r="AA495" t="s">
        <v>1228</v>
      </c>
      <c r="AB495" t="s">
        <v>53</v>
      </c>
      <c r="AC495" t="s">
        <v>1231</v>
      </c>
      <c r="AD495">
        <v>101</v>
      </c>
      <c r="AE495" t="s">
        <v>1232</v>
      </c>
      <c r="AF495" s="10">
        <v>3008.88</v>
      </c>
      <c r="AG495" s="136">
        <f t="shared" si="7"/>
        <v>300888</v>
      </c>
      <c r="AH495" s="10">
        <v>3008.88</v>
      </c>
      <c r="AI495">
        <v>0</v>
      </c>
      <c r="AJ495">
        <v>0</v>
      </c>
      <c r="AK495">
        <v>0</v>
      </c>
      <c r="AL495">
        <v>0</v>
      </c>
    </row>
    <row r="496" spans="1:38">
      <c r="A496" t="s">
        <v>46</v>
      </c>
      <c r="B496" t="s">
        <v>47</v>
      </c>
      <c r="C496">
        <v>1000730</v>
      </c>
      <c r="D496" t="s">
        <v>1234</v>
      </c>
      <c r="E496">
        <v>6508550335</v>
      </c>
      <c r="F496">
        <v>30</v>
      </c>
      <c r="G496">
        <v>2001</v>
      </c>
      <c r="H496" t="s">
        <v>1223</v>
      </c>
      <c r="I496">
        <v>57</v>
      </c>
      <c r="J496" t="s">
        <v>1224</v>
      </c>
      <c r="K496" t="s">
        <v>1235</v>
      </c>
      <c r="L496">
        <v>570301003</v>
      </c>
      <c r="M496">
        <v>1206928</v>
      </c>
      <c r="N496" t="s">
        <v>389</v>
      </c>
      <c r="O496" t="s">
        <v>1348</v>
      </c>
      <c r="P496">
        <v>20</v>
      </c>
      <c r="Q496" t="s">
        <v>1240</v>
      </c>
      <c r="R496">
        <v>115</v>
      </c>
      <c r="S496">
        <v>1</v>
      </c>
      <c r="T496" s="10">
        <v>16692.48</v>
      </c>
      <c r="U496" t="s">
        <v>1228</v>
      </c>
      <c r="V496" t="s">
        <v>1355</v>
      </c>
      <c r="W496" t="s">
        <v>1354</v>
      </c>
      <c r="X496">
        <v>20</v>
      </c>
      <c r="Y496" t="s">
        <v>1240</v>
      </c>
      <c r="Z496" s="10">
        <v>16692.48</v>
      </c>
      <c r="AA496" t="s">
        <v>1228</v>
      </c>
      <c r="AB496" t="s">
        <v>53</v>
      </c>
      <c r="AC496" t="s">
        <v>1231</v>
      </c>
      <c r="AD496">
        <v>101</v>
      </c>
      <c r="AE496" t="s">
        <v>1232</v>
      </c>
      <c r="AF496" s="10">
        <v>16692.48</v>
      </c>
      <c r="AG496" s="136">
        <f t="shared" si="7"/>
        <v>1669248</v>
      </c>
      <c r="AH496" s="10">
        <v>16692.48</v>
      </c>
      <c r="AI496">
        <v>0</v>
      </c>
      <c r="AJ496">
        <v>0</v>
      </c>
      <c r="AK496">
        <v>0</v>
      </c>
      <c r="AL496">
        <v>0</v>
      </c>
    </row>
    <row r="497" spans="1:38">
      <c r="A497" t="s">
        <v>46</v>
      </c>
      <c r="B497" t="s">
        <v>47</v>
      </c>
      <c r="C497">
        <v>1000730</v>
      </c>
      <c r="D497" t="s">
        <v>1234</v>
      </c>
      <c r="E497">
        <v>6508550335</v>
      </c>
      <c r="F497">
        <v>40</v>
      </c>
      <c r="G497">
        <v>2001</v>
      </c>
      <c r="H497" t="s">
        <v>1223</v>
      </c>
      <c r="I497">
        <v>57</v>
      </c>
      <c r="J497" t="s">
        <v>1224</v>
      </c>
      <c r="K497" t="s">
        <v>1235</v>
      </c>
      <c r="L497">
        <v>570301003</v>
      </c>
      <c r="M497">
        <v>1206929</v>
      </c>
      <c r="N497" t="s">
        <v>390</v>
      </c>
      <c r="O497" t="s">
        <v>1348</v>
      </c>
      <c r="P497">
        <v>18</v>
      </c>
      <c r="Q497" t="s">
        <v>1240</v>
      </c>
      <c r="R497">
        <v>48</v>
      </c>
      <c r="S497">
        <v>1</v>
      </c>
      <c r="T497" s="10">
        <v>11885.88</v>
      </c>
      <c r="U497" t="s">
        <v>1228</v>
      </c>
      <c r="V497" t="s">
        <v>1355</v>
      </c>
      <c r="W497" t="s">
        <v>1354</v>
      </c>
      <c r="X497">
        <v>18</v>
      </c>
      <c r="Y497" t="s">
        <v>1240</v>
      </c>
      <c r="Z497" s="10">
        <v>11885.88</v>
      </c>
      <c r="AA497" t="s">
        <v>1228</v>
      </c>
      <c r="AB497" t="s">
        <v>53</v>
      </c>
      <c r="AC497" t="s">
        <v>1231</v>
      </c>
      <c r="AD497">
        <v>101</v>
      </c>
      <c r="AE497" t="s">
        <v>1232</v>
      </c>
      <c r="AF497" s="10">
        <v>11885.88</v>
      </c>
      <c r="AG497" s="136">
        <f t="shared" si="7"/>
        <v>1188588</v>
      </c>
      <c r="AH497" s="10">
        <v>11885.88</v>
      </c>
      <c r="AI497">
        <v>0</v>
      </c>
      <c r="AJ497">
        <v>0</v>
      </c>
      <c r="AK497">
        <v>0</v>
      </c>
      <c r="AL497">
        <v>0</v>
      </c>
    </row>
    <row r="498" spans="1:38">
      <c r="A498" t="s">
        <v>46</v>
      </c>
      <c r="B498" t="s">
        <v>47</v>
      </c>
      <c r="C498">
        <v>1000730</v>
      </c>
      <c r="D498" t="s">
        <v>1234</v>
      </c>
      <c r="E498">
        <v>6508550335</v>
      </c>
      <c r="F498">
        <v>50</v>
      </c>
      <c r="G498">
        <v>2001</v>
      </c>
      <c r="H498" t="s">
        <v>1223</v>
      </c>
      <c r="I498">
        <v>57</v>
      </c>
      <c r="J498" t="s">
        <v>1224</v>
      </c>
      <c r="K498" t="s">
        <v>1235</v>
      </c>
      <c r="L498">
        <v>570301003</v>
      </c>
      <c r="M498">
        <v>1206930</v>
      </c>
      <c r="N498" t="s">
        <v>391</v>
      </c>
      <c r="O498" t="s">
        <v>1348</v>
      </c>
      <c r="P498">
        <v>9</v>
      </c>
      <c r="Q498" t="s">
        <v>1240</v>
      </c>
      <c r="R498">
        <v>95</v>
      </c>
      <c r="S498">
        <v>1</v>
      </c>
      <c r="T498" s="10">
        <v>7715.52</v>
      </c>
      <c r="U498" t="s">
        <v>1228</v>
      </c>
      <c r="V498" t="s">
        <v>1355</v>
      </c>
      <c r="W498" t="s">
        <v>1354</v>
      </c>
      <c r="X498">
        <v>9</v>
      </c>
      <c r="Y498" t="s">
        <v>1240</v>
      </c>
      <c r="Z498" s="10">
        <v>7715.52</v>
      </c>
      <c r="AA498" t="s">
        <v>1228</v>
      </c>
      <c r="AB498" t="s">
        <v>53</v>
      </c>
      <c r="AC498" t="s">
        <v>1231</v>
      </c>
      <c r="AD498">
        <v>101</v>
      </c>
      <c r="AE498" t="s">
        <v>1232</v>
      </c>
      <c r="AF498" s="10">
        <v>7715.52</v>
      </c>
      <c r="AG498" s="136">
        <f t="shared" si="7"/>
        <v>771552</v>
      </c>
      <c r="AH498" s="10">
        <v>7715.52</v>
      </c>
      <c r="AI498">
        <v>0</v>
      </c>
      <c r="AJ498">
        <v>0</v>
      </c>
      <c r="AK498">
        <v>0</v>
      </c>
      <c r="AL498">
        <v>0</v>
      </c>
    </row>
    <row r="499" spans="1:38">
      <c r="A499" t="s">
        <v>46</v>
      </c>
      <c r="B499" t="s">
        <v>47</v>
      </c>
      <c r="C499">
        <v>1000730</v>
      </c>
      <c r="D499" t="s">
        <v>1234</v>
      </c>
      <c r="E499">
        <v>6508550335</v>
      </c>
      <c r="F499">
        <v>60</v>
      </c>
      <c r="G499">
        <v>2001</v>
      </c>
      <c r="H499" t="s">
        <v>1223</v>
      </c>
      <c r="I499">
        <v>57</v>
      </c>
      <c r="J499" t="s">
        <v>1224</v>
      </c>
      <c r="K499" t="s">
        <v>1235</v>
      </c>
      <c r="L499">
        <v>570301003</v>
      </c>
      <c r="M499">
        <v>1206931</v>
      </c>
      <c r="N499" t="s">
        <v>385</v>
      </c>
      <c r="O499" t="s">
        <v>1348</v>
      </c>
      <c r="P499">
        <v>21</v>
      </c>
      <c r="Q499" t="s">
        <v>1240</v>
      </c>
      <c r="R499">
        <v>48</v>
      </c>
      <c r="S499">
        <v>1</v>
      </c>
      <c r="T499" s="10">
        <v>12415.33</v>
      </c>
      <c r="U499" t="s">
        <v>1228</v>
      </c>
      <c r="V499" t="s">
        <v>1355</v>
      </c>
      <c r="W499" t="s">
        <v>1354</v>
      </c>
      <c r="X499">
        <v>21</v>
      </c>
      <c r="Y499" t="s">
        <v>1240</v>
      </c>
      <c r="Z499" s="10">
        <v>12415.33</v>
      </c>
      <c r="AA499" t="s">
        <v>1228</v>
      </c>
      <c r="AB499" t="s">
        <v>53</v>
      </c>
      <c r="AC499" t="s">
        <v>1231</v>
      </c>
      <c r="AD499">
        <v>101</v>
      </c>
      <c r="AE499" t="s">
        <v>1232</v>
      </c>
      <c r="AF499" s="10">
        <v>12415.33</v>
      </c>
      <c r="AG499" s="136">
        <f t="shared" si="7"/>
        <v>1241533</v>
      </c>
      <c r="AH499" s="10">
        <v>12415.33</v>
      </c>
      <c r="AI499">
        <v>0</v>
      </c>
      <c r="AJ499">
        <v>0</v>
      </c>
      <c r="AK499">
        <v>0</v>
      </c>
      <c r="AL499">
        <v>0</v>
      </c>
    </row>
    <row r="500" spans="1:38">
      <c r="A500" t="s">
        <v>46</v>
      </c>
      <c r="B500" t="s">
        <v>47</v>
      </c>
      <c r="C500">
        <v>1000730</v>
      </c>
      <c r="D500" t="s">
        <v>1234</v>
      </c>
      <c r="E500">
        <v>6508550335</v>
      </c>
      <c r="F500">
        <v>70</v>
      </c>
      <c r="G500">
        <v>2001</v>
      </c>
      <c r="H500" t="s">
        <v>1223</v>
      </c>
      <c r="I500">
        <v>57</v>
      </c>
      <c r="J500" t="s">
        <v>1224</v>
      </c>
      <c r="K500" t="s">
        <v>1235</v>
      </c>
      <c r="L500">
        <v>570301003</v>
      </c>
      <c r="M500">
        <v>1206932</v>
      </c>
      <c r="N500" t="s">
        <v>386</v>
      </c>
      <c r="O500" t="s">
        <v>1348</v>
      </c>
      <c r="P500">
        <v>14</v>
      </c>
      <c r="Q500" t="s">
        <v>1240</v>
      </c>
      <c r="R500">
        <v>50</v>
      </c>
      <c r="S500">
        <v>1</v>
      </c>
      <c r="T500" s="10">
        <v>8581.44</v>
      </c>
      <c r="U500" t="s">
        <v>1228</v>
      </c>
      <c r="V500" t="s">
        <v>1355</v>
      </c>
      <c r="W500" t="s">
        <v>1354</v>
      </c>
      <c r="X500">
        <v>14</v>
      </c>
      <c r="Y500" t="s">
        <v>1240</v>
      </c>
      <c r="Z500" s="10">
        <v>8581.44</v>
      </c>
      <c r="AA500" t="s">
        <v>1228</v>
      </c>
      <c r="AB500" t="s">
        <v>53</v>
      </c>
      <c r="AC500" t="s">
        <v>1231</v>
      </c>
      <c r="AD500">
        <v>101</v>
      </c>
      <c r="AE500" t="s">
        <v>1232</v>
      </c>
      <c r="AF500" s="10">
        <v>8581.44</v>
      </c>
      <c r="AG500" s="136">
        <f t="shared" si="7"/>
        <v>858144</v>
      </c>
      <c r="AH500" s="10">
        <v>8581.44</v>
      </c>
      <c r="AI500">
        <v>0</v>
      </c>
      <c r="AJ500">
        <v>0</v>
      </c>
      <c r="AK500">
        <v>0</v>
      </c>
      <c r="AL500">
        <v>0</v>
      </c>
    </row>
    <row r="501" spans="1:38">
      <c r="A501" t="s">
        <v>46</v>
      </c>
      <c r="B501" t="s">
        <v>47</v>
      </c>
      <c r="C501">
        <v>1000730</v>
      </c>
      <c r="D501" t="s">
        <v>1234</v>
      </c>
      <c r="E501">
        <v>6508550335</v>
      </c>
      <c r="F501">
        <v>80</v>
      </c>
      <c r="G501">
        <v>2001</v>
      </c>
      <c r="H501" t="s">
        <v>1223</v>
      </c>
      <c r="I501">
        <v>57</v>
      </c>
      <c r="J501" t="s">
        <v>1224</v>
      </c>
      <c r="K501" t="s">
        <v>1235</v>
      </c>
      <c r="L501">
        <v>570301003</v>
      </c>
      <c r="M501">
        <v>1206933</v>
      </c>
      <c r="N501" t="s">
        <v>387</v>
      </c>
      <c r="O501" t="s">
        <v>1348</v>
      </c>
      <c r="P501">
        <v>7</v>
      </c>
      <c r="Q501" t="s">
        <v>1240</v>
      </c>
      <c r="R501">
        <v>176</v>
      </c>
      <c r="S501">
        <v>1</v>
      </c>
      <c r="T501" s="10">
        <v>5818.98</v>
      </c>
      <c r="U501" t="s">
        <v>1228</v>
      </c>
      <c r="V501" t="s">
        <v>1355</v>
      </c>
      <c r="W501" t="s">
        <v>1354</v>
      </c>
      <c r="X501">
        <v>7</v>
      </c>
      <c r="Y501" t="s">
        <v>1240</v>
      </c>
      <c r="Z501" s="10">
        <v>5818.98</v>
      </c>
      <c r="AA501" t="s">
        <v>1228</v>
      </c>
      <c r="AB501" t="s">
        <v>53</v>
      </c>
      <c r="AC501" t="s">
        <v>1231</v>
      </c>
      <c r="AD501">
        <v>101</v>
      </c>
      <c r="AE501" t="s">
        <v>1232</v>
      </c>
      <c r="AF501" s="10">
        <v>5818.98</v>
      </c>
      <c r="AG501" s="136">
        <f t="shared" si="7"/>
        <v>581898</v>
      </c>
      <c r="AH501" s="10">
        <v>5818.98</v>
      </c>
      <c r="AI501">
        <v>0</v>
      </c>
      <c r="AJ501">
        <v>0</v>
      </c>
      <c r="AK501">
        <v>0</v>
      </c>
      <c r="AL501">
        <v>0</v>
      </c>
    </row>
    <row r="502" spans="1:38">
      <c r="A502" t="s">
        <v>46</v>
      </c>
      <c r="B502" t="s">
        <v>47</v>
      </c>
      <c r="C502">
        <v>1000730</v>
      </c>
      <c r="D502" t="s">
        <v>1234</v>
      </c>
      <c r="E502">
        <v>6508550335</v>
      </c>
      <c r="F502">
        <v>90</v>
      </c>
      <c r="G502">
        <v>2001</v>
      </c>
      <c r="H502" t="s">
        <v>1223</v>
      </c>
      <c r="I502">
        <v>57</v>
      </c>
      <c r="J502" t="s">
        <v>1224</v>
      </c>
      <c r="K502" t="s">
        <v>1235</v>
      </c>
      <c r="L502">
        <v>570301003</v>
      </c>
      <c r="M502">
        <v>1252545</v>
      </c>
      <c r="N502" t="s">
        <v>1284</v>
      </c>
      <c r="O502" t="s">
        <v>1348</v>
      </c>
      <c r="P502">
        <v>1</v>
      </c>
      <c r="Q502" t="s">
        <v>1240</v>
      </c>
      <c r="R502">
        <v>30</v>
      </c>
      <c r="S502">
        <v>1</v>
      </c>
      <c r="T502" s="10">
        <v>1726.5</v>
      </c>
      <c r="U502" t="s">
        <v>1228</v>
      </c>
      <c r="V502" t="s">
        <v>1355</v>
      </c>
      <c r="W502" t="s">
        <v>1354</v>
      </c>
      <c r="X502">
        <v>1</v>
      </c>
      <c r="Y502" t="s">
        <v>1240</v>
      </c>
      <c r="Z502" s="10">
        <v>1726.5</v>
      </c>
      <c r="AA502" t="s">
        <v>1228</v>
      </c>
      <c r="AB502" t="s">
        <v>53</v>
      </c>
      <c r="AC502" t="s">
        <v>1231</v>
      </c>
      <c r="AD502">
        <v>101</v>
      </c>
      <c r="AE502" t="s">
        <v>1232</v>
      </c>
      <c r="AF502" s="10">
        <v>1726.5</v>
      </c>
      <c r="AG502" s="136">
        <f t="shared" si="7"/>
        <v>172650</v>
      </c>
      <c r="AH502" s="10">
        <v>1726.5</v>
      </c>
      <c r="AI502">
        <v>0</v>
      </c>
      <c r="AJ502">
        <v>0</v>
      </c>
      <c r="AK502">
        <v>0</v>
      </c>
      <c r="AL502">
        <v>0</v>
      </c>
    </row>
    <row r="503" spans="1:38">
      <c r="A503" t="s">
        <v>46</v>
      </c>
      <c r="B503" t="s">
        <v>47</v>
      </c>
      <c r="C503">
        <v>1000730</v>
      </c>
      <c r="D503" t="s">
        <v>1234</v>
      </c>
      <c r="E503">
        <v>6508550335</v>
      </c>
      <c r="F503">
        <v>100</v>
      </c>
      <c r="G503">
        <v>2001</v>
      </c>
      <c r="H503" t="s">
        <v>1223</v>
      </c>
      <c r="I503">
        <v>57</v>
      </c>
      <c r="J503" t="s">
        <v>1224</v>
      </c>
      <c r="K503" t="s">
        <v>1235</v>
      </c>
      <c r="L503">
        <v>570301003</v>
      </c>
      <c r="M503">
        <v>1252549</v>
      </c>
      <c r="N503" t="s">
        <v>1248</v>
      </c>
      <c r="O503" t="s">
        <v>1348</v>
      </c>
      <c r="P503">
        <v>7</v>
      </c>
      <c r="Q503" t="s">
        <v>1240</v>
      </c>
      <c r="R503">
        <v>35</v>
      </c>
      <c r="S503">
        <v>1</v>
      </c>
      <c r="T503" s="10">
        <v>9910.25</v>
      </c>
      <c r="U503" t="s">
        <v>1228</v>
      </c>
      <c r="V503" t="s">
        <v>1355</v>
      </c>
      <c r="W503" t="s">
        <v>1354</v>
      </c>
      <c r="X503">
        <v>7</v>
      </c>
      <c r="Y503" t="s">
        <v>1240</v>
      </c>
      <c r="Z503" s="10">
        <v>9910.25</v>
      </c>
      <c r="AA503" t="s">
        <v>1228</v>
      </c>
      <c r="AB503" t="s">
        <v>53</v>
      </c>
      <c r="AC503" t="s">
        <v>1231</v>
      </c>
      <c r="AD503">
        <v>101</v>
      </c>
      <c r="AE503" t="s">
        <v>1232</v>
      </c>
      <c r="AF503" s="10">
        <v>9910.25</v>
      </c>
      <c r="AG503" s="136">
        <f t="shared" si="7"/>
        <v>991025</v>
      </c>
      <c r="AH503" s="10">
        <v>9910.25</v>
      </c>
      <c r="AI503">
        <v>0</v>
      </c>
      <c r="AJ503">
        <v>0</v>
      </c>
      <c r="AK503">
        <v>0</v>
      </c>
      <c r="AL503">
        <v>0</v>
      </c>
    </row>
    <row r="504" spans="1:38">
      <c r="A504" t="s">
        <v>46</v>
      </c>
      <c r="B504" t="s">
        <v>47</v>
      </c>
      <c r="C504">
        <v>1000730</v>
      </c>
      <c r="D504" t="s">
        <v>1234</v>
      </c>
      <c r="E504">
        <v>6508550335</v>
      </c>
      <c r="F504">
        <v>110</v>
      </c>
      <c r="G504">
        <v>2001</v>
      </c>
      <c r="H504" t="s">
        <v>1223</v>
      </c>
      <c r="I504">
        <v>57</v>
      </c>
      <c r="J504" t="s">
        <v>1224</v>
      </c>
      <c r="K504" t="s">
        <v>1235</v>
      </c>
      <c r="L504">
        <v>570301003</v>
      </c>
      <c r="M504">
        <v>1415350</v>
      </c>
      <c r="N504" t="s">
        <v>1261</v>
      </c>
      <c r="O504" t="s">
        <v>1348</v>
      </c>
      <c r="P504">
        <v>2</v>
      </c>
      <c r="Q504" t="s">
        <v>1240</v>
      </c>
      <c r="R504">
        <v>31</v>
      </c>
      <c r="S504">
        <v>1</v>
      </c>
      <c r="T504" s="10">
        <v>2232</v>
      </c>
      <c r="U504" t="s">
        <v>1228</v>
      </c>
      <c r="V504" t="s">
        <v>1355</v>
      </c>
      <c r="W504" t="s">
        <v>1354</v>
      </c>
      <c r="X504">
        <v>2</v>
      </c>
      <c r="Y504" t="s">
        <v>1240</v>
      </c>
      <c r="Z504" s="10">
        <v>2232</v>
      </c>
      <c r="AA504" t="s">
        <v>1228</v>
      </c>
      <c r="AB504" t="s">
        <v>53</v>
      </c>
      <c r="AC504" t="s">
        <v>1231</v>
      </c>
      <c r="AD504">
        <v>101</v>
      </c>
      <c r="AE504" t="s">
        <v>1232</v>
      </c>
      <c r="AF504" s="10">
        <v>2232</v>
      </c>
      <c r="AG504" s="136">
        <f t="shared" si="7"/>
        <v>223200</v>
      </c>
      <c r="AH504" s="10">
        <v>2232</v>
      </c>
      <c r="AI504">
        <v>0</v>
      </c>
      <c r="AJ504">
        <v>0</v>
      </c>
      <c r="AK504">
        <v>0</v>
      </c>
      <c r="AL504">
        <v>0</v>
      </c>
    </row>
    <row r="505" spans="1:38">
      <c r="A505" t="s">
        <v>46</v>
      </c>
      <c r="B505" t="s">
        <v>47</v>
      </c>
      <c r="C505">
        <v>1000730</v>
      </c>
      <c r="D505" t="s">
        <v>1222</v>
      </c>
      <c r="E505">
        <v>6508552051</v>
      </c>
      <c r="F505">
        <v>10</v>
      </c>
      <c r="G505">
        <v>2001</v>
      </c>
      <c r="H505" t="s">
        <v>1223</v>
      </c>
      <c r="I505">
        <v>49</v>
      </c>
      <c r="J505" t="s">
        <v>1224</v>
      </c>
      <c r="K505" t="s">
        <v>1225</v>
      </c>
      <c r="L505">
        <v>490604004</v>
      </c>
      <c r="M505">
        <v>1257819</v>
      </c>
      <c r="N505" t="s">
        <v>1226</v>
      </c>
      <c r="O505" t="s">
        <v>1348</v>
      </c>
      <c r="P505">
        <v>2</v>
      </c>
      <c r="Q505" t="s">
        <v>103</v>
      </c>
      <c r="R505">
        <v>27</v>
      </c>
      <c r="S505">
        <v>1</v>
      </c>
      <c r="T505" s="10">
        <v>6480</v>
      </c>
      <c r="U505" t="s">
        <v>1228</v>
      </c>
      <c r="V505" t="s">
        <v>1355</v>
      </c>
      <c r="W505" t="s">
        <v>1354</v>
      </c>
      <c r="X505">
        <v>2</v>
      </c>
      <c r="Y505" t="s">
        <v>103</v>
      </c>
      <c r="Z505" s="10">
        <v>6480</v>
      </c>
      <c r="AA505" t="s">
        <v>1228</v>
      </c>
      <c r="AB505" t="s">
        <v>53</v>
      </c>
      <c r="AC505" t="s">
        <v>1231</v>
      </c>
      <c r="AD505">
        <v>101</v>
      </c>
      <c r="AE505" t="s">
        <v>1232</v>
      </c>
      <c r="AF505" s="10">
        <v>6480</v>
      </c>
      <c r="AG505" s="136">
        <f t="shared" si="7"/>
        <v>648000</v>
      </c>
      <c r="AH505" s="10">
        <v>6480</v>
      </c>
      <c r="AI505">
        <v>0</v>
      </c>
      <c r="AJ505">
        <v>0</v>
      </c>
      <c r="AK505">
        <v>0</v>
      </c>
      <c r="AL505">
        <v>0</v>
      </c>
    </row>
    <row r="506" spans="1:38">
      <c r="A506" t="s">
        <v>46</v>
      </c>
      <c r="B506" t="s">
        <v>47</v>
      </c>
      <c r="C506">
        <v>1000730</v>
      </c>
      <c r="D506" t="s">
        <v>1222</v>
      </c>
      <c r="E506">
        <v>6508552051</v>
      </c>
      <c r="F506">
        <v>11</v>
      </c>
      <c r="G506">
        <v>2001</v>
      </c>
      <c r="H506" t="s">
        <v>1223</v>
      </c>
      <c r="I506">
        <v>49</v>
      </c>
      <c r="J506" t="s">
        <v>1224</v>
      </c>
      <c r="K506" t="s">
        <v>1225</v>
      </c>
      <c r="L506">
        <v>490604004</v>
      </c>
      <c r="M506">
        <v>1257819</v>
      </c>
      <c r="N506" t="s">
        <v>1226</v>
      </c>
      <c r="O506" t="s">
        <v>1348</v>
      </c>
      <c r="P506">
        <v>2</v>
      </c>
      <c r="Q506" t="s">
        <v>103</v>
      </c>
      <c r="R506">
        <v>1</v>
      </c>
      <c r="S506">
        <v>1</v>
      </c>
      <c r="T506">
        <v>0</v>
      </c>
      <c r="U506" t="s">
        <v>1228</v>
      </c>
      <c r="V506" t="s">
        <v>1355</v>
      </c>
      <c r="W506" t="s">
        <v>1233</v>
      </c>
      <c r="X506">
        <v>0</v>
      </c>
      <c r="Y506" t="s">
        <v>103</v>
      </c>
      <c r="Z506">
        <v>0</v>
      </c>
      <c r="AA506" t="s">
        <v>1228</v>
      </c>
      <c r="AB506" t="s">
        <v>53</v>
      </c>
      <c r="AC506" t="s">
        <v>1231</v>
      </c>
      <c r="AD506">
        <v>101</v>
      </c>
      <c r="AE506" t="s">
        <v>1232</v>
      </c>
      <c r="AF506">
        <v>0</v>
      </c>
      <c r="AG506" s="136">
        <f t="shared" si="7"/>
        <v>0</v>
      </c>
      <c r="AH506">
        <v>0</v>
      </c>
      <c r="AI506">
        <v>0</v>
      </c>
      <c r="AJ506">
        <v>0</v>
      </c>
      <c r="AK506">
        <v>0</v>
      </c>
      <c r="AL506">
        <v>0</v>
      </c>
    </row>
    <row r="507" spans="1:38">
      <c r="A507" t="s">
        <v>46</v>
      </c>
      <c r="B507" t="s">
        <v>47</v>
      </c>
      <c r="C507">
        <v>1000730</v>
      </c>
      <c r="D507" t="s">
        <v>1222</v>
      </c>
      <c r="E507">
        <v>6508558763</v>
      </c>
      <c r="F507">
        <v>10</v>
      </c>
      <c r="G507">
        <v>2001</v>
      </c>
      <c r="H507" t="s">
        <v>1223</v>
      </c>
      <c r="I507">
        <v>49</v>
      </c>
      <c r="J507" t="s">
        <v>1224</v>
      </c>
      <c r="K507" t="s">
        <v>1225</v>
      </c>
      <c r="L507">
        <v>490604004</v>
      </c>
      <c r="M507">
        <v>1257819</v>
      </c>
      <c r="N507" t="s">
        <v>1226</v>
      </c>
      <c r="O507" t="s">
        <v>1354</v>
      </c>
      <c r="P507">
        <v>2</v>
      </c>
      <c r="Q507" t="s">
        <v>103</v>
      </c>
      <c r="R507">
        <v>27</v>
      </c>
      <c r="S507">
        <v>1</v>
      </c>
      <c r="T507" s="10">
        <v>6480</v>
      </c>
      <c r="U507" t="s">
        <v>1228</v>
      </c>
      <c r="V507" t="s">
        <v>1356</v>
      </c>
      <c r="W507" t="s">
        <v>1357</v>
      </c>
      <c r="X507">
        <v>2</v>
      </c>
      <c r="Y507" t="s">
        <v>103</v>
      </c>
      <c r="Z507" s="10">
        <v>6480</v>
      </c>
      <c r="AA507" t="s">
        <v>1228</v>
      </c>
      <c r="AB507" t="s">
        <v>53</v>
      </c>
      <c r="AC507" t="s">
        <v>1231</v>
      </c>
      <c r="AD507">
        <v>101</v>
      </c>
      <c r="AE507" t="s">
        <v>1232</v>
      </c>
      <c r="AF507" s="10">
        <v>6480</v>
      </c>
      <c r="AG507" s="136">
        <f t="shared" si="7"/>
        <v>648000</v>
      </c>
      <c r="AH507" s="10">
        <v>6480</v>
      </c>
      <c r="AI507">
        <v>0</v>
      </c>
      <c r="AJ507">
        <v>0</v>
      </c>
      <c r="AK507">
        <v>0</v>
      </c>
      <c r="AL507">
        <v>0</v>
      </c>
    </row>
    <row r="508" spans="1:38">
      <c r="A508" t="s">
        <v>46</v>
      </c>
      <c r="B508" t="s">
        <v>47</v>
      </c>
      <c r="C508">
        <v>1000730</v>
      </c>
      <c r="D508" t="s">
        <v>1222</v>
      </c>
      <c r="E508">
        <v>6508558763</v>
      </c>
      <c r="F508">
        <v>11</v>
      </c>
      <c r="G508">
        <v>2001</v>
      </c>
      <c r="H508" t="s">
        <v>1223</v>
      </c>
      <c r="I508">
        <v>49</v>
      </c>
      <c r="J508" t="s">
        <v>1224</v>
      </c>
      <c r="K508" t="s">
        <v>1225</v>
      </c>
      <c r="L508">
        <v>490604004</v>
      </c>
      <c r="M508">
        <v>1257819</v>
      </c>
      <c r="N508" t="s">
        <v>1226</v>
      </c>
      <c r="O508" t="s">
        <v>1354</v>
      </c>
      <c r="P508">
        <v>1</v>
      </c>
      <c r="Q508" t="s">
        <v>103</v>
      </c>
      <c r="R508">
        <v>1</v>
      </c>
      <c r="S508">
        <v>1</v>
      </c>
      <c r="T508">
        <v>0</v>
      </c>
      <c r="U508" t="s">
        <v>1228</v>
      </c>
      <c r="V508" t="s">
        <v>1356</v>
      </c>
      <c r="W508" t="s">
        <v>1233</v>
      </c>
      <c r="X508">
        <v>0</v>
      </c>
      <c r="Y508" t="s">
        <v>103</v>
      </c>
      <c r="Z508">
        <v>0</v>
      </c>
      <c r="AA508" t="s">
        <v>1228</v>
      </c>
      <c r="AB508" t="s">
        <v>53</v>
      </c>
      <c r="AC508" t="s">
        <v>1231</v>
      </c>
      <c r="AD508">
        <v>101</v>
      </c>
      <c r="AE508" t="s">
        <v>1232</v>
      </c>
      <c r="AF508">
        <v>0</v>
      </c>
      <c r="AG508" s="136">
        <f t="shared" si="7"/>
        <v>0</v>
      </c>
      <c r="AH508">
        <v>0</v>
      </c>
      <c r="AI508">
        <v>0</v>
      </c>
      <c r="AJ508">
        <v>0</v>
      </c>
      <c r="AK508">
        <v>0</v>
      </c>
      <c r="AL508">
        <v>0</v>
      </c>
    </row>
    <row r="509" spans="1:38">
      <c r="A509" t="s">
        <v>46</v>
      </c>
      <c r="B509" t="s">
        <v>47</v>
      </c>
      <c r="C509">
        <v>1000730</v>
      </c>
      <c r="D509" t="s">
        <v>1222</v>
      </c>
      <c r="E509">
        <v>6508558763</v>
      </c>
      <c r="F509">
        <v>12</v>
      </c>
      <c r="G509">
        <v>2001</v>
      </c>
      <c r="H509" t="s">
        <v>1223</v>
      </c>
      <c r="I509">
        <v>49</v>
      </c>
      <c r="J509" t="s">
        <v>1224</v>
      </c>
      <c r="K509" t="s">
        <v>1225</v>
      </c>
      <c r="L509">
        <v>490604004</v>
      </c>
      <c r="M509">
        <v>1257819</v>
      </c>
      <c r="N509" t="s">
        <v>1226</v>
      </c>
      <c r="O509" t="s">
        <v>1354</v>
      </c>
      <c r="P509">
        <v>1</v>
      </c>
      <c r="Q509" t="s">
        <v>103</v>
      </c>
      <c r="R509">
        <v>1</v>
      </c>
      <c r="S509">
        <v>1</v>
      </c>
      <c r="T509">
        <v>0</v>
      </c>
      <c r="U509" t="s">
        <v>1228</v>
      </c>
      <c r="V509" t="s">
        <v>1356</v>
      </c>
      <c r="W509" t="s">
        <v>1233</v>
      </c>
      <c r="X509">
        <v>0</v>
      </c>
      <c r="Y509" t="s">
        <v>103</v>
      </c>
      <c r="Z509">
        <v>0</v>
      </c>
      <c r="AA509" t="s">
        <v>1228</v>
      </c>
      <c r="AB509" t="s">
        <v>53</v>
      </c>
      <c r="AC509" t="s">
        <v>1231</v>
      </c>
      <c r="AD509">
        <v>101</v>
      </c>
      <c r="AE509" t="s">
        <v>1232</v>
      </c>
      <c r="AF509">
        <v>0</v>
      </c>
      <c r="AG509" s="136">
        <f t="shared" si="7"/>
        <v>0</v>
      </c>
      <c r="AH509">
        <v>0</v>
      </c>
      <c r="AI509">
        <v>0</v>
      </c>
      <c r="AJ509">
        <v>0</v>
      </c>
      <c r="AK509">
        <v>0</v>
      </c>
      <c r="AL509">
        <v>0</v>
      </c>
    </row>
    <row r="510" spans="1:38">
      <c r="A510" t="s">
        <v>46</v>
      </c>
      <c r="B510" t="s">
        <v>47</v>
      </c>
      <c r="C510">
        <v>1000730</v>
      </c>
      <c r="D510" t="s">
        <v>1234</v>
      </c>
      <c r="E510">
        <v>6508559139</v>
      </c>
      <c r="F510">
        <v>10</v>
      </c>
      <c r="G510">
        <v>2001</v>
      </c>
      <c r="H510" t="s">
        <v>1223</v>
      </c>
      <c r="I510">
        <v>57</v>
      </c>
      <c r="J510" t="s">
        <v>1224</v>
      </c>
      <c r="K510" t="s">
        <v>1235</v>
      </c>
      <c r="L510">
        <v>570301003</v>
      </c>
      <c r="M510">
        <v>107162</v>
      </c>
      <c r="N510" t="s">
        <v>1236</v>
      </c>
      <c r="O510" t="s">
        <v>1354</v>
      </c>
      <c r="P510">
        <v>2</v>
      </c>
      <c r="Q510" t="s">
        <v>110</v>
      </c>
      <c r="R510">
        <v>14</v>
      </c>
      <c r="S510">
        <v>1</v>
      </c>
      <c r="T510" s="10">
        <v>2301.04</v>
      </c>
      <c r="U510" t="s">
        <v>1228</v>
      </c>
      <c r="V510" t="s">
        <v>1356</v>
      </c>
      <c r="W510" t="s">
        <v>1357</v>
      </c>
      <c r="X510">
        <v>2</v>
      </c>
      <c r="Y510" t="s">
        <v>110</v>
      </c>
      <c r="Z510" s="10">
        <v>2301.04</v>
      </c>
      <c r="AA510" t="s">
        <v>1228</v>
      </c>
      <c r="AB510" t="s">
        <v>53</v>
      </c>
      <c r="AC510" t="s">
        <v>1231</v>
      </c>
      <c r="AD510">
        <v>101</v>
      </c>
      <c r="AE510" t="s">
        <v>1232</v>
      </c>
      <c r="AF510" s="10">
        <v>2301.04</v>
      </c>
      <c r="AG510" s="136">
        <f t="shared" si="7"/>
        <v>230104</v>
      </c>
      <c r="AH510" s="10">
        <v>2301.04</v>
      </c>
      <c r="AI510">
        <v>0</v>
      </c>
      <c r="AJ510">
        <v>0</v>
      </c>
      <c r="AK510">
        <v>0</v>
      </c>
      <c r="AL510">
        <v>0</v>
      </c>
    </row>
    <row r="511" spans="1:38">
      <c r="A511" t="s">
        <v>46</v>
      </c>
      <c r="B511" t="s">
        <v>47</v>
      </c>
      <c r="C511">
        <v>1000730</v>
      </c>
      <c r="D511" t="s">
        <v>1234</v>
      </c>
      <c r="E511">
        <v>6508559139</v>
      </c>
      <c r="F511">
        <v>20</v>
      </c>
      <c r="G511">
        <v>2001</v>
      </c>
      <c r="H511" t="s">
        <v>1223</v>
      </c>
      <c r="I511">
        <v>57</v>
      </c>
      <c r="J511" t="s">
        <v>1224</v>
      </c>
      <c r="K511" t="s">
        <v>1235</v>
      </c>
      <c r="L511">
        <v>570301003</v>
      </c>
      <c r="M511">
        <v>225516</v>
      </c>
      <c r="N511" t="s">
        <v>1238</v>
      </c>
      <c r="O511" t="s">
        <v>1354</v>
      </c>
      <c r="P511">
        <v>1</v>
      </c>
      <c r="Q511" t="s">
        <v>110</v>
      </c>
      <c r="R511">
        <v>21</v>
      </c>
      <c r="S511">
        <v>1</v>
      </c>
      <c r="T511" s="10">
        <v>1504.44</v>
      </c>
      <c r="U511" t="s">
        <v>1228</v>
      </c>
      <c r="V511" t="s">
        <v>1356</v>
      </c>
      <c r="W511" t="s">
        <v>1357</v>
      </c>
      <c r="X511">
        <v>1</v>
      </c>
      <c r="Y511" t="s">
        <v>110</v>
      </c>
      <c r="Z511" s="10">
        <v>1504.44</v>
      </c>
      <c r="AA511" t="s">
        <v>1228</v>
      </c>
      <c r="AB511" t="s">
        <v>53</v>
      </c>
      <c r="AC511" t="s">
        <v>1231</v>
      </c>
      <c r="AD511">
        <v>101</v>
      </c>
      <c r="AE511" t="s">
        <v>1232</v>
      </c>
      <c r="AF511" s="10">
        <v>1504.44</v>
      </c>
      <c r="AG511" s="136">
        <f t="shared" si="7"/>
        <v>150444</v>
      </c>
      <c r="AH511" s="10">
        <v>1504.44</v>
      </c>
      <c r="AI511">
        <v>0</v>
      </c>
      <c r="AJ511">
        <v>0</v>
      </c>
      <c r="AK511">
        <v>0</v>
      </c>
      <c r="AL511">
        <v>0</v>
      </c>
    </row>
    <row r="512" spans="1:38">
      <c r="A512" t="s">
        <v>46</v>
      </c>
      <c r="B512" t="s">
        <v>47</v>
      </c>
      <c r="C512">
        <v>1000730</v>
      </c>
      <c r="D512" t="s">
        <v>1234</v>
      </c>
      <c r="E512">
        <v>6508559139</v>
      </c>
      <c r="F512">
        <v>30</v>
      </c>
      <c r="G512">
        <v>2001</v>
      </c>
      <c r="H512" t="s">
        <v>1223</v>
      </c>
      <c r="I512">
        <v>57</v>
      </c>
      <c r="J512" t="s">
        <v>1224</v>
      </c>
      <c r="K512" t="s">
        <v>1235</v>
      </c>
      <c r="L512">
        <v>570301003</v>
      </c>
      <c r="M512">
        <v>1206928</v>
      </c>
      <c r="N512" t="s">
        <v>389</v>
      </c>
      <c r="O512" t="s">
        <v>1354</v>
      </c>
      <c r="P512">
        <v>20</v>
      </c>
      <c r="Q512" t="s">
        <v>1240</v>
      </c>
      <c r="R512">
        <v>115</v>
      </c>
      <c r="S512">
        <v>1</v>
      </c>
      <c r="T512" s="10">
        <v>16692.48</v>
      </c>
      <c r="U512" t="s">
        <v>1228</v>
      </c>
      <c r="V512" t="s">
        <v>1356</v>
      </c>
      <c r="W512" t="s">
        <v>1357</v>
      </c>
      <c r="X512">
        <v>20</v>
      </c>
      <c r="Y512" t="s">
        <v>1240</v>
      </c>
      <c r="Z512" s="10">
        <v>16692.48</v>
      </c>
      <c r="AA512" t="s">
        <v>1228</v>
      </c>
      <c r="AB512" t="s">
        <v>53</v>
      </c>
      <c r="AC512" t="s">
        <v>1231</v>
      </c>
      <c r="AD512">
        <v>101</v>
      </c>
      <c r="AE512" t="s">
        <v>1232</v>
      </c>
      <c r="AF512" s="10">
        <v>16692.48</v>
      </c>
      <c r="AG512" s="136">
        <f t="shared" si="7"/>
        <v>1669248</v>
      </c>
      <c r="AH512" s="10">
        <v>16692.48</v>
      </c>
      <c r="AI512">
        <v>0</v>
      </c>
      <c r="AJ512">
        <v>0</v>
      </c>
      <c r="AK512">
        <v>0</v>
      </c>
      <c r="AL512">
        <v>0</v>
      </c>
    </row>
    <row r="513" spans="1:38">
      <c r="A513" t="s">
        <v>46</v>
      </c>
      <c r="B513" t="s">
        <v>47</v>
      </c>
      <c r="C513">
        <v>1000730</v>
      </c>
      <c r="D513" t="s">
        <v>1234</v>
      </c>
      <c r="E513">
        <v>6508559139</v>
      </c>
      <c r="F513">
        <v>40</v>
      </c>
      <c r="G513">
        <v>2001</v>
      </c>
      <c r="H513" t="s">
        <v>1223</v>
      </c>
      <c r="I513">
        <v>57</v>
      </c>
      <c r="J513" t="s">
        <v>1224</v>
      </c>
      <c r="K513" t="s">
        <v>1235</v>
      </c>
      <c r="L513">
        <v>570301003</v>
      </c>
      <c r="M513">
        <v>1206929</v>
      </c>
      <c r="N513" t="s">
        <v>390</v>
      </c>
      <c r="O513" t="s">
        <v>1354</v>
      </c>
      <c r="P513">
        <v>14</v>
      </c>
      <c r="Q513" t="s">
        <v>1240</v>
      </c>
      <c r="R513">
        <v>48</v>
      </c>
      <c r="S513">
        <v>1</v>
      </c>
      <c r="T513" s="10">
        <v>9244.57</v>
      </c>
      <c r="U513" t="s">
        <v>1228</v>
      </c>
      <c r="V513" t="s">
        <v>1356</v>
      </c>
      <c r="W513" t="s">
        <v>1357</v>
      </c>
      <c r="X513">
        <v>14</v>
      </c>
      <c r="Y513" t="s">
        <v>1240</v>
      </c>
      <c r="Z513" s="10">
        <v>9244.57</v>
      </c>
      <c r="AA513" t="s">
        <v>1228</v>
      </c>
      <c r="AB513" t="s">
        <v>53</v>
      </c>
      <c r="AC513" t="s">
        <v>1231</v>
      </c>
      <c r="AD513">
        <v>101</v>
      </c>
      <c r="AE513" t="s">
        <v>1232</v>
      </c>
      <c r="AF513" s="10">
        <v>9244.57</v>
      </c>
      <c r="AG513" s="136">
        <f t="shared" si="7"/>
        <v>924457</v>
      </c>
      <c r="AH513" s="10">
        <v>9244.57</v>
      </c>
      <c r="AI513">
        <v>0</v>
      </c>
      <c r="AJ513">
        <v>0</v>
      </c>
      <c r="AK513">
        <v>0</v>
      </c>
      <c r="AL513">
        <v>0</v>
      </c>
    </row>
    <row r="514" spans="1:38">
      <c r="A514" t="s">
        <v>46</v>
      </c>
      <c r="B514" t="s">
        <v>47</v>
      </c>
      <c r="C514">
        <v>1000730</v>
      </c>
      <c r="D514" t="s">
        <v>1234</v>
      </c>
      <c r="E514">
        <v>6508559139</v>
      </c>
      <c r="F514">
        <v>50</v>
      </c>
      <c r="G514">
        <v>2001</v>
      </c>
      <c r="H514" t="s">
        <v>1223</v>
      </c>
      <c r="I514">
        <v>57</v>
      </c>
      <c r="J514" t="s">
        <v>1224</v>
      </c>
      <c r="K514" t="s">
        <v>1235</v>
      </c>
      <c r="L514">
        <v>570301003</v>
      </c>
      <c r="M514">
        <v>1206930</v>
      </c>
      <c r="N514" t="s">
        <v>391</v>
      </c>
      <c r="O514" t="s">
        <v>1354</v>
      </c>
      <c r="P514">
        <v>7</v>
      </c>
      <c r="Q514" t="s">
        <v>1240</v>
      </c>
      <c r="R514">
        <v>95</v>
      </c>
      <c r="S514">
        <v>1</v>
      </c>
      <c r="T514" s="10">
        <v>6000.96</v>
      </c>
      <c r="U514" t="s">
        <v>1228</v>
      </c>
      <c r="V514" t="s">
        <v>1356</v>
      </c>
      <c r="W514" t="s">
        <v>1357</v>
      </c>
      <c r="X514">
        <v>7</v>
      </c>
      <c r="Y514" t="s">
        <v>1240</v>
      </c>
      <c r="Z514" s="10">
        <v>6000.96</v>
      </c>
      <c r="AA514" t="s">
        <v>1228</v>
      </c>
      <c r="AB514" t="s">
        <v>53</v>
      </c>
      <c r="AC514" t="s">
        <v>1231</v>
      </c>
      <c r="AD514">
        <v>101</v>
      </c>
      <c r="AE514" t="s">
        <v>1232</v>
      </c>
      <c r="AF514" s="10">
        <v>6000.96</v>
      </c>
      <c r="AG514" s="136">
        <f t="shared" si="7"/>
        <v>600096</v>
      </c>
      <c r="AH514" s="10">
        <v>6000.96</v>
      </c>
      <c r="AI514">
        <v>0</v>
      </c>
      <c r="AJ514">
        <v>0</v>
      </c>
      <c r="AK514">
        <v>0</v>
      </c>
      <c r="AL514">
        <v>0</v>
      </c>
    </row>
    <row r="515" spans="1:38">
      <c r="A515" t="s">
        <v>46</v>
      </c>
      <c r="B515" t="s">
        <v>47</v>
      </c>
      <c r="C515">
        <v>1000730</v>
      </c>
      <c r="D515" t="s">
        <v>1234</v>
      </c>
      <c r="E515">
        <v>6508559139</v>
      </c>
      <c r="F515">
        <v>60</v>
      </c>
      <c r="G515">
        <v>2001</v>
      </c>
      <c r="H515" t="s">
        <v>1223</v>
      </c>
      <c r="I515">
        <v>57</v>
      </c>
      <c r="J515" t="s">
        <v>1224</v>
      </c>
      <c r="K515" t="s">
        <v>1235</v>
      </c>
      <c r="L515">
        <v>570301003</v>
      </c>
      <c r="M515">
        <v>1206931</v>
      </c>
      <c r="N515" t="s">
        <v>385</v>
      </c>
      <c r="O515" t="s">
        <v>1354</v>
      </c>
      <c r="P515">
        <v>11</v>
      </c>
      <c r="Q515" t="s">
        <v>1240</v>
      </c>
      <c r="R515">
        <v>48</v>
      </c>
      <c r="S515">
        <v>1</v>
      </c>
      <c r="T515" s="10">
        <v>6503.27</v>
      </c>
      <c r="U515" t="s">
        <v>1228</v>
      </c>
      <c r="V515" t="s">
        <v>1356</v>
      </c>
      <c r="W515" t="s">
        <v>1357</v>
      </c>
      <c r="X515">
        <v>11</v>
      </c>
      <c r="Y515" t="s">
        <v>1240</v>
      </c>
      <c r="Z515" s="10">
        <v>6503.27</v>
      </c>
      <c r="AA515" t="s">
        <v>1228</v>
      </c>
      <c r="AB515" t="s">
        <v>53</v>
      </c>
      <c r="AC515" t="s">
        <v>1231</v>
      </c>
      <c r="AD515">
        <v>101</v>
      </c>
      <c r="AE515" t="s">
        <v>1232</v>
      </c>
      <c r="AF515" s="10">
        <v>6503.27</v>
      </c>
      <c r="AG515" s="136">
        <f t="shared" ref="AG515:AG578" si="8">+AF515*100</f>
        <v>650327</v>
      </c>
      <c r="AH515" s="10">
        <v>6503.27</v>
      </c>
      <c r="AI515">
        <v>0</v>
      </c>
      <c r="AJ515">
        <v>0</v>
      </c>
      <c r="AK515">
        <v>0</v>
      </c>
      <c r="AL515">
        <v>0</v>
      </c>
    </row>
    <row r="516" spans="1:38">
      <c r="A516" t="s">
        <v>46</v>
      </c>
      <c r="B516" t="s">
        <v>47</v>
      </c>
      <c r="C516">
        <v>1000730</v>
      </c>
      <c r="D516" t="s">
        <v>1234</v>
      </c>
      <c r="E516">
        <v>6508559139</v>
      </c>
      <c r="F516">
        <v>70</v>
      </c>
      <c r="G516">
        <v>2001</v>
      </c>
      <c r="H516" t="s">
        <v>1223</v>
      </c>
      <c r="I516">
        <v>57</v>
      </c>
      <c r="J516" t="s">
        <v>1224</v>
      </c>
      <c r="K516" t="s">
        <v>1235</v>
      </c>
      <c r="L516">
        <v>570301003</v>
      </c>
      <c r="M516">
        <v>1206932</v>
      </c>
      <c r="N516" t="s">
        <v>386</v>
      </c>
      <c r="O516" t="s">
        <v>1354</v>
      </c>
      <c r="P516">
        <v>9</v>
      </c>
      <c r="Q516" t="s">
        <v>1240</v>
      </c>
      <c r="R516">
        <v>50</v>
      </c>
      <c r="S516">
        <v>1</v>
      </c>
      <c r="T516" s="10">
        <v>5516.64</v>
      </c>
      <c r="U516" t="s">
        <v>1228</v>
      </c>
      <c r="V516" t="s">
        <v>1356</v>
      </c>
      <c r="W516" t="s">
        <v>1357</v>
      </c>
      <c r="X516">
        <v>9</v>
      </c>
      <c r="Y516" t="s">
        <v>1240</v>
      </c>
      <c r="Z516" s="10">
        <v>5516.64</v>
      </c>
      <c r="AA516" t="s">
        <v>1228</v>
      </c>
      <c r="AB516" t="s">
        <v>53</v>
      </c>
      <c r="AC516" t="s">
        <v>1231</v>
      </c>
      <c r="AD516">
        <v>101</v>
      </c>
      <c r="AE516" t="s">
        <v>1232</v>
      </c>
      <c r="AF516" s="10">
        <v>5516.64</v>
      </c>
      <c r="AG516" s="136">
        <f t="shared" si="8"/>
        <v>551664</v>
      </c>
      <c r="AH516" s="10">
        <v>5516.64</v>
      </c>
      <c r="AI516">
        <v>0</v>
      </c>
      <c r="AJ516">
        <v>0</v>
      </c>
      <c r="AK516">
        <v>0</v>
      </c>
      <c r="AL516">
        <v>0</v>
      </c>
    </row>
    <row r="517" spans="1:38">
      <c r="A517" t="s">
        <v>46</v>
      </c>
      <c r="B517" t="s">
        <v>47</v>
      </c>
      <c r="C517">
        <v>1000730</v>
      </c>
      <c r="D517" t="s">
        <v>1234</v>
      </c>
      <c r="E517">
        <v>6508559139</v>
      </c>
      <c r="F517">
        <v>80</v>
      </c>
      <c r="G517">
        <v>2001</v>
      </c>
      <c r="H517" t="s">
        <v>1223</v>
      </c>
      <c r="I517">
        <v>57</v>
      </c>
      <c r="J517" t="s">
        <v>1224</v>
      </c>
      <c r="K517" t="s">
        <v>1235</v>
      </c>
      <c r="L517">
        <v>570301003</v>
      </c>
      <c r="M517">
        <v>1206933</v>
      </c>
      <c r="N517" t="s">
        <v>387</v>
      </c>
      <c r="O517" t="s">
        <v>1354</v>
      </c>
      <c r="P517">
        <v>9</v>
      </c>
      <c r="Q517" t="s">
        <v>1240</v>
      </c>
      <c r="R517">
        <v>176</v>
      </c>
      <c r="S517">
        <v>1</v>
      </c>
      <c r="T517" s="10">
        <v>7481.55</v>
      </c>
      <c r="U517" t="s">
        <v>1228</v>
      </c>
      <c r="V517" t="s">
        <v>1356</v>
      </c>
      <c r="W517" t="s">
        <v>1357</v>
      </c>
      <c r="X517">
        <v>9</v>
      </c>
      <c r="Y517" t="s">
        <v>1240</v>
      </c>
      <c r="Z517" s="10">
        <v>7481.55</v>
      </c>
      <c r="AA517" t="s">
        <v>1228</v>
      </c>
      <c r="AB517" t="s">
        <v>53</v>
      </c>
      <c r="AC517" t="s">
        <v>1231</v>
      </c>
      <c r="AD517">
        <v>101</v>
      </c>
      <c r="AE517" t="s">
        <v>1232</v>
      </c>
      <c r="AF517" s="10">
        <v>7481.55</v>
      </c>
      <c r="AG517" s="136">
        <f t="shared" si="8"/>
        <v>748155</v>
      </c>
      <c r="AH517" s="10">
        <v>7481.55</v>
      </c>
      <c r="AI517">
        <v>0</v>
      </c>
      <c r="AJ517">
        <v>0</v>
      </c>
      <c r="AK517">
        <v>0</v>
      </c>
      <c r="AL517">
        <v>0</v>
      </c>
    </row>
    <row r="518" spans="1:38">
      <c r="A518" t="s">
        <v>46</v>
      </c>
      <c r="B518" t="s">
        <v>47</v>
      </c>
      <c r="C518">
        <v>1000730</v>
      </c>
      <c r="D518" t="s">
        <v>1234</v>
      </c>
      <c r="E518">
        <v>6508559139</v>
      </c>
      <c r="F518">
        <v>90</v>
      </c>
      <c r="G518">
        <v>2001</v>
      </c>
      <c r="H518" t="s">
        <v>1223</v>
      </c>
      <c r="I518">
        <v>57</v>
      </c>
      <c r="J518" t="s">
        <v>1224</v>
      </c>
      <c r="K518" t="s">
        <v>1235</v>
      </c>
      <c r="L518">
        <v>570301003</v>
      </c>
      <c r="M518">
        <v>1252545</v>
      </c>
      <c r="N518" t="s">
        <v>1284</v>
      </c>
      <c r="O518" t="s">
        <v>1354</v>
      </c>
      <c r="P518">
        <v>1</v>
      </c>
      <c r="Q518" t="s">
        <v>1240</v>
      </c>
      <c r="R518">
        <v>30</v>
      </c>
      <c r="S518">
        <v>1</v>
      </c>
      <c r="T518" s="10">
        <v>1726.5</v>
      </c>
      <c r="U518" t="s">
        <v>1228</v>
      </c>
      <c r="V518" t="s">
        <v>1356</v>
      </c>
      <c r="W518" t="s">
        <v>1357</v>
      </c>
      <c r="X518">
        <v>1</v>
      </c>
      <c r="Y518" t="s">
        <v>1240</v>
      </c>
      <c r="Z518" s="10">
        <v>1726.5</v>
      </c>
      <c r="AA518" t="s">
        <v>1228</v>
      </c>
      <c r="AB518" t="s">
        <v>53</v>
      </c>
      <c r="AC518" t="s">
        <v>1231</v>
      </c>
      <c r="AD518">
        <v>101</v>
      </c>
      <c r="AE518" t="s">
        <v>1232</v>
      </c>
      <c r="AF518" s="10">
        <v>1726.5</v>
      </c>
      <c r="AG518" s="136">
        <f t="shared" si="8"/>
        <v>172650</v>
      </c>
      <c r="AH518" s="10">
        <v>1726.5</v>
      </c>
      <c r="AI518">
        <v>0</v>
      </c>
      <c r="AJ518">
        <v>0</v>
      </c>
      <c r="AK518">
        <v>0</v>
      </c>
      <c r="AL518">
        <v>0</v>
      </c>
    </row>
    <row r="519" spans="1:38">
      <c r="A519" t="s">
        <v>46</v>
      </c>
      <c r="B519" t="s">
        <v>47</v>
      </c>
      <c r="C519">
        <v>1000730</v>
      </c>
      <c r="D519" t="s">
        <v>1234</v>
      </c>
      <c r="E519">
        <v>6508559139</v>
      </c>
      <c r="F519">
        <v>100</v>
      </c>
      <c r="G519">
        <v>2001</v>
      </c>
      <c r="H519" t="s">
        <v>1223</v>
      </c>
      <c r="I519">
        <v>57</v>
      </c>
      <c r="J519" t="s">
        <v>1224</v>
      </c>
      <c r="K519" t="s">
        <v>1235</v>
      </c>
      <c r="L519">
        <v>570301003</v>
      </c>
      <c r="M519">
        <v>1252549</v>
      </c>
      <c r="N519" t="s">
        <v>1248</v>
      </c>
      <c r="O519" t="s">
        <v>1354</v>
      </c>
      <c r="P519">
        <v>1</v>
      </c>
      <c r="Q519" t="s">
        <v>1240</v>
      </c>
      <c r="R519">
        <v>35</v>
      </c>
      <c r="S519">
        <v>1</v>
      </c>
      <c r="T519" s="10">
        <v>1415.75</v>
      </c>
      <c r="U519" t="s">
        <v>1228</v>
      </c>
      <c r="V519" t="s">
        <v>1356</v>
      </c>
      <c r="W519" t="s">
        <v>1357</v>
      </c>
      <c r="X519">
        <v>1</v>
      </c>
      <c r="Y519" t="s">
        <v>1240</v>
      </c>
      <c r="Z519" s="10">
        <v>1415.75</v>
      </c>
      <c r="AA519" t="s">
        <v>1228</v>
      </c>
      <c r="AB519" t="s">
        <v>53</v>
      </c>
      <c r="AC519" t="s">
        <v>1231</v>
      </c>
      <c r="AD519">
        <v>101</v>
      </c>
      <c r="AE519" t="s">
        <v>1232</v>
      </c>
      <c r="AF519" s="10">
        <v>1415.75</v>
      </c>
      <c r="AG519" s="136">
        <f t="shared" si="8"/>
        <v>141575</v>
      </c>
      <c r="AH519" s="10">
        <v>1415.75</v>
      </c>
      <c r="AI519">
        <v>0</v>
      </c>
      <c r="AJ519">
        <v>0</v>
      </c>
      <c r="AK519">
        <v>0</v>
      </c>
      <c r="AL519">
        <v>0</v>
      </c>
    </row>
    <row r="520" spans="1:38">
      <c r="A520" t="s">
        <v>46</v>
      </c>
      <c r="B520" t="s">
        <v>47</v>
      </c>
      <c r="C520">
        <v>1000730</v>
      </c>
      <c r="D520" t="s">
        <v>1234</v>
      </c>
      <c r="E520">
        <v>6508559139</v>
      </c>
      <c r="F520">
        <v>110</v>
      </c>
      <c r="G520">
        <v>2001</v>
      </c>
      <c r="H520" t="s">
        <v>1223</v>
      </c>
      <c r="I520">
        <v>57</v>
      </c>
      <c r="J520" t="s">
        <v>1224</v>
      </c>
      <c r="K520" t="s">
        <v>1235</v>
      </c>
      <c r="L520">
        <v>570301003</v>
      </c>
      <c r="M520">
        <v>1415350</v>
      </c>
      <c r="N520" t="s">
        <v>1261</v>
      </c>
      <c r="O520" t="s">
        <v>1354</v>
      </c>
      <c r="P520">
        <v>3</v>
      </c>
      <c r="Q520" t="s">
        <v>1240</v>
      </c>
      <c r="R520">
        <v>31</v>
      </c>
      <c r="S520">
        <v>1</v>
      </c>
      <c r="T520" s="10">
        <v>3348</v>
      </c>
      <c r="U520" t="s">
        <v>1228</v>
      </c>
      <c r="V520" t="s">
        <v>1356</v>
      </c>
      <c r="W520" t="s">
        <v>1357</v>
      </c>
      <c r="X520">
        <v>3</v>
      </c>
      <c r="Y520" t="s">
        <v>1240</v>
      </c>
      <c r="Z520" s="10">
        <v>3348</v>
      </c>
      <c r="AA520" t="s">
        <v>1228</v>
      </c>
      <c r="AB520" t="s">
        <v>53</v>
      </c>
      <c r="AC520" t="s">
        <v>1231</v>
      </c>
      <c r="AD520">
        <v>101</v>
      </c>
      <c r="AE520" t="s">
        <v>1232</v>
      </c>
      <c r="AF520" s="10">
        <v>3348</v>
      </c>
      <c r="AG520" s="136">
        <f t="shared" si="8"/>
        <v>334800</v>
      </c>
      <c r="AH520" s="10">
        <v>3348</v>
      </c>
      <c r="AI520">
        <v>0</v>
      </c>
      <c r="AJ520">
        <v>0</v>
      </c>
      <c r="AK520">
        <v>0</v>
      </c>
      <c r="AL520">
        <v>0</v>
      </c>
    </row>
    <row r="521" spans="1:38">
      <c r="A521" t="s">
        <v>46</v>
      </c>
      <c r="B521" t="s">
        <v>47</v>
      </c>
      <c r="C521">
        <v>1000730</v>
      </c>
      <c r="D521" t="s">
        <v>1222</v>
      </c>
      <c r="E521">
        <v>6508570037</v>
      </c>
      <c r="F521">
        <v>10</v>
      </c>
      <c r="G521">
        <v>2001</v>
      </c>
      <c r="H521" t="s">
        <v>1223</v>
      </c>
      <c r="I521">
        <v>49</v>
      </c>
      <c r="J521" t="s">
        <v>1224</v>
      </c>
      <c r="K521" t="s">
        <v>1225</v>
      </c>
      <c r="L521">
        <v>490604004</v>
      </c>
      <c r="M521">
        <v>1257819</v>
      </c>
      <c r="N521" t="s">
        <v>1226</v>
      </c>
      <c r="O521" t="s">
        <v>1358</v>
      </c>
      <c r="P521">
        <v>2</v>
      </c>
      <c r="Q521" t="s">
        <v>103</v>
      </c>
      <c r="R521">
        <v>27</v>
      </c>
      <c r="S521">
        <v>1</v>
      </c>
      <c r="T521" s="10">
        <v>6480</v>
      </c>
      <c r="U521" t="s">
        <v>1228</v>
      </c>
      <c r="V521" t="s">
        <v>1359</v>
      </c>
      <c r="W521" t="s">
        <v>1360</v>
      </c>
      <c r="X521">
        <v>2</v>
      </c>
      <c r="Y521" t="s">
        <v>103</v>
      </c>
      <c r="Z521" s="10">
        <v>6480</v>
      </c>
      <c r="AA521" t="s">
        <v>1228</v>
      </c>
      <c r="AB521" t="s">
        <v>53</v>
      </c>
      <c r="AC521" t="s">
        <v>1231</v>
      </c>
      <c r="AD521">
        <v>101</v>
      </c>
      <c r="AE521" t="s">
        <v>1232</v>
      </c>
      <c r="AF521" s="10">
        <v>6480</v>
      </c>
      <c r="AG521" s="136">
        <f t="shared" si="8"/>
        <v>648000</v>
      </c>
      <c r="AH521" s="10">
        <v>6480</v>
      </c>
      <c r="AI521">
        <v>0</v>
      </c>
      <c r="AJ521">
        <v>0</v>
      </c>
      <c r="AK521">
        <v>0</v>
      </c>
      <c r="AL521">
        <v>0</v>
      </c>
    </row>
    <row r="522" spans="1:38">
      <c r="A522" t="s">
        <v>46</v>
      </c>
      <c r="B522" t="s">
        <v>47</v>
      </c>
      <c r="C522">
        <v>1000730</v>
      </c>
      <c r="D522" t="s">
        <v>1222</v>
      </c>
      <c r="E522">
        <v>6508570037</v>
      </c>
      <c r="F522">
        <v>11</v>
      </c>
      <c r="G522">
        <v>2001</v>
      </c>
      <c r="H522" t="s">
        <v>1223</v>
      </c>
      <c r="I522">
        <v>49</v>
      </c>
      <c r="J522" t="s">
        <v>1224</v>
      </c>
      <c r="K522" t="s">
        <v>1225</v>
      </c>
      <c r="L522">
        <v>490604004</v>
      </c>
      <c r="M522">
        <v>1257819</v>
      </c>
      <c r="N522" t="s">
        <v>1226</v>
      </c>
      <c r="O522" t="s">
        <v>1358</v>
      </c>
      <c r="P522">
        <v>1</v>
      </c>
      <c r="Q522" t="s">
        <v>103</v>
      </c>
      <c r="R522">
        <v>1</v>
      </c>
      <c r="S522">
        <v>1</v>
      </c>
      <c r="T522">
        <v>0</v>
      </c>
      <c r="U522" t="s">
        <v>1228</v>
      </c>
      <c r="V522" t="s">
        <v>1359</v>
      </c>
      <c r="W522" t="s">
        <v>1233</v>
      </c>
      <c r="X522">
        <v>0</v>
      </c>
      <c r="Y522" t="s">
        <v>103</v>
      </c>
      <c r="Z522">
        <v>0</v>
      </c>
      <c r="AA522" t="s">
        <v>1228</v>
      </c>
      <c r="AB522" t="s">
        <v>53</v>
      </c>
      <c r="AC522" t="s">
        <v>1231</v>
      </c>
      <c r="AD522">
        <v>101</v>
      </c>
      <c r="AE522" t="s">
        <v>1232</v>
      </c>
      <c r="AF522">
        <v>0</v>
      </c>
      <c r="AG522" s="136">
        <f t="shared" si="8"/>
        <v>0</v>
      </c>
      <c r="AH522">
        <v>0</v>
      </c>
      <c r="AI522">
        <v>0</v>
      </c>
      <c r="AJ522">
        <v>0</v>
      </c>
      <c r="AK522">
        <v>0</v>
      </c>
      <c r="AL522">
        <v>0</v>
      </c>
    </row>
    <row r="523" spans="1:38">
      <c r="A523" t="s">
        <v>46</v>
      </c>
      <c r="B523" t="s">
        <v>47</v>
      </c>
      <c r="C523">
        <v>1000730</v>
      </c>
      <c r="D523" t="s">
        <v>1222</v>
      </c>
      <c r="E523">
        <v>6508570037</v>
      </c>
      <c r="F523">
        <v>12</v>
      </c>
      <c r="G523">
        <v>2001</v>
      </c>
      <c r="H523" t="s">
        <v>1223</v>
      </c>
      <c r="I523">
        <v>49</v>
      </c>
      <c r="J523" t="s">
        <v>1224</v>
      </c>
      <c r="K523" t="s">
        <v>1225</v>
      </c>
      <c r="L523">
        <v>490604004</v>
      </c>
      <c r="M523">
        <v>1257819</v>
      </c>
      <c r="N523" t="s">
        <v>1226</v>
      </c>
      <c r="O523" t="s">
        <v>1358</v>
      </c>
      <c r="P523">
        <v>1</v>
      </c>
      <c r="Q523" t="s">
        <v>103</v>
      </c>
      <c r="R523">
        <v>1</v>
      </c>
      <c r="S523">
        <v>1</v>
      </c>
      <c r="T523">
        <v>0</v>
      </c>
      <c r="U523" t="s">
        <v>1228</v>
      </c>
      <c r="V523" t="s">
        <v>1359</v>
      </c>
      <c r="W523" t="s">
        <v>1233</v>
      </c>
      <c r="X523">
        <v>0</v>
      </c>
      <c r="Y523" t="s">
        <v>103</v>
      </c>
      <c r="Z523">
        <v>0</v>
      </c>
      <c r="AA523" t="s">
        <v>1228</v>
      </c>
      <c r="AB523" t="s">
        <v>53</v>
      </c>
      <c r="AC523" t="s">
        <v>1231</v>
      </c>
      <c r="AD523">
        <v>101</v>
      </c>
      <c r="AE523" t="s">
        <v>1232</v>
      </c>
      <c r="AF523">
        <v>0</v>
      </c>
      <c r="AG523" s="136">
        <f t="shared" si="8"/>
        <v>0</v>
      </c>
      <c r="AH523">
        <v>0</v>
      </c>
      <c r="AI523">
        <v>0</v>
      </c>
      <c r="AJ523">
        <v>0</v>
      </c>
      <c r="AK523">
        <v>0</v>
      </c>
      <c r="AL523">
        <v>0</v>
      </c>
    </row>
    <row r="524" spans="1:38">
      <c r="A524" t="s">
        <v>46</v>
      </c>
      <c r="B524" t="s">
        <v>47</v>
      </c>
      <c r="C524">
        <v>1000730</v>
      </c>
      <c r="D524" t="s">
        <v>1234</v>
      </c>
      <c r="E524">
        <v>6508570047</v>
      </c>
      <c r="F524">
        <v>10</v>
      </c>
      <c r="G524">
        <v>2001</v>
      </c>
      <c r="H524" t="s">
        <v>1223</v>
      </c>
      <c r="I524">
        <v>57</v>
      </c>
      <c r="J524" t="s">
        <v>1224</v>
      </c>
      <c r="K524" t="s">
        <v>1235</v>
      </c>
      <c r="L524">
        <v>570301003</v>
      </c>
      <c r="M524">
        <v>107162</v>
      </c>
      <c r="N524" t="s">
        <v>1236</v>
      </c>
      <c r="O524" t="s">
        <v>1358</v>
      </c>
      <c r="P524">
        <v>4</v>
      </c>
      <c r="Q524" t="s">
        <v>110</v>
      </c>
      <c r="R524">
        <v>14</v>
      </c>
      <c r="S524">
        <v>1</v>
      </c>
      <c r="T524" s="10">
        <v>4602.08</v>
      </c>
      <c r="U524" t="s">
        <v>1228</v>
      </c>
      <c r="V524" t="s">
        <v>1359</v>
      </c>
      <c r="W524" t="s">
        <v>1360</v>
      </c>
      <c r="X524">
        <v>4</v>
      </c>
      <c r="Y524" t="s">
        <v>110</v>
      </c>
      <c r="Z524" s="10">
        <v>4602.08</v>
      </c>
      <c r="AA524" t="s">
        <v>1228</v>
      </c>
      <c r="AB524" t="s">
        <v>53</v>
      </c>
      <c r="AC524" t="s">
        <v>1231</v>
      </c>
      <c r="AD524">
        <v>101</v>
      </c>
      <c r="AE524" t="s">
        <v>1232</v>
      </c>
      <c r="AF524" s="10">
        <v>4602.08</v>
      </c>
      <c r="AG524" s="136">
        <f t="shared" si="8"/>
        <v>460208</v>
      </c>
      <c r="AH524" s="10">
        <v>4602.08</v>
      </c>
      <c r="AI524">
        <v>0</v>
      </c>
      <c r="AJ524">
        <v>0</v>
      </c>
      <c r="AK524">
        <v>0</v>
      </c>
      <c r="AL524">
        <v>0</v>
      </c>
    </row>
    <row r="525" spans="1:38">
      <c r="A525" t="s">
        <v>46</v>
      </c>
      <c r="B525" t="s">
        <v>47</v>
      </c>
      <c r="C525">
        <v>1000730</v>
      </c>
      <c r="D525" t="s">
        <v>1234</v>
      </c>
      <c r="E525">
        <v>6508570047</v>
      </c>
      <c r="F525">
        <v>20</v>
      </c>
      <c r="G525">
        <v>2001</v>
      </c>
      <c r="H525" t="s">
        <v>1223</v>
      </c>
      <c r="I525">
        <v>57</v>
      </c>
      <c r="J525" t="s">
        <v>1224</v>
      </c>
      <c r="K525" t="s">
        <v>1235</v>
      </c>
      <c r="L525">
        <v>570301003</v>
      </c>
      <c r="M525">
        <v>225516</v>
      </c>
      <c r="N525" t="s">
        <v>1238</v>
      </c>
      <c r="O525" t="s">
        <v>1358</v>
      </c>
      <c r="P525">
        <v>1</v>
      </c>
      <c r="Q525" t="s">
        <v>110</v>
      </c>
      <c r="R525">
        <v>21</v>
      </c>
      <c r="S525">
        <v>1</v>
      </c>
      <c r="T525" s="10">
        <v>1504.44</v>
      </c>
      <c r="U525" t="s">
        <v>1228</v>
      </c>
      <c r="V525" t="s">
        <v>1359</v>
      </c>
      <c r="W525" t="s">
        <v>1360</v>
      </c>
      <c r="X525">
        <v>1</v>
      </c>
      <c r="Y525" t="s">
        <v>110</v>
      </c>
      <c r="Z525" s="10">
        <v>1504.44</v>
      </c>
      <c r="AA525" t="s">
        <v>1228</v>
      </c>
      <c r="AB525" t="s">
        <v>53</v>
      </c>
      <c r="AC525" t="s">
        <v>1231</v>
      </c>
      <c r="AD525">
        <v>101</v>
      </c>
      <c r="AE525" t="s">
        <v>1232</v>
      </c>
      <c r="AF525" s="10">
        <v>1504.44</v>
      </c>
      <c r="AG525" s="136">
        <f t="shared" si="8"/>
        <v>150444</v>
      </c>
      <c r="AH525" s="10">
        <v>1504.44</v>
      </c>
      <c r="AI525">
        <v>0</v>
      </c>
      <c r="AJ525">
        <v>0</v>
      </c>
      <c r="AK525">
        <v>0</v>
      </c>
      <c r="AL525">
        <v>0</v>
      </c>
    </row>
    <row r="526" spans="1:38">
      <c r="A526" t="s">
        <v>46</v>
      </c>
      <c r="B526" t="s">
        <v>47</v>
      </c>
      <c r="C526">
        <v>1000730</v>
      </c>
      <c r="D526" t="s">
        <v>1234</v>
      </c>
      <c r="E526">
        <v>6508570047</v>
      </c>
      <c r="F526">
        <v>30</v>
      </c>
      <c r="G526">
        <v>2001</v>
      </c>
      <c r="H526" t="s">
        <v>1223</v>
      </c>
      <c r="I526">
        <v>57</v>
      </c>
      <c r="J526" t="s">
        <v>1224</v>
      </c>
      <c r="K526" t="s">
        <v>1235</v>
      </c>
      <c r="L526">
        <v>570301003</v>
      </c>
      <c r="M526">
        <v>1206928</v>
      </c>
      <c r="N526" t="s">
        <v>389</v>
      </c>
      <c r="O526" t="s">
        <v>1358</v>
      </c>
      <c r="P526">
        <v>27</v>
      </c>
      <c r="Q526" t="s">
        <v>1240</v>
      </c>
      <c r="R526">
        <v>115</v>
      </c>
      <c r="S526">
        <v>1</v>
      </c>
      <c r="T526" s="10">
        <v>22534.85</v>
      </c>
      <c r="U526" t="s">
        <v>1228</v>
      </c>
      <c r="V526" t="s">
        <v>1359</v>
      </c>
      <c r="W526" t="s">
        <v>1360</v>
      </c>
      <c r="X526">
        <v>27</v>
      </c>
      <c r="Y526" t="s">
        <v>1240</v>
      </c>
      <c r="Z526" s="10">
        <v>22534.85</v>
      </c>
      <c r="AA526" t="s">
        <v>1228</v>
      </c>
      <c r="AB526" t="s">
        <v>53</v>
      </c>
      <c r="AC526" t="s">
        <v>1231</v>
      </c>
      <c r="AD526">
        <v>101</v>
      </c>
      <c r="AE526" t="s">
        <v>1232</v>
      </c>
      <c r="AF526" s="10">
        <v>22534.85</v>
      </c>
      <c r="AG526" s="136">
        <f t="shared" si="8"/>
        <v>2253485</v>
      </c>
      <c r="AH526" s="10">
        <v>22534.85</v>
      </c>
      <c r="AI526">
        <v>0</v>
      </c>
      <c r="AJ526">
        <v>0</v>
      </c>
      <c r="AK526">
        <v>0</v>
      </c>
      <c r="AL526">
        <v>0</v>
      </c>
    </row>
    <row r="527" spans="1:38">
      <c r="A527" t="s">
        <v>46</v>
      </c>
      <c r="B527" t="s">
        <v>47</v>
      </c>
      <c r="C527">
        <v>1000730</v>
      </c>
      <c r="D527" t="s">
        <v>1234</v>
      </c>
      <c r="E527">
        <v>6508570047</v>
      </c>
      <c r="F527">
        <v>40</v>
      </c>
      <c r="G527">
        <v>2001</v>
      </c>
      <c r="H527" t="s">
        <v>1223</v>
      </c>
      <c r="I527">
        <v>57</v>
      </c>
      <c r="J527" t="s">
        <v>1224</v>
      </c>
      <c r="K527" t="s">
        <v>1235</v>
      </c>
      <c r="L527">
        <v>570301003</v>
      </c>
      <c r="M527">
        <v>1206929</v>
      </c>
      <c r="N527" t="s">
        <v>390</v>
      </c>
      <c r="O527" t="s">
        <v>1358</v>
      </c>
      <c r="P527">
        <v>9</v>
      </c>
      <c r="Q527" t="s">
        <v>1240</v>
      </c>
      <c r="R527">
        <v>48</v>
      </c>
      <c r="S527">
        <v>1</v>
      </c>
      <c r="T527" s="10">
        <v>5942.94</v>
      </c>
      <c r="U527" t="s">
        <v>1228</v>
      </c>
      <c r="V527" t="s">
        <v>1359</v>
      </c>
      <c r="W527" t="s">
        <v>1360</v>
      </c>
      <c r="X527">
        <v>9</v>
      </c>
      <c r="Y527" t="s">
        <v>1240</v>
      </c>
      <c r="Z527" s="10">
        <v>5942.94</v>
      </c>
      <c r="AA527" t="s">
        <v>1228</v>
      </c>
      <c r="AB527" t="s">
        <v>53</v>
      </c>
      <c r="AC527" t="s">
        <v>1231</v>
      </c>
      <c r="AD527">
        <v>101</v>
      </c>
      <c r="AE527" t="s">
        <v>1232</v>
      </c>
      <c r="AF527" s="10">
        <v>5942.94</v>
      </c>
      <c r="AG527" s="136">
        <f t="shared" si="8"/>
        <v>594294</v>
      </c>
      <c r="AH527" s="10">
        <v>5942.94</v>
      </c>
      <c r="AI527">
        <v>0</v>
      </c>
      <c r="AJ527">
        <v>0</v>
      </c>
      <c r="AK527">
        <v>0</v>
      </c>
      <c r="AL527">
        <v>0</v>
      </c>
    </row>
    <row r="528" spans="1:38">
      <c r="A528" t="s">
        <v>46</v>
      </c>
      <c r="B528" t="s">
        <v>47</v>
      </c>
      <c r="C528">
        <v>1000730</v>
      </c>
      <c r="D528" t="s">
        <v>1234</v>
      </c>
      <c r="E528">
        <v>6508570047</v>
      </c>
      <c r="F528">
        <v>50</v>
      </c>
      <c r="G528">
        <v>2001</v>
      </c>
      <c r="H528" t="s">
        <v>1223</v>
      </c>
      <c r="I528">
        <v>57</v>
      </c>
      <c r="J528" t="s">
        <v>1224</v>
      </c>
      <c r="K528" t="s">
        <v>1235</v>
      </c>
      <c r="L528">
        <v>570301003</v>
      </c>
      <c r="M528">
        <v>1206930</v>
      </c>
      <c r="N528" t="s">
        <v>391</v>
      </c>
      <c r="O528" t="s">
        <v>1358</v>
      </c>
      <c r="P528">
        <v>5</v>
      </c>
      <c r="Q528" t="s">
        <v>1240</v>
      </c>
      <c r="R528">
        <v>95</v>
      </c>
      <c r="S528">
        <v>1</v>
      </c>
      <c r="T528" s="10">
        <v>4286.3999999999996</v>
      </c>
      <c r="U528" t="s">
        <v>1228</v>
      </c>
      <c r="V528" t="s">
        <v>1359</v>
      </c>
      <c r="W528" t="s">
        <v>1360</v>
      </c>
      <c r="X528">
        <v>5</v>
      </c>
      <c r="Y528" t="s">
        <v>1240</v>
      </c>
      <c r="Z528" s="10">
        <v>4286.3999999999996</v>
      </c>
      <c r="AA528" t="s">
        <v>1228</v>
      </c>
      <c r="AB528" t="s">
        <v>53</v>
      </c>
      <c r="AC528" t="s">
        <v>1231</v>
      </c>
      <c r="AD528">
        <v>101</v>
      </c>
      <c r="AE528" t="s">
        <v>1232</v>
      </c>
      <c r="AF528" s="10">
        <v>4286.3999999999996</v>
      </c>
      <c r="AG528" s="136">
        <f t="shared" si="8"/>
        <v>428639.99999999994</v>
      </c>
      <c r="AH528" s="10">
        <v>4286.3999999999996</v>
      </c>
      <c r="AI528">
        <v>0</v>
      </c>
      <c r="AJ528">
        <v>0</v>
      </c>
      <c r="AK528">
        <v>0</v>
      </c>
      <c r="AL528">
        <v>0</v>
      </c>
    </row>
    <row r="529" spans="1:38">
      <c r="A529" t="s">
        <v>46</v>
      </c>
      <c r="B529" t="s">
        <v>47</v>
      </c>
      <c r="C529">
        <v>1000730</v>
      </c>
      <c r="D529" t="s">
        <v>1234</v>
      </c>
      <c r="E529">
        <v>6508570047</v>
      </c>
      <c r="F529">
        <v>60</v>
      </c>
      <c r="G529">
        <v>2001</v>
      </c>
      <c r="H529" t="s">
        <v>1223</v>
      </c>
      <c r="I529">
        <v>57</v>
      </c>
      <c r="J529" t="s">
        <v>1224</v>
      </c>
      <c r="K529" t="s">
        <v>1235</v>
      </c>
      <c r="L529">
        <v>570301003</v>
      </c>
      <c r="M529">
        <v>1206931</v>
      </c>
      <c r="N529" t="s">
        <v>385</v>
      </c>
      <c r="O529" t="s">
        <v>1358</v>
      </c>
      <c r="P529">
        <v>7</v>
      </c>
      <c r="Q529" t="s">
        <v>1240</v>
      </c>
      <c r="R529">
        <v>48</v>
      </c>
      <c r="S529">
        <v>1</v>
      </c>
      <c r="T529" s="10">
        <v>4138.4399999999996</v>
      </c>
      <c r="U529" t="s">
        <v>1228</v>
      </c>
      <c r="V529" t="s">
        <v>1359</v>
      </c>
      <c r="W529" t="s">
        <v>1360</v>
      </c>
      <c r="X529">
        <v>7</v>
      </c>
      <c r="Y529" t="s">
        <v>1240</v>
      </c>
      <c r="Z529" s="10">
        <v>4138.4399999999996</v>
      </c>
      <c r="AA529" t="s">
        <v>1228</v>
      </c>
      <c r="AB529" t="s">
        <v>53</v>
      </c>
      <c r="AC529" t="s">
        <v>1231</v>
      </c>
      <c r="AD529">
        <v>101</v>
      </c>
      <c r="AE529" t="s">
        <v>1232</v>
      </c>
      <c r="AF529" s="10">
        <v>4138.4399999999996</v>
      </c>
      <c r="AG529" s="136">
        <f t="shared" si="8"/>
        <v>413843.99999999994</v>
      </c>
      <c r="AH529" s="10">
        <v>4138.4399999999996</v>
      </c>
      <c r="AI529">
        <v>0</v>
      </c>
      <c r="AJ529">
        <v>0</v>
      </c>
      <c r="AK529">
        <v>0</v>
      </c>
      <c r="AL529">
        <v>0</v>
      </c>
    </row>
    <row r="530" spans="1:38">
      <c r="A530" t="s">
        <v>46</v>
      </c>
      <c r="B530" t="s">
        <v>47</v>
      </c>
      <c r="C530">
        <v>1000730</v>
      </c>
      <c r="D530" t="s">
        <v>1234</v>
      </c>
      <c r="E530">
        <v>6508570047</v>
      </c>
      <c r="F530">
        <v>70</v>
      </c>
      <c r="G530">
        <v>2001</v>
      </c>
      <c r="H530" t="s">
        <v>1223</v>
      </c>
      <c r="I530">
        <v>57</v>
      </c>
      <c r="J530" t="s">
        <v>1224</v>
      </c>
      <c r="K530" t="s">
        <v>1235</v>
      </c>
      <c r="L530">
        <v>570301003</v>
      </c>
      <c r="M530">
        <v>1206932</v>
      </c>
      <c r="N530" t="s">
        <v>386</v>
      </c>
      <c r="O530" t="s">
        <v>1358</v>
      </c>
      <c r="P530">
        <v>11</v>
      </c>
      <c r="Q530" t="s">
        <v>1240</v>
      </c>
      <c r="R530">
        <v>50</v>
      </c>
      <c r="S530">
        <v>1</v>
      </c>
      <c r="T530" s="10">
        <v>6742.56</v>
      </c>
      <c r="U530" t="s">
        <v>1228</v>
      </c>
      <c r="V530" t="s">
        <v>1359</v>
      </c>
      <c r="W530" t="s">
        <v>1360</v>
      </c>
      <c r="X530">
        <v>11</v>
      </c>
      <c r="Y530" t="s">
        <v>1240</v>
      </c>
      <c r="Z530" s="10">
        <v>6742.56</v>
      </c>
      <c r="AA530" t="s">
        <v>1228</v>
      </c>
      <c r="AB530" t="s">
        <v>53</v>
      </c>
      <c r="AC530" t="s">
        <v>1231</v>
      </c>
      <c r="AD530">
        <v>101</v>
      </c>
      <c r="AE530" t="s">
        <v>1232</v>
      </c>
      <c r="AF530" s="10">
        <v>6742.56</v>
      </c>
      <c r="AG530" s="136">
        <f t="shared" si="8"/>
        <v>674256</v>
      </c>
      <c r="AH530" s="10">
        <v>6742.56</v>
      </c>
      <c r="AI530">
        <v>0</v>
      </c>
      <c r="AJ530">
        <v>0</v>
      </c>
      <c r="AK530">
        <v>0</v>
      </c>
      <c r="AL530">
        <v>0</v>
      </c>
    </row>
    <row r="531" spans="1:38">
      <c r="A531" t="s">
        <v>46</v>
      </c>
      <c r="B531" t="s">
        <v>47</v>
      </c>
      <c r="C531">
        <v>1000730</v>
      </c>
      <c r="D531" t="s">
        <v>1234</v>
      </c>
      <c r="E531">
        <v>6508570047</v>
      </c>
      <c r="F531">
        <v>80</v>
      </c>
      <c r="G531">
        <v>2001</v>
      </c>
      <c r="H531" t="s">
        <v>1223</v>
      </c>
      <c r="I531">
        <v>57</v>
      </c>
      <c r="J531" t="s">
        <v>1224</v>
      </c>
      <c r="K531" t="s">
        <v>1235</v>
      </c>
      <c r="L531">
        <v>570301003</v>
      </c>
      <c r="M531">
        <v>1206933</v>
      </c>
      <c r="N531" t="s">
        <v>387</v>
      </c>
      <c r="O531" t="s">
        <v>1358</v>
      </c>
      <c r="P531">
        <v>2</v>
      </c>
      <c r="Q531" t="s">
        <v>1240</v>
      </c>
      <c r="R531">
        <v>176</v>
      </c>
      <c r="S531">
        <v>1</v>
      </c>
      <c r="T531" s="10">
        <v>1662.57</v>
      </c>
      <c r="U531" t="s">
        <v>1228</v>
      </c>
      <c r="V531" t="s">
        <v>1359</v>
      </c>
      <c r="W531" t="s">
        <v>1360</v>
      </c>
      <c r="X531">
        <v>2</v>
      </c>
      <c r="Y531" t="s">
        <v>1240</v>
      </c>
      <c r="Z531" s="10">
        <v>1662.57</v>
      </c>
      <c r="AA531" t="s">
        <v>1228</v>
      </c>
      <c r="AB531" t="s">
        <v>53</v>
      </c>
      <c r="AC531" t="s">
        <v>1231</v>
      </c>
      <c r="AD531">
        <v>101</v>
      </c>
      <c r="AE531" t="s">
        <v>1232</v>
      </c>
      <c r="AF531" s="10">
        <v>1662.57</v>
      </c>
      <c r="AG531" s="136">
        <f t="shared" si="8"/>
        <v>166257</v>
      </c>
      <c r="AH531" s="10">
        <v>1662.57</v>
      </c>
      <c r="AI531">
        <v>0</v>
      </c>
      <c r="AJ531">
        <v>0</v>
      </c>
      <c r="AK531">
        <v>0</v>
      </c>
      <c r="AL531">
        <v>0</v>
      </c>
    </row>
    <row r="532" spans="1:38">
      <c r="A532" t="s">
        <v>46</v>
      </c>
      <c r="B532" t="s">
        <v>47</v>
      </c>
      <c r="C532">
        <v>1000730</v>
      </c>
      <c r="D532" t="s">
        <v>1234</v>
      </c>
      <c r="E532">
        <v>6508570047</v>
      </c>
      <c r="F532">
        <v>90</v>
      </c>
      <c r="G532">
        <v>2001</v>
      </c>
      <c r="H532" t="s">
        <v>1223</v>
      </c>
      <c r="I532">
        <v>57</v>
      </c>
      <c r="J532" t="s">
        <v>1224</v>
      </c>
      <c r="K532" t="s">
        <v>1235</v>
      </c>
      <c r="L532">
        <v>570301003</v>
      </c>
      <c r="M532">
        <v>1252545</v>
      </c>
      <c r="N532" t="s">
        <v>1284</v>
      </c>
      <c r="O532" t="s">
        <v>1358</v>
      </c>
      <c r="P532">
        <v>1</v>
      </c>
      <c r="Q532" t="s">
        <v>1240</v>
      </c>
      <c r="R532">
        <v>30</v>
      </c>
      <c r="S532">
        <v>1</v>
      </c>
      <c r="T532" s="10">
        <v>1726.5</v>
      </c>
      <c r="U532" t="s">
        <v>1228</v>
      </c>
      <c r="V532" t="s">
        <v>1359</v>
      </c>
      <c r="W532" t="s">
        <v>1360</v>
      </c>
      <c r="X532">
        <v>1</v>
      </c>
      <c r="Y532" t="s">
        <v>1240</v>
      </c>
      <c r="Z532" s="10">
        <v>1726.5</v>
      </c>
      <c r="AA532" t="s">
        <v>1228</v>
      </c>
      <c r="AB532" t="s">
        <v>53</v>
      </c>
      <c r="AC532" t="s">
        <v>1231</v>
      </c>
      <c r="AD532">
        <v>101</v>
      </c>
      <c r="AE532" t="s">
        <v>1232</v>
      </c>
      <c r="AF532" s="10">
        <v>1726.5</v>
      </c>
      <c r="AG532" s="136">
        <f t="shared" si="8"/>
        <v>172650</v>
      </c>
      <c r="AH532" s="10">
        <v>1726.5</v>
      </c>
      <c r="AI532">
        <v>0</v>
      </c>
      <c r="AJ532">
        <v>0</v>
      </c>
      <c r="AK532">
        <v>0</v>
      </c>
      <c r="AL532">
        <v>0</v>
      </c>
    </row>
    <row r="533" spans="1:38">
      <c r="A533" t="s">
        <v>46</v>
      </c>
      <c r="B533" t="s">
        <v>47</v>
      </c>
      <c r="C533">
        <v>1000730</v>
      </c>
      <c r="D533" t="s">
        <v>1234</v>
      </c>
      <c r="E533">
        <v>6508570047</v>
      </c>
      <c r="F533">
        <v>100</v>
      </c>
      <c r="G533">
        <v>2001</v>
      </c>
      <c r="H533" t="s">
        <v>1223</v>
      </c>
      <c r="I533">
        <v>57</v>
      </c>
      <c r="J533" t="s">
        <v>1224</v>
      </c>
      <c r="K533" t="s">
        <v>1235</v>
      </c>
      <c r="L533">
        <v>570301003</v>
      </c>
      <c r="M533">
        <v>1252546</v>
      </c>
      <c r="N533" t="s">
        <v>1247</v>
      </c>
      <c r="O533" t="s">
        <v>1358</v>
      </c>
      <c r="P533">
        <v>1</v>
      </c>
      <c r="Q533" t="s">
        <v>1240</v>
      </c>
      <c r="R533">
        <v>24</v>
      </c>
      <c r="S533">
        <v>1</v>
      </c>
      <c r="T533" s="10">
        <v>1449.36</v>
      </c>
      <c r="U533" t="s">
        <v>1228</v>
      </c>
      <c r="V533" t="s">
        <v>1359</v>
      </c>
      <c r="W533" t="s">
        <v>1360</v>
      </c>
      <c r="X533">
        <v>1</v>
      </c>
      <c r="Y533" t="s">
        <v>1240</v>
      </c>
      <c r="Z533" s="10">
        <v>1449.36</v>
      </c>
      <c r="AA533" t="s">
        <v>1228</v>
      </c>
      <c r="AB533" t="s">
        <v>53</v>
      </c>
      <c r="AC533" t="s">
        <v>1231</v>
      </c>
      <c r="AD533">
        <v>101</v>
      </c>
      <c r="AE533" t="s">
        <v>1232</v>
      </c>
      <c r="AF533" s="10">
        <v>1449.36</v>
      </c>
      <c r="AG533" s="136">
        <f t="shared" si="8"/>
        <v>144936</v>
      </c>
      <c r="AH533" s="10">
        <v>1449.36</v>
      </c>
      <c r="AI533">
        <v>0</v>
      </c>
      <c r="AJ533">
        <v>0</v>
      </c>
      <c r="AK533">
        <v>0</v>
      </c>
      <c r="AL533">
        <v>0</v>
      </c>
    </row>
    <row r="534" spans="1:38">
      <c r="A534" t="s">
        <v>46</v>
      </c>
      <c r="B534" t="s">
        <v>47</v>
      </c>
      <c r="C534">
        <v>1000730</v>
      </c>
      <c r="D534" t="s">
        <v>1234</v>
      </c>
      <c r="E534">
        <v>6508570047</v>
      </c>
      <c r="F534">
        <v>110</v>
      </c>
      <c r="G534">
        <v>2001</v>
      </c>
      <c r="H534" t="s">
        <v>1223</v>
      </c>
      <c r="I534">
        <v>57</v>
      </c>
      <c r="J534" t="s">
        <v>1224</v>
      </c>
      <c r="K534" t="s">
        <v>1235</v>
      </c>
      <c r="L534">
        <v>570301003</v>
      </c>
      <c r="M534">
        <v>1252549</v>
      </c>
      <c r="N534" t="s">
        <v>1248</v>
      </c>
      <c r="O534" t="s">
        <v>1358</v>
      </c>
      <c r="P534">
        <v>7</v>
      </c>
      <c r="Q534" t="s">
        <v>1240</v>
      </c>
      <c r="R534">
        <v>35</v>
      </c>
      <c r="S534">
        <v>1</v>
      </c>
      <c r="T534" s="10">
        <v>9910.25</v>
      </c>
      <c r="U534" t="s">
        <v>1228</v>
      </c>
      <c r="V534" t="s">
        <v>1359</v>
      </c>
      <c r="W534" t="s">
        <v>1360</v>
      </c>
      <c r="X534">
        <v>7</v>
      </c>
      <c r="Y534" t="s">
        <v>1240</v>
      </c>
      <c r="Z534" s="10">
        <v>9910.25</v>
      </c>
      <c r="AA534" t="s">
        <v>1228</v>
      </c>
      <c r="AB534" t="s">
        <v>53</v>
      </c>
      <c r="AC534" t="s">
        <v>1231</v>
      </c>
      <c r="AD534">
        <v>101</v>
      </c>
      <c r="AE534" t="s">
        <v>1232</v>
      </c>
      <c r="AF534" s="10">
        <v>9910.25</v>
      </c>
      <c r="AG534" s="136">
        <f t="shared" si="8"/>
        <v>991025</v>
      </c>
      <c r="AH534" s="10">
        <v>9910.25</v>
      </c>
      <c r="AI534">
        <v>0</v>
      </c>
      <c r="AJ534">
        <v>0</v>
      </c>
      <c r="AK534">
        <v>0</v>
      </c>
      <c r="AL534">
        <v>0</v>
      </c>
    </row>
    <row r="535" spans="1:38">
      <c r="A535" t="s">
        <v>46</v>
      </c>
      <c r="B535" t="s">
        <v>47</v>
      </c>
      <c r="C535">
        <v>1000730</v>
      </c>
      <c r="D535" t="s">
        <v>1234</v>
      </c>
      <c r="E535">
        <v>6508580118</v>
      </c>
      <c r="F535">
        <v>10</v>
      </c>
      <c r="G535">
        <v>2001</v>
      </c>
      <c r="H535" t="s">
        <v>1223</v>
      </c>
      <c r="I535">
        <v>57</v>
      </c>
      <c r="J535" t="s">
        <v>1224</v>
      </c>
      <c r="K535" t="s">
        <v>1235</v>
      </c>
      <c r="L535">
        <v>570301003</v>
      </c>
      <c r="M535">
        <v>107162</v>
      </c>
      <c r="N535" t="s">
        <v>1236</v>
      </c>
      <c r="O535" t="s">
        <v>1361</v>
      </c>
      <c r="P535">
        <v>1</v>
      </c>
      <c r="Q535" t="s">
        <v>110</v>
      </c>
      <c r="R535">
        <v>14</v>
      </c>
      <c r="S535">
        <v>1</v>
      </c>
      <c r="T535" s="10">
        <v>1150.52</v>
      </c>
      <c r="U535" t="s">
        <v>1228</v>
      </c>
      <c r="V535" t="s">
        <v>1362</v>
      </c>
      <c r="W535" t="s">
        <v>1363</v>
      </c>
      <c r="X535">
        <v>1</v>
      </c>
      <c r="Y535" t="s">
        <v>110</v>
      </c>
      <c r="Z535" s="10">
        <v>1150.52</v>
      </c>
      <c r="AA535" t="s">
        <v>1228</v>
      </c>
      <c r="AB535" t="s">
        <v>53</v>
      </c>
      <c r="AC535" t="s">
        <v>1231</v>
      </c>
      <c r="AD535">
        <v>101</v>
      </c>
      <c r="AE535" t="s">
        <v>1232</v>
      </c>
      <c r="AF535" s="10">
        <v>1150.52</v>
      </c>
      <c r="AG535" s="136">
        <f t="shared" si="8"/>
        <v>115052</v>
      </c>
      <c r="AH535" s="10">
        <v>1150.52</v>
      </c>
      <c r="AI535">
        <v>0</v>
      </c>
      <c r="AJ535">
        <v>0</v>
      </c>
      <c r="AK535">
        <v>0</v>
      </c>
      <c r="AL535">
        <v>0</v>
      </c>
    </row>
    <row r="536" spans="1:38">
      <c r="A536" t="s">
        <v>46</v>
      </c>
      <c r="B536" t="s">
        <v>47</v>
      </c>
      <c r="C536">
        <v>1000730</v>
      </c>
      <c r="D536" t="s">
        <v>1234</v>
      </c>
      <c r="E536">
        <v>6508580118</v>
      </c>
      <c r="F536">
        <v>20</v>
      </c>
      <c r="G536">
        <v>2001</v>
      </c>
      <c r="H536" t="s">
        <v>1223</v>
      </c>
      <c r="I536">
        <v>57</v>
      </c>
      <c r="J536" t="s">
        <v>1224</v>
      </c>
      <c r="K536" t="s">
        <v>1235</v>
      </c>
      <c r="L536">
        <v>570301003</v>
      </c>
      <c r="M536">
        <v>225516</v>
      </c>
      <c r="N536" t="s">
        <v>1238</v>
      </c>
      <c r="O536" t="s">
        <v>1361</v>
      </c>
      <c r="P536">
        <v>1</v>
      </c>
      <c r="Q536" t="s">
        <v>110</v>
      </c>
      <c r="R536">
        <v>21</v>
      </c>
      <c r="S536">
        <v>1</v>
      </c>
      <c r="T536" s="10">
        <v>1504.44</v>
      </c>
      <c r="U536" t="s">
        <v>1228</v>
      </c>
      <c r="V536" t="s">
        <v>1362</v>
      </c>
      <c r="W536" t="s">
        <v>1363</v>
      </c>
      <c r="X536">
        <v>1</v>
      </c>
      <c r="Y536" t="s">
        <v>110</v>
      </c>
      <c r="Z536" s="10">
        <v>1504.44</v>
      </c>
      <c r="AA536" t="s">
        <v>1228</v>
      </c>
      <c r="AB536" t="s">
        <v>53</v>
      </c>
      <c r="AC536" t="s">
        <v>1231</v>
      </c>
      <c r="AD536">
        <v>101</v>
      </c>
      <c r="AE536" t="s">
        <v>1232</v>
      </c>
      <c r="AF536" s="10">
        <v>1504.44</v>
      </c>
      <c r="AG536" s="136">
        <f t="shared" si="8"/>
        <v>150444</v>
      </c>
      <c r="AH536" s="10">
        <v>1504.44</v>
      </c>
      <c r="AI536">
        <v>0</v>
      </c>
      <c r="AJ536">
        <v>0</v>
      </c>
      <c r="AK536">
        <v>0</v>
      </c>
      <c r="AL536">
        <v>0</v>
      </c>
    </row>
    <row r="537" spans="1:38">
      <c r="A537" t="s">
        <v>46</v>
      </c>
      <c r="B537" t="s">
        <v>47</v>
      </c>
      <c r="C537">
        <v>1000730</v>
      </c>
      <c r="D537" t="s">
        <v>1234</v>
      </c>
      <c r="E537">
        <v>6508580118</v>
      </c>
      <c r="F537">
        <v>30</v>
      </c>
      <c r="G537">
        <v>2001</v>
      </c>
      <c r="H537" t="s">
        <v>1223</v>
      </c>
      <c r="I537">
        <v>57</v>
      </c>
      <c r="J537" t="s">
        <v>1224</v>
      </c>
      <c r="K537" t="s">
        <v>1235</v>
      </c>
      <c r="L537">
        <v>570301003</v>
      </c>
      <c r="M537">
        <v>1206928</v>
      </c>
      <c r="N537" t="s">
        <v>389</v>
      </c>
      <c r="O537" t="s">
        <v>1361</v>
      </c>
      <c r="P537">
        <v>22</v>
      </c>
      <c r="Q537" t="s">
        <v>1240</v>
      </c>
      <c r="R537">
        <v>115</v>
      </c>
      <c r="S537">
        <v>1</v>
      </c>
      <c r="T537" s="10">
        <v>18361.73</v>
      </c>
      <c r="U537" t="s">
        <v>1228</v>
      </c>
      <c r="V537" t="s">
        <v>1362</v>
      </c>
      <c r="W537" t="s">
        <v>1363</v>
      </c>
      <c r="X537">
        <v>22</v>
      </c>
      <c r="Y537" t="s">
        <v>1240</v>
      </c>
      <c r="Z537" s="10">
        <v>18361.73</v>
      </c>
      <c r="AA537" t="s">
        <v>1228</v>
      </c>
      <c r="AB537" t="s">
        <v>53</v>
      </c>
      <c r="AC537" t="s">
        <v>1231</v>
      </c>
      <c r="AD537">
        <v>101</v>
      </c>
      <c r="AE537" t="s">
        <v>1232</v>
      </c>
      <c r="AF537" s="10">
        <v>18361.73</v>
      </c>
      <c r="AG537" s="136">
        <f t="shared" si="8"/>
        <v>1836173</v>
      </c>
      <c r="AH537" s="10">
        <v>18361.73</v>
      </c>
      <c r="AI537">
        <v>0</v>
      </c>
      <c r="AJ537">
        <v>0</v>
      </c>
      <c r="AK537">
        <v>0</v>
      </c>
      <c r="AL537">
        <v>0</v>
      </c>
    </row>
    <row r="538" spans="1:38">
      <c r="A538" t="s">
        <v>46</v>
      </c>
      <c r="B538" t="s">
        <v>47</v>
      </c>
      <c r="C538">
        <v>1000730</v>
      </c>
      <c r="D538" t="s">
        <v>1234</v>
      </c>
      <c r="E538">
        <v>6508580118</v>
      </c>
      <c r="F538">
        <v>40</v>
      </c>
      <c r="G538">
        <v>2001</v>
      </c>
      <c r="H538" t="s">
        <v>1223</v>
      </c>
      <c r="I538">
        <v>57</v>
      </c>
      <c r="J538" t="s">
        <v>1224</v>
      </c>
      <c r="K538" t="s">
        <v>1235</v>
      </c>
      <c r="L538">
        <v>570301003</v>
      </c>
      <c r="M538">
        <v>1206929</v>
      </c>
      <c r="N538" t="s">
        <v>390</v>
      </c>
      <c r="O538" t="s">
        <v>1361</v>
      </c>
      <c r="P538">
        <v>12</v>
      </c>
      <c r="Q538" t="s">
        <v>1240</v>
      </c>
      <c r="R538">
        <v>48</v>
      </c>
      <c r="S538">
        <v>1</v>
      </c>
      <c r="T538" s="10">
        <v>7923.92</v>
      </c>
      <c r="U538" t="s">
        <v>1228</v>
      </c>
      <c r="V538" t="s">
        <v>1362</v>
      </c>
      <c r="W538" t="s">
        <v>1363</v>
      </c>
      <c r="X538">
        <v>12</v>
      </c>
      <c r="Y538" t="s">
        <v>1240</v>
      </c>
      <c r="Z538" s="10">
        <v>7923.92</v>
      </c>
      <c r="AA538" t="s">
        <v>1228</v>
      </c>
      <c r="AB538" t="s">
        <v>53</v>
      </c>
      <c r="AC538" t="s">
        <v>1231</v>
      </c>
      <c r="AD538">
        <v>101</v>
      </c>
      <c r="AE538" t="s">
        <v>1232</v>
      </c>
      <c r="AF538" s="10">
        <v>7923.92</v>
      </c>
      <c r="AG538" s="136">
        <f t="shared" si="8"/>
        <v>792392</v>
      </c>
      <c r="AH538" s="10">
        <v>7923.92</v>
      </c>
      <c r="AI538">
        <v>0</v>
      </c>
      <c r="AJ538">
        <v>0</v>
      </c>
      <c r="AK538">
        <v>0</v>
      </c>
      <c r="AL538">
        <v>0</v>
      </c>
    </row>
    <row r="539" spans="1:38">
      <c r="A539" t="s">
        <v>46</v>
      </c>
      <c r="B539" t="s">
        <v>47</v>
      </c>
      <c r="C539">
        <v>1000730</v>
      </c>
      <c r="D539" t="s">
        <v>1234</v>
      </c>
      <c r="E539">
        <v>6508580118</v>
      </c>
      <c r="F539">
        <v>50</v>
      </c>
      <c r="G539">
        <v>2001</v>
      </c>
      <c r="H539" t="s">
        <v>1223</v>
      </c>
      <c r="I539">
        <v>57</v>
      </c>
      <c r="J539" t="s">
        <v>1224</v>
      </c>
      <c r="K539" t="s">
        <v>1235</v>
      </c>
      <c r="L539">
        <v>570301003</v>
      </c>
      <c r="M539">
        <v>1206930</v>
      </c>
      <c r="N539" t="s">
        <v>391</v>
      </c>
      <c r="O539" t="s">
        <v>1361</v>
      </c>
      <c r="P539">
        <v>6</v>
      </c>
      <c r="Q539" t="s">
        <v>1240</v>
      </c>
      <c r="R539">
        <v>95</v>
      </c>
      <c r="S539">
        <v>1</v>
      </c>
      <c r="T539" s="10">
        <v>5143.68</v>
      </c>
      <c r="U539" t="s">
        <v>1228</v>
      </c>
      <c r="V539" t="s">
        <v>1362</v>
      </c>
      <c r="W539" t="s">
        <v>1363</v>
      </c>
      <c r="X539">
        <v>6</v>
      </c>
      <c r="Y539" t="s">
        <v>1240</v>
      </c>
      <c r="Z539" s="10">
        <v>5143.68</v>
      </c>
      <c r="AA539" t="s">
        <v>1228</v>
      </c>
      <c r="AB539" t="s">
        <v>53</v>
      </c>
      <c r="AC539" t="s">
        <v>1231</v>
      </c>
      <c r="AD539">
        <v>101</v>
      </c>
      <c r="AE539" t="s">
        <v>1232</v>
      </c>
      <c r="AF539" s="10">
        <v>5143.68</v>
      </c>
      <c r="AG539" s="136">
        <f t="shared" si="8"/>
        <v>514368</v>
      </c>
      <c r="AH539" s="10">
        <v>5143.68</v>
      </c>
      <c r="AI539">
        <v>0</v>
      </c>
      <c r="AJ539">
        <v>0</v>
      </c>
      <c r="AK539">
        <v>0</v>
      </c>
      <c r="AL539">
        <v>0</v>
      </c>
    </row>
    <row r="540" spans="1:38">
      <c r="A540" t="s">
        <v>46</v>
      </c>
      <c r="B540" t="s">
        <v>47</v>
      </c>
      <c r="C540">
        <v>1000730</v>
      </c>
      <c r="D540" t="s">
        <v>1234</v>
      </c>
      <c r="E540">
        <v>6508580118</v>
      </c>
      <c r="F540">
        <v>60</v>
      </c>
      <c r="G540">
        <v>2001</v>
      </c>
      <c r="H540" t="s">
        <v>1223</v>
      </c>
      <c r="I540">
        <v>57</v>
      </c>
      <c r="J540" t="s">
        <v>1224</v>
      </c>
      <c r="K540" t="s">
        <v>1235</v>
      </c>
      <c r="L540">
        <v>570301003</v>
      </c>
      <c r="M540">
        <v>1206931</v>
      </c>
      <c r="N540" t="s">
        <v>385</v>
      </c>
      <c r="O540" t="s">
        <v>1361</v>
      </c>
      <c r="P540">
        <v>10</v>
      </c>
      <c r="Q540" t="s">
        <v>1240</v>
      </c>
      <c r="R540">
        <v>48</v>
      </c>
      <c r="S540">
        <v>1</v>
      </c>
      <c r="T540" s="10">
        <v>5912.06</v>
      </c>
      <c r="U540" t="s">
        <v>1228</v>
      </c>
      <c r="V540" t="s">
        <v>1362</v>
      </c>
      <c r="W540" t="s">
        <v>1363</v>
      </c>
      <c r="X540">
        <v>10</v>
      </c>
      <c r="Y540" t="s">
        <v>1240</v>
      </c>
      <c r="Z540" s="10">
        <v>5912.06</v>
      </c>
      <c r="AA540" t="s">
        <v>1228</v>
      </c>
      <c r="AB540" t="s">
        <v>53</v>
      </c>
      <c r="AC540" t="s">
        <v>1231</v>
      </c>
      <c r="AD540">
        <v>101</v>
      </c>
      <c r="AE540" t="s">
        <v>1232</v>
      </c>
      <c r="AF540" s="10">
        <v>5912.06</v>
      </c>
      <c r="AG540" s="136">
        <f t="shared" si="8"/>
        <v>591206</v>
      </c>
      <c r="AH540" s="10">
        <v>5912.06</v>
      </c>
      <c r="AI540">
        <v>0</v>
      </c>
      <c r="AJ540">
        <v>0</v>
      </c>
      <c r="AK540">
        <v>0</v>
      </c>
      <c r="AL540">
        <v>0</v>
      </c>
    </row>
    <row r="541" spans="1:38">
      <c r="A541" t="s">
        <v>46</v>
      </c>
      <c r="B541" t="s">
        <v>47</v>
      </c>
      <c r="C541">
        <v>1000730</v>
      </c>
      <c r="D541" t="s">
        <v>1234</v>
      </c>
      <c r="E541">
        <v>6508580118</v>
      </c>
      <c r="F541">
        <v>70</v>
      </c>
      <c r="G541">
        <v>2001</v>
      </c>
      <c r="H541" t="s">
        <v>1223</v>
      </c>
      <c r="I541">
        <v>57</v>
      </c>
      <c r="J541" t="s">
        <v>1224</v>
      </c>
      <c r="K541" t="s">
        <v>1235</v>
      </c>
      <c r="L541">
        <v>570301003</v>
      </c>
      <c r="M541">
        <v>1206932</v>
      </c>
      <c r="N541" t="s">
        <v>386</v>
      </c>
      <c r="O541" t="s">
        <v>1361</v>
      </c>
      <c r="P541">
        <v>10</v>
      </c>
      <c r="Q541" t="s">
        <v>1240</v>
      </c>
      <c r="R541">
        <v>50</v>
      </c>
      <c r="S541">
        <v>1</v>
      </c>
      <c r="T541" s="10">
        <v>6129.6</v>
      </c>
      <c r="U541" t="s">
        <v>1228</v>
      </c>
      <c r="V541" t="s">
        <v>1362</v>
      </c>
      <c r="W541" t="s">
        <v>1363</v>
      </c>
      <c r="X541">
        <v>10</v>
      </c>
      <c r="Y541" t="s">
        <v>1240</v>
      </c>
      <c r="Z541" s="10">
        <v>6129.6</v>
      </c>
      <c r="AA541" t="s">
        <v>1228</v>
      </c>
      <c r="AB541" t="s">
        <v>53</v>
      </c>
      <c r="AC541" t="s">
        <v>1231</v>
      </c>
      <c r="AD541">
        <v>101</v>
      </c>
      <c r="AE541" t="s">
        <v>1232</v>
      </c>
      <c r="AF541" s="10">
        <v>6129.6</v>
      </c>
      <c r="AG541" s="136">
        <f t="shared" si="8"/>
        <v>612960</v>
      </c>
      <c r="AH541" s="10">
        <v>6129.6</v>
      </c>
      <c r="AI541">
        <v>0</v>
      </c>
      <c r="AJ541">
        <v>0</v>
      </c>
      <c r="AK541">
        <v>0</v>
      </c>
      <c r="AL541">
        <v>0</v>
      </c>
    </row>
    <row r="542" spans="1:38">
      <c r="A542" t="s">
        <v>46</v>
      </c>
      <c r="B542" t="s">
        <v>47</v>
      </c>
      <c r="C542">
        <v>1000730</v>
      </c>
      <c r="D542" t="s">
        <v>1234</v>
      </c>
      <c r="E542">
        <v>6508580118</v>
      </c>
      <c r="F542">
        <v>80</v>
      </c>
      <c r="G542">
        <v>2001</v>
      </c>
      <c r="H542" t="s">
        <v>1223</v>
      </c>
      <c r="I542">
        <v>57</v>
      </c>
      <c r="J542" t="s">
        <v>1224</v>
      </c>
      <c r="K542" t="s">
        <v>1235</v>
      </c>
      <c r="L542">
        <v>570301003</v>
      </c>
      <c r="M542">
        <v>1206933</v>
      </c>
      <c r="N542" t="s">
        <v>387</v>
      </c>
      <c r="O542" t="s">
        <v>1361</v>
      </c>
      <c r="P542">
        <v>8</v>
      </c>
      <c r="Q542" t="s">
        <v>1240</v>
      </c>
      <c r="R542">
        <v>176</v>
      </c>
      <c r="S542">
        <v>1</v>
      </c>
      <c r="T542" s="10">
        <v>6650.27</v>
      </c>
      <c r="U542" t="s">
        <v>1228</v>
      </c>
      <c r="V542" t="s">
        <v>1362</v>
      </c>
      <c r="W542" t="s">
        <v>1363</v>
      </c>
      <c r="X542">
        <v>8</v>
      </c>
      <c r="Y542" t="s">
        <v>1240</v>
      </c>
      <c r="Z542" s="10">
        <v>6650.27</v>
      </c>
      <c r="AA542" t="s">
        <v>1228</v>
      </c>
      <c r="AB542" t="s">
        <v>53</v>
      </c>
      <c r="AC542" t="s">
        <v>1231</v>
      </c>
      <c r="AD542">
        <v>101</v>
      </c>
      <c r="AE542" t="s">
        <v>1232</v>
      </c>
      <c r="AF542" s="10">
        <v>6650.27</v>
      </c>
      <c r="AG542" s="136">
        <f t="shared" si="8"/>
        <v>665027</v>
      </c>
      <c r="AH542" s="10">
        <v>6650.27</v>
      </c>
      <c r="AI542">
        <v>0</v>
      </c>
      <c r="AJ542">
        <v>0</v>
      </c>
      <c r="AK542">
        <v>0</v>
      </c>
      <c r="AL542">
        <v>0</v>
      </c>
    </row>
    <row r="543" spans="1:38">
      <c r="A543" t="s">
        <v>46</v>
      </c>
      <c r="B543" t="s">
        <v>47</v>
      </c>
      <c r="C543">
        <v>1000730</v>
      </c>
      <c r="D543" t="s">
        <v>1234</v>
      </c>
      <c r="E543">
        <v>6508580118</v>
      </c>
      <c r="F543">
        <v>90</v>
      </c>
      <c r="G543">
        <v>2001</v>
      </c>
      <c r="H543" t="s">
        <v>1223</v>
      </c>
      <c r="I543">
        <v>57</v>
      </c>
      <c r="J543" t="s">
        <v>1224</v>
      </c>
      <c r="K543" t="s">
        <v>1235</v>
      </c>
      <c r="L543">
        <v>570301003</v>
      </c>
      <c r="M543">
        <v>1252549</v>
      </c>
      <c r="N543" t="s">
        <v>1248</v>
      </c>
      <c r="O543" t="s">
        <v>1361</v>
      </c>
      <c r="P543">
        <v>8</v>
      </c>
      <c r="Q543" t="s">
        <v>1240</v>
      </c>
      <c r="R543">
        <v>35</v>
      </c>
      <c r="S543">
        <v>1</v>
      </c>
      <c r="T543" s="10">
        <v>11326</v>
      </c>
      <c r="U543" t="s">
        <v>1228</v>
      </c>
      <c r="V543" t="s">
        <v>1362</v>
      </c>
      <c r="W543" t="s">
        <v>1363</v>
      </c>
      <c r="X543">
        <v>8</v>
      </c>
      <c r="Y543" t="s">
        <v>1240</v>
      </c>
      <c r="Z543" s="10">
        <v>11326</v>
      </c>
      <c r="AA543" t="s">
        <v>1228</v>
      </c>
      <c r="AB543" t="s">
        <v>53</v>
      </c>
      <c r="AC543" t="s">
        <v>1231</v>
      </c>
      <c r="AD543">
        <v>101</v>
      </c>
      <c r="AE543" t="s">
        <v>1232</v>
      </c>
      <c r="AF543" s="10">
        <v>11326</v>
      </c>
      <c r="AG543" s="136">
        <f t="shared" si="8"/>
        <v>1132600</v>
      </c>
      <c r="AH543" s="10">
        <v>11326</v>
      </c>
      <c r="AI543">
        <v>0</v>
      </c>
      <c r="AJ543">
        <v>0</v>
      </c>
      <c r="AK543">
        <v>0</v>
      </c>
      <c r="AL543">
        <v>0</v>
      </c>
    </row>
    <row r="544" spans="1:38">
      <c r="A544" t="s">
        <v>46</v>
      </c>
      <c r="B544" t="s">
        <v>47</v>
      </c>
      <c r="C544">
        <v>1000730</v>
      </c>
      <c r="D544" t="s">
        <v>1234</v>
      </c>
      <c r="E544">
        <v>6508580118</v>
      </c>
      <c r="F544">
        <v>100</v>
      </c>
      <c r="G544">
        <v>2001</v>
      </c>
      <c r="H544" t="s">
        <v>1223</v>
      </c>
      <c r="I544">
        <v>57</v>
      </c>
      <c r="J544" t="s">
        <v>1224</v>
      </c>
      <c r="K544" t="s">
        <v>1235</v>
      </c>
      <c r="L544">
        <v>570301003</v>
      </c>
      <c r="M544">
        <v>1415350</v>
      </c>
      <c r="N544" t="s">
        <v>1261</v>
      </c>
      <c r="O544" t="s">
        <v>1361</v>
      </c>
      <c r="P544">
        <v>1</v>
      </c>
      <c r="Q544" t="s">
        <v>1240</v>
      </c>
      <c r="R544">
        <v>31</v>
      </c>
      <c r="S544">
        <v>1</v>
      </c>
      <c r="T544" s="10">
        <v>1116</v>
      </c>
      <c r="U544" t="s">
        <v>1228</v>
      </c>
      <c r="V544" t="s">
        <v>1362</v>
      </c>
      <c r="W544" t="s">
        <v>1363</v>
      </c>
      <c r="X544">
        <v>1</v>
      </c>
      <c r="Y544" t="s">
        <v>1240</v>
      </c>
      <c r="Z544" s="10">
        <v>1116</v>
      </c>
      <c r="AA544" t="s">
        <v>1228</v>
      </c>
      <c r="AB544" t="s">
        <v>53</v>
      </c>
      <c r="AC544" t="s">
        <v>1231</v>
      </c>
      <c r="AD544">
        <v>101</v>
      </c>
      <c r="AE544" t="s">
        <v>1232</v>
      </c>
      <c r="AF544" s="10">
        <v>1116</v>
      </c>
      <c r="AG544" s="136">
        <f t="shared" si="8"/>
        <v>111600</v>
      </c>
      <c r="AH544" s="10">
        <v>1116</v>
      </c>
      <c r="AI544">
        <v>0</v>
      </c>
      <c r="AJ544">
        <v>0</v>
      </c>
      <c r="AK544">
        <v>0</v>
      </c>
      <c r="AL544">
        <v>0</v>
      </c>
    </row>
    <row r="545" spans="1:38">
      <c r="A545" t="s">
        <v>46</v>
      </c>
      <c r="B545" t="s">
        <v>47</v>
      </c>
      <c r="C545">
        <v>1000730</v>
      </c>
      <c r="D545" t="s">
        <v>1222</v>
      </c>
      <c r="E545">
        <v>6508580327</v>
      </c>
      <c r="F545">
        <v>10</v>
      </c>
      <c r="G545">
        <v>2001</v>
      </c>
      <c r="H545" t="s">
        <v>1223</v>
      </c>
      <c r="I545">
        <v>49</v>
      </c>
      <c r="J545" t="s">
        <v>1224</v>
      </c>
      <c r="K545" t="s">
        <v>1225</v>
      </c>
      <c r="L545">
        <v>490604004</v>
      </c>
      <c r="M545">
        <v>1257819</v>
      </c>
      <c r="N545" t="s">
        <v>1226</v>
      </c>
      <c r="O545" t="s">
        <v>1361</v>
      </c>
      <c r="P545">
        <v>3</v>
      </c>
      <c r="Q545" t="s">
        <v>103</v>
      </c>
      <c r="R545">
        <v>27</v>
      </c>
      <c r="S545">
        <v>1</v>
      </c>
      <c r="T545" s="10">
        <v>9720</v>
      </c>
      <c r="U545" t="s">
        <v>1228</v>
      </c>
      <c r="V545" t="s">
        <v>1362</v>
      </c>
      <c r="W545" t="s">
        <v>1363</v>
      </c>
      <c r="X545">
        <v>3</v>
      </c>
      <c r="Y545" t="s">
        <v>103</v>
      </c>
      <c r="Z545" s="10">
        <v>9720</v>
      </c>
      <c r="AA545" t="s">
        <v>1228</v>
      </c>
      <c r="AB545" t="s">
        <v>53</v>
      </c>
      <c r="AC545" t="s">
        <v>1231</v>
      </c>
      <c r="AD545">
        <v>101</v>
      </c>
      <c r="AE545" t="s">
        <v>1232</v>
      </c>
      <c r="AF545" s="10">
        <v>9720</v>
      </c>
      <c r="AG545" s="136">
        <f t="shared" si="8"/>
        <v>972000</v>
      </c>
      <c r="AH545" s="10">
        <v>9720</v>
      </c>
      <c r="AI545">
        <v>0</v>
      </c>
      <c r="AJ545">
        <v>0</v>
      </c>
      <c r="AK545">
        <v>0</v>
      </c>
      <c r="AL545">
        <v>0</v>
      </c>
    </row>
    <row r="546" spans="1:38">
      <c r="A546" t="s">
        <v>46</v>
      </c>
      <c r="B546" t="s">
        <v>47</v>
      </c>
      <c r="C546">
        <v>1000730</v>
      </c>
      <c r="D546" t="s">
        <v>1222</v>
      </c>
      <c r="E546">
        <v>6508580327</v>
      </c>
      <c r="F546">
        <v>11</v>
      </c>
      <c r="G546">
        <v>2001</v>
      </c>
      <c r="H546" t="s">
        <v>1223</v>
      </c>
      <c r="I546">
        <v>49</v>
      </c>
      <c r="J546" t="s">
        <v>1224</v>
      </c>
      <c r="K546" t="s">
        <v>1225</v>
      </c>
      <c r="L546">
        <v>490604004</v>
      </c>
      <c r="M546">
        <v>1257819</v>
      </c>
      <c r="N546" t="s">
        <v>1226</v>
      </c>
      <c r="O546" t="s">
        <v>1361</v>
      </c>
      <c r="P546">
        <v>1</v>
      </c>
      <c r="Q546" t="s">
        <v>103</v>
      </c>
      <c r="R546">
        <v>1</v>
      </c>
      <c r="S546">
        <v>1</v>
      </c>
      <c r="T546">
        <v>0</v>
      </c>
      <c r="U546" t="s">
        <v>1228</v>
      </c>
      <c r="V546" t="s">
        <v>1362</v>
      </c>
      <c r="W546" t="s">
        <v>1233</v>
      </c>
      <c r="X546">
        <v>0</v>
      </c>
      <c r="Y546" t="s">
        <v>103</v>
      </c>
      <c r="Z546">
        <v>0</v>
      </c>
      <c r="AA546" t="s">
        <v>1228</v>
      </c>
      <c r="AB546" t="s">
        <v>53</v>
      </c>
      <c r="AC546" t="s">
        <v>1231</v>
      </c>
      <c r="AD546">
        <v>101</v>
      </c>
      <c r="AE546" t="s">
        <v>1232</v>
      </c>
      <c r="AF546">
        <v>0</v>
      </c>
      <c r="AG546" s="136">
        <f t="shared" si="8"/>
        <v>0</v>
      </c>
      <c r="AH546">
        <v>0</v>
      </c>
      <c r="AI546">
        <v>0</v>
      </c>
      <c r="AJ546">
        <v>0</v>
      </c>
      <c r="AK546">
        <v>0</v>
      </c>
      <c r="AL546">
        <v>0</v>
      </c>
    </row>
    <row r="547" spans="1:38">
      <c r="A547" t="s">
        <v>46</v>
      </c>
      <c r="B547" t="s">
        <v>47</v>
      </c>
      <c r="C547">
        <v>1000730</v>
      </c>
      <c r="D547" t="s">
        <v>1222</v>
      </c>
      <c r="E547">
        <v>6508580327</v>
      </c>
      <c r="F547">
        <v>12</v>
      </c>
      <c r="G547">
        <v>2001</v>
      </c>
      <c r="H547" t="s">
        <v>1223</v>
      </c>
      <c r="I547">
        <v>49</v>
      </c>
      <c r="J547" t="s">
        <v>1224</v>
      </c>
      <c r="K547" t="s">
        <v>1225</v>
      </c>
      <c r="L547">
        <v>490604004</v>
      </c>
      <c r="M547">
        <v>1257819</v>
      </c>
      <c r="N547" t="s">
        <v>1226</v>
      </c>
      <c r="O547" t="s">
        <v>1361</v>
      </c>
      <c r="P547">
        <v>1</v>
      </c>
      <c r="Q547" t="s">
        <v>103</v>
      </c>
      <c r="R547">
        <v>1</v>
      </c>
      <c r="S547">
        <v>1</v>
      </c>
      <c r="T547">
        <v>0</v>
      </c>
      <c r="U547" t="s">
        <v>1228</v>
      </c>
      <c r="V547" t="s">
        <v>1362</v>
      </c>
      <c r="W547" t="s">
        <v>1233</v>
      </c>
      <c r="X547">
        <v>0</v>
      </c>
      <c r="Y547" t="s">
        <v>103</v>
      </c>
      <c r="Z547">
        <v>0</v>
      </c>
      <c r="AA547" t="s">
        <v>1228</v>
      </c>
      <c r="AB547" t="s">
        <v>53</v>
      </c>
      <c r="AC547" t="s">
        <v>1231</v>
      </c>
      <c r="AD547">
        <v>101</v>
      </c>
      <c r="AE547" t="s">
        <v>1232</v>
      </c>
      <c r="AF547">
        <v>0</v>
      </c>
      <c r="AG547" s="136">
        <f t="shared" si="8"/>
        <v>0</v>
      </c>
      <c r="AH547">
        <v>0</v>
      </c>
      <c r="AI547">
        <v>0</v>
      </c>
      <c r="AJ547">
        <v>0</v>
      </c>
      <c r="AK547">
        <v>0</v>
      </c>
      <c r="AL547">
        <v>0</v>
      </c>
    </row>
    <row r="548" spans="1:38">
      <c r="A548" t="s">
        <v>46</v>
      </c>
      <c r="B548" t="s">
        <v>47</v>
      </c>
      <c r="C548">
        <v>1000730</v>
      </c>
      <c r="D548" t="s">
        <v>1222</v>
      </c>
      <c r="E548">
        <v>6508580327</v>
      </c>
      <c r="F548">
        <v>13</v>
      </c>
      <c r="G548">
        <v>2001</v>
      </c>
      <c r="H548" t="s">
        <v>1223</v>
      </c>
      <c r="I548">
        <v>49</v>
      </c>
      <c r="J548" t="s">
        <v>1224</v>
      </c>
      <c r="K548" t="s">
        <v>1225</v>
      </c>
      <c r="L548">
        <v>490604004</v>
      </c>
      <c r="M548">
        <v>1257819</v>
      </c>
      <c r="N548" t="s">
        <v>1226</v>
      </c>
      <c r="O548" t="s">
        <v>1361</v>
      </c>
      <c r="P548">
        <v>1</v>
      </c>
      <c r="Q548" t="s">
        <v>103</v>
      </c>
      <c r="R548">
        <v>1</v>
      </c>
      <c r="S548">
        <v>1</v>
      </c>
      <c r="T548">
        <v>0</v>
      </c>
      <c r="U548" t="s">
        <v>1228</v>
      </c>
      <c r="V548" t="s">
        <v>1362</v>
      </c>
      <c r="W548" t="s">
        <v>1233</v>
      </c>
      <c r="X548">
        <v>0</v>
      </c>
      <c r="Y548" t="s">
        <v>103</v>
      </c>
      <c r="Z548">
        <v>0</v>
      </c>
      <c r="AA548" t="s">
        <v>1228</v>
      </c>
      <c r="AB548" t="s">
        <v>53</v>
      </c>
      <c r="AC548" t="s">
        <v>1231</v>
      </c>
      <c r="AD548">
        <v>101</v>
      </c>
      <c r="AE548" t="s">
        <v>1232</v>
      </c>
      <c r="AF548">
        <v>0</v>
      </c>
      <c r="AG548" s="136">
        <f t="shared" si="8"/>
        <v>0</v>
      </c>
      <c r="AH548">
        <v>0</v>
      </c>
      <c r="AI548">
        <v>0</v>
      </c>
      <c r="AJ548">
        <v>0</v>
      </c>
      <c r="AK548">
        <v>0</v>
      </c>
      <c r="AL548">
        <v>0</v>
      </c>
    </row>
    <row r="549" spans="1:38">
      <c r="A549" t="s">
        <v>46</v>
      </c>
      <c r="B549" t="s">
        <v>47</v>
      </c>
      <c r="C549">
        <v>1000730</v>
      </c>
      <c r="D549" t="s">
        <v>1222</v>
      </c>
      <c r="E549">
        <v>6508589651</v>
      </c>
      <c r="F549">
        <v>10</v>
      </c>
      <c r="G549">
        <v>2001</v>
      </c>
      <c r="H549" t="s">
        <v>1223</v>
      </c>
      <c r="I549">
        <v>49</v>
      </c>
      <c r="J549" t="s">
        <v>1224</v>
      </c>
      <c r="K549" t="s">
        <v>1225</v>
      </c>
      <c r="L549">
        <v>490604004</v>
      </c>
      <c r="M549">
        <v>1257819</v>
      </c>
      <c r="N549" t="s">
        <v>1226</v>
      </c>
      <c r="O549" t="s">
        <v>1362</v>
      </c>
      <c r="P549">
        <v>3</v>
      </c>
      <c r="Q549" t="s">
        <v>103</v>
      </c>
      <c r="R549">
        <v>27</v>
      </c>
      <c r="S549">
        <v>1</v>
      </c>
      <c r="T549" s="10">
        <v>9720</v>
      </c>
      <c r="U549" t="s">
        <v>1228</v>
      </c>
      <c r="V549" t="s">
        <v>1364</v>
      </c>
      <c r="W549" t="s">
        <v>1364</v>
      </c>
      <c r="X549">
        <v>3</v>
      </c>
      <c r="Y549" t="s">
        <v>103</v>
      </c>
      <c r="Z549" s="10">
        <v>9720</v>
      </c>
      <c r="AA549" t="s">
        <v>1228</v>
      </c>
      <c r="AB549" t="s">
        <v>53</v>
      </c>
      <c r="AC549" t="s">
        <v>1231</v>
      </c>
      <c r="AD549">
        <v>101</v>
      </c>
      <c r="AE549" t="s">
        <v>1232</v>
      </c>
      <c r="AF549" s="10">
        <v>9720</v>
      </c>
      <c r="AG549" s="136">
        <f t="shared" si="8"/>
        <v>972000</v>
      </c>
      <c r="AH549" s="10">
        <v>9720</v>
      </c>
      <c r="AI549">
        <v>0</v>
      </c>
      <c r="AJ549">
        <v>0</v>
      </c>
      <c r="AK549">
        <v>0</v>
      </c>
      <c r="AL549">
        <v>0</v>
      </c>
    </row>
    <row r="550" spans="1:38">
      <c r="A550" t="s">
        <v>46</v>
      </c>
      <c r="B550" t="s">
        <v>47</v>
      </c>
      <c r="C550">
        <v>1000730</v>
      </c>
      <c r="D550" t="s">
        <v>1222</v>
      </c>
      <c r="E550">
        <v>6508589651</v>
      </c>
      <c r="F550">
        <v>11</v>
      </c>
      <c r="G550">
        <v>2001</v>
      </c>
      <c r="H550" t="s">
        <v>1223</v>
      </c>
      <c r="I550">
        <v>49</v>
      </c>
      <c r="J550" t="s">
        <v>1224</v>
      </c>
      <c r="K550" t="s">
        <v>1225</v>
      </c>
      <c r="L550">
        <v>490604004</v>
      </c>
      <c r="M550">
        <v>1257819</v>
      </c>
      <c r="N550" t="s">
        <v>1226</v>
      </c>
      <c r="O550" t="s">
        <v>1362</v>
      </c>
      <c r="P550">
        <v>1</v>
      </c>
      <c r="Q550" t="s">
        <v>103</v>
      </c>
      <c r="R550">
        <v>1</v>
      </c>
      <c r="S550">
        <v>1</v>
      </c>
      <c r="T550">
        <v>0</v>
      </c>
      <c r="U550" t="s">
        <v>1228</v>
      </c>
      <c r="V550" t="s">
        <v>1364</v>
      </c>
      <c r="W550" t="s">
        <v>1233</v>
      </c>
      <c r="X550">
        <v>0</v>
      </c>
      <c r="Y550" t="s">
        <v>103</v>
      </c>
      <c r="Z550">
        <v>0</v>
      </c>
      <c r="AA550" t="s">
        <v>1228</v>
      </c>
      <c r="AB550" t="s">
        <v>53</v>
      </c>
      <c r="AC550" t="s">
        <v>1231</v>
      </c>
      <c r="AD550">
        <v>101</v>
      </c>
      <c r="AE550" t="s">
        <v>1232</v>
      </c>
      <c r="AF550">
        <v>0</v>
      </c>
      <c r="AG550" s="136">
        <f t="shared" si="8"/>
        <v>0</v>
      </c>
      <c r="AH550">
        <v>0</v>
      </c>
      <c r="AI550">
        <v>0</v>
      </c>
      <c r="AJ550">
        <v>0</v>
      </c>
      <c r="AK550">
        <v>0</v>
      </c>
      <c r="AL550">
        <v>0</v>
      </c>
    </row>
    <row r="551" spans="1:38">
      <c r="A551" t="s">
        <v>46</v>
      </c>
      <c r="B551" t="s">
        <v>47</v>
      </c>
      <c r="C551">
        <v>1000730</v>
      </c>
      <c r="D551" t="s">
        <v>1222</v>
      </c>
      <c r="E551">
        <v>6508589651</v>
      </c>
      <c r="F551">
        <v>12</v>
      </c>
      <c r="G551">
        <v>2001</v>
      </c>
      <c r="H551" t="s">
        <v>1223</v>
      </c>
      <c r="I551">
        <v>49</v>
      </c>
      <c r="J551" t="s">
        <v>1224</v>
      </c>
      <c r="K551" t="s">
        <v>1225</v>
      </c>
      <c r="L551">
        <v>490604004</v>
      </c>
      <c r="M551">
        <v>1257819</v>
      </c>
      <c r="N551" t="s">
        <v>1226</v>
      </c>
      <c r="O551" t="s">
        <v>1362</v>
      </c>
      <c r="P551">
        <v>1</v>
      </c>
      <c r="Q551" t="s">
        <v>103</v>
      </c>
      <c r="R551">
        <v>1</v>
      </c>
      <c r="S551">
        <v>1</v>
      </c>
      <c r="T551">
        <v>0</v>
      </c>
      <c r="U551" t="s">
        <v>1228</v>
      </c>
      <c r="V551" t="s">
        <v>1364</v>
      </c>
      <c r="W551" t="s">
        <v>1233</v>
      </c>
      <c r="X551">
        <v>0</v>
      </c>
      <c r="Y551" t="s">
        <v>103</v>
      </c>
      <c r="Z551">
        <v>0</v>
      </c>
      <c r="AA551" t="s">
        <v>1228</v>
      </c>
      <c r="AB551" t="s">
        <v>53</v>
      </c>
      <c r="AC551" t="s">
        <v>1231</v>
      </c>
      <c r="AD551">
        <v>101</v>
      </c>
      <c r="AE551" t="s">
        <v>1232</v>
      </c>
      <c r="AF551">
        <v>0</v>
      </c>
      <c r="AG551" s="136">
        <f t="shared" si="8"/>
        <v>0</v>
      </c>
      <c r="AH551">
        <v>0</v>
      </c>
      <c r="AI551">
        <v>0</v>
      </c>
      <c r="AJ551">
        <v>0</v>
      </c>
      <c r="AK551">
        <v>0</v>
      </c>
      <c r="AL551">
        <v>0</v>
      </c>
    </row>
    <row r="552" spans="1:38">
      <c r="A552" t="s">
        <v>46</v>
      </c>
      <c r="B552" t="s">
        <v>47</v>
      </c>
      <c r="C552">
        <v>1000730</v>
      </c>
      <c r="D552" t="s">
        <v>1222</v>
      </c>
      <c r="E552">
        <v>6508589651</v>
      </c>
      <c r="F552">
        <v>13</v>
      </c>
      <c r="G552">
        <v>2001</v>
      </c>
      <c r="H552" t="s">
        <v>1223</v>
      </c>
      <c r="I552">
        <v>49</v>
      </c>
      <c r="J552" t="s">
        <v>1224</v>
      </c>
      <c r="K552" t="s">
        <v>1225</v>
      </c>
      <c r="L552">
        <v>490604004</v>
      </c>
      <c r="M552">
        <v>1257819</v>
      </c>
      <c r="N552" t="s">
        <v>1226</v>
      </c>
      <c r="O552" t="s">
        <v>1362</v>
      </c>
      <c r="P552">
        <v>1</v>
      </c>
      <c r="Q552" t="s">
        <v>103</v>
      </c>
      <c r="R552">
        <v>1</v>
      </c>
      <c r="S552">
        <v>1</v>
      </c>
      <c r="T552">
        <v>0</v>
      </c>
      <c r="U552" t="s">
        <v>1228</v>
      </c>
      <c r="V552" t="s">
        <v>1364</v>
      </c>
      <c r="W552" t="s">
        <v>1233</v>
      </c>
      <c r="X552">
        <v>0</v>
      </c>
      <c r="Y552" t="s">
        <v>103</v>
      </c>
      <c r="Z552">
        <v>0</v>
      </c>
      <c r="AA552" t="s">
        <v>1228</v>
      </c>
      <c r="AB552" t="s">
        <v>53</v>
      </c>
      <c r="AC552" t="s">
        <v>1231</v>
      </c>
      <c r="AD552">
        <v>101</v>
      </c>
      <c r="AE552" t="s">
        <v>1232</v>
      </c>
      <c r="AF552">
        <v>0</v>
      </c>
      <c r="AG552" s="136">
        <f t="shared" si="8"/>
        <v>0</v>
      </c>
      <c r="AH552">
        <v>0</v>
      </c>
      <c r="AI552">
        <v>0</v>
      </c>
      <c r="AJ552">
        <v>0</v>
      </c>
      <c r="AK552">
        <v>0</v>
      </c>
      <c r="AL552">
        <v>0</v>
      </c>
    </row>
    <row r="553" spans="1:38">
      <c r="A553" t="s">
        <v>46</v>
      </c>
      <c r="B553" t="s">
        <v>47</v>
      </c>
      <c r="C553">
        <v>1000730</v>
      </c>
      <c r="D553" t="s">
        <v>1234</v>
      </c>
      <c r="E553">
        <v>6508591439</v>
      </c>
      <c r="F553">
        <v>10</v>
      </c>
      <c r="G553">
        <v>2001</v>
      </c>
      <c r="H553" t="s">
        <v>1223</v>
      </c>
      <c r="I553">
        <v>57</v>
      </c>
      <c r="J553" t="s">
        <v>1224</v>
      </c>
      <c r="K553" t="s">
        <v>1235</v>
      </c>
      <c r="L553">
        <v>570301003</v>
      </c>
      <c r="M553">
        <v>107162</v>
      </c>
      <c r="N553" t="s">
        <v>1236</v>
      </c>
      <c r="O553" t="s">
        <v>1365</v>
      </c>
      <c r="P553">
        <v>3</v>
      </c>
      <c r="Q553" t="s">
        <v>110</v>
      </c>
      <c r="R553">
        <v>14</v>
      </c>
      <c r="S553">
        <v>1</v>
      </c>
      <c r="T553" s="10">
        <v>3451.56</v>
      </c>
      <c r="U553" t="s">
        <v>1228</v>
      </c>
      <c r="V553" t="s">
        <v>1366</v>
      </c>
      <c r="W553" t="s">
        <v>1364</v>
      </c>
      <c r="X553">
        <v>3</v>
      </c>
      <c r="Y553" t="s">
        <v>110</v>
      </c>
      <c r="Z553" s="10">
        <v>3451.56</v>
      </c>
      <c r="AA553" t="s">
        <v>1228</v>
      </c>
      <c r="AB553" t="s">
        <v>53</v>
      </c>
      <c r="AC553" t="s">
        <v>1231</v>
      </c>
      <c r="AD553">
        <v>101</v>
      </c>
      <c r="AE553" t="s">
        <v>1232</v>
      </c>
      <c r="AF553" s="10">
        <v>3451.56</v>
      </c>
      <c r="AG553" s="136">
        <f t="shared" si="8"/>
        <v>345156</v>
      </c>
      <c r="AH553" s="10">
        <v>3451.56</v>
      </c>
      <c r="AI553">
        <v>0</v>
      </c>
      <c r="AJ553">
        <v>0</v>
      </c>
      <c r="AK553">
        <v>0</v>
      </c>
      <c r="AL553">
        <v>0</v>
      </c>
    </row>
    <row r="554" spans="1:38">
      <c r="A554" t="s">
        <v>46</v>
      </c>
      <c r="B554" t="s">
        <v>47</v>
      </c>
      <c r="C554">
        <v>1000730</v>
      </c>
      <c r="D554" t="s">
        <v>1234</v>
      </c>
      <c r="E554">
        <v>6508591439</v>
      </c>
      <c r="F554">
        <v>20</v>
      </c>
      <c r="G554">
        <v>2001</v>
      </c>
      <c r="H554" t="s">
        <v>1223</v>
      </c>
      <c r="I554">
        <v>57</v>
      </c>
      <c r="J554" t="s">
        <v>1224</v>
      </c>
      <c r="K554" t="s">
        <v>1235</v>
      </c>
      <c r="L554">
        <v>570301003</v>
      </c>
      <c r="M554">
        <v>225516</v>
      </c>
      <c r="N554" t="s">
        <v>1238</v>
      </c>
      <c r="O554" t="s">
        <v>1365</v>
      </c>
      <c r="P554">
        <v>2</v>
      </c>
      <c r="Q554" t="s">
        <v>110</v>
      </c>
      <c r="R554">
        <v>21</v>
      </c>
      <c r="S554">
        <v>1</v>
      </c>
      <c r="T554" s="10">
        <v>3008.88</v>
      </c>
      <c r="U554" t="s">
        <v>1228</v>
      </c>
      <c r="V554" t="s">
        <v>1366</v>
      </c>
      <c r="W554" t="s">
        <v>1364</v>
      </c>
      <c r="X554">
        <v>2</v>
      </c>
      <c r="Y554" t="s">
        <v>110</v>
      </c>
      <c r="Z554" s="10">
        <v>3008.88</v>
      </c>
      <c r="AA554" t="s">
        <v>1228</v>
      </c>
      <c r="AB554" t="s">
        <v>53</v>
      </c>
      <c r="AC554" t="s">
        <v>1231</v>
      </c>
      <c r="AD554">
        <v>101</v>
      </c>
      <c r="AE554" t="s">
        <v>1232</v>
      </c>
      <c r="AF554" s="10">
        <v>3008.88</v>
      </c>
      <c r="AG554" s="136">
        <f t="shared" si="8"/>
        <v>300888</v>
      </c>
      <c r="AH554" s="10">
        <v>3008.88</v>
      </c>
      <c r="AI554">
        <v>0</v>
      </c>
      <c r="AJ554">
        <v>0</v>
      </c>
      <c r="AK554">
        <v>0</v>
      </c>
      <c r="AL554">
        <v>0</v>
      </c>
    </row>
    <row r="555" spans="1:38">
      <c r="A555" t="s">
        <v>46</v>
      </c>
      <c r="B555" t="s">
        <v>47</v>
      </c>
      <c r="C555">
        <v>1000730</v>
      </c>
      <c r="D555" t="s">
        <v>1234</v>
      </c>
      <c r="E555">
        <v>6508591439</v>
      </c>
      <c r="F555">
        <v>30</v>
      </c>
      <c r="G555">
        <v>2001</v>
      </c>
      <c r="H555" t="s">
        <v>1223</v>
      </c>
      <c r="I555">
        <v>57</v>
      </c>
      <c r="J555" t="s">
        <v>1224</v>
      </c>
      <c r="K555" t="s">
        <v>1235</v>
      </c>
      <c r="L555">
        <v>570301003</v>
      </c>
      <c r="M555">
        <v>1206928</v>
      </c>
      <c r="N555" t="s">
        <v>389</v>
      </c>
      <c r="O555" t="s">
        <v>1365</v>
      </c>
      <c r="P555">
        <v>34</v>
      </c>
      <c r="Q555" t="s">
        <v>1240</v>
      </c>
      <c r="R555">
        <v>115</v>
      </c>
      <c r="S555">
        <v>1</v>
      </c>
      <c r="T555" s="10">
        <v>28377.22</v>
      </c>
      <c r="U555" t="s">
        <v>1228</v>
      </c>
      <c r="V555" t="s">
        <v>1366</v>
      </c>
      <c r="W555" t="s">
        <v>1364</v>
      </c>
      <c r="X555">
        <v>34</v>
      </c>
      <c r="Y555" t="s">
        <v>1240</v>
      </c>
      <c r="Z555" s="10">
        <v>28377.22</v>
      </c>
      <c r="AA555" t="s">
        <v>1228</v>
      </c>
      <c r="AB555" t="s">
        <v>53</v>
      </c>
      <c r="AC555" t="s">
        <v>1231</v>
      </c>
      <c r="AD555">
        <v>101</v>
      </c>
      <c r="AE555" t="s">
        <v>1232</v>
      </c>
      <c r="AF555" s="10">
        <v>28377.22</v>
      </c>
      <c r="AG555" s="136">
        <f t="shared" si="8"/>
        <v>2837722</v>
      </c>
      <c r="AH555" s="10">
        <v>28377.22</v>
      </c>
      <c r="AI555">
        <v>0</v>
      </c>
      <c r="AJ555">
        <v>0</v>
      </c>
      <c r="AK555">
        <v>0</v>
      </c>
      <c r="AL555">
        <v>0</v>
      </c>
    </row>
    <row r="556" spans="1:38">
      <c r="A556" t="s">
        <v>46</v>
      </c>
      <c r="B556" t="s">
        <v>47</v>
      </c>
      <c r="C556">
        <v>1000730</v>
      </c>
      <c r="D556" t="s">
        <v>1234</v>
      </c>
      <c r="E556">
        <v>6508591439</v>
      </c>
      <c r="F556">
        <v>40</v>
      </c>
      <c r="G556">
        <v>2001</v>
      </c>
      <c r="H556" t="s">
        <v>1223</v>
      </c>
      <c r="I556">
        <v>57</v>
      </c>
      <c r="J556" t="s">
        <v>1224</v>
      </c>
      <c r="K556" t="s">
        <v>1235</v>
      </c>
      <c r="L556">
        <v>570301003</v>
      </c>
      <c r="M556">
        <v>1206929</v>
      </c>
      <c r="N556" t="s">
        <v>390</v>
      </c>
      <c r="O556" t="s">
        <v>1365</v>
      </c>
      <c r="P556">
        <v>22</v>
      </c>
      <c r="Q556" t="s">
        <v>1240</v>
      </c>
      <c r="R556">
        <v>48</v>
      </c>
      <c r="S556">
        <v>1</v>
      </c>
      <c r="T556" s="10">
        <v>14527.18</v>
      </c>
      <c r="U556" t="s">
        <v>1228</v>
      </c>
      <c r="V556" t="s">
        <v>1366</v>
      </c>
      <c r="W556" t="s">
        <v>1364</v>
      </c>
      <c r="X556">
        <v>22</v>
      </c>
      <c r="Y556" t="s">
        <v>1240</v>
      </c>
      <c r="Z556" s="10">
        <v>14527.18</v>
      </c>
      <c r="AA556" t="s">
        <v>1228</v>
      </c>
      <c r="AB556" t="s">
        <v>53</v>
      </c>
      <c r="AC556" t="s">
        <v>1231</v>
      </c>
      <c r="AD556">
        <v>101</v>
      </c>
      <c r="AE556" t="s">
        <v>1232</v>
      </c>
      <c r="AF556" s="10">
        <v>14527.18</v>
      </c>
      <c r="AG556" s="136">
        <f t="shared" si="8"/>
        <v>1452718</v>
      </c>
      <c r="AH556" s="10">
        <v>14527.18</v>
      </c>
      <c r="AI556">
        <v>0</v>
      </c>
      <c r="AJ556">
        <v>0</v>
      </c>
      <c r="AK556">
        <v>0</v>
      </c>
      <c r="AL556">
        <v>0</v>
      </c>
    </row>
    <row r="557" spans="1:38">
      <c r="A557" t="s">
        <v>46</v>
      </c>
      <c r="B557" t="s">
        <v>47</v>
      </c>
      <c r="C557">
        <v>1000730</v>
      </c>
      <c r="D557" t="s">
        <v>1234</v>
      </c>
      <c r="E557">
        <v>6508591439</v>
      </c>
      <c r="F557">
        <v>50</v>
      </c>
      <c r="G557">
        <v>2001</v>
      </c>
      <c r="H557" t="s">
        <v>1223</v>
      </c>
      <c r="I557">
        <v>57</v>
      </c>
      <c r="J557" t="s">
        <v>1224</v>
      </c>
      <c r="K557" t="s">
        <v>1235</v>
      </c>
      <c r="L557">
        <v>570301003</v>
      </c>
      <c r="M557">
        <v>1206930</v>
      </c>
      <c r="N557" t="s">
        <v>391</v>
      </c>
      <c r="O557" t="s">
        <v>1365</v>
      </c>
      <c r="P557">
        <v>10</v>
      </c>
      <c r="Q557" t="s">
        <v>1240</v>
      </c>
      <c r="R557">
        <v>95</v>
      </c>
      <c r="S557">
        <v>1</v>
      </c>
      <c r="T557" s="10">
        <v>8572.7999999999993</v>
      </c>
      <c r="U557" t="s">
        <v>1228</v>
      </c>
      <c r="V557" t="s">
        <v>1366</v>
      </c>
      <c r="W557" t="s">
        <v>1364</v>
      </c>
      <c r="X557">
        <v>10</v>
      </c>
      <c r="Y557" t="s">
        <v>1240</v>
      </c>
      <c r="Z557" s="10">
        <v>8572.7999999999993</v>
      </c>
      <c r="AA557" t="s">
        <v>1228</v>
      </c>
      <c r="AB557" t="s">
        <v>53</v>
      </c>
      <c r="AC557" t="s">
        <v>1231</v>
      </c>
      <c r="AD557">
        <v>101</v>
      </c>
      <c r="AE557" t="s">
        <v>1232</v>
      </c>
      <c r="AF557" s="10">
        <v>8572.7999999999993</v>
      </c>
      <c r="AG557" s="136">
        <f t="shared" si="8"/>
        <v>857279.99999999988</v>
      </c>
      <c r="AH557" s="10">
        <v>8572.7999999999993</v>
      </c>
      <c r="AI557">
        <v>0</v>
      </c>
      <c r="AJ557">
        <v>0</v>
      </c>
      <c r="AK557">
        <v>0</v>
      </c>
      <c r="AL557">
        <v>0</v>
      </c>
    </row>
    <row r="558" spans="1:38">
      <c r="A558" t="s">
        <v>46</v>
      </c>
      <c r="B558" t="s">
        <v>47</v>
      </c>
      <c r="C558">
        <v>1000730</v>
      </c>
      <c r="D558" t="s">
        <v>1234</v>
      </c>
      <c r="E558">
        <v>6508591439</v>
      </c>
      <c r="F558">
        <v>60</v>
      </c>
      <c r="G558">
        <v>2001</v>
      </c>
      <c r="H558" t="s">
        <v>1223</v>
      </c>
      <c r="I558">
        <v>57</v>
      </c>
      <c r="J558" t="s">
        <v>1224</v>
      </c>
      <c r="K558" t="s">
        <v>1235</v>
      </c>
      <c r="L558">
        <v>570301003</v>
      </c>
      <c r="M558">
        <v>1206931</v>
      </c>
      <c r="N558" t="s">
        <v>385</v>
      </c>
      <c r="O558" t="s">
        <v>1365</v>
      </c>
      <c r="P558">
        <v>7</v>
      </c>
      <c r="Q558" t="s">
        <v>1240</v>
      </c>
      <c r="R558">
        <v>48</v>
      </c>
      <c r="S558">
        <v>1</v>
      </c>
      <c r="T558" s="10">
        <v>4138.4399999999996</v>
      </c>
      <c r="U558" t="s">
        <v>1228</v>
      </c>
      <c r="V558" t="s">
        <v>1366</v>
      </c>
      <c r="W558" t="s">
        <v>1364</v>
      </c>
      <c r="X558">
        <v>7</v>
      </c>
      <c r="Y558" t="s">
        <v>1240</v>
      </c>
      <c r="Z558" s="10">
        <v>4138.4399999999996</v>
      </c>
      <c r="AA558" t="s">
        <v>1228</v>
      </c>
      <c r="AB558" t="s">
        <v>53</v>
      </c>
      <c r="AC558" t="s">
        <v>1231</v>
      </c>
      <c r="AD558">
        <v>101</v>
      </c>
      <c r="AE558" t="s">
        <v>1232</v>
      </c>
      <c r="AF558" s="10">
        <v>4138.4399999999996</v>
      </c>
      <c r="AG558" s="136">
        <f t="shared" si="8"/>
        <v>413843.99999999994</v>
      </c>
      <c r="AH558" s="10">
        <v>4138.4399999999996</v>
      </c>
      <c r="AI558">
        <v>0</v>
      </c>
      <c r="AJ558">
        <v>0</v>
      </c>
      <c r="AK558">
        <v>0</v>
      </c>
      <c r="AL558">
        <v>0</v>
      </c>
    </row>
    <row r="559" spans="1:38">
      <c r="A559" t="s">
        <v>46</v>
      </c>
      <c r="B559" t="s">
        <v>47</v>
      </c>
      <c r="C559">
        <v>1000730</v>
      </c>
      <c r="D559" t="s">
        <v>1234</v>
      </c>
      <c r="E559">
        <v>6508591439</v>
      </c>
      <c r="F559">
        <v>70</v>
      </c>
      <c r="G559">
        <v>2001</v>
      </c>
      <c r="H559" t="s">
        <v>1223</v>
      </c>
      <c r="I559">
        <v>57</v>
      </c>
      <c r="J559" t="s">
        <v>1224</v>
      </c>
      <c r="K559" t="s">
        <v>1235</v>
      </c>
      <c r="L559">
        <v>570301003</v>
      </c>
      <c r="M559">
        <v>1206932</v>
      </c>
      <c r="N559" t="s">
        <v>386</v>
      </c>
      <c r="O559" t="s">
        <v>1365</v>
      </c>
      <c r="P559">
        <v>10</v>
      </c>
      <c r="Q559" t="s">
        <v>1240</v>
      </c>
      <c r="R559">
        <v>50</v>
      </c>
      <c r="S559">
        <v>1</v>
      </c>
      <c r="T559" s="10">
        <v>6129.6</v>
      </c>
      <c r="U559" t="s">
        <v>1228</v>
      </c>
      <c r="V559" t="s">
        <v>1366</v>
      </c>
      <c r="W559" t="s">
        <v>1364</v>
      </c>
      <c r="X559">
        <v>10</v>
      </c>
      <c r="Y559" t="s">
        <v>1240</v>
      </c>
      <c r="Z559" s="10">
        <v>6129.6</v>
      </c>
      <c r="AA559" t="s">
        <v>1228</v>
      </c>
      <c r="AB559" t="s">
        <v>53</v>
      </c>
      <c r="AC559" t="s">
        <v>1231</v>
      </c>
      <c r="AD559">
        <v>101</v>
      </c>
      <c r="AE559" t="s">
        <v>1232</v>
      </c>
      <c r="AF559" s="10">
        <v>6129.6</v>
      </c>
      <c r="AG559" s="136">
        <f t="shared" si="8"/>
        <v>612960</v>
      </c>
      <c r="AH559" s="10">
        <v>6129.6</v>
      </c>
      <c r="AI559">
        <v>0</v>
      </c>
      <c r="AJ559">
        <v>0</v>
      </c>
      <c r="AK559">
        <v>0</v>
      </c>
      <c r="AL559">
        <v>0</v>
      </c>
    </row>
    <row r="560" spans="1:38">
      <c r="A560" t="s">
        <v>46</v>
      </c>
      <c r="B560" t="s">
        <v>47</v>
      </c>
      <c r="C560">
        <v>1000730</v>
      </c>
      <c r="D560" t="s">
        <v>1234</v>
      </c>
      <c r="E560">
        <v>6508591439</v>
      </c>
      <c r="F560">
        <v>80</v>
      </c>
      <c r="G560">
        <v>2001</v>
      </c>
      <c r="H560" t="s">
        <v>1223</v>
      </c>
      <c r="I560">
        <v>57</v>
      </c>
      <c r="J560" t="s">
        <v>1224</v>
      </c>
      <c r="K560" t="s">
        <v>1235</v>
      </c>
      <c r="L560">
        <v>570301003</v>
      </c>
      <c r="M560">
        <v>1206933</v>
      </c>
      <c r="N560" t="s">
        <v>387</v>
      </c>
      <c r="O560" t="s">
        <v>1365</v>
      </c>
      <c r="P560">
        <v>5</v>
      </c>
      <c r="Q560" t="s">
        <v>1240</v>
      </c>
      <c r="R560">
        <v>176</v>
      </c>
      <c r="S560">
        <v>1</v>
      </c>
      <c r="T560" s="10">
        <v>4156.42</v>
      </c>
      <c r="U560" t="s">
        <v>1228</v>
      </c>
      <c r="V560" t="s">
        <v>1366</v>
      </c>
      <c r="W560" t="s">
        <v>1364</v>
      </c>
      <c r="X560">
        <v>5</v>
      </c>
      <c r="Y560" t="s">
        <v>1240</v>
      </c>
      <c r="Z560" s="10">
        <v>4156.42</v>
      </c>
      <c r="AA560" t="s">
        <v>1228</v>
      </c>
      <c r="AB560" t="s">
        <v>53</v>
      </c>
      <c r="AC560" t="s">
        <v>1231</v>
      </c>
      <c r="AD560">
        <v>101</v>
      </c>
      <c r="AE560" t="s">
        <v>1232</v>
      </c>
      <c r="AF560" s="10">
        <v>4156.42</v>
      </c>
      <c r="AG560" s="136">
        <f t="shared" si="8"/>
        <v>415642</v>
      </c>
      <c r="AH560" s="10">
        <v>4156.42</v>
      </c>
      <c r="AI560">
        <v>0</v>
      </c>
      <c r="AJ560">
        <v>0</v>
      </c>
      <c r="AK560">
        <v>0</v>
      </c>
      <c r="AL560">
        <v>0</v>
      </c>
    </row>
    <row r="561" spans="1:38">
      <c r="A561" t="s">
        <v>46</v>
      </c>
      <c r="B561" t="s">
        <v>47</v>
      </c>
      <c r="C561">
        <v>1000730</v>
      </c>
      <c r="D561" t="s">
        <v>1234</v>
      </c>
      <c r="E561">
        <v>6508591439</v>
      </c>
      <c r="F561">
        <v>90</v>
      </c>
      <c r="G561">
        <v>2001</v>
      </c>
      <c r="H561" t="s">
        <v>1223</v>
      </c>
      <c r="I561">
        <v>57</v>
      </c>
      <c r="J561" t="s">
        <v>1224</v>
      </c>
      <c r="K561" t="s">
        <v>1235</v>
      </c>
      <c r="L561">
        <v>570301003</v>
      </c>
      <c r="M561">
        <v>1252549</v>
      </c>
      <c r="N561" t="s">
        <v>1248</v>
      </c>
      <c r="O561" t="s">
        <v>1365</v>
      </c>
      <c r="P561">
        <v>5</v>
      </c>
      <c r="Q561" t="s">
        <v>1240</v>
      </c>
      <c r="R561">
        <v>35</v>
      </c>
      <c r="S561">
        <v>1</v>
      </c>
      <c r="T561" s="10">
        <v>7078.75</v>
      </c>
      <c r="U561" t="s">
        <v>1228</v>
      </c>
      <c r="V561" t="s">
        <v>1366</v>
      </c>
      <c r="W561" t="s">
        <v>1364</v>
      </c>
      <c r="X561">
        <v>5</v>
      </c>
      <c r="Y561" t="s">
        <v>1240</v>
      </c>
      <c r="Z561" s="10">
        <v>7078.75</v>
      </c>
      <c r="AA561" t="s">
        <v>1228</v>
      </c>
      <c r="AB561" t="s">
        <v>53</v>
      </c>
      <c r="AC561" t="s">
        <v>1231</v>
      </c>
      <c r="AD561">
        <v>101</v>
      </c>
      <c r="AE561" t="s">
        <v>1232</v>
      </c>
      <c r="AF561" s="10">
        <v>7078.75</v>
      </c>
      <c r="AG561" s="136">
        <f t="shared" si="8"/>
        <v>707875</v>
      </c>
      <c r="AH561" s="10">
        <v>7078.75</v>
      </c>
      <c r="AI561">
        <v>0</v>
      </c>
      <c r="AJ561">
        <v>0</v>
      </c>
      <c r="AK561">
        <v>0</v>
      </c>
      <c r="AL561">
        <v>0</v>
      </c>
    </row>
    <row r="562" spans="1:38">
      <c r="A562" t="s">
        <v>46</v>
      </c>
      <c r="B562" t="s">
        <v>47</v>
      </c>
      <c r="C562">
        <v>1000730</v>
      </c>
      <c r="D562" t="s">
        <v>1234</v>
      </c>
      <c r="E562">
        <v>6508591439</v>
      </c>
      <c r="F562">
        <v>100</v>
      </c>
      <c r="G562">
        <v>2001</v>
      </c>
      <c r="H562" t="s">
        <v>1223</v>
      </c>
      <c r="I562">
        <v>57</v>
      </c>
      <c r="J562" t="s">
        <v>1224</v>
      </c>
      <c r="K562" t="s">
        <v>1235</v>
      </c>
      <c r="L562">
        <v>570301003</v>
      </c>
      <c r="M562">
        <v>1415350</v>
      </c>
      <c r="N562" t="s">
        <v>1261</v>
      </c>
      <c r="O562" t="s">
        <v>1365</v>
      </c>
      <c r="P562">
        <v>1</v>
      </c>
      <c r="Q562" t="s">
        <v>1240</v>
      </c>
      <c r="R562">
        <v>31</v>
      </c>
      <c r="S562">
        <v>1</v>
      </c>
      <c r="T562" s="10">
        <v>1116</v>
      </c>
      <c r="U562" t="s">
        <v>1228</v>
      </c>
      <c r="V562" t="s">
        <v>1366</v>
      </c>
      <c r="W562" t="s">
        <v>1364</v>
      </c>
      <c r="X562">
        <v>1</v>
      </c>
      <c r="Y562" t="s">
        <v>1240</v>
      </c>
      <c r="Z562" s="10">
        <v>1116</v>
      </c>
      <c r="AA562" t="s">
        <v>1228</v>
      </c>
      <c r="AB562" t="s">
        <v>53</v>
      </c>
      <c r="AC562" t="s">
        <v>1231</v>
      </c>
      <c r="AD562">
        <v>101</v>
      </c>
      <c r="AE562" t="s">
        <v>1232</v>
      </c>
      <c r="AF562" s="10">
        <v>1116</v>
      </c>
      <c r="AG562" s="136">
        <f t="shared" si="8"/>
        <v>111600</v>
      </c>
      <c r="AH562" s="10">
        <v>1116</v>
      </c>
      <c r="AI562">
        <v>0</v>
      </c>
      <c r="AJ562">
        <v>0</v>
      </c>
      <c r="AK562">
        <v>0</v>
      </c>
      <c r="AL562">
        <v>0</v>
      </c>
    </row>
    <row r="563" spans="1:38">
      <c r="A563" t="s">
        <v>46</v>
      </c>
      <c r="B563" t="s">
        <v>47</v>
      </c>
      <c r="C563">
        <v>1000730</v>
      </c>
      <c r="D563" t="s">
        <v>1222</v>
      </c>
      <c r="E563">
        <v>6508598513</v>
      </c>
      <c r="F563">
        <v>10</v>
      </c>
      <c r="G563">
        <v>2001</v>
      </c>
      <c r="H563" t="s">
        <v>1223</v>
      </c>
      <c r="I563">
        <v>49</v>
      </c>
      <c r="J563" t="s">
        <v>1224</v>
      </c>
      <c r="K563" t="s">
        <v>1225</v>
      </c>
      <c r="L563">
        <v>490604004</v>
      </c>
      <c r="M563">
        <v>1257819</v>
      </c>
      <c r="N563" t="s">
        <v>1226</v>
      </c>
      <c r="O563" t="s">
        <v>1367</v>
      </c>
      <c r="P563">
        <v>3</v>
      </c>
      <c r="Q563" t="s">
        <v>103</v>
      </c>
      <c r="R563">
        <v>27</v>
      </c>
      <c r="S563">
        <v>1</v>
      </c>
      <c r="T563" s="10">
        <v>9720</v>
      </c>
      <c r="U563" t="s">
        <v>1228</v>
      </c>
      <c r="V563" t="s">
        <v>1368</v>
      </c>
      <c r="W563" t="s">
        <v>1366</v>
      </c>
      <c r="X563">
        <v>3</v>
      </c>
      <c r="Y563" t="s">
        <v>103</v>
      </c>
      <c r="Z563" s="10">
        <v>9720</v>
      </c>
      <c r="AA563" t="s">
        <v>1228</v>
      </c>
      <c r="AB563" t="s">
        <v>53</v>
      </c>
      <c r="AC563" t="s">
        <v>1231</v>
      </c>
      <c r="AD563">
        <v>101</v>
      </c>
      <c r="AE563" t="s">
        <v>1232</v>
      </c>
      <c r="AF563" s="10">
        <v>9720</v>
      </c>
      <c r="AG563" s="136">
        <f t="shared" si="8"/>
        <v>972000</v>
      </c>
      <c r="AH563" s="10">
        <v>9720</v>
      </c>
      <c r="AI563">
        <v>0</v>
      </c>
      <c r="AJ563">
        <v>0</v>
      </c>
      <c r="AK563">
        <v>0</v>
      </c>
      <c r="AL563">
        <v>0</v>
      </c>
    </row>
    <row r="564" spans="1:38">
      <c r="A564" t="s">
        <v>46</v>
      </c>
      <c r="B564" t="s">
        <v>47</v>
      </c>
      <c r="C564">
        <v>1000730</v>
      </c>
      <c r="D564" t="s">
        <v>1222</v>
      </c>
      <c r="E564">
        <v>6508598513</v>
      </c>
      <c r="F564">
        <v>11</v>
      </c>
      <c r="G564">
        <v>2001</v>
      </c>
      <c r="H564" t="s">
        <v>1223</v>
      </c>
      <c r="I564">
        <v>49</v>
      </c>
      <c r="J564" t="s">
        <v>1224</v>
      </c>
      <c r="K564" t="s">
        <v>1225</v>
      </c>
      <c r="L564">
        <v>490604004</v>
      </c>
      <c r="M564">
        <v>1257819</v>
      </c>
      <c r="N564" t="s">
        <v>1226</v>
      </c>
      <c r="O564" t="s">
        <v>1367</v>
      </c>
      <c r="P564">
        <v>1</v>
      </c>
      <c r="Q564" t="s">
        <v>103</v>
      </c>
      <c r="R564">
        <v>1</v>
      </c>
      <c r="S564">
        <v>1</v>
      </c>
      <c r="T564">
        <v>0</v>
      </c>
      <c r="U564" t="s">
        <v>1228</v>
      </c>
      <c r="V564" t="s">
        <v>1368</v>
      </c>
      <c r="W564" t="s">
        <v>1233</v>
      </c>
      <c r="X564">
        <v>0</v>
      </c>
      <c r="Y564" t="s">
        <v>103</v>
      </c>
      <c r="Z564">
        <v>0</v>
      </c>
      <c r="AA564" t="s">
        <v>1228</v>
      </c>
      <c r="AB564" t="s">
        <v>53</v>
      </c>
      <c r="AC564" t="s">
        <v>1231</v>
      </c>
      <c r="AD564">
        <v>101</v>
      </c>
      <c r="AE564" t="s">
        <v>1232</v>
      </c>
      <c r="AF564">
        <v>0</v>
      </c>
      <c r="AG564" s="136">
        <f t="shared" si="8"/>
        <v>0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>
      <c r="A565" t="s">
        <v>46</v>
      </c>
      <c r="B565" t="s">
        <v>47</v>
      </c>
      <c r="C565">
        <v>1000730</v>
      </c>
      <c r="D565" t="s">
        <v>1222</v>
      </c>
      <c r="E565">
        <v>6508598513</v>
      </c>
      <c r="F565">
        <v>12</v>
      </c>
      <c r="G565">
        <v>2001</v>
      </c>
      <c r="H565" t="s">
        <v>1223</v>
      </c>
      <c r="I565">
        <v>49</v>
      </c>
      <c r="J565" t="s">
        <v>1224</v>
      </c>
      <c r="K565" t="s">
        <v>1225</v>
      </c>
      <c r="L565">
        <v>490604004</v>
      </c>
      <c r="M565">
        <v>1257819</v>
      </c>
      <c r="N565" t="s">
        <v>1226</v>
      </c>
      <c r="O565" t="s">
        <v>1367</v>
      </c>
      <c r="P565">
        <v>1</v>
      </c>
      <c r="Q565" t="s">
        <v>103</v>
      </c>
      <c r="R565">
        <v>1</v>
      </c>
      <c r="S565">
        <v>1</v>
      </c>
      <c r="T565">
        <v>0</v>
      </c>
      <c r="U565" t="s">
        <v>1228</v>
      </c>
      <c r="V565" t="s">
        <v>1368</v>
      </c>
      <c r="W565" t="s">
        <v>1233</v>
      </c>
      <c r="X565">
        <v>0</v>
      </c>
      <c r="Y565" t="s">
        <v>103</v>
      </c>
      <c r="Z565">
        <v>0</v>
      </c>
      <c r="AA565" t="s">
        <v>1228</v>
      </c>
      <c r="AB565" t="s">
        <v>53</v>
      </c>
      <c r="AC565" t="s">
        <v>1231</v>
      </c>
      <c r="AD565">
        <v>101</v>
      </c>
      <c r="AE565" t="s">
        <v>1232</v>
      </c>
      <c r="AF565">
        <v>0</v>
      </c>
      <c r="AG565" s="136">
        <f t="shared" si="8"/>
        <v>0</v>
      </c>
      <c r="AH565">
        <v>0</v>
      </c>
      <c r="AI565">
        <v>0</v>
      </c>
      <c r="AJ565">
        <v>0</v>
      </c>
      <c r="AK565">
        <v>0</v>
      </c>
      <c r="AL565">
        <v>0</v>
      </c>
    </row>
    <row r="566" spans="1:38">
      <c r="A566" t="s">
        <v>46</v>
      </c>
      <c r="B566" t="s">
        <v>47</v>
      </c>
      <c r="C566">
        <v>1000730</v>
      </c>
      <c r="D566" t="s">
        <v>1222</v>
      </c>
      <c r="E566">
        <v>6508598513</v>
      </c>
      <c r="F566">
        <v>13</v>
      </c>
      <c r="G566">
        <v>2001</v>
      </c>
      <c r="H566" t="s">
        <v>1223</v>
      </c>
      <c r="I566">
        <v>49</v>
      </c>
      <c r="J566" t="s">
        <v>1224</v>
      </c>
      <c r="K566" t="s">
        <v>1225</v>
      </c>
      <c r="L566">
        <v>490604004</v>
      </c>
      <c r="M566">
        <v>1257819</v>
      </c>
      <c r="N566" t="s">
        <v>1226</v>
      </c>
      <c r="O566" t="s">
        <v>1367</v>
      </c>
      <c r="P566">
        <v>1</v>
      </c>
      <c r="Q566" t="s">
        <v>103</v>
      </c>
      <c r="R566">
        <v>1</v>
      </c>
      <c r="S566">
        <v>1</v>
      </c>
      <c r="T566">
        <v>0</v>
      </c>
      <c r="U566" t="s">
        <v>1228</v>
      </c>
      <c r="V566" t="s">
        <v>1368</v>
      </c>
      <c r="W566" t="s">
        <v>1233</v>
      </c>
      <c r="X566">
        <v>0</v>
      </c>
      <c r="Y566" t="s">
        <v>103</v>
      </c>
      <c r="Z566">
        <v>0</v>
      </c>
      <c r="AA566" t="s">
        <v>1228</v>
      </c>
      <c r="AB566" t="s">
        <v>53</v>
      </c>
      <c r="AC566" t="s">
        <v>1231</v>
      </c>
      <c r="AD566">
        <v>101</v>
      </c>
      <c r="AE566" t="s">
        <v>1232</v>
      </c>
      <c r="AF566">
        <v>0</v>
      </c>
      <c r="AG566" s="136">
        <f t="shared" si="8"/>
        <v>0</v>
      </c>
      <c r="AH566">
        <v>0</v>
      </c>
      <c r="AI566">
        <v>0</v>
      </c>
      <c r="AJ566">
        <v>0</v>
      </c>
      <c r="AK566">
        <v>0</v>
      </c>
      <c r="AL566">
        <v>0</v>
      </c>
    </row>
    <row r="567" spans="1:38">
      <c r="A567" t="s">
        <v>46</v>
      </c>
      <c r="B567" t="s">
        <v>47</v>
      </c>
      <c r="C567">
        <v>1000730</v>
      </c>
      <c r="D567" t="s">
        <v>1234</v>
      </c>
      <c r="E567">
        <v>6508599892</v>
      </c>
      <c r="F567">
        <v>10</v>
      </c>
      <c r="G567">
        <v>2001</v>
      </c>
      <c r="H567" t="s">
        <v>1223</v>
      </c>
      <c r="I567">
        <v>57</v>
      </c>
      <c r="J567" t="s">
        <v>1224</v>
      </c>
      <c r="K567" t="s">
        <v>1235</v>
      </c>
      <c r="L567">
        <v>570301003</v>
      </c>
      <c r="M567">
        <v>1206928</v>
      </c>
      <c r="N567" t="s">
        <v>389</v>
      </c>
      <c r="O567" t="s">
        <v>1369</v>
      </c>
      <c r="P567">
        <v>13</v>
      </c>
      <c r="Q567" t="s">
        <v>1240</v>
      </c>
      <c r="R567">
        <v>115</v>
      </c>
      <c r="S567">
        <v>1</v>
      </c>
      <c r="T567" s="10">
        <v>10850.11</v>
      </c>
      <c r="U567" t="s">
        <v>1228</v>
      </c>
      <c r="V567" t="s">
        <v>1370</v>
      </c>
      <c r="W567" t="s">
        <v>1366</v>
      </c>
      <c r="X567">
        <v>13</v>
      </c>
      <c r="Y567" t="s">
        <v>1240</v>
      </c>
      <c r="Z567" s="10">
        <v>10850.11</v>
      </c>
      <c r="AA567" t="s">
        <v>1228</v>
      </c>
      <c r="AB567" t="s">
        <v>53</v>
      </c>
      <c r="AC567" t="s">
        <v>1231</v>
      </c>
      <c r="AD567">
        <v>101</v>
      </c>
      <c r="AE567" t="s">
        <v>1232</v>
      </c>
      <c r="AF567" s="10">
        <v>10850.11</v>
      </c>
      <c r="AG567" s="136">
        <f t="shared" si="8"/>
        <v>1085011</v>
      </c>
      <c r="AH567" s="10">
        <v>10850.11</v>
      </c>
      <c r="AI567">
        <v>0</v>
      </c>
      <c r="AJ567">
        <v>0</v>
      </c>
      <c r="AK567">
        <v>0</v>
      </c>
      <c r="AL567">
        <v>0</v>
      </c>
    </row>
    <row r="568" spans="1:38">
      <c r="A568" t="s">
        <v>46</v>
      </c>
      <c r="B568" t="s">
        <v>47</v>
      </c>
      <c r="C568">
        <v>1000730</v>
      </c>
      <c r="D568" t="s">
        <v>1234</v>
      </c>
      <c r="E568">
        <v>6508599892</v>
      </c>
      <c r="F568">
        <v>20</v>
      </c>
      <c r="G568">
        <v>2001</v>
      </c>
      <c r="H568" t="s">
        <v>1223</v>
      </c>
      <c r="I568">
        <v>57</v>
      </c>
      <c r="J568" t="s">
        <v>1224</v>
      </c>
      <c r="K568" t="s">
        <v>1235</v>
      </c>
      <c r="L568">
        <v>570301003</v>
      </c>
      <c r="M568">
        <v>1206929</v>
      </c>
      <c r="N568" t="s">
        <v>390</v>
      </c>
      <c r="O568" t="s">
        <v>1369</v>
      </c>
      <c r="P568">
        <v>6</v>
      </c>
      <c r="Q568" t="s">
        <v>1240</v>
      </c>
      <c r="R568">
        <v>48</v>
      </c>
      <c r="S568">
        <v>1</v>
      </c>
      <c r="T568" s="10">
        <v>3961.96</v>
      </c>
      <c r="U568" t="s">
        <v>1228</v>
      </c>
      <c r="V568" t="s">
        <v>1370</v>
      </c>
      <c r="W568" t="s">
        <v>1366</v>
      </c>
      <c r="X568">
        <v>6</v>
      </c>
      <c r="Y568" t="s">
        <v>1240</v>
      </c>
      <c r="Z568" s="10">
        <v>3961.96</v>
      </c>
      <c r="AA568" t="s">
        <v>1228</v>
      </c>
      <c r="AB568" t="s">
        <v>53</v>
      </c>
      <c r="AC568" t="s">
        <v>1231</v>
      </c>
      <c r="AD568">
        <v>101</v>
      </c>
      <c r="AE568" t="s">
        <v>1232</v>
      </c>
      <c r="AF568" s="10">
        <v>3961.96</v>
      </c>
      <c r="AG568" s="136">
        <f t="shared" si="8"/>
        <v>396196</v>
      </c>
      <c r="AH568" s="10">
        <v>3961.96</v>
      </c>
      <c r="AI568">
        <v>0</v>
      </c>
      <c r="AJ568">
        <v>0</v>
      </c>
      <c r="AK568">
        <v>0</v>
      </c>
      <c r="AL568">
        <v>0</v>
      </c>
    </row>
    <row r="569" spans="1:38">
      <c r="A569" t="s">
        <v>46</v>
      </c>
      <c r="B569" t="s">
        <v>47</v>
      </c>
      <c r="C569">
        <v>1000730</v>
      </c>
      <c r="D569" t="s">
        <v>1234</v>
      </c>
      <c r="E569">
        <v>6508599892</v>
      </c>
      <c r="F569">
        <v>30</v>
      </c>
      <c r="G569">
        <v>2001</v>
      </c>
      <c r="H569" t="s">
        <v>1223</v>
      </c>
      <c r="I569">
        <v>57</v>
      </c>
      <c r="J569" t="s">
        <v>1224</v>
      </c>
      <c r="K569" t="s">
        <v>1235</v>
      </c>
      <c r="L569">
        <v>570301003</v>
      </c>
      <c r="M569">
        <v>1206930</v>
      </c>
      <c r="N569" t="s">
        <v>391</v>
      </c>
      <c r="O569" t="s">
        <v>1369</v>
      </c>
      <c r="P569">
        <v>3</v>
      </c>
      <c r="Q569" t="s">
        <v>1240</v>
      </c>
      <c r="R569">
        <v>95</v>
      </c>
      <c r="S569">
        <v>1</v>
      </c>
      <c r="T569" s="10">
        <v>2571.84</v>
      </c>
      <c r="U569" t="s">
        <v>1228</v>
      </c>
      <c r="V569" t="s">
        <v>1370</v>
      </c>
      <c r="W569" t="s">
        <v>1366</v>
      </c>
      <c r="X569">
        <v>3</v>
      </c>
      <c r="Y569" t="s">
        <v>1240</v>
      </c>
      <c r="Z569" s="10">
        <v>2571.84</v>
      </c>
      <c r="AA569" t="s">
        <v>1228</v>
      </c>
      <c r="AB569" t="s">
        <v>53</v>
      </c>
      <c r="AC569" t="s">
        <v>1231</v>
      </c>
      <c r="AD569">
        <v>101</v>
      </c>
      <c r="AE569" t="s">
        <v>1232</v>
      </c>
      <c r="AF569" s="10">
        <v>2571.84</v>
      </c>
      <c r="AG569" s="136">
        <f t="shared" si="8"/>
        <v>257184</v>
      </c>
      <c r="AH569" s="10">
        <v>2571.84</v>
      </c>
      <c r="AI569">
        <v>0</v>
      </c>
      <c r="AJ569">
        <v>0</v>
      </c>
      <c r="AK569">
        <v>0</v>
      </c>
      <c r="AL569">
        <v>0</v>
      </c>
    </row>
    <row r="570" spans="1:38">
      <c r="A570" t="s">
        <v>46</v>
      </c>
      <c r="B570" t="s">
        <v>47</v>
      </c>
      <c r="C570">
        <v>1000730</v>
      </c>
      <c r="D570" t="s">
        <v>1234</v>
      </c>
      <c r="E570">
        <v>6508599892</v>
      </c>
      <c r="F570">
        <v>40</v>
      </c>
      <c r="G570">
        <v>2001</v>
      </c>
      <c r="H570" t="s">
        <v>1223</v>
      </c>
      <c r="I570">
        <v>57</v>
      </c>
      <c r="J570" t="s">
        <v>1224</v>
      </c>
      <c r="K570" t="s">
        <v>1235</v>
      </c>
      <c r="L570">
        <v>570301003</v>
      </c>
      <c r="M570">
        <v>1206931</v>
      </c>
      <c r="N570" t="s">
        <v>385</v>
      </c>
      <c r="O570" t="s">
        <v>1369</v>
      </c>
      <c r="P570">
        <v>3</v>
      </c>
      <c r="Q570" t="s">
        <v>1240</v>
      </c>
      <c r="R570">
        <v>48</v>
      </c>
      <c r="S570">
        <v>1</v>
      </c>
      <c r="T570" s="10">
        <v>1773.62</v>
      </c>
      <c r="U570" t="s">
        <v>1228</v>
      </c>
      <c r="V570" t="s">
        <v>1370</v>
      </c>
      <c r="W570" t="s">
        <v>1366</v>
      </c>
      <c r="X570">
        <v>3</v>
      </c>
      <c r="Y570" t="s">
        <v>1240</v>
      </c>
      <c r="Z570" s="10">
        <v>1773.62</v>
      </c>
      <c r="AA570" t="s">
        <v>1228</v>
      </c>
      <c r="AB570" t="s">
        <v>53</v>
      </c>
      <c r="AC570" t="s">
        <v>1231</v>
      </c>
      <c r="AD570">
        <v>101</v>
      </c>
      <c r="AE570" t="s">
        <v>1232</v>
      </c>
      <c r="AF570" s="10">
        <v>1773.62</v>
      </c>
      <c r="AG570" s="136">
        <f t="shared" si="8"/>
        <v>177362</v>
      </c>
      <c r="AH570" s="10">
        <v>1773.62</v>
      </c>
      <c r="AI570">
        <v>0</v>
      </c>
      <c r="AJ570">
        <v>0</v>
      </c>
      <c r="AK570">
        <v>0</v>
      </c>
      <c r="AL570">
        <v>0</v>
      </c>
    </row>
    <row r="571" spans="1:38">
      <c r="A571" t="s">
        <v>46</v>
      </c>
      <c r="B571" t="s">
        <v>47</v>
      </c>
      <c r="C571">
        <v>1000730</v>
      </c>
      <c r="D571" t="s">
        <v>1234</v>
      </c>
      <c r="E571">
        <v>6508599892</v>
      </c>
      <c r="F571">
        <v>50</v>
      </c>
      <c r="G571">
        <v>2001</v>
      </c>
      <c r="H571" t="s">
        <v>1223</v>
      </c>
      <c r="I571">
        <v>57</v>
      </c>
      <c r="J571" t="s">
        <v>1224</v>
      </c>
      <c r="K571" t="s">
        <v>1235</v>
      </c>
      <c r="L571">
        <v>570301003</v>
      </c>
      <c r="M571">
        <v>1206932</v>
      </c>
      <c r="N571" t="s">
        <v>386</v>
      </c>
      <c r="O571" t="s">
        <v>1369</v>
      </c>
      <c r="P571">
        <v>1</v>
      </c>
      <c r="Q571" t="s">
        <v>1240</v>
      </c>
      <c r="R571">
        <v>50</v>
      </c>
      <c r="S571">
        <v>1</v>
      </c>
      <c r="T571">
        <v>612.96</v>
      </c>
      <c r="U571" t="s">
        <v>1228</v>
      </c>
      <c r="V571" t="s">
        <v>1370</v>
      </c>
      <c r="W571" t="s">
        <v>1366</v>
      </c>
      <c r="X571">
        <v>1</v>
      </c>
      <c r="Y571" t="s">
        <v>1240</v>
      </c>
      <c r="Z571">
        <v>612.96</v>
      </c>
      <c r="AA571" t="s">
        <v>1228</v>
      </c>
      <c r="AB571" t="s">
        <v>53</v>
      </c>
      <c r="AC571" t="s">
        <v>1231</v>
      </c>
      <c r="AD571">
        <v>101</v>
      </c>
      <c r="AE571" t="s">
        <v>1232</v>
      </c>
      <c r="AF571">
        <v>612.96</v>
      </c>
      <c r="AG571" s="136">
        <f t="shared" si="8"/>
        <v>61296</v>
      </c>
      <c r="AH571">
        <v>612.96</v>
      </c>
      <c r="AI571">
        <v>0</v>
      </c>
      <c r="AJ571">
        <v>0</v>
      </c>
      <c r="AK571">
        <v>0</v>
      </c>
      <c r="AL571">
        <v>0</v>
      </c>
    </row>
    <row r="572" spans="1:38">
      <c r="A572" t="s">
        <v>46</v>
      </c>
      <c r="B572" t="s">
        <v>47</v>
      </c>
      <c r="C572">
        <v>1000730</v>
      </c>
      <c r="D572" t="s">
        <v>1234</v>
      </c>
      <c r="E572">
        <v>6508599892</v>
      </c>
      <c r="F572">
        <v>60</v>
      </c>
      <c r="G572">
        <v>2001</v>
      </c>
      <c r="H572" t="s">
        <v>1223</v>
      </c>
      <c r="I572">
        <v>57</v>
      </c>
      <c r="J572" t="s">
        <v>1224</v>
      </c>
      <c r="K572" t="s">
        <v>1235</v>
      </c>
      <c r="L572">
        <v>570301003</v>
      </c>
      <c r="M572">
        <v>1206933</v>
      </c>
      <c r="N572" t="s">
        <v>387</v>
      </c>
      <c r="O572" t="s">
        <v>1369</v>
      </c>
      <c r="P572">
        <v>2</v>
      </c>
      <c r="Q572" t="s">
        <v>1240</v>
      </c>
      <c r="R572">
        <v>176</v>
      </c>
      <c r="S572">
        <v>1</v>
      </c>
      <c r="T572" s="10">
        <v>1662.57</v>
      </c>
      <c r="U572" t="s">
        <v>1228</v>
      </c>
      <c r="V572" t="s">
        <v>1370</v>
      </c>
      <c r="W572" t="s">
        <v>1366</v>
      </c>
      <c r="X572">
        <v>2</v>
      </c>
      <c r="Y572" t="s">
        <v>1240</v>
      </c>
      <c r="Z572" s="10">
        <v>1662.57</v>
      </c>
      <c r="AA572" t="s">
        <v>1228</v>
      </c>
      <c r="AB572" t="s">
        <v>53</v>
      </c>
      <c r="AC572" t="s">
        <v>1231</v>
      </c>
      <c r="AD572">
        <v>101</v>
      </c>
      <c r="AE572" t="s">
        <v>1232</v>
      </c>
      <c r="AF572" s="10">
        <v>1662.57</v>
      </c>
      <c r="AG572" s="136">
        <f t="shared" si="8"/>
        <v>166257</v>
      </c>
      <c r="AH572" s="10">
        <v>1662.57</v>
      </c>
      <c r="AI572">
        <v>0</v>
      </c>
      <c r="AJ572">
        <v>0</v>
      </c>
      <c r="AK572">
        <v>0</v>
      </c>
      <c r="AL572">
        <v>0</v>
      </c>
    </row>
    <row r="573" spans="1:38">
      <c r="A573" t="s">
        <v>46</v>
      </c>
      <c r="B573" t="s">
        <v>47</v>
      </c>
      <c r="C573">
        <v>1000730</v>
      </c>
      <c r="D573" t="s">
        <v>1234</v>
      </c>
      <c r="E573">
        <v>6508599892</v>
      </c>
      <c r="F573">
        <v>70</v>
      </c>
      <c r="G573">
        <v>2001</v>
      </c>
      <c r="H573" t="s">
        <v>1223</v>
      </c>
      <c r="I573">
        <v>57</v>
      </c>
      <c r="J573" t="s">
        <v>1224</v>
      </c>
      <c r="K573" t="s">
        <v>1235</v>
      </c>
      <c r="L573">
        <v>570301003</v>
      </c>
      <c r="M573">
        <v>1252546</v>
      </c>
      <c r="N573" t="s">
        <v>1247</v>
      </c>
      <c r="O573" t="s">
        <v>1369</v>
      </c>
      <c r="P573">
        <v>1</v>
      </c>
      <c r="Q573" t="s">
        <v>1240</v>
      </c>
      <c r="R573">
        <v>24</v>
      </c>
      <c r="S573">
        <v>1</v>
      </c>
      <c r="T573" s="10">
        <v>1449.36</v>
      </c>
      <c r="U573" t="s">
        <v>1228</v>
      </c>
      <c r="V573" t="s">
        <v>1370</v>
      </c>
      <c r="W573" t="s">
        <v>1366</v>
      </c>
      <c r="X573">
        <v>1</v>
      </c>
      <c r="Y573" t="s">
        <v>1240</v>
      </c>
      <c r="Z573" s="10">
        <v>1449.36</v>
      </c>
      <c r="AA573" t="s">
        <v>1228</v>
      </c>
      <c r="AB573" t="s">
        <v>53</v>
      </c>
      <c r="AC573" t="s">
        <v>1231</v>
      </c>
      <c r="AD573">
        <v>101</v>
      </c>
      <c r="AE573" t="s">
        <v>1232</v>
      </c>
      <c r="AF573" s="10">
        <v>1449.36</v>
      </c>
      <c r="AG573" s="136">
        <f t="shared" si="8"/>
        <v>144936</v>
      </c>
      <c r="AH573" s="10">
        <v>1449.36</v>
      </c>
      <c r="AI573">
        <v>0</v>
      </c>
      <c r="AJ573">
        <v>0</v>
      </c>
      <c r="AK573">
        <v>0</v>
      </c>
      <c r="AL573">
        <v>0</v>
      </c>
    </row>
    <row r="574" spans="1:38">
      <c r="A574" t="s">
        <v>46</v>
      </c>
      <c r="B574" t="s">
        <v>47</v>
      </c>
      <c r="C574">
        <v>1000730</v>
      </c>
      <c r="D574" t="s">
        <v>1234</v>
      </c>
      <c r="E574">
        <v>6508599892</v>
      </c>
      <c r="F574">
        <v>80</v>
      </c>
      <c r="G574">
        <v>2001</v>
      </c>
      <c r="H574" t="s">
        <v>1223</v>
      </c>
      <c r="I574">
        <v>57</v>
      </c>
      <c r="J574" t="s">
        <v>1224</v>
      </c>
      <c r="K574" t="s">
        <v>1235</v>
      </c>
      <c r="L574">
        <v>570301003</v>
      </c>
      <c r="M574">
        <v>1252549</v>
      </c>
      <c r="N574" t="s">
        <v>1248</v>
      </c>
      <c r="O574" t="s">
        <v>1369</v>
      </c>
      <c r="P574">
        <v>2</v>
      </c>
      <c r="Q574" t="s">
        <v>1240</v>
      </c>
      <c r="R574">
        <v>35</v>
      </c>
      <c r="S574">
        <v>1</v>
      </c>
      <c r="T574" s="10">
        <v>2831.5</v>
      </c>
      <c r="U574" t="s">
        <v>1228</v>
      </c>
      <c r="V574" t="s">
        <v>1370</v>
      </c>
      <c r="W574" t="s">
        <v>1366</v>
      </c>
      <c r="X574">
        <v>2</v>
      </c>
      <c r="Y574" t="s">
        <v>1240</v>
      </c>
      <c r="Z574" s="10">
        <v>2831.5</v>
      </c>
      <c r="AA574" t="s">
        <v>1228</v>
      </c>
      <c r="AB574" t="s">
        <v>53</v>
      </c>
      <c r="AC574" t="s">
        <v>1231</v>
      </c>
      <c r="AD574">
        <v>101</v>
      </c>
      <c r="AE574" t="s">
        <v>1232</v>
      </c>
      <c r="AF574" s="10">
        <v>2831.5</v>
      </c>
      <c r="AG574" s="136">
        <f t="shared" si="8"/>
        <v>283150</v>
      </c>
      <c r="AH574" s="10">
        <v>2831.5</v>
      </c>
      <c r="AI574">
        <v>0</v>
      </c>
      <c r="AJ574">
        <v>0</v>
      </c>
      <c r="AK574">
        <v>0</v>
      </c>
      <c r="AL574">
        <v>0</v>
      </c>
    </row>
    <row r="575" spans="1:38">
      <c r="A575" t="s">
        <v>46</v>
      </c>
      <c r="B575" t="s">
        <v>47</v>
      </c>
      <c r="C575">
        <v>1000730</v>
      </c>
      <c r="D575" t="s">
        <v>1222</v>
      </c>
      <c r="E575">
        <v>6508607181</v>
      </c>
      <c r="F575">
        <v>10</v>
      </c>
      <c r="G575">
        <v>2001</v>
      </c>
      <c r="H575" t="s">
        <v>1223</v>
      </c>
      <c r="I575">
        <v>49</v>
      </c>
      <c r="J575" t="s">
        <v>1224</v>
      </c>
      <c r="K575" t="s">
        <v>1225</v>
      </c>
      <c r="L575">
        <v>490604004</v>
      </c>
      <c r="M575">
        <v>1257819</v>
      </c>
      <c r="N575" t="s">
        <v>1226</v>
      </c>
      <c r="O575" t="s">
        <v>1368</v>
      </c>
      <c r="P575">
        <v>2</v>
      </c>
      <c r="Q575" t="s">
        <v>103</v>
      </c>
      <c r="R575">
        <v>27</v>
      </c>
      <c r="S575">
        <v>1</v>
      </c>
      <c r="T575" s="10">
        <v>6480</v>
      </c>
      <c r="U575" t="s">
        <v>1228</v>
      </c>
      <c r="V575" t="s">
        <v>1371</v>
      </c>
      <c r="W575" t="s">
        <v>1372</v>
      </c>
      <c r="X575">
        <v>2</v>
      </c>
      <c r="Y575" t="s">
        <v>103</v>
      </c>
      <c r="Z575" s="10">
        <v>6480</v>
      </c>
      <c r="AA575" t="s">
        <v>1228</v>
      </c>
      <c r="AB575" t="s">
        <v>53</v>
      </c>
      <c r="AC575" t="s">
        <v>1231</v>
      </c>
      <c r="AD575">
        <v>101</v>
      </c>
      <c r="AE575" t="s">
        <v>1232</v>
      </c>
      <c r="AF575" s="10">
        <v>6480</v>
      </c>
      <c r="AG575" s="136">
        <f t="shared" si="8"/>
        <v>648000</v>
      </c>
      <c r="AH575" s="10">
        <v>6480</v>
      </c>
      <c r="AI575">
        <v>0</v>
      </c>
      <c r="AJ575">
        <v>0</v>
      </c>
      <c r="AK575">
        <v>0</v>
      </c>
      <c r="AL575">
        <v>0</v>
      </c>
    </row>
    <row r="576" spans="1:38">
      <c r="A576" t="s">
        <v>46</v>
      </c>
      <c r="B576" t="s">
        <v>47</v>
      </c>
      <c r="C576">
        <v>1000730</v>
      </c>
      <c r="D576" t="s">
        <v>1222</v>
      </c>
      <c r="E576">
        <v>6508607181</v>
      </c>
      <c r="F576">
        <v>11</v>
      </c>
      <c r="G576">
        <v>2001</v>
      </c>
      <c r="H576" t="s">
        <v>1223</v>
      </c>
      <c r="I576">
        <v>49</v>
      </c>
      <c r="J576" t="s">
        <v>1224</v>
      </c>
      <c r="K576" t="s">
        <v>1225</v>
      </c>
      <c r="L576">
        <v>490604004</v>
      </c>
      <c r="M576">
        <v>1257819</v>
      </c>
      <c r="N576" t="s">
        <v>1226</v>
      </c>
      <c r="O576" t="s">
        <v>1368</v>
      </c>
      <c r="P576">
        <v>1</v>
      </c>
      <c r="Q576" t="s">
        <v>103</v>
      </c>
      <c r="R576">
        <v>1</v>
      </c>
      <c r="S576">
        <v>1</v>
      </c>
      <c r="T576">
        <v>0</v>
      </c>
      <c r="U576" t="s">
        <v>1228</v>
      </c>
      <c r="V576" t="s">
        <v>1371</v>
      </c>
      <c r="W576" t="s">
        <v>1233</v>
      </c>
      <c r="X576">
        <v>0</v>
      </c>
      <c r="Y576" t="s">
        <v>103</v>
      </c>
      <c r="Z576">
        <v>0</v>
      </c>
      <c r="AA576" t="s">
        <v>1228</v>
      </c>
      <c r="AB576" t="s">
        <v>53</v>
      </c>
      <c r="AC576" t="s">
        <v>1231</v>
      </c>
      <c r="AD576">
        <v>101</v>
      </c>
      <c r="AE576" t="s">
        <v>1232</v>
      </c>
      <c r="AF576">
        <v>0</v>
      </c>
      <c r="AG576" s="136">
        <f t="shared" si="8"/>
        <v>0</v>
      </c>
      <c r="AH576">
        <v>0</v>
      </c>
      <c r="AI576">
        <v>0</v>
      </c>
      <c r="AJ576">
        <v>0</v>
      </c>
      <c r="AK576">
        <v>0</v>
      </c>
      <c r="AL576">
        <v>0</v>
      </c>
    </row>
    <row r="577" spans="1:38">
      <c r="A577" t="s">
        <v>46</v>
      </c>
      <c r="B577" t="s">
        <v>47</v>
      </c>
      <c r="C577">
        <v>1000730</v>
      </c>
      <c r="D577" t="s">
        <v>1222</v>
      </c>
      <c r="E577">
        <v>6508607181</v>
      </c>
      <c r="F577">
        <v>12</v>
      </c>
      <c r="G577">
        <v>2001</v>
      </c>
      <c r="H577" t="s">
        <v>1223</v>
      </c>
      <c r="I577">
        <v>49</v>
      </c>
      <c r="J577" t="s">
        <v>1224</v>
      </c>
      <c r="K577" t="s">
        <v>1225</v>
      </c>
      <c r="L577">
        <v>490604004</v>
      </c>
      <c r="M577">
        <v>1257819</v>
      </c>
      <c r="N577" t="s">
        <v>1226</v>
      </c>
      <c r="O577" t="s">
        <v>1368</v>
      </c>
      <c r="P577">
        <v>1</v>
      </c>
      <c r="Q577" t="s">
        <v>103</v>
      </c>
      <c r="R577">
        <v>1</v>
      </c>
      <c r="S577">
        <v>1</v>
      </c>
      <c r="T577">
        <v>0</v>
      </c>
      <c r="U577" t="s">
        <v>1228</v>
      </c>
      <c r="V577" t="s">
        <v>1371</v>
      </c>
      <c r="W577" t="s">
        <v>1233</v>
      </c>
      <c r="X577">
        <v>0</v>
      </c>
      <c r="Y577" t="s">
        <v>103</v>
      </c>
      <c r="Z577">
        <v>0</v>
      </c>
      <c r="AA577" t="s">
        <v>1228</v>
      </c>
      <c r="AB577" t="s">
        <v>53</v>
      </c>
      <c r="AC577" t="s">
        <v>1231</v>
      </c>
      <c r="AD577">
        <v>101</v>
      </c>
      <c r="AE577" t="s">
        <v>1232</v>
      </c>
      <c r="AF577">
        <v>0</v>
      </c>
      <c r="AG577" s="136">
        <f t="shared" si="8"/>
        <v>0</v>
      </c>
      <c r="AH577">
        <v>0</v>
      </c>
      <c r="AI577">
        <v>0</v>
      </c>
      <c r="AJ577">
        <v>0</v>
      </c>
      <c r="AK577">
        <v>0</v>
      </c>
      <c r="AL577">
        <v>0</v>
      </c>
    </row>
    <row r="578" spans="1:38">
      <c r="A578" t="s">
        <v>46</v>
      </c>
      <c r="B578" t="s">
        <v>47</v>
      </c>
      <c r="C578">
        <v>1000730</v>
      </c>
      <c r="D578" t="s">
        <v>1234</v>
      </c>
      <c r="E578">
        <v>6508608808</v>
      </c>
      <c r="F578">
        <v>10</v>
      </c>
      <c r="G578">
        <v>2001</v>
      </c>
      <c r="H578" t="s">
        <v>1223</v>
      </c>
      <c r="I578">
        <v>57</v>
      </c>
      <c r="J578" t="s">
        <v>1224</v>
      </c>
      <c r="K578" t="s">
        <v>1235</v>
      </c>
      <c r="L578">
        <v>570301003</v>
      </c>
      <c r="M578">
        <v>1206928</v>
      </c>
      <c r="N578" t="s">
        <v>389</v>
      </c>
      <c r="O578" t="s">
        <v>1370</v>
      </c>
      <c r="P578">
        <v>15</v>
      </c>
      <c r="Q578" t="s">
        <v>1240</v>
      </c>
      <c r="R578">
        <v>115</v>
      </c>
      <c r="S578">
        <v>1</v>
      </c>
      <c r="T578" s="10">
        <v>12519.36</v>
      </c>
      <c r="U578" t="s">
        <v>1228</v>
      </c>
      <c r="V578" t="s">
        <v>1373</v>
      </c>
      <c r="W578" t="s">
        <v>1373</v>
      </c>
      <c r="X578">
        <v>15</v>
      </c>
      <c r="Y578" t="s">
        <v>1240</v>
      </c>
      <c r="Z578" s="10">
        <v>12519.36</v>
      </c>
      <c r="AA578" t="s">
        <v>1228</v>
      </c>
      <c r="AB578" t="s">
        <v>53</v>
      </c>
      <c r="AC578" t="s">
        <v>1231</v>
      </c>
      <c r="AD578">
        <v>101</v>
      </c>
      <c r="AE578" t="s">
        <v>1232</v>
      </c>
      <c r="AF578" s="10">
        <v>12519.36</v>
      </c>
      <c r="AG578" s="136">
        <f t="shared" si="8"/>
        <v>1251936</v>
      </c>
      <c r="AH578" s="10">
        <v>12519.36</v>
      </c>
      <c r="AI578">
        <v>0</v>
      </c>
      <c r="AJ578">
        <v>0</v>
      </c>
      <c r="AK578">
        <v>0</v>
      </c>
      <c r="AL578">
        <v>0</v>
      </c>
    </row>
    <row r="579" spans="1:38">
      <c r="A579" t="s">
        <v>46</v>
      </c>
      <c r="B579" t="s">
        <v>47</v>
      </c>
      <c r="C579">
        <v>1000730</v>
      </c>
      <c r="D579" t="s">
        <v>1234</v>
      </c>
      <c r="E579">
        <v>6508608808</v>
      </c>
      <c r="F579">
        <v>20</v>
      </c>
      <c r="G579">
        <v>2001</v>
      </c>
      <c r="H579" t="s">
        <v>1223</v>
      </c>
      <c r="I579">
        <v>57</v>
      </c>
      <c r="J579" t="s">
        <v>1224</v>
      </c>
      <c r="K579" t="s">
        <v>1235</v>
      </c>
      <c r="L579">
        <v>570301003</v>
      </c>
      <c r="M579">
        <v>1206929</v>
      </c>
      <c r="N579" t="s">
        <v>390</v>
      </c>
      <c r="O579" t="s">
        <v>1370</v>
      </c>
      <c r="P579">
        <v>13</v>
      </c>
      <c r="Q579" t="s">
        <v>1240</v>
      </c>
      <c r="R579">
        <v>48</v>
      </c>
      <c r="S579">
        <v>1</v>
      </c>
      <c r="T579" s="10">
        <v>8584.24</v>
      </c>
      <c r="U579" t="s">
        <v>1228</v>
      </c>
      <c r="V579" t="s">
        <v>1373</v>
      </c>
      <c r="W579" t="s">
        <v>1373</v>
      </c>
      <c r="X579">
        <v>13</v>
      </c>
      <c r="Y579" t="s">
        <v>1240</v>
      </c>
      <c r="Z579" s="10">
        <v>8584.24</v>
      </c>
      <c r="AA579" t="s">
        <v>1228</v>
      </c>
      <c r="AB579" t="s">
        <v>53</v>
      </c>
      <c r="AC579" t="s">
        <v>1231</v>
      </c>
      <c r="AD579">
        <v>101</v>
      </c>
      <c r="AE579" t="s">
        <v>1232</v>
      </c>
      <c r="AF579" s="10">
        <v>8584.24</v>
      </c>
      <c r="AG579" s="136">
        <f t="shared" ref="AG579:AG642" si="9">+AF579*100</f>
        <v>858424</v>
      </c>
      <c r="AH579" s="10">
        <v>8584.24</v>
      </c>
      <c r="AI579">
        <v>0</v>
      </c>
      <c r="AJ579">
        <v>0</v>
      </c>
      <c r="AK579">
        <v>0</v>
      </c>
      <c r="AL579">
        <v>0</v>
      </c>
    </row>
    <row r="580" spans="1:38">
      <c r="A580" t="s">
        <v>46</v>
      </c>
      <c r="B580" t="s">
        <v>47</v>
      </c>
      <c r="C580">
        <v>1000730</v>
      </c>
      <c r="D580" t="s">
        <v>1234</v>
      </c>
      <c r="E580">
        <v>6508608808</v>
      </c>
      <c r="F580">
        <v>30</v>
      </c>
      <c r="G580">
        <v>2001</v>
      </c>
      <c r="H580" t="s">
        <v>1223</v>
      </c>
      <c r="I580">
        <v>57</v>
      </c>
      <c r="J580" t="s">
        <v>1224</v>
      </c>
      <c r="K580" t="s">
        <v>1235</v>
      </c>
      <c r="L580">
        <v>570301003</v>
      </c>
      <c r="M580">
        <v>1206930</v>
      </c>
      <c r="N580" t="s">
        <v>391</v>
      </c>
      <c r="O580" t="s">
        <v>1370</v>
      </c>
      <c r="P580">
        <v>4</v>
      </c>
      <c r="Q580" t="s">
        <v>1240</v>
      </c>
      <c r="R580">
        <v>95</v>
      </c>
      <c r="S580">
        <v>1</v>
      </c>
      <c r="T580" s="10">
        <v>3429.12</v>
      </c>
      <c r="U580" t="s">
        <v>1228</v>
      </c>
      <c r="V580" t="s">
        <v>1373</v>
      </c>
      <c r="W580" t="s">
        <v>1373</v>
      </c>
      <c r="X580">
        <v>4</v>
      </c>
      <c r="Y580" t="s">
        <v>1240</v>
      </c>
      <c r="Z580" s="10">
        <v>3429.12</v>
      </c>
      <c r="AA580" t="s">
        <v>1228</v>
      </c>
      <c r="AB580" t="s">
        <v>53</v>
      </c>
      <c r="AC580" t="s">
        <v>1231</v>
      </c>
      <c r="AD580">
        <v>101</v>
      </c>
      <c r="AE580" t="s">
        <v>1232</v>
      </c>
      <c r="AF580" s="10">
        <v>3429.12</v>
      </c>
      <c r="AG580" s="136">
        <f t="shared" si="9"/>
        <v>342912</v>
      </c>
      <c r="AH580" s="10">
        <v>3429.12</v>
      </c>
      <c r="AI580">
        <v>0</v>
      </c>
      <c r="AJ580">
        <v>0</v>
      </c>
      <c r="AK580">
        <v>0</v>
      </c>
      <c r="AL580">
        <v>0</v>
      </c>
    </row>
    <row r="581" spans="1:38">
      <c r="A581" t="s">
        <v>46</v>
      </c>
      <c r="B581" t="s">
        <v>47</v>
      </c>
      <c r="C581">
        <v>1000730</v>
      </c>
      <c r="D581" t="s">
        <v>1234</v>
      </c>
      <c r="E581">
        <v>6508608808</v>
      </c>
      <c r="F581">
        <v>40</v>
      </c>
      <c r="G581">
        <v>2001</v>
      </c>
      <c r="H581" t="s">
        <v>1223</v>
      </c>
      <c r="I581">
        <v>57</v>
      </c>
      <c r="J581" t="s">
        <v>1224</v>
      </c>
      <c r="K581" t="s">
        <v>1235</v>
      </c>
      <c r="L581">
        <v>570301003</v>
      </c>
      <c r="M581">
        <v>1206931</v>
      </c>
      <c r="N581" t="s">
        <v>385</v>
      </c>
      <c r="O581" t="s">
        <v>1370</v>
      </c>
      <c r="P581">
        <v>12</v>
      </c>
      <c r="Q581" t="s">
        <v>1240</v>
      </c>
      <c r="R581">
        <v>48</v>
      </c>
      <c r="S581">
        <v>1</v>
      </c>
      <c r="T581" s="10">
        <v>7094.48</v>
      </c>
      <c r="U581" t="s">
        <v>1228</v>
      </c>
      <c r="V581" t="s">
        <v>1373</v>
      </c>
      <c r="W581" t="s">
        <v>1373</v>
      </c>
      <c r="X581">
        <v>12</v>
      </c>
      <c r="Y581" t="s">
        <v>1240</v>
      </c>
      <c r="Z581" s="10">
        <v>7094.48</v>
      </c>
      <c r="AA581" t="s">
        <v>1228</v>
      </c>
      <c r="AB581" t="s">
        <v>53</v>
      </c>
      <c r="AC581" t="s">
        <v>1231</v>
      </c>
      <c r="AD581">
        <v>101</v>
      </c>
      <c r="AE581" t="s">
        <v>1232</v>
      </c>
      <c r="AF581" s="10">
        <v>7094.48</v>
      </c>
      <c r="AG581" s="136">
        <f t="shared" si="9"/>
        <v>709448</v>
      </c>
      <c r="AH581" s="10">
        <v>7094.48</v>
      </c>
      <c r="AI581">
        <v>0</v>
      </c>
      <c r="AJ581">
        <v>0</v>
      </c>
      <c r="AK581">
        <v>0</v>
      </c>
      <c r="AL581">
        <v>0</v>
      </c>
    </row>
    <row r="582" spans="1:38">
      <c r="A582" t="s">
        <v>46</v>
      </c>
      <c r="B582" t="s">
        <v>47</v>
      </c>
      <c r="C582">
        <v>1000730</v>
      </c>
      <c r="D582" t="s">
        <v>1234</v>
      </c>
      <c r="E582">
        <v>6508608808</v>
      </c>
      <c r="F582">
        <v>50</v>
      </c>
      <c r="G582">
        <v>2001</v>
      </c>
      <c r="H582" t="s">
        <v>1223</v>
      </c>
      <c r="I582">
        <v>57</v>
      </c>
      <c r="J582" t="s">
        <v>1224</v>
      </c>
      <c r="K582" t="s">
        <v>1235</v>
      </c>
      <c r="L582">
        <v>570301003</v>
      </c>
      <c r="M582">
        <v>1206932</v>
      </c>
      <c r="N582" t="s">
        <v>386</v>
      </c>
      <c r="O582" t="s">
        <v>1370</v>
      </c>
      <c r="P582">
        <v>7</v>
      </c>
      <c r="Q582" t="s">
        <v>1240</v>
      </c>
      <c r="R582">
        <v>50</v>
      </c>
      <c r="S582">
        <v>1</v>
      </c>
      <c r="T582" s="10">
        <v>4290.72</v>
      </c>
      <c r="U582" t="s">
        <v>1228</v>
      </c>
      <c r="V582" t="s">
        <v>1373</v>
      </c>
      <c r="W582" t="s">
        <v>1373</v>
      </c>
      <c r="X582">
        <v>7</v>
      </c>
      <c r="Y582" t="s">
        <v>1240</v>
      </c>
      <c r="Z582" s="10">
        <v>4290.72</v>
      </c>
      <c r="AA582" t="s">
        <v>1228</v>
      </c>
      <c r="AB582" t="s">
        <v>53</v>
      </c>
      <c r="AC582" t="s">
        <v>1231</v>
      </c>
      <c r="AD582">
        <v>101</v>
      </c>
      <c r="AE582" t="s">
        <v>1232</v>
      </c>
      <c r="AF582" s="10">
        <v>4290.72</v>
      </c>
      <c r="AG582" s="136">
        <f t="shared" si="9"/>
        <v>429072</v>
      </c>
      <c r="AH582" s="10">
        <v>4290.72</v>
      </c>
      <c r="AI582">
        <v>0</v>
      </c>
      <c r="AJ582">
        <v>0</v>
      </c>
      <c r="AK582">
        <v>0</v>
      </c>
      <c r="AL582">
        <v>0</v>
      </c>
    </row>
    <row r="583" spans="1:38">
      <c r="A583" t="s">
        <v>46</v>
      </c>
      <c r="B583" t="s">
        <v>47</v>
      </c>
      <c r="C583">
        <v>1000730</v>
      </c>
      <c r="D583" t="s">
        <v>1234</v>
      </c>
      <c r="E583">
        <v>6508608808</v>
      </c>
      <c r="F583">
        <v>60</v>
      </c>
      <c r="G583">
        <v>2001</v>
      </c>
      <c r="H583" t="s">
        <v>1223</v>
      </c>
      <c r="I583">
        <v>57</v>
      </c>
      <c r="J583" t="s">
        <v>1224</v>
      </c>
      <c r="K583" t="s">
        <v>1235</v>
      </c>
      <c r="L583">
        <v>570301003</v>
      </c>
      <c r="M583">
        <v>1206933</v>
      </c>
      <c r="N583" t="s">
        <v>387</v>
      </c>
      <c r="O583" t="s">
        <v>1370</v>
      </c>
      <c r="P583">
        <v>1</v>
      </c>
      <c r="Q583" t="s">
        <v>1240</v>
      </c>
      <c r="R583">
        <v>176</v>
      </c>
      <c r="S583">
        <v>1</v>
      </c>
      <c r="T583">
        <v>831.28</v>
      </c>
      <c r="U583" t="s">
        <v>1228</v>
      </c>
      <c r="V583" t="s">
        <v>1373</v>
      </c>
      <c r="W583" t="s">
        <v>1373</v>
      </c>
      <c r="X583">
        <v>1</v>
      </c>
      <c r="Y583" t="s">
        <v>1240</v>
      </c>
      <c r="Z583">
        <v>831.28</v>
      </c>
      <c r="AA583" t="s">
        <v>1228</v>
      </c>
      <c r="AB583" t="s">
        <v>53</v>
      </c>
      <c r="AC583" t="s">
        <v>1231</v>
      </c>
      <c r="AD583">
        <v>101</v>
      </c>
      <c r="AE583" t="s">
        <v>1232</v>
      </c>
      <c r="AF583">
        <v>831.28</v>
      </c>
      <c r="AG583" s="136">
        <f t="shared" si="9"/>
        <v>83128</v>
      </c>
      <c r="AH583">
        <v>831.28</v>
      </c>
      <c r="AI583">
        <v>0</v>
      </c>
      <c r="AJ583">
        <v>0</v>
      </c>
      <c r="AK583">
        <v>0</v>
      </c>
      <c r="AL583">
        <v>0</v>
      </c>
    </row>
    <row r="584" spans="1:38">
      <c r="A584" t="s">
        <v>46</v>
      </c>
      <c r="B584" t="s">
        <v>47</v>
      </c>
      <c r="C584">
        <v>1000730</v>
      </c>
      <c r="D584" t="s">
        <v>1234</v>
      </c>
      <c r="E584">
        <v>6508608808</v>
      </c>
      <c r="F584">
        <v>70</v>
      </c>
      <c r="G584">
        <v>2001</v>
      </c>
      <c r="H584" t="s">
        <v>1223</v>
      </c>
      <c r="I584">
        <v>57</v>
      </c>
      <c r="J584" t="s">
        <v>1224</v>
      </c>
      <c r="K584" t="s">
        <v>1235</v>
      </c>
      <c r="L584">
        <v>570301003</v>
      </c>
      <c r="M584">
        <v>1252546</v>
      </c>
      <c r="N584" t="s">
        <v>1247</v>
      </c>
      <c r="O584" t="s">
        <v>1370</v>
      </c>
      <c r="P584">
        <v>1</v>
      </c>
      <c r="Q584" t="s">
        <v>1240</v>
      </c>
      <c r="R584">
        <v>24</v>
      </c>
      <c r="S584">
        <v>1</v>
      </c>
      <c r="T584" s="10">
        <v>1449.36</v>
      </c>
      <c r="U584" t="s">
        <v>1228</v>
      </c>
      <c r="V584" t="s">
        <v>1373</v>
      </c>
      <c r="W584" t="s">
        <v>1373</v>
      </c>
      <c r="X584">
        <v>1</v>
      </c>
      <c r="Y584" t="s">
        <v>1240</v>
      </c>
      <c r="Z584" s="10">
        <v>1449.36</v>
      </c>
      <c r="AA584" t="s">
        <v>1228</v>
      </c>
      <c r="AB584" t="s">
        <v>53</v>
      </c>
      <c r="AC584" t="s">
        <v>1231</v>
      </c>
      <c r="AD584">
        <v>101</v>
      </c>
      <c r="AE584" t="s">
        <v>1232</v>
      </c>
      <c r="AF584" s="10">
        <v>1449.36</v>
      </c>
      <c r="AG584" s="136">
        <f t="shared" si="9"/>
        <v>144936</v>
      </c>
      <c r="AH584" s="10">
        <v>1449.36</v>
      </c>
      <c r="AI584">
        <v>0</v>
      </c>
      <c r="AJ584">
        <v>0</v>
      </c>
      <c r="AK584">
        <v>0</v>
      </c>
      <c r="AL584">
        <v>0</v>
      </c>
    </row>
    <row r="585" spans="1:38">
      <c r="A585" t="s">
        <v>46</v>
      </c>
      <c r="B585" t="s">
        <v>47</v>
      </c>
      <c r="C585">
        <v>1000730</v>
      </c>
      <c r="D585" t="s">
        <v>1234</v>
      </c>
      <c r="E585">
        <v>6508608808</v>
      </c>
      <c r="F585">
        <v>80</v>
      </c>
      <c r="G585">
        <v>2001</v>
      </c>
      <c r="H585" t="s">
        <v>1223</v>
      </c>
      <c r="I585">
        <v>57</v>
      </c>
      <c r="J585" t="s">
        <v>1224</v>
      </c>
      <c r="K585" t="s">
        <v>1235</v>
      </c>
      <c r="L585">
        <v>570301003</v>
      </c>
      <c r="M585">
        <v>1252549</v>
      </c>
      <c r="N585" t="s">
        <v>1248</v>
      </c>
      <c r="O585" t="s">
        <v>1370</v>
      </c>
      <c r="P585">
        <v>2</v>
      </c>
      <c r="Q585" t="s">
        <v>1240</v>
      </c>
      <c r="R585">
        <v>35</v>
      </c>
      <c r="S585">
        <v>1</v>
      </c>
      <c r="T585" s="10">
        <v>2831.5</v>
      </c>
      <c r="U585" t="s">
        <v>1228</v>
      </c>
      <c r="V585" t="s">
        <v>1373</v>
      </c>
      <c r="W585" t="s">
        <v>1373</v>
      </c>
      <c r="X585">
        <v>2</v>
      </c>
      <c r="Y585" t="s">
        <v>1240</v>
      </c>
      <c r="Z585" s="10">
        <v>2831.5</v>
      </c>
      <c r="AA585" t="s">
        <v>1228</v>
      </c>
      <c r="AB585" t="s">
        <v>53</v>
      </c>
      <c r="AC585" t="s">
        <v>1231</v>
      </c>
      <c r="AD585">
        <v>101</v>
      </c>
      <c r="AE585" t="s">
        <v>1232</v>
      </c>
      <c r="AF585" s="10">
        <v>2831.5</v>
      </c>
      <c r="AG585" s="136">
        <f t="shared" si="9"/>
        <v>283150</v>
      </c>
      <c r="AH585" s="10">
        <v>2831.5</v>
      </c>
      <c r="AI585">
        <v>0</v>
      </c>
      <c r="AJ585">
        <v>0</v>
      </c>
      <c r="AK585">
        <v>0</v>
      </c>
      <c r="AL585">
        <v>0</v>
      </c>
    </row>
    <row r="586" spans="1:38">
      <c r="A586" t="s">
        <v>46</v>
      </c>
      <c r="B586" t="s">
        <v>47</v>
      </c>
      <c r="C586">
        <v>1000730</v>
      </c>
      <c r="D586" t="s">
        <v>1222</v>
      </c>
      <c r="E586">
        <v>6508616969</v>
      </c>
      <c r="F586">
        <v>10</v>
      </c>
      <c r="G586">
        <v>2001</v>
      </c>
      <c r="H586" t="s">
        <v>1223</v>
      </c>
      <c r="I586">
        <v>49</v>
      </c>
      <c r="J586" t="s">
        <v>1224</v>
      </c>
      <c r="K586" t="s">
        <v>1225</v>
      </c>
      <c r="L586">
        <v>490604004</v>
      </c>
      <c r="M586">
        <v>1257819</v>
      </c>
      <c r="N586" t="s">
        <v>1226</v>
      </c>
      <c r="O586" t="s">
        <v>1371</v>
      </c>
      <c r="P586">
        <v>1</v>
      </c>
      <c r="Q586" t="s">
        <v>103</v>
      </c>
      <c r="R586">
        <v>27</v>
      </c>
      <c r="S586">
        <v>1</v>
      </c>
      <c r="T586" s="10">
        <v>3240</v>
      </c>
      <c r="U586" t="s">
        <v>1228</v>
      </c>
      <c r="V586" t="s">
        <v>1374</v>
      </c>
      <c r="W586" t="s">
        <v>1375</v>
      </c>
      <c r="X586">
        <v>1</v>
      </c>
      <c r="Y586" t="s">
        <v>103</v>
      </c>
      <c r="Z586" s="10">
        <v>3240</v>
      </c>
      <c r="AA586" t="s">
        <v>1228</v>
      </c>
      <c r="AB586" t="s">
        <v>53</v>
      </c>
      <c r="AC586" t="s">
        <v>1231</v>
      </c>
      <c r="AD586">
        <v>101</v>
      </c>
      <c r="AE586" t="s">
        <v>1232</v>
      </c>
      <c r="AF586" s="10">
        <v>3240</v>
      </c>
      <c r="AG586" s="136">
        <f t="shared" si="9"/>
        <v>324000</v>
      </c>
      <c r="AH586" s="10">
        <v>3240</v>
      </c>
      <c r="AI586">
        <v>0</v>
      </c>
      <c r="AJ586">
        <v>0</v>
      </c>
      <c r="AK586">
        <v>0</v>
      </c>
      <c r="AL586">
        <v>0</v>
      </c>
    </row>
    <row r="587" spans="1:38">
      <c r="A587" t="s">
        <v>46</v>
      </c>
      <c r="B587" t="s">
        <v>47</v>
      </c>
      <c r="C587">
        <v>1000730</v>
      </c>
      <c r="D587" t="s">
        <v>1222</v>
      </c>
      <c r="E587">
        <v>6508616969</v>
      </c>
      <c r="F587">
        <v>11</v>
      </c>
      <c r="G587">
        <v>2001</v>
      </c>
      <c r="H587" t="s">
        <v>1223</v>
      </c>
      <c r="I587">
        <v>49</v>
      </c>
      <c r="J587" t="s">
        <v>1224</v>
      </c>
      <c r="K587" t="s">
        <v>1225</v>
      </c>
      <c r="L587">
        <v>490604004</v>
      </c>
      <c r="M587">
        <v>1257819</v>
      </c>
      <c r="N587" t="s">
        <v>1226</v>
      </c>
      <c r="O587" t="s">
        <v>1371</v>
      </c>
      <c r="P587">
        <v>1</v>
      </c>
      <c r="Q587" t="s">
        <v>103</v>
      </c>
      <c r="R587">
        <v>1</v>
      </c>
      <c r="S587">
        <v>1</v>
      </c>
      <c r="T587">
        <v>0</v>
      </c>
      <c r="U587" t="s">
        <v>1228</v>
      </c>
      <c r="V587" t="s">
        <v>1374</v>
      </c>
      <c r="W587" t="s">
        <v>1233</v>
      </c>
      <c r="X587">
        <v>0</v>
      </c>
      <c r="Y587" t="s">
        <v>103</v>
      </c>
      <c r="Z587">
        <v>0</v>
      </c>
      <c r="AA587" t="s">
        <v>1228</v>
      </c>
      <c r="AB587" t="s">
        <v>53</v>
      </c>
      <c r="AC587" t="s">
        <v>1231</v>
      </c>
      <c r="AD587">
        <v>101</v>
      </c>
      <c r="AE587" t="s">
        <v>1232</v>
      </c>
      <c r="AF587">
        <v>0</v>
      </c>
      <c r="AG587" s="136">
        <f t="shared" si="9"/>
        <v>0</v>
      </c>
      <c r="AH587">
        <v>0</v>
      </c>
      <c r="AI587">
        <v>0</v>
      </c>
      <c r="AJ587">
        <v>0</v>
      </c>
      <c r="AK587">
        <v>0</v>
      </c>
      <c r="AL587">
        <v>0</v>
      </c>
    </row>
    <row r="588" spans="1:38">
      <c r="A588" t="s">
        <v>46</v>
      </c>
      <c r="B588" t="s">
        <v>47</v>
      </c>
      <c r="C588">
        <v>1000730</v>
      </c>
      <c r="D588" t="s">
        <v>1234</v>
      </c>
      <c r="E588">
        <v>6508619412</v>
      </c>
      <c r="F588">
        <v>10</v>
      </c>
      <c r="G588">
        <v>2001</v>
      </c>
      <c r="H588" t="s">
        <v>1223</v>
      </c>
      <c r="I588">
        <v>57</v>
      </c>
      <c r="J588" t="s">
        <v>1224</v>
      </c>
      <c r="K588" t="s">
        <v>1235</v>
      </c>
      <c r="L588">
        <v>570301003</v>
      </c>
      <c r="M588">
        <v>107162</v>
      </c>
      <c r="N588" t="s">
        <v>1236</v>
      </c>
      <c r="O588" t="s">
        <v>1373</v>
      </c>
      <c r="P588">
        <v>2</v>
      </c>
      <c r="Q588" t="s">
        <v>110</v>
      </c>
      <c r="R588">
        <v>14</v>
      </c>
      <c r="S588">
        <v>1</v>
      </c>
      <c r="T588" s="10">
        <v>2301.04</v>
      </c>
      <c r="U588" t="s">
        <v>1228</v>
      </c>
      <c r="V588" t="s">
        <v>1376</v>
      </c>
      <c r="W588" t="s">
        <v>1377</v>
      </c>
      <c r="X588">
        <v>2</v>
      </c>
      <c r="Y588" t="s">
        <v>110</v>
      </c>
      <c r="Z588" s="10">
        <v>2301.04</v>
      </c>
      <c r="AA588" t="s">
        <v>1228</v>
      </c>
      <c r="AB588" t="s">
        <v>53</v>
      </c>
      <c r="AC588" t="s">
        <v>1231</v>
      </c>
      <c r="AD588">
        <v>101</v>
      </c>
      <c r="AE588" t="s">
        <v>1232</v>
      </c>
      <c r="AF588" s="10">
        <v>2301.04</v>
      </c>
      <c r="AG588" s="136">
        <f t="shared" si="9"/>
        <v>230104</v>
      </c>
      <c r="AH588" s="10">
        <v>2301.04</v>
      </c>
      <c r="AI588">
        <v>0</v>
      </c>
      <c r="AJ588">
        <v>0</v>
      </c>
      <c r="AK588">
        <v>0</v>
      </c>
      <c r="AL588">
        <v>0</v>
      </c>
    </row>
    <row r="589" spans="1:38">
      <c r="A589" t="s">
        <v>46</v>
      </c>
      <c r="B589" t="s">
        <v>47</v>
      </c>
      <c r="C589">
        <v>1000730</v>
      </c>
      <c r="D589" t="s">
        <v>1234</v>
      </c>
      <c r="E589">
        <v>6508619412</v>
      </c>
      <c r="F589">
        <v>20</v>
      </c>
      <c r="G589">
        <v>2001</v>
      </c>
      <c r="H589" t="s">
        <v>1223</v>
      </c>
      <c r="I589">
        <v>57</v>
      </c>
      <c r="J589" t="s">
        <v>1224</v>
      </c>
      <c r="K589" t="s">
        <v>1235</v>
      </c>
      <c r="L589">
        <v>570301003</v>
      </c>
      <c r="M589">
        <v>225516</v>
      </c>
      <c r="N589" t="s">
        <v>1238</v>
      </c>
      <c r="O589" t="s">
        <v>1373</v>
      </c>
      <c r="P589">
        <v>1</v>
      </c>
      <c r="Q589" t="s">
        <v>110</v>
      </c>
      <c r="R589">
        <v>21</v>
      </c>
      <c r="S589">
        <v>1</v>
      </c>
      <c r="T589" s="10">
        <v>1504.44</v>
      </c>
      <c r="U589" t="s">
        <v>1228</v>
      </c>
      <c r="V589" t="s">
        <v>1376</v>
      </c>
      <c r="W589" t="s">
        <v>1377</v>
      </c>
      <c r="X589">
        <v>1</v>
      </c>
      <c r="Y589" t="s">
        <v>110</v>
      </c>
      <c r="Z589" s="10">
        <v>1504.44</v>
      </c>
      <c r="AA589" t="s">
        <v>1228</v>
      </c>
      <c r="AB589" t="s">
        <v>53</v>
      </c>
      <c r="AC589" t="s">
        <v>1231</v>
      </c>
      <c r="AD589">
        <v>101</v>
      </c>
      <c r="AE589" t="s">
        <v>1232</v>
      </c>
      <c r="AF589" s="10">
        <v>1504.44</v>
      </c>
      <c r="AG589" s="136">
        <f t="shared" si="9"/>
        <v>150444</v>
      </c>
      <c r="AH589" s="10">
        <v>1504.44</v>
      </c>
      <c r="AI589">
        <v>0</v>
      </c>
      <c r="AJ589">
        <v>0</v>
      </c>
      <c r="AK589">
        <v>0</v>
      </c>
      <c r="AL589">
        <v>0</v>
      </c>
    </row>
    <row r="590" spans="1:38">
      <c r="A590" t="s">
        <v>46</v>
      </c>
      <c r="B590" t="s">
        <v>47</v>
      </c>
      <c r="C590">
        <v>1000730</v>
      </c>
      <c r="D590" t="s">
        <v>1234</v>
      </c>
      <c r="E590">
        <v>6508619412</v>
      </c>
      <c r="F590">
        <v>30</v>
      </c>
      <c r="G590">
        <v>2001</v>
      </c>
      <c r="H590" t="s">
        <v>1223</v>
      </c>
      <c r="I590">
        <v>57</v>
      </c>
      <c r="J590" t="s">
        <v>1224</v>
      </c>
      <c r="K590" t="s">
        <v>1235</v>
      </c>
      <c r="L590">
        <v>570301003</v>
      </c>
      <c r="M590">
        <v>1206928</v>
      </c>
      <c r="N590" t="s">
        <v>389</v>
      </c>
      <c r="O590" t="s">
        <v>1373</v>
      </c>
      <c r="P590">
        <v>32</v>
      </c>
      <c r="Q590" t="s">
        <v>1240</v>
      </c>
      <c r="R590">
        <v>115</v>
      </c>
      <c r="S590">
        <v>1</v>
      </c>
      <c r="T590" s="10">
        <v>26707.97</v>
      </c>
      <c r="U590" t="s">
        <v>1228</v>
      </c>
      <c r="V590" t="s">
        <v>1376</v>
      </c>
      <c r="W590" t="s">
        <v>1377</v>
      </c>
      <c r="X590">
        <v>32</v>
      </c>
      <c r="Y590" t="s">
        <v>1240</v>
      </c>
      <c r="Z590" s="10">
        <v>26707.97</v>
      </c>
      <c r="AA590" t="s">
        <v>1228</v>
      </c>
      <c r="AB590" t="s">
        <v>53</v>
      </c>
      <c r="AC590" t="s">
        <v>1231</v>
      </c>
      <c r="AD590">
        <v>101</v>
      </c>
      <c r="AE590" t="s">
        <v>1232</v>
      </c>
      <c r="AF590" s="10">
        <v>26707.97</v>
      </c>
      <c r="AG590" s="136">
        <f t="shared" si="9"/>
        <v>2670797</v>
      </c>
      <c r="AH590" s="10">
        <v>26707.97</v>
      </c>
      <c r="AI590">
        <v>0</v>
      </c>
      <c r="AJ590">
        <v>0</v>
      </c>
      <c r="AK590">
        <v>0</v>
      </c>
      <c r="AL590">
        <v>0</v>
      </c>
    </row>
    <row r="591" spans="1:38">
      <c r="A591" t="s">
        <v>46</v>
      </c>
      <c r="B591" t="s">
        <v>47</v>
      </c>
      <c r="C591">
        <v>1000730</v>
      </c>
      <c r="D591" t="s">
        <v>1234</v>
      </c>
      <c r="E591">
        <v>6508619412</v>
      </c>
      <c r="F591">
        <v>40</v>
      </c>
      <c r="G591">
        <v>2001</v>
      </c>
      <c r="H591" t="s">
        <v>1223</v>
      </c>
      <c r="I591">
        <v>57</v>
      </c>
      <c r="J591" t="s">
        <v>1224</v>
      </c>
      <c r="K591" t="s">
        <v>1235</v>
      </c>
      <c r="L591">
        <v>570301003</v>
      </c>
      <c r="M591">
        <v>1206929</v>
      </c>
      <c r="N591" t="s">
        <v>390</v>
      </c>
      <c r="O591" t="s">
        <v>1373</v>
      </c>
      <c r="P591">
        <v>31</v>
      </c>
      <c r="Q591" t="s">
        <v>1240</v>
      </c>
      <c r="R591">
        <v>48</v>
      </c>
      <c r="S591">
        <v>1</v>
      </c>
      <c r="T591" s="10">
        <v>20470.12</v>
      </c>
      <c r="U591" t="s">
        <v>1228</v>
      </c>
      <c r="V591" t="s">
        <v>1376</v>
      </c>
      <c r="W591" t="s">
        <v>1377</v>
      </c>
      <c r="X591">
        <v>31</v>
      </c>
      <c r="Y591" t="s">
        <v>1240</v>
      </c>
      <c r="Z591" s="10">
        <v>20470.12</v>
      </c>
      <c r="AA591" t="s">
        <v>1228</v>
      </c>
      <c r="AB591" t="s">
        <v>53</v>
      </c>
      <c r="AC591" t="s">
        <v>1231</v>
      </c>
      <c r="AD591">
        <v>101</v>
      </c>
      <c r="AE591" t="s">
        <v>1232</v>
      </c>
      <c r="AF591" s="10">
        <v>20470.12</v>
      </c>
      <c r="AG591" s="136">
        <f t="shared" si="9"/>
        <v>2047012</v>
      </c>
      <c r="AH591" s="10">
        <v>20470.12</v>
      </c>
      <c r="AI591">
        <v>0</v>
      </c>
      <c r="AJ591">
        <v>0</v>
      </c>
      <c r="AK591">
        <v>0</v>
      </c>
      <c r="AL591">
        <v>0</v>
      </c>
    </row>
    <row r="592" spans="1:38">
      <c r="A592" t="s">
        <v>46</v>
      </c>
      <c r="B592" t="s">
        <v>47</v>
      </c>
      <c r="C592">
        <v>1000730</v>
      </c>
      <c r="D592" t="s">
        <v>1234</v>
      </c>
      <c r="E592">
        <v>6508619412</v>
      </c>
      <c r="F592">
        <v>50</v>
      </c>
      <c r="G592">
        <v>2001</v>
      </c>
      <c r="H592" t="s">
        <v>1223</v>
      </c>
      <c r="I592">
        <v>57</v>
      </c>
      <c r="J592" t="s">
        <v>1224</v>
      </c>
      <c r="K592" t="s">
        <v>1235</v>
      </c>
      <c r="L592">
        <v>570301003</v>
      </c>
      <c r="M592">
        <v>1206930</v>
      </c>
      <c r="N592" t="s">
        <v>391</v>
      </c>
      <c r="O592" t="s">
        <v>1373</v>
      </c>
      <c r="P592">
        <v>10</v>
      </c>
      <c r="Q592" t="s">
        <v>1240</v>
      </c>
      <c r="R592">
        <v>95</v>
      </c>
      <c r="S592">
        <v>1</v>
      </c>
      <c r="T592" s="10">
        <v>8572.7999999999993</v>
      </c>
      <c r="U592" t="s">
        <v>1228</v>
      </c>
      <c r="V592" t="s">
        <v>1376</v>
      </c>
      <c r="W592" t="s">
        <v>1377</v>
      </c>
      <c r="X592">
        <v>10</v>
      </c>
      <c r="Y592" t="s">
        <v>1240</v>
      </c>
      <c r="Z592" s="10">
        <v>8572.7999999999993</v>
      </c>
      <c r="AA592" t="s">
        <v>1228</v>
      </c>
      <c r="AB592" t="s">
        <v>53</v>
      </c>
      <c r="AC592" t="s">
        <v>1231</v>
      </c>
      <c r="AD592">
        <v>101</v>
      </c>
      <c r="AE592" t="s">
        <v>1232</v>
      </c>
      <c r="AF592" s="10">
        <v>8572.7999999999993</v>
      </c>
      <c r="AG592" s="136">
        <f t="shared" si="9"/>
        <v>857279.99999999988</v>
      </c>
      <c r="AH592" s="10">
        <v>8572.7999999999993</v>
      </c>
      <c r="AI592">
        <v>0</v>
      </c>
      <c r="AJ592">
        <v>0</v>
      </c>
      <c r="AK592">
        <v>0</v>
      </c>
      <c r="AL592">
        <v>0</v>
      </c>
    </row>
    <row r="593" spans="1:38">
      <c r="A593" t="s">
        <v>46</v>
      </c>
      <c r="B593" t="s">
        <v>47</v>
      </c>
      <c r="C593">
        <v>1000730</v>
      </c>
      <c r="D593" t="s">
        <v>1234</v>
      </c>
      <c r="E593">
        <v>6508619412</v>
      </c>
      <c r="F593">
        <v>60</v>
      </c>
      <c r="G593">
        <v>2001</v>
      </c>
      <c r="H593" t="s">
        <v>1223</v>
      </c>
      <c r="I593">
        <v>57</v>
      </c>
      <c r="J593" t="s">
        <v>1224</v>
      </c>
      <c r="K593" t="s">
        <v>1235</v>
      </c>
      <c r="L593">
        <v>570301003</v>
      </c>
      <c r="M593">
        <v>1206931</v>
      </c>
      <c r="N593" t="s">
        <v>385</v>
      </c>
      <c r="O593" t="s">
        <v>1373</v>
      </c>
      <c r="P593">
        <v>22</v>
      </c>
      <c r="Q593" t="s">
        <v>1240</v>
      </c>
      <c r="R593">
        <v>48</v>
      </c>
      <c r="S593">
        <v>1</v>
      </c>
      <c r="T593" s="10">
        <v>13006.54</v>
      </c>
      <c r="U593" t="s">
        <v>1228</v>
      </c>
      <c r="V593" t="s">
        <v>1376</v>
      </c>
      <c r="W593" t="s">
        <v>1377</v>
      </c>
      <c r="X593">
        <v>22</v>
      </c>
      <c r="Y593" t="s">
        <v>1240</v>
      </c>
      <c r="Z593" s="10">
        <v>13006.54</v>
      </c>
      <c r="AA593" t="s">
        <v>1228</v>
      </c>
      <c r="AB593" t="s">
        <v>53</v>
      </c>
      <c r="AC593" t="s">
        <v>1231</v>
      </c>
      <c r="AD593">
        <v>101</v>
      </c>
      <c r="AE593" t="s">
        <v>1232</v>
      </c>
      <c r="AF593" s="10">
        <v>13006.54</v>
      </c>
      <c r="AG593" s="136">
        <f t="shared" si="9"/>
        <v>1300654</v>
      </c>
      <c r="AH593" s="10">
        <v>13006.54</v>
      </c>
      <c r="AI593">
        <v>0</v>
      </c>
      <c r="AJ593">
        <v>0</v>
      </c>
      <c r="AK593">
        <v>0</v>
      </c>
      <c r="AL593">
        <v>0</v>
      </c>
    </row>
    <row r="594" spans="1:38">
      <c r="A594" t="s">
        <v>46</v>
      </c>
      <c r="B594" t="s">
        <v>47</v>
      </c>
      <c r="C594">
        <v>1000730</v>
      </c>
      <c r="D594" t="s">
        <v>1234</v>
      </c>
      <c r="E594">
        <v>6508619412</v>
      </c>
      <c r="F594">
        <v>70</v>
      </c>
      <c r="G594">
        <v>2001</v>
      </c>
      <c r="H594" t="s">
        <v>1223</v>
      </c>
      <c r="I594">
        <v>57</v>
      </c>
      <c r="J594" t="s">
        <v>1224</v>
      </c>
      <c r="K594" t="s">
        <v>1235</v>
      </c>
      <c r="L594">
        <v>570301003</v>
      </c>
      <c r="M594">
        <v>1206932</v>
      </c>
      <c r="N594" t="s">
        <v>386</v>
      </c>
      <c r="O594" t="s">
        <v>1373</v>
      </c>
      <c r="P594">
        <v>4</v>
      </c>
      <c r="Q594" t="s">
        <v>1240</v>
      </c>
      <c r="R594">
        <v>50</v>
      </c>
      <c r="S594">
        <v>1</v>
      </c>
      <c r="T594" s="10">
        <v>2451.84</v>
      </c>
      <c r="U594" t="s">
        <v>1228</v>
      </c>
      <c r="V594" t="s">
        <v>1376</v>
      </c>
      <c r="W594" t="s">
        <v>1377</v>
      </c>
      <c r="X594">
        <v>4</v>
      </c>
      <c r="Y594" t="s">
        <v>1240</v>
      </c>
      <c r="Z594" s="10">
        <v>2451.84</v>
      </c>
      <c r="AA594" t="s">
        <v>1228</v>
      </c>
      <c r="AB594" t="s">
        <v>53</v>
      </c>
      <c r="AC594" t="s">
        <v>1231</v>
      </c>
      <c r="AD594">
        <v>101</v>
      </c>
      <c r="AE594" t="s">
        <v>1232</v>
      </c>
      <c r="AF594" s="10">
        <v>2451.84</v>
      </c>
      <c r="AG594" s="136">
        <f t="shared" si="9"/>
        <v>245184</v>
      </c>
      <c r="AH594" s="10">
        <v>2451.84</v>
      </c>
      <c r="AI594">
        <v>0</v>
      </c>
      <c r="AJ594">
        <v>0</v>
      </c>
      <c r="AK594">
        <v>0</v>
      </c>
      <c r="AL594">
        <v>0</v>
      </c>
    </row>
    <row r="595" spans="1:38">
      <c r="A595" t="s">
        <v>46</v>
      </c>
      <c r="B595" t="s">
        <v>47</v>
      </c>
      <c r="C595">
        <v>1000730</v>
      </c>
      <c r="D595" t="s">
        <v>1234</v>
      </c>
      <c r="E595">
        <v>6508619412</v>
      </c>
      <c r="F595">
        <v>80</v>
      </c>
      <c r="G595">
        <v>2001</v>
      </c>
      <c r="H595" t="s">
        <v>1223</v>
      </c>
      <c r="I595">
        <v>57</v>
      </c>
      <c r="J595" t="s">
        <v>1224</v>
      </c>
      <c r="K595" t="s">
        <v>1235</v>
      </c>
      <c r="L595">
        <v>570301003</v>
      </c>
      <c r="M595">
        <v>1206933</v>
      </c>
      <c r="N595" t="s">
        <v>387</v>
      </c>
      <c r="O595" t="s">
        <v>1373</v>
      </c>
      <c r="P595">
        <v>3</v>
      </c>
      <c r="Q595" t="s">
        <v>1240</v>
      </c>
      <c r="R595">
        <v>176</v>
      </c>
      <c r="S595">
        <v>1</v>
      </c>
      <c r="T595" s="10">
        <v>2493.85</v>
      </c>
      <c r="U595" t="s">
        <v>1228</v>
      </c>
      <c r="V595" t="s">
        <v>1376</v>
      </c>
      <c r="W595" t="s">
        <v>1377</v>
      </c>
      <c r="X595">
        <v>3</v>
      </c>
      <c r="Y595" t="s">
        <v>1240</v>
      </c>
      <c r="Z595" s="10">
        <v>2493.85</v>
      </c>
      <c r="AA595" t="s">
        <v>1228</v>
      </c>
      <c r="AB595" t="s">
        <v>53</v>
      </c>
      <c r="AC595" t="s">
        <v>1231</v>
      </c>
      <c r="AD595">
        <v>101</v>
      </c>
      <c r="AE595" t="s">
        <v>1232</v>
      </c>
      <c r="AF595" s="10">
        <v>2493.85</v>
      </c>
      <c r="AG595" s="136">
        <f t="shared" si="9"/>
        <v>249385</v>
      </c>
      <c r="AH595" s="10">
        <v>2493.85</v>
      </c>
      <c r="AI595">
        <v>0</v>
      </c>
      <c r="AJ595">
        <v>0</v>
      </c>
      <c r="AK595">
        <v>0</v>
      </c>
      <c r="AL595">
        <v>0</v>
      </c>
    </row>
    <row r="596" spans="1:38">
      <c r="A596" t="s">
        <v>46</v>
      </c>
      <c r="B596" t="s">
        <v>47</v>
      </c>
      <c r="C596">
        <v>1000730</v>
      </c>
      <c r="D596" t="s">
        <v>1234</v>
      </c>
      <c r="E596">
        <v>6508619412</v>
      </c>
      <c r="F596">
        <v>90</v>
      </c>
      <c r="G596">
        <v>2001</v>
      </c>
      <c r="H596" t="s">
        <v>1223</v>
      </c>
      <c r="I596">
        <v>57</v>
      </c>
      <c r="J596" t="s">
        <v>1224</v>
      </c>
      <c r="K596" t="s">
        <v>1235</v>
      </c>
      <c r="L596">
        <v>570301003</v>
      </c>
      <c r="M596">
        <v>1252549</v>
      </c>
      <c r="N596" t="s">
        <v>1248</v>
      </c>
      <c r="O596" t="s">
        <v>1373</v>
      </c>
      <c r="P596">
        <v>3</v>
      </c>
      <c r="Q596" t="s">
        <v>1240</v>
      </c>
      <c r="R596">
        <v>35</v>
      </c>
      <c r="S596">
        <v>1</v>
      </c>
      <c r="T596" s="10">
        <v>4247.25</v>
      </c>
      <c r="U596" t="s">
        <v>1228</v>
      </c>
      <c r="V596" t="s">
        <v>1376</v>
      </c>
      <c r="W596" t="s">
        <v>1377</v>
      </c>
      <c r="X596">
        <v>3</v>
      </c>
      <c r="Y596" t="s">
        <v>1240</v>
      </c>
      <c r="Z596" s="10">
        <v>4247.25</v>
      </c>
      <c r="AA596" t="s">
        <v>1228</v>
      </c>
      <c r="AB596" t="s">
        <v>53</v>
      </c>
      <c r="AC596" t="s">
        <v>1231</v>
      </c>
      <c r="AD596">
        <v>101</v>
      </c>
      <c r="AE596" t="s">
        <v>1232</v>
      </c>
      <c r="AF596" s="10">
        <v>4247.25</v>
      </c>
      <c r="AG596" s="136">
        <f t="shared" si="9"/>
        <v>424725</v>
      </c>
      <c r="AH596" s="10">
        <v>4247.25</v>
      </c>
      <c r="AI596">
        <v>0</v>
      </c>
      <c r="AJ596">
        <v>0</v>
      </c>
      <c r="AK596">
        <v>0</v>
      </c>
      <c r="AL596">
        <v>0</v>
      </c>
    </row>
    <row r="597" spans="1:38">
      <c r="A597" t="s">
        <v>46</v>
      </c>
      <c r="B597" t="s">
        <v>47</v>
      </c>
      <c r="C597">
        <v>1000730</v>
      </c>
      <c r="D597" t="s">
        <v>1234</v>
      </c>
      <c r="E597">
        <v>6508619412</v>
      </c>
      <c r="F597">
        <v>100</v>
      </c>
      <c r="G597">
        <v>2001</v>
      </c>
      <c r="H597" t="s">
        <v>1223</v>
      </c>
      <c r="I597">
        <v>57</v>
      </c>
      <c r="J597" t="s">
        <v>1224</v>
      </c>
      <c r="K597" t="s">
        <v>1235</v>
      </c>
      <c r="L597">
        <v>570301003</v>
      </c>
      <c r="M597">
        <v>1415350</v>
      </c>
      <c r="N597" t="s">
        <v>1261</v>
      </c>
      <c r="O597" t="s">
        <v>1373</v>
      </c>
      <c r="P597">
        <v>2</v>
      </c>
      <c r="Q597" t="s">
        <v>1240</v>
      </c>
      <c r="R597">
        <v>31</v>
      </c>
      <c r="S597">
        <v>1</v>
      </c>
      <c r="T597" s="10">
        <v>2232</v>
      </c>
      <c r="U597" t="s">
        <v>1228</v>
      </c>
      <c r="V597" t="s">
        <v>1376</v>
      </c>
      <c r="W597" t="s">
        <v>1377</v>
      </c>
      <c r="X597">
        <v>2</v>
      </c>
      <c r="Y597" t="s">
        <v>1240</v>
      </c>
      <c r="Z597" s="10">
        <v>2232</v>
      </c>
      <c r="AA597" t="s">
        <v>1228</v>
      </c>
      <c r="AB597" t="s">
        <v>53</v>
      </c>
      <c r="AC597" t="s">
        <v>1231</v>
      </c>
      <c r="AD597">
        <v>101</v>
      </c>
      <c r="AE597" t="s">
        <v>1232</v>
      </c>
      <c r="AF597" s="10">
        <v>2232</v>
      </c>
      <c r="AG597" s="136">
        <f t="shared" si="9"/>
        <v>223200</v>
      </c>
      <c r="AH597" s="10">
        <v>2232</v>
      </c>
      <c r="AI597">
        <v>0</v>
      </c>
      <c r="AJ597">
        <v>0</v>
      </c>
      <c r="AK597">
        <v>0</v>
      </c>
      <c r="AL597">
        <v>0</v>
      </c>
    </row>
    <row r="598" spans="1:38">
      <c r="A598" t="s">
        <v>46</v>
      </c>
      <c r="B598" t="s">
        <v>47</v>
      </c>
      <c r="C598">
        <v>1000730</v>
      </c>
      <c r="D598" t="s">
        <v>1222</v>
      </c>
      <c r="E598">
        <v>6508628047</v>
      </c>
      <c r="F598">
        <v>10</v>
      </c>
      <c r="G598">
        <v>2001</v>
      </c>
      <c r="H598" t="s">
        <v>1223</v>
      </c>
      <c r="I598">
        <v>49</v>
      </c>
      <c r="J598" t="s">
        <v>1224</v>
      </c>
      <c r="K598" t="s">
        <v>1225</v>
      </c>
      <c r="L598">
        <v>490604004</v>
      </c>
      <c r="M598">
        <v>1257819</v>
      </c>
      <c r="N598" t="s">
        <v>1226</v>
      </c>
      <c r="O598" t="s">
        <v>1377</v>
      </c>
      <c r="P598">
        <v>3</v>
      </c>
      <c r="Q598" t="s">
        <v>103</v>
      </c>
      <c r="R598">
        <v>27</v>
      </c>
      <c r="S598">
        <v>1</v>
      </c>
      <c r="T598" s="10">
        <v>9720</v>
      </c>
      <c r="U598" t="s">
        <v>1228</v>
      </c>
      <c r="V598" t="s">
        <v>1378</v>
      </c>
      <c r="W598" t="s">
        <v>1379</v>
      </c>
      <c r="X598">
        <v>3</v>
      </c>
      <c r="Y598" t="s">
        <v>103</v>
      </c>
      <c r="Z598" s="10">
        <v>9720</v>
      </c>
      <c r="AA598" t="s">
        <v>1228</v>
      </c>
      <c r="AB598" t="s">
        <v>53</v>
      </c>
      <c r="AC598" t="s">
        <v>1231</v>
      </c>
      <c r="AD598">
        <v>101</v>
      </c>
      <c r="AE598" t="s">
        <v>1232</v>
      </c>
      <c r="AF598" s="10">
        <v>9720</v>
      </c>
      <c r="AG598" s="136">
        <f t="shared" si="9"/>
        <v>972000</v>
      </c>
      <c r="AH598" s="10">
        <v>9720</v>
      </c>
      <c r="AI598">
        <v>0</v>
      </c>
      <c r="AJ598">
        <v>0</v>
      </c>
      <c r="AK598">
        <v>0</v>
      </c>
      <c r="AL598">
        <v>0</v>
      </c>
    </row>
    <row r="599" spans="1:38">
      <c r="A599" t="s">
        <v>46</v>
      </c>
      <c r="B599" t="s">
        <v>47</v>
      </c>
      <c r="C599">
        <v>1000730</v>
      </c>
      <c r="D599" t="s">
        <v>1222</v>
      </c>
      <c r="E599">
        <v>6508628047</v>
      </c>
      <c r="F599">
        <v>11</v>
      </c>
      <c r="G599">
        <v>2001</v>
      </c>
      <c r="H599" t="s">
        <v>1223</v>
      </c>
      <c r="I599">
        <v>49</v>
      </c>
      <c r="J599" t="s">
        <v>1224</v>
      </c>
      <c r="K599" t="s">
        <v>1225</v>
      </c>
      <c r="L599">
        <v>490604004</v>
      </c>
      <c r="M599">
        <v>1257819</v>
      </c>
      <c r="N599" t="s">
        <v>1226</v>
      </c>
      <c r="O599" t="s">
        <v>1377</v>
      </c>
      <c r="P599">
        <v>1</v>
      </c>
      <c r="Q599" t="s">
        <v>103</v>
      </c>
      <c r="R599">
        <v>1</v>
      </c>
      <c r="S599">
        <v>1</v>
      </c>
      <c r="T599">
        <v>0</v>
      </c>
      <c r="U599" t="s">
        <v>1228</v>
      </c>
      <c r="V599" t="s">
        <v>1378</v>
      </c>
      <c r="W599" t="s">
        <v>1233</v>
      </c>
      <c r="X599">
        <v>0</v>
      </c>
      <c r="Y599" t="s">
        <v>103</v>
      </c>
      <c r="Z599">
        <v>0</v>
      </c>
      <c r="AA599" t="s">
        <v>1228</v>
      </c>
      <c r="AB599" t="s">
        <v>53</v>
      </c>
      <c r="AC599" t="s">
        <v>1231</v>
      </c>
      <c r="AD599">
        <v>101</v>
      </c>
      <c r="AE599" t="s">
        <v>1232</v>
      </c>
      <c r="AF599">
        <v>0</v>
      </c>
      <c r="AG599" s="136">
        <f t="shared" si="9"/>
        <v>0</v>
      </c>
      <c r="AH599">
        <v>0</v>
      </c>
      <c r="AI599">
        <v>0</v>
      </c>
      <c r="AJ599">
        <v>0</v>
      </c>
      <c r="AK599">
        <v>0</v>
      </c>
      <c r="AL599">
        <v>0</v>
      </c>
    </row>
    <row r="600" spans="1:38">
      <c r="A600" t="s">
        <v>46</v>
      </c>
      <c r="B600" t="s">
        <v>47</v>
      </c>
      <c r="C600">
        <v>1000730</v>
      </c>
      <c r="D600" t="s">
        <v>1222</v>
      </c>
      <c r="E600">
        <v>6508628047</v>
      </c>
      <c r="F600">
        <v>12</v>
      </c>
      <c r="G600">
        <v>2001</v>
      </c>
      <c r="H600" t="s">
        <v>1223</v>
      </c>
      <c r="I600">
        <v>49</v>
      </c>
      <c r="J600" t="s">
        <v>1224</v>
      </c>
      <c r="K600" t="s">
        <v>1225</v>
      </c>
      <c r="L600">
        <v>490604004</v>
      </c>
      <c r="M600">
        <v>1257819</v>
      </c>
      <c r="N600" t="s">
        <v>1226</v>
      </c>
      <c r="O600" t="s">
        <v>1377</v>
      </c>
      <c r="P600">
        <v>1</v>
      </c>
      <c r="Q600" t="s">
        <v>103</v>
      </c>
      <c r="R600">
        <v>1</v>
      </c>
      <c r="S600">
        <v>1</v>
      </c>
      <c r="T600">
        <v>0</v>
      </c>
      <c r="U600" t="s">
        <v>1228</v>
      </c>
      <c r="V600" t="s">
        <v>1378</v>
      </c>
      <c r="W600" t="s">
        <v>1233</v>
      </c>
      <c r="X600">
        <v>0</v>
      </c>
      <c r="Y600" t="s">
        <v>103</v>
      </c>
      <c r="Z600">
        <v>0</v>
      </c>
      <c r="AA600" t="s">
        <v>1228</v>
      </c>
      <c r="AB600" t="s">
        <v>53</v>
      </c>
      <c r="AC600" t="s">
        <v>1231</v>
      </c>
      <c r="AD600">
        <v>101</v>
      </c>
      <c r="AE600" t="s">
        <v>1232</v>
      </c>
      <c r="AF600">
        <v>0</v>
      </c>
      <c r="AG600" s="136">
        <f t="shared" si="9"/>
        <v>0</v>
      </c>
      <c r="AH600">
        <v>0</v>
      </c>
      <c r="AI600">
        <v>0</v>
      </c>
      <c r="AJ600">
        <v>0</v>
      </c>
      <c r="AK600">
        <v>0</v>
      </c>
      <c r="AL600">
        <v>0</v>
      </c>
    </row>
    <row r="601" spans="1:38">
      <c r="A601" t="s">
        <v>46</v>
      </c>
      <c r="B601" t="s">
        <v>47</v>
      </c>
      <c r="C601">
        <v>1000730</v>
      </c>
      <c r="D601" t="s">
        <v>1222</v>
      </c>
      <c r="E601">
        <v>6508628047</v>
      </c>
      <c r="F601">
        <v>13</v>
      </c>
      <c r="G601">
        <v>2001</v>
      </c>
      <c r="H601" t="s">
        <v>1223</v>
      </c>
      <c r="I601">
        <v>49</v>
      </c>
      <c r="J601" t="s">
        <v>1224</v>
      </c>
      <c r="K601" t="s">
        <v>1225</v>
      </c>
      <c r="L601">
        <v>490604004</v>
      </c>
      <c r="M601">
        <v>1257819</v>
      </c>
      <c r="N601" t="s">
        <v>1226</v>
      </c>
      <c r="O601" t="s">
        <v>1377</v>
      </c>
      <c r="P601">
        <v>1</v>
      </c>
      <c r="Q601" t="s">
        <v>103</v>
      </c>
      <c r="R601">
        <v>1</v>
      </c>
      <c r="S601">
        <v>1</v>
      </c>
      <c r="T601">
        <v>0</v>
      </c>
      <c r="U601" t="s">
        <v>1228</v>
      </c>
      <c r="V601" t="s">
        <v>1378</v>
      </c>
      <c r="W601" t="s">
        <v>1233</v>
      </c>
      <c r="X601">
        <v>0</v>
      </c>
      <c r="Y601" t="s">
        <v>103</v>
      </c>
      <c r="Z601">
        <v>0</v>
      </c>
      <c r="AA601" t="s">
        <v>1228</v>
      </c>
      <c r="AB601" t="s">
        <v>53</v>
      </c>
      <c r="AC601" t="s">
        <v>1231</v>
      </c>
      <c r="AD601">
        <v>101</v>
      </c>
      <c r="AE601" t="s">
        <v>1232</v>
      </c>
      <c r="AF601">
        <v>0</v>
      </c>
      <c r="AG601" s="136">
        <f t="shared" si="9"/>
        <v>0</v>
      </c>
      <c r="AH601">
        <v>0</v>
      </c>
      <c r="AI601">
        <v>0</v>
      </c>
      <c r="AJ601">
        <v>0</v>
      </c>
      <c r="AK601">
        <v>0</v>
      </c>
      <c r="AL601">
        <v>0</v>
      </c>
    </row>
    <row r="602" spans="1:38">
      <c r="A602" t="s">
        <v>46</v>
      </c>
      <c r="B602" t="s">
        <v>47</v>
      </c>
      <c r="C602">
        <v>1000730</v>
      </c>
      <c r="D602" t="s">
        <v>1234</v>
      </c>
      <c r="E602">
        <v>6508629859</v>
      </c>
      <c r="F602">
        <v>10</v>
      </c>
      <c r="G602">
        <v>2001</v>
      </c>
      <c r="H602" t="s">
        <v>1223</v>
      </c>
      <c r="I602">
        <v>57</v>
      </c>
      <c r="J602" t="s">
        <v>1224</v>
      </c>
      <c r="K602" t="s">
        <v>1235</v>
      </c>
      <c r="L602">
        <v>570301003</v>
      </c>
      <c r="M602">
        <v>107162</v>
      </c>
      <c r="N602" t="s">
        <v>1236</v>
      </c>
      <c r="O602" t="s">
        <v>1377</v>
      </c>
      <c r="P602">
        <v>1</v>
      </c>
      <c r="Q602" t="s">
        <v>110</v>
      </c>
      <c r="R602">
        <v>14</v>
      </c>
      <c r="S602">
        <v>1</v>
      </c>
      <c r="T602" s="10">
        <v>1150.52</v>
      </c>
      <c r="U602" t="s">
        <v>1228</v>
      </c>
      <c r="V602" t="s">
        <v>1378</v>
      </c>
      <c r="W602" t="s">
        <v>1378</v>
      </c>
      <c r="X602">
        <v>1</v>
      </c>
      <c r="Y602" t="s">
        <v>110</v>
      </c>
      <c r="Z602" s="10">
        <v>1150.52</v>
      </c>
      <c r="AA602" t="s">
        <v>1228</v>
      </c>
      <c r="AB602" t="s">
        <v>53</v>
      </c>
      <c r="AC602" t="s">
        <v>1231</v>
      </c>
      <c r="AD602">
        <v>101</v>
      </c>
      <c r="AE602" t="s">
        <v>1232</v>
      </c>
      <c r="AF602" s="10">
        <v>1150.52</v>
      </c>
      <c r="AG602" s="136">
        <f t="shared" si="9"/>
        <v>115052</v>
      </c>
      <c r="AH602" s="10">
        <v>1150.52</v>
      </c>
      <c r="AI602">
        <v>0</v>
      </c>
      <c r="AJ602">
        <v>0</v>
      </c>
      <c r="AK602">
        <v>0</v>
      </c>
      <c r="AL602">
        <v>0</v>
      </c>
    </row>
    <row r="603" spans="1:38">
      <c r="A603" t="s">
        <v>46</v>
      </c>
      <c r="B603" t="s">
        <v>47</v>
      </c>
      <c r="C603">
        <v>1000730</v>
      </c>
      <c r="D603" t="s">
        <v>1234</v>
      </c>
      <c r="E603">
        <v>6508629859</v>
      </c>
      <c r="F603">
        <v>20</v>
      </c>
      <c r="G603">
        <v>2001</v>
      </c>
      <c r="H603" t="s">
        <v>1223</v>
      </c>
      <c r="I603">
        <v>57</v>
      </c>
      <c r="J603" t="s">
        <v>1224</v>
      </c>
      <c r="K603" t="s">
        <v>1235</v>
      </c>
      <c r="L603">
        <v>570301003</v>
      </c>
      <c r="M603">
        <v>1206928</v>
      </c>
      <c r="N603" t="s">
        <v>389</v>
      </c>
      <c r="O603" t="s">
        <v>1377</v>
      </c>
      <c r="P603">
        <v>11</v>
      </c>
      <c r="Q603" t="s">
        <v>1240</v>
      </c>
      <c r="R603">
        <v>115</v>
      </c>
      <c r="S603">
        <v>1</v>
      </c>
      <c r="T603" s="10">
        <v>9180.86</v>
      </c>
      <c r="U603" t="s">
        <v>1228</v>
      </c>
      <c r="V603" t="s">
        <v>1378</v>
      </c>
      <c r="W603" t="s">
        <v>1378</v>
      </c>
      <c r="X603">
        <v>11</v>
      </c>
      <c r="Y603" t="s">
        <v>1240</v>
      </c>
      <c r="Z603" s="10">
        <v>9180.86</v>
      </c>
      <c r="AA603" t="s">
        <v>1228</v>
      </c>
      <c r="AB603" t="s">
        <v>53</v>
      </c>
      <c r="AC603" t="s">
        <v>1231</v>
      </c>
      <c r="AD603">
        <v>101</v>
      </c>
      <c r="AE603" t="s">
        <v>1232</v>
      </c>
      <c r="AF603" s="10">
        <v>9180.86</v>
      </c>
      <c r="AG603" s="136">
        <f t="shared" si="9"/>
        <v>918086</v>
      </c>
      <c r="AH603" s="10">
        <v>9180.86</v>
      </c>
      <c r="AI603">
        <v>0</v>
      </c>
      <c r="AJ603">
        <v>0</v>
      </c>
      <c r="AK603">
        <v>0</v>
      </c>
      <c r="AL603">
        <v>0</v>
      </c>
    </row>
    <row r="604" spans="1:38">
      <c r="A604" t="s">
        <v>46</v>
      </c>
      <c r="B604" t="s">
        <v>47</v>
      </c>
      <c r="C604">
        <v>1000730</v>
      </c>
      <c r="D604" t="s">
        <v>1234</v>
      </c>
      <c r="E604">
        <v>6508629859</v>
      </c>
      <c r="F604">
        <v>30</v>
      </c>
      <c r="G604">
        <v>2001</v>
      </c>
      <c r="H604" t="s">
        <v>1223</v>
      </c>
      <c r="I604">
        <v>57</v>
      </c>
      <c r="J604" t="s">
        <v>1224</v>
      </c>
      <c r="K604" t="s">
        <v>1235</v>
      </c>
      <c r="L604">
        <v>570301003</v>
      </c>
      <c r="M604">
        <v>1206929</v>
      </c>
      <c r="N604" t="s">
        <v>390</v>
      </c>
      <c r="O604" t="s">
        <v>1377</v>
      </c>
      <c r="P604">
        <v>14</v>
      </c>
      <c r="Q604" t="s">
        <v>1240</v>
      </c>
      <c r="R604">
        <v>48</v>
      </c>
      <c r="S604">
        <v>1</v>
      </c>
      <c r="T604" s="10">
        <v>9244.57</v>
      </c>
      <c r="U604" t="s">
        <v>1228</v>
      </c>
      <c r="V604" t="s">
        <v>1378</v>
      </c>
      <c r="W604" t="s">
        <v>1378</v>
      </c>
      <c r="X604">
        <v>14</v>
      </c>
      <c r="Y604" t="s">
        <v>1240</v>
      </c>
      <c r="Z604" s="10">
        <v>9244.57</v>
      </c>
      <c r="AA604" t="s">
        <v>1228</v>
      </c>
      <c r="AB604" t="s">
        <v>53</v>
      </c>
      <c r="AC604" t="s">
        <v>1231</v>
      </c>
      <c r="AD604">
        <v>101</v>
      </c>
      <c r="AE604" t="s">
        <v>1232</v>
      </c>
      <c r="AF604" s="10">
        <v>9244.57</v>
      </c>
      <c r="AG604" s="136">
        <f t="shared" si="9"/>
        <v>924457</v>
      </c>
      <c r="AH604" s="10">
        <v>9244.57</v>
      </c>
      <c r="AI604">
        <v>0</v>
      </c>
      <c r="AJ604">
        <v>0</v>
      </c>
      <c r="AK604">
        <v>0</v>
      </c>
      <c r="AL604">
        <v>0</v>
      </c>
    </row>
    <row r="605" spans="1:38">
      <c r="A605" t="s">
        <v>46</v>
      </c>
      <c r="B605" t="s">
        <v>47</v>
      </c>
      <c r="C605">
        <v>1000730</v>
      </c>
      <c r="D605" t="s">
        <v>1234</v>
      </c>
      <c r="E605">
        <v>6508629859</v>
      </c>
      <c r="F605">
        <v>40</v>
      </c>
      <c r="G605">
        <v>2001</v>
      </c>
      <c r="H605" t="s">
        <v>1223</v>
      </c>
      <c r="I605">
        <v>57</v>
      </c>
      <c r="J605" t="s">
        <v>1224</v>
      </c>
      <c r="K605" t="s">
        <v>1235</v>
      </c>
      <c r="L605">
        <v>570301003</v>
      </c>
      <c r="M605">
        <v>1206930</v>
      </c>
      <c r="N605" t="s">
        <v>391</v>
      </c>
      <c r="O605" t="s">
        <v>1377</v>
      </c>
      <c r="P605">
        <v>3</v>
      </c>
      <c r="Q605" t="s">
        <v>1240</v>
      </c>
      <c r="R605">
        <v>95</v>
      </c>
      <c r="S605">
        <v>1</v>
      </c>
      <c r="T605" s="10">
        <v>2571.84</v>
      </c>
      <c r="U605" t="s">
        <v>1228</v>
      </c>
      <c r="V605" t="s">
        <v>1378</v>
      </c>
      <c r="W605" t="s">
        <v>1378</v>
      </c>
      <c r="X605">
        <v>3</v>
      </c>
      <c r="Y605" t="s">
        <v>1240</v>
      </c>
      <c r="Z605" s="10">
        <v>2571.84</v>
      </c>
      <c r="AA605" t="s">
        <v>1228</v>
      </c>
      <c r="AB605" t="s">
        <v>53</v>
      </c>
      <c r="AC605" t="s">
        <v>1231</v>
      </c>
      <c r="AD605">
        <v>101</v>
      </c>
      <c r="AE605" t="s">
        <v>1232</v>
      </c>
      <c r="AF605" s="10">
        <v>2571.84</v>
      </c>
      <c r="AG605" s="136">
        <f t="shared" si="9"/>
        <v>257184</v>
      </c>
      <c r="AH605" s="10">
        <v>2571.84</v>
      </c>
      <c r="AI605">
        <v>0</v>
      </c>
      <c r="AJ605">
        <v>0</v>
      </c>
      <c r="AK605">
        <v>0</v>
      </c>
      <c r="AL605">
        <v>0</v>
      </c>
    </row>
    <row r="606" spans="1:38">
      <c r="A606" t="s">
        <v>46</v>
      </c>
      <c r="B606" t="s">
        <v>47</v>
      </c>
      <c r="C606">
        <v>1000730</v>
      </c>
      <c r="D606" t="s">
        <v>1234</v>
      </c>
      <c r="E606">
        <v>6508629859</v>
      </c>
      <c r="F606">
        <v>50</v>
      </c>
      <c r="G606">
        <v>2001</v>
      </c>
      <c r="H606" t="s">
        <v>1223</v>
      </c>
      <c r="I606">
        <v>57</v>
      </c>
      <c r="J606" t="s">
        <v>1224</v>
      </c>
      <c r="K606" t="s">
        <v>1235</v>
      </c>
      <c r="L606">
        <v>570301003</v>
      </c>
      <c r="M606">
        <v>1206931</v>
      </c>
      <c r="N606" t="s">
        <v>385</v>
      </c>
      <c r="O606" t="s">
        <v>1377</v>
      </c>
      <c r="P606">
        <v>10</v>
      </c>
      <c r="Q606" t="s">
        <v>1240</v>
      </c>
      <c r="R606">
        <v>48</v>
      </c>
      <c r="S606">
        <v>1</v>
      </c>
      <c r="T606" s="10">
        <v>5912.06</v>
      </c>
      <c r="U606" t="s">
        <v>1228</v>
      </c>
      <c r="V606" t="s">
        <v>1378</v>
      </c>
      <c r="W606" t="s">
        <v>1378</v>
      </c>
      <c r="X606">
        <v>10</v>
      </c>
      <c r="Y606" t="s">
        <v>1240</v>
      </c>
      <c r="Z606" s="10">
        <v>5912.06</v>
      </c>
      <c r="AA606" t="s">
        <v>1228</v>
      </c>
      <c r="AB606" t="s">
        <v>53</v>
      </c>
      <c r="AC606" t="s">
        <v>1231</v>
      </c>
      <c r="AD606">
        <v>101</v>
      </c>
      <c r="AE606" t="s">
        <v>1232</v>
      </c>
      <c r="AF606" s="10">
        <v>5912.06</v>
      </c>
      <c r="AG606" s="136">
        <f t="shared" si="9"/>
        <v>591206</v>
      </c>
      <c r="AH606" s="10">
        <v>5912.06</v>
      </c>
      <c r="AI606">
        <v>0</v>
      </c>
      <c r="AJ606">
        <v>0</v>
      </c>
      <c r="AK606">
        <v>0</v>
      </c>
      <c r="AL606">
        <v>0</v>
      </c>
    </row>
    <row r="607" spans="1:38">
      <c r="A607" t="s">
        <v>46</v>
      </c>
      <c r="B607" t="s">
        <v>47</v>
      </c>
      <c r="C607">
        <v>1000730</v>
      </c>
      <c r="D607" t="s">
        <v>1234</v>
      </c>
      <c r="E607">
        <v>6508629859</v>
      </c>
      <c r="F607">
        <v>60</v>
      </c>
      <c r="G607">
        <v>2001</v>
      </c>
      <c r="H607" t="s">
        <v>1223</v>
      </c>
      <c r="I607">
        <v>57</v>
      </c>
      <c r="J607" t="s">
        <v>1224</v>
      </c>
      <c r="K607" t="s">
        <v>1235</v>
      </c>
      <c r="L607">
        <v>570301003</v>
      </c>
      <c r="M607">
        <v>1206932</v>
      </c>
      <c r="N607" t="s">
        <v>386</v>
      </c>
      <c r="O607" t="s">
        <v>1377</v>
      </c>
      <c r="P607">
        <v>10</v>
      </c>
      <c r="Q607" t="s">
        <v>1240</v>
      </c>
      <c r="R607">
        <v>50</v>
      </c>
      <c r="S607">
        <v>1</v>
      </c>
      <c r="T607" s="10">
        <v>6129.6</v>
      </c>
      <c r="U607" t="s">
        <v>1228</v>
      </c>
      <c r="V607" t="s">
        <v>1378</v>
      </c>
      <c r="W607" t="s">
        <v>1378</v>
      </c>
      <c r="X607">
        <v>10</v>
      </c>
      <c r="Y607" t="s">
        <v>1240</v>
      </c>
      <c r="Z607" s="10">
        <v>6129.6</v>
      </c>
      <c r="AA607" t="s">
        <v>1228</v>
      </c>
      <c r="AB607" t="s">
        <v>53</v>
      </c>
      <c r="AC607" t="s">
        <v>1231</v>
      </c>
      <c r="AD607">
        <v>101</v>
      </c>
      <c r="AE607" t="s">
        <v>1232</v>
      </c>
      <c r="AF607" s="10">
        <v>6129.6</v>
      </c>
      <c r="AG607" s="136">
        <f t="shared" si="9"/>
        <v>612960</v>
      </c>
      <c r="AH607" s="10">
        <v>6129.6</v>
      </c>
      <c r="AI607">
        <v>0</v>
      </c>
      <c r="AJ607">
        <v>0</v>
      </c>
      <c r="AK607">
        <v>0</v>
      </c>
      <c r="AL607">
        <v>0</v>
      </c>
    </row>
    <row r="608" spans="1:38">
      <c r="A608" t="s">
        <v>46</v>
      </c>
      <c r="B608" t="s">
        <v>47</v>
      </c>
      <c r="C608">
        <v>1000730</v>
      </c>
      <c r="D608" t="s">
        <v>1234</v>
      </c>
      <c r="E608">
        <v>6508629859</v>
      </c>
      <c r="F608">
        <v>70</v>
      </c>
      <c r="G608">
        <v>2001</v>
      </c>
      <c r="H608" t="s">
        <v>1223</v>
      </c>
      <c r="I608">
        <v>57</v>
      </c>
      <c r="J608" t="s">
        <v>1224</v>
      </c>
      <c r="K608" t="s">
        <v>1235</v>
      </c>
      <c r="L608">
        <v>570301003</v>
      </c>
      <c r="M608">
        <v>1206933</v>
      </c>
      <c r="N608" t="s">
        <v>387</v>
      </c>
      <c r="O608" t="s">
        <v>1377</v>
      </c>
      <c r="P608">
        <v>2</v>
      </c>
      <c r="Q608" t="s">
        <v>1240</v>
      </c>
      <c r="R608">
        <v>176</v>
      </c>
      <c r="S608">
        <v>1</v>
      </c>
      <c r="T608" s="10">
        <v>1662.57</v>
      </c>
      <c r="U608" t="s">
        <v>1228</v>
      </c>
      <c r="V608" t="s">
        <v>1378</v>
      </c>
      <c r="W608" t="s">
        <v>1378</v>
      </c>
      <c r="X608">
        <v>2</v>
      </c>
      <c r="Y608" t="s">
        <v>1240</v>
      </c>
      <c r="Z608" s="10">
        <v>1662.57</v>
      </c>
      <c r="AA608" t="s">
        <v>1228</v>
      </c>
      <c r="AB608" t="s">
        <v>53</v>
      </c>
      <c r="AC608" t="s">
        <v>1231</v>
      </c>
      <c r="AD608">
        <v>101</v>
      </c>
      <c r="AE608" t="s">
        <v>1232</v>
      </c>
      <c r="AF608" s="10">
        <v>1662.57</v>
      </c>
      <c r="AG608" s="136">
        <f t="shared" si="9"/>
        <v>166257</v>
      </c>
      <c r="AH608" s="10">
        <v>1662.57</v>
      </c>
      <c r="AI608">
        <v>0</v>
      </c>
      <c r="AJ608">
        <v>0</v>
      </c>
      <c r="AK608">
        <v>0</v>
      </c>
      <c r="AL608">
        <v>0</v>
      </c>
    </row>
    <row r="609" spans="1:38">
      <c r="A609" t="s">
        <v>46</v>
      </c>
      <c r="B609" t="s">
        <v>47</v>
      </c>
      <c r="C609">
        <v>1000730</v>
      </c>
      <c r="D609" t="s">
        <v>1234</v>
      </c>
      <c r="E609">
        <v>6508629859</v>
      </c>
      <c r="F609">
        <v>80</v>
      </c>
      <c r="G609">
        <v>2001</v>
      </c>
      <c r="H609" t="s">
        <v>1223</v>
      </c>
      <c r="I609">
        <v>57</v>
      </c>
      <c r="J609" t="s">
        <v>1224</v>
      </c>
      <c r="K609" t="s">
        <v>1235</v>
      </c>
      <c r="L609">
        <v>570301003</v>
      </c>
      <c r="M609">
        <v>1252549</v>
      </c>
      <c r="N609" t="s">
        <v>1248</v>
      </c>
      <c r="O609" t="s">
        <v>1377</v>
      </c>
      <c r="P609">
        <v>3</v>
      </c>
      <c r="Q609" t="s">
        <v>1240</v>
      </c>
      <c r="R609">
        <v>35</v>
      </c>
      <c r="S609">
        <v>1</v>
      </c>
      <c r="T609" s="10">
        <v>4247.25</v>
      </c>
      <c r="U609" t="s">
        <v>1228</v>
      </c>
      <c r="V609" t="s">
        <v>1378</v>
      </c>
      <c r="W609" t="s">
        <v>1378</v>
      </c>
      <c r="X609">
        <v>3</v>
      </c>
      <c r="Y609" t="s">
        <v>1240</v>
      </c>
      <c r="Z609" s="10">
        <v>4247.25</v>
      </c>
      <c r="AA609" t="s">
        <v>1228</v>
      </c>
      <c r="AB609" t="s">
        <v>53</v>
      </c>
      <c r="AC609" t="s">
        <v>1231</v>
      </c>
      <c r="AD609">
        <v>101</v>
      </c>
      <c r="AE609" t="s">
        <v>1232</v>
      </c>
      <c r="AF609" s="10">
        <v>4247.25</v>
      </c>
      <c r="AG609" s="136">
        <f t="shared" si="9"/>
        <v>424725</v>
      </c>
      <c r="AH609" s="10">
        <v>4247.25</v>
      </c>
      <c r="AI609">
        <v>0</v>
      </c>
      <c r="AJ609">
        <v>0</v>
      </c>
      <c r="AK609">
        <v>0</v>
      </c>
      <c r="AL609">
        <v>0</v>
      </c>
    </row>
    <row r="610" spans="1:38">
      <c r="A610" t="s">
        <v>46</v>
      </c>
      <c r="B610" t="s">
        <v>47</v>
      </c>
      <c r="C610">
        <v>1000730</v>
      </c>
      <c r="D610" t="s">
        <v>1234</v>
      </c>
      <c r="E610">
        <v>6508629859</v>
      </c>
      <c r="F610">
        <v>90</v>
      </c>
      <c r="G610">
        <v>2001</v>
      </c>
      <c r="H610" t="s">
        <v>1223</v>
      </c>
      <c r="I610">
        <v>57</v>
      </c>
      <c r="J610" t="s">
        <v>1224</v>
      </c>
      <c r="K610" t="s">
        <v>1235</v>
      </c>
      <c r="L610">
        <v>570301003</v>
      </c>
      <c r="M610">
        <v>1415350</v>
      </c>
      <c r="N610" t="s">
        <v>1261</v>
      </c>
      <c r="O610" t="s">
        <v>1377</v>
      </c>
      <c r="P610">
        <v>7</v>
      </c>
      <c r="Q610" t="s">
        <v>1240</v>
      </c>
      <c r="R610">
        <v>31</v>
      </c>
      <c r="S610">
        <v>1</v>
      </c>
      <c r="T610" s="10">
        <v>7812</v>
      </c>
      <c r="U610" t="s">
        <v>1228</v>
      </c>
      <c r="V610" t="s">
        <v>1378</v>
      </c>
      <c r="W610" t="s">
        <v>1378</v>
      </c>
      <c r="X610">
        <v>7</v>
      </c>
      <c r="Y610" t="s">
        <v>1240</v>
      </c>
      <c r="Z610" s="10">
        <v>7812</v>
      </c>
      <c r="AA610" t="s">
        <v>1228</v>
      </c>
      <c r="AB610" t="s">
        <v>53</v>
      </c>
      <c r="AC610" t="s">
        <v>1231</v>
      </c>
      <c r="AD610">
        <v>101</v>
      </c>
      <c r="AE610" t="s">
        <v>1232</v>
      </c>
      <c r="AF610" s="10">
        <v>7812</v>
      </c>
      <c r="AG610" s="136">
        <f t="shared" si="9"/>
        <v>781200</v>
      </c>
      <c r="AH610" s="10">
        <v>7812</v>
      </c>
      <c r="AI610">
        <v>0</v>
      </c>
      <c r="AJ610">
        <v>0</v>
      </c>
      <c r="AK610">
        <v>0</v>
      </c>
      <c r="AL610">
        <v>0</v>
      </c>
    </row>
    <row r="611" spans="1:38">
      <c r="A611" t="s">
        <v>46</v>
      </c>
      <c r="B611" t="s">
        <v>47</v>
      </c>
      <c r="C611">
        <v>1000730</v>
      </c>
      <c r="D611" t="s">
        <v>1222</v>
      </c>
      <c r="E611">
        <v>6508638516</v>
      </c>
      <c r="F611">
        <v>10</v>
      </c>
      <c r="G611">
        <v>2001</v>
      </c>
      <c r="H611" t="s">
        <v>1223</v>
      </c>
      <c r="I611">
        <v>49</v>
      </c>
      <c r="J611" t="s">
        <v>1224</v>
      </c>
      <c r="K611" t="s">
        <v>1225</v>
      </c>
      <c r="L611">
        <v>490604004</v>
      </c>
      <c r="M611">
        <v>1257819</v>
      </c>
      <c r="N611" t="s">
        <v>1226</v>
      </c>
      <c r="O611" t="s">
        <v>1378</v>
      </c>
      <c r="P611">
        <v>11</v>
      </c>
      <c r="Q611" t="s">
        <v>103</v>
      </c>
      <c r="R611">
        <v>27</v>
      </c>
      <c r="S611">
        <v>1</v>
      </c>
      <c r="T611" s="10">
        <v>35640</v>
      </c>
      <c r="U611" t="s">
        <v>1228</v>
      </c>
      <c r="V611" t="s">
        <v>1380</v>
      </c>
      <c r="W611" t="s">
        <v>1381</v>
      </c>
      <c r="X611">
        <v>11</v>
      </c>
      <c r="Y611" t="s">
        <v>103</v>
      </c>
      <c r="Z611" s="10">
        <v>35640</v>
      </c>
      <c r="AA611" t="s">
        <v>1228</v>
      </c>
      <c r="AB611" t="s">
        <v>53</v>
      </c>
      <c r="AC611" t="s">
        <v>1231</v>
      </c>
      <c r="AD611">
        <v>101</v>
      </c>
      <c r="AE611" t="s">
        <v>1232</v>
      </c>
      <c r="AF611" s="10">
        <v>35640</v>
      </c>
      <c r="AG611" s="136">
        <f t="shared" si="9"/>
        <v>3564000</v>
      </c>
      <c r="AH611" s="10">
        <v>35640</v>
      </c>
      <c r="AI611">
        <v>0</v>
      </c>
      <c r="AJ611">
        <v>0</v>
      </c>
      <c r="AK611">
        <v>0</v>
      </c>
      <c r="AL611">
        <v>0</v>
      </c>
    </row>
    <row r="612" spans="1:38">
      <c r="A612" t="s">
        <v>46</v>
      </c>
      <c r="B612" t="s">
        <v>47</v>
      </c>
      <c r="C612">
        <v>1000730</v>
      </c>
      <c r="D612" t="s">
        <v>1222</v>
      </c>
      <c r="E612">
        <v>6508638516</v>
      </c>
      <c r="F612">
        <v>11</v>
      </c>
      <c r="G612">
        <v>2001</v>
      </c>
      <c r="H612" t="s">
        <v>1223</v>
      </c>
      <c r="I612">
        <v>49</v>
      </c>
      <c r="J612" t="s">
        <v>1224</v>
      </c>
      <c r="K612" t="s">
        <v>1225</v>
      </c>
      <c r="L612">
        <v>490604004</v>
      </c>
      <c r="M612">
        <v>1257819</v>
      </c>
      <c r="N612" t="s">
        <v>1226</v>
      </c>
      <c r="O612" t="s">
        <v>1378</v>
      </c>
      <c r="P612">
        <v>1</v>
      </c>
      <c r="Q612" t="s">
        <v>103</v>
      </c>
      <c r="R612">
        <v>1</v>
      </c>
      <c r="S612">
        <v>1</v>
      </c>
      <c r="T612">
        <v>0</v>
      </c>
      <c r="U612" t="s">
        <v>1228</v>
      </c>
      <c r="V612" t="s">
        <v>1380</v>
      </c>
      <c r="W612" t="s">
        <v>1233</v>
      </c>
      <c r="X612">
        <v>0</v>
      </c>
      <c r="Y612" t="s">
        <v>103</v>
      </c>
      <c r="Z612">
        <v>0</v>
      </c>
      <c r="AA612" t="s">
        <v>1228</v>
      </c>
      <c r="AB612" t="s">
        <v>53</v>
      </c>
      <c r="AC612" t="s">
        <v>1231</v>
      </c>
      <c r="AD612">
        <v>101</v>
      </c>
      <c r="AE612" t="s">
        <v>1232</v>
      </c>
      <c r="AF612">
        <v>0</v>
      </c>
      <c r="AG612" s="136">
        <f t="shared" si="9"/>
        <v>0</v>
      </c>
      <c r="AH612">
        <v>0</v>
      </c>
      <c r="AI612">
        <v>0</v>
      </c>
      <c r="AJ612">
        <v>0</v>
      </c>
      <c r="AK612">
        <v>0</v>
      </c>
      <c r="AL612">
        <v>0</v>
      </c>
    </row>
    <row r="613" spans="1:38">
      <c r="A613" t="s">
        <v>46</v>
      </c>
      <c r="B613" t="s">
        <v>47</v>
      </c>
      <c r="C613">
        <v>1000730</v>
      </c>
      <c r="D613" t="s">
        <v>1222</v>
      </c>
      <c r="E613">
        <v>6508638516</v>
      </c>
      <c r="F613">
        <v>12</v>
      </c>
      <c r="G613">
        <v>2001</v>
      </c>
      <c r="H613" t="s">
        <v>1223</v>
      </c>
      <c r="I613">
        <v>49</v>
      </c>
      <c r="J613" t="s">
        <v>1224</v>
      </c>
      <c r="K613" t="s">
        <v>1225</v>
      </c>
      <c r="L613">
        <v>490604004</v>
      </c>
      <c r="M613">
        <v>1257819</v>
      </c>
      <c r="N613" t="s">
        <v>1226</v>
      </c>
      <c r="O613" t="s">
        <v>1378</v>
      </c>
      <c r="P613">
        <v>1</v>
      </c>
      <c r="Q613" t="s">
        <v>103</v>
      </c>
      <c r="R613">
        <v>1</v>
      </c>
      <c r="S613">
        <v>1</v>
      </c>
      <c r="T613">
        <v>0</v>
      </c>
      <c r="U613" t="s">
        <v>1228</v>
      </c>
      <c r="V613" t="s">
        <v>1380</v>
      </c>
      <c r="W613" t="s">
        <v>1233</v>
      </c>
      <c r="X613">
        <v>0</v>
      </c>
      <c r="Y613" t="s">
        <v>103</v>
      </c>
      <c r="Z613">
        <v>0</v>
      </c>
      <c r="AA613" t="s">
        <v>1228</v>
      </c>
      <c r="AB613" t="s">
        <v>53</v>
      </c>
      <c r="AC613" t="s">
        <v>1231</v>
      </c>
      <c r="AD613">
        <v>101</v>
      </c>
      <c r="AE613" t="s">
        <v>1232</v>
      </c>
      <c r="AF613">
        <v>0</v>
      </c>
      <c r="AG613" s="136">
        <f t="shared" si="9"/>
        <v>0</v>
      </c>
      <c r="AH613">
        <v>0</v>
      </c>
      <c r="AI613">
        <v>0</v>
      </c>
      <c r="AJ613">
        <v>0</v>
      </c>
      <c r="AK613">
        <v>0</v>
      </c>
      <c r="AL613">
        <v>0</v>
      </c>
    </row>
    <row r="614" spans="1:38">
      <c r="A614" t="s">
        <v>46</v>
      </c>
      <c r="B614" t="s">
        <v>47</v>
      </c>
      <c r="C614">
        <v>1000730</v>
      </c>
      <c r="D614" t="s">
        <v>1222</v>
      </c>
      <c r="E614">
        <v>6508638516</v>
      </c>
      <c r="F614">
        <v>13</v>
      </c>
      <c r="G614">
        <v>2001</v>
      </c>
      <c r="H614" t="s">
        <v>1223</v>
      </c>
      <c r="I614">
        <v>49</v>
      </c>
      <c r="J614" t="s">
        <v>1224</v>
      </c>
      <c r="K614" t="s">
        <v>1225</v>
      </c>
      <c r="L614">
        <v>490604004</v>
      </c>
      <c r="M614">
        <v>1257819</v>
      </c>
      <c r="N614" t="s">
        <v>1226</v>
      </c>
      <c r="O614" t="s">
        <v>1378</v>
      </c>
      <c r="P614">
        <v>2</v>
      </c>
      <c r="Q614" t="s">
        <v>103</v>
      </c>
      <c r="R614">
        <v>1</v>
      </c>
      <c r="S614">
        <v>1</v>
      </c>
      <c r="T614">
        <v>0</v>
      </c>
      <c r="U614" t="s">
        <v>1228</v>
      </c>
      <c r="V614" t="s">
        <v>1380</v>
      </c>
      <c r="W614" t="s">
        <v>1233</v>
      </c>
      <c r="X614">
        <v>0</v>
      </c>
      <c r="Y614" t="s">
        <v>103</v>
      </c>
      <c r="Z614">
        <v>0</v>
      </c>
      <c r="AA614" t="s">
        <v>1228</v>
      </c>
      <c r="AB614" t="s">
        <v>53</v>
      </c>
      <c r="AC614" t="s">
        <v>1231</v>
      </c>
      <c r="AD614">
        <v>101</v>
      </c>
      <c r="AE614" t="s">
        <v>1232</v>
      </c>
      <c r="AF614">
        <v>0</v>
      </c>
      <c r="AG614" s="136">
        <f t="shared" si="9"/>
        <v>0</v>
      </c>
      <c r="AH614">
        <v>0</v>
      </c>
      <c r="AI614">
        <v>0</v>
      </c>
      <c r="AJ614">
        <v>0</v>
      </c>
      <c r="AK614">
        <v>0</v>
      </c>
      <c r="AL614">
        <v>0</v>
      </c>
    </row>
    <row r="615" spans="1:38">
      <c r="A615" t="s">
        <v>46</v>
      </c>
      <c r="B615" t="s">
        <v>47</v>
      </c>
      <c r="C615">
        <v>1000730</v>
      </c>
      <c r="D615" t="s">
        <v>1222</v>
      </c>
      <c r="E615">
        <v>6508638516</v>
      </c>
      <c r="F615">
        <v>14</v>
      </c>
      <c r="G615">
        <v>2001</v>
      </c>
      <c r="H615" t="s">
        <v>1223</v>
      </c>
      <c r="I615">
        <v>49</v>
      </c>
      <c r="J615" t="s">
        <v>1224</v>
      </c>
      <c r="K615" t="s">
        <v>1225</v>
      </c>
      <c r="L615">
        <v>490604004</v>
      </c>
      <c r="M615">
        <v>1257819</v>
      </c>
      <c r="N615" t="s">
        <v>1226</v>
      </c>
      <c r="O615" t="s">
        <v>1378</v>
      </c>
      <c r="P615">
        <v>1</v>
      </c>
      <c r="Q615" t="s">
        <v>103</v>
      </c>
      <c r="R615">
        <v>1</v>
      </c>
      <c r="S615">
        <v>1</v>
      </c>
      <c r="T615">
        <v>0</v>
      </c>
      <c r="U615" t="s">
        <v>1228</v>
      </c>
      <c r="V615" t="s">
        <v>1380</v>
      </c>
      <c r="W615" t="s">
        <v>1233</v>
      </c>
      <c r="X615">
        <v>0</v>
      </c>
      <c r="Y615" t="s">
        <v>103</v>
      </c>
      <c r="Z615">
        <v>0</v>
      </c>
      <c r="AA615" t="s">
        <v>1228</v>
      </c>
      <c r="AB615" t="s">
        <v>53</v>
      </c>
      <c r="AC615" t="s">
        <v>1231</v>
      </c>
      <c r="AD615">
        <v>101</v>
      </c>
      <c r="AE615" t="s">
        <v>1232</v>
      </c>
      <c r="AF615">
        <v>0</v>
      </c>
      <c r="AG615" s="136">
        <f t="shared" si="9"/>
        <v>0</v>
      </c>
      <c r="AH615">
        <v>0</v>
      </c>
      <c r="AI615">
        <v>0</v>
      </c>
      <c r="AJ615">
        <v>0</v>
      </c>
      <c r="AK615">
        <v>0</v>
      </c>
      <c r="AL615">
        <v>0</v>
      </c>
    </row>
    <row r="616" spans="1:38">
      <c r="A616" t="s">
        <v>46</v>
      </c>
      <c r="B616" t="s">
        <v>47</v>
      </c>
      <c r="C616">
        <v>1000730</v>
      </c>
      <c r="D616" t="s">
        <v>1222</v>
      </c>
      <c r="E616">
        <v>6508638516</v>
      </c>
      <c r="F616">
        <v>15</v>
      </c>
      <c r="G616">
        <v>2001</v>
      </c>
      <c r="H616" t="s">
        <v>1223</v>
      </c>
      <c r="I616">
        <v>49</v>
      </c>
      <c r="J616" t="s">
        <v>1224</v>
      </c>
      <c r="K616" t="s">
        <v>1225</v>
      </c>
      <c r="L616">
        <v>490604004</v>
      </c>
      <c r="M616">
        <v>1257819</v>
      </c>
      <c r="N616" t="s">
        <v>1226</v>
      </c>
      <c r="O616" t="s">
        <v>1378</v>
      </c>
      <c r="P616">
        <v>2</v>
      </c>
      <c r="Q616" t="s">
        <v>103</v>
      </c>
      <c r="R616">
        <v>1</v>
      </c>
      <c r="S616">
        <v>1</v>
      </c>
      <c r="T616">
        <v>0</v>
      </c>
      <c r="U616" t="s">
        <v>1228</v>
      </c>
      <c r="V616" t="s">
        <v>1380</v>
      </c>
      <c r="W616" t="s">
        <v>1233</v>
      </c>
      <c r="X616">
        <v>0</v>
      </c>
      <c r="Y616" t="s">
        <v>103</v>
      </c>
      <c r="Z616">
        <v>0</v>
      </c>
      <c r="AA616" t="s">
        <v>1228</v>
      </c>
      <c r="AB616" t="s">
        <v>53</v>
      </c>
      <c r="AC616" t="s">
        <v>1231</v>
      </c>
      <c r="AD616">
        <v>101</v>
      </c>
      <c r="AE616" t="s">
        <v>1232</v>
      </c>
      <c r="AF616">
        <v>0</v>
      </c>
      <c r="AG616" s="136">
        <f t="shared" si="9"/>
        <v>0</v>
      </c>
      <c r="AH616">
        <v>0</v>
      </c>
      <c r="AI616">
        <v>0</v>
      </c>
      <c r="AJ616">
        <v>0</v>
      </c>
      <c r="AK616">
        <v>0</v>
      </c>
      <c r="AL616">
        <v>0</v>
      </c>
    </row>
    <row r="617" spans="1:38">
      <c r="A617" t="s">
        <v>46</v>
      </c>
      <c r="B617" t="s">
        <v>47</v>
      </c>
      <c r="C617">
        <v>1000730</v>
      </c>
      <c r="D617" t="s">
        <v>1222</v>
      </c>
      <c r="E617">
        <v>6508638516</v>
      </c>
      <c r="F617">
        <v>16</v>
      </c>
      <c r="G617">
        <v>2001</v>
      </c>
      <c r="H617" t="s">
        <v>1223</v>
      </c>
      <c r="I617">
        <v>49</v>
      </c>
      <c r="J617" t="s">
        <v>1224</v>
      </c>
      <c r="K617" t="s">
        <v>1225</v>
      </c>
      <c r="L617">
        <v>490604004</v>
      </c>
      <c r="M617">
        <v>1257819</v>
      </c>
      <c r="N617" t="s">
        <v>1226</v>
      </c>
      <c r="O617" t="s">
        <v>1378</v>
      </c>
      <c r="P617">
        <v>1</v>
      </c>
      <c r="Q617" t="s">
        <v>103</v>
      </c>
      <c r="R617">
        <v>1</v>
      </c>
      <c r="S617">
        <v>1</v>
      </c>
      <c r="T617">
        <v>0</v>
      </c>
      <c r="U617" t="s">
        <v>1228</v>
      </c>
      <c r="V617" t="s">
        <v>1380</v>
      </c>
      <c r="W617" t="s">
        <v>1233</v>
      </c>
      <c r="X617">
        <v>0</v>
      </c>
      <c r="Y617" t="s">
        <v>103</v>
      </c>
      <c r="Z617">
        <v>0</v>
      </c>
      <c r="AA617" t="s">
        <v>1228</v>
      </c>
      <c r="AB617" t="s">
        <v>53</v>
      </c>
      <c r="AC617" t="s">
        <v>1231</v>
      </c>
      <c r="AD617">
        <v>101</v>
      </c>
      <c r="AE617" t="s">
        <v>1232</v>
      </c>
      <c r="AF617">
        <v>0</v>
      </c>
      <c r="AG617" s="136">
        <f t="shared" si="9"/>
        <v>0</v>
      </c>
      <c r="AH617">
        <v>0</v>
      </c>
      <c r="AI617">
        <v>0</v>
      </c>
      <c r="AJ617">
        <v>0</v>
      </c>
      <c r="AK617">
        <v>0</v>
      </c>
      <c r="AL617">
        <v>0</v>
      </c>
    </row>
    <row r="618" spans="1:38">
      <c r="A618" t="s">
        <v>46</v>
      </c>
      <c r="B618" t="s">
        <v>47</v>
      </c>
      <c r="C618">
        <v>1000730</v>
      </c>
      <c r="D618" t="s">
        <v>1222</v>
      </c>
      <c r="E618">
        <v>6508638516</v>
      </c>
      <c r="F618">
        <v>17</v>
      </c>
      <c r="G618">
        <v>2001</v>
      </c>
      <c r="H618" t="s">
        <v>1223</v>
      </c>
      <c r="I618">
        <v>49</v>
      </c>
      <c r="J618" t="s">
        <v>1224</v>
      </c>
      <c r="K618" t="s">
        <v>1225</v>
      </c>
      <c r="L618">
        <v>490604004</v>
      </c>
      <c r="M618">
        <v>1257819</v>
      </c>
      <c r="N618" t="s">
        <v>1226</v>
      </c>
      <c r="O618" t="s">
        <v>1378</v>
      </c>
      <c r="P618">
        <v>1</v>
      </c>
      <c r="Q618" t="s">
        <v>103</v>
      </c>
      <c r="R618">
        <v>1</v>
      </c>
      <c r="S618">
        <v>1</v>
      </c>
      <c r="T618">
        <v>0</v>
      </c>
      <c r="U618" t="s">
        <v>1228</v>
      </c>
      <c r="V618" t="s">
        <v>1380</v>
      </c>
      <c r="W618" t="s">
        <v>1233</v>
      </c>
      <c r="X618">
        <v>0</v>
      </c>
      <c r="Y618" t="s">
        <v>103</v>
      </c>
      <c r="Z618">
        <v>0</v>
      </c>
      <c r="AA618" t="s">
        <v>1228</v>
      </c>
      <c r="AB618" t="s">
        <v>53</v>
      </c>
      <c r="AC618" t="s">
        <v>1231</v>
      </c>
      <c r="AD618">
        <v>101</v>
      </c>
      <c r="AE618" t="s">
        <v>1232</v>
      </c>
      <c r="AF618">
        <v>0</v>
      </c>
      <c r="AG618" s="136">
        <f t="shared" si="9"/>
        <v>0</v>
      </c>
      <c r="AH618">
        <v>0</v>
      </c>
      <c r="AI618">
        <v>0</v>
      </c>
      <c r="AJ618">
        <v>0</v>
      </c>
      <c r="AK618">
        <v>0</v>
      </c>
      <c r="AL618">
        <v>0</v>
      </c>
    </row>
    <row r="619" spans="1:38">
      <c r="A619" t="s">
        <v>46</v>
      </c>
      <c r="B619" t="s">
        <v>47</v>
      </c>
      <c r="C619">
        <v>1000730</v>
      </c>
      <c r="D619" t="s">
        <v>1222</v>
      </c>
      <c r="E619">
        <v>6508638516</v>
      </c>
      <c r="F619">
        <v>18</v>
      </c>
      <c r="G619">
        <v>2001</v>
      </c>
      <c r="H619" t="s">
        <v>1223</v>
      </c>
      <c r="I619">
        <v>49</v>
      </c>
      <c r="J619" t="s">
        <v>1224</v>
      </c>
      <c r="K619" t="s">
        <v>1225</v>
      </c>
      <c r="L619">
        <v>490604004</v>
      </c>
      <c r="M619">
        <v>1257819</v>
      </c>
      <c r="N619" t="s">
        <v>1226</v>
      </c>
      <c r="O619" t="s">
        <v>1378</v>
      </c>
      <c r="P619">
        <v>1</v>
      </c>
      <c r="Q619" t="s">
        <v>103</v>
      </c>
      <c r="R619">
        <v>1</v>
      </c>
      <c r="S619">
        <v>1</v>
      </c>
      <c r="T619">
        <v>0</v>
      </c>
      <c r="U619" t="s">
        <v>1228</v>
      </c>
      <c r="V619" t="s">
        <v>1380</v>
      </c>
      <c r="W619" t="s">
        <v>1233</v>
      </c>
      <c r="X619">
        <v>0</v>
      </c>
      <c r="Y619" t="s">
        <v>103</v>
      </c>
      <c r="Z619">
        <v>0</v>
      </c>
      <c r="AA619" t="s">
        <v>1228</v>
      </c>
      <c r="AB619" t="s">
        <v>53</v>
      </c>
      <c r="AC619" t="s">
        <v>1231</v>
      </c>
      <c r="AD619">
        <v>101</v>
      </c>
      <c r="AE619" t="s">
        <v>1232</v>
      </c>
      <c r="AF619">
        <v>0</v>
      </c>
      <c r="AG619" s="136">
        <f t="shared" si="9"/>
        <v>0</v>
      </c>
      <c r="AH619">
        <v>0</v>
      </c>
      <c r="AI619">
        <v>0</v>
      </c>
      <c r="AJ619">
        <v>0</v>
      </c>
      <c r="AK619">
        <v>0</v>
      </c>
      <c r="AL619">
        <v>0</v>
      </c>
    </row>
    <row r="620" spans="1:38">
      <c r="A620" t="s">
        <v>46</v>
      </c>
      <c r="B620" t="s">
        <v>47</v>
      </c>
      <c r="C620">
        <v>1000730</v>
      </c>
      <c r="D620" t="s">
        <v>1222</v>
      </c>
      <c r="E620">
        <v>6508638516</v>
      </c>
      <c r="F620">
        <v>19</v>
      </c>
      <c r="G620">
        <v>2001</v>
      </c>
      <c r="H620" t="s">
        <v>1223</v>
      </c>
      <c r="I620">
        <v>49</v>
      </c>
      <c r="J620" t="s">
        <v>1224</v>
      </c>
      <c r="K620" t="s">
        <v>1225</v>
      </c>
      <c r="L620">
        <v>490604004</v>
      </c>
      <c r="M620">
        <v>1257819</v>
      </c>
      <c r="N620" t="s">
        <v>1226</v>
      </c>
      <c r="O620" t="s">
        <v>1378</v>
      </c>
      <c r="P620">
        <v>1</v>
      </c>
      <c r="Q620" t="s">
        <v>103</v>
      </c>
      <c r="R620">
        <v>1</v>
      </c>
      <c r="S620">
        <v>1</v>
      </c>
      <c r="T620">
        <v>0</v>
      </c>
      <c r="U620" t="s">
        <v>1228</v>
      </c>
      <c r="V620" t="s">
        <v>1380</v>
      </c>
      <c r="W620" t="s">
        <v>1233</v>
      </c>
      <c r="X620">
        <v>0</v>
      </c>
      <c r="Y620" t="s">
        <v>103</v>
      </c>
      <c r="Z620">
        <v>0</v>
      </c>
      <c r="AA620" t="s">
        <v>1228</v>
      </c>
      <c r="AB620" t="s">
        <v>53</v>
      </c>
      <c r="AC620" t="s">
        <v>1231</v>
      </c>
      <c r="AD620">
        <v>101</v>
      </c>
      <c r="AE620" t="s">
        <v>1232</v>
      </c>
      <c r="AF620">
        <v>0</v>
      </c>
      <c r="AG620" s="136">
        <f t="shared" si="9"/>
        <v>0</v>
      </c>
      <c r="AH620">
        <v>0</v>
      </c>
      <c r="AI620">
        <v>0</v>
      </c>
      <c r="AJ620">
        <v>0</v>
      </c>
      <c r="AK620">
        <v>0</v>
      </c>
      <c r="AL620">
        <v>0</v>
      </c>
    </row>
    <row r="621" spans="1:38">
      <c r="A621" t="s">
        <v>46</v>
      </c>
      <c r="B621" t="s">
        <v>47</v>
      </c>
      <c r="C621">
        <v>1000730</v>
      </c>
      <c r="D621" t="s">
        <v>1222</v>
      </c>
      <c r="E621">
        <v>6508638516</v>
      </c>
      <c r="F621">
        <v>20</v>
      </c>
      <c r="G621">
        <v>2001</v>
      </c>
      <c r="H621" t="s">
        <v>1223</v>
      </c>
      <c r="I621">
        <v>49</v>
      </c>
      <c r="J621" t="s">
        <v>1224</v>
      </c>
      <c r="K621" t="s">
        <v>1225</v>
      </c>
      <c r="L621">
        <v>490604004</v>
      </c>
      <c r="M621">
        <v>1456676</v>
      </c>
      <c r="N621" t="s">
        <v>1262</v>
      </c>
      <c r="O621" t="s">
        <v>1378</v>
      </c>
      <c r="P621">
        <v>1</v>
      </c>
      <c r="Q621" t="s">
        <v>103</v>
      </c>
      <c r="R621">
        <v>27</v>
      </c>
      <c r="S621">
        <v>1</v>
      </c>
      <c r="T621" s="10">
        <v>4536</v>
      </c>
      <c r="U621" t="s">
        <v>1228</v>
      </c>
      <c r="V621" t="s">
        <v>1380</v>
      </c>
      <c r="W621" t="s">
        <v>1381</v>
      </c>
      <c r="X621">
        <v>1</v>
      </c>
      <c r="Y621" t="s">
        <v>103</v>
      </c>
      <c r="Z621" s="10">
        <v>4536</v>
      </c>
      <c r="AA621" t="s">
        <v>1228</v>
      </c>
      <c r="AB621" t="s">
        <v>53</v>
      </c>
      <c r="AC621" t="s">
        <v>1231</v>
      </c>
      <c r="AD621">
        <v>101</v>
      </c>
      <c r="AE621" t="s">
        <v>1232</v>
      </c>
      <c r="AF621" s="10">
        <v>4536</v>
      </c>
      <c r="AG621" s="136">
        <f t="shared" si="9"/>
        <v>453600</v>
      </c>
      <c r="AH621" s="10">
        <v>4536</v>
      </c>
      <c r="AI621">
        <v>0</v>
      </c>
      <c r="AJ621">
        <v>0</v>
      </c>
      <c r="AK621">
        <v>0</v>
      </c>
      <c r="AL621">
        <v>0</v>
      </c>
    </row>
    <row r="622" spans="1:38">
      <c r="A622" t="s">
        <v>46</v>
      </c>
      <c r="B622" t="s">
        <v>47</v>
      </c>
      <c r="C622">
        <v>1000730</v>
      </c>
      <c r="D622" t="s">
        <v>1222</v>
      </c>
      <c r="E622">
        <v>6508638516</v>
      </c>
      <c r="F622">
        <v>21</v>
      </c>
      <c r="G622">
        <v>2001</v>
      </c>
      <c r="H622" t="s">
        <v>1223</v>
      </c>
      <c r="I622">
        <v>49</v>
      </c>
      <c r="J622" t="s">
        <v>1224</v>
      </c>
      <c r="K622" t="s">
        <v>1225</v>
      </c>
      <c r="L622">
        <v>490604004</v>
      </c>
      <c r="M622">
        <v>1456676</v>
      </c>
      <c r="N622" t="s">
        <v>1262</v>
      </c>
      <c r="O622" t="s">
        <v>1378</v>
      </c>
      <c r="P622">
        <v>1</v>
      </c>
      <c r="Q622" t="s">
        <v>103</v>
      </c>
      <c r="R622">
        <v>1</v>
      </c>
      <c r="S622">
        <v>1</v>
      </c>
      <c r="T622">
        <v>0</v>
      </c>
      <c r="U622" t="s">
        <v>1228</v>
      </c>
      <c r="V622" t="s">
        <v>1380</v>
      </c>
      <c r="W622" t="s">
        <v>1233</v>
      </c>
      <c r="X622">
        <v>0</v>
      </c>
      <c r="Y622" t="s">
        <v>103</v>
      </c>
      <c r="Z622">
        <v>0</v>
      </c>
      <c r="AA622" t="s">
        <v>1228</v>
      </c>
      <c r="AB622" t="s">
        <v>53</v>
      </c>
      <c r="AC622" t="s">
        <v>1231</v>
      </c>
      <c r="AD622">
        <v>101</v>
      </c>
      <c r="AE622" t="s">
        <v>1232</v>
      </c>
      <c r="AF622">
        <v>0</v>
      </c>
      <c r="AG622" s="136">
        <f t="shared" si="9"/>
        <v>0</v>
      </c>
      <c r="AH622">
        <v>0</v>
      </c>
      <c r="AI622">
        <v>0</v>
      </c>
      <c r="AJ622">
        <v>0</v>
      </c>
      <c r="AK622">
        <v>0</v>
      </c>
      <c r="AL622">
        <v>0</v>
      </c>
    </row>
    <row r="623" spans="1:38">
      <c r="A623" t="s">
        <v>46</v>
      </c>
      <c r="B623" t="s">
        <v>47</v>
      </c>
      <c r="C623">
        <v>1000730</v>
      </c>
      <c r="D623" t="s">
        <v>1234</v>
      </c>
      <c r="E623">
        <v>6508640047</v>
      </c>
      <c r="F623">
        <v>10</v>
      </c>
      <c r="G623">
        <v>2001</v>
      </c>
      <c r="H623" t="s">
        <v>1223</v>
      </c>
      <c r="I623">
        <v>57</v>
      </c>
      <c r="J623" t="s">
        <v>1224</v>
      </c>
      <c r="K623" t="s">
        <v>1235</v>
      </c>
      <c r="L623">
        <v>570301003</v>
      </c>
      <c r="M623">
        <v>1206928</v>
      </c>
      <c r="N623" t="s">
        <v>389</v>
      </c>
      <c r="O623" t="s">
        <v>1382</v>
      </c>
      <c r="P623">
        <v>49</v>
      </c>
      <c r="Q623" t="s">
        <v>1240</v>
      </c>
      <c r="R623">
        <v>115</v>
      </c>
      <c r="S623">
        <v>1</v>
      </c>
      <c r="T623" s="10">
        <v>40896.58</v>
      </c>
      <c r="U623" t="s">
        <v>1228</v>
      </c>
      <c r="V623" t="s">
        <v>1383</v>
      </c>
      <c r="W623" t="s">
        <v>1384</v>
      </c>
      <c r="X623">
        <v>49</v>
      </c>
      <c r="Y623" t="s">
        <v>1240</v>
      </c>
      <c r="Z623" s="10">
        <v>40896.58</v>
      </c>
      <c r="AA623" t="s">
        <v>1228</v>
      </c>
      <c r="AB623" t="s">
        <v>53</v>
      </c>
      <c r="AC623" t="s">
        <v>1231</v>
      </c>
      <c r="AD623">
        <v>101</v>
      </c>
      <c r="AE623" t="s">
        <v>1232</v>
      </c>
      <c r="AF623" s="10">
        <v>40896.58</v>
      </c>
      <c r="AG623" s="136">
        <f t="shared" si="9"/>
        <v>4089658</v>
      </c>
      <c r="AH623" s="10">
        <v>40896.58</v>
      </c>
      <c r="AI623">
        <v>0</v>
      </c>
      <c r="AJ623">
        <v>0</v>
      </c>
      <c r="AK623">
        <v>0</v>
      </c>
      <c r="AL623">
        <v>0</v>
      </c>
    </row>
    <row r="624" spans="1:38">
      <c r="A624" t="s">
        <v>46</v>
      </c>
      <c r="B624" t="s">
        <v>47</v>
      </c>
      <c r="C624">
        <v>1000730</v>
      </c>
      <c r="D624" t="s">
        <v>1234</v>
      </c>
      <c r="E624">
        <v>6508640047</v>
      </c>
      <c r="F624">
        <v>20</v>
      </c>
      <c r="G624">
        <v>2001</v>
      </c>
      <c r="H624" t="s">
        <v>1223</v>
      </c>
      <c r="I624">
        <v>57</v>
      </c>
      <c r="J624" t="s">
        <v>1224</v>
      </c>
      <c r="K624" t="s">
        <v>1235</v>
      </c>
      <c r="L624">
        <v>570301003</v>
      </c>
      <c r="M624">
        <v>1206929</v>
      </c>
      <c r="N624" t="s">
        <v>390</v>
      </c>
      <c r="O624" t="s">
        <v>1382</v>
      </c>
      <c r="P624">
        <v>35</v>
      </c>
      <c r="Q624" t="s">
        <v>1240</v>
      </c>
      <c r="R624">
        <v>48</v>
      </c>
      <c r="S624">
        <v>1</v>
      </c>
      <c r="T624" s="10">
        <v>23111.42</v>
      </c>
      <c r="U624" t="s">
        <v>1228</v>
      </c>
      <c r="V624" t="s">
        <v>1383</v>
      </c>
      <c r="W624" t="s">
        <v>1384</v>
      </c>
      <c r="X624">
        <v>35</v>
      </c>
      <c r="Y624" t="s">
        <v>1240</v>
      </c>
      <c r="Z624" s="10">
        <v>23111.42</v>
      </c>
      <c r="AA624" t="s">
        <v>1228</v>
      </c>
      <c r="AB624" t="s">
        <v>53</v>
      </c>
      <c r="AC624" t="s">
        <v>1231</v>
      </c>
      <c r="AD624">
        <v>101</v>
      </c>
      <c r="AE624" t="s">
        <v>1232</v>
      </c>
      <c r="AF624" s="10">
        <v>23111.42</v>
      </c>
      <c r="AG624" s="136">
        <f t="shared" si="9"/>
        <v>2311142</v>
      </c>
      <c r="AH624" s="10">
        <v>23111.42</v>
      </c>
      <c r="AI624">
        <v>0</v>
      </c>
      <c r="AJ624">
        <v>0</v>
      </c>
      <c r="AK624">
        <v>0</v>
      </c>
      <c r="AL624">
        <v>0</v>
      </c>
    </row>
    <row r="625" spans="1:38">
      <c r="A625" t="s">
        <v>46</v>
      </c>
      <c r="B625" t="s">
        <v>47</v>
      </c>
      <c r="C625">
        <v>1000730</v>
      </c>
      <c r="D625" t="s">
        <v>1234</v>
      </c>
      <c r="E625">
        <v>6508640047</v>
      </c>
      <c r="F625">
        <v>30</v>
      </c>
      <c r="G625">
        <v>2001</v>
      </c>
      <c r="H625" t="s">
        <v>1223</v>
      </c>
      <c r="I625">
        <v>57</v>
      </c>
      <c r="J625" t="s">
        <v>1224</v>
      </c>
      <c r="K625" t="s">
        <v>1235</v>
      </c>
      <c r="L625">
        <v>570301003</v>
      </c>
      <c r="M625">
        <v>1206930</v>
      </c>
      <c r="N625" t="s">
        <v>391</v>
      </c>
      <c r="O625" t="s">
        <v>1382</v>
      </c>
      <c r="P625">
        <v>13</v>
      </c>
      <c r="Q625" t="s">
        <v>1240</v>
      </c>
      <c r="R625">
        <v>95</v>
      </c>
      <c r="S625">
        <v>1</v>
      </c>
      <c r="T625" s="10">
        <v>11144.64</v>
      </c>
      <c r="U625" t="s">
        <v>1228</v>
      </c>
      <c r="V625" t="s">
        <v>1383</v>
      </c>
      <c r="W625" t="s">
        <v>1384</v>
      </c>
      <c r="X625">
        <v>13</v>
      </c>
      <c r="Y625" t="s">
        <v>1240</v>
      </c>
      <c r="Z625" s="10">
        <v>11144.64</v>
      </c>
      <c r="AA625" t="s">
        <v>1228</v>
      </c>
      <c r="AB625" t="s">
        <v>53</v>
      </c>
      <c r="AC625" t="s">
        <v>1231</v>
      </c>
      <c r="AD625">
        <v>101</v>
      </c>
      <c r="AE625" t="s">
        <v>1232</v>
      </c>
      <c r="AF625" s="10">
        <v>11144.64</v>
      </c>
      <c r="AG625" s="136">
        <f t="shared" si="9"/>
        <v>1114464</v>
      </c>
      <c r="AH625" s="10">
        <v>11144.64</v>
      </c>
      <c r="AI625">
        <v>0</v>
      </c>
      <c r="AJ625">
        <v>0</v>
      </c>
      <c r="AK625">
        <v>0</v>
      </c>
      <c r="AL625">
        <v>0</v>
      </c>
    </row>
    <row r="626" spans="1:38">
      <c r="A626" t="s">
        <v>46</v>
      </c>
      <c r="B626" t="s">
        <v>47</v>
      </c>
      <c r="C626">
        <v>1000730</v>
      </c>
      <c r="D626" t="s">
        <v>1234</v>
      </c>
      <c r="E626">
        <v>6508640047</v>
      </c>
      <c r="F626">
        <v>40</v>
      </c>
      <c r="G626">
        <v>2001</v>
      </c>
      <c r="H626" t="s">
        <v>1223</v>
      </c>
      <c r="I626">
        <v>57</v>
      </c>
      <c r="J626" t="s">
        <v>1224</v>
      </c>
      <c r="K626" t="s">
        <v>1235</v>
      </c>
      <c r="L626">
        <v>570301003</v>
      </c>
      <c r="M626">
        <v>1206931</v>
      </c>
      <c r="N626" t="s">
        <v>385</v>
      </c>
      <c r="O626" t="s">
        <v>1382</v>
      </c>
      <c r="P626">
        <v>30</v>
      </c>
      <c r="Q626" t="s">
        <v>1240</v>
      </c>
      <c r="R626">
        <v>48</v>
      </c>
      <c r="S626">
        <v>1</v>
      </c>
      <c r="T626" s="10">
        <v>17736.189999999999</v>
      </c>
      <c r="U626" t="s">
        <v>1228</v>
      </c>
      <c r="V626" t="s">
        <v>1383</v>
      </c>
      <c r="W626" t="s">
        <v>1384</v>
      </c>
      <c r="X626">
        <v>30</v>
      </c>
      <c r="Y626" t="s">
        <v>1240</v>
      </c>
      <c r="Z626" s="10">
        <v>17736.189999999999</v>
      </c>
      <c r="AA626" t="s">
        <v>1228</v>
      </c>
      <c r="AB626" t="s">
        <v>53</v>
      </c>
      <c r="AC626" t="s">
        <v>1231</v>
      </c>
      <c r="AD626">
        <v>101</v>
      </c>
      <c r="AE626" t="s">
        <v>1232</v>
      </c>
      <c r="AF626" s="10">
        <v>17736.189999999999</v>
      </c>
      <c r="AG626" s="136">
        <f t="shared" si="9"/>
        <v>1773618.9999999998</v>
      </c>
      <c r="AH626" s="10">
        <v>17736.189999999999</v>
      </c>
      <c r="AI626">
        <v>0</v>
      </c>
      <c r="AJ626">
        <v>0</v>
      </c>
      <c r="AK626">
        <v>0</v>
      </c>
      <c r="AL626">
        <v>0</v>
      </c>
    </row>
    <row r="627" spans="1:38">
      <c r="A627" t="s">
        <v>46</v>
      </c>
      <c r="B627" t="s">
        <v>47</v>
      </c>
      <c r="C627">
        <v>1000730</v>
      </c>
      <c r="D627" t="s">
        <v>1234</v>
      </c>
      <c r="E627">
        <v>6508640047</v>
      </c>
      <c r="F627">
        <v>50</v>
      </c>
      <c r="G627">
        <v>2001</v>
      </c>
      <c r="H627" t="s">
        <v>1223</v>
      </c>
      <c r="I627">
        <v>57</v>
      </c>
      <c r="J627" t="s">
        <v>1224</v>
      </c>
      <c r="K627" t="s">
        <v>1235</v>
      </c>
      <c r="L627">
        <v>570301003</v>
      </c>
      <c r="M627">
        <v>1206932</v>
      </c>
      <c r="N627" t="s">
        <v>386</v>
      </c>
      <c r="O627" t="s">
        <v>1382</v>
      </c>
      <c r="P627">
        <v>7</v>
      </c>
      <c r="Q627" t="s">
        <v>1240</v>
      </c>
      <c r="R627">
        <v>50</v>
      </c>
      <c r="S627">
        <v>1</v>
      </c>
      <c r="T627" s="10">
        <v>4290.72</v>
      </c>
      <c r="U627" t="s">
        <v>1228</v>
      </c>
      <c r="V627" t="s">
        <v>1383</v>
      </c>
      <c r="W627" t="s">
        <v>1384</v>
      </c>
      <c r="X627">
        <v>7</v>
      </c>
      <c r="Y627" t="s">
        <v>1240</v>
      </c>
      <c r="Z627" s="10">
        <v>4290.72</v>
      </c>
      <c r="AA627" t="s">
        <v>1228</v>
      </c>
      <c r="AB627" t="s">
        <v>53</v>
      </c>
      <c r="AC627" t="s">
        <v>1231</v>
      </c>
      <c r="AD627">
        <v>101</v>
      </c>
      <c r="AE627" t="s">
        <v>1232</v>
      </c>
      <c r="AF627" s="10">
        <v>4290.72</v>
      </c>
      <c r="AG627" s="136">
        <f t="shared" si="9"/>
        <v>429072</v>
      </c>
      <c r="AH627" s="10">
        <v>4290.72</v>
      </c>
      <c r="AI627">
        <v>0</v>
      </c>
      <c r="AJ627">
        <v>0</v>
      </c>
      <c r="AK627">
        <v>0</v>
      </c>
      <c r="AL627">
        <v>0</v>
      </c>
    </row>
    <row r="628" spans="1:38">
      <c r="A628" t="s">
        <v>46</v>
      </c>
      <c r="B628" t="s">
        <v>47</v>
      </c>
      <c r="C628">
        <v>1000730</v>
      </c>
      <c r="D628" t="s">
        <v>1234</v>
      </c>
      <c r="E628">
        <v>6508640047</v>
      </c>
      <c r="F628">
        <v>60</v>
      </c>
      <c r="G628">
        <v>2001</v>
      </c>
      <c r="H628" t="s">
        <v>1223</v>
      </c>
      <c r="I628">
        <v>57</v>
      </c>
      <c r="J628" t="s">
        <v>1224</v>
      </c>
      <c r="K628" t="s">
        <v>1235</v>
      </c>
      <c r="L628">
        <v>570301003</v>
      </c>
      <c r="M628">
        <v>1206933</v>
      </c>
      <c r="N628" t="s">
        <v>387</v>
      </c>
      <c r="O628" t="s">
        <v>1382</v>
      </c>
      <c r="P628">
        <v>11</v>
      </c>
      <c r="Q628" t="s">
        <v>1240</v>
      </c>
      <c r="R628">
        <v>176</v>
      </c>
      <c r="S628">
        <v>1</v>
      </c>
      <c r="T628" s="10">
        <v>9144.1200000000008</v>
      </c>
      <c r="U628" t="s">
        <v>1228</v>
      </c>
      <c r="V628" t="s">
        <v>1383</v>
      </c>
      <c r="W628" t="s">
        <v>1384</v>
      </c>
      <c r="X628">
        <v>11</v>
      </c>
      <c r="Y628" t="s">
        <v>1240</v>
      </c>
      <c r="Z628" s="10">
        <v>9144.1200000000008</v>
      </c>
      <c r="AA628" t="s">
        <v>1228</v>
      </c>
      <c r="AB628" t="s">
        <v>53</v>
      </c>
      <c r="AC628" t="s">
        <v>1231</v>
      </c>
      <c r="AD628">
        <v>101</v>
      </c>
      <c r="AE628" t="s">
        <v>1232</v>
      </c>
      <c r="AF628" s="10">
        <v>9144.1200000000008</v>
      </c>
      <c r="AG628" s="136">
        <f t="shared" si="9"/>
        <v>914412.00000000012</v>
      </c>
      <c r="AH628" s="10">
        <v>9144.1200000000008</v>
      </c>
      <c r="AI628">
        <v>0</v>
      </c>
      <c r="AJ628">
        <v>0</v>
      </c>
      <c r="AK628">
        <v>0</v>
      </c>
      <c r="AL628">
        <v>0</v>
      </c>
    </row>
    <row r="629" spans="1:38">
      <c r="A629" t="s">
        <v>46</v>
      </c>
      <c r="B629" t="s">
        <v>47</v>
      </c>
      <c r="C629">
        <v>1000730</v>
      </c>
      <c r="D629" t="s">
        <v>1234</v>
      </c>
      <c r="E629">
        <v>6508640047</v>
      </c>
      <c r="F629">
        <v>70</v>
      </c>
      <c r="G629">
        <v>2001</v>
      </c>
      <c r="H629" t="s">
        <v>1223</v>
      </c>
      <c r="I629">
        <v>57</v>
      </c>
      <c r="J629" t="s">
        <v>1224</v>
      </c>
      <c r="K629" t="s">
        <v>1235</v>
      </c>
      <c r="L629">
        <v>570301003</v>
      </c>
      <c r="M629">
        <v>1252549</v>
      </c>
      <c r="N629" t="s">
        <v>1248</v>
      </c>
      <c r="O629" t="s">
        <v>1382</v>
      </c>
      <c r="P629">
        <v>2</v>
      </c>
      <c r="Q629" t="s">
        <v>1240</v>
      </c>
      <c r="R629">
        <v>35</v>
      </c>
      <c r="S629">
        <v>1</v>
      </c>
      <c r="T629" s="10">
        <v>2831.5</v>
      </c>
      <c r="U629" t="s">
        <v>1228</v>
      </c>
      <c r="V629" t="s">
        <v>1383</v>
      </c>
      <c r="W629" t="s">
        <v>1384</v>
      </c>
      <c r="X629">
        <v>2</v>
      </c>
      <c r="Y629" t="s">
        <v>1240</v>
      </c>
      <c r="Z629" s="10">
        <v>2831.5</v>
      </c>
      <c r="AA629" t="s">
        <v>1228</v>
      </c>
      <c r="AB629" t="s">
        <v>53</v>
      </c>
      <c r="AC629" t="s">
        <v>1231</v>
      </c>
      <c r="AD629">
        <v>101</v>
      </c>
      <c r="AE629" t="s">
        <v>1232</v>
      </c>
      <c r="AF629" s="10">
        <v>2831.5</v>
      </c>
      <c r="AG629" s="136">
        <f t="shared" si="9"/>
        <v>283150</v>
      </c>
      <c r="AH629" s="10">
        <v>2831.5</v>
      </c>
      <c r="AI629">
        <v>0</v>
      </c>
      <c r="AJ629">
        <v>0</v>
      </c>
      <c r="AK629">
        <v>0</v>
      </c>
      <c r="AL629">
        <v>0</v>
      </c>
    </row>
    <row r="630" spans="1:38">
      <c r="A630" t="s">
        <v>46</v>
      </c>
      <c r="B630" t="s">
        <v>47</v>
      </c>
      <c r="C630">
        <v>1000730</v>
      </c>
      <c r="D630" t="s">
        <v>1234</v>
      </c>
      <c r="E630">
        <v>6508640047</v>
      </c>
      <c r="F630">
        <v>80</v>
      </c>
      <c r="G630">
        <v>2001</v>
      </c>
      <c r="H630" t="s">
        <v>1223</v>
      </c>
      <c r="I630">
        <v>57</v>
      </c>
      <c r="J630" t="s">
        <v>1224</v>
      </c>
      <c r="K630" t="s">
        <v>1235</v>
      </c>
      <c r="L630">
        <v>570301003</v>
      </c>
      <c r="M630">
        <v>1415350</v>
      </c>
      <c r="N630" t="s">
        <v>1261</v>
      </c>
      <c r="O630" t="s">
        <v>1382</v>
      </c>
      <c r="P630">
        <v>3</v>
      </c>
      <c r="Q630" t="s">
        <v>1240</v>
      </c>
      <c r="R630">
        <v>31</v>
      </c>
      <c r="S630">
        <v>1</v>
      </c>
      <c r="T630" s="10">
        <v>3348</v>
      </c>
      <c r="U630" t="s">
        <v>1228</v>
      </c>
      <c r="V630" t="s">
        <v>1383</v>
      </c>
      <c r="W630" t="s">
        <v>1384</v>
      </c>
      <c r="X630">
        <v>3</v>
      </c>
      <c r="Y630" t="s">
        <v>1240</v>
      </c>
      <c r="Z630" s="10">
        <v>3348</v>
      </c>
      <c r="AA630" t="s">
        <v>1228</v>
      </c>
      <c r="AB630" t="s">
        <v>53</v>
      </c>
      <c r="AC630" t="s">
        <v>1231</v>
      </c>
      <c r="AD630">
        <v>101</v>
      </c>
      <c r="AE630" t="s">
        <v>1232</v>
      </c>
      <c r="AF630" s="10">
        <v>3348</v>
      </c>
      <c r="AG630" s="136">
        <f t="shared" si="9"/>
        <v>334800</v>
      </c>
      <c r="AH630" s="10">
        <v>3348</v>
      </c>
      <c r="AI630">
        <v>0</v>
      </c>
      <c r="AJ630">
        <v>0</v>
      </c>
      <c r="AK630">
        <v>0</v>
      </c>
      <c r="AL630">
        <v>0</v>
      </c>
    </row>
    <row r="631" spans="1:38">
      <c r="A631" t="s">
        <v>46</v>
      </c>
      <c r="B631" t="s">
        <v>47</v>
      </c>
      <c r="C631">
        <v>1000730</v>
      </c>
      <c r="D631" t="s">
        <v>1222</v>
      </c>
      <c r="E631">
        <v>6508647727</v>
      </c>
      <c r="F631">
        <v>10</v>
      </c>
      <c r="G631">
        <v>2001</v>
      </c>
      <c r="H631" t="s">
        <v>1223</v>
      </c>
      <c r="I631">
        <v>49</v>
      </c>
      <c r="J631" t="s">
        <v>1224</v>
      </c>
      <c r="K631" t="s">
        <v>1225</v>
      </c>
      <c r="L631">
        <v>490604004</v>
      </c>
      <c r="M631">
        <v>1257819</v>
      </c>
      <c r="N631" t="s">
        <v>1226</v>
      </c>
      <c r="O631" t="s">
        <v>1384</v>
      </c>
      <c r="P631">
        <v>3</v>
      </c>
      <c r="Q631" t="s">
        <v>103</v>
      </c>
      <c r="R631">
        <v>27</v>
      </c>
      <c r="S631">
        <v>1</v>
      </c>
      <c r="T631" s="10">
        <v>9720</v>
      </c>
      <c r="U631" t="s">
        <v>1228</v>
      </c>
      <c r="V631" t="s">
        <v>1385</v>
      </c>
      <c r="W631" t="s">
        <v>1386</v>
      </c>
      <c r="X631">
        <v>3</v>
      </c>
      <c r="Y631" t="s">
        <v>103</v>
      </c>
      <c r="Z631" s="10">
        <v>9720</v>
      </c>
      <c r="AA631" t="s">
        <v>1228</v>
      </c>
      <c r="AB631" t="s">
        <v>53</v>
      </c>
      <c r="AC631" t="s">
        <v>1231</v>
      </c>
      <c r="AD631">
        <v>101</v>
      </c>
      <c r="AE631" t="s">
        <v>1232</v>
      </c>
      <c r="AF631" s="10">
        <v>9720</v>
      </c>
      <c r="AG631" s="136">
        <f t="shared" si="9"/>
        <v>972000</v>
      </c>
      <c r="AH631" s="10">
        <v>9720</v>
      </c>
      <c r="AI631">
        <v>0</v>
      </c>
      <c r="AJ631">
        <v>0</v>
      </c>
      <c r="AK631">
        <v>0</v>
      </c>
      <c r="AL631">
        <v>0</v>
      </c>
    </row>
    <row r="632" spans="1:38">
      <c r="A632" t="s">
        <v>46</v>
      </c>
      <c r="B632" t="s">
        <v>47</v>
      </c>
      <c r="C632">
        <v>1000730</v>
      </c>
      <c r="D632" t="s">
        <v>1222</v>
      </c>
      <c r="E632">
        <v>6508647727</v>
      </c>
      <c r="F632">
        <v>11</v>
      </c>
      <c r="G632">
        <v>2001</v>
      </c>
      <c r="H632" t="s">
        <v>1223</v>
      </c>
      <c r="I632">
        <v>49</v>
      </c>
      <c r="J632" t="s">
        <v>1224</v>
      </c>
      <c r="K632" t="s">
        <v>1225</v>
      </c>
      <c r="L632">
        <v>490604004</v>
      </c>
      <c r="M632">
        <v>1257819</v>
      </c>
      <c r="N632" t="s">
        <v>1226</v>
      </c>
      <c r="O632" t="s">
        <v>1384</v>
      </c>
      <c r="P632">
        <v>1</v>
      </c>
      <c r="Q632" t="s">
        <v>103</v>
      </c>
      <c r="R632">
        <v>1</v>
      </c>
      <c r="S632">
        <v>1</v>
      </c>
      <c r="T632">
        <v>0</v>
      </c>
      <c r="U632" t="s">
        <v>1228</v>
      </c>
      <c r="V632" t="s">
        <v>1385</v>
      </c>
      <c r="W632" t="s">
        <v>1233</v>
      </c>
      <c r="X632">
        <v>0</v>
      </c>
      <c r="Y632" t="s">
        <v>103</v>
      </c>
      <c r="Z632">
        <v>0</v>
      </c>
      <c r="AA632" t="s">
        <v>1228</v>
      </c>
      <c r="AB632" t="s">
        <v>53</v>
      </c>
      <c r="AC632" t="s">
        <v>1231</v>
      </c>
      <c r="AD632">
        <v>101</v>
      </c>
      <c r="AE632" t="s">
        <v>1232</v>
      </c>
      <c r="AF632">
        <v>0</v>
      </c>
      <c r="AG632" s="136">
        <f t="shared" si="9"/>
        <v>0</v>
      </c>
      <c r="AH632">
        <v>0</v>
      </c>
      <c r="AI632">
        <v>0</v>
      </c>
      <c r="AJ632">
        <v>0</v>
      </c>
      <c r="AK632">
        <v>0</v>
      </c>
      <c r="AL632">
        <v>0</v>
      </c>
    </row>
    <row r="633" spans="1:38">
      <c r="A633" t="s">
        <v>46</v>
      </c>
      <c r="B633" t="s">
        <v>47</v>
      </c>
      <c r="C633">
        <v>1000730</v>
      </c>
      <c r="D633" t="s">
        <v>1222</v>
      </c>
      <c r="E633">
        <v>6508647727</v>
      </c>
      <c r="F633">
        <v>12</v>
      </c>
      <c r="G633">
        <v>2001</v>
      </c>
      <c r="H633" t="s">
        <v>1223</v>
      </c>
      <c r="I633">
        <v>49</v>
      </c>
      <c r="J633" t="s">
        <v>1224</v>
      </c>
      <c r="K633" t="s">
        <v>1225</v>
      </c>
      <c r="L633">
        <v>490604004</v>
      </c>
      <c r="M633">
        <v>1257819</v>
      </c>
      <c r="N633" t="s">
        <v>1226</v>
      </c>
      <c r="O633" t="s">
        <v>1384</v>
      </c>
      <c r="P633">
        <v>1</v>
      </c>
      <c r="Q633" t="s">
        <v>103</v>
      </c>
      <c r="R633">
        <v>1</v>
      </c>
      <c r="S633">
        <v>1</v>
      </c>
      <c r="T633">
        <v>0</v>
      </c>
      <c r="U633" t="s">
        <v>1228</v>
      </c>
      <c r="V633" t="s">
        <v>1385</v>
      </c>
      <c r="W633" t="s">
        <v>1233</v>
      </c>
      <c r="X633">
        <v>0</v>
      </c>
      <c r="Y633" t="s">
        <v>103</v>
      </c>
      <c r="Z633">
        <v>0</v>
      </c>
      <c r="AA633" t="s">
        <v>1228</v>
      </c>
      <c r="AB633" t="s">
        <v>53</v>
      </c>
      <c r="AC633" t="s">
        <v>1231</v>
      </c>
      <c r="AD633">
        <v>101</v>
      </c>
      <c r="AE633" t="s">
        <v>1232</v>
      </c>
      <c r="AF633">
        <v>0</v>
      </c>
      <c r="AG633" s="136">
        <f t="shared" si="9"/>
        <v>0</v>
      </c>
      <c r="AH633">
        <v>0</v>
      </c>
      <c r="AI633">
        <v>0</v>
      </c>
      <c r="AJ633">
        <v>0</v>
      </c>
      <c r="AK633">
        <v>0</v>
      </c>
      <c r="AL633">
        <v>0</v>
      </c>
    </row>
    <row r="634" spans="1:38">
      <c r="A634" t="s">
        <v>46</v>
      </c>
      <c r="B634" t="s">
        <v>47</v>
      </c>
      <c r="C634">
        <v>1000730</v>
      </c>
      <c r="D634" t="s">
        <v>1222</v>
      </c>
      <c r="E634">
        <v>6508647727</v>
      </c>
      <c r="F634">
        <v>13</v>
      </c>
      <c r="G634">
        <v>2001</v>
      </c>
      <c r="H634" t="s">
        <v>1223</v>
      </c>
      <c r="I634">
        <v>49</v>
      </c>
      <c r="J634" t="s">
        <v>1224</v>
      </c>
      <c r="K634" t="s">
        <v>1225</v>
      </c>
      <c r="L634">
        <v>490604004</v>
      </c>
      <c r="M634">
        <v>1257819</v>
      </c>
      <c r="N634" t="s">
        <v>1226</v>
      </c>
      <c r="O634" t="s">
        <v>1384</v>
      </c>
      <c r="P634">
        <v>1</v>
      </c>
      <c r="Q634" t="s">
        <v>103</v>
      </c>
      <c r="R634">
        <v>1</v>
      </c>
      <c r="S634">
        <v>1</v>
      </c>
      <c r="T634">
        <v>0</v>
      </c>
      <c r="U634" t="s">
        <v>1228</v>
      </c>
      <c r="V634" t="s">
        <v>1385</v>
      </c>
      <c r="W634" t="s">
        <v>1233</v>
      </c>
      <c r="X634">
        <v>0</v>
      </c>
      <c r="Y634" t="s">
        <v>103</v>
      </c>
      <c r="Z634">
        <v>0</v>
      </c>
      <c r="AA634" t="s">
        <v>1228</v>
      </c>
      <c r="AB634" t="s">
        <v>53</v>
      </c>
      <c r="AC634" t="s">
        <v>1231</v>
      </c>
      <c r="AD634">
        <v>101</v>
      </c>
      <c r="AE634" t="s">
        <v>1232</v>
      </c>
      <c r="AF634">
        <v>0</v>
      </c>
      <c r="AG634" s="136">
        <f t="shared" si="9"/>
        <v>0</v>
      </c>
      <c r="AH634">
        <v>0</v>
      </c>
      <c r="AI634">
        <v>0</v>
      </c>
      <c r="AJ634">
        <v>0</v>
      </c>
      <c r="AK634">
        <v>0</v>
      </c>
      <c r="AL634">
        <v>0</v>
      </c>
    </row>
    <row r="635" spans="1:38">
      <c r="A635" t="s">
        <v>46</v>
      </c>
      <c r="B635" t="s">
        <v>47</v>
      </c>
      <c r="C635">
        <v>1000730</v>
      </c>
      <c r="D635" t="s">
        <v>1222</v>
      </c>
      <c r="E635">
        <v>6508647727</v>
      </c>
      <c r="F635">
        <v>20</v>
      </c>
      <c r="G635">
        <v>2001</v>
      </c>
      <c r="H635" t="s">
        <v>1223</v>
      </c>
      <c r="I635">
        <v>49</v>
      </c>
      <c r="J635" t="s">
        <v>1224</v>
      </c>
      <c r="K635" t="s">
        <v>1225</v>
      </c>
      <c r="L635">
        <v>490604004</v>
      </c>
      <c r="M635">
        <v>1456676</v>
      </c>
      <c r="N635" t="s">
        <v>1262</v>
      </c>
      <c r="O635" t="s">
        <v>1384</v>
      </c>
      <c r="P635">
        <v>1</v>
      </c>
      <c r="Q635" t="s">
        <v>103</v>
      </c>
      <c r="R635">
        <v>27</v>
      </c>
      <c r="S635">
        <v>1</v>
      </c>
      <c r="T635" s="10">
        <v>4536</v>
      </c>
      <c r="U635" t="s">
        <v>1228</v>
      </c>
      <c r="V635" t="s">
        <v>1385</v>
      </c>
      <c r="W635" t="s">
        <v>1386</v>
      </c>
      <c r="X635">
        <v>1</v>
      </c>
      <c r="Y635" t="s">
        <v>103</v>
      </c>
      <c r="Z635" s="10">
        <v>4536</v>
      </c>
      <c r="AA635" t="s">
        <v>1228</v>
      </c>
      <c r="AB635" t="s">
        <v>53</v>
      </c>
      <c r="AC635" t="s">
        <v>1231</v>
      </c>
      <c r="AD635">
        <v>101</v>
      </c>
      <c r="AE635" t="s">
        <v>1232</v>
      </c>
      <c r="AF635" s="10">
        <v>4536</v>
      </c>
      <c r="AG635" s="136">
        <f t="shared" si="9"/>
        <v>453600</v>
      </c>
      <c r="AH635" s="10">
        <v>4536</v>
      </c>
      <c r="AI635">
        <v>0</v>
      </c>
      <c r="AJ635">
        <v>0</v>
      </c>
      <c r="AK635">
        <v>0</v>
      </c>
      <c r="AL635">
        <v>0</v>
      </c>
    </row>
    <row r="636" spans="1:38">
      <c r="A636" t="s">
        <v>46</v>
      </c>
      <c r="B636" t="s">
        <v>47</v>
      </c>
      <c r="C636">
        <v>1000730</v>
      </c>
      <c r="D636" t="s">
        <v>1222</v>
      </c>
      <c r="E636">
        <v>6508647727</v>
      </c>
      <c r="F636">
        <v>21</v>
      </c>
      <c r="G636">
        <v>2001</v>
      </c>
      <c r="H636" t="s">
        <v>1223</v>
      </c>
      <c r="I636">
        <v>49</v>
      </c>
      <c r="J636" t="s">
        <v>1224</v>
      </c>
      <c r="K636" t="s">
        <v>1225</v>
      </c>
      <c r="L636">
        <v>490604004</v>
      </c>
      <c r="M636">
        <v>1456676</v>
      </c>
      <c r="N636" t="s">
        <v>1262</v>
      </c>
      <c r="O636" t="s">
        <v>1384</v>
      </c>
      <c r="P636">
        <v>1</v>
      </c>
      <c r="Q636" t="s">
        <v>103</v>
      </c>
      <c r="R636">
        <v>1</v>
      </c>
      <c r="S636">
        <v>1</v>
      </c>
      <c r="T636">
        <v>0</v>
      </c>
      <c r="U636" t="s">
        <v>1228</v>
      </c>
      <c r="V636" t="s">
        <v>1385</v>
      </c>
      <c r="W636" t="s">
        <v>1233</v>
      </c>
      <c r="X636">
        <v>0</v>
      </c>
      <c r="Y636" t="s">
        <v>103</v>
      </c>
      <c r="Z636">
        <v>0</v>
      </c>
      <c r="AA636" t="s">
        <v>1228</v>
      </c>
      <c r="AB636" t="s">
        <v>53</v>
      </c>
      <c r="AC636" t="s">
        <v>1231</v>
      </c>
      <c r="AD636">
        <v>101</v>
      </c>
      <c r="AE636" t="s">
        <v>1232</v>
      </c>
      <c r="AF636">
        <v>0</v>
      </c>
      <c r="AG636" s="136">
        <f t="shared" si="9"/>
        <v>0</v>
      </c>
      <c r="AH636">
        <v>0</v>
      </c>
      <c r="AI636">
        <v>0</v>
      </c>
      <c r="AJ636">
        <v>0</v>
      </c>
      <c r="AK636">
        <v>0</v>
      </c>
      <c r="AL636">
        <v>0</v>
      </c>
    </row>
    <row r="637" spans="1:38">
      <c r="A637" t="s">
        <v>46</v>
      </c>
      <c r="B637" t="s">
        <v>47</v>
      </c>
      <c r="C637">
        <v>1000730</v>
      </c>
      <c r="D637" t="s">
        <v>1234</v>
      </c>
      <c r="E637">
        <v>6508651572</v>
      </c>
      <c r="F637">
        <v>10</v>
      </c>
      <c r="G637">
        <v>2001</v>
      </c>
      <c r="H637" t="s">
        <v>1223</v>
      </c>
      <c r="I637">
        <v>57</v>
      </c>
      <c r="J637" t="s">
        <v>1224</v>
      </c>
      <c r="K637" t="s">
        <v>1235</v>
      </c>
      <c r="L637">
        <v>570301003</v>
      </c>
      <c r="M637">
        <v>107162</v>
      </c>
      <c r="N637" t="s">
        <v>1236</v>
      </c>
      <c r="O637" t="s">
        <v>1380</v>
      </c>
      <c r="P637">
        <v>1</v>
      </c>
      <c r="Q637" t="s">
        <v>110</v>
      </c>
      <c r="R637">
        <v>14</v>
      </c>
      <c r="S637">
        <v>1</v>
      </c>
      <c r="T637" s="10">
        <v>1150.52</v>
      </c>
      <c r="U637" t="s">
        <v>1228</v>
      </c>
      <c r="V637" t="s">
        <v>1387</v>
      </c>
      <c r="W637" t="s">
        <v>1387</v>
      </c>
      <c r="X637">
        <v>1</v>
      </c>
      <c r="Y637" t="s">
        <v>110</v>
      </c>
      <c r="Z637" s="10">
        <v>1150.52</v>
      </c>
      <c r="AA637" t="s">
        <v>1228</v>
      </c>
      <c r="AB637" t="s">
        <v>53</v>
      </c>
      <c r="AC637" t="s">
        <v>1231</v>
      </c>
      <c r="AD637">
        <v>101</v>
      </c>
      <c r="AE637" t="s">
        <v>1232</v>
      </c>
      <c r="AF637" s="10">
        <v>1150.52</v>
      </c>
      <c r="AG637" s="136">
        <f t="shared" si="9"/>
        <v>115052</v>
      </c>
      <c r="AH637" s="10">
        <v>1150.52</v>
      </c>
      <c r="AI637">
        <v>0</v>
      </c>
      <c r="AJ637">
        <v>0</v>
      </c>
      <c r="AK637">
        <v>0</v>
      </c>
      <c r="AL637">
        <v>0</v>
      </c>
    </row>
    <row r="638" spans="1:38">
      <c r="A638" t="s">
        <v>46</v>
      </c>
      <c r="B638" t="s">
        <v>47</v>
      </c>
      <c r="C638">
        <v>1000730</v>
      </c>
      <c r="D638" t="s">
        <v>1234</v>
      </c>
      <c r="E638">
        <v>6508651572</v>
      </c>
      <c r="F638">
        <v>20</v>
      </c>
      <c r="G638">
        <v>2001</v>
      </c>
      <c r="H638" t="s">
        <v>1223</v>
      </c>
      <c r="I638">
        <v>57</v>
      </c>
      <c r="J638" t="s">
        <v>1224</v>
      </c>
      <c r="K638" t="s">
        <v>1235</v>
      </c>
      <c r="L638">
        <v>570301003</v>
      </c>
      <c r="M638">
        <v>225516</v>
      </c>
      <c r="N638" t="s">
        <v>1238</v>
      </c>
      <c r="O638" t="s">
        <v>1380</v>
      </c>
      <c r="P638">
        <v>4</v>
      </c>
      <c r="Q638" t="s">
        <v>110</v>
      </c>
      <c r="R638">
        <v>21</v>
      </c>
      <c r="S638">
        <v>1</v>
      </c>
      <c r="T638" s="10">
        <v>6017.76</v>
      </c>
      <c r="U638" t="s">
        <v>1228</v>
      </c>
      <c r="V638" t="s">
        <v>1387</v>
      </c>
      <c r="W638" t="s">
        <v>1387</v>
      </c>
      <c r="X638">
        <v>4</v>
      </c>
      <c r="Y638" t="s">
        <v>110</v>
      </c>
      <c r="Z638" s="10">
        <v>6017.76</v>
      </c>
      <c r="AA638" t="s">
        <v>1228</v>
      </c>
      <c r="AB638" t="s">
        <v>53</v>
      </c>
      <c r="AC638" t="s">
        <v>1231</v>
      </c>
      <c r="AD638">
        <v>101</v>
      </c>
      <c r="AE638" t="s">
        <v>1232</v>
      </c>
      <c r="AF638" s="10">
        <v>6017.76</v>
      </c>
      <c r="AG638" s="136">
        <f t="shared" si="9"/>
        <v>601776</v>
      </c>
      <c r="AH638" s="10">
        <v>6017.76</v>
      </c>
      <c r="AI638">
        <v>0</v>
      </c>
      <c r="AJ638">
        <v>0</v>
      </c>
      <c r="AK638">
        <v>0</v>
      </c>
      <c r="AL638">
        <v>0</v>
      </c>
    </row>
    <row r="639" spans="1:38">
      <c r="A639" t="s">
        <v>46</v>
      </c>
      <c r="B639" t="s">
        <v>47</v>
      </c>
      <c r="C639">
        <v>1000730</v>
      </c>
      <c r="D639" t="s">
        <v>1234</v>
      </c>
      <c r="E639">
        <v>6508651572</v>
      </c>
      <c r="F639">
        <v>30</v>
      </c>
      <c r="G639">
        <v>2001</v>
      </c>
      <c r="H639" t="s">
        <v>1223</v>
      </c>
      <c r="I639">
        <v>57</v>
      </c>
      <c r="J639" t="s">
        <v>1224</v>
      </c>
      <c r="K639" t="s">
        <v>1235</v>
      </c>
      <c r="L639">
        <v>570301003</v>
      </c>
      <c r="M639">
        <v>1206928</v>
      </c>
      <c r="N639" t="s">
        <v>389</v>
      </c>
      <c r="O639" t="s">
        <v>1380</v>
      </c>
      <c r="P639">
        <v>46</v>
      </c>
      <c r="Q639" t="s">
        <v>1240</v>
      </c>
      <c r="R639">
        <v>115</v>
      </c>
      <c r="S639">
        <v>1</v>
      </c>
      <c r="T639" s="10">
        <v>38392.699999999997</v>
      </c>
      <c r="U639" t="s">
        <v>1228</v>
      </c>
      <c r="V639" t="s">
        <v>1387</v>
      </c>
      <c r="W639" t="s">
        <v>1387</v>
      </c>
      <c r="X639">
        <v>46</v>
      </c>
      <c r="Y639" t="s">
        <v>1240</v>
      </c>
      <c r="Z639" s="10">
        <v>38392.699999999997</v>
      </c>
      <c r="AA639" t="s">
        <v>1228</v>
      </c>
      <c r="AB639" t="s">
        <v>53</v>
      </c>
      <c r="AC639" t="s">
        <v>1231</v>
      </c>
      <c r="AD639">
        <v>101</v>
      </c>
      <c r="AE639" t="s">
        <v>1232</v>
      </c>
      <c r="AF639" s="10">
        <v>38392.699999999997</v>
      </c>
      <c r="AG639" s="136">
        <f t="shared" si="9"/>
        <v>3839269.9999999995</v>
      </c>
      <c r="AH639" s="10">
        <v>38392.699999999997</v>
      </c>
      <c r="AI639">
        <v>0</v>
      </c>
      <c r="AJ639">
        <v>0</v>
      </c>
      <c r="AK639">
        <v>0</v>
      </c>
      <c r="AL639">
        <v>0</v>
      </c>
    </row>
    <row r="640" spans="1:38">
      <c r="A640" t="s">
        <v>46</v>
      </c>
      <c r="B640" t="s">
        <v>47</v>
      </c>
      <c r="C640">
        <v>1000730</v>
      </c>
      <c r="D640" t="s">
        <v>1234</v>
      </c>
      <c r="E640">
        <v>6508651572</v>
      </c>
      <c r="F640">
        <v>40</v>
      </c>
      <c r="G640">
        <v>2001</v>
      </c>
      <c r="H640" t="s">
        <v>1223</v>
      </c>
      <c r="I640">
        <v>57</v>
      </c>
      <c r="J640" t="s">
        <v>1224</v>
      </c>
      <c r="K640" t="s">
        <v>1235</v>
      </c>
      <c r="L640">
        <v>570301003</v>
      </c>
      <c r="M640">
        <v>1206929</v>
      </c>
      <c r="N640" t="s">
        <v>390</v>
      </c>
      <c r="O640" t="s">
        <v>1380</v>
      </c>
      <c r="P640">
        <v>22</v>
      </c>
      <c r="Q640" t="s">
        <v>1240</v>
      </c>
      <c r="R640">
        <v>48</v>
      </c>
      <c r="S640">
        <v>1</v>
      </c>
      <c r="T640" s="10">
        <v>14527.18</v>
      </c>
      <c r="U640" t="s">
        <v>1228</v>
      </c>
      <c r="V640" t="s">
        <v>1387</v>
      </c>
      <c r="W640" t="s">
        <v>1387</v>
      </c>
      <c r="X640">
        <v>22</v>
      </c>
      <c r="Y640" t="s">
        <v>1240</v>
      </c>
      <c r="Z640" s="10">
        <v>14527.18</v>
      </c>
      <c r="AA640" t="s">
        <v>1228</v>
      </c>
      <c r="AB640" t="s">
        <v>53</v>
      </c>
      <c r="AC640" t="s">
        <v>1231</v>
      </c>
      <c r="AD640">
        <v>101</v>
      </c>
      <c r="AE640" t="s">
        <v>1232</v>
      </c>
      <c r="AF640" s="10">
        <v>14527.18</v>
      </c>
      <c r="AG640" s="136">
        <f t="shared" si="9"/>
        <v>1452718</v>
      </c>
      <c r="AH640" s="10">
        <v>14527.18</v>
      </c>
      <c r="AI640">
        <v>0</v>
      </c>
      <c r="AJ640">
        <v>0</v>
      </c>
      <c r="AK640">
        <v>0</v>
      </c>
      <c r="AL640">
        <v>0</v>
      </c>
    </row>
    <row r="641" spans="1:38">
      <c r="A641" t="s">
        <v>46</v>
      </c>
      <c r="B641" t="s">
        <v>47</v>
      </c>
      <c r="C641">
        <v>1000730</v>
      </c>
      <c r="D641" t="s">
        <v>1234</v>
      </c>
      <c r="E641">
        <v>6508651572</v>
      </c>
      <c r="F641">
        <v>50</v>
      </c>
      <c r="G641">
        <v>2001</v>
      </c>
      <c r="H641" t="s">
        <v>1223</v>
      </c>
      <c r="I641">
        <v>57</v>
      </c>
      <c r="J641" t="s">
        <v>1224</v>
      </c>
      <c r="K641" t="s">
        <v>1235</v>
      </c>
      <c r="L641">
        <v>570301003</v>
      </c>
      <c r="M641">
        <v>1206930</v>
      </c>
      <c r="N641" t="s">
        <v>391</v>
      </c>
      <c r="O641" t="s">
        <v>1380</v>
      </c>
      <c r="P641">
        <v>6</v>
      </c>
      <c r="Q641" t="s">
        <v>1240</v>
      </c>
      <c r="R641">
        <v>95</v>
      </c>
      <c r="S641">
        <v>1</v>
      </c>
      <c r="T641" s="10">
        <v>5143.68</v>
      </c>
      <c r="U641" t="s">
        <v>1228</v>
      </c>
      <c r="V641" t="s">
        <v>1387</v>
      </c>
      <c r="W641" t="s">
        <v>1387</v>
      </c>
      <c r="X641">
        <v>6</v>
      </c>
      <c r="Y641" t="s">
        <v>1240</v>
      </c>
      <c r="Z641" s="10">
        <v>5143.68</v>
      </c>
      <c r="AA641" t="s">
        <v>1228</v>
      </c>
      <c r="AB641" t="s">
        <v>53</v>
      </c>
      <c r="AC641" t="s">
        <v>1231</v>
      </c>
      <c r="AD641">
        <v>101</v>
      </c>
      <c r="AE641" t="s">
        <v>1232</v>
      </c>
      <c r="AF641" s="10">
        <v>5143.68</v>
      </c>
      <c r="AG641" s="136">
        <f t="shared" si="9"/>
        <v>514368</v>
      </c>
      <c r="AH641" s="10">
        <v>5143.68</v>
      </c>
      <c r="AI641">
        <v>0</v>
      </c>
      <c r="AJ641">
        <v>0</v>
      </c>
      <c r="AK641">
        <v>0</v>
      </c>
      <c r="AL641">
        <v>0</v>
      </c>
    </row>
    <row r="642" spans="1:38">
      <c r="A642" t="s">
        <v>46</v>
      </c>
      <c r="B642" t="s">
        <v>47</v>
      </c>
      <c r="C642">
        <v>1000730</v>
      </c>
      <c r="D642" t="s">
        <v>1234</v>
      </c>
      <c r="E642">
        <v>6508651572</v>
      </c>
      <c r="F642">
        <v>60</v>
      </c>
      <c r="G642">
        <v>2001</v>
      </c>
      <c r="H642" t="s">
        <v>1223</v>
      </c>
      <c r="I642">
        <v>57</v>
      </c>
      <c r="J642" t="s">
        <v>1224</v>
      </c>
      <c r="K642" t="s">
        <v>1235</v>
      </c>
      <c r="L642">
        <v>570301003</v>
      </c>
      <c r="M642">
        <v>1206931</v>
      </c>
      <c r="N642" t="s">
        <v>385</v>
      </c>
      <c r="O642" t="s">
        <v>1380</v>
      </c>
      <c r="P642">
        <v>35</v>
      </c>
      <c r="Q642" t="s">
        <v>1240</v>
      </c>
      <c r="R642">
        <v>48</v>
      </c>
      <c r="S642">
        <v>1</v>
      </c>
      <c r="T642" s="10">
        <v>20692.22</v>
      </c>
      <c r="U642" t="s">
        <v>1228</v>
      </c>
      <c r="V642" t="s">
        <v>1387</v>
      </c>
      <c r="W642" t="s">
        <v>1387</v>
      </c>
      <c r="X642">
        <v>35</v>
      </c>
      <c r="Y642" t="s">
        <v>1240</v>
      </c>
      <c r="Z642" s="10">
        <v>20692.22</v>
      </c>
      <c r="AA642" t="s">
        <v>1228</v>
      </c>
      <c r="AB642" t="s">
        <v>53</v>
      </c>
      <c r="AC642" t="s">
        <v>1231</v>
      </c>
      <c r="AD642">
        <v>101</v>
      </c>
      <c r="AE642" t="s">
        <v>1232</v>
      </c>
      <c r="AF642" s="10">
        <v>20692.22</v>
      </c>
      <c r="AG642" s="136">
        <f t="shared" si="9"/>
        <v>2069222</v>
      </c>
      <c r="AH642" s="10">
        <v>20692.22</v>
      </c>
      <c r="AI642">
        <v>0</v>
      </c>
      <c r="AJ642">
        <v>0</v>
      </c>
      <c r="AK642">
        <v>0</v>
      </c>
      <c r="AL642">
        <v>0</v>
      </c>
    </row>
    <row r="643" spans="1:38">
      <c r="A643" t="s">
        <v>46</v>
      </c>
      <c r="B643" t="s">
        <v>47</v>
      </c>
      <c r="C643">
        <v>1000730</v>
      </c>
      <c r="D643" t="s">
        <v>1234</v>
      </c>
      <c r="E643">
        <v>6508651572</v>
      </c>
      <c r="F643">
        <v>70</v>
      </c>
      <c r="G643">
        <v>2001</v>
      </c>
      <c r="H643" t="s">
        <v>1223</v>
      </c>
      <c r="I643">
        <v>57</v>
      </c>
      <c r="J643" t="s">
        <v>1224</v>
      </c>
      <c r="K643" t="s">
        <v>1235</v>
      </c>
      <c r="L643">
        <v>570301003</v>
      </c>
      <c r="M643">
        <v>1206932</v>
      </c>
      <c r="N643" t="s">
        <v>386</v>
      </c>
      <c r="O643" t="s">
        <v>1380</v>
      </c>
      <c r="P643">
        <v>12</v>
      </c>
      <c r="Q643" t="s">
        <v>1240</v>
      </c>
      <c r="R643">
        <v>50</v>
      </c>
      <c r="S643">
        <v>1</v>
      </c>
      <c r="T643" s="10">
        <v>7355.52</v>
      </c>
      <c r="U643" t="s">
        <v>1228</v>
      </c>
      <c r="V643" t="s">
        <v>1387</v>
      </c>
      <c r="W643" t="s">
        <v>1387</v>
      </c>
      <c r="X643">
        <v>12</v>
      </c>
      <c r="Y643" t="s">
        <v>1240</v>
      </c>
      <c r="Z643" s="10">
        <v>7355.52</v>
      </c>
      <c r="AA643" t="s">
        <v>1228</v>
      </c>
      <c r="AB643" t="s">
        <v>53</v>
      </c>
      <c r="AC643" t="s">
        <v>1231</v>
      </c>
      <c r="AD643">
        <v>101</v>
      </c>
      <c r="AE643" t="s">
        <v>1232</v>
      </c>
      <c r="AF643" s="10">
        <v>7355.52</v>
      </c>
      <c r="AG643" s="136">
        <f t="shared" ref="AG643:AG706" si="10">+AF643*100</f>
        <v>735552</v>
      </c>
      <c r="AH643" s="10">
        <v>7355.52</v>
      </c>
      <c r="AI643">
        <v>0</v>
      </c>
      <c r="AJ643">
        <v>0</v>
      </c>
      <c r="AK643">
        <v>0</v>
      </c>
      <c r="AL643">
        <v>0</v>
      </c>
    </row>
    <row r="644" spans="1:38">
      <c r="A644" t="s">
        <v>46</v>
      </c>
      <c r="B644" t="s">
        <v>47</v>
      </c>
      <c r="C644">
        <v>1000730</v>
      </c>
      <c r="D644" t="s">
        <v>1234</v>
      </c>
      <c r="E644">
        <v>6508651572</v>
      </c>
      <c r="F644">
        <v>80</v>
      </c>
      <c r="G644">
        <v>2001</v>
      </c>
      <c r="H644" t="s">
        <v>1223</v>
      </c>
      <c r="I644">
        <v>57</v>
      </c>
      <c r="J644" t="s">
        <v>1224</v>
      </c>
      <c r="K644" t="s">
        <v>1235</v>
      </c>
      <c r="L644">
        <v>570301003</v>
      </c>
      <c r="M644">
        <v>1206933</v>
      </c>
      <c r="N644" t="s">
        <v>387</v>
      </c>
      <c r="O644" t="s">
        <v>1380</v>
      </c>
      <c r="P644">
        <v>10</v>
      </c>
      <c r="Q644" t="s">
        <v>1240</v>
      </c>
      <c r="R644">
        <v>176</v>
      </c>
      <c r="S644">
        <v>1</v>
      </c>
      <c r="T644" s="10">
        <v>8312.83</v>
      </c>
      <c r="U644" t="s">
        <v>1228</v>
      </c>
      <c r="V644" t="s">
        <v>1387</v>
      </c>
      <c r="W644" t="s">
        <v>1387</v>
      </c>
      <c r="X644">
        <v>10</v>
      </c>
      <c r="Y644" t="s">
        <v>1240</v>
      </c>
      <c r="Z644" s="10">
        <v>8312.83</v>
      </c>
      <c r="AA644" t="s">
        <v>1228</v>
      </c>
      <c r="AB644" t="s">
        <v>53</v>
      </c>
      <c r="AC644" t="s">
        <v>1231</v>
      </c>
      <c r="AD644">
        <v>101</v>
      </c>
      <c r="AE644" t="s">
        <v>1232</v>
      </c>
      <c r="AF644" s="10">
        <v>8312.83</v>
      </c>
      <c r="AG644" s="136">
        <f t="shared" si="10"/>
        <v>831283</v>
      </c>
      <c r="AH644" s="10">
        <v>8312.83</v>
      </c>
      <c r="AI644">
        <v>0</v>
      </c>
      <c r="AJ644">
        <v>0</v>
      </c>
      <c r="AK644">
        <v>0</v>
      </c>
      <c r="AL644">
        <v>0</v>
      </c>
    </row>
    <row r="645" spans="1:38">
      <c r="A645" t="s">
        <v>46</v>
      </c>
      <c r="B645" t="s">
        <v>47</v>
      </c>
      <c r="C645">
        <v>1000730</v>
      </c>
      <c r="D645" t="s">
        <v>1234</v>
      </c>
      <c r="E645">
        <v>6508651572</v>
      </c>
      <c r="F645">
        <v>90</v>
      </c>
      <c r="G645">
        <v>2001</v>
      </c>
      <c r="H645" t="s">
        <v>1223</v>
      </c>
      <c r="I645">
        <v>57</v>
      </c>
      <c r="J645" t="s">
        <v>1224</v>
      </c>
      <c r="K645" t="s">
        <v>1235</v>
      </c>
      <c r="L645">
        <v>570301003</v>
      </c>
      <c r="M645">
        <v>1252545</v>
      </c>
      <c r="N645" t="s">
        <v>1284</v>
      </c>
      <c r="O645" t="s">
        <v>1380</v>
      </c>
      <c r="P645">
        <v>1</v>
      </c>
      <c r="Q645" t="s">
        <v>1240</v>
      </c>
      <c r="R645">
        <v>30</v>
      </c>
      <c r="S645">
        <v>1</v>
      </c>
      <c r="T645" s="10">
        <v>1726.5</v>
      </c>
      <c r="U645" t="s">
        <v>1228</v>
      </c>
      <c r="V645" t="s">
        <v>1387</v>
      </c>
      <c r="W645" t="s">
        <v>1387</v>
      </c>
      <c r="X645">
        <v>1</v>
      </c>
      <c r="Y645" t="s">
        <v>1240</v>
      </c>
      <c r="Z645" s="10">
        <v>1726.5</v>
      </c>
      <c r="AA645" t="s">
        <v>1228</v>
      </c>
      <c r="AB645" t="s">
        <v>53</v>
      </c>
      <c r="AC645" t="s">
        <v>1231</v>
      </c>
      <c r="AD645">
        <v>101</v>
      </c>
      <c r="AE645" t="s">
        <v>1232</v>
      </c>
      <c r="AF645" s="10">
        <v>1726.5</v>
      </c>
      <c r="AG645" s="136">
        <f t="shared" si="10"/>
        <v>172650</v>
      </c>
      <c r="AH645" s="10">
        <v>1726.5</v>
      </c>
      <c r="AI645">
        <v>0</v>
      </c>
      <c r="AJ645">
        <v>0</v>
      </c>
      <c r="AK645">
        <v>0</v>
      </c>
      <c r="AL645">
        <v>0</v>
      </c>
    </row>
    <row r="646" spans="1:38">
      <c r="A646" t="s">
        <v>46</v>
      </c>
      <c r="B646" t="s">
        <v>47</v>
      </c>
      <c r="C646">
        <v>1000730</v>
      </c>
      <c r="D646" t="s">
        <v>1234</v>
      </c>
      <c r="E646">
        <v>6508651572</v>
      </c>
      <c r="F646">
        <v>100</v>
      </c>
      <c r="G646">
        <v>2001</v>
      </c>
      <c r="H646" t="s">
        <v>1223</v>
      </c>
      <c r="I646">
        <v>57</v>
      </c>
      <c r="J646" t="s">
        <v>1224</v>
      </c>
      <c r="K646" t="s">
        <v>1235</v>
      </c>
      <c r="L646">
        <v>570301003</v>
      </c>
      <c r="M646">
        <v>1252549</v>
      </c>
      <c r="N646" t="s">
        <v>1248</v>
      </c>
      <c r="O646" t="s">
        <v>1380</v>
      </c>
      <c r="P646">
        <v>3</v>
      </c>
      <c r="Q646" t="s">
        <v>1240</v>
      </c>
      <c r="R646">
        <v>35</v>
      </c>
      <c r="S646">
        <v>1</v>
      </c>
      <c r="T646" s="10">
        <v>4247.25</v>
      </c>
      <c r="U646" t="s">
        <v>1228</v>
      </c>
      <c r="V646" t="s">
        <v>1387</v>
      </c>
      <c r="W646" t="s">
        <v>1387</v>
      </c>
      <c r="X646">
        <v>3</v>
      </c>
      <c r="Y646" t="s">
        <v>1240</v>
      </c>
      <c r="Z646" s="10">
        <v>4247.25</v>
      </c>
      <c r="AA646" t="s">
        <v>1228</v>
      </c>
      <c r="AB646" t="s">
        <v>53</v>
      </c>
      <c r="AC646" t="s">
        <v>1231</v>
      </c>
      <c r="AD646">
        <v>101</v>
      </c>
      <c r="AE646" t="s">
        <v>1232</v>
      </c>
      <c r="AF646" s="10">
        <v>4247.25</v>
      </c>
      <c r="AG646" s="136">
        <f t="shared" si="10"/>
        <v>424725</v>
      </c>
      <c r="AH646" s="10">
        <v>4247.25</v>
      </c>
      <c r="AI646">
        <v>0</v>
      </c>
      <c r="AJ646">
        <v>0</v>
      </c>
      <c r="AK646">
        <v>0</v>
      </c>
      <c r="AL646">
        <v>0</v>
      </c>
    </row>
    <row r="647" spans="1:38">
      <c r="A647" t="s">
        <v>46</v>
      </c>
      <c r="B647" t="s">
        <v>47</v>
      </c>
      <c r="C647">
        <v>1000730</v>
      </c>
      <c r="D647" t="s">
        <v>1234</v>
      </c>
      <c r="E647">
        <v>6508658534</v>
      </c>
      <c r="F647">
        <v>10</v>
      </c>
      <c r="G647">
        <v>2001</v>
      </c>
      <c r="H647" t="s">
        <v>1223</v>
      </c>
      <c r="I647">
        <v>57</v>
      </c>
      <c r="J647" t="s">
        <v>1224</v>
      </c>
      <c r="K647" t="s">
        <v>1235</v>
      </c>
      <c r="L647">
        <v>570301003</v>
      </c>
      <c r="M647">
        <v>107162</v>
      </c>
      <c r="N647" t="s">
        <v>1236</v>
      </c>
      <c r="O647" t="s">
        <v>1386</v>
      </c>
      <c r="P647">
        <v>1</v>
      </c>
      <c r="Q647" t="s">
        <v>110</v>
      </c>
      <c r="R647">
        <v>14</v>
      </c>
      <c r="S647">
        <v>1</v>
      </c>
      <c r="T647" s="10">
        <v>1150.52</v>
      </c>
      <c r="U647" t="s">
        <v>1228</v>
      </c>
      <c r="V647" t="s">
        <v>1388</v>
      </c>
      <c r="W647" t="s">
        <v>1389</v>
      </c>
      <c r="X647">
        <v>1</v>
      </c>
      <c r="Y647" t="s">
        <v>110</v>
      </c>
      <c r="Z647" s="10">
        <v>1150.52</v>
      </c>
      <c r="AA647" t="s">
        <v>1228</v>
      </c>
      <c r="AB647" t="s">
        <v>53</v>
      </c>
      <c r="AC647" t="s">
        <v>1231</v>
      </c>
      <c r="AD647">
        <v>101</v>
      </c>
      <c r="AE647" t="s">
        <v>1232</v>
      </c>
      <c r="AF647" s="10">
        <v>1150.52</v>
      </c>
      <c r="AG647" s="136">
        <f t="shared" si="10"/>
        <v>115052</v>
      </c>
      <c r="AH647" s="10">
        <v>1150.52</v>
      </c>
      <c r="AI647">
        <v>0</v>
      </c>
      <c r="AJ647">
        <v>0</v>
      </c>
      <c r="AK647">
        <v>0</v>
      </c>
      <c r="AL647">
        <v>0</v>
      </c>
    </row>
    <row r="648" spans="1:38">
      <c r="A648" t="s">
        <v>46</v>
      </c>
      <c r="B648" t="s">
        <v>47</v>
      </c>
      <c r="C648">
        <v>1000730</v>
      </c>
      <c r="D648" t="s">
        <v>1234</v>
      </c>
      <c r="E648">
        <v>6508658534</v>
      </c>
      <c r="F648">
        <v>20</v>
      </c>
      <c r="G648">
        <v>2001</v>
      </c>
      <c r="H648" t="s">
        <v>1223</v>
      </c>
      <c r="I648">
        <v>57</v>
      </c>
      <c r="J648" t="s">
        <v>1224</v>
      </c>
      <c r="K648" t="s">
        <v>1235</v>
      </c>
      <c r="L648">
        <v>570301003</v>
      </c>
      <c r="M648">
        <v>1206928</v>
      </c>
      <c r="N648" t="s">
        <v>389</v>
      </c>
      <c r="O648" t="s">
        <v>1386</v>
      </c>
      <c r="P648">
        <v>28</v>
      </c>
      <c r="Q648" t="s">
        <v>1240</v>
      </c>
      <c r="R648">
        <v>115</v>
      </c>
      <c r="S648">
        <v>1</v>
      </c>
      <c r="T648" s="10">
        <v>23369.47</v>
      </c>
      <c r="U648" t="s">
        <v>1228</v>
      </c>
      <c r="V648" t="s">
        <v>1388</v>
      </c>
      <c r="W648" t="s">
        <v>1389</v>
      </c>
      <c r="X648">
        <v>28</v>
      </c>
      <c r="Y648" t="s">
        <v>1240</v>
      </c>
      <c r="Z648" s="10">
        <v>23369.47</v>
      </c>
      <c r="AA648" t="s">
        <v>1228</v>
      </c>
      <c r="AB648" t="s">
        <v>53</v>
      </c>
      <c r="AC648" t="s">
        <v>1231</v>
      </c>
      <c r="AD648">
        <v>101</v>
      </c>
      <c r="AE648" t="s">
        <v>1232</v>
      </c>
      <c r="AF648" s="10">
        <v>23369.47</v>
      </c>
      <c r="AG648" s="136">
        <f t="shared" si="10"/>
        <v>2336947</v>
      </c>
      <c r="AH648" s="10">
        <v>23369.47</v>
      </c>
      <c r="AI648">
        <v>0</v>
      </c>
      <c r="AJ648">
        <v>0</v>
      </c>
      <c r="AK648">
        <v>0</v>
      </c>
      <c r="AL648">
        <v>0</v>
      </c>
    </row>
    <row r="649" spans="1:38">
      <c r="A649" t="s">
        <v>46</v>
      </c>
      <c r="B649" t="s">
        <v>47</v>
      </c>
      <c r="C649">
        <v>1000730</v>
      </c>
      <c r="D649" t="s">
        <v>1234</v>
      </c>
      <c r="E649">
        <v>6508658534</v>
      </c>
      <c r="F649">
        <v>30</v>
      </c>
      <c r="G649">
        <v>2001</v>
      </c>
      <c r="H649" t="s">
        <v>1223</v>
      </c>
      <c r="I649">
        <v>57</v>
      </c>
      <c r="J649" t="s">
        <v>1224</v>
      </c>
      <c r="K649" t="s">
        <v>1235</v>
      </c>
      <c r="L649">
        <v>570301003</v>
      </c>
      <c r="M649">
        <v>1206929</v>
      </c>
      <c r="N649" t="s">
        <v>390</v>
      </c>
      <c r="O649" t="s">
        <v>1386</v>
      </c>
      <c r="P649">
        <v>21</v>
      </c>
      <c r="Q649" t="s">
        <v>1240</v>
      </c>
      <c r="R649">
        <v>48</v>
      </c>
      <c r="S649">
        <v>1</v>
      </c>
      <c r="T649" s="10">
        <v>13866.85</v>
      </c>
      <c r="U649" t="s">
        <v>1228</v>
      </c>
      <c r="V649" t="s">
        <v>1388</v>
      </c>
      <c r="W649" t="s">
        <v>1389</v>
      </c>
      <c r="X649">
        <v>21</v>
      </c>
      <c r="Y649" t="s">
        <v>1240</v>
      </c>
      <c r="Z649" s="10">
        <v>13866.85</v>
      </c>
      <c r="AA649" t="s">
        <v>1228</v>
      </c>
      <c r="AB649" t="s">
        <v>53</v>
      </c>
      <c r="AC649" t="s">
        <v>1231</v>
      </c>
      <c r="AD649">
        <v>101</v>
      </c>
      <c r="AE649" t="s">
        <v>1232</v>
      </c>
      <c r="AF649" s="10">
        <v>13866.85</v>
      </c>
      <c r="AG649" s="136">
        <f t="shared" si="10"/>
        <v>1386685</v>
      </c>
      <c r="AH649" s="10">
        <v>13866.85</v>
      </c>
      <c r="AI649">
        <v>0</v>
      </c>
      <c r="AJ649">
        <v>0</v>
      </c>
      <c r="AK649">
        <v>0</v>
      </c>
      <c r="AL649">
        <v>0</v>
      </c>
    </row>
    <row r="650" spans="1:38">
      <c r="A650" t="s">
        <v>46</v>
      </c>
      <c r="B650" t="s">
        <v>47</v>
      </c>
      <c r="C650">
        <v>1000730</v>
      </c>
      <c r="D650" t="s">
        <v>1234</v>
      </c>
      <c r="E650">
        <v>6508658534</v>
      </c>
      <c r="F650">
        <v>40</v>
      </c>
      <c r="G650">
        <v>2001</v>
      </c>
      <c r="H650" t="s">
        <v>1223</v>
      </c>
      <c r="I650">
        <v>57</v>
      </c>
      <c r="J650" t="s">
        <v>1224</v>
      </c>
      <c r="K650" t="s">
        <v>1235</v>
      </c>
      <c r="L650">
        <v>570301003</v>
      </c>
      <c r="M650">
        <v>1206930</v>
      </c>
      <c r="N650" t="s">
        <v>391</v>
      </c>
      <c r="O650" t="s">
        <v>1386</v>
      </c>
      <c r="P650">
        <v>6</v>
      </c>
      <c r="Q650" t="s">
        <v>1240</v>
      </c>
      <c r="R650">
        <v>95</v>
      </c>
      <c r="S650">
        <v>1</v>
      </c>
      <c r="T650" s="10">
        <v>5143.68</v>
      </c>
      <c r="U650" t="s">
        <v>1228</v>
      </c>
      <c r="V650" t="s">
        <v>1388</v>
      </c>
      <c r="W650" t="s">
        <v>1389</v>
      </c>
      <c r="X650">
        <v>6</v>
      </c>
      <c r="Y650" t="s">
        <v>1240</v>
      </c>
      <c r="Z650" s="10">
        <v>5143.68</v>
      </c>
      <c r="AA650" t="s">
        <v>1228</v>
      </c>
      <c r="AB650" t="s">
        <v>53</v>
      </c>
      <c r="AC650" t="s">
        <v>1231</v>
      </c>
      <c r="AD650">
        <v>101</v>
      </c>
      <c r="AE650" t="s">
        <v>1232</v>
      </c>
      <c r="AF650" s="10">
        <v>5143.68</v>
      </c>
      <c r="AG650" s="136">
        <f t="shared" si="10"/>
        <v>514368</v>
      </c>
      <c r="AH650" s="10">
        <v>5143.68</v>
      </c>
      <c r="AI650">
        <v>0</v>
      </c>
      <c r="AJ650">
        <v>0</v>
      </c>
      <c r="AK650">
        <v>0</v>
      </c>
      <c r="AL650">
        <v>0</v>
      </c>
    </row>
    <row r="651" spans="1:38">
      <c r="A651" t="s">
        <v>46</v>
      </c>
      <c r="B651" t="s">
        <v>47</v>
      </c>
      <c r="C651">
        <v>1000730</v>
      </c>
      <c r="D651" t="s">
        <v>1234</v>
      </c>
      <c r="E651">
        <v>6508658534</v>
      </c>
      <c r="F651">
        <v>50</v>
      </c>
      <c r="G651">
        <v>2001</v>
      </c>
      <c r="H651" t="s">
        <v>1223</v>
      </c>
      <c r="I651">
        <v>57</v>
      </c>
      <c r="J651" t="s">
        <v>1224</v>
      </c>
      <c r="K651" t="s">
        <v>1235</v>
      </c>
      <c r="L651">
        <v>570301003</v>
      </c>
      <c r="M651">
        <v>1206931</v>
      </c>
      <c r="N651" t="s">
        <v>385</v>
      </c>
      <c r="O651" t="s">
        <v>1386</v>
      </c>
      <c r="P651">
        <v>22</v>
      </c>
      <c r="Q651" t="s">
        <v>1240</v>
      </c>
      <c r="R651">
        <v>48</v>
      </c>
      <c r="S651">
        <v>1</v>
      </c>
      <c r="T651" s="10">
        <v>13006.54</v>
      </c>
      <c r="U651" t="s">
        <v>1228</v>
      </c>
      <c r="V651" t="s">
        <v>1388</v>
      </c>
      <c r="W651" t="s">
        <v>1389</v>
      </c>
      <c r="X651">
        <v>22</v>
      </c>
      <c r="Y651" t="s">
        <v>1240</v>
      </c>
      <c r="Z651" s="10">
        <v>13006.54</v>
      </c>
      <c r="AA651" t="s">
        <v>1228</v>
      </c>
      <c r="AB651" t="s">
        <v>53</v>
      </c>
      <c r="AC651" t="s">
        <v>1231</v>
      </c>
      <c r="AD651">
        <v>101</v>
      </c>
      <c r="AE651" t="s">
        <v>1232</v>
      </c>
      <c r="AF651" s="10">
        <v>13006.54</v>
      </c>
      <c r="AG651" s="136">
        <f t="shared" si="10"/>
        <v>1300654</v>
      </c>
      <c r="AH651" s="10">
        <v>13006.54</v>
      </c>
      <c r="AI651">
        <v>0</v>
      </c>
      <c r="AJ651">
        <v>0</v>
      </c>
      <c r="AK651">
        <v>0</v>
      </c>
      <c r="AL651">
        <v>0</v>
      </c>
    </row>
    <row r="652" spans="1:38">
      <c r="A652" t="s">
        <v>46</v>
      </c>
      <c r="B652" t="s">
        <v>47</v>
      </c>
      <c r="C652">
        <v>1000730</v>
      </c>
      <c r="D652" t="s">
        <v>1234</v>
      </c>
      <c r="E652">
        <v>6508658534</v>
      </c>
      <c r="F652">
        <v>60</v>
      </c>
      <c r="G652">
        <v>2001</v>
      </c>
      <c r="H652" t="s">
        <v>1223</v>
      </c>
      <c r="I652">
        <v>57</v>
      </c>
      <c r="J652" t="s">
        <v>1224</v>
      </c>
      <c r="K652" t="s">
        <v>1235</v>
      </c>
      <c r="L652">
        <v>570301003</v>
      </c>
      <c r="M652">
        <v>1206932</v>
      </c>
      <c r="N652" t="s">
        <v>386</v>
      </c>
      <c r="O652" t="s">
        <v>1386</v>
      </c>
      <c r="P652">
        <v>15</v>
      </c>
      <c r="Q652" t="s">
        <v>1240</v>
      </c>
      <c r="R652">
        <v>50</v>
      </c>
      <c r="S652">
        <v>1</v>
      </c>
      <c r="T652" s="10">
        <v>9194.4</v>
      </c>
      <c r="U652" t="s">
        <v>1228</v>
      </c>
      <c r="V652" t="s">
        <v>1388</v>
      </c>
      <c r="W652" t="s">
        <v>1389</v>
      </c>
      <c r="X652">
        <v>15</v>
      </c>
      <c r="Y652" t="s">
        <v>1240</v>
      </c>
      <c r="Z652" s="10">
        <v>9194.4</v>
      </c>
      <c r="AA652" t="s">
        <v>1228</v>
      </c>
      <c r="AB652" t="s">
        <v>53</v>
      </c>
      <c r="AC652" t="s">
        <v>1231</v>
      </c>
      <c r="AD652">
        <v>101</v>
      </c>
      <c r="AE652" t="s">
        <v>1232</v>
      </c>
      <c r="AF652" s="10">
        <v>9194.4</v>
      </c>
      <c r="AG652" s="136">
        <f t="shared" si="10"/>
        <v>919440</v>
      </c>
      <c r="AH652" s="10">
        <v>9194.4</v>
      </c>
      <c r="AI652">
        <v>0</v>
      </c>
      <c r="AJ652">
        <v>0</v>
      </c>
      <c r="AK652">
        <v>0</v>
      </c>
      <c r="AL652">
        <v>0</v>
      </c>
    </row>
    <row r="653" spans="1:38">
      <c r="A653" t="s">
        <v>46</v>
      </c>
      <c r="B653" t="s">
        <v>47</v>
      </c>
      <c r="C653">
        <v>1000730</v>
      </c>
      <c r="D653" t="s">
        <v>1234</v>
      </c>
      <c r="E653">
        <v>6508658534</v>
      </c>
      <c r="F653">
        <v>70</v>
      </c>
      <c r="G653">
        <v>2001</v>
      </c>
      <c r="H653" t="s">
        <v>1223</v>
      </c>
      <c r="I653">
        <v>57</v>
      </c>
      <c r="J653" t="s">
        <v>1224</v>
      </c>
      <c r="K653" t="s">
        <v>1235</v>
      </c>
      <c r="L653">
        <v>570301003</v>
      </c>
      <c r="M653">
        <v>1206933</v>
      </c>
      <c r="N653" t="s">
        <v>387</v>
      </c>
      <c r="O653" t="s">
        <v>1386</v>
      </c>
      <c r="P653">
        <v>7</v>
      </c>
      <c r="Q653" t="s">
        <v>1240</v>
      </c>
      <c r="R653">
        <v>176</v>
      </c>
      <c r="S653">
        <v>1</v>
      </c>
      <c r="T653" s="10">
        <v>5818.98</v>
      </c>
      <c r="U653" t="s">
        <v>1228</v>
      </c>
      <c r="V653" t="s">
        <v>1388</v>
      </c>
      <c r="W653" t="s">
        <v>1389</v>
      </c>
      <c r="X653">
        <v>7</v>
      </c>
      <c r="Y653" t="s">
        <v>1240</v>
      </c>
      <c r="Z653" s="10">
        <v>5818.98</v>
      </c>
      <c r="AA653" t="s">
        <v>1228</v>
      </c>
      <c r="AB653" t="s">
        <v>53</v>
      </c>
      <c r="AC653" t="s">
        <v>1231</v>
      </c>
      <c r="AD653">
        <v>101</v>
      </c>
      <c r="AE653" t="s">
        <v>1232</v>
      </c>
      <c r="AF653" s="10">
        <v>5818.98</v>
      </c>
      <c r="AG653" s="136">
        <f t="shared" si="10"/>
        <v>581898</v>
      </c>
      <c r="AH653" s="10">
        <v>5818.98</v>
      </c>
      <c r="AI653">
        <v>0</v>
      </c>
      <c r="AJ653">
        <v>0</v>
      </c>
      <c r="AK653">
        <v>0</v>
      </c>
      <c r="AL653">
        <v>0</v>
      </c>
    </row>
    <row r="654" spans="1:38">
      <c r="A654" t="s">
        <v>46</v>
      </c>
      <c r="B654" t="s">
        <v>47</v>
      </c>
      <c r="C654">
        <v>1000730</v>
      </c>
      <c r="D654" t="s">
        <v>1234</v>
      </c>
      <c r="E654">
        <v>6508658534</v>
      </c>
      <c r="F654">
        <v>80</v>
      </c>
      <c r="G654">
        <v>2001</v>
      </c>
      <c r="H654" t="s">
        <v>1223</v>
      </c>
      <c r="I654">
        <v>57</v>
      </c>
      <c r="J654" t="s">
        <v>1224</v>
      </c>
      <c r="K654" t="s">
        <v>1235</v>
      </c>
      <c r="L654">
        <v>570301003</v>
      </c>
      <c r="M654">
        <v>1252545</v>
      </c>
      <c r="N654" t="s">
        <v>1284</v>
      </c>
      <c r="O654" t="s">
        <v>1386</v>
      </c>
      <c r="P654">
        <v>1</v>
      </c>
      <c r="Q654" t="s">
        <v>1240</v>
      </c>
      <c r="R654">
        <v>30</v>
      </c>
      <c r="S654">
        <v>1</v>
      </c>
      <c r="T654" s="10">
        <v>1726.5</v>
      </c>
      <c r="U654" t="s">
        <v>1228</v>
      </c>
      <c r="V654" t="s">
        <v>1388</v>
      </c>
      <c r="W654" t="s">
        <v>1389</v>
      </c>
      <c r="X654">
        <v>1</v>
      </c>
      <c r="Y654" t="s">
        <v>1240</v>
      </c>
      <c r="Z654" s="10">
        <v>1726.5</v>
      </c>
      <c r="AA654" t="s">
        <v>1228</v>
      </c>
      <c r="AB654" t="s">
        <v>53</v>
      </c>
      <c r="AC654" t="s">
        <v>1231</v>
      </c>
      <c r="AD654">
        <v>101</v>
      </c>
      <c r="AE654" t="s">
        <v>1232</v>
      </c>
      <c r="AF654" s="10">
        <v>1726.5</v>
      </c>
      <c r="AG654" s="136">
        <f t="shared" si="10"/>
        <v>172650</v>
      </c>
      <c r="AH654" s="10">
        <v>1726.5</v>
      </c>
      <c r="AI654">
        <v>0</v>
      </c>
      <c r="AJ654">
        <v>0</v>
      </c>
      <c r="AK654">
        <v>0</v>
      </c>
      <c r="AL654">
        <v>0</v>
      </c>
    </row>
    <row r="655" spans="1:38">
      <c r="A655" t="s">
        <v>46</v>
      </c>
      <c r="B655" t="s">
        <v>47</v>
      </c>
      <c r="C655">
        <v>1000730</v>
      </c>
      <c r="D655" t="s">
        <v>1234</v>
      </c>
      <c r="E655">
        <v>6508658534</v>
      </c>
      <c r="F655">
        <v>90</v>
      </c>
      <c r="G655">
        <v>2001</v>
      </c>
      <c r="H655" t="s">
        <v>1223</v>
      </c>
      <c r="I655">
        <v>57</v>
      </c>
      <c r="J655" t="s">
        <v>1224</v>
      </c>
      <c r="K655" t="s">
        <v>1235</v>
      </c>
      <c r="L655">
        <v>570301003</v>
      </c>
      <c r="M655">
        <v>1252549</v>
      </c>
      <c r="N655" t="s">
        <v>1248</v>
      </c>
      <c r="O655" t="s">
        <v>1386</v>
      </c>
      <c r="P655">
        <v>3</v>
      </c>
      <c r="Q655" t="s">
        <v>1240</v>
      </c>
      <c r="R655">
        <v>35</v>
      </c>
      <c r="S655">
        <v>1</v>
      </c>
      <c r="T655" s="10">
        <v>4247.25</v>
      </c>
      <c r="U655" t="s">
        <v>1228</v>
      </c>
      <c r="V655" t="s">
        <v>1388</v>
      </c>
      <c r="W655" t="s">
        <v>1389</v>
      </c>
      <c r="X655">
        <v>3</v>
      </c>
      <c r="Y655" t="s">
        <v>1240</v>
      </c>
      <c r="Z655" s="10">
        <v>4247.25</v>
      </c>
      <c r="AA655" t="s">
        <v>1228</v>
      </c>
      <c r="AB655" t="s">
        <v>53</v>
      </c>
      <c r="AC655" t="s">
        <v>1231</v>
      </c>
      <c r="AD655">
        <v>101</v>
      </c>
      <c r="AE655" t="s">
        <v>1232</v>
      </c>
      <c r="AF655" s="10">
        <v>4247.25</v>
      </c>
      <c r="AG655" s="136">
        <f t="shared" si="10"/>
        <v>424725</v>
      </c>
      <c r="AH655" s="10">
        <v>4247.25</v>
      </c>
      <c r="AI655">
        <v>0</v>
      </c>
      <c r="AJ655">
        <v>0</v>
      </c>
      <c r="AK655">
        <v>0</v>
      </c>
      <c r="AL655">
        <v>0</v>
      </c>
    </row>
    <row r="656" spans="1:38">
      <c r="A656" t="s">
        <v>46</v>
      </c>
      <c r="B656" t="s">
        <v>47</v>
      </c>
      <c r="C656">
        <v>1000730</v>
      </c>
      <c r="D656" t="s">
        <v>1234</v>
      </c>
      <c r="E656">
        <v>6508658534</v>
      </c>
      <c r="F656">
        <v>100</v>
      </c>
      <c r="G656">
        <v>2001</v>
      </c>
      <c r="H656" t="s">
        <v>1223</v>
      </c>
      <c r="I656">
        <v>57</v>
      </c>
      <c r="J656" t="s">
        <v>1224</v>
      </c>
      <c r="K656" t="s">
        <v>1235</v>
      </c>
      <c r="L656">
        <v>570301003</v>
      </c>
      <c r="M656">
        <v>1415350</v>
      </c>
      <c r="N656" t="s">
        <v>1261</v>
      </c>
      <c r="O656" t="s">
        <v>1386</v>
      </c>
      <c r="P656">
        <v>1</v>
      </c>
      <c r="Q656" t="s">
        <v>1240</v>
      </c>
      <c r="R656">
        <v>31</v>
      </c>
      <c r="S656">
        <v>1</v>
      </c>
      <c r="T656" s="10">
        <v>1116</v>
      </c>
      <c r="U656" t="s">
        <v>1228</v>
      </c>
      <c r="V656" t="s">
        <v>1388</v>
      </c>
      <c r="W656" t="s">
        <v>1389</v>
      </c>
      <c r="X656">
        <v>1</v>
      </c>
      <c r="Y656" t="s">
        <v>1240</v>
      </c>
      <c r="Z656" s="10">
        <v>1116</v>
      </c>
      <c r="AA656" t="s">
        <v>1228</v>
      </c>
      <c r="AB656" t="s">
        <v>53</v>
      </c>
      <c r="AC656" t="s">
        <v>1231</v>
      </c>
      <c r="AD656">
        <v>101</v>
      </c>
      <c r="AE656" t="s">
        <v>1232</v>
      </c>
      <c r="AF656" s="10">
        <v>1116</v>
      </c>
      <c r="AG656" s="136">
        <f t="shared" si="10"/>
        <v>111600</v>
      </c>
      <c r="AH656" s="10">
        <v>1116</v>
      </c>
      <c r="AI656">
        <v>0</v>
      </c>
      <c r="AJ656">
        <v>0</v>
      </c>
      <c r="AK656">
        <v>0</v>
      </c>
      <c r="AL656">
        <v>0</v>
      </c>
    </row>
    <row r="657" spans="1:38">
      <c r="A657" t="s">
        <v>46</v>
      </c>
      <c r="B657" t="s">
        <v>47</v>
      </c>
      <c r="C657">
        <v>1000730</v>
      </c>
      <c r="D657" t="s">
        <v>1222</v>
      </c>
      <c r="E657">
        <v>6508664870</v>
      </c>
      <c r="F657">
        <v>10</v>
      </c>
      <c r="G657">
        <v>2001</v>
      </c>
      <c r="H657" t="s">
        <v>1223</v>
      </c>
      <c r="I657">
        <v>49</v>
      </c>
      <c r="J657" t="s">
        <v>1224</v>
      </c>
      <c r="K657" t="s">
        <v>1225</v>
      </c>
      <c r="L657">
        <v>490604004</v>
      </c>
      <c r="M657">
        <v>1257819</v>
      </c>
      <c r="N657" t="s">
        <v>1226</v>
      </c>
      <c r="O657" t="s">
        <v>1388</v>
      </c>
      <c r="P657">
        <v>7</v>
      </c>
      <c r="Q657" t="s">
        <v>103</v>
      </c>
      <c r="R657">
        <v>27</v>
      </c>
      <c r="S657">
        <v>1</v>
      </c>
      <c r="T657" s="10">
        <v>22680</v>
      </c>
      <c r="U657" t="s">
        <v>1228</v>
      </c>
      <c r="V657" t="s">
        <v>1390</v>
      </c>
      <c r="W657" t="s">
        <v>1391</v>
      </c>
      <c r="X657">
        <v>7</v>
      </c>
      <c r="Y657" t="s">
        <v>103</v>
      </c>
      <c r="Z657" s="10">
        <v>22680</v>
      </c>
      <c r="AA657" t="s">
        <v>1228</v>
      </c>
      <c r="AB657" t="s">
        <v>53</v>
      </c>
      <c r="AC657" t="s">
        <v>1231</v>
      </c>
      <c r="AD657">
        <v>101</v>
      </c>
      <c r="AE657" t="s">
        <v>1232</v>
      </c>
      <c r="AF657" s="10">
        <v>22680</v>
      </c>
      <c r="AG657" s="136">
        <f t="shared" si="10"/>
        <v>2268000</v>
      </c>
      <c r="AH657" s="10">
        <v>22680</v>
      </c>
      <c r="AI657">
        <v>0</v>
      </c>
      <c r="AJ657">
        <v>0</v>
      </c>
      <c r="AK657">
        <v>0</v>
      </c>
      <c r="AL657">
        <v>0</v>
      </c>
    </row>
    <row r="658" spans="1:38">
      <c r="A658" t="s">
        <v>46</v>
      </c>
      <c r="B658" t="s">
        <v>47</v>
      </c>
      <c r="C658">
        <v>1000730</v>
      </c>
      <c r="D658" t="s">
        <v>1222</v>
      </c>
      <c r="E658">
        <v>6508664870</v>
      </c>
      <c r="F658">
        <v>11</v>
      </c>
      <c r="G658">
        <v>2001</v>
      </c>
      <c r="H658" t="s">
        <v>1223</v>
      </c>
      <c r="I658">
        <v>49</v>
      </c>
      <c r="J658" t="s">
        <v>1224</v>
      </c>
      <c r="K658" t="s">
        <v>1225</v>
      </c>
      <c r="L658">
        <v>490604004</v>
      </c>
      <c r="M658">
        <v>1257819</v>
      </c>
      <c r="N658" t="s">
        <v>1226</v>
      </c>
      <c r="O658" t="s">
        <v>1388</v>
      </c>
      <c r="P658">
        <v>1</v>
      </c>
      <c r="Q658" t="s">
        <v>103</v>
      </c>
      <c r="R658">
        <v>1</v>
      </c>
      <c r="S658">
        <v>1</v>
      </c>
      <c r="T658">
        <v>0</v>
      </c>
      <c r="U658" t="s">
        <v>1228</v>
      </c>
      <c r="V658" t="s">
        <v>1390</v>
      </c>
      <c r="W658" t="s">
        <v>1233</v>
      </c>
      <c r="X658">
        <v>0</v>
      </c>
      <c r="Y658" t="s">
        <v>103</v>
      </c>
      <c r="Z658">
        <v>0</v>
      </c>
      <c r="AA658" t="s">
        <v>1228</v>
      </c>
      <c r="AB658" t="s">
        <v>53</v>
      </c>
      <c r="AC658" t="s">
        <v>1231</v>
      </c>
      <c r="AD658">
        <v>101</v>
      </c>
      <c r="AE658" t="s">
        <v>1232</v>
      </c>
      <c r="AF658">
        <v>0</v>
      </c>
      <c r="AG658" s="136">
        <f t="shared" si="10"/>
        <v>0</v>
      </c>
      <c r="AH658">
        <v>0</v>
      </c>
      <c r="AI658">
        <v>0</v>
      </c>
      <c r="AJ658">
        <v>0</v>
      </c>
      <c r="AK658">
        <v>0</v>
      </c>
      <c r="AL658">
        <v>0</v>
      </c>
    </row>
    <row r="659" spans="1:38">
      <c r="A659" t="s">
        <v>46</v>
      </c>
      <c r="B659" t="s">
        <v>47</v>
      </c>
      <c r="C659">
        <v>1000730</v>
      </c>
      <c r="D659" t="s">
        <v>1222</v>
      </c>
      <c r="E659">
        <v>6508664870</v>
      </c>
      <c r="F659">
        <v>12</v>
      </c>
      <c r="G659">
        <v>2001</v>
      </c>
      <c r="H659" t="s">
        <v>1223</v>
      </c>
      <c r="I659">
        <v>49</v>
      </c>
      <c r="J659" t="s">
        <v>1224</v>
      </c>
      <c r="K659" t="s">
        <v>1225</v>
      </c>
      <c r="L659">
        <v>490604004</v>
      </c>
      <c r="M659">
        <v>1257819</v>
      </c>
      <c r="N659" t="s">
        <v>1226</v>
      </c>
      <c r="O659" t="s">
        <v>1388</v>
      </c>
      <c r="P659">
        <v>2</v>
      </c>
      <c r="Q659" t="s">
        <v>103</v>
      </c>
      <c r="R659">
        <v>1</v>
      </c>
      <c r="S659">
        <v>1</v>
      </c>
      <c r="T659">
        <v>0</v>
      </c>
      <c r="U659" t="s">
        <v>1228</v>
      </c>
      <c r="V659" t="s">
        <v>1390</v>
      </c>
      <c r="W659" t="s">
        <v>1233</v>
      </c>
      <c r="X659">
        <v>0</v>
      </c>
      <c r="Y659" t="s">
        <v>103</v>
      </c>
      <c r="Z659">
        <v>0</v>
      </c>
      <c r="AA659" t="s">
        <v>1228</v>
      </c>
      <c r="AB659" t="s">
        <v>53</v>
      </c>
      <c r="AC659" t="s">
        <v>1231</v>
      </c>
      <c r="AD659">
        <v>101</v>
      </c>
      <c r="AE659" t="s">
        <v>1232</v>
      </c>
      <c r="AF659">
        <v>0</v>
      </c>
      <c r="AG659" s="136">
        <f t="shared" si="10"/>
        <v>0</v>
      </c>
      <c r="AH659">
        <v>0</v>
      </c>
      <c r="AI659">
        <v>0</v>
      </c>
      <c r="AJ659">
        <v>0</v>
      </c>
      <c r="AK659">
        <v>0</v>
      </c>
      <c r="AL659">
        <v>0</v>
      </c>
    </row>
    <row r="660" spans="1:38">
      <c r="A660" t="s">
        <v>46</v>
      </c>
      <c r="B660" t="s">
        <v>47</v>
      </c>
      <c r="C660">
        <v>1000730</v>
      </c>
      <c r="D660" t="s">
        <v>1222</v>
      </c>
      <c r="E660">
        <v>6508664870</v>
      </c>
      <c r="F660">
        <v>13</v>
      </c>
      <c r="G660">
        <v>2001</v>
      </c>
      <c r="H660" t="s">
        <v>1223</v>
      </c>
      <c r="I660">
        <v>49</v>
      </c>
      <c r="J660" t="s">
        <v>1224</v>
      </c>
      <c r="K660" t="s">
        <v>1225</v>
      </c>
      <c r="L660">
        <v>490604004</v>
      </c>
      <c r="M660">
        <v>1257819</v>
      </c>
      <c r="N660" t="s">
        <v>1226</v>
      </c>
      <c r="O660" t="s">
        <v>1388</v>
      </c>
      <c r="P660">
        <v>1</v>
      </c>
      <c r="Q660" t="s">
        <v>103</v>
      </c>
      <c r="R660">
        <v>1</v>
      </c>
      <c r="S660">
        <v>1</v>
      </c>
      <c r="T660">
        <v>0</v>
      </c>
      <c r="U660" t="s">
        <v>1228</v>
      </c>
      <c r="V660" t="s">
        <v>1390</v>
      </c>
      <c r="W660" t="s">
        <v>1233</v>
      </c>
      <c r="X660">
        <v>0</v>
      </c>
      <c r="Y660" t="s">
        <v>103</v>
      </c>
      <c r="Z660">
        <v>0</v>
      </c>
      <c r="AA660" t="s">
        <v>1228</v>
      </c>
      <c r="AB660" t="s">
        <v>53</v>
      </c>
      <c r="AC660" t="s">
        <v>1231</v>
      </c>
      <c r="AD660">
        <v>101</v>
      </c>
      <c r="AE660" t="s">
        <v>1232</v>
      </c>
      <c r="AF660">
        <v>0</v>
      </c>
      <c r="AG660" s="136">
        <f t="shared" si="10"/>
        <v>0</v>
      </c>
      <c r="AH660">
        <v>0</v>
      </c>
      <c r="AI660">
        <v>0</v>
      </c>
      <c r="AJ660">
        <v>0</v>
      </c>
      <c r="AK660">
        <v>0</v>
      </c>
      <c r="AL660">
        <v>0</v>
      </c>
    </row>
    <row r="661" spans="1:38">
      <c r="A661" t="s">
        <v>46</v>
      </c>
      <c r="B661" t="s">
        <v>47</v>
      </c>
      <c r="C661">
        <v>1000730</v>
      </c>
      <c r="D661" t="s">
        <v>1222</v>
      </c>
      <c r="E661">
        <v>6508664870</v>
      </c>
      <c r="F661">
        <v>14</v>
      </c>
      <c r="G661">
        <v>2001</v>
      </c>
      <c r="H661" t="s">
        <v>1223</v>
      </c>
      <c r="I661">
        <v>49</v>
      </c>
      <c r="J661" t="s">
        <v>1224</v>
      </c>
      <c r="K661" t="s">
        <v>1225</v>
      </c>
      <c r="L661">
        <v>490604004</v>
      </c>
      <c r="M661">
        <v>1257819</v>
      </c>
      <c r="N661" t="s">
        <v>1226</v>
      </c>
      <c r="O661" t="s">
        <v>1388</v>
      </c>
      <c r="P661">
        <v>1</v>
      </c>
      <c r="Q661" t="s">
        <v>103</v>
      </c>
      <c r="R661">
        <v>1</v>
      </c>
      <c r="S661">
        <v>1</v>
      </c>
      <c r="T661">
        <v>0</v>
      </c>
      <c r="U661" t="s">
        <v>1228</v>
      </c>
      <c r="V661" t="s">
        <v>1390</v>
      </c>
      <c r="W661" t="s">
        <v>1233</v>
      </c>
      <c r="X661">
        <v>0</v>
      </c>
      <c r="Y661" t="s">
        <v>103</v>
      </c>
      <c r="Z661">
        <v>0</v>
      </c>
      <c r="AA661" t="s">
        <v>1228</v>
      </c>
      <c r="AB661" t="s">
        <v>53</v>
      </c>
      <c r="AC661" t="s">
        <v>1231</v>
      </c>
      <c r="AD661">
        <v>101</v>
      </c>
      <c r="AE661" t="s">
        <v>1232</v>
      </c>
      <c r="AF661">
        <v>0</v>
      </c>
      <c r="AG661" s="136">
        <f t="shared" si="10"/>
        <v>0</v>
      </c>
      <c r="AH661">
        <v>0</v>
      </c>
      <c r="AI661">
        <v>0</v>
      </c>
      <c r="AJ661">
        <v>0</v>
      </c>
      <c r="AK661">
        <v>0</v>
      </c>
      <c r="AL661">
        <v>0</v>
      </c>
    </row>
    <row r="662" spans="1:38">
      <c r="A662" t="s">
        <v>46</v>
      </c>
      <c r="B662" t="s">
        <v>47</v>
      </c>
      <c r="C662">
        <v>1000730</v>
      </c>
      <c r="D662" t="s">
        <v>1222</v>
      </c>
      <c r="E662">
        <v>6508664870</v>
      </c>
      <c r="F662">
        <v>15</v>
      </c>
      <c r="G662">
        <v>2001</v>
      </c>
      <c r="H662" t="s">
        <v>1223</v>
      </c>
      <c r="I662">
        <v>49</v>
      </c>
      <c r="J662" t="s">
        <v>1224</v>
      </c>
      <c r="K662" t="s">
        <v>1225</v>
      </c>
      <c r="L662">
        <v>490604004</v>
      </c>
      <c r="M662">
        <v>1257819</v>
      </c>
      <c r="N662" t="s">
        <v>1226</v>
      </c>
      <c r="O662" t="s">
        <v>1388</v>
      </c>
      <c r="P662">
        <v>2</v>
      </c>
      <c r="Q662" t="s">
        <v>103</v>
      </c>
      <c r="R662">
        <v>1</v>
      </c>
      <c r="S662">
        <v>1</v>
      </c>
      <c r="T662">
        <v>0</v>
      </c>
      <c r="U662" t="s">
        <v>1228</v>
      </c>
      <c r="V662" t="s">
        <v>1390</v>
      </c>
      <c r="W662" t="s">
        <v>1233</v>
      </c>
      <c r="X662">
        <v>0</v>
      </c>
      <c r="Y662" t="s">
        <v>103</v>
      </c>
      <c r="Z662">
        <v>0</v>
      </c>
      <c r="AA662" t="s">
        <v>1228</v>
      </c>
      <c r="AB662" t="s">
        <v>53</v>
      </c>
      <c r="AC662" t="s">
        <v>1231</v>
      </c>
      <c r="AD662">
        <v>101</v>
      </c>
      <c r="AE662" t="s">
        <v>1232</v>
      </c>
      <c r="AF662">
        <v>0</v>
      </c>
      <c r="AG662" s="136">
        <f t="shared" si="10"/>
        <v>0</v>
      </c>
      <c r="AH662">
        <v>0</v>
      </c>
      <c r="AI662">
        <v>0</v>
      </c>
      <c r="AJ662">
        <v>0</v>
      </c>
      <c r="AK662">
        <v>0</v>
      </c>
      <c r="AL662">
        <v>0</v>
      </c>
    </row>
    <row r="663" spans="1:38">
      <c r="A663" t="s">
        <v>46</v>
      </c>
      <c r="B663" t="s">
        <v>47</v>
      </c>
      <c r="C663">
        <v>1000730</v>
      </c>
      <c r="D663" t="s">
        <v>1234</v>
      </c>
      <c r="E663">
        <v>6508667697</v>
      </c>
      <c r="F663">
        <v>10</v>
      </c>
      <c r="G663">
        <v>2001</v>
      </c>
      <c r="H663" t="s">
        <v>1223</v>
      </c>
      <c r="I663">
        <v>57</v>
      </c>
      <c r="J663" t="s">
        <v>1224</v>
      </c>
      <c r="K663" t="s">
        <v>1235</v>
      </c>
      <c r="L663">
        <v>570301003</v>
      </c>
      <c r="M663">
        <v>107162</v>
      </c>
      <c r="N663" t="s">
        <v>1236</v>
      </c>
      <c r="O663" t="s">
        <v>1392</v>
      </c>
      <c r="P663">
        <v>1</v>
      </c>
      <c r="Q663" t="s">
        <v>110</v>
      </c>
      <c r="R663">
        <v>14</v>
      </c>
      <c r="S663">
        <v>1</v>
      </c>
      <c r="T663" s="10">
        <v>1150.52</v>
      </c>
      <c r="U663" t="s">
        <v>1228</v>
      </c>
      <c r="V663" t="s">
        <v>1393</v>
      </c>
      <c r="W663" t="s">
        <v>1393</v>
      </c>
      <c r="X663">
        <v>1</v>
      </c>
      <c r="Y663" t="s">
        <v>110</v>
      </c>
      <c r="Z663" s="10">
        <v>1150.52</v>
      </c>
      <c r="AA663" t="s">
        <v>1228</v>
      </c>
      <c r="AB663" t="s">
        <v>53</v>
      </c>
      <c r="AC663" t="s">
        <v>1231</v>
      </c>
      <c r="AD663">
        <v>101</v>
      </c>
      <c r="AE663" t="s">
        <v>1232</v>
      </c>
      <c r="AF663" s="10">
        <v>1150.52</v>
      </c>
      <c r="AG663" s="136">
        <f t="shared" si="10"/>
        <v>115052</v>
      </c>
      <c r="AH663" s="10">
        <v>1150.52</v>
      </c>
      <c r="AI663">
        <v>0</v>
      </c>
      <c r="AJ663">
        <v>0</v>
      </c>
      <c r="AK663">
        <v>0</v>
      </c>
      <c r="AL663">
        <v>0</v>
      </c>
    </row>
    <row r="664" spans="1:38">
      <c r="A664" t="s">
        <v>46</v>
      </c>
      <c r="B664" t="s">
        <v>47</v>
      </c>
      <c r="C664">
        <v>1000730</v>
      </c>
      <c r="D664" t="s">
        <v>1234</v>
      </c>
      <c r="E664">
        <v>6508667697</v>
      </c>
      <c r="F664">
        <v>20</v>
      </c>
      <c r="G664">
        <v>2001</v>
      </c>
      <c r="H664" t="s">
        <v>1223</v>
      </c>
      <c r="I664">
        <v>57</v>
      </c>
      <c r="J664" t="s">
        <v>1224</v>
      </c>
      <c r="K664" t="s">
        <v>1235</v>
      </c>
      <c r="L664">
        <v>570301003</v>
      </c>
      <c r="M664">
        <v>1206928</v>
      </c>
      <c r="N664" t="s">
        <v>389</v>
      </c>
      <c r="O664" t="s">
        <v>1392</v>
      </c>
      <c r="P664">
        <v>35</v>
      </c>
      <c r="Q664" t="s">
        <v>1240</v>
      </c>
      <c r="R664">
        <v>115</v>
      </c>
      <c r="S664">
        <v>1</v>
      </c>
      <c r="T664" s="10">
        <v>29211.84</v>
      </c>
      <c r="U664" t="s">
        <v>1228</v>
      </c>
      <c r="V664" t="s">
        <v>1393</v>
      </c>
      <c r="W664" t="s">
        <v>1393</v>
      </c>
      <c r="X664">
        <v>35</v>
      </c>
      <c r="Y664" t="s">
        <v>1240</v>
      </c>
      <c r="Z664" s="10">
        <v>29211.84</v>
      </c>
      <c r="AA664" t="s">
        <v>1228</v>
      </c>
      <c r="AB664" t="s">
        <v>53</v>
      </c>
      <c r="AC664" t="s">
        <v>1231</v>
      </c>
      <c r="AD664">
        <v>101</v>
      </c>
      <c r="AE664" t="s">
        <v>1232</v>
      </c>
      <c r="AF664" s="10">
        <v>29211.84</v>
      </c>
      <c r="AG664" s="136">
        <f t="shared" si="10"/>
        <v>2921184</v>
      </c>
      <c r="AH664" s="10">
        <v>29211.84</v>
      </c>
      <c r="AI664">
        <v>0</v>
      </c>
      <c r="AJ664">
        <v>0</v>
      </c>
      <c r="AK664">
        <v>0</v>
      </c>
      <c r="AL664">
        <v>0</v>
      </c>
    </row>
    <row r="665" spans="1:38">
      <c r="A665" t="s">
        <v>46</v>
      </c>
      <c r="B665" t="s">
        <v>47</v>
      </c>
      <c r="C665">
        <v>1000730</v>
      </c>
      <c r="D665" t="s">
        <v>1234</v>
      </c>
      <c r="E665">
        <v>6508667697</v>
      </c>
      <c r="F665">
        <v>30</v>
      </c>
      <c r="G665">
        <v>2001</v>
      </c>
      <c r="H665" t="s">
        <v>1223</v>
      </c>
      <c r="I665">
        <v>57</v>
      </c>
      <c r="J665" t="s">
        <v>1224</v>
      </c>
      <c r="K665" t="s">
        <v>1235</v>
      </c>
      <c r="L665">
        <v>570301003</v>
      </c>
      <c r="M665">
        <v>1206929</v>
      </c>
      <c r="N665" t="s">
        <v>390</v>
      </c>
      <c r="O665" t="s">
        <v>1392</v>
      </c>
      <c r="P665">
        <v>21</v>
      </c>
      <c r="Q665" t="s">
        <v>1240</v>
      </c>
      <c r="R665">
        <v>48</v>
      </c>
      <c r="S665">
        <v>1</v>
      </c>
      <c r="T665" s="10">
        <v>13866.85</v>
      </c>
      <c r="U665" t="s">
        <v>1228</v>
      </c>
      <c r="V665" t="s">
        <v>1393</v>
      </c>
      <c r="W665" t="s">
        <v>1393</v>
      </c>
      <c r="X665">
        <v>21</v>
      </c>
      <c r="Y665" t="s">
        <v>1240</v>
      </c>
      <c r="Z665" s="10">
        <v>13866.85</v>
      </c>
      <c r="AA665" t="s">
        <v>1228</v>
      </c>
      <c r="AB665" t="s">
        <v>53</v>
      </c>
      <c r="AC665" t="s">
        <v>1231</v>
      </c>
      <c r="AD665">
        <v>101</v>
      </c>
      <c r="AE665" t="s">
        <v>1232</v>
      </c>
      <c r="AF665" s="10">
        <v>13866.85</v>
      </c>
      <c r="AG665" s="136">
        <f t="shared" si="10"/>
        <v>1386685</v>
      </c>
      <c r="AH665" s="10">
        <v>13866.85</v>
      </c>
      <c r="AI665">
        <v>0</v>
      </c>
      <c r="AJ665">
        <v>0</v>
      </c>
      <c r="AK665">
        <v>0</v>
      </c>
      <c r="AL665">
        <v>0</v>
      </c>
    </row>
    <row r="666" spans="1:38">
      <c r="A666" t="s">
        <v>46</v>
      </c>
      <c r="B666" t="s">
        <v>47</v>
      </c>
      <c r="C666">
        <v>1000730</v>
      </c>
      <c r="D666" t="s">
        <v>1234</v>
      </c>
      <c r="E666">
        <v>6508667697</v>
      </c>
      <c r="F666">
        <v>40</v>
      </c>
      <c r="G666">
        <v>2001</v>
      </c>
      <c r="H666" t="s">
        <v>1223</v>
      </c>
      <c r="I666">
        <v>57</v>
      </c>
      <c r="J666" t="s">
        <v>1224</v>
      </c>
      <c r="K666" t="s">
        <v>1235</v>
      </c>
      <c r="L666">
        <v>570301003</v>
      </c>
      <c r="M666">
        <v>1206930</v>
      </c>
      <c r="N666" t="s">
        <v>391</v>
      </c>
      <c r="O666" t="s">
        <v>1392</v>
      </c>
      <c r="P666">
        <v>5</v>
      </c>
      <c r="Q666" t="s">
        <v>1240</v>
      </c>
      <c r="R666">
        <v>95</v>
      </c>
      <c r="S666">
        <v>1</v>
      </c>
      <c r="T666" s="10">
        <v>4286.3999999999996</v>
      </c>
      <c r="U666" t="s">
        <v>1228</v>
      </c>
      <c r="V666" t="s">
        <v>1393</v>
      </c>
      <c r="W666" t="s">
        <v>1393</v>
      </c>
      <c r="X666">
        <v>5</v>
      </c>
      <c r="Y666" t="s">
        <v>1240</v>
      </c>
      <c r="Z666" s="10">
        <v>4286.3999999999996</v>
      </c>
      <c r="AA666" t="s">
        <v>1228</v>
      </c>
      <c r="AB666" t="s">
        <v>53</v>
      </c>
      <c r="AC666" t="s">
        <v>1231</v>
      </c>
      <c r="AD666">
        <v>101</v>
      </c>
      <c r="AE666" t="s">
        <v>1232</v>
      </c>
      <c r="AF666" s="10">
        <v>4286.3999999999996</v>
      </c>
      <c r="AG666" s="136">
        <f t="shared" si="10"/>
        <v>428639.99999999994</v>
      </c>
      <c r="AH666" s="10">
        <v>4286.3999999999996</v>
      </c>
      <c r="AI666">
        <v>0</v>
      </c>
      <c r="AJ666">
        <v>0</v>
      </c>
      <c r="AK666">
        <v>0</v>
      </c>
      <c r="AL666">
        <v>0</v>
      </c>
    </row>
    <row r="667" spans="1:38">
      <c r="A667" t="s">
        <v>46</v>
      </c>
      <c r="B667" t="s">
        <v>47</v>
      </c>
      <c r="C667">
        <v>1000730</v>
      </c>
      <c r="D667" t="s">
        <v>1234</v>
      </c>
      <c r="E667">
        <v>6508667697</v>
      </c>
      <c r="F667">
        <v>50</v>
      </c>
      <c r="G667">
        <v>2001</v>
      </c>
      <c r="H667" t="s">
        <v>1223</v>
      </c>
      <c r="I667">
        <v>57</v>
      </c>
      <c r="J667" t="s">
        <v>1224</v>
      </c>
      <c r="K667" t="s">
        <v>1235</v>
      </c>
      <c r="L667">
        <v>570301003</v>
      </c>
      <c r="M667">
        <v>1206931</v>
      </c>
      <c r="N667" t="s">
        <v>385</v>
      </c>
      <c r="O667" t="s">
        <v>1392</v>
      </c>
      <c r="P667">
        <v>17</v>
      </c>
      <c r="Q667" t="s">
        <v>1240</v>
      </c>
      <c r="R667">
        <v>48</v>
      </c>
      <c r="S667">
        <v>1</v>
      </c>
      <c r="T667" s="10">
        <v>10050.51</v>
      </c>
      <c r="U667" t="s">
        <v>1228</v>
      </c>
      <c r="V667" t="s">
        <v>1393</v>
      </c>
      <c r="W667" t="s">
        <v>1393</v>
      </c>
      <c r="X667">
        <v>17</v>
      </c>
      <c r="Y667" t="s">
        <v>1240</v>
      </c>
      <c r="Z667" s="10">
        <v>10050.51</v>
      </c>
      <c r="AA667" t="s">
        <v>1228</v>
      </c>
      <c r="AB667" t="s">
        <v>53</v>
      </c>
      <c r="AC667" t="s">
        <v>1231</v>
      </c>
      <c r="AD667">
        <v>101</v>
      </c>
      <c r="AE667" t="s">
        <v>1232</v>
      </c>
      <c r="AF667" s="10">
        <v>10050.51</v>
      </c>
      <c r="AG667" s="136">
        <f t="shared" si="10"/>
        <v>1005051</v>
      </c>
      <c r="AH667" s="10">
        <v>10050.51</v>
      </c>
      <c r="AI667">
        <v>0</v>
      </c>
      <c r="AJ667">
        <v>0</v>
      </c>
      <c r="AK667">
        <v>0</v>
      </c>
      <c r="AL667">
        <v>0</v>
      </c>
    </row>
    <row r="668" spans="1:38">
      <c r="A668" t="s">
        <v>46</v>
      </c>
      <c r="B668" t="s">
        <v>47</v>
      </c>
      <c r="C668">
        <v>1000730</v>
      </c>
      <c r="D668" t="s">
        <v>1234</v>
      </c>
      <c r="E668">
        <v>6508667697</v>
      </c>
      <c r="F668">
        <v>60</v>
      </c>
      <c r="G668">
        <v>2001</v>
      </c>
      <c r="H668" t="s">
        <v>1223</v>
      </c>
      <c r="I668">
        <v>57</v>
      </c>
      <c r="J668" t="s">
        <v>1224</v>
      </c>
      <c r="K668" t="s">
        <v>1235</v>
      </c>
      <c r="L668">
        <v>570301003</v>
      </c>
      <c r="M668">
        <v>1206932</v>
      </c>
      <c r="N668" t="s">
        <v>386</v>
      </c>
      <c r="O668" t="s">
        <v>1392</v>
      </c>
      <c r="P668">
        <v>8</v>
      </c>
      <c r="Q668" t="s">
        <v>1240</v>
      </c>
      <c r="R668">
        <v>50</v>
      </c>
      <c r="S668">
        <v>1</v>
      </c>
      <c r="T668" s="10">
        <v>4903.68</v>
      </c>
      <c r="U668" t="s">
        <v>1228</v>
      </c>
      <c r="V668" t="s">
        <v>1393</v>
      </c>
      <c r="W668" t="s">
        <v>1393</v>
      </c>
      <c r="X668">
        <v>8</v>
      </c>
      <c r="Y668" t="s">
        <v>1240</v>
      </c>
      <c r="Z668" s="10">
        <v>4903.68</v>
      </c>
      <c r="AA668" t="s">
        <v>1228</v>
      </c>
      <c r="AB668" t="s">
        <v>53</v>
      </c>
      <c r="AC668" t="s">
        <v>1231</v>
      </c>
      <c r="AD668">
        <v>101</v>
      </c>
      <c r="AE668" t="s">
        <v>1232</v>
      </c>
      <c r="AF668" s="10">
        <v>4903.68</v>
      </c>
      <c r="AG668" s="136">
        <f t="shared" si="10"/>
        <v>490368</v>
      </c>
      <c r="AH668" s="10">
        <v>4903.68</v>
      </c>
      <c r="AI668">
        <v>0</v>
      </c>
      <c r="AJ668">
        <v>0</v>
      </c>
      <c r="AK668">
        <v>0</v>
      </c>
      <c r="AL668">
        <v>0</v>
      </c>
    </row>
    <row r="669" spans="1:38">
      <c r="A669" t="s">
        <v>46</v>
      </c>
      <c r="B669" t="s">
        <v>47</v>
      </c>
      <c r="C669">
        <v>1000730</v>
      </c>
      <c r="D669" t="s">
        <v>1234</v>
      </c>
      <c r="E669">
        <v>6508667697</v>
      </c>
      <c r="F669">
        <v>70</v>
      </c>
      <c r="G669">
        <v>2001</v>
      </c>
      <c r="H669" t="s">
        <v>1223</v>
      </c>
      <c r="I669">
        <v>57</v>
      </c>
      <c r="J669" t="s">
        <v>1224</v>
      </c>
      <c r="K669" t="s">
        <v>1235</v>
      </c>
      <c r="L669">
        <v>570301003</v>
      </c>
      <c r="M669">
        <v>1206933</v>
      </c>
      <c r="N669" t="s">
        <v>387</v>
      </c>
      <c r="O669" t="s">
        <v>1392</v>
      </c>
      <c r="P669">
        <v>6</v>
      </c>
      <c r="Q669" t="s">
        <v>1240</v>
      </c>
      <c r="R669">
        <v>176</v>
      </c>
      <c r="S669">
        <v>1</v>
      </c>
      <c r="T669" s="10">
        <v>4987.7</v>
      </c>
      <c r="U669" t="s">
        <v>1228</v>
      </c>
      <c r="V669" t="s">
        <v>1393</v>
      </c>
      <c r="W669" t="s">
        <v>1393</v>
      </c>
      <c r="X669">
        <v>6</v>
      </c>
      <c r="Y669" t="s">
        <v>1240</v>
      </c>
      <c r="Z669" s="10">
        <v>4987.7</v>
      </c>
      <c r="AA669" t="s">
        <v>1228</v>
      </c>
      <c r="AB669" t="s">
        <v>53</v>
      </c>
      <c r="AC669" t="s">
        <v>1231</v>
      </c>
      <c r="AD669">
        <v>101</v>
      </c>
      <c r="AE669" t="s">
        <v>1232</v>
      </c>
      <c r="AF669" s="10">
        <v>4987.7</v>
      </c>
      <c r="AG669" s="136">
        <f t="shared" si="10"/>
        <v>498770</v>
      </c>
      <c r="AH669" s="10">
        <v>4987.7</v>
      </c>
      <c r="AI669">
        <v>0</v>
      </c>
      <c r="AJ669">
        <v>0</v>
      </c>
      <c r="AK669">
        <v>0</v>
      </c>
      <c r="AL669">
        <v>0</v>
      </c>
    </row>
    <row r="670" spans="1:38">
      <c r="A670" t="s">
        <v>46</v>
      </c>
      <c r="B670" t="s">
        <v>47</v>
      </c>
      <c r="C670">
        <v>1000730</v>
      </c>
      <c r="D670" t="s">
        <v>1234</v>
      </c>
      <c r="E670">
        <v>6508667697</v>
      </c>
      <c r="F670">
        <v>80</v>
      </c>
      <c r="G670">
        <v>2001</v>
      </c>
      <c r="H670" t="s">
        <v>1223</v>
      </c>
      <c r="I670">
        <v>57</v>
      </c>
      <c r="J670" t="s">
        <v>1224</v>
      </c>
      <c r="K670" t="s">
        <v>1235</v>
      </c>
      <c r="L670">
        <v>570301003</v>
      </c>
      <c r="M670">
        <v>1252545</v>
      </c>
      <c r="N670" t="s">
        <v>1284</v>
      </c>
      <c r="O670" t="s">
        <v>1392</v>
      </c>
      <c r="P670">
        <v>2</v>
      </c>
      <c r="Q670" t="s">
        <v>1240</v>
      </c>
      <c r="R670">
        <v>30</v>
      </c>
      <c r="S670">
        <v>1</v>
      </c>
      <c r="T670" s="10">
        <v>3453</v>
      </c>
      <c r="U670" t="s">
        <v>1228</v>
      </c>
      <c r="V670" t="s">
        <v>1393</v>
      </c>
      <c r="W670" t="s">
        <v>1393</v>
      </c>
      <c r="X670">
        <v>2</v>
      </c>
      <c r="Y670" t="s">
        <v>1240</v>
      </c>
      <c r="Z670" s="10">
        <v>3453</v>
      </c>
      <c r="AA670" t="s">
        <v>1228</v>
      </c>
      <c r="AB670" t="s">
        <v>53</v>
      </c>
      <c r="AC670" t="s">
        <v>1231</v>
      </c>
      <c r="AD670">
        <v>101</v>
      </c>
      <c r="AE670" t="s">
        <v>1232</v>
      </c>
      <c r="AF670" s="10">
        <v>3453</v>
      </c>
      <c r="AG670" s="136">
        <f t="shared" si="10"/>
        <v>345300</v>
      </c>
      <c r="AH670" s="10">
        <v>3453</v>
      </c>
      <c r="AI670">
        <v>0</v>
      </c>
      <c r="AJ670">
        <v>0</v>
      </c>
      <c r="AK670">
        <v>0</v>
      </c>
      <c r="AL670">
        <v>0</v>
      </c>
    </row>
    <row r="671" spans="1:38">
      <c r="A671" t="s">
        <v>46</v>
      </c>
      <c r="B671" t="s">
        <v>47</v>
      </c>
      <c r="C671">
        <v>1000730</v>
      </c>
      <c r="D671" t="s">
        <v>1234</v>
      </c>
      <c r="E671">
        <v>6508667697</v>
      </c>
      <c r="F671">
        <v>90</v>
      </c>
      <c r="G671">
        <v>2001</v>
      </c>
      <c r="H671" t="s">
        <v>1223</v>
      </c>
      <c r="I671">
        <v>57</v>
      </c>
      <c r="J671" t="s">
        <v>1224</v>
      </c>
      <c r="K671" t="s">
        <v>1235</v>
      </c>
      <c r="L671">
        <v>570301003</v>
      </c>
      <c r="M671">
        <v>1252546</v>
      </c>
      <c r="N671" t="s">
        <v>1247</v>
      </c>
      <c r="O671" t="s">
        <v>1392</v>
      </c>
      <c r="P671">
        <v>1</v>
      </c>
      <c r="Q671" t="s">
        <v>1240</v>
      </c>
      <c r="R671">
        <v>24</v>
      </c>
      <c r="S671">
        <v>1</v>
      </c>
      <c r="T671" s="10">
        <v>1449.36</v>
      </c>
      <c r="U671" t="s">
        <v>1228</v>
      </c>
      <c r="V671" t="s">
        <v>1393</v>
      </c>
      <c r="W671" t="s">
        <v>1393</v>
      </c>
      <c r="X671">
        <v>1</v>
      </c>
      <c r="Y671" t="s">
        <v>1240</v>
      </c>
      <c r="Z671" s="10">
        <v>1449.36</v>
      </c>
      <c r="AA671" t="s">
        <v>1228</v>
      </c>
      <c r="AB671" t="s">
        <v>53</v>
      </c>
      <c r="AC671" t="s">
        <v>1231</v>
      </c>
      <c r="AD671">
        <v>101</v>
      </c>
      <c r="AE671" t="s">
        <v>1232</v>
      </c>
      <c r="AF671" s="10">
        <v>1449.36</v>
      </c>
      <c r="AG671" s="136">
        <f t="shared" si="10"/>
        <v>144936</v>
      </c>
      <c r="AH671" s="10">
        <v>1449.36</v>
      </c>
      <c r="AI671">
        <v>0</v>
      </c>
      <c r="AJ671">
        <v>0</v>
      </c>
      <c r="AK671">
        <v>0</v>
      </c>
      <c r="AL671">
        <v>0</v>
      </c>
    </row>
    <row r="672" spans="1:38">
      <c r="A672" t="s">
        <v>46</v>
      </c>
      <c r="B672" t="s">
        <v>47</v>
      </c>
      <c r="C672">
        <v>1000730</v>
      </c>
      <c r="D672" t="s">
        <v>1234</v>
      </c>
      <c r="E672">
        <v>6508667697</v>
      </c>
      <c r="F672">
        <v>100</v>
      </c>
      <c r="G672">
        <v>2001</v>
      </c>
      <c r="H672" t="s">
        <v>1223</v>
      </c>
      <c r="I672">
        <v>57</v>
      </c>
      <c r="J672" t="s">
        <v>1224</v>
      </c>
      <c r="K672" t="s">
        <v>1235</v>
      </c>
      <c r="L672">
        <v>570301003</v>
      </c>
      <c r="M672">
        <v>1252549</v>
      </c>
      <c r="N672" t="s">
        <v>1248</v>
      </c>
      <c r="O672" t="s">
        <v>1392</v>
      </c>
      <c r="P672">
        <v>5</v>
      </c>
      <c r="Q672" t="s">
        <v>1240</v>
      </c>
      <c r="R672">
        <v>35</v>
      </c>
      <c r="S672">
        <v>1</v>
      </c>
      <c r="T672" s="10">
        <v>7078.75</v>
      </c>
      <c r="U672" t="s">
        <v>1228</v>
      </c>
      <c r="V672" t="s">
        <v>1393</v>
      </c>
      <c r="W672" t="s">
        <v>1393</v>
      </c>
      <c r="X672">
        <v>5</v>
      </c>
      <c r="Y672" t="s">
        <v>1240</v>
      </c>
      <c r="Z672" s="10">
        <v>7078.75</v>
      </c>
      <c r="AA672" t="s">
        <v>1228</v>
      </c>
      <c r="AB672" t="s">
        <v>53</v>
      </c>
      <c r="AC672" t="s">
        <v>1231</v>
      </c>
      <c r="AD672">
        <v>101</v>
      </c>
      <c r="AE672" t="s">
        <v>1232</v>
      </c>
      <c r="AF672" s="10">
        <v>7078.75</v>
      </c>
      <c r="AG672" s="136">
        <f t="shared" si="10"/>
        <v>707875</v>
      </c>
      <c r="AH672" s="10">
        <v>7078.75</v>
      </c>
      <c r="AI672">
        <v>0</v>
      </c>
      <c r="AJ672">
        <v>0</v>
      </c>
      <c r="AK672">
        <v>0</v>
      </c>
      <c r="AL672">
        <v>0</v>
      </c>
    </row>
    <row r="673" spans="1:38">
      <c r="A673" t="s">
        <v>46</v>
      </c>
      <c r="B673" t="s">
        <v>47</v>
      </c>
      <c r="C673">
        <v>1000730</v>
      </c>
      <c r="D673" t="s">
        <v>1234</v>
      </c>
      <c r="E673">
        <v>6508667697</v>
      </c>
      <c r="F673">
        <v>110</v>
      </c>
      <c r="G673">
        <v>2001</v>
      </c>
      <c r="H673" t="s">
        <v>1223</v>
      </c>
      <c r="I673">
        <v>57</v>
      </c>
      <c r="J673" t="s">
        <v>1224</v>
      </c>
      <c r="K673" t="s">
        <v>1235</v>
      </c>
      <c r="L673">
        <v>570301003</v>
      </c>
      <c r="M673">
        <v>1415350</v>
      </c>
      <c r="N673" t="s">
        <v>1261</v>
      </c>
      <c r="O673" t="s">
        <v>1392</v>
      </c>
      <c r="P673">
        <v>1</v>
      </c>
      <c r="Q673" t="s">
        <v>1240</v>
      </c>
      <c r="R673">
        <v>31</v>
      </c>
      <c r="S673">
        <v>1</v>
      </c>
      <c r="T673" s="10">
        <v>1116</v>
      </c>
      <c r="U673" t="s">
        <v>1228</v>
      </c>
      <c r="V673" t="s">
        <v>1393</v>
      </c>
      <c r="W673" t="s">
        <v>1393</v>
      </c>
      <c r="X673">
        <v>1</v>
      </c>
      <c r="Y673" t="s">
        <v>1240</v>
      </c>
      <c r="Z673" s="10">
        <v>1116</v>
      </c>
      <c r="AA673" t="s">
        <v>1228</v>
      </c>
      <c r="AB673" t="s">
        <v>53</v>
      </c>
      <c r="AC673" t="s">
        <v>1231</v>
      </c>
      <c r="AD673">
        <v>101</v>
      </c>
      <c r="AE673" t="s">
        <v>1232</v>
      </c>
      <c r="AF673" s="10">
        <v>1116</v>
      </c>
      <c r="AG673" s="136">
        <f t="shared" si="10"/>
        <v>111600</v>
      </c>
      <c r="AH673" s="10">
        <v>1116</v>
      </c>
      <c r="AI673">
        <v>0</v>
      </c>
      <c r="AJ673">
        <v>0</v>
      </c>
      <c r="AK673">
        <v>0</v>
      </c>
      <c r="AL673">
        <v>0</v>
      </c>
    </row>
    <row r="674" spans="1:38">
      <c r="A674" t="s">
        <v>46</v>
      </c>
      <c r="B674" t="s">
        <v>47</v>
      </c>
      <c r="C674">
        <v>1000730</v>
      </c>
      <c r="D674" t="s">
        <v>1222</v>
      </c>
      <c r="E674">
        <v>6508674829</v>
      </c>
      <c r="F674">
        <v>10</v>
      </c>
      <c r="G674">
        <v>2001</v>
      </c>
      <c r="H674" t="s">
        <v>1223</v>
      </c>
      <c r="I674">
        <v>49</v>
      </c>
      <c r="J674" t="s">
        <v>1224</v>
      </c>
      <c r="K674" t="s">
        <v>1225</v>
      </c>
      <c r="L674">
        <v>490604004</v>
      </c>
      <c r="M674">
        <v>1257819</v>
      </c>
      <c r="N674" t="s">
        <v>1226</v>
      </c>
      <c r="O674" t="s">
        <v>1390</v>
      </c>
      <c r="P674">
        <v>1</v>
      </c>
      <c r="Q674" t="s">
        <v>103</v>
      </c>
      <c r="R674">
        <v>27</v>
      </c>
      <c r="S674">
        <v>1</v>
      </c>
      <c r="T674" s="10">
        <v>3240</v>
      </c>
      <c r="U674" t="s">
        <v>1228</v>
      </c>
      <c r="V674" t="s">
        <v>1394</v>
      </c>
      <c r="W674" t="s">
        <v>1395</v>
      </c>
      <c r="X674">
        <v>1</v>
      </c>
      <c r="Y674" t="s">
        <v>103</v>
      </c>
      <c r="Z674" s="10">
        <v>3240</v>
      </c>
      <c r="AA674" t="s">
        <v>1228</v>
      </c>
      <c r="AB674" t="s">
        <v>53</v>
      </c>
      <c r="AC674" t="s">
        <v>1231</v>
      </c>
      <c r="AD674">
        <v>101</v>
      </c>
      <c r="AE674" t="s">
        <v>1232</v>
      </c>
      <c r="AF674" s="10">
        <v>3240</v>
      </c>
      <c r="AG674" s="136">
        <f t="shared" si="10"/>
        <v>324000</v>
      </c>
      <c r="AH674" s="10">
        <v>3240</v>
      </c>
      <c r="AI674">
        <v>0</v>
      </c>
      <c r="AJ674">
        <v>0</v>
      </c>
      <c r="AK674">
        <v>0</v>
      </c>
      <c r="AL674">
        <v>0</v>
      </c>
    </row>
    <row r="675" spans="1:38">
      <c r="A675" t="s">
        <v>46</v>
      </c>
      <c r="B675" t="s">
        <v>47</v>
      </c>
      <c r="C675">
        <v>1000730</v>
      </c>
      <c r="D675" t="s">
        <v>1222</v>
      </c>
      <c r="E675">
        <v>6508674829</v>
      </c>
      <c r="F675">
        <v>11</v>
      </c>
      <c r="G675">
        <v>2001</v>
      </c>
      <c r="H675" t="s">
        <v>1223</v>
      </c>
      <c r="I675">
        <v>49</v>
      </c>
      <c r="J675" t="s">
        <v>1224</v>
      </c>
      <c r="K675" t="s">
        <v>1225</v>
      </c>
      <c r="L675">
        <v>490604004</v>
      </c>
      <c r="M675">
        <v>1257819</v>
      </c>
      <c r="N675" t="s">
        <v>1226</v>
      </c>
      <c r="O675" t="s">
        <v>1390</v>
      </c>
      <c r="P675">
        <v>1</v>
      </c>
      <c r="Q675" t="s">
        <v>103</v>
      </c>
      <c r="R675">
        <v>1</v>
      </c>
      <c r="S675">
        <v>1</v>
      </c>
      <c r="T675">
        <v>0</v>
      </c>
      <c r="U675" t="s">
        <v>1228</v>
      </c>
      <c r="V675" t="s">
        <v>1394</v>
      </c>
      <c r="W675" t="s">
        <v>1233</v>
      </c>
      <c r="X675">
        <v>0</v>
      </c>
      <c r="Y675" t="s">
        <v>103</v>
      </c>
      <c r="Z675">
        <v>0</v>
      </c>
      <c r="AA675" t="s">
        <v>1228</v>
      </c>
      <c r="AB675" t="s">
        <v>53</v>
      </c>
      <c r="AC675" t="s">
        <v>1231</v>
      </c>
      <c r="AD675">
        <v>101</v>
      </c>
      <c r="AE675" t="s">
        <v>1232</v>
      </c>
      <c r="AF675">
        <v>0</v>
      </c>
      <c r="AG675" s="136">
        <f t="shared" si="10"/>
        <v>0</v>
      </c>
      <c r="AH675">
        <v>0</v>
      </c>
      <c r="AI675">
        <v>0</v>
      </c>
      <c r="AJ675">
        <v>0</v>
      </c>
      <c r="AK675">
        <v>0</v>
      </c>
      <c r="AL675">
        <v>0</v>
      </c>
    </row>
    <row r="676" spans="1:38">
      <c r="A676" t="s">
        <v>46</v>
      </c>
      <c r="B676" t="s">
        <v>47</v>
      </c>
      <c r="C676">
        <v>1000730</v>
      </c>
      <c r="D676" t="s">
        <v>1222</v>
      </c>
      <c r="E676">
        <v>6508674829</v>
      </c>
      <c r="F676">
        <v>20</v>
      </c>
      <c r="G676">
        <v>2001</v>
      </c>
      <c r="H676" t="s">
        <v>1223</v>
      </c>
      <c r="I676">
        <v>49</v>
      </c>
      <c r="J676" t="s">
        <v>1224</v>
      </c>
      <c r="K676" t="s">
        <v>1225</v>
      </c>
      <c r="L676">
        <v>490604004</v>
      </c>
      <c r="M676">
        <v>1456676</v>
      </c>
      <c r="N676" t="s">
        <v>1262</v>
      </c>
      <c r="O676" t="s">
        <v>1390</v>
      </c>
      <c r="P676">
        <v>1</v>
      </c>
      <c r="Q676" t="s">
        <v>103</v>
      </c>
      <c r="R676">
        <v>27</v>
      </c>
      <c r="S676">
        <v>1</v>
      </c>
      <c r="T676" s="10">
        <v>4536</v>
      </c>
      <c r="U676" t="s">
        <v>1228</v>
      </c>
      <c r="V676" t="s">
        <v>1394</v>
      </c>
      <c r="W676" t="s">
        <v>1395</v>
      </c>
      <c r="X676">
        <v>1</v>
      </c>
      <c r="Y676" t="s">
        <v>103</v>
      </c>
      <c r="Z676" s="10">
        <v>4536</v>
      </c>
      <c r="AA676" t="s">
        <v>1228</v>
      </c>
      <c r="AB676" t="s">
        <v>53</v>
      </c>
      <c r="AC676" t="s">
        <v>1231</v>
      </c>
      <c r="AD676">
        <v>101</v>
      </c>
      <c r="AE676" t="s">
        <v>1232</v>
      </c>
      <c r="AF676" s="10">
        <v>4536</v>
      </c>
      <c r="AG676" s="136">
        <f t="shared" si="10"/>
        <v>453600</v>
      </c>
      <c r="AH676" s="10">
        <v>4536</v>
      </c>
      <c r="AI676">
        <v>0</v>
      </c>
      <c r="AJ676">
        <v>0</v>
      </c>
      <c r="AK676">
        <v>0</v>
      </c>
      <c r="AL676">
        <v>0</v>
      </c>
    </row>
    <row r="677" spans="1:38">
      <c r="A677" t="s">
        <v>46</v>
      </c>
      <c r="B677" t="s">
        <v>47</v>
      </c>
      <c r="C677">
        <v>1000730</v>
      </c>
      <c r="D677" t="s">
        <v>1222</v>
      </c>
      <c r="E677">
        <v>6508674829</v>
      </c>
      <c r="F677">
        <v>21</v>
      </c>
      <c r="G677">
        <v>2001</v>
      </c>
      <c r="H677" t="s">
        <v>1223</v>
      </c>
      <c r="I677">
        <v>49</v>
      </c>
      <c r="J677" t="s">
        <v>1224</v>
      </c>
      <c r="K677" t="s">
        <v>1225</v>
      </c>
      <c r="L677">
        <v>490604004</v>
      </c>
      <c r="M677">
        <v>1456676</v>
      </c>
      <c r="N677" t="s">
        <v>1262</v>
      </c>
      <c r="O677" t="s">
        <v>1390</v>
      </c>
      <c r="P677">
        <v>1</v>
      </c>
      <c r="Q677" t="s">
        <v>103</v>
      </c>
      <c r="R677">
        <v>1</v>
      </c>
      <c r="S677">
        <v>1</v>
      </c>
      <c r="T677">
        <v>0</v>
      </c>
      <c r="U677" t="s">
        <v>1228</v>
      </c>
      <c r="V677" t="s">
        <v>1394</v>
      </c>
      <c r="W677" t="s">
        <v>1233</v>
      </c>
      <c r="X677">
        <v>0</v>
      </c>
      <c r="Y677" t="s">
        <v>103</v>
      </c>
      <c r="Z677">
        <v>0</v>
      </c>
      <c r="AA677" t="s">
        <v>1228</v>
      </c>
      <c r="AB677" t="s">
        <v>53</v>
      </c>
      <c r="AC677" t="s">
        <v>1231</v>
      </c>
      <c r="AD677">
        <v>101</v>
      </c>
      <c r="AE677" t="s">
        <v>1232</v>
      </c>
      <c r="AF677">
        <v>0</v>
      </c>
      <c r="AG677" s="136">
        <f t="shared" si="10"/>
        <v>0</v>
      </c>
      <c r="AH677">
        <v>0</v>
      </c>
      <c r="AI677">
        <v>0</v>
      </c>
      <c r="AJ677">
        <v>0</v>
      </c>
      <c r="AK677">
        <v>0</v>
      </c>
      <c r="AL677">
        <v>0</v>
      </c>
    </row>
    <row r="678" spans="1:38">
      <c r="A678" t="s">
        <v>46</v>
      </c>
      <c r="B678" t="s">
        <v>47</v>
      </c>
      <c r="C678">
        <v>1000730</v>
      </c>
      <c r="D678" t="s">
        <v>1222</v>
      </c>
      <c r="E678">
        <v>6508674829</v>
      </c>
      <c r="F678">
        <v>30</v>
      </c>
      <c r="G678">
        <v>2001</v>
      </c>
      <c r="H678" t="s">
        <v>1223</v>
      </c>
      <c r="I678">
        <v>49</v>
      </c>
      <c r="J678" t="s">
        <v>1224</v>
      </c>
      <c r="K678" t="s">
        <v>1225</v>
      </c>
      <c r="L678">
        <v>490604004</v>
      </c>
      <c r="M678">
        <v>1456677</v>
      </c>
      <c r="N678" t="s">
        <v>1265</v>
      </c>
      <c r="O678" t="s">
        <v>1390</v>
      </c>
      <c r="P678">
        <v>1</v>
      </c>
      <c r="Q678" t="s">
        <v>103</v>
      </c>
      <c r="R678">
        <v>27</v>
      </c>
      <c r="S678">
        <v>1</v>
      </c>
      <c r="T678" s="10">
        <v>4536</v>
      </c>
      <c r="U678" t="s">
        <v>1228</v>
      </c>
      <c r="V678" t="s">
        <v>1394</v>
      </c>
      <c r="W678" t="s">
        <v>1395</v>
      </c>
      <c r="X678">
        <v>1</v>
      </c>
      <c r="Y678" t="s">
        <v>103</v>
      </c>
      <c r="Z678" s="10">
        <v>4536</v>
      </c>
      <c r="AA678" t="s">
        <v>1228</v>
      </c>
      <c r="AB678" t="s">
        <v>53</v>
      </c>
      <c r="AC678" t="s">
        <v>1231</v>
      </c>
      <c r="AD678">
        <v>101</v>
      </c>
      <c r="AE678" t="s">
        <v>1232</v>
      </c>
      <c r="AF678" s="10">
        <v>4536</v>
      </c>
      <c r="AG678" s="136">
        <f t="shared" si="10"/>
        <v>453600</v>
      </c>
      <c r="AH678" s="10">
        <v>4536</v>
      </c>
      <c r="AI678">
        <v>0</v>
      </c>
      <c r="AJ678">
        <v>0</v>
      </c>
      <c r="AK678">
        <v>0</v>
      </c>
      <c r="AL678">
        <v>0</v>
      </c>
    </row>
    <row r="679" spans="1:38">
      <c r="A679" t="s">
        <v>46</v>
      </c>
      <c r="B679" t="s">
        <v>47</v>
      </c>
      <c r="C679">
        <v>1000730</v>
      </c>
      <c r="D679" t="s">
        <v>1222</v>
      </c>
      <c r="E679">
        <v>6508674829</v>
      </c>
      <c r="F679">
        <v>31</v>
      </c>
      <c r="G679">
        <v>2001</v>
      </c>
      <c r="H679" t="s">
        <v>1223</v>
      </c>
      <c r="I679">
        <v>49</v>
      </c>
      <c r="J679" t="s">
        <v>1224</v>
      </c>
      <c r="K679" t="s">
        <v>1225</v>
      </c>
      <c r="L679">
        <v>490604004</v>
      </c>
      <c r="M679">
        <v>1456677</v>
      </c>
      <c r="N679" t="s">
        <v>1265</v>
      </c>
      <c r="O679" t="s">
        <v>1390</v>
      </c>
      <c r="P679">
        <v>1</v>
      </c>
      <c r="Q679" t="s">
        <v>103</v>
      </c>
      <c r="R679">
        <v>1</v>
      </c>
      <c r="S679">
        <v>1</v>
      </c>
      <c r="T679">
        <v>0</v>
      </c>
      <c r="U679" t="s">
        <v>1228</v>
      </c>
      <c r="V679" t="s">
        <v>1394</v>
      </c>
      <c r="W679" t="s">
        <v>1233</v>
      </c>
      <c r="X679">
        <v>0</v>
      </c>
      <c r="Y679" t="s">
        <v>103</v>
      </c>
      <c r="Z679">
        <v>0</v>
      </c>
      <c r="AA679" t="s">
        <v>1228</v>
      </c>
      <c r="AB679" t="s">
        <v>53</v>
      </c>
      <c r="AC679" t="s">
        <v>1231</v>
      </c>
      <c r="AD679">
        <v>101</v>
      </c>
      <c r="AE679" t="s">
        <v>1232</v>
      </c>
      <c r="AF679">
        <v>0</v>
      </c>
      <c r="AG679" s="136">
        <f t="shared" si="10"/>
        <v>0</v>
      </c>
      <c r="AH679">
        <v>0</v>
      </c>
      <c r="AI679">
        <v>0</v>
      </c>
      <c r="AJ679">
        <v>0</v>
      </c>
      <c r="AK679">
        <v>0</v>
      </c>
      <c r="AL679">
        <v>0</v>
      </c>
    </row>
    <row r="680" spans="1:38">
      <c r="A680" t="s">
        <v>46</v>
      </c>
      <c r="B680" t="s">
        <v>47</v>
      </c>
      <c r="C680">
        <v>1000730</v>
      </c>
      <c r="D680" t="s">
        <v>1234</v>
      </c>
      <c r="E680">
        <v>6508676052</v>
      </c>
      <c r="F680">
        <v>10</v>
      </c>
      <c r="G680">
        <v>2001</v>
      </c>
      <c r="H680" t="s">
        <v>1223</v>
      </c>
      <c r="I680">
        <v>57</v>
      </c>
      <c r="J680" t="s">
        <v>1224</v>
      </c>
      <c r="K680" t="s">
        <v>1235</v>
      </c>
      <c r="L680">
        <v>570301003</v>
      </c>
      <c r="M680">
        <v>225516</v>
      </c>
      <c r="N680" t="s">
        <v>1238</v>
      </c>
      <c r="O680" t="s">
        <v>1390</v>
      </c>
      <c r="P680">
        <v>2</v>
      </c>
      <c r="Q680" t="s">
        <v>110</v>
      </c>
      <c r="R680">
        <v>21</v>
      </c>
      <c r="S680">
        <v>1</v>
      </c>
      <c r="T680" s="10">
        <v>3008.88</v>
      </c>
      <c r="U680" t="s">
        <v>1228</v>
      </c>
      <c r="V680" t="s">
        <v>1394</v>
      </c>
      <c r="W680" t="s">
        <v>1396</v>
      </c>
      <c r="X680">
        <v>2</v>
      </c>
      <c r="Y680" t="s">
        <v>110</v>
      </c>
      <c r="Z680" s="10">
        <v>3008.88</v>
      </c>
      <c r="AA680" t="s">
        <v>1228</v>
      </c>
      <c r="AB680" t="s">
        <v>53</v>
      </c>
      <c r="AC680" t="s">
        <v>1231</v>
      </c>
      <c r="AD680">
        <v>101</v>
      </c>
      <c r="AE680" t="s">
        <v>1232</v>
      </c>
      <c r="AF680" s="10">
        <v>3008.88</v>
      </c>
      <c r="AG680" s="136">
        <f t="shared" si="10"/>
        <v>300888</v>
      </c>
      <c r="AH680" s="10">
        <v>3008.88</v>
      </c>
      <c r="AI680">
        <v>0</v>
      </c>
      <c r="AJ680">
        <v>0</v>
      </c>
      <c r="AK680">
        <v>0</v>
      </c>
      <c r="AL680">
        <v>0</v>
      </c>
    </row>
    <row r="681" spans="1:38">
      <c r="A681" t="s">
        <v>46</v>
      </c>
      <c r="B681" t="s">
        <v>47</v>
      </c>
      <c r="C681">
        <v>1000730</v>
      </c>
      <c r="D681" t="s">
        <v>1234</v>
      </c>
      <c r="E681">
        <v>6508676052</v>
      </c>
      <c r="F681">
        <v>20</v>
      </c>
      <c r="G681">
        <v>2001</v>
      </c>
      <c r="H681" t="s">
        <v>1223</v>
      </c>
      <c r="I681">
        <v>57</v>
      </c>
      <c r="J681" t="s">
        <v>1224</v>
      </c>
      <c r="K681" t="s">
        <v>1235</v>
      </c>
      <c r="L681">
        <v>570301003</v>
      </c>
      <c r="M681">
        <v>1206928</v>
      </c>
      <c r="N681" t="s">
        <v>389</v>
      </c>
      <c r="O681" t="s">
        <v>1390</v>
      </c>
      <c r="P681">
        <v>35</v>
      </c>
      <c r="Q681" t="s">
        <v>1240</v>
      </c>
      <c r="R681">
        <v>115</v>
      </c>
      <c r="S681">
        <v>1</v>
      </c>
      <c r="T681" s="10">
        <v>29211.84</v>
      </c>
      <c r="U681" t="s">
        <v>1228</v>
      </c>
      <c r="V681" t="s">
        <v>1394</v>
      </c>
      <c r="W681" t="s">
        <v>1396</v>
      </c>
      <c r="X681">
        <v>35</v>
      </c>
      <c r="Y681" t="s">
        <v>1240</v>
      </c>
      <c r="Z681" s="10">
        <v>29211.84</v>
      </c>
      <c r="AA681" t="s">
        <v>1228</v>
      </c>
      <c r="AB681" t="s">
        <v>53</v>
      </c>
      <c r="AC681" t="s">
        <v>1231</v>
      </c>
      <c r="AD681">
        <v>101</v>
      </c>
      <c r="AE681" t="s">
        <v>1232</v>
      </c>
      <c r="AF681" s="10">
        <v>29211.84</v>
      </c>
      <c r="AG681" s="136">
        <f t="shared" si="10"/>
        <v>2921184</v>
      </c>
      <c r="AH681" s="10">
        <v>29211.84</v>
      </c>
      <c r="AI681">
        <v>0</v>
      </c>
      <c r="AJ681">
        <v>0</v>
      </c>
      <c r="AK681">
        <v>0</v>
      </c>
      <c r="AL681">
        <v>0</v>
      </c>
    </row>
    <row r="682" spans="1:38">
      <c r="A682" t="s">
        <v>46</v>
      </c>
      <c r="B682" t="s">
        <v>47</v>
      </c>
      <c r="C682">
        <v>1000730</v>
      </c>
      <c r="D682" t="s">
        <v>1234</v>
      </c>
      <c r="E682">
        <v>6508676052</v>
      </c>
      <c r="F682">
        <v>30</v>
      </c>
      <c r="G682">
        <v>2001</v>
      </c>
      <c r="H682" t="s">
        <v>1223</v>
      </c>
      <c r="I682">
        <v>57</v>
      </c>
      <c r="J682" t="s">
        <v>1224</v>
      </c>
      <c r="K682" t="s">
        <v>1235</v>
      </c>
      <c r="L682">
        <v>570301003</v>
      </c>
      <c r="M682">
        <v>1206929</v>
      </c>
      <c r="N682" t="s">
        <v>390</v>
      </c>
      <c r="O682" t="s">
        <v>1390</v>
      </c>
      <c r="P682">
        <v>14</v>
      </c>
      <c r="Q682" t="s">
        <v>1240</v>
      </c>
      <c r="R682">
        <v>48</v>
      </c>
      <c r="S682">
        <v>1</v>
      </c>
      <c r="T682" s="10">
        <v>9244.57</v>
      </c>
      <c r="U682" t="s">
        <v>1228</v>
      </c>
      <c r="V682" t="s">
        <v>1394</v>
      </c>
      <c r="W682" t="s">
        <v>1396</v>
      </c>
      <c r="X682">
        <v>14</v>
      </c>
      <c r="Y682" t="s">
        <v>1240</v>
      </c>
      <c r="Z682" s="10">
        <v>9244.57</v>
      </c>
      <c r="AA682" t="s">
        <v>1228</v>
      </c>
      <c r="AB682" t="s">
        <v>53</v>
      </c>
      <c r="AC682" t="s">
        <v>1231</v>
      </c>
      <c r="AD682">
        <v>101</v>
      </c>
      <c r="AE682" t="s">
        <v>1232</v>
      </c>
      <c r="AF682" s="10">
        <v>9244.57</v>
      </c>
      <c r="AG682" s="136">
        <f t="shared" si="10"/>
        <v>924457</v>
      </c>
      <c r="AH682" s="10">
        <v>9244.57</v>
      </c>
      <c r="AI682">
        <v>0</v>
      </c>
      <c r="AJ682">
        <v>0</v>
      </c>
      <c r="AK682">
        <v>0</v>
      </c>
      <c r="AL682">
        <v>0</v>
      </c>
    </row>
    <row r="683" spans="1:38">
      <c r="A683" t="s">
        <v>46</v>
      </c>
      <c r="B683" t="s">
        <v>47</v>
      </c>
      <c r="C683">
        <v>1000730</v>
      </c>
      <c r="D683" t="s">
        <v>1234</v>
      </c>
      <c r="E683">
        <v>6508676052</v>
      </c>
      <c r="F683">
        <v>40</v>
      </c>
      <c r="G683">
        <v>2001</v>
      </c>
      <c r="H683" t="s">
        <v>1223</v>
      </c>
      <c r="I683">
        <v>57</v>
      </c>
      <c r="J683" t="s">
        <v>1224</v>
      </c>
      <c r="K683" t="s">
        <v>1235</v>
      </c>
      <c r="L683">
        <v>570301003</v>
      </c>
      <c r="M683">
        <v>1206930</v>
      </c>
      <c r="N683" t="s">
        <v>391</v>
      </c>
      <c r="O683" t="s">
        <v>1390</v>
      </c>
      <c r="P683">
        <v>8</v>
      </c>
      <c r="Q683" t="s">
        <v>1240</v>
      </c>
      <c r="R683">
        <v>95</v>
      </c>
      <c r="S683">
        <v>1</v>
      </c>
      <c r="T683" s="10">
        <v>6858.24</v>
      </c>
      <c r="U683" t="s">
        <v>1228</v>
      </c>
      <c r="V683" t="s">
        <v>1394</v>
      </c>
      <c r="W683" t="s">
        <v>1396</v>
      </c>
      <c r="X683">
        <v>8</v>
      </c>
      <c r="Y683" t="s">
        <v>1240</v>
      </c>
      <c r="Z683" s="10">
        <v>6858.24</v>
      </c>
      <c r="AA683" t="s">
        <v>1228</v>
      </c>
      <c r="AB683" t="s">
        <v>53</v>
      </c>
      <c r="AC683" t="s">
        <v>1231</v>
      </c>
      <c r="AD683">
        <v>101</v>
      </c>
      <c r="AE683" t="s">
        <v>1232</v>
      </c>
      <c r="AF683" s="10">
        <v>6858.24</v>
      </c>
      <c r="AG683" s="136">
        <f t="shared" si="10"/>
        <v>685824</v>
      </c>
      <c r="AH683" s="10">
        <v>6858.24</v>
      </c>
      <c r="AI683">
        <v>0</v>
      </c>
      <c r="AJ683">
        <v>0</v>
      </c>
      <c r="AK683">
        <v>0</v>
      </c>
      <c r="AL683">
        <v>0</v>
      </c>
    </row>
    <row r="684" spans="1:38">
      <c r="A684" t="s">
        <v>46</v>
      </c>
      <c r="B684" t="s">
        <v>47</v>
      </c>
      <c r="C684">
        <v>1000730</v>
      </c>
      <c r="D684" t="s">
        <v>1234</v>
      </c>
      <c r="E684">
        <v>6508676052</v>
      </c>
      <c r="F684">
        <v>50</v>
      </c>
      <c r="G684">
        <v>2001</v>
      </c>
      <c r="H684" t="s">
        <v>1223</v>
      </c>
      <c r="I684">
        <v>57</v>
      </c>
      <c r="J684" t="s">
        <v>1224</v>
      </c>
      <c r="K684" t="s">
        <v>1235</v>
      </c>
      <c r="L684">
        <v>570301003</v>
      </c>
      <c r="M684">
        <v>1206931</v>
      </c>
      <c r="N684" t="s">
        <v>385</v>
      </c>
      <c r="O684" t="s">
        <v>1390</v>
      </c>
      <c r="P684">
        <v>26</v>
      </c>
      <c r="Q684" t="s">
        <v>1240</v>
      </c>
      <c r="R684">
        <v>48</v>
      </c>
      <c r="S684">
        <v>1</v>
      </c>
      <c r="T684" s="10">
        <v>15371.37</v>
      </c>
      <c r="U684" t="s">
        <v>1228</v>
      </c>
      <c r="V684" t="s">
        <v>1394</v>
      </c>
      <c r="W684" t="s">
        <v>1396</v>
      </c>
      <c r="X684">
        <v>26</v>
      </c>
      <c r="Y684" t="s">
        <v>1240</v>
      </c>
      <c r="Z684" s="10">
        <v>15371.37</v>
      </c>
      <c r="AA684" t="s">
        <v>1228</v>
      </c>
      <c r="AB684" t="s">
        <v>53</v>
      </c>
      <c r="AC684" t="s">
        <v>1231</v>
      </c>
      <c r="AD684">
        <v>101</v>
      </c>
      <c r="AE684" t="s">
        <v>1232</v>
      </c>
      <c r="AF684" s="10">
        <v>15371.37</v>
      </c>
      <c r="AG684" s="136">
        <f t="shared" si="10"/>
        <v>1537137</v>
      </c>
      <c r="AH684" s="10">
        <v>15371.37</v>
      </c>
      <c r="AI684">
        <v>0</v>
      </c>
      <c r="AJ684">
        <v>0</v>
      </c>
      <c r="AK684">
        <v>0</v>
      </c>
      <c r="AL684">
        <v>0</v>
      </c>
    </row>
    <row r="685" spans="1:38">
      <c r="A685" t="s">
        <v>46</v>
      </c>
      <c r="B685" t="s">
        <v>47</v>
      </c>
      <c r="C685">
        <v>1000730</v>
      </c>
      <c r="D685" t="s">
        <v>1234</v>
      </c>
      <c r="E685">
        <v>6508676052</v>
      </c>
      <c r="F685">
        <v>60</v>
      </c>
      <c r="G685">
        <v>2001</v>
      </c>
      <c r="H685" t="s">
        <v>1223</v>
      </c>
      <c r="I685">
        <v>57</v>
      </c>
      <c r="J685" t="s">
        <v>1224</v>
      </c>
      <c r="K685" t="s">
        <v>1235</v>
      </c>
      <c r="L685">
        <v>570301003</v>
      </c>
      <c r="M685">
        <v>1206932</v>
      </c>
      <c r="N685" t="s">
        <v>386</v>
      </c>
      <c r="O685" t="s">
        <v>1390</v>
      </c>
      <c r="P685">
        <v>11</v>
      </c>
      <c r="Q685" t="s">
        <v>1240</v>
      </c>
      <c r="R685">
        <v>50</v>
      </c>
      <c r="S685">
        <v>1</v>
      </c>
      <c r="T685" s="10">
        <v>6742.56</v>
      </c>
      <c r="U685" t="s">
        <v>1228</v>
      </c>
      <c r="V685" t="s">
        <v>1394</v>
      </c>
      <c r="W685" t="s">
        <v>1396</v>
      </c>
      <c r="X685">
        <v>11</v>
      </c>
      <c r="Y685" t="s">
        <v>1240</v>
      </c>
      <c r="Z685" s="10">
        <v>6742.56</v>
      </c>
      <c r="AA685" t="s">
        <v>1228</v>
      </c>
      <c r="AB685" t="s">
        <v>53</v>
      </c>
      <c r="AC685" t="s">
        <v>1231</v>
      </c>
      <c r="AD685">
        <v>101</v>
      </c>
      <c r="AE685" t="s">
        <v>1232</v>
      </c>
      <c r="AF685" s="10">
        <v>6742.56</v>
      </c>
      <c r="AG685" s="136">
        <f t="shared" si="10"/>
        <v>674256</v>
      </c>
      <c r="AH685" s="10">
        <v>6742.56</v>
      </c>
      <c r="AI685">
        <v>0</v>
      </c>
      <c r="AJ685">
        <v>0</v>
      </c>
      <c r="AK685">
        <v>0</v>
      </c>
      <c r="AL685">
        <v>0</v>
      </c>
    </row>
    <row r="686" spans="1:38">
      <c r="A686" t="s">
        <v>46</v>
      </c>
      <c r="B686" t="s">
        <v>47</v>
      </c>
      <c r="C686">
        <v>1000730</v>
      </c>
      <c r="D686" t="s">
        <v>1234</v>
      </c>
      <c r="E686">
        <v>6508676052</v>
      </c>
      <c r="F686">
        <v>70</v>
      </c>
      <c r="G686">
        <v>2001</v>
      </c>
      <c r="H686" t="s">
        <v>1223</v>
      </c>
      <c r="I686">
        <v>57</v>
      </c>
      <c r="J686" t="s">
        <v>1224</v>
      </c>
      <c r="K686" t="s">
        <v>1235</v>
      </c>
      <c r="L686">
        <v>570301003</v>
      </c>
      <c r="M686">
        <v>1206933</v>
      </c>
      <c r="N686" t="s">
        <v>387</v>
      </c>
      <c r="O686" t="s">
        <v>1390</v>
      </c>
      <c r="P686">
        <v>5</v>
      </c>
      <c r="Q686" t="s">
        <v>1240</v>
      </c>
      <c r="R686">
        <v>176</v>
      </c>
      <c r="S686">
        <v>1</v>
      </c>
      <c r="T686" s="10">
        <v>4156.42</v>
      </c>
      <c r="U686" t="s">
        <v>1228</v>
      </c>
      <c r="V686" t="s">
        <v>1394</v>
      </c>
      <c r="W686" t="s">
        <v>1396</v>
      </c>
      <c r="X686">
        <v>5</v>
      </c>
      <c r="Y686" t="s">
        <v>1240</v>
      </c>
      <c r="Z686" s="10">
        <v>4156.42</v>
      </c>
      <c r="AA686" t="s">
        <v>1228</v>
      </c>
      <c r="AB686" t="s">
        <v>53</v>
      </c>
      <c r="AC686" t="s">
        <v>1231</v>
      </c>
      <c r="AD686">
        <v>101</v>
      </c>
      <c r="AE686" t="s">
        <v>1232</v>
      </c>
      <c r="AF686" s="10">
        <v>4156.42</v>
      </c>
      <c r="AG686" s="136">
        <f t="shared" si="10"/>
        <v>415642</v>
      </c>
      <c r="AH686" s="10">
        <v>4156.42</v>
      </c>
      <c r="AI686">
        <v>0</v>
      </c>
      <c r="AJ686">
        <v>0</v>
      </c>
      <c r="AK686">
        <v>0</v>
      </c>
      <c r="AL686">
        <v>0</v>
      </c>
    </row>
    <row r="687" spans="1:38">
      <c r="A687" t="s">
        <v>46</v>
      </c>
      <c r="B687" t="s">
        <v>47</v>
      </c>
      <c r="C687">
        <v>1000730</v>
      </c>
      <c r="D687" t="s">
        <v>1234</v>
      </c>
      <c r="E687">
        <v>6508676052</v>
      </c>
      <c r="F687">
        <v>80</v>
      </c>
      <c r="G687">
        <v>2001</v>
      </c>
      <c r="H687" t="s">
        <v>1223</v>
      </c>
      <c r="I687">
        <v>57</v>
      </c>
      <c r="J687" t="s">
        <v>1224</v>
      </c>
      <c r="K687" t="s">
        <v>1235</v>
      </c>
      <c r="L687">
        <v>570301003</v>
      </c>
      <c r="M687">
        <v>1252549</v>
      </c>
      <c r="N687" t="s">
        <v>1248</v>
      </c>
      <c r="O687" t="s">
        <v>1390</v>
      </c>
      <c r="P687">
        <v>4</v>
      </c>
      <c r="Q687" t="s">
        <v>1240</v>
      </c>
      <c r="R687">
        <v>35</v>
      </c>
      <c r="S687">
        <v>1</v>
      </c>
      <c r="T687" s="10">
        <v>5663</v>
      </c>
      <c r="U687" t="s">
        <v>1228</v>
      </c>
      <c r="V687" t="s">
        <v>1394</v>
      </c>
      <c r="W687" t="s">
        <v>1396</v>
      </c>
      <c r="X687">
        <v>4</v>
      </c>
      <c r="Y687" t="s">
        <v>1240</v>
      </c>
      <c r="Z687" s="10">
        <v>5663</v>
      </c>
      <c r="AA687" t="s">
        <v>1228</v>
      </c>
      <c r="AB687" t="s">
        <v>53</v>
      </c>
      <c r="AC687" t="s">
        <v>1231</v>
      </c>
      <c r="AD687">
        <v>101</v>
      </c>
      <c r="AE687" t="s">
        <v>1232</v>
      </c>
      <c r="AF687" s="10">
        <v>5663</v>
      </c>
      <c r="AG687" s="136">
        <f t="shared" si="10"/>
        <v>566300</v>
      </c>
      <c r="AH687" s="10">
        <v>5663</v>
      </c>
      <c r="AI687">
        <v>0</v>
      </c>
      <c r="AJ687">
        <v>0</v>
      </c>
      <c r="AK687">
        <v>0</v>
      </c>
      <c r="AL687">
        <v>0</v>
      </c>
    </row>
    <row r="688" spans="1:38">
      <c r="A688" t="s">
        <v>46</v>
      </c>
      <c r="B688" t="s">
        <v>47</v>
      </c>
      <c r="C688">
        <v>1000730</v>
      </c>
      <c r="D688" t="s">
        <v>1234</v>
      </c>
      <c r="E688">
        <v>6508676052</v>
      </c>
      <c r="F688">
        <v>90</v>
      </c>
      <c r="G688">
        <v>2001</v>
      </c>
      <c r="H688" t="s">
        <v>1223</v>
      </c>
      <c r="I688">
        <v>57</v>
      </c>
      <c r="J688" t="s">
        <v>1224</v>
      </c>
      <c r="K688" t="s">
        <v>1235</v>
      </c>
      <c r="L688">
        <v>570301003</v>
      </c>
      <c r="M688">
        <v>1415350</v>
      </c>
      <c r="N688" t="s">
        <v>1261</v>
      </c>
      <c r="O688" t="s">
        <v>1390</v>
      </c>
      <c r="P688">
        <v>1</v>
      </c>
      <c r="Q688" t="s">
        <v>1240</v>
      </c>
      <c r="R688">
        <v>31</v>
      </c>
      <c r="S688">
        <v>1</v>
      </c>
      <c r="T688" s="10">
        <v>1116</v>
      </c>
      <c r="U688" t="s">
        <v>1228</v>
      </c>
      <c r="V688" t="s">
        <v>1394</v>
      </c>
      <c r="W688" t="s">
        <v>1396</v>
      </c>
      <c r="X688">
        <v>1</v>
      </c>
      <c r="Y688" t="s">
        <v>1240</v>
      </c>
      <c r="Z688" s="10">
        <v>1116</v>
      </c>
      <c r="AA688" t="s">
        <v>1228</v>
      </c>
      <c r="AB688" t="s">
        <v>53</v>
      </c>
      <c r="AC688" t="s">
        <v>1231</v>
      </c>
      <c r="AD688">
        <v>101</v>
      </c>
      <c r="AE688" t="s">
        <v>1232</v>
      </c>
      <c r="AF688" s="10">
        <v>1116</v>
      </c>
      <c r="AG688" s="136">
        <f t="shared" si="10"/>
        <v>111600</v>
      </c>
      <c r="AH688" s="10">
        <v>1116</v>
      </c>
      <c r="AI688">
        <v>0</v>
      </c>
      <c r="AJ688">
        <v>0</v>
      </c>
      <c r="AK688">
        <v>0</v>
      </c>
      <c r="AL688">
        <v>0</v>
      </c>
    </row>
    <row r="689" spans="1:38">
      <c r="A689" t="s">
        <v>46</v>
      </c>
      <c r="B689" t="s">
        <v>47</v>
      </c>
      <c r="C689">
        <v>1000730</v>
      </c>
      <c r="D689" t="s">
        <v>1222</v>
      </c>
      <c r="E689">
        <v>6508682339</v>
      </c>
      <c r="F689">
        <v>10</v>
      </c>
      <c r="G689">
        <v>2001</v>
      </c>
      <c r="H689" t="s">
        <v>1223</v>
      </c>
      <c r="I689">
        <v>49</v>
      </c>
      <c r="J689" t="s">
        <v>1224</v>
      </c>
      <c r="K689" t="s">
        <v>1225</v>
      </c>
      <c r="L689">
        <v>490604004</v>
      </c>
      <c r="M689">
        <v>1257819</v>
      </c>
      <c r="N689" t="s">
        <v>1226</v>
      </c>
      <c r="O689" t="s">
        <v>1394</v>
      </c>
      <c r="P689">
        <v>4</v>
      </c>
      <c r="Q689" t="s">
        <v>103</v>
      </c>
      <c r="R689">
        <v>27</v>
      </c>
      <c r="S689">
        <v>1</v>
      </c>
      <c r="T689" s="10">
        <v>12960</v>
      </c>
      <c r="U689" t="s">
        <v>1228</v>
      </c>
      <c r="V689" t="s">
        <v>1397</v>
      </c>
      <c r="W689" t="s">
        <v>1398</v>
      </c>
      <c r="X689">
        <v>4</v>
      </c>
      <c r="Y689" t="s">
        <v>103</v>
      </c>
      <c r="Z689" s="10">
        <v>12960</v>
      </c>
      <c r="AA689" t="s">
        <v>1228</v>
      </c>
      <c r="AB689" t="s">
        <v>53</v>
      </c>
      <c r="AC689" t="s">
        <v>1231</v>
      </c>
      <c r="AD689">
        <v>101</v>
      </c>
      <c r="AE689" t="s">
        <v>1232</v>
      </c>
      <c r="AF689" s="10">
        <v>12960</v>
      </c>
      <c r="AG689" s="136">
        <f t="shared" si="10"/>
        <v>1296000</v>
      </c>
      <c r="AH689" s="10">
        <v>12960</v>
      </c>
      <c r="AI689">
        <v>0</v>
      </c>
      <c r="AJ689">
        <v>0</v>
      </c>
      <c r="AK689">
        <v>0</v>
      </c>
      <c r="AL689">
        <v>0</v>
      </c>
    </row>
    <row r="690" spans="1:38">
      <c r="A690" t="s">
        <v>46</v>
      </c>
      <c r="B690" t="s">
        <v>47</v>
      </c>
      <c r="C690">
        <v>1000730</v>
      </c>
      <c r="D690" t="s">
        <v>1222</v>
      </c>
      <c r="E690">
        <v>6508682339</v>
      </c>
      <c r="F690">
        <v>11</v>
      </c>
      <c r="G690">
        <v>2001</v>
      </c>
      <c r="H690" t="s">
        <v>1223</v>
      </c>
      <c r="I690">
        <v>49</v>
      </c>
      <c r="J690" t="s">
        <v>1224</v>
      </c>
      <c r="K690" t="s">
        <v>1225</v>
      </c>
      <c r="L690">
        <v>490604004</v>
      </c>
      <c r="M690">
        <v>1257819</v>
      </c>
      <c r="N690" t="s">
        <v>1226</v>
      </c>
      <c r="O690" t="s">
        <v>1394</v>
      </c>
      <c r="P690">
        <v>1</v>
      </c>
      <c r="Q690" t="s">
        <v>103</v>
      </c>
      <c r="R690">
        <v>1</v>
      </c>
      <c r="S690">
        <v>1</v>
      </c>
      <c r="T690">
        <v>0</v>
      </c>
      <c r="U690" t="s">
        <v>1228</v>
      </c>
      <c r="V690" t="s">
        <v>1397</v>
      </c>
      <c r="W690" t="s">
        <v>1233</v>
      </c>
      <c r="X690">
        <v>0</v>
      </c>
      <c r="Y690" t="s">
        <v>103</v>
      </c>
      <c r="Z690">
        <v>0</v>
      </c>
      <c r="AA690" t="s">
        <v>1228</v>
      </c>
      <c r="AB690" t="s">
        <v>53</v>
      </c>
      <c r="AC690" t="s">
        <v>1231</v>
      </c>
      <c r="AD690">
        <v>101</v>
      </c>
      <c r="AE690" t="s">
        <v>1232</v>
      </c>
      <c r="AF690">
        <v>0</v>
      </c>
      <c r="AG690" s="136">
        <f t="shared" si="10"/>
        <v>0</v>
      </c>
      <c r="AH690">
        <v>0</v>
      </c>
      <c r="AI690">
        <v>0</v>
      </c>
      <c r="AJ690">
        <v>0</v>
      </c>
      <c r="AK690">
        <v>0</v>
      </c>
      <c r="AL690">
        <v>0</v>
      </c>
    </row>
    <row r="691" spans="1:38">
      <c r="A691" t="s">
        <v>46</v>
      </c>
      <c r="B691" t="s">
        <v>47</v>
      </c>
      <c r="C691">
        <v>1000730</v>
      </c>
      <c r="D691" t="s">
        <v>1222</v>
      </c>
      <c r="E691">
        <v>6508682339</v>
      </c>
      <c r="F691">
        <v>12</v>
      </c>
      <c r="G691">
        <v>2001</v>
      </c>
      <c r="H691" t="s">
        <v>1223</v>
      </c>
      <c r="I691">
        <v>49</v>
      </c>
      <c r="J691" t="s">
        <v>1224</v>
      </c>
      <c r="K691" t="s">
        <v>1225</v>
      </c>
      <c r="L691">
        <v>490604004</v>
      </c>
      <c r="M691">
        <v>1257819</v>
      </c>
      <c r="N691" t="s">
        <v>1226</v>
      </c>
      <c r="O691" t="s">
        <v>1394</v>
      </c>
      <c r="P691">
        <v>1</v>
      </c>
      <c r="Q691" t="s">
        <v>103</v>
      </c>
      <c r="R691">
        <v>1</v>
      </c>
      <c r="S691">
        <v>1</v>
      </c>
      <c r="T691">
        <v>0</v>
      </c>
      <c r="U691" t="s">
        <v>1228</v>
      </c>
      <c r="V691" t="s">
        <v>1397</v>
      </c>
      <c r="W691" t="s">
        <v>1233</v>
      </c>
      <c r="X691">
        <v>0</v>
      </c>
      <c r="Y691" t="s">
        <v>103</v>
      </c>
      <c r="Z691">
        <v>0</v>
      </c>
      <c r="AA691" t="s">
        <v>1228</v>
      </c>
      <c r="AB691" t="s">
        <v>53</v>
      </c>
      <c r="AC691" t="s">
        <v>1231</v>
      </c>
      <c r="AD691">
        <v>101</v>
      </c>
      <c r="AE691" t="s">
        <v>1232</v>
      </c>
      <c r="AF691">
        <v>0</v>
      </c>
      <c r="AG691" s="136">
        <f t="shared" si="10"/>
        <v>0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38">
      <c r="A692" t="s">
        <v>46</v>
      </c>
      <c r="B692" t="s">
        <v>47</v>
      </c>
      <c r="C692">
        <v>1000730</v>
      </c>
      <c r="D692" t="s">
        <v>1222</v>
      </c>
      <c r="E692">
        <v>6508682339</v>
      </c>
      <c r="F692">
        <v>13</v>
      </c>
      <c r="G692">
        <v>2001</v>
      </c>
      <c r="H692" t="s">
        <v>1223</v>
      </c>
      <c r="I692">
        <v>49</v>
      </c>
      <c r="J692" t="s">
        <v>1224</v>
      </c>
      <c r="K692" t="s">
        <v>1225</v>
      </c>
      <c r="L692">
        <v>490604004</v>
      </c>
      <c r="M692">
        <v>1257819</v>
      </c>
      <c r="N692" t="s">
        <v>1226</v>
      </c>
      <c r="O692" t="s">
        <v>1394</v>
      </c>
      <c r="P692">
        <v>1</v>
      </c>
      <c r="Q692" t="s">
        <v>103</v>
      </c>
      <c r="R692">
        <v>1</v>
      </c>
      <c r="S692">
        <v>1</v>
      </c>
      <c r="T692">
        <v>0</v>
      </c>
      <c r="U692" t="s">
        <v>1228</v>
      </c>
      <c r="V692" t="s">
        <v>1397</v>
      </c>
      <c r="W692" t="s">
        <v>1233</v>
      </c>
      <c r="X692">
        <v>0</v>
      </c>
      <c r="Y692" t="s">
        <v>103</v>
      </c>
      <c r="Z692">
        <v>0</v>
      </c>
      <c r="AA692" t="s">
        <v>1228</v>
      </c>
      <c r="AB692" t="s">
        <v>53</v>
      </c>
      <c r="AC692" t="s">
        <v>1231</v>
      </c>
      <c r="AD692">
        <v>101</v>
      </c>
      <c r="AE692" t="s">
        <v>1232</v>
      </c>
      <c r="AF692">
        <v>0</v>
      </c>
      <c r="AG692" s="136">
        <f t="shared" si="10"/>
        <v>0</v>
      </c>
      <c r="AH692">
        <v>0</v>
      </c>
      <c r="AI692">
        <v>0</v>
      </c>
      <c r="AJ692">
        <v>0</v>
      </c>
      <c r="AK692">
        <v>0</v>
      </c>
      <c r="AL692">
        <v>0</v>
      </c>
    </row>
    <row r="693" spans="1:38">
      <c r="A693" t="s">
        <v>46</v>
      </c>
      <c r="B693" t="s">
        <v>47</v>
      </c>
      <c r="C693">
        <v>1000730</v>
      </c>
      <c r="D693" t="s">
        <v>1222</v>
      </c>
      <c r="E693">
        <v>6508682339</v>
      </c>
      <c r="F693">
        <v>14</v>
      </c>
      <c r="G693">
        <v>2001</v>
      </c>
      <c r="H693" t="s">
        <v>1223</v>
      </c>
      <c r="I693">
        <v>49</v>
      </c>
      <c r="J693" t="s">
        <v>1224</v>
      </c>
      <c r="K693" t="s">
        <v>1225</v>
      </c>
      <c r="L693">
        <v>490604004</v>
      </c>
      <c r="M693">
        <v>1257819</v>
      </c>
      <c r="N693" t="s">
        <v>1226</v>
      </c>
      <c r="O693" t="s">
        <v>1394</v>
      </c>
      <c r="P693">
        <v>1</v>
      </c>
      <c r="Q693" t="s">
        <v>103</v>
      </c>
      <c r="R693">
        <v>1</v>
      </c>
      <c r="S693">
        <v>1</v>
      </c>
      <c r="T693">
        <v>0</v>
      </c>
      <c r="U693" t="s">
        <v>1228</v>
      </c>
      <c r="V693" t="s">
        <v>1397</v>
      </c>
      <c r="W693" t="s">
        <v>1233</v>
      </c>
      <c r="X693">
        <v>0</v>
      </c>
      <c r="Y693" t="s">
        <v>103</v>
      </c>
      <c r="Z693">
        <v>0</v>
      </c>
      <c r="AA693" t="s">
        <v>1228</v>
      </c>
      <c r="AB693" t="s">
        <v>53</v>
      </c>
      <c r="AC693" t="s">
        <v>1231</v>
      </c>
      <c r="AD693">
        <v>101</v>
      </c>
      <c r="AE693" t="s">
        <v>1232</v>
      </c>
      <c r="AF693">
        <v>0</v>
      </c>
      <c r="AG693" s="136">
        <f t="shared" si="10"/>
        <v>0</v>
      </c>
      <c r="AH693">
        <v>0</v>
      </c>
      <c r="AI693">
        <v>0</v>
      </c>
      <c r="AJ693">
        <v>0</v>
      </c>
      <c r="AK693">
        <v>0</v>
      </c>
      <c r="AL693">
        <v>0</v>
      </c>
    </row>
    <row r="694" spans="1:38">
      <c r="A694" t="s">
        <v>46</v>
      </c>
      <c r="B694" t="s">
        <v>47</v>
      </c>
      <c r="C694">
        <v>1000730</v>
      </c>
      <c r="D694" t="s">
        <v>1234</v>
      </c>
      <c r="E694">
        <v>6508683375</v>
      </c>
      <c r="F694">
        <v>10</v>
      </c>
      <c r="G694">
        <v>2001</v>
      </c>
      <c r="H694" t="s">
        <v>1223</v>
      </c>
      <c r="I694">
        <v>57</v>
      </c>
      <c r="J694" t="s">
        <v>1224</v>
      </c>
      <c r="K694" t="s">
        <v>1235</v>
      </c>
      <c r="L694">
        <v>570301003</v>
      </c>
      <c r="M694">
        <v>107162</v>
      </c>
      <c r="N694" t="s">
        <v>1236</v>
      </c>
      <c r="O694" t="s">
        <v>1394</v>
      </c>
      <c r="P694">
        <v>1</v>
      </c>
      <c r="Q694" t="s">
        <v>110</v>
      </c>
      <c r="R694">
        <v>14</v>
      </c>
      <c r="S694">
        <v>1</v>
      </c>
      <c r="T694" s="10">
        <v>1150.52</v>
      </c>
      <c r="U694" t="s">
        <v>1228</v>
      </c>
      <c r="V694" t="s">
        <v>1397</v>
      </c>
      <c r="W694" t="s">
        <v>1397</v>
      </c>
      <c r="X694">
        <v>1</v>
      </c>
      <c r="Y694" t="s">
        <v>110</v>
      </c>
      <c r="Z694" s="10">
        <v>1150.52</v>
      </c>
      <c r="AA694" t="s">
        <v>1228</v>
      </c>
      <c r="AB694" t="s">
        <v>53</v>
      </c>
      <c r="AC694" t="s">
        <v>1231</v>
      </c>
      <c r="AD694">
        <v>101</v>
      </c>
      <c r="AE694" t="s">
        <v>1232</v>
      </c>
      <c r="AF694" s="10">
        <v>1150.52</v>
      </c>
      <c r="AG694" s="136">
        <f t="shared" si="10"/>
        <v>115052</v>
      </c>
      <c r="AH694" s="10">
        <v>1150.52</v>
      </c>
      <c r="AI694">
        <v>0</v>
      </c>
      <c r="AJ694">
        <v>0</v>
      </c>
      <c r="AK694">
        <v>0</v>
      </c>
      <c r="AL694">
        <v>0</v>
      </c>
    </row>
    <row r="695" spans="1:38">
      <c r="A695" t="s">
        <v>46</v>
      </c>
      <c r="B695" t="s">
        <v>47</v>
      </c>
      <c r="C695">
        <v>1000730</v>
      </c>
      <c r="D695" t="s">
        <v>1234</v>
      </c>
      <c r="E695">
        <v>6508683375</v>
      </c>
      <c r="F695">
        <v>20</v>
      </c>
      <c r="G695">
        <v>2001</v>
      </c>
      <c r="H695" t="s">
        <v>1223</v>
      </c>
      <c r="I695">
        <v>57</v>
      </c>
      <c r="J695" t="s">
        <v>1224</v>
      </c>
      <c r="K695" t="s">
        <v>1235</v>
      </c>
      <c r="L695">
        <v>570301003</v>
      </c>
      <c r="M695">
        <v>1206928</v>
      </c>
      <c r="N695" t="s">
        <v>389</v>
      </c>
      <c r="O695" t="s">
        <v>1394</v>
      </c>
      <c r="P695">
        <v>29</v>
      </c>
      <c r="Q695" t="s">
        <v>1240</v>
      </c>
      <c r="R695">
        <v>115</v>
      </c>
      <c r="S695">
        <v>1</v>
      </c>
      <c r="T695" s="10">
        <v>24204.1</v>
      </c>
      <c r="U695" t="s">
        <v>1228</v>
      </c>
      <c r="V695" t="s">
        <v>1397</v>
      </c>
      <c r="W695" t="s">
        <v>1397</v>
      </c>
      <c r="X695">
        <v>29</v>
      </c>
      <c r="Y695" t="s">
        <v>1240</v>
      </c>
      <c r="Z695" s="10">
        <v>24204.1</v>
      </c>
      <c r="AA695" t="s">
        <v>1228</v>
      </c>
      <c r="AB695" t="s">
        <v>53</v>
      </c>
      <c r="AC695" t="s">
        <v>1231</v>
      </c>
      <c r="AD695">
        <v>101</v>
      </c>
      <c r="AE695" t="s">
        <v>1232</v>
      </c>
      <c r="AF695" s="10">
        <v>24204.1</v>
      </c>
      <c r="AG695" s="136">
        <f t="shared" si="10"/>
        <v>2420410</v>
      </c>
      <c r="AH695" s="10">
        <v>24204.1</v>
      </c>
      <c r="AI695">
        <v>0</v>
      </c>
      <c r="AJ695">
        <v>0</v>
      </c>
      <c r="AK695">
        <v>0</v>
      </c>
      <c r="AL695">
        <v>0</v>
      </c>
    </row>
    <row r="696" spans="1:38">
      <c r="A696" t="s">
        <v>46</v>
      </c>
      <c r="B696" t="s">
        <v>47</v>
      </c>
      <c r="C696">
        <v>1000730</v>
      </c>
      <c r="D696" t="s">
        <v>1234</v>
      </c>
      <c r="E696">
        <v>6508683375</v>
      </c>
      <c r="F696">
        <v>30</v>
      </c>
      <c r="G696">
        <v>2001</v>
      </c>
      <c r="H696" t="s">
        <v>1223</v>
      </c>
      <c r="I696">
        <v>57</v>
      </c>
      <c r="J696" t="s">
        <v>1224</v>
      </c>
      <c r="K696" t="s">
        <v>1235</v>
      </c>
      <c r="L696">
        <v>570301003</v>
      </c>
      <c r="M696">
        <v>1206929</v>
      </c>
      <c r="N696" t="s">
        <v>390</v>
      </c>
      <c r="O696" t="s">
        <v>1394</v>
      </c>
      <c r="P696">
        <v>18</v>
      </c>
      <c r="Q696" t="s">
        <v>1240</v>
      </c>
      <c r="R696">
        <v>48</v>
      </c>
      <c r="S696">
        <v>1</v>
      </c>
      <c r="T696" s="10">
        <v>11885.88</v>
      </c>
      <c r="U696" t="s">
        <v>1228</v>
      </c>
      <c r="V696" t="s">
        <v>1397</v>
      </c>
      <c r="W696" t="s">
        <v>1397</v>
      </c>
      <c r="X696">
        <v>18</v>
      </c>
      <c r="Y696" t="s">
        <v>1240</v>
      </c>
      <c r="Z696" s="10">
        <v>11885.88</v>
      </c>
      <c r="AA696" t="s">
        <v>1228</v>
      </c>
      <c r="AB696" t="s">
        <v>53</v>
      </c>
      <c r="AC696" t="s">
        <v>1231</v>
      </c>
      <c r="AD696">
        <v>101</v>
      </c>
      <c r="AE696" t="s">
        <v>1232</v>
      </c>
      <c r="AF696" s="10">
        <v>11885.88</v>
      </c>
      <c r="AG696" s="136">
        <f t="shared" si="10"/>
        <v>1188588</v>
      </c>
      <c r="AH696" s="10">
        <v>11885.88</v>
      </c>
      <c r="AI696">
        <v>0</v>
      </c>
      <c r="AJ696">
        <v>0</v>
      </c>
      <c r="AK696">
        <v>0</v>
      </c>
      <c r="AL696">
        <v>0</v>
      </c>
    </row>
    <row r="697" spans="1:38">
      <c r="A697" t="s">
        <v>46</v>
      </c>
      <c r="B697" t="s">
        <v>47</v>
      </c>
      <c r="C697">
        <v>1000730</v>
      </c>
      <c r="D697" t="s">
        <v>1234</v>
      </c>
      <c r="E697">
        <v>6508683375</v>
      </c>
      <c r="F697">
        <v>40</v>
      </c>
      <c r="G697">
        <v>2001</v>
      </c>
      <c r="H697" t="s">
        <v>1223</v>
      </c>
      <c r="I697">
        <v>57</v>
      </c>
      <c r="J697" t="s">
        <v>1224</v>
      </c>
      <c r="K697" t="s">
        <v>1235</v>
      </c>
      <c r="L697">
        <v>570301003</v>
      </c>
      <c r="M697">
        <v>1206930</v>
      </c>
      <c r="N697" t="s">
        <v>391</v>
      </c>
      <c r="O697" t="s">
        <v>1394</v>
      </c>
      <c r="P697">
        <v>6</v>
      </c>
      <c r="Q697" t="s">
        <v>1240</v>
      </c>
      <c r="R697">
        <v>95</v>
      </c>
      <c r="S697">
        <v>1</v>
      </c>
      <c r="T697" s="10">
        <v>5143.68</v>
      </c>
      <c r="U697" t="s">
        <v>1228</v>
      </c>
      <c r="V697" t="s">
        <v>1397</v>
      </c>
      <c r="W697" t="s">
        <v>1397</v>
      </c>
      <c r="X697">
        <v>6</v>
      </c>
      <c r="Y697" t="s">
        <v>1240</v>
      </c>
      <c r="Z697" s="10">
        <v>5143.68</v>
      </c>
      <c r="AA697" t="s">
        <v>1228</v>
      </c>
      <c r="AB697" t="s">
        <v>53</v>
      </c>
      <c r="AC697" t="s">
        <v>1231</v>
      </c>
      <c r="AD697">
        <v>101</v>
      </c>
      <c r="AE697" t="s">
        <v>1232</v>
      </c>
      <c r="AF697" s="10">
        <v>5143.68</v>
      </c>
      <c r="AG697" s="136">
        <f t="shared" si="10"/>
        <v>514368</v>
      </c>
      <c r="AH697" s="10">
        <v>5143.68</v>
      </c>
      <c r="AI697">
        <v>0</v>
      </c>
      <c r="AJ697">
        <v>0</v>
      </c>
      <c r="AK697">
        <v>0</v>
      </c>
      <c r="AL697">
        <v>0</v>
      </c>
    </row>
    <row r="698" spans="1:38">
      <c r="A698" t="s">
        <v>46</v>
      </c>
      <c r="B698" t="s">
        <v>47</v>
      </c>
      <c r="C698">
        <v>1000730</v>
      </c>
      <c r="D698" t="s">
        <v>1234</v>
      </c>
      <c r="E698">
        <v>6508683375</v>
      </c>
      <c r="F698">
        <v>50</v>
      </c>
      <c r="G698">
        <v>2001</v>
      </c>
      <c r="H698" t="s">
        <v>1223</v>
      </c>
      <c r="I698">
        <v>57</v>
      </c>
      <c r="J698" t="s">
        <v>1224</v>
      </c>
      <c r="K698" t="s">
        <v>1235</v>
      </c>
      <c r="L698">
        <v>570301003</v>
      </c>
      <c r="M698">
        <v>1206931</v>
      </c>
      <c r="N698" t="s">
        <v>385</v>
      </c>
      <c r="O698" t="s">
        <v>1394</v>
      </c>
      <c r="P698">
        <v>21</v>
      </c>
      <c r="Q698" t="s">
        <v>1240</v>
      </c>
      <c r="R698">
        <v>48</v>
      </c>
      <c r="S698">
        <v>1</v>
      </c>
      <c r="T698" s="10">
        <v>12415.33</v>
      </c>
      <c r="U698" t="s">
        <v>1228</v>
      </c>
      <c r="V698" t="s">
        <v>1397</v>
      </c>
      <c r="W698" t="s">
        <v>1397</v>
      </c>
      <c r="X698">
        <v>21</v>
      </c>
      <c r="Y698" t="s">
        <v>1240</v>
      </c>
      <c r="Z698" s="10">
        <v>12415.33</v>
      </c>
      <c r="AA698" t="s">
        <v>1228</v>
      </c>
      <c r="AB698" t="s">
        <v>53</v>
      </c>
      <c r="AC698" t="s">
        <v>1231</v>
      </c>
      <c r="AD698">
        <v>101</v>
      </c>
      <c r="AE698" t="s">
        <v>1232</v>
      </c>
      <c r="AF698" s="10">
        <v>12415.33</v>
      </c>
      <c r="AG698" s="136">
        <f t="shared" si="10"/>
        <v>1241533</v>
      </c>
      <c r="AH698" s="10">
        <v>12415.33</v>
      </c>
      <c r="AI698">
        <v>0</v>
      </c>
      <c r="AJ698">
        <v>0</v>
      </c>
      <c r="AK698">
        <v>0</v>
      </c>
      <c r="AL698">
        <v>0</v>
      </c>
    </row>
    <row r="699" spans="1:38">
      <c r="A699" t="s">
        <v>46</v>
      </c>
      <c r="B699" t="s">
        <v>47</v>
      </c>
      <c r="C699">
        <v>1000730</v>
      </c>
      <c r="D699" t="s">
        <v>1234</v>
      </c>
      <c r="E699">
        <v>6508683375</v>
      </c>
      <c r="F699">
        <v>60</v>
      </c>
      <c r="G699">
        <v>2001</v>
      </c>
      <c r="H699" t="s">
        <v>1223</v>
      </c>
      <c r="I699">
        <v>57</v>
      </c>
      <c r="J699" t="s">
        <v>1224</v>
      </c>
      <c r="K699" t="s">
        <v>1235</v>
      </c>
      <c r="L699">
        <v>570301003</v>
      </c>
      <c r="M699">
        <v>1206932</v>
      </c>
      <c r="N699" t="s">
        <v>386</v>
      </c>
      <c r="O699" t="s">
        <v>1394</v>
      </c>
      <c r="P699">
        <v>10</v>
      </c>
      <c r="Q699" t="s">
        <v>1240</v>
      </c>
      <c r="R699">
        <v>50</v>
      </c>
      <c r="S699">
        <v>1</v>
      </c>
      <c r="T699" s="10">
        <v>6129.6</v>
      </c>
      <c r="U699" t="s">
        <v>1228</v>
      </c>
      <c r="V699" t="s">
        <v>1397</v>
      </c>
      <c r="W699" t="s">
        <v>1397</v>
      </c>
      <c r="X699">
        <v>10</v>
      </c>
      <c r="Y699" t="s">
        <v>1240</v>
      </c>
      <c r="Z699" s="10">
        <v>6129.6</v>
      </c>
      <c r="AA699" t="s">
        <v>1228</v>
      </c>
      <c r="AB699" t="s">
        <v>53</v>
      </c>
      <c r="AC699" t="s">
        <v>1231</v>
      </c>
      <c r="AD699">
        <v>101</v>
      </c>
      <c r="AE699" t="s">
        <v>1232</v>
      </c>
      <c r="AF699" s="10">
        <v>6129.6</v>
      </c>
      <c r="AG699" s="136">
        <f t="shared" si="10"/>
        <v>612960</v>
      </c>
      <c r="AH699" s="10">
        <v>6129.6</v>
      </c>
      <c r="AI699">
        <v>0</v>
      </c>
      <c r="AJ699">
        <v>0</v>
      </c>
      <c r="AK699">
        <v>0</v>
      </c>
      <c r="AL699">
        <v>0</v>
      </c>
    </row>
    <row r="700" spans="1:38">
      <c r="A700" t="s">
        <v>46</v>
      </c>
      <c r="B700" t="s">
        <v>47</v>
      </c>
      <c r="C700">
        <v>1000730</v>
      </c>
      <c r="D700" t="s">
        <v>1234</v>
      </c>
      <c r="E700">
        <v>6508683375</v>
      </c>
      <c r="F700">
        <v>70</v>
      </c>
      <c r="G700">
        <v>2001</v>
      </c>
      <c r="H700" t="s">
        <v>1223</v>
      </c>
      <c r="I700">
        <v>57</v>
      </c>
      <c r="J700" t="s">
        <v>1224</v>
      </c>
      <c r="K700" t="s">
        <v>1235</v>
      </c>
      <c r="L700">
        <v>570301003</v>
      </c>
      <c r="M700">
        <v>1206933</v>
      </c>
      <c r="N700" t="s">
        <v>387</v>
      </c>
      <c r="O700" t="s">
        <v>1394</v>
      </c>
      <c r="P700">
        <v>7</v>
      </c>
      <c r="Q700" t="s">
        <v>1240</v>
      </c>
      <c r="R700">
        <v>176</v>
      </c>
      <c r="S700">
        <v>1</v>
      </c>
      <c r="T700" s="10">
        <v>5818.98</v>
      </c>
      <c r="U700" t="s">
        <v>1228</v>
      </c>
      <c r="V700" t="s">
        <v>1397</v>
      </c>
      <c r="W700" t="s">
        <v>1397</v>
      </c>
      <c r="X700">
        <v>7</v>
      </c>
      <c r="Y700" t="s">
        <v>1240</v>
      </c>
      <c r="Z700" s="10">
        <v>5818.98</v>
      </c>
      <c r="AA700" t="s">
        <v>1228</v>
      </c>
      <c r="AB700" t="s">
        <v>53</v>
      </c>
      <c r="AC700" t="s">
        <v>1231</v>
      </c>
      <c r="AD700">
        <v>101</v>
      </c>
      <c r="AE700" t="s">
        <v>1232</v>
      </c>
      <c r="AF700" s="10">
        <v>5818.98</v>
      </c>
      <c r="AG700" s="136">
        <f t="shared" si="10"/>
        <v>581898</v>
      </c>
      <c r="AH700" s="10">
        <v>5818.98</v>
      </c>
      <c r="AI700">
        <v>0</v>
      </c>
      <c r="AJ700">
        <v>0</v>
      </c>
      <c r="AK700">
        <v>0</v>
      </c>
      <c r="AL700">
        <v>0</v>
      </c>
    </row>
    <row r="701" spans="1:38">
      <c r="A701" t="s">
        <v>46</v>
      </c>
      <c r="B701" t="s">
        <v>47</v>
      </c>
      <c r="C701">
        <v>1000730</v>
      </c>
      <c r="D701" t="s">
        <v>1234</v>
      </c>
      <c r="E701">
        <v>6508683375</v>
      </c>
      <c r="F701">
        <v>80</v>
      </c>
      <c r="G701">
        <v>2001</v>
      </c>
      <c r="H701" t="s">
        <v>1223</v>
      </c>
      <c r="I701">
        <v>57</v>
      </c>
      <c r="J701" t="s">
        <v>1224</v>
      </c>
      <c r="K701" t="s">
        <v>1235</v>
      </c>
      <c r="L701">
        <v>570301003</v>
      </c>
      <c r="M701">
        <v>1252545</v>
      </c>
      <c r="N701" t="s">
        <v>1284</v>
      </c>
      <c r="O701" t="s">
        <v>1394</v>
      </c>
      <c r="P701">
        <v>2</v>
      </c>
      <c r="Q701" t="s">
        <v>1240</v>
      </c>
      <c r="R701">
        <v>30</v>
      </c>
      <c r="S701">
        <v>1</v>
      </c>
      <c r="T701" s="10">
        <v>3453</v>
      </c>
      <c r="U701" t="s">
        <v>1228</v>
      </c>
      <c r="V701" t="s">
        <v>1397</v>
      </c>
      <c r="W701" t="s">
        <v>1397</v>
      </c>
      <c r="X701">
        <v>2</v>
      </c>
      <c r="Y701" t="s">
        <v>1240</v>
      </c>
      <c r="Z701" s="10">
        <v>3453</v>
      </c>
      <c r="AA701" t="s">
        <v>1228</v>
      </c>
      <c r="AB701" t="s">
        <v>53</v>
      </c>
      <c r="AC701" t="s">
        <v>1231</v>
      </c>
      <c r="AD701">
        <v>101</v>
      </c>
      <c r="AE701" t="s">
        <v>1232</v>
      </c>
      <c r="AF701" s="10">
        <v>3453</v>
      </c>
      <c r="AG701" s="136">
        <f t="shared" si="10"/>
        <v>345300</v>
      </c>
      <c r="AH701" s="10">
        <v>3453</v>
      </c>
      <c r="AI701">
        <v>0</v>
      </c>
      <c r="AJ701">
        <v>0</v>
      </c>
      <c r="AK701">
        <v>0</v>
      </c>
      <c r="AL701">
        <v>0</v>
      </c>
    </row>
    <row r="702" spans="1:38">
      <c r="A702" t="s">
        <v>46</v>
      </c>
      <c r="B702" t="s">
        <v>47</v>
      </c>
      <c r="C702">
        <v>1000730</v>
      </c>
      <c r="D702" t="s">
        <v>1234</v>
      </c>
      <c r="E702">
        <v>6508683375</v>
      </c>
      <c r="F702">
        <v>90</v>
      </c>
      <c r="G702">
        <v>2001</v>
      </c>
      <c r="H702" t="s">
        <v>1223</v>
      </c>
      <c r="I702">
        <v>57</v>
      </c>
      <c r="J702" t="s">
        <v>1224</v>
      </c>
      <c r="K702" t="s">
        <v>1235</v>
      </c>
      <c r="L702">
        <v>570301003</v>
      </c>
      <c r="M702">
        <v>1252549</v>
      </c>
      <c r="N702" t="s">
        <v>1248</v>
      </c>
      <c r="O702" t="s">
        <v>1394</v>
      </c>
      <c r="P702">
        <v>6</v>
      </c>
      <c r="Q702" t="s">
        <v>1240</v>
      </c>
      <c r="R702">
        <v>35</v>
      </c>
      <c r="S702">
        <v>1</v>
      </c>
      <c r="T702" s="10">
        <v>8494.5</v>
      </c>
      <c r="U702" t="s">
        <v>1228</v>
      </c>
      <c r="V702" t="s">
        <v>1397</v>
      </c>
      <c r="W702" t="s">
        <v>1397</v>
      </c>
      <c r="X702">
        <v>6</v>
      </c>
      <c r="Y702" t="s">
        <v>1240</v>
      </c>
      <c r="Z702" s="10">
        <v>8494.5</v>
      </c>
      <c r="AA702" t="s">
        <v>1228</v>
      </c>
      <c r="AB702" t="s">
        <v>53</v>
      </c>
      <c r="AC702" t="s">
        <v>1231</v>
      </c>
      <c r="AD702">
        <v>101</v>
      </c>
      <c r="AE702" t="s">
        <v>1232</v>
      </c>
      <c r="AF702" s="10">
        <v>8494.5</v>
      </c>
      <c r="AG702" s="136">
        <f t="shared" si="10"/>
        <v>849450</v>
      </c>
      <c r="AH702" s="10">
        <v>8494.5</v>
      </c>
      <c r="AI702">
        <v>0</v>
      </c>
      <c r="AJ702">
        <v>0</v>
      </c>
      <c r="AK702">
        <v>0</v>
      </c>
      <c r="AL702">
        <v>0</v>
      </c>
    </row>
    <row r="703" spans="1:38">
      <c r="A703" t="s">
        <v>46</v>
      </c>
      <c r="B703" t="s">
        <v>47</v>
      </c>
      <c r="C703">
        <v>1000730</v>
      </c>
      <c r="D703" t="s">
        <v>1234</v>
      </c>
      <c r="E703">
        <v>6508683375</v>
      </c>
      <c r="F703">
        <v>100</v>
      </c>
      <c r="G703">
        <v>2001</v>
      </c>
      <c r="H703" t="s">
        <v>1223</v>
      </c>
      <c r="I703">
        <v>57</v>
      </c>
      <c r="J703" t="s">
        <v>1224</v>
      </c>
      <c r="K703" t="s">
        <v>1235</v>
      </c>
      <c r="L703">
        <v>570301003</v>
      </c>
      <c r="M703">
        <v>1415350</v>
      </c>
      <c r="N703" t="s">
        <v>1261</v>
      </c>
      <c r="O703" t="s">
        <v>1394</v>
      </c>
      <c r="P703">
        <v>1</v>
      </c>
      <c r="Q703" t="s">
        <v>1240</v>
      </c>
      <c r="R703">
        <v>31</v>
      </c>
      <c r="S703">
        <v>1</v>
      </c>
      <c r="T703" s="10">
        <v>1116</v>
      </c>
      <c r="U703" t="s">
        <v>1228</v>
      </c>
      <c r="V703" t="s">
        <v>1397</v>
      </c>
      <c r="W703" t="s">
        <v>1397</v>
      </c>
      <c r="X703">
        <v>1</v>
      </c>
      <c r="Y703" t="s">
        <v>1240</v>
      </c>
      <c r="Z703" s="10">
        <v>1116</v>
      </c>
      <c r="AA703" t="s">
        <v>1228</v>
      </c>
      <c r="AB703" t="s">
        <v>53</v>
      </c>
      <c r="AC703" t="s">
        <v>1231</v>
      </c>
      <c r="AD703">
        <v>101</v>
      </c>
      <c r="AE703" t="s">
        <v>1232</v>
      </c>
      <c r="AF703" s="10">
        <v>1116</v>
      </c>
      <c r="AG703" s="136">
        <f t="shared" si="10"/>
        <v>111600</v>
      </c>
      <c r="AH703" s="10">
        <v>1116</v>
      </c>
      <c r="AI703">
        <v>0</v>
      </c>
      <c r="AJ703">
        <v>0</v>
      </c>
      <c r="AK703">
        <v>0</v>
      </c>
      <c r="AL703">
        <v>0</v>
      </c>
    </row>
    <row r="704" spans="1:38">
      <c r="A704" t="s">
        <v>46</v>
      </c>
      <c r="B704" t="s">
        <v>47</v>
      </c>
      <c r="C704">
        <v>1000730</v>
      </c>
      <c r="D704" t="s">
        <v>1222</v>
      </c>
      <c r="E704">
        <v>6508692816</v>
      </c>
      <c r="F704">
        <v>10</v>
      </c>
      <c r="G704">
        <v>2001</v>
      </c>
      <c r="H704" t="s">
        <v>1223</v>
      </c>
      <c r="I704">
        <v>49</v>
      </c>
      <c r="J704" t="s">
        <v>1224</v>
      </c>
      <c r="K704" t="s">
        <v>1225</v>
      </c>
      <c r="L704">
        <v>490604004</v>
      </c>
      <c r="M704">
        <v>1257819</v>
      </c>
      <c r="N704" t="s">
        <v>1226</v>
      </c>
      <c r="O704" t="s">
        <v>1397</v>
      </c>
      <c r="P704">
        <v>6</v>
      </c>
      <c r="Q704" t="s">
        <v>103</v>
      </c>
      <c r="R704">
        <v>27</v>
      </c>
      <c r="S704">
        <v>1</v>
      </c>
      <c r="T704" s="10">
        <v>19440</v>
      </c>
      <c r="U704" t="s">
        <v>1228</v>
      </c>
      <c r="V704" t="s">
        <v>1399</v>
      </c>
      <c r="W704" t="s">
        <v>1400</v>
      </c>
      <c r="X704">
        <v>5</v>
      </c>
      <c r="Y704" t="s">
        <v>103</v>
      </c>
      <c r="Z704" s="10">
        <v>16200</v>
      </c>
      <c r="AA704" t="s">
        <v>1228</v>
      </c>
      <c r="AB704" t="s">
        <v>53</v>
      </c>
      <c r="AC704" t="s">
        <v>1231</v>
      </c>
      <c r="AD704">
        <v>101</v>
      </c>
      <c r="AE704" t="s">
        <v>1232</v>
      </c>
      <c r="AF704" s="10">
        <v>19440</v>
      </c>
      <c r="AG704" s="136">
        <f t="shared" si="10"/>
        <v>1944000</v>
      </c>
      <c r="AH704" s="10">
        <v>16200</v>
      </c>
      <c r="AI704">
        <v>0</v>
      </c>
      <c r="AJ704">
        <v>0</v>
      </c>
      <c r="AK704">
        <v>0</v>
      </c>
      <c r="AL704">
        <v>0</v>
      </c>
    </row>
    <row r="705" spans="1:38">
      <c r="A705" t="s">
        <v>46</v>
      </c>
      <c r="B705" t="s">
        <v>47</v>
      </c>
      <c r="C705">
        <v>1000730</v>
      </c>
      <c r="D705" t="s">
        <v>1222</v>
      </c>
      <c r="E705">
        <v>6508692816</v>
      </c>
      <c r="F705">
        <v>11</v>
      </c>
      <c r="G705">
        <v>2001</v>
      </c>
      <c r="H705" t="s">
        <v>1223</v>
      </c>
      <c r="I705">
        <v>49</v>
      </c>
      <c r="J705" t="s">
        <v>1224</v>
      </c>
      <c r="K705" t="s">
        <v>1225</v>
      </c>
      <c r="L705">
        <v>490604004</v>
      </c>
      <c r="M705">
        <v>1257819</v>
      </c>
      <c r="N705" t="s">
        <v>1226</v>
      </c>
      <c r="O705" t="s">
        <v>1397</v>
      </c>
      <c r="P705">
        <v>1</v>
      </c>
      <c r="Q705" t="s">
        <v>103</v>
      </c>
      <c r="R705">
        <v>1</v>
      </c>
      <c r="S705">
        <v>1</v>
      </c>
      <c r="T705">
        <v>0</v>
      </c>
      <c r="U705" t="s">
        <v>1228</v>
      </c>
      <c r="V705" t="s">
        <v>1399</v>
      </c>
      <c r="W705" t="s">
        <v>1233</v>
      </c>
      <c r="X705">
        <v>0</v>
      </c>
      <c r="Y705" t="s">
        <v>103</v>
      </c>
      <c r="Z705">
        <v>0</v>
      </c>
      <c r="AA705" t="s">
        <v>1228</v>
      </c>
      <c r="AB705" t="s">
        <v>53</v>
      </c>
      <c r="AC705" t="s">
        <v>1231</v>
      </c>
      <c r="AD705">
        <v>101</v>
      </c>
      <c r="AE705" t="s">
        <v>1232</v>
      </c>
      <c r="AF705">
        <v>0</v>
      </c>
      <c r="AG705" s="136">
        <f t="shared" si="10"/>
        <v>0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>
      <c r="A706" t="s">
        <v>46</v>
      </c>
      <c r="B706" t="s">
        <v>47</v>
      </c>
      <c r="C706">
        <v>1000730</v>
      </c>
      <c r="D706" t="s">
        <v>1222</v>
      </c>
      <c r="E706">
        <v>6508692816</v>
      </c>
      <c r="F706">
        <v>12</v>
      </c>
      <c r="G706">
        <v>2001</v>
      </c>
      <c r="H706" t="s">
        <v>1223</v>
      </c>
      <c r="I706">
        <v>49</v>
      </c>
      <c r="J706" t="s">
        <v>1224</v>
      </c>
      <c r="K706" t="s">
        <v>1225</v>
      </c>
      <c r="L706">
        <v>490604004</v>
      </c>
      <c r="M706">
        <v>1257819</v>
      </c>
      <c r="N706" t="s">
        <v>1226</v>
      </c>
      <c r="O706" t="s">
        <v>1397</v>
      </c>
      <c r="P706">
        <v>1</v>
      </c>
      <c r="Q706" t="s">
        <v>103</v>
      </c>
      <c r="R706">
        <v>1</v>
      </c>
      <c r="S706">
        <v>1</v>
      </c>
      <c r="T706">
        <v>0</v>
      </c>
      <c r="U706" t="s">
        <v>1228</v>
      </c>
      <c r="V706" t="s">
        <v>1399</v>
      </c>
      <c r="W706" t="s">
        <v>1233</v>
      </c>
      <c r="X706">
        <v>0</v>
      </c>
      <c r="Y706" t="s">
        <v>103</v>
      </c>
      <c r="Z706">
        <v>0</v>
      </c>
      <c r="AA706" t="s">
        <v>1228</v>
      </c>
      <c r="AB706" t="s">
        <v>53</v>
      </c>
      <c r="AC706" t="s">
        <v>1231</v>
      </c>
      <c r="AD706">
        <v>101</v>
      </c>
      <c r="AE706" t="s">
        <v>1232</v>
      </c>
      <c r="AF706">
        <v>0</v>
      </c>
      <c r="AG706" s="136">
        <f t="shared" si="10"/>
        <v>0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>
      <c r="A707" t="s">
        <v>46</v>
      </c>
      <c r="B707" t="s">
        <v>47</v>
      </c>
      <c r="C707">
        <v>1000730</v>
      </c>
      <c r="D707" t="s">
        <v>1222</v>
      </c>
      <c r="E707">
        <v>6508692816</v>
      </c>
      <c r="F707">
        <v>13</v>
      </c>
      <c r="G707">
        <v>2001</v>
      </c>
      <c r="H707" t="s">
        <v>1223</v>
      </c>
      <c r="I707">
        <v>49</v>
      </c>
      <c r="J707" t="s">
        <v>1224</v>
      </c>
      <c r="K707" t="s">
        <v>1225</v>
      </c>
      <c r="L707">
        <v>490604004</v>
      </c>
      <c r="M707">
        <v>1257819</v>
      </c>
      <c r="N707" t="s">
        <v>1226</v>
      </c>
      <c r="O707" t="s">
        <v>1397</v>
      </c>
      <c r="P707">
        <v>1</v>
      </c>
      <c r="Q707" t="s">
        <v>103</v>
      </c>
      <c r="R707">
        <v>1</v>
      </c>
      <c r="S707">
        <v>1</v>
      </c>
      <c r="T707">
        <v>0</v>
      </c>
      <c r="U707" t="s">
        <v>1228</v>
      </c>
      <c r="V707" t="s">
        <v>1399</v>
      </c>
      <c r="W707" t="s">
        <v>1233</v>
      </c>
      <c r="X707">
        <v>0</v>
      </c>
      <c r="Y707" t="s">
        <v>103</v>
      </c>
      <c r="Z707">
        <v>0</v>
      </c>
      <c r="AA707" t="s">
        <v>1228</v>
      </c>
      <c r="AB707" t="s">
        <v>53</v>
      </c>
      <c r="AC707" t="s">
        <v>1231</v>
      </c>
      <c r="AD707">
        <v>101</v>
      </c>
      <c r="AE707" t="s">
        <v>1232</v>
      </c>
      <c r="AF707">
        <v>0</v>
      </c>
      <c r="AG707" s="136">
        <f t="shared" ref="AG707:AG770" si="11">+AF707*100</f>
        <v>0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38">
      <c r="A708" t="s">
        <v>46</v>
      </c>
      <c r="B708" t="s">
        <v>47</v>
      </c>
      <c r="C708">
        <v>1000730</v>
      </c>
      <c r="D708" t="s">
        <v>1222</v>
      </c>
      <c r="E708">
        <v>6508692816</v>
      </c>
      <c r="F708">
        <v>14</v>
      </c>
      <c r="G708">
        <v>2001</v>
      </c>
      <c r="H708" t="s">
        <v>1223</v>
      </c>
      <c r="I708">
        <v>49</v>
      </c>
      <c r="J708" t="s">
        <v>1224</v>
      </c>
      <c r="K708" t="s">
        <v>1225</v>
      </c>
      <c r="L708">
        <v>490604004</v>
      </c>
      <c r="M708">
        <v>1257819</v>
      </c>
      <c r="N708" t="s">
        <v>1226</v>
      </c>
      <c r="O708" t="s">
        <v>1397</v>
      </c>
      <c r="P708">
        <v>1</v>
      </c>
      <c r="Q708" t="s">
        <v>103</v>
      </c>
      <c r="R708">
        <v>1</v>
      </c>
      <c r="S708">
        <v>1</v>
      </c>
      <c r="T708">
        <v>0</v>
      </c>
      <c r="U708" t="s">
        <v>1228</v>
      </c>
      <c r="V708" t="s">
        <v>1399</v>
      </c>
      <c r="W708" t="s">
        <v>1233</v>
      </c>
      <c r="X708">
        <v>0</v>
      </c>
      <c r="Y708" t="s">
        <v>103</v>
      </c>
      <c r="Z708">
        <v>0</v>
      </c>
      <c r="AA708" t="s">
        <v>1228</v>
      </c>
      <c r="AB708" t="s">
        <v>53</v>
      </c>
      <c r="AC708" t="s">
        <v>1231</v>
      </c>
      <c r="AD708">
        <v>101</v>
      </c>
      <c r="AE708" t="s">
        <v>1232</v>
      </c>
      <c r="AF708">
        <v>0</v>
      </c>
      <c r="AG708" s="136">
        <f t="shared" si="11"/>
        <v>0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>
      <c r="A709" t="s">
        <v>46</v>
      </c>
      <c r="B709" t="s">
        <v>47</v>
      </c>
      <c r="C709">
        <v>1000730</v>
      </c>
      <c r="D709" t="s">
        <v>1222</v>
      </c>
      <c r="E709">
        <v>6508692816</v>
      </c>
      <c r="F709">
        <v>15</v>
      </c>
      <c r="G709">
        <v>2001</v>
      </c>
      <c r="H709" t="s">
        <v>1223</v>
      </c>
      <c r="I709">
        <v>49</v>
      </c>
      <c r="J709" t="s">
        <v>1224</v>
      </c>
      <c r="K709" t="s">
        <v>1225</v>
      </c>
      <c r="L709">
        <v>490604004</v>
      </c>
      <c r="M709">
        <v>1257819</v>
      </c>
      <c r="N709" t="s">
        <v>1226</v>
      </c>
      <c r="O709" t="s">
        <v>1397</v>
      </c>
      <c r="P709">
        <v>1</v>
      </c>
      <c r="Q709" t="s">
        <v>103</v>
      </c>
      <c r="R709">
        <v>1</v>
      </c>
      <c r="S709">
        <v>1</v>
      </c>
      <c r="T709">
        <v>0</v>
      </c>
      <c r="U709" t="s">
        <v>1228</v>
      </c>
      <c r="V709" t="s">
        <v>1399</v>
      </c>
      <c r="W709" t="s">
        <v>1233</v>
      </c>
      <c r="X709">
        <v>0</v>
      </c>
      <c r="Y709" t="s">
        <v>103</v>
      </c>
      <c r="Z709">
        <v>0</v>
      </c>
      <c r="AA709" t="s">
        <v>1228</v>
      </c>
      <c r="AB709" t="s">
        <v>53</v>
      </c>
      <c r="AC709" t="s">
        <v>1231</v>
      </c>
      <c r="AD709">
        <v>101</v>
      </c>
      <c r="AE709" t="s">
        <v>1232</v>
      </c>
      <c r="AF709">
        <v>0</v>
      </c>
      <c r="AG709" s="136">
        <f t="shared" si="11"/>
        <v>0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>
      <c r="A710" t="s">
        <v>46</v>
      </c>
      <c r="B710" t="s">
        <v>47</v>
      </c>
      <c r="C710">
        <v>1000730</v>
      </c>
      <c r="D710" t="s">
        <v>1222</v>
      </c>
      <c r="E710">
        <v>6508692816</v>
      </c>
      <c r="F710">
        <v>16</v>
      </c>
      <c r="G710">
        <v>2001</v>
      </c>
      <c r="H710" t="s">
        <v>1223</v>
      </c>
      <c r="I710">
        <v>49</v>
      </c>
      <c r="J710" t="s">
        <v>1224</v>
      </c>
      <c r="K710" t="s">
        <v>1225</v>
      </c>
      <c r="L710">
        <v>490604004</v>
      </c>
      <c r="M710">
        <v>1257819</v>
      </c>
      <c r="N710" t="s">
        <v>1226</v>
      </c>
      <c r="O710" t="s">
        <v>1397</v>
      </c>
      <c r="P710">
        <v>1</v>
      </c>
      <c r="Q710" t="s">
        <v>103</v>
      </c>
      <c r="R710">
        <v>1</v>
      </c>
      <c r="S710">
        <v>1</v>
      </c>
      <c r="T710">
        <v>0</v>
      </c>
      <c r="U710" t="s">
        <v>1228</v>
      </c>
      <c r="V710" t="s">
        <v>1399</v>
      </c>
      <c r="W710" t="s">
        <v>1233</v>
      </c>
      <c r="X710">
        <v>0</v>
      </c>
      <c r="Y710" t="s">
        <v>103</v>
      </c>
      <c r="Z710">
        <v>0</v>
      </c>
      <c r="AA710" t="s">
        <v>1228</v>
      </c>
      <c r="AB710" t="s">
        <v>53</v>
      </c>
      <c r="AC710" t="s">
        <v>1231</v>
      </c>
      <c r="AD710">
        <v>101</v>
      </c>
      <c r="AE710" t="s">
        <v>1232</v>
      </c>
      <c r="AF710">
        <v>0</v>
      </c>
      <c r="AG710" s="136">
        <f t="shared" si="11"/>
        <v>0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>
      <c r="A711" t="s">
        <v>46</v>
      </c>
      <c r="B711" t="s">
        <v>47</v>
      </c>
      <c r="C711">
        <v>1000730</v>
      </c>
      <c r="D711" t="s">
        <v>1234</v>
      </c>
      <c r="E711">
        <v>6508694140</v>
      </c>
      <c r="F711">
        <v>10</v>
      </c>
      <c r="G711">
        <v>2001</v>
      </c>
      <c r="H711" t="s">
        <v>1223</v>
      </c>
      <c r="I711">
        <v>57</v>
      </c>
      <c r="J711" t="s">
        <v>1224</v>
      </c>
      <c r="K711" t="s">
        <v>1235</v>
      </c>
      <c r="L711">
        <v>570301003</v>
      </c>
      <c r="M711">
        <v>107162</v>
      </c>
      <c r="N711" t="s">
        <v>1236</v>
      </c>
      <c r="O711" t="s">
        <v>1401</v>
      </c>
      <c r="P711">
        <v>4</v>
      </c>
      <c r="Q711" t="s">
        <v>110</v>
      </c>
      <c r="R711">
        <v>14</v>
      </c>
      <c r="S711">
        <v>1</v>
      </c>
      <c r="T711" s="10">
        <v>4602.08</v>
      </c>
      <c r="U711" t="s">
        <v>1228</v>
      </c>
      <c r="V711" t="s">
        <v>1402</v>
      </c>
      <c r="W711" t="s">
        <v>1400</v>
      </c>
      <c r="X711">
        <v>4</v>
      </c>
      <c r="Y711" t="s">
        <v>110</v>
      </c>
      <c r="Z711" s="10">
        <v>4602.08</v>
      </c>
      <c r="AA711" t="s">
        <v>1228</v>
      </c>
      <c r="AB711" t="s">
        <v>53</v>
      </c>
      <c r="AC711" t="s">
        <v>1231</v>
      </c>
      <c r="AD711">
        <v>101</v>
      </c>
      <c r="AE711" t="s">
        <v>1232</v>
      </c>
      <c r="AF711" s="10">
        <v>4602.08</v>
      </c>
      <c r="AG711" s="136">
        <f t="shared" si="11"/>
        <v>460208</v>
      </c>
      <c r="AH711" s="10">
        <v>4602.08</v>
      </c>
      <c r="AI711">
        <v>0</v>
      </c>
      <c r="AJ711">
        <v>0</v>
      </c>
      <c r="AK711">
        <v>0</v>
      </c>
      <c r="AL711">
        <v>0</v>
      </c>
    </row>
    <row r="712" spans="1:38">
      <c r="A712" t="s">
        <v>46</v>
      </c>
      <c r="B712" t="s">
        <v>47</v>
      </c>
      <c r="C712">
        <v>1000730</v>
      </c>
      <c r="D712" t="s">
        <v>1234</v>
      </c>
      <c r="E712">
        <v>6508694140</v>
      </c>
      <c r="F712">
        <v>20</v>
      </c>
      <c r="G712">
        <v>2001</v>
      </c>
      <c r="H712" t="s">
        <v>1223</v>
      </c>
      <c r="I712">
        <v>57</v>
      </c>
      <c r="J712" t="s">
        <v>1224</v>
      </c>
      <c r="K712" t="s">
        <v>1235</v>
      </c>
      <c r="L712">
        <v>570301003</v>
      </c>
      <c r="M712">
        <v>1206928</v>
      </c>
      <c r="N712" t="s">
        <v>389</v>
      </c>
      <c r="O712" t="s">
        <v>1401</v>
      </c>
      <c r="P712">
        <v>15</v>
      </c>
      <c r="Q712" t="s">
        <v>1240</v>
      </c>
      <c r="R712">
        <v>115</v>
      </c>
      <c r="S712">
        <v>1</v>
      </c>
      <c r="T712" s="10">
        <v>12519.36</v>
      </c>
      <c r="U712" t="s">
        <v>1228</v>
      </c>
      <c r="V712" t="s">
        <v>1402</v>
      </c>
      <c r="W712" t="s">
        <v>1400</v>
      </c>
      <c r="X712">
        <v>15</v>
      </c>
      <c r="Y712" t="s">
        <v>1240</v>
      </c>
      <c r="Z712" s="10">
        <v>12519.36</v>
      </c>
      <c r="AA712" t="s">
        <v>1228</v>
      </c>
      <c r="AB712" t="s">
        <v>53</v>
      </c>
      <c r="AC712" t="s">
        <v>1231</v>
      </c>
      <c r="AD712">
        <v>101</v>
      </c>
      <c r="AE712" t="s">
        <v>1232</v>
      </c>
      <c r="AF712" s="10">
        <v>12519.36</v>
      </c>
      <c r="AG712" s="136">
        <f t="shared" si="11"/>
        <v>1251936</v>
      </c>
      <c r="AH712" s="10">
        <v>12519.36</v>
      </c>
      <c r="AI712">
        <v>0</v>
      </c>
      <c r="AJ712">
        <v>0</v>
      </c>
      <c r="AK712">
        <v>0</v>
      </c>
      <c r="AL712">
        <v>0</v>
      </c>
    </row>
    <row r="713" spans="1:38">
      <c r="A713" t="s">
        <v>46</v>
      </c>
      <c r="B713" t="s">
        <v>47</v>
      </c>
      <c r="C713">
        <v>1000730</v>
      </c>
      <c r="D713" t="s">
        <v>1234</v>
      </c>
      <c r="E713">
        <v>6508694140</v>
      </c>
      <c r="F713">
        <v>30</v>
      </c>
      <c r="G713">
        <v>2001</v>
      </c>
      <c r="H713" t="s">
        <v>1223</v>
      </c>
      <c r="I713">
        <v>57</v>
      </c>
      <c r="J713" t="s">
        <v>1224</v>
      </c>
      <c r="K713" t="s">
        <v>1235</v>
      </c>
      <c r="L713">
        <v>570301003</v>
      </c>
      <c r="M713">
        <v>1206929</v>
      </c>
      <c r="N713" t="s">
        <v>390</v>
      </c>
      <c r="O713" t="s">
        <v>1401</v>
      </c>
      <c r="P713">
        <v>10</v>
      </c>
      <c r="Q713" t="s">
        <v>1240</v>
      </c>
      <c r="R713">
        <v>48</v>
      </c>
      <c r="S713">
        <v>1</v>
      </c>
      <c r="T713" s="10">
        <v>6603.26</v>
      </c>
      <c r="U713" t="s">
        <v>1228</v>
      </c>
      <c r="V713" t="s">
        <v>1402</v>
      </c>
      <c r="W713" t="s">
        <v>1400</v>
      </c>
      <c r="X713">
        <v>10</v>
      </c>
      <c r="Y713" t="s">
        <v>1240</v>
      </c>
      <c r="Z713" s="10">
        <v>6603.26</v>
      </c>
      <c r="AA713" t="s">
        <v>1228</v>
      </c>
      <c r="AB713" t="s">
        <v>53</v>
      </c>
      <c r="AC713" t="s">
        <v>1231</v>
      </c>
      <c r="AD713">
        <v>101</v>
      </c>
      <c r="AE713" t="s">
        <v>1232</v>
      </c>
      <c r="AF713" s="10">
        <v>6603.26</v>
      </c>
      <c r="AG713" s="136">
        <f t="shared" si="11"/>
        <v>660326</v>
      </c>
      <c r="AH713" s="10">
        <v>6603.26</v>
      </c>
      <c r="AI713">
        <v>0</v>
      </c>
      <c r="AJ713">
        <v>0</v>
      </c>
      <c r="AK713">
        <v>0</v>
      </c>
      <c r="AL713">
        <v>0</v>
      </c>
    </row>
    <row r="714" spans="1:38">
      <c r="A714" t="s">
        <v>46</v>
      </c>
      <c r="B714" t="s">
        <v>47</v>
      </c>
      <c r="C714">
        <v>1000730</v>
      </c>
      <c r="D714" t="s">
        <v>1234</v>
      </c>
      <c r="E714">
        <v>6508694140</v>
      </c>
      <c r="F714">
        <v>40</v>
      </c>
      <c r="G714">
        <v>2001</v>
      </c>
      <c r="H714" t="s">
        <v>1223</v>
      </c>
      <c r="I714">
        <v>57</v>
      </c>
      <c r="J714" t="s">
        <v>1224</v>
      </c>
      <c r="K714" t="s">
        <v>1235</v>
      </c>
      <c r="L714">
        <v>570301003</v>
      </c>
      <c r="M714">
        <v>1206930</v>
      </c>
      <c r="N714" t="s">
        <v>391</v>
      </c>
      <c r="O714" t="s">
        <v>1401</v>
      </c>
      <c r="P714">
        <v>9</v>
      </c>
      <c r="Q714" t="s">
        <v>1240</v>
      </c>
      <c r="R714">
        <v>95</v>
      </c>
      <c r="S714">
        <v>1</v>
      </c>
      <c r="T714" s="10">
        <v>7715.52</v>
      </c>
      <c r="U714" t="s">
        <v>1228</v>
      </c>
      <c r="V714" t="s">
        <v>1402</v>
      </c>
      <c r="W714" t="s">
        <v>1400</v>
      </c>
      <c r="X714">
        <v>9</v>
      </c>
      <c r="Y714" t="s">
        <v>1240</v>
      </c>
      <c r="Z714" s="10">
        <v>7715.52</v>
      </c>
      <c r="AA714" t="s">
        <v>1228</v>
      </c>
      <c r="AB714" t="s">
        <v>53</v>
      </c>
      <c r="AC714" t="s">
        <v>1231</v>
      </c>
      <c r="AD714">
        <v>101</v>
      </c>
      <c r="AE714" t="s">
        <v>1232</v>
      </c>
      <c r="AF714" s="10">
        <v>7715.52</v>
      </c>
      <c r="AG714" s="136">
        <f t="shared" si="11"/>
        <v>771552</v>
      </c>
      <c r="AH714" s="10">
        <v>7715.52</v>
      </c>
      <c r="AI714">
        <v>0</v>
      </c>
      <c r="AJ714">
        <v>0</v>
      </c>
      <c r="AK714">
        <v>0</v>
      </c>
      <c r="AL714">
        <v>0</v>
      </c>
    </row>
    <row r="715" spans="1:38">
      <c r="A715" t="s">
        <v>46</v>
      </c>
      <c r="B715" t="s">
        <v>47</v>
      </c>
      <c r="C715">
        <v>1000730</v>
      </c>
      <c r="D715" t="s">
        <v>1234</v>
      </c>
      <c r="E715">
        <v>6508694140</v>
      </c>
      <c r="F715">
        <v>50</v>
      </c>
      <c r="G715">
        <v>2001</v>
      </c>
      <c r="H715" t="s">
        <v>1223</v>
      </c>
      <c r="I715">
        <v>57</v>
      </c>
      <c r="J715" t="s">
        <v>1224</v>
      </c>
      <c r="K715" t="s">
        <v>1235</v>
      </c>
      <c r="L715">
        <v>570301003</v>
      </c>
      <c r="M715">
        <v>1206931</v>
      </c>
      <c r="N715" t="s">
        <v>385</v>
      </c>
      <c r="O715" t="s">
        <v>1401</v>
      </c>
      <c r="P715">
        <v>17</v>
      </c>
      <c r="Q715" t="s">
        <v>1240</v>
      </c>
      <c r="R715">
        <v>48</v>
      </c>
      <c r="S715">
        <v>1</v>
      </c>
      <c r="T715" s="10">
        <v>10050.51</v>
      </c>
      <c r="U715" t="s">
        <v>1228</v>
      </c>
      <c r="V715" t="s">
        <v>1402</v>
      </c>
      <c r="W715" t="s">
        <v>1400</v>
      </c>
      <c r="X715">
        <v>17</v>
      </c>
      <c r="Y715" t="s">
        <v>1240</v>
      </c>
      <c r="Z715" s="10">
        <v>10050.51</v>
      </c>
      <c r="AA715" t="s">
        <v>1228</v>
      </c>
      <c r="AB715" t="s">
        <v>53</v>
      </c>
      <c r="AC715" t="s">
        <v>1231</v>
      </c>
      <c r="AD715">
        <v>101</v>
      </c>
      <c r="AE715" t="s">
        <v>1232</v>
      </c>
      <c r="AF715" s="10">
        <v>10050.51</v>
      </c>
      <c r="AG715" s="136">
        <f t="shared" si="11"/>
        <v>1005051</v>
      </c>
      <c r="AH715" s="10">
        <v>10050.51</v>
      </c>
      <c r="AI715">
        <v>0</v>
      </c>
      <c r="AJ715">
        <v>0</v>
      </c>
      <c r="AK715">
        <v>0</v>
      </c>
      <c r="AL715">
        <v>0</v>
      </c>
    </row>
    <row r="716" spans="1:38">
      <c r="A716" t="s">
        <v>46</v>
      </c>
      <c r="B716" t="s">
        <v>47</v>
      </c>
      <c r="C716">
        <v>1000730</v>
      </c>
      <c r="D716" t="s">
        <v>1234</v>
      </c>
      <c r="E716">
        <v>6508694140</v>
      </c>
      <c r="F716">
        <v>60</v>
      </c>
      <c r="G716">
        <v>2001</v>
      </c>
      <c r="H716" t="s">
        <v>1223</v>
      </c>
      <c r="I716">
        <v>57</v>
      </c>
      <c r="J716" t="s">
        <v>1224</v>
      </c>
      <c r="K716" t="s">
        <v>1235</v>
      </c>
      <c r="L716">
        <v>570301003</v>
      </c>
      <c r="M716">
        <v>1206932</v>
      </c>
      <c r="N716" t="s">
        <v>386</v>
      </c>
      <c r="O716" t="s">
        <v>1401</v>
      </c>
      <c r="P716">
        <v>10</v>
      </c>
      <c r="Q716" t="s">
        <v>1240</v>
      </c>
      <c r="R716">
        <v>50</v>
      </c>
      <c r="S716">
        <v>1</v>
      </c>
      <c r="T716" s="10">
        <v>6129.6</v>
      </c>
      <c r="U716" t="s">
        <v>1228</v>
      </c>
      <c r="V716" t="s">
        <v>1402</v>
      </c>
      <c r="W716" t="s">
        <v>1400</v>
      </c>
      <c r="X716">
        <v>10</v>
      </c>
      <c r="Y716" t="s">
        <v>1240</v>
      </c>
      <c r="Z716" s="10">
        <v>6129.6</v>
      </c>
      <c r="AA716" t="s">
        <v>1228</v>
      </c>
      <c r="AB716" t="s">
        <v>53</v>
      </c>
      <c r="AC716" t="s">
        <v>1231</v>
      </c>
      <c r="AD716">
        <v>101</v>
      </c>
      <c r="AE716" t="s">
        <v>1232</v>
      </c>
      <c r="AF716" s="10">
        <v>6129.6</v>
      </c>
      <c r="AG716" s="136">
        <f t="shared" si="11"/>
        <v>612960</v>
      </c>
      <c r="AH716" s="10">
        <v>6129.6</v>
      </c>
      <c r="AI716">
        <v>0</v>
      </c>
      <c r="AJ716">
        <v>0</v>
      </c>
      <c r="AK716">
        <v>0</v>
      </c>
      <c r="AL716">
        <v>0</v>
      </c>
    </row>
    <row r="717" spans="1:38">
      <c r="A717" t="s">
        <v>46</v>
      </c>
      <c r="B717" t="s">
        <v>47</v>
      </c>
      <c r="C717">
        <v>1000730</v>
      </c>
      <c r="D717" t="s">
        <v>1234</v>
      </c>
      <c r="E717">
        <v>6508694140</v>
      </c>
      <c r="F717">
        <v>70</v>
      </c>
      <c r="G717">
        <v>2001</v>
      </c>
      <c r="H717" t="s">
        <v>1223</v>
      </c>
      <c r="I717">
        <v>57</v>
      </c>
      <c r="J717" t="s">
        <v>1224</v>
      </c>
      <c r="K717" t="s">
        <v>1235</v>
      </c>
      <c r="L717">
        <v>570301003</v>
      </c>
      <c r="M717">
        <v>1206933</v>
      </c>
      <c r="N717" t="s">
        <v>387</v>
      </c>
      <c r="O717" t="s">
        <v>1401</v>
      </c>
      <c r="P717">
        <v>1</v>
      </c>
      <c r="Q717" t="s">
        <v>1240</v>
      </c>
      <c r="R717">
        <v>176</v>
      </c>
      <c r="S717">
        <v>1</v>
      </c>
      <c r="T717">
        <v>831.28</v>
      </c>
      <c r="U717" t="s">
        <v>1228</v>
      </c>
      <c r="V717" t="s">
        <v>1402</v>
      </c>
      <c r="W717" t="s">
        <v>1400</v>
      </c>
      <c r="X717">
        <v>1</v>
      </c>
      <c r="Y717" t="s">
        <v>1240</v>
      </c>
      <c r="Z717">
        <v>831.28</v>
      </c>
      <c r="AA717" t="s">
        <v>1228</v>
      </c>
      <c r="AB717" t="s">
        <v>53</v>
      </c>
      <c r="AC717" t="s">
        <v>1231</v>
      </c>
      <c r="AD717">
        <v>101</v>
      </c>
      <c r="AE717" t="s">
        <v>1232</v>
      </c>
      <c r="AF717">
        <v>831.28</v>
      </c>
      <c r="AG717" s="136">
        <f t="shared" si="11"/>
        <v>83128</v>
      </c>
      <c r="AH717">
        <v>831.28</v>
      </c>
      <c r="AI717">
        <v>0</v>
      </c>
      <c r="AJ717">
        <v>0</v>
      </c>
      <c r="AK717">
        <v>0</v>
      </c>
      <c r="AL717">
        <v>0</v>
      </c>
    </row>
    <row r="718" spans="1:38">
      <c r="A718" t="s">
        <v>46</v>
      </c>
      <c r="B718" t="s">
        <v>47</v>
      </c>
      <c r="C718">
        <v>1000730</v>
      </c>
      <c r="D718" t="s">
        <v>1234</v>
      </c>
      <c r="E718">
        <v>6508694140</v>
      </c>
      <c r="F718">
        <v>80</v>
      </c>
      <c r="G718">
        <v>2001</v>
      </c>
      <c r="H718" t="s">
        <v>1223</v>
      </c>
      <c r="I718">
        <v>57</v>
      </c>
      <c r="J718" t="s">
        <v>1224</v>
      </c>
      <c r="K718" t="s">
        <v>1235</v>
      </c>
      <c r="L718">
        <v>570301003</v>
      </c>
      <c r="M718">
        <v>1252545</v>
      </c>
      <c r="N718" t="s">
        <v>1284</v>
      </c>
      <c r="O718" t="s">
        <v>1401</v>
      </c>
      <c r="P718">
        <v>1</v>
      </c>
      <c r="Q718" t="s">
        <v>1240</v>
      </c>
      <c r="R718">
        <v>30</v>
      </c>
      <c r="S718">
        <v>1</v>
      </c>
      <c r="T718" s="10">
        <v>1726.5</v>
      </c>
      <c r="U718" t="s">
        <v>1228</v>
      </c>
      <c r="V718" t="s">
        <v>1402</v>
      </c>
      <c r="W718" t="s">
        <v>1400</v>
      </c>
      <c r="X718">
        <v>1</v>
      </c>
      <c r="Y718" t="s">
        <v>1240</v>
      </c>
      <c r="Z718" s="10">
        <v>1726.5</v>
      </c>
      <c r="AA718" t="s">
        <v>1228</v>
      </c>
      <c r="AB718" t="s">
        <v>53</v>
      </c>
      <c r="AC718" t="s">
        <v>1231</v>
      </c>
      <c r="AD718">
        <v>101</v>
      </c>
      <c r="AE718" t="s">
        <v>1232</v>
      </c>
      <c r="AF718" s="10">
        <v>1726.5</v>
      </c>
      <c r="AG718" s="136">
        <f t="shared" si="11"/>
        <v>172650</v>
      </c>
      <c r="AH718" s="10">
        <v>1726.5</v>
      </c>
      <c r="AI718">
        <v>0</v>
      </c>
      <c r="AJ718">
        <v>0</v>
      </c>
      <c r="AK718">
        <v>0</v>
      </c>
      <c r="AL718">
        <v>0</v>
      </c>
    </row>
    <row r="719" spans="1:38">
      <c r="A719" t="s">
        <v>46</v>
      </c>
      <c r="B719" t="s">
        <v>47</v>
      </c>
      <c r="C719">
        <v>1000730</v>
      </c>
      <c r="D719" t="s">
        <v>1234</v>
      </c>
      <c r="E719">
        <v>6508694140</v>
      </c>
      <c r="F719">
        <v>90</v>
      </c>
      <c r="G719">
        <v>2001</v>
      </c>
      <c r="H719" t="s">
        <v>1223</v>
      </c>
      <c r="I719">
        <v>57</v>
      </c>
      <c r="J719" t="s">
        <v>1224</v>
      </c>
      <c r="K719" t="s">
        <v>1235</v>
      </c>
      <c r="L719">
        <v>570301003</v>
      </c>
      <c r="M719">
        <v>1252549</v>
      </c>
      <c r="N719" t="s">
        <v>1248</v>
      </c>
      <c r="O719" t="s">
        <v>1401</v>
      </c>
      <c r="P719">
        <v>7</v>
      </c>
      <c r="Q719" t="s">
        <v>1240</v>
      </c>
      <c r="R719">
        <v>35</v>
      </c>
      <c r="S719">
        <v>1</v>
      </c>
      <c r="T719" s="10">
        <v>9910.25</v>
      </c>
      <c r="U719" t="s">
        <v>1228</v>
      </c>
      <c r="V719" t="s">
        <v>1402</v>
      </c>
      <c r="W719" t="s">
        <v>1400</v>
      </c>
      <c r="X719">
        <v>7</v>
      </c>
      <c r="Y719" t="s">
        <v>1240</v>
      </c>
      <c r="Z719" s="10">
        <v>9910.25</v>
      </c>
      <c r="AA719" t="s">
        <v>1228</v>
      </c>
      <c r="AB719" t="s">
        <v>53</v>
      </c>
      <c r="AC719" t="s">
        <v>1231</v>
      </c>
      <c r="AD719">
        <v>101</v>
      </c>
      <c r="AE719" t="s">
        <v>1232</v>
      </c>
      <c r="AF719" s="10">
        <v>9910.25</v>
      </c>
      <c r="AG719" s="136">
        <f t="shared" si="11"/>
        <v>991025</v>
      </c>
      <c r="AH719" s="10">
        <v>9910.25</v>
      </c>
      <c r="AI719">
        <v>0</v>
      </c>
      <c r="AJ719">
        <v>0</v>
      </c>
      <c r="AK719">
        <v>0</v>
      </c>
      <c r="AL719">
        <v>0</v>
      </c>
    </row>
    <row r="720" spans="1:38">
      <c r="A720" t="s">
        <v>46</v>
      </c>
      <c r="B720" t="s">
        <v>47</v>
      </c>
      <c r="C720">
        <v>1000730</v>
      </c>
      <c r="D720" t="s">
        <v>1222</v>
      </c>
      <c r="E720">
        <v>6508702916</v>
      </c>
      <c r="F720">
        <v>10</v>
      </c>
      <c r="G720">
        <v>2001</v>
      </c>
      <c r="H720" t="s">
        <v>1223</v>
      </c>
      <c r="I720">
        <v>49</v>
      </c>
      <c r="J720" t="s">
        <v>1224</v>
      </c>
      <c r="K720" t="s">
        <v>1225</v>
      </c>
      <c r="L720">
        <v>490604004</v>
      </c>
      <c r="M720">
        <v>1257819</v>
      </c>
      <c r="N720" t="s">
        <v>1226</v>
      </c>
      <c r="O720" t="s">
        <v>1399</v>
      </c>
      <c r="P720">
        <v>7</v>
      </c>
      <c r="Q720" t="s">
        <v>103</v>
      </c>
      <c r="R720">
        <v>27</v>
      </c>
      <c r="S720">
        <v>1</v>
      </c>
      <c r="T720" s="10">
        <v>22680</v>
      </c>
      <c r="U720" t="s">
        <v>1228</v>
      </c>
      <c r="V720" t="s">
        <v>1403</v>
      </c>
      <c r="W720" t="s">
        <v>1404</v>
      </c>
      <c r="X720">
        <v>6</v>
      </c>
      <c r="Y720" t="s">
        <v>103</v>
      </c>
      <c r="Z720" s="10">
        <v>19440</v>
      </c>
      <c r="AA720" t="s">
        <v>1228</v>
      </c>
      <c r="AB720" t="s">
        <v>53</v>
      </c>
      <c r="AC720" t="s">
        <v>1231</v>
      </c>
      <c r="AD720">
        <v>101</v>
      </c>
      <c r="AE720" t="s">
        <v>1232</v>
      </c>
      <c r="AF720" s="10">
        <v>22680</v>
      </c>
      <c r="AG720" s="136">
        <f t="shared" si="11"/>
        <v>2268000</v>
      </c>
      <c r="AH720" s="10">
        <v>19440</v>
      </c>
      <c r="AI720">
        <v>0</v>
      </c>
      <c r="AJ720">
        <v>0</v>
      </c>
      <c r="AK720">
        <v>0</v>
      </c>
      <c r="AL720">
        <v>0</v>
      </c>
    </row>
    <row r="721" spans="1:38">
      <c r="A721" t="s">
        <v>46</v>
      </c>
      <c r="B721" t="s">
        <v>47</v>
      </c>
      <c r="C721">
        <v>1000730</v>
      </c>
      <c r="D721" t="s">
        <v>1222</v>
      </c>
      <c r="E721">
        <v>6508702916</v>
      </c>
      <c r="F721">
        <v>11</v>
      </c>
      <c r="G721">
        <v>2001</v>
      </c>
      <c r="H721" t="s">
        <v>1223</v>
      </c>
      <c r="I721">
        <v>49</v>
      </c>
      <c r="J721" t="s">
        <v>1224</v>
      </c>
      <c r="K721" t="s">
        <v>1225</v>
      </c>
      <c r="L721">
        <v>490604004</v>
      </c>
      <c r="M721">
        <v>1257819</v>
      </c>
      <c r="N721" t="s">
        <v>1226</v>
      </c>
      <c r="O721" t="s">
        <v>1399</v>
      </c>
      <c r="P721">
        <v>1</v>
      </c>
      <c r="Q721" t="s">
        <v>103</v>
      </c>
      <c r="R721">
        <v>1</v>
      </c>
      <c r="S721">
        <v>1</v>
      </c>
      <c r="T721">
        <v>0</v>
      </c>
      <c r="U721" t="s">
        <v>1228</v>
      </c>
      <c r="V721" t="s">
        <v>1403</v>
      </c>
      <c r="W721" t="s">
        <v>1233</v>
      </c>
      <c r="X721">
        <v>0</v>
      </c>
      <c r="Y721" t="s">
        <v>103</v>
      </c>
      <c r="Z721">
        <v>0</v>
      </c>
      <c r="AA721" t="s">
        <v>1228</v>
      </c>
      <c r="AB721" t="s">
        <v>53</v>
      </c>
      <c r="AC721" t="s">
        <v>1231</v>
      </c>
      <c r="AD721">
        <v>101</v>
      </c>
      <c r="AE721" t="s">
        <v>1232</v>
      </c>
      <c r="AF721">
        <v>0</v>
      </c>
      <c r="AG721" s="136">
        <f t="shared" si="11"/>
        <v>0</v>
      </c>
      <c r="AH721">
        <v>0</v>
      </c>
      <c r="AI721">
        <v>0</v>
      </c>
      <c r="AJ721">
        <v>0</v>
      </c>
      <c r="AK721">
        <v>0</v>
      </c>
      <c r="AL721">
        <v>0</v>
      </c>
    </row>
    <row r="722" spans="1:38">
      <c r="A722" t="s">
        <v>46</v>
      </c>
      <c r="B722" t="s">
        <v>47</v>
      </c>
      <c r="C722">
        <v>1000730</v>
      </c>
      <c r="D722" t="s">
        <v>1222</v>
      </c>
      <c r="E722">
        <v>6508702916</v>
      </c>
      <c r="F722">
        <v>12</v>
      </c>
      <c r="G722">
        <v>2001</v>
      </c>
      <c r="H722" t="s">
        <v>1223</v>
      </c>
      <c r="I722">
        <v>49</v>
      </c>
      <c r="J722" t="s">
        <v>1224</v>
      </c>
      <c r="K722" t="s">
        <v>1225</v>
      </c>
      <c r="L722">
        <v>490604004</v>
      </c>
      <c r="M722">
        <v>1257819</v>
      </c>
      <c r="N722" t="s">
        <v>1226</v>
      </c>
      <c r="O722" t="s">
        <v>1399</v>
      </c>
      <c r="P722">
        <v>1</v>
      </c>
      <c r="Q722" t="s">
        <v>103</v>
      </c>
      <c r="R722">
        <v>1</v>
      </c>
      <c r="S722">
        <v>1</v>
      </c>
      <c r="T722">
        <v>0</v>
      </c>
      <c r="U722" t="s">
        <v>1228</v>
      </c>
      <c r="V722" t="s">
        <v>1403</v>
      </c>
      <c r="W722" t="s">
        <v>1233</v>
      </c>
      <c r="X722">
        <v>0</v>
      </c>
      <c r="Y722" t="s">
        <v>103</v>
      </c>
      <c r="Z722">
        <v>0</v>
      </c>
      <c r="AA722" t="s">
        <v>1228</v>
      </c>
      <c r="AB722" t="s">
        <v>53</v>
      </c>
      <c r="AC722" t="s">
        <v>1231</v>
      </c>
      <c r="AD722">
        <v>101</v>
      </c>
      <c r="AE722" t="s">
        <v>1232</v>
      </c>
      <c r="AF722">
        <v>0</v>
      </c>
      <c r="AG722" s="136">
        <f t="shared" si="11"/>
        <v>0</v>
      </c>
      <c r="AH722">
        <v>0</v>
      </c>
      <c r="AI722">
        <v>0</v>
      </c>
      <c r="AJ722">
        <v>0</v>
      </c>
      <c r="AK722">
        <v>0</v>
      </c>
      <c r="AL722">
        <v>0</v>
      </c>
    </row>
    <row r="723" spans="1:38">
      <c r="A723" t="s">
        <v>46</v>
      </c>
      <c r="B723" t="s">
        <v>47</v>
      </c>
      <c r="C723">
        <v>1000730</v>
      </c>
      <c r="D723" t="s">
        <v>1222</v>
      </c>
      <c r="E723">
        <v>6508702916</v>
      </c>
      <c r="F723">
        <v>13</v>
      </c>
      <c r="G723">
        <v>2001</v>
      </c>
      <c r="H723" t="s">
        <v>1223</v>
      </c>
      <c r="I723">
        <v>49</v>
      </c>
      <c r="J723" t="s">
        <v>1224</v>
      </c>
      <c r="K723" t="s">
        <v>1225</v>
      </c>
      <c r="L723">
        <v>490604004</v>
      </c>
      <c r="M723">
        <v>1257819</v>
      </c>
      <c r="N723" t="s">
        <v>1226</v>
      </c>
      <c r="O723" t="s">
        <v>1399</v>
      </c>
      <c r="P723">
        <v>1</v>
      </c>
      <c r="Q723" t="s">
        <v>103</v>
      </c>
      <c r="R723">
        <v>1</v>
      </c>
      <c r="S723">
        <v>1</v>
      </c>
      <c r="T723">
        <v>0</v>
      </c>
      <c r="U723" t="s">
        <v>1228</v>
      </c>
      <c r="V723" t="s">
        <v>1403</v>
      </c>
      <c r="W723" t="s">
        <v>1233</v>
      </c>
      <c r="X723">
        <v>0</v>
      </c>
      <c r="Y723" t="s">
        <v>103</v>
      </c>
      <c r="Z723">
        <v>0</v>
      </c>
      <c r="AA723" t="s">
        <v>1228</v>
      </c>
      <c r="AB723" t="s">
        <v>53</v>
      </c>
      <c r="AC723" t="s">
        <v>1231</v>
      </c>
      <c r="AD723">
        <v>101</v>
      </c>
      <c r="AE723" t="s">
        <v>1232</v>
      </c>
      <c r="AF723">
        <v>0</v>
      </c>
      <c r="AG723" s="136">
        <f t="shared" si="11"/>
        <v>0</v>
      </c>
      <c r="AH723">
        <v>0</v>
      </c>
      <c r="AI723">
        <v>0</v>
      </c>
      <c r="AJ723">
        <v>0</v>
      </c>
      <c r="AK723">
        <v>0</v>
      </c>
      <c r="AL723">
        <v>0</v>
      </c>
    </row>
    <row r="724" spans="1:38">
      <c r="A724" t="s">
        <v>46</v>
      </c>
      <c r="B724" t="s">
        <v>47</v>
      </c>
      <c r="C724">
        <v>1000730</v>
      </c>
      <c r="D724" t="s">
        <v>1222</v>
      </c>
      <c r="E724">
        <v>6508702916</v>
      </c>
      <c r="F724">
        <v>14</v>
      </c>
      <c r="G724">
        <v>2001</v>
      </c>
      <c r="H724" t="s">
        <v>1223</v>
      </c>
      <c r="I724">
        <v>49</v>
      </c>
      <c r="J724" t="s">
        <v>1224</v>
      </c>
      <c r="K724" t="s">
        <v>1225</v>
      </c>
      <c r="L724">
        <v>490604004</v>
      </c>
      <c r="M724">
        <v>1257819</v>
      </c>
      <c r="N724" t="s">
        <v>1226</v>
      </c>
      <c r="O724" t="s">
        <v>1399</v>
      </c>
      <c r="P724">
        <v>1</v>
      </c>
      <c r="Q724" t="s">
        <v>103</v>
      </c>
      <c r="R724">
        <v>1</v>
      </c>
      <c r="S724">
        <v>1</v>
      </c>
      <c r="T724">
        <v>0</v>
      </c>
      <c r="U724" t="s">
        <v>1228</v>
      </c>
      <c r="V724" t="s">
        <v>1403</v>
      </c>
      <c r="W724" t="s">
        <v>1233</v>
      </c>
      <c r="X724">
        <v>0</v>
      </c>
      <c r="Y724" t="s">
        <v>103</v>
      </c>
      <c r="Z724">
        <v>0</v>
      </c>
      <c r="AA724" t="s">
        <v>1228</v>
      </c>
      <c r="AB724" t="s">
        <v>53</v>
      </c>
      <c r="AC724" t="s">
        <v>1231</v>
      </c>
      <c r="AD724">
        <v>101</v>
      </c>
      <c r="AE724" t="s">
        <v>1232</v>
      </c>
      <c r="AF724">
        <v>0</v>
      </c>
      <c r="AG724" s="136">
        <f t="shared" si="11"/>
        <v>0</v>
      </c>
      <c r="AH724">
        <v>0</v>
      </c>
      <c r="AI724">
        <v>0</v>
      </c>
      <c r="AJ724">
        <v>0</v>
      </c>
      <c r="AK724">
        <v>0</v>
      </c>
      <c r="AL724">
        <v>0</v>
      </c>
    </row>
    <row r="725" spans="1:38">
      <c r="A725" t="s">
        <v>46</v>
      </c>
      <c r="B725" t="s">
        <v>47</v>
      </c>
      <c r="C725">
        <v>1000730</v>
      </c>
      <c r="D725" t="s">
        <v>1222</v>
      </c>
      <c r="E725">
        <v>6508702916</v>
      </c>
      <c r="F725">
        <v>15</v>
      </c>
      <c r="G725">
        <v>2001</v>
      </c>
      <c r="H725" t="s">
        <v>1223</v>
      </c>
      <c r="I725">
        <v>49</v>
      </c>
      <c r="J725" t="s">
        <v>1224</v>
      </c>
      <c r="K725" t="s">
        <v>1225</v>
      </c>
      <c r="L725">
        <v>490604004</v>
      </c>
      <c r="M725">
        <v>1257819</v>
      </c>
      <c r="N725" t="s">
        <v>1226</v>
      </c>
      <c r="O725" t="s">
        <v>1399</v>
      </c>
      <c r="P725">
        <v>1</v>
      </c>
      <c r="Q725" t="s">
        <v>103</v>
      </c>
      <c r="R725">
        <v>1</v>
      </c>
      <c r="S725">
        <v>1</v>
      </c>
      <c r="T725">
        <v>0</v>
      </c>
      <c r="U725" t="s">
        <v>1228</v>
      </c>
      <c r="V725" t="s">
        <v>1403</v>
      </c>
      <c r="W725" t="s">
        <v>1233</v>
      </c>
      <c r="X725">
        <v>0</v>
      </c>
      <c r="Y725" t="s">
        <v>103</v>
      </c>
      <c r="Z725">
        <v>0</v>
      </c>
      <c r="AA725" t="s">
        <v>1228</v>
      </c>
      <c r="AB725" t="s">
        <v>53</v>
      </c>
      <c r="AC725" t="s">
        <v>1231</v>
      </c>
      <c r="AD725">
        <v>101</v>
      </c>
      <c r="AE725" t="s">
        <v>1232</v>
      </c>
      <c r="AF725">
        <v>0</v>
      </c>
      <c r="AG725" s="136">
        <f t="shared" si="11"/>
        <v>0</v>
      </c>
      <c r="AH725">
        <v>0</v>
      </c>
      <c r="AI725">
        <v>0</v>
      </c>
      <c r="AJ725">
        <v>0</v>
      </c>
      <c r="AK725">
        <v>0</v>
      </c>
      <c r="AL725">
        <v>0</v>
      </c>
    </row>
    <row r="726" spans="1:38">
      <c r="A726" t="s">
        <v>46</v>
      </c>
      <c r="B726" t="s">
        <v>47</v>
      </c>
      <c r="C726">
        <v>1000730</v>
      </c>
      <c r="D726" t="s">
        <v>1222</v>
      </c>
      <c r="E726">
        <v>6508702916</v>
      </c>
      <c r="F726">
        <v>16</v>
      </c>
      <c r="G726">
        <v>2001</v>
      </c>
      <c r="H726" t="s">
        <v>1223</v>
      </c>
      <c r="I726">
        <v>49</v>
      </c>
      <c r="J726" t="s">
        <v>1224</v>
      </c>
      <c r="K726" t="s">
        <v>1225</v>
      </c>
      <c r="L726">
        <v>490604004</v>
      </c>
      <c r="M726">
        <v>1257819</v>
      </c>
      <c r="N726" t="s">
        <v>1226</v>
      </c>
      <c r="O726" t="s">
        <v>1399</v>
      </c>
      <c r="P726">
        <v>1</v>
      </c>
      <c r="Q726" t="s">
        <v>103</v>
      </c>
      <c r="R726">
        <v>1</v>
      </c>
      <c r="S726">
        <v>1</v>
      </c>
      <c r="T726">
        <v>0</v>
      </c>
      <c r="U726" t="s">
        <v>1228</v>
      </c>
      <c r="V726" t="s">
        <v>1403</v>
      </c>
      <c r="W726" t="s">
        <v>1233</v>
      </c>
      <c r="X726">
        <v>0</v>
      </c>
      <c r="Y726" t="s">
        <v>103</v>
      </c>
      <c r="Z726">
        <v>0</v>
      </c>
      <c r="AA726" t="s">
        <v>1228</v>
      </c>
      <c r="AB726" t="s">
        <v>53</v>
      </c>
      <c r="AC726" t="s">
        <v>1231</v>
      </c>
      <c r="AD726">
        <v>101</v>
      </c>
      <c r="AE726" t="s">
        <v>1232</v>
      </c>
      <c r="AF726">
        <v>0</v>
      </c>
      <c r="AG726" s="136">
        <f t="shared" si="11"/>
        <v>0</v>
      </c>
      <c r="AH726">
        <v>0</v>
      </c>
      <c r="AI726">
        <v>0</v>
      </c>
      <c r="AJ726">
        <v>0</v>
      </c>
      <c r="AK726">
        <v>0</v>
      </c>
      <c r="AL726">
        <v>0</v>
      </c>
    </row>
    <row r="727" spans="1:38">
      <c r="A727" t="s">
        <v>46</v>
      </c>
      <c r="B727" t="s">
        <v>47</v>
      </c>
      <c r="C727">
        <v>1000730</v>
      </c>
      <c r="D727" t="s">
        <v>1222</v>
      </c>
      <c r="E727">
        <v>6508702916</v>
      </c>
      <c r="F727">
        <v>17</v>
      </c>
      <c r="G727">
        <v>2001</v>
      </c>
      <c r="H727" t="s">
        <v>1223</v>
      </c>
      <c r="I727">
        <v>49</v>
      </c>
      <c r="J727" t="s">
        <v>1224</v>
      </c>
      <c r="K727" t="s">
        <v>1225</v>
      </c>
      <c r="L727">
        <v>490604004</v>
      </c>
      <c r="M727">
        <v>1257819</v>
      </c>
      <c r="N727" t="s">
        <v>1226</v>
      </c>
      <c r="O727" t="s">
        <v>1399</v>
      </c>
      <c r="P727">
        <v>1</v>
      </c>
      <c r="Q727" t="s">
        <v>103</v>
      </c>
      <c r="R727">
        <v>1</v>
      </c>
      <c r="S727">
        <v>1</v>
      </c>
      <c r="T727">
        <v>0</v>
      </c>
      <c r="U727" t="s">
        <v>1228</v>
      </c>
      <c r="V727" t="s">
        <v>1403</v>
      </c>
      <c r="W727" t="s">
        <v>1233</v>
      </c>
      <c r="X727">
        <v>0</v>
      </c>
      <c r="Y727" t="s">
        <v>103</v>
      </c>
      <c r="Z727">
        <v>0</v>
      </c>
      <c r="AA727" t="s">
        <v>1228</v>
      </c>
      <c r="AB727" t="s">
        <v>53</v>
      </c>
      <c r="AC727" t="s">
        <v>1231</v>
      </c>
      <c r="AD727">
        <v>101</v>
      </c>
      <c r="AE727" t="s">
        <v>1232</v>
      </c>
      <c r="AF727">
        <v>0</v>
      </c>
      <c r="AG727" s="136">
        <f t="shared" si="11"/>
        <v>0</v>
      </c>
      <c r="AH727">
        <v>0</v>
      </c>
      <c r="AI727">
        <v>0</v>
      </c>
      <c r="AJ727">
        <v>0</v>
      </c>
      <c r="AK727">
        <v>0</v>
      </c>
      <c r="AL727">
        <v>0</v>
      </c>
    </row>
    <row r="728" spans="1:38">
      <c r="A728" t="s">
        <v>46</v>
      </c>
      <c r="B728" t="s">
        <v>47</v>
      </c>
      <c r="C728">
        <v>1000730</v>
      </c>
      <c r="D728" t="s">
        <v>1234</v>
      </c>
      <c r="E728">
        <v>6508703716</v>
      </c>
      <c r="F728">
        <v>10</v>
      </c>
      <c r="G728">
        <v>2001</v>
      </c>
      <c r="H728" t="s">
        <v>1223</v>
      </c>
      <c r="I728">
        <v>57</v>
      </c>
      <c r="J728" t="s">
        <v>1224</v>
      </c>
      <c r="K728" t="s">
        <v>1235</v>
      </c>
      <c r="L728">
        <v>570301003</v>
      </c>
      <c r="M728">
        <v>107162</v>
      </c>
      <c r="N728" t="s">
        <v>1236</v>
      </c>
      <c r="O728" t="s">
        <v>1399</v>
      </c>
      <c r="P728">
        <v>2</v>
      </c>
      <c r="Q728" t="s">
        <v>110</v>
      </c>
      <c r="R728">
        <v>14</v>
      </c>
      <c r="S728">
        <v>1</v>
      </c>
      <c r="T728" s="10">
        <v>2301.04</v>
      </c>
      <c r="U728" t="s">
        <v>1228</v>
      </c>
      <c r="V728" t="s">
        <v>1403</v>
      </c>
      <c r="W728" t="s">
        <v>1404</v>
      </c>
      <c r="X728">
        <v>2</v>
      </c>
      <c r="Y728" t="s">
        <v>110</v>
      </c>
      <c r="Z728" s="10">
        <v>2301.04</v>
      </c>
      <c r="AA728" t="s">
        <v>1228</v>
      </c>
      <c r="AB728" t="s">
        <v>53</v>
      </c>
      <c r="AC728" t="s">
        <v>1231</v>
      </c>
      <c r="AD728">
        <v>101</v>
      </c>
      <c r="AE728" t="s">
        <v>1232</v>
      </c>
      <c r="AF728" s="10">
        <v>2301.04</v>
      </c>
      <c r="AG728" s="136">
        <f t="shared" si="11"/>
        <v>230104</v>
      </c>
      <c r="AH728" s="10">
        <v>2301.04</v>
      </c>
      <c r="AI728">
        <v>0</v>
      </c>
      <c r="AJ728">
        <v>0</v>
      </c>
      <c r="AK728">
        <v>0</v>
      </c>
      <c r="AL728">
        <v>0</v>
      </c>
    </row>
    <row r="729" spans="1:38">
      <c r="A729" t="s">
        <v>46</v>
      </c>
      <c r="B729" t="s">
        <v>47</v>
      </c>
      <c r="C729">
        <v>1000730</v>
      </c>
      <c r="D729" t="s">
        <v>1234</v>
      </c>
      <c r="E729">
        <v>6508703716</v>
      </c>
      <c r="F729">
        <v>20</v>
      </c>
      <c r="G729">
        <v>2001</v>
      </c>
      <c r="H729" t="s">
        <v>1223</v>
      </c>
      <c r="I729">
        <v>57</v>
      </c>
      <c r="J729" t="s">
        <v>1224</v>
      </c>
      <c r="K729" t="s">
        <v>1235</v>
      </c>
      <c r="L729">
        <v>570301003</v>
      </c>
      <c r="M729">
        <v>1206928</v>
      </c>
      <c r="N729" t="s">
        <v>389</v>
      </c>
      <c r="O729" t="s">
        <v>1399</v>
      </c>
      <c r="P729">
        <v>31</v>
      </c>
      <c r="Q729" t="s">
        <v>1240</v>
      </c>
      <c r="R729">
        <v>115</v>
      </c>
      <c r="S729">
        <v>1</v>
      </c>
      <c r="T729" s="10">
        <v>25873.34</v>
      </c>
      <c r="U729" t="s">
        <v>1228</v>
      </c>
      <c r="V729" t="s">
        <v>1403</v>
      </c>
      <c r="W729" t="s">
        <v>1404</v>
      </c>
      <c r="X729">
        <v>31</v>
      </c>
      <c r="Y729" t="s">
        <v>1240</v>
      </c>
      <c r="Z729" s="10">
        <v>25873.34</v>
      </c>
      <c r="AA729" t="s">
        <v>1228</v>
      </c>
      <c r="AB729" t="s">
        <v>53</v>
      </c>
      <c r="AC729" t="s">
        <v>1231</v>
      </c>
      <c r="AD729">
        <v>101</v>
      </c>
      <c r="AE729" t="s">
        <v>1232</v>
      </c>
      <c r="AF729" s="10">
        <v>25873.34</v>
      </c>
      <c r="AG729" s="136">
        <f t="shared" si="11"/>
        <v>2587334</v>
      </c>
      <c r="AH729" s="10">
        <v>25873.34</v>
      </c>
      <c r="AI729">
        <v>0</v>
      </c>
      <c r="AJ729">
        <v>0</v>
      </c>
      <c r="AK729">
        <v>0</v>
      </c>
      <c r="AL729">
        <v>0</v>
      </c>
    </row>
    <row r="730" spans="1:38">
      <c r="A730" t="s">
        <v>46</v>
      </c>
      <c r="B730" t="s">
        <v>47</v>
      </c>
      <c r="C730">
        <v>1000730</v>
      </c>
      <c r="D730" t="s">
        <v>1234</v>
      </c>
      <c r="E730">
        <v>6508703716</v>
      </c>
      <c r="F730">
        <v>30</v>
      </c>
      <c r="G730">
        <v>2001</v>
      </c>
      <c r="H730" t="s">
        <v>1223</v>
      </c>
      <c r="I730">
        <v>57</v>
      </c>
      <c r="J730" t="s">
        <v>1224</v>
      </c>
      <c r="K730" t="s">
        <v>1235</v>
      </c>
      <c r="L730">
        <v>570301003</v>
      </c>
      <c r="M730">
        <v>1206929</v>
      </c>
      <c r="N730" t="s">
        <v>390</v>
      </c>
      <c r="O730" t="s">
        <v>1399</v>
      </c>
      <c r="P730">
        <v>30</v>
      </c>
      <c r="Q730" t="s">
        <v>1240</v>
      </c>
      <c r="R730">
        <v>48</v>
      </c>
      <c r="S730">
        <v>1</v>
      </c>
      <c r="T730" s="10">
        <v>19809.79</v>
      </c>
      <c r="U730" t="s">
        <v>1228</v>
      </c>
      <c r="V730" t="s">
        <v>1403</v>
      </c>
      <c r="W730" t="s">
        <v>1404</v>
      </c>
      <c r="X730">
        <v>30</v>
      </c>
      <c r="Y730" t="s">
        <v>1240</v>
      </c>
      <c r="Z730" s="10">
        <v>19809.79</v>
      </c>
      <c r="AA730" t="s">
        <v>1228</v>
      </c>
      <c r="AB730" t="s">
        <v>53</v>
      </c>
      <c r="AC730" t="s">
        <v>1231</v>
      </c>
      <c r="AD730">
        <v>101</v>
      </c>
      <c r="AE730" t="s">
        <v>1232</v>
      </c>
      <c r="AF730" s="10">
        <v>19809.79</v>
      </c>
      <c r="AG730" s="136">
        <f t="shared" si="11"/>
        <v>1980979</v>
      </c>
      <c r="AH730" s="10">
        <v>19809.79</v>
      </c>
      <c r="AI730">
        <v>0</v>
      </c>
      <c r="AJ730">
        <v>0</v>
      </c>
      <c r="AK730">
        <v>0</v>
      </c>
      <c r="AL730">
        <v>0</v>
      </c>
    </row>
    <row r="731" spans="1:38">
      <c r="A731" t="s">
        <v>46</v>
      </c>
      <c r="B731" t="s">
        <v>47</v>
      </c>
      <c r="C731">
        <v>1000730</v>
      </c>
      <c r="D731" t="s">
        <v>1234</v>
      </c>
      <c r="E731">
        <v>6508703716</v>
      </c>
      <c r="F731">
        <v>40</v>
      </c>
      <c r="G731">
        <v>2001</v>
      </c>
      <c r="H731" t="s">
        <v>1223</v>
      </c>
      <c r="I731">
        <v>57</v>
      </c>
      <c r="J731" t="s">
        <v>1224</v>
      </c>
      <c r="K731" t="s">
        <v>1235</v>
      </c>
      <c r="L731">
        <v>570301003</v>
      </c>
      <c r="M731">
        <v>1206930</v>
      </c>
      <c r="N731" t="s">
        <v>391</v>
      </c>
      <c r="O731" t="s">
        <v>1399</v>
      </c>
      <c r="P731">
        <v>4</v>
      </c>
      <c r="Q731" t="s">
        <v>1240</v>
      </c>
      <c r="R731">
        <v>95</v>
      </c>
      <c r="S731">
        <v>1</v>
      </c>
      <c r="T731" s="10">
        <v>3429.12</v>
      </c>
      <c r="U731" t="s">
        <v>1228</v>
      </c>
      <c r="V731" t="s">
        <v>1403</v>
      </c>
      <c r="W731" t="s">
        <v>1404</v>
      </c>
      <c r="X731">
        <v>4</v>
      </c>
      <c r="Y731" t="s">
        <v>1240</v>
      </c>
      <c r="Z731" s="10">
        <v>3429.12</v>
      </c>
      <c r="AA731" t="s">
        <v>1228</v>
      </c>
      <c r="AB731" t="s">
        <v>53</v>
      </c>
      <c r="AC731" t="s">
        <v>1231</v>
      </c>
      <c r="AD731">
        <v>101</v>
      </c>
      <c r="AE731" t="s">
        <v>1232</v>
      </c>
      <c r="AF731" s="10">
        <v>3429.12</v>
      </c>
      <c r="AG731" s="136">
        <f t="shared" si="11"/>
        <v>342912</v>
      </c>
      <c r="AH731" s="10">
        <v>3429.12</v>
      </c>
      <c r="AI731">
        <v>0</v>
      </c>
      <c r="AJ731">
        <v>0</v>
      </c>
      <c r="AK731">
        <v>0</v>
      </c>
      <c r="AL731">
        <v>0</v>
      </c>
    </row>
    <row r="732" spans="1:38">
      <c r="A732" t="s">
        <v>46</v>
      </c>
      <c r="B732" t="s">
        <v>47</v>
      </c>
      <c r="C732">
        <v>1000730</v>
      </c>
      <c r="D732" t="s">
        <v>1234</v>
      </c>
      <c r="E732">
        <v>6508703716</v>
      </c>
      <c r="F732">
        <v>50</v>
      </c>
      <c r="G732">
        <v>2001</v>
      </c>
      <c r="H732" t="s">
        <v>1223</v>
      </c>
      <c r="I732">
        <v>57</v>
      </c>
      <c r="J732" t="s">
        <v>1224</v>
      </c>
      <c r="K732" t="s">
        <v>1235</v>
      </c>
      <c r="L732">
        <v>570301003</v>
      </c>
      <c r="M732">
        <v>1206931</v>
      </c>
      <c r="N732" t="s">
        <v>385</v>
      </c>
      <c r="O732" t="s">
        <v>1399</v>
      </c>
      <c r="P732">
        <v>15</v>
      </c>
      <c r="Q732" t="s">
        <v>1240</v>
      </c>
      <c r="R732">
        <v>48</v>
      </c>
      <c r="S732">
        <v>1</v>
      </c>
      <c r="T732" s="10">
        <v>8868.1</v>
      </c>
      <c r="U732" t="s">
        <v>1228</v>
      </c>
      <c r="V732" t="s">
        <v>1403</v>
      </c>
      <c r="W732" t="s">
        <v>1404</v>
      </c>
      <c r="X732">
        <v>15</v>
      </c>
      <c r="Y732" t="s">
        <v>1240</v>
      </c>
      <c r="Z732" s="10">
        <v>8868.1</v>
      </c>
      <c r="AA732" t="s">
        <v>1228</v>
      </c>
      <c r="AB732" t="s">
        <v>53</v>
      </c>
      <c r="AC732" t="s">
        <v>1231</v>
      </c>
      <c r="AD732">
        <v>101</v>
      </c>
      <c r="AE732" t="s">
        <v>1232</v>
      </c>
      <c r="AF732" s="10">
        <v>8868.1</v>
      </c>
      <c r="AG732" s="136">
        <f t="shared" si="11"/>
        <v>886810</v>
      </c>
      <c r="AH732" s="10">
        <v>8868.1</v>
      </c>
      <c r="AI732">
        <v>0</v>
      </c>
      <c r="AJ732">
        <v>0</v>
      </c>
      <c r="AK732">
        <v>0</v>
      </c>
      <c r="AL732">
        <v>0</v>
      </c>
    </row>
    <row r="733" spans="1:38">
      <c r="A733" t="s">
        <v>46</v>
      </c>
      <c r="B733" t="s">
        <v>47</v>
      </c>
      <c r="C733">
        <v>1000730</v>
      </c>
      <c r="D733" t="s">
        <v>1234</v>
      </c>
      <c r="E733">
        <v>6508703716</v>
      </c>
      <c r="F733">
        <v>60</v>
      </c>
      <c r="G733">
        <v>2001</v>
      </c>
      <c r="H733" t="s">
        <v>1223</v>
      </c>
      <c r="I733">
        <v>57</v>
      </c>
      <c r="J733" t="s">
        <v>1224</v>
      </c>
      <c r="K733" t="s">
        <v>1235</v>
      </c>
      <c r="L733">
        <v>570301003</v>
      </c>
      <c r="M733">
        <v>1206932</v>
      </c>
      <c r="N733" t="s">
        <v>386</v>
      </c>
      <c r="O733" t="s">
        <v>1399</v>
      </c>
      <c r="P733">
        <v>16</v>
      </c>
      <c r="Q733" t="s">
        <v>1240</v>
      </c>
      <c r="R733">
        <v>50</v>
      </c>
      <c r="S733">
        <v>1</v>
      </c>
      <c r="T733" s="10">
        <v>9807.36</v>
      </c>
      <c r="U733" t="s">
        <v>1228</v>
      </c>
      <c r="V733" t="s">
        <v>1403</v>
      </c>
      <c r="W733" t="s">
        <v>1404</v>
      </c>
      <c r="X733">
        <v>16</v>
      </c>
      <c r="Y733" t="s">
        <v>1240</v>
      </c>
      <c r="Z733" s="10">
        <v>9807.36</v>
      </c>
      <c r="AA733" t="s">
        <v>1228</v>
      </c>
      <c r="AB733" t="s">
        <v>53</v>
      </c>
      <c r="AC733" t="s">
        <v>1231</v>
      </c>
      <c r="AD733">
        <v>101</v>
      </c>
      <c r="AE733" t="s">
        <v>1232</v>
      </c>
      <c r="AF733" s="10">
        <v>9807.36</v>
      </c>
      <c r="AG733" s="136">
        <f t="shared" si="11"/>
        <v>980736</v>
      </c>
      <c r="AH733" s="10">
        <v>9807.36</v>
      </c>
      <c r="AI733">
        <v>0</v>
      </c>
      <c r="AJ733">
        <v>0</v>
      </c>
      <c r="AK733">
        <v>0</v>
      </c>
      <c r="AL733">
        <v>0</v>
      </c>
    </row>
    <row r="734" spans="1:38">
      <c r="A734" t="s">
        <v>46</v>
      </c>
      <c r="B734" t="s">
        <v>47</v>
      </c>
      <c r="C734">
        <v>1000730</v>
      </c>
      <c r="D734" t="s">
        <v>1234</v>
      </c>
      <c r="E734">
        <v>6508703716</v>
      </c>
      <c r="F734">
        <v>70</v>
      </c>
      <c r="G734">
        <v>2001</v>
      </c>
      <c r="H734" t="s">
        <v>1223</v>
      </c>
      <c r="I734">
        <v>57</v>
      </c>
      <c r="J734" t="s">
        <v>1224</v>
      </c>
      <c r="K734" t="s">
        <v>1235</v>
      </c>
      <c r="L734">
        <v>570301003</v>
      </c>
      <c r="M734">
        <v>1206933</v>
      </c>
      <c r="N734" t="s">
        <v>387</v>
      </c>
      <c r="O734" t="s">
        <v>1399</v>
      </c>
      <c r="P734">
        <v>2</v>
      </c>
      <c r="Q734" t="s">
        <v>1240</v>
      </c>
      <c r="R734">
        <v>176</v>
      </c>
      <c r="S734">
        <v>1</v>
      </c>
      <c r="T734" s="10">
        <v>1662.57</v>
      </c>
      <c r="U734" t="s">
        <v>1228</v>
      </c>
      <c r="V734" t="s">
        <v>1403</v>
      </c>
      <c r="W734" t="s">
        <v>1404</v>
      </c>
      <c r="X734">
        <v>2</v>
      </c>
      <c r="Y734" t="s">
        <v>1240</v>
      </c>
      <c r="Z734" s="10">
        <v>1662.57</v>
      </c>
      <c r="AA734" t="s">
        <v>1228</v>
      </c>
      <c r="AB734" t="s">
        <v>53</v>
      </c>
      <c r="AC734" t="s">
        <v>1231</v>
      </c>
      <c r="AD734">
        <v>101</v>
      </c>
      <c r="AE734" t="s">
        <v>1232</v>
      </c>
      <c r="AF734" s="10">
        <v>1662.57</v>
      </c>
      <c r="AG734" s="136">
        <f t="shared" si="11"/>
        <v>166257</v>
      </c>
      <c r="AH734" s="10">
        <v>1662.57</v>
      </c>
      <c r="AI734">
        <v>0</v>
      </c>
      <c r="AJ734">
        <v>0</v>
      </c>
      <c r="AK734">
        <v>0</v>
      </c>
      <c r="AL734">
        <v>0</v>
      </c>
    </row>
    <row r="735" spans="1:38">
      <c r="A735" t="s">
        <v>46</v>
      </c>
      <c r="B735" t="s">
        <v>47</v>
      </c>
      <c r="C735">
        <v>1000730</v>
      </c>
      <c r="D735" t="s">
        <v>1234</v>
      </c>
      <c r="E735">
        <v>6508703716</v>
      </c>
      <c r="F735">
        <v>80</v>
      </c>
      <c r="G735">
        <v>2001</v>
      </c>
      <c r="H735" t="s">
        <v>1223</v>
      </c>
      <c r="I735">
        <v>57</v>
      </c>
      <c r="J735" t="s">
        <v>1224</v>
      </c>
      <c r="K735" t="s">
        <v>1235</v>
      </c>
      <c r="L735">
        <v>570301003</v>
      </c>
      <c r="M735">
        <v>1252549</v>
      </c>
      <c r="N735" t="s">
        <v>1248</v>
      </c>
      <c r="O735" t="s">
        <v>1399</v>
      </c>
      <c r="P735">
        <v>4</v>
      </c>
      <c r="Q735" t="s">
        <v>1240</v>
      </c>
      <c r="R735">
        <v>35</v>
      </c>
      <c r="S735">
        <v>1</v>
      </c>
      <c r="T735" s="10">
        <v>5663</v>
      </c>
      <c r="U735" t="s">
        <v>1228</v>
      </c>
      <c r="V735" t="s">
        <v>1403</v>
      </c>
      <c r="W735" t="s">
        <v>1404</v>
      </c>
      <c r="X735">
        <v>4</v>
      </c>
      <c r="Y735" t="s">
        <v>1240</v>
      </c>
      <c r="Z735" s="10">
        <v>5663</v>
      </c>
      <c r="AA735" t="s">
        <v>1228</v>
      </c>
      <c r="AB735" t="s">
        <v>53</v>
      </c>
      <c r="AC735" t="s">
        <v>1231</v>
      </c>
      <c r="AD735">
        <v>101</v>
      </c>
      <c r="AE735" t="s">
        <v>1232</v>
      </c>
      <c r="AF735" s="10">
        <v>5663</v>
      </c>
      <c r="AG735" s="136">
        <f t="shared" si="11"/>
        <v>566300</v>
      </c>
      <c r="AH735" s="10">
        <v>5663</v>
      </c>
      <c r="AI735">
        <v>0</v>
      </c>
      <c r="AJ735">
        <v>0</v>
      </c>
      <c r="AK735">
        <v>0</v>
      </c>
      <c r="AL735">
        <v>0</v>
      </c>
    </row>
    <row r="736" spans="1:38">
      <c r="A736" t="s">
        <v>46</v>
      </c>
      <c r="B736" t="s">
        <v>47</v>
      </c>
      <c r="C736">
        <v>1000730</v>
      </c>
      <c r="D736" t="s">
        <v>1222</v>
      </c>
      <c r="E736">
        <v>6508713801</v>
      </c>
      <c r="F736">
        <v>10</v>
      </c>
      <c r="G736">
        <v>2001</v>
      </c>
      <c r="H736" t="s">
        <v>1223</v>
      </c>
      <c r="I736">
        <v>49</v>
      </c>
      <c r="J736" t="s">
        <v>1224</v>
      </c>
      <c r="K736" t="s">
        <v>1225</v>
      </c>
      <c r="L736">
        <v>490604004</v>
      </c>
      <c r="M736">
        <v>1257819</v>
      </c>
      <c r="N736" t="s">
        <v>1226</v>
      </c>
      <c r="O736" t="s">
        <v>1405</v>
      </c>
      <c r="P736">
        <v>15</v>
      </c>
      <c r="Q736" t="s">
        <v>103</v>
      </c>
      <c r="R736">
        <v>27</v>
      </c>
      <c r="S736">
        <v>1</v>
      </c>
      <c r="T736" s="10">
        <v>48600</v>
      </c>
      <c r="U736" t="s">
        <v>1228</v>
      </c>
      <c r="V736" t="s">
        <v>1406</v>
      </c>
      <c r="W736" t="s">
        <v>1407</v>
      </c>
      <c r="X736">
        <v>11</v>
      </c>
      <c r="Y736" t="s">
        <v>103</v>
      </c>
      <c r="Z736" s="10">
        <v>35640</v>
      </c>
      <c r="AA736" t="s">
        <v>1228</v>
      </c>
      <c r="AB736" t="s">
        <v>53</v>
      </c>
      <c r="AC736" t="s">
        <v>1231</v>
      </c>
      <c r="AD736">
        <v>101</v>
      </c>
      <c r="AE736" t="s">
        <v>1232</v>
      </c>
      <c r="AF736" s="10">
        <v>48600</v>
      </c>
      <c r="AG736" s="136">
        <f t="shared" si="11"/>
        <v>4860000</v>
      </c>
      <c r="AH736" s="10">
        <v>35640</v>
      </c>
      <c r="AI736">
        <v>0</v>
      </c>
      <c r="AJ736">
        <v>0</v>
      </c>
      <c r="AK736">
        <v>0</v>
      </c>
      <c r="AL736">
        <v>0</v>
      </c>
    </row>
    <row r="737" spans="1:38">
      <c r="A737" t="s">
        <v>46</v>
      </c>
      <c r="B737" t="s">
        <v>47</v>
      </c>
      <c r="C737">
        <v>1000730</v>
      </c>
      <c r="D737" t="s">
        <v>1222</v>
      </c>
      <c r="E737">
        <v>6508713801</v>
      </c>
      <c r="F737">
        <v>11</v>
      </c>
      <c r="G737">
        <v>2001</v>
      </c>
      <c r="H737" t="s">
        <v>1223</v>
      </c>
      <c r="I737">
        <v>49</v>
      </c>
      <c r="J737" t="s">
        <v>1224</v>
      </c>
      <c r="K737" t="s">
        <v>1225</v>
      </c>
      <c r="L737">
        <v>490604004</v>
      </c>
      <c r="M737">
        <v>1257819</v>
      </c>
      <c r="N737" t="s">
        <v>1226</v>
      </c>
      <c r="O737" t="s">
        <v>1405</v>
      </c>
      <c r="P737">
        <v>1</v>
      </c>
      <c r="Q737" t="s">
        <v>103</v>
      </c>
      <c r="R737">
        <v>1</v>
      </c>
      <c r="S737">
        <v>1</v>
      </c>
      <c r="T737">
        <v>0</v>
      </c>
      <c r="U737" t="s">
        <v>1228</v>
      </c>
      <c r="V737" t="s">
        <v>1406</v>
      </c>
      <c r="W737" t="s">
        <v>1233</v>
      </c>
      <c r="X737">
        <v>0</v>
      </c>
      <c r="Y737" t="s">
        <v>103</v>
      </c>
      <c r="Z737">
        <v>0</v>
      </c>
      <c r="AA737" t="s">
        <v>1228</v>
      </c>
      <c r="AB737" t="s">
        <v>53</v>
      </c>
      <c r="AC737" t="s">
        <v>1231</v>
      </c>
      <c r="AD737">
        <v>101</v>
      </c>
      <c r="AE737" t="s">
        <v>1232</v>
      </c>
      <c r="AF737">
        <v>0</v>
      </c>
      <c r="AG737" s="136">
        <f t="shared" si="11"/>
        <v>0</v>
      </c>
      <c r="AH737">
        <v>0</v>
      </c>
      <c r="AI737">
        <v>0</v>
      </c>
      <c r="AJ737">
        <v>0</v>
      </c>
      <c r="AK737">
        <v>0</v>
      </c>
      <c r="AL737">
        <v>0</v>
      </c>
    </row>
    <row r="738" spans="1:38">
      <c r="A738" t="s">
        <v>46</v>
      </c>
      <c r="B738" t="s">
        <v>47</v>
      </c>
      <c r="C738">
        <v>1000730</v>
      </c>
      <c r="D738" t="s">
        <v>1222</v>
      </c>
      <c r="E738">
        <v>6508713801</v>
      </c>
      <c r="F738">
        <v>12</v>
      </c>
      <c r="G738">
        <v>2001</v>
      </c>
      <c r="H738" t="s">
        <v>1223</v>
      </c>
      <c r="I738">
        <v>49</v>
      </c>
      <c r="J738" t="s">
        <v>1224</v>
      </c>
      <c r="K738" t="s">
        <v>1225</v>
      </c>
      <c r="L738">
        <v>490604004</v>
      </c>
      <c r="M738">
        <v>1257819</v>
      </c>
      <c r="N738" t="s">
        <v>1226</v>
      </c>
      <c r="O738" t="s">
        <v>1405</v>
      </c>
      <c r="P738">
        <v>1</v>
      </c>
      <c r="Q738" t="s">
        <v>103</v>
      </c>
      <c r="R738">
        <v>1</v>
      </c>
      <c r="S738">
        <v>1</v>
      </c>
      <c r="T738">
        <v>0</v>
      </c>
      <c r="U738" t="s">
        <v>1228</v>
      </c>
      <c r="V738" t="s">
        <v>1406</v>
      </c>
      <c r="W738" t="s">
        <v>1233</v>
      </c>
      <c r="X738">
        <v>0</v>
      </c>
      <c r="Y738" t="s">
        <v>103</v>
      </c>
      <c r="Z738">
        <v>0</v>
      </c>
      <c r="AA738" t="s">
        <v>1228</v>
      </c>
      <c r="AB738" t="s">
        <v>53</v>
      </c>
      <c r="AC738" t="s">
        <v>1231</v>
      </c>
      <c r="AD738">
        <v>101</v>
      </c>
      <c r="AE738" t="s">
        <v>1232</v>
      </c>
      <c r="AF738">
        <v>0</v>
      </c>
      <c r="AG738" s="136">
        <f t="shared" si="11"/>
        <v>0</v>
      </c>
      <c r="AH738">
        <v>0</v>
      </c>
      <c r="AI738">
        <v>0</v>
      </c>
      <c r="AJ738">
        <v>0</v>
      </c>
      <c r="AK738">
        <v>0</v>
      </c>
      <c r="AL738">
        <v>0</v>
      </c>
    </row>
    <row r="739" spans="1:38">
      <c r="A739" t="s">
        <v>46</v>
      </c>
      <c r="B739" t="s">
        <v>47</v>
      </c>
      <c r="C739">
        <v>1000730</v>
      </c>
      <c r="D739" t="s">
        <v>1222</v>
      </c>
      <c r="E739">
        <v>6508713801</v>
      </c>
      <c r="F739">
        <v>13</v>
      </c>
      <c r="G739">
        <v>2001</v>
      </c>
      <c r="H739" t="s">
        <v>1223</v>
      </c>
      <c r="I739">
        <v>49</v>
      </c>
      <c r="J739" t="s">
        <v>1224</v>
      </c>
      <c r="K739" t="s">
        <v>1225</v>
      </c>
      <c r="L739">
        <v>490604004</v>
      </c>
      <c r="M739">
        <v>1257819</v>
      </c>
      <c r="N739" t="s">
        <v>1226</v>
      </c>
      <c r="O739" t="s">
        <v>1405</v>
      </c>
      <c r="P739">
        <v>1</v>
      </c>
      <c r="Q739" t="s">
        <v>103</v>
      </c>
      <c r="R739">
        <v>1</v>
      </c>
      <c r="S739">
        <v>1</v>
      </c>
      <c r="T739">
        <v>0</v>
      </c>
      <c r="U739" t="s">
        <v>1228</v>
      </c>
      <c r="V739" t="s">
        <v>1406</v>
      </c>
      <c r="W739" t="s">
        <v>1233</v>
      </c>
      <c r="X739">
        <v>0</v>
      </c>
      <c r="Y739" t="s">
        <v>103</v>
      </c>
      <c r="Z739">
        <v>0</v>
      </c>
      <c r="AA739" t="s">
        <v>1228</v>
      </c>
      <c r="AB739" t="s">
        <v>53</v>
      </c>
      <c r="AC739" t="s">
        <v>1231</v>
      </c>
      <c r="AD739">
        <v>101</v>
      </c>
      <c r="AE739" t="s">
        <v>1232</v>
      </c>
      <c r="AF739">
        <v>0</v>
      </c>
      <c r="AG739" s="136">
        <f t="shared" si="11"/>
        <v>0</v>
      </c>
      <c r="AH739">
        <v>0</v>
      </c>
      <c r="AI739">
        <v>0</v>
      </c>
      <c r="AJ739">
        <v>0</v>
      </c>
      <c r="AK739">
        <v>0</v>
      </c>
      <c r="AL739">
        <v>0</v>
      </c>
    </row>
    <row r="740" spans="1:38">
      <c r="A740" t="s">
        <v>46</v>
      </c>
      <c r="B740" t="s">
        <v>47</v>
      </c>
      <c r="C740">
        <v>1000730</v>
      </c>
      <c r="D740" t="s">
        <v>1222</v>
      </c>
      <c r="E740">
        <v>6508713801</v>
      </c>
      <c r="F740">
        <v>14</v>
      </c>
      <c r="G740">
        <v>2001</v>
      </c>
      <c r="H740" t="s">
        <v>1223</v>
      </c>
      <c r="I740">
        <v>49</v>
      </c>
      <c r="J740" t="s">
        <v>1224</v>
      </c>
      <c r="K740" t="s">
        <v>1225</v>
      </c>
      <c r="L740">
        <v>490604004</v>
      </c>
      <c r="M740">
        <v>1257819</v>
      </c>
      <c r="N740" t="s">
        <v>1226</v>
      </c>
      <c r="O740" t="s">
        <v>1405</v>
      </c>
      <c r="P740">
        <v>1</v>
      </c>
      <c r="Q740" t="s">
        <v>103</v>
      </c>
      <c r="R740">
        <v>1</v>
      </c>
      <c r="S740">
        <v>1</v>
      </c>
      <c r="T740">
        <v>0</v>
      </c>
      <c r="U740" t="s">
        <v>1228</v>
      </c>
      <c r="V740" t="s">
        <v>1406</v>
      </c>
      <c r="W740" t="s">
        <v>1233</v>
      </c>
      <c r="X740">
        <v>0</v>
      </c>
      <c r="Y740" t="s">
        <v>103</v>
      </c>
      <c r="Z740">
        <v>0</v>
      </c>
      <c r="AA740" t="s">
        <v>1228</v>
      </c>
      <c r="AB740" t="s">
        <v>53</v>
      </c>
      <c r="AC740" t="s">
        <v>1231</v>
      </c>
      <c r="AD740">
        <v>101</v>
      </c>
      <c r="AE740" t="s">
        <v>1232</v>
      </c>
      <c r="AF740">
        <v>0</v>
      </c>
      <c r="AG740" s="136">
        <f t="shared" si="11"/>
        <v>0</v>
      </c>
      <c r="AH740">
        <v>0</v>
      </c>
      <c r="AI740">
        <v>0</v>
      </c>
      <c r="AJ740">
        <v>0</v>
      </c>
      <c r="AK740">
        <v>0</v>
      </c>
      <c r="AL740">
        <v>0</v>
      </c>
    </row>
    <row r="741" spans="1:38">
      <c r="A741" t="s">
        <v>46</v>
      </c>
      <c r="B741" t="s">
        <v>47</v>
      </c>
      <c r="C741">
        <v>1000730</v>
      </c>
      <c r="D741" t="s">
        <v>1222</v>
      </c>
      <c r="E741">
        <v>6508713801</v>
      </c>
      <c r="F741">
        <v>15</v>
      </c>
      <c r="G741">
        <v>2001</v>
      </c>
      <c r="H741" t="s">
        <v>1223</v>
      </c>
      <c r="I741">
        <v>49</v>
      </c>
      <c r="J741" t="s">
        <v>1224</v>
      </c>
      <c r="K741" t="s">
        <v>1225</v>
      </c>
      <c r="L741">
        <v>490604004</v>
      </c>
      <c r="M741">
        <v>1257819</v>
      </c>
      <c r="N741" t="s">
        <v>1226</v>
      </c>
      <c r="O741" t="s">
        <v>1405</v>
      </c>
      <c r="P741">
        <v>1</v>
      </c>
      <c r="Q741" t="s">
        <v>103</v>
      </c>
      <c r="R741">
        <v>1</v>
      </c>
      <c r="S741">
        <v>1</v>
      </c>
      <c r="T741">
        <v>0</v>
      </c>
      <c r="U741" t="s">
        <v>1228</v>
      </c>
      <c r="V741" t="s">
        <v>1406</v>
      </c>
      <c r="W741" t="s">
        <v>1233</v>
      </c>
      <c r="X741">
        <v>0</v>
      </c>
      <c r="Y741" t="s">
        <v>103</v>
      </c>
      <c r="Z741">
        <v>0</v>
      </c>
      <c r="AA741" t="s">
        <v>1228</v>
      </c>
      <c r="AB741" t="s">
        <v>53</v>
      </c>
      <c r="AC741" t="s">
        <v>1231</v>
      </c>
      <c r="AD741">
        <v>101</v>
      </c>
      <c r="AE741" t="s">
        <v>1232</v>
      </c>
      <c r="AF741">
        <v>0</v>
      </c>
      <c r="AG741" s="136">
        <f t="shared" si="11"/>
        <v>0</v>
      </c>
      <c r="AH741">
        <v>0</v>
      </c>
      <c r="AI741">
        <v>0</v>
      </c>
      <c r="AJ741">
        <v>0</v>
      </c>
      <c r="AK741">
        <v>0</v>
      </c>
      <c r="AL741">
        <v>0</v>
      </c>
    </row>
    <row r="742" spans="1:38">
      <c r="A742" t="s">
        <v>46</v>
      </c>
      <c r="B742" t="s">
        <v>47</v>
      </c>
      <c r="C742">
        <v>1000730</v>
      </c>
      <c r="D742" t="s">
        <v>1222</v>
      </c>
      <c r="E742">
        <v>6508713801</v>
      </c>
      <c r="F742">
        <v>16</v>
      </c>
      <c r="G742">
        <v>2001</v>
      </c>
      <c r="H742" t="s">
        <v>1223</v>
      </c>
      <c r="I742">
        <v>49</v>
      </c>
      <c r="J742" t="s">
        <v>1224</v>
      </c>
      <c r="K742" t="s">
        <v>1225</v>
      </c>
      <c r="L742">
        <v>490604004</v>
      </c>
      <c r="M742">
        <v>1257819</v>
      </c>
      <c r="N742" t="s">
        <v>1226</v>
      </c>
      <c r="O742" t="s">
        <v>1405</v>
      </c>
      <c r="P742">
        <v>1</v>
      </c>
      <c r="Q742" t="s">
        <v>103</v>
      </c>
      <c r="R742">
        <v>1</v>
      </c>
      <c r="S742">
        <v>1</v>
      </c>
      <c r="T742">
        <v>0</v>
      </c>
      <c r="U742" t="s">
        <v>1228</v>
      </c>
      <c r="V742" t="s">
        <v>1406</v>
      </c>
      <c r="W742" t="s">
        <v>1233</v>
      </c>
      <c r="X742">
        <v>0</v>
      </c>
      <c r="Y742" t="s">
        <v>103</v>
      </c>
      <c r="Z742">
        <v>0</v>
      </c>
      <c r="AA742" t="s">
        <v>1228</v>
      </c>
      <c r="AB742" t="s">
        <v>53</v>
      </c>
      <c r="AC742" t="s">
        <v>1231</v>
      </c>
      <c r="AD742">
        <v>101</v>
      </c>
      <c r="AE742" t="s">
        <v>1232</v>
      </c>
      <c r="AF742">
        <v>0</v>
      </c>
      <c r="AG742" s="136">
        <f t="shared" si="11"/>
        <v>0</v>
      </c>
      <c r="AH742">
        <v>0</v>
      </c>
      <c r="AI742">
        <v>0</v>
      </c>
      <c r="AJ742">
        <v>0</v>
      </c>
      <c r="AK742">
        <v>0</v>
      </c>
      <c r="AL742">
        <v>0</v>
      </c>
    </row>
    <row r="743" spans="1:38">
      <c r="A743" t="s">
        <v>46</v>
      </c>
      <c r="B743" t="s">
        <v>47</v>
      </c>
      <c r="C743">
        <v>1000730</v>
      </c>
      <c r="D743" t="s">
        <v>1222</v>
      </c>
      <c r="E743">
        <v>6508713801</v>
      </c>
      <c r="F743">
        <v>17</v>
      </c>
      <c r="G743">
        <v>2001</v>
      </c>
      <c r="H743" t="s">
        <v>1223</v>
      </c>
      <c r="I743">
        <v>49</v>
      </c>
      <c r="J743" t="s">
        <v>1224</v>
      </c>
      <c r="K743" t="s">
        <v>1225</v>
      </c>
      <c r="L743">
        <v>490604004</v>
      </c>
      <c r="M743">
        <v>1257819</v>
      </c>
      <c r="N743" t="s">
        <v>1226</v>
      </c>
      <c r="O743" t="s">
        <v>1405</v>
      </c>
      <c r="P743">
        <v>1</v>
      </c>
      <c r="Q743" t="s">
        <v>103</v>
      </c>
      <c r="R743">
        <v>1</v>
      </c>
      <c r="S743">
        <v>1</v>
      </c>
      <c r="T743">
        <v>0</v>
      </c>
      <c r="U743" t="s">
        <v>1228</v>
      </c>
      <c r="V743" t="s">
        <v>1406</v>
      </c>
      <c r="W743" t="s">
        <v>1233</v>
      </c>
      <c r="X743">
        <v>0</v>
      </c>
      <c r="Y743" t="s">
        <v>103</v>
      </c>
      <c r="Z743">
        <v>0</v>
      </c>
      <c r="AA743" t="s">
        <v>1228</v>
      </c>
      <c r="AB743" t="s">
        <v>53</v>
      </c>
      <c r="AC743" t="s">
        <v>1231</v>
      </c>
      <c r="AD743">
        <v>101</v>
      </c>
      <c r="AE743" t="s">
        <v>1232</v>
      </c>
      <c r="AF743">
        <v>0</v>
      </c>
      <c r="AG743" s="136">
        <f t="shared" si="11"/>
        <v>0</v>
      </c>
      <c r="AH743">
        <v>0</v>
      </c>
      <c r="AI743">
        <v>0</v>
      </c>
      <c r="AJ743">
        <v>0</v>
      </c>
      <c r="AK743">
        <v>0</v>
      </c>
      <c r="AL743">
        <v>0</v>
      </c>
    </row>
    <row r="744" spans="1:38">
      <c r="A744" t="s">
        <v>46</v>
      </c>
      <c r="B744" t="s">
        <v>47</v>
      </c>
      <c r="C744">
        <v>1000730</v>
      </c>
      <c r="D744" t="s">
        <v>1222</v>
      </c>
      <c r="E744">
        <v>6508713801</v>
      </c>
      <c r="F744">
        <v>18</v>
      </c>
      <c r="G744">
        <v>2001</v>
      </c>
      <c r="H744" t="s">
        <v>1223</v>
      </c>
      <c r="I744">
        <v>49</v>
      </c>
      <c r="J744" t="s">
        <v>1224</v>
      </c>
      <c r="K744" t="s">
        <v>1225</v>
      </c>
      <c r="L744">
        <v>490604004</v>
      </c>
      <c r="M744">
        <v>1257819</v>
      </c>
      <c r="N744" t="s">
        <v>1226</v>
      </c>
      <c r="O744" t="s">
        <v>1405</v>
      </c>
      <c r="P744">
        <v>1</v>
      </c>
      <c r="Q744" t="s">
        <v>103</v>
      </c>
      <c r="R744">
        <v>1</v>
      </c>
      <c r="S744">
        <v>1</v>
      </c>
      <c r="T744">
        <v>0</v>
      </c>
      <c r="U744" t="s">
        <v>1228</v>
      </c>
      <c r="V744" t="s">
        <v>1406</v>
      </c>
      <c r="W744" t="s">
        <v>1233</v>
      </c>
      <c r="X744">
        <v>0</v>
      </c>
      <c r="Y744" t="s">
        <v>103</v>
      </c>
      <c r="Z744">
        <v>0</v>
      </c>
      <c r="AA744" t="s">
        <v>1228</v>
      </c>
      <c r="AB744" t="s">
        <v>53</v>
      </c>
      <c r="AC744" t="s">
        <v>1231</v>
      </c>
      <c r="AD744">
        <v>101</v>
      </c>
      <c r="AE744" t="s">
        <v>1232</v>
      </c>
      <c r="AF744">
        <v>0</v>
      </c>
      <c r="AG744" s="136">
        <f t="shared" si="11"/>
        <v>0</v>
      </c>
      <c r="AH744">
        <v>0</v>
      </c>
      <c r="AI744">
        <v>0</v>
      </c>
      <c r="AJ744">
        <v>0</v>
      </c>
      <c r="AK744">
        <v>0</v>
      </c>
      <c r="AL744">
        <v>0</v>
      </c>
    </row>
    <row r="745" spans="1:38">
      <c r="A745" t="s">
        <v>46</v>
      </c>
      <c r="B745" t="s">
        <v>47</v>
      </c>
      <c r="C745">
        <v>1000730</v>
      </c>
      <c r="D745" t="s">
        <v>1222</v>
      </c>
      <c r="E745">
        <v>6508713801</v>
      </c>
      <c r="F745">
        <v>19</v>
      </c>
      <c r="G745">
        <v>2001</v>
      </c>
      <c r="H745" t="s">
        <v>1223</v>
      </c>
      <c r="I745">
        <v>49</v>
      </c>
      <c r="J745" t="s">
        <v>1224</v>
      </c>
      <c r="K745" t="s">
        <v>1225</v>
      </c>
      <c r="L745">
        <v>490604004</v>
      </c>
      <c r="M745">
        <v>1257819</v>
      </c>
      <c r="N745" t="s">
        <v>1226</v>
      </c>
      <c r="O745" t="s">
        <v>1405</v>
      </c>
      <c r="P745">
        <v>1</v>
      </c>
      <c r="Q745" t="s">
        <v>103</v>
      </c>
      <c r="R745">
        <v>1</v>
      </c>
      <c r="S745">
        <v>1</v>
      </c>
      <c r="T745">
        <v>0</v>
      </c>
      <c r="U745" t="s">
        <v>1228</v>
      </c>
      <c r="V745" t="s">
        <v>1406</v>
      </c>
      <c r="W745" t="s">
        <v>1233</v>
      </c>
      <c r="X745">
        <v>0</v>
      </c>
      <c r="Y745" t="s">
        <v>103</v>
      </c>
      <c r="Z745">
        <v>0</v>
      </c>
      <c r="AA745" t="s">
        <v>1228</v>
      </c>
      <c r="AB745" t="s">
        <v>53</v>
      </c>
      <c r="AC745" t="s">
        <v>1231</v>
      </c>
      <c r="AD745">
        <v>101</v>
      </c>
      <c r="AE745" t="s">
        <v>1232</v>
      </c>
      <c r="AF745">
        <v>0</v>
      </c>
      <c r="AG745" s="136">
        <f t="shared" si="11"/>
        <v>0</v>
      </c>
      <c r="AH745">
        <v>0</v>
      </c>
      <c r="AI745">
        <v>0</v>
      </c>
      <c r="AJ745">
        <v>0</v>
      </c>
      <c r="AK745">
        <v>0</v>
      </c>
      <c r="AL745">
        <v>0</v>
      </c>
    </row>
    <row r="746" spans="1:38">
      <c r="A746" t="s">
        <v>46</v>
      </c>
      <c r="B746" t="s">
        <v>47</v>
      </c>
      <c r="C746">
        <v>1000730</v>
      </c>
      <c r="D746" t="s">
        <v>1222</v>
      </c>
      <c r="E746">
        <v>6508713801</v>
      </c>
      <c r="F746">
        <v>20</v>
      </c>
      <c r="G746">
        <v>2001</v>
      </c>
      <c r="H746" t="s">
        <v>1223</v>
      </c>
      <c r="I746">
        <v>49</v>
      </c>
      <c r="J746" t="s">
        <v>1224</v>
      </c>
      <c r="K746" t="s">
        <v>1225</v>
      </c>
      <c r="L746">
        <v>490604004</v>
      </c>
      <c r="M746">
        <v>1257819</v>
      </c>
      <c r="N746" t="s">
        <v>1226</v>
      </c>
      <c r="O746" t="s">
        <v>1405</v>
      </c>
      <c r="P746">
        <v>1</v>
      </c>
      <c r="Q746" t="s">
        <v>103</v>
      </c>
      <c r="R746">
        <v>1</v>
      </c>
      <c r="S746">
        <v>1</v>
      </c>
      <c r="T746">
        <v>0</v>
      </c>
      <c r="U746" t="s">
        <v>1228</v>
      </c>
      <c r="V746" t="s">
        <v>1406</v>
      </c>
      <c r="W746" t="s">
        <v>1233</v>
      </c>
      <c r="X746">
        <v>0</v>
      </c>
      <c r="Y746" t="s">
        <v>103</v>
      </c>
      <c r="Z746">
        <v>0</v>
      </c>
      <c r="AA746" t="s">
        <v>1228</v>
      </c>
      <c r="AB746" t="s">
        <v>53</v>
      </c>
      <c r="AC746" t="s">
        <v>1231</v>
      </c>
      <c r="AD746">
        <v>101</v>
      </c>
      <c r="AE746" t="s">
        <v>1232</v>
      </c>
      <c r="AF746">
        <v>0</v>
      </c>
      <c r="AG746" s="136">
        <f t="shared" si="11"/>
        <v>0</v>
      </c>
      <c r="AH746">
        <v>0</v>
      </c>
      <c r="AI746">
        <v>0</v>
      </c>
      <c r="AJ746">
        <v>0</v>
      </c>
      <c r="AK746">
        <v>0</v>
      </c>
      <c r="AL746">
        <v>0</v>
      </c>
    </row>
    <row r="747" spans="1:38">
      <c r="A747" t="s">
        <v>46</v>
      </c>
      <c r="B747" t="s">
        <v>47</v>
      </c>
      <c r="C747">
        <v>1000730</v>
      </c>
      <c r="D747" t="s">
        <v>1222</v>
      </c>
      <c r="E747">
        <v>6508713801</v>
      </c>
      <c r="F747">
        <v>21</v>
      </c>
      <c r="G747">
        <v>2001</v>
      </c>
      <c r="H747" t="s">
        <v>1223</v>
      </c>
      <c r="I747">
        <v>49</v>
      </c>
      <c r="J747" t="s">
        <v>1224</v>
      </c>
      <c r="K747" t="s">
        <v>1225</v>
      </c>
      <c r="L747">
        <v>490604004</v>
      </c>
      <c r="M747">
        <v>1257819</v>
      </c>
      <c r="N747" t="s">
        <v>1226</v>
      </c>
      <c r="O747" t="s">
        <v>1405</v>
      </c>
      <c r="P747">
        <v>1</v>
      </c>
      <c r="Q747" t="s">
        <v>103</v>
      </c>
      <c r="R747">
        <v>1</v>
      </c>
      <c r="S747">
        <v>1</v>
      </c>
      <c r="T747">
        <v>0</v>
      </c>
      <c r="U747" t="s">
        <v>1228</v>
      </c>
      <c r="V747" t="s">
        <v>1406</v>
      </c>
      <c r="W747" t="s">
        <v>1233</v>
      </c>
      <c r="X747">
        <v>0</v>
      </c>
      <c r="Y747" t="s">
        <v>103</v>
      </c>
      <c r="Z747">
        <v>0</v>
      </c>
      <c r="AA747" t="s">
        <v>1228</v>
      </c>
      <c r="AB747" t="s">
        <v>53</v>
      </c>
      <c r="AC747" t="s">
        <v>1231</v>
      </c>
      <c r="AD747">
        <v>101</v>
      </c>
      <c r="AE747" t="s">
        <v>1232</v>
      </c>
      <c r="AF747">
        <v>0</v>
      </c>
      <c r="AG747" s="136">
        <f t="shared" si="11"/>
        <v>0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38">
      <c r="A748" t="s">
        <v>46</v>
      </c>
      <c r="B748" t="s">
        <v>47</v>
      </c>
      <c r="C748">
        <v>1000730</v>
      </c>
      <c r="D748" t="s">
        <v>1222</v>
      </c>
      <c r="E748">
        <v>6508713801</v>
      </c>
      <c r="F748">
        <v>22</v>
      </c>
      <c r="G748">
        <v>2001</v>
      </c>
      <c r="H748" t="s">
        <v>1223</v>
      </c>
      <c r="I748">
        <v>49</v>
      </c>
      <c r="J748" t="s">
        <v>1224</v>
      </c>
      <c r="K748" t="s">
        <v>1225</v>
      </c>
      <c r="L748">
        <v>490604004</v>
      </c>
      <c r="M748">
        <v>1257819</v>
      </c>
      <c r="N748" t="s">
        <v>1226</v>
      </c>
      <c r="O748" t="s">
        <v>1405</v>
      </c>
      <c r="P748">
        <v>1</v>
      </c>
      <c r="Q748" t="s">
        <v>103</v>
      </c>
      <c r="R748">
        <v>1</v>
      </c>
      <c r="S748">
        <v>1</v>
      </c>
      <c r="T748">
        <v>0</v>
      </c>
      <c r="U748" t="s">
        <v>1228</v>
      </c>
      <c r="V748" t="s">
        <v>1406</v>
      </c>
      <c r="W748" t="s">
        <v>1233</v>
      </c>
      <c r="X748">
        <v>0</v>
      </c>
      <c r="Y748" t="s">
        <v>103</v>
      </c>
      <c r="Z748">
        <v>0</v>
      </c>
      <c r="AA748" t="s">
        <v>1228</v>
      </c>
      <c r="AB748" t="s">
        <v>53</v>
      </c>
      <c r="AC748" t="s">
        <v>1231</v>
      </c>
      <c r="AD748">
        <v>101</v>
      </c>
      <c r="AE748" t="s">
        <v>1232</v>
      </c>
      <c r="AF748">
        <v>0</v>
      </c>
      <c r="AG748" s="136">
        <f t="shared" si="11"/>
        <v>0</v>
      </c>
      <c r="AH748">
        <v>0</v>
      </c>
      <c r="AI748">
        <v>0</v>
      </c>
      <c r="AJ748">
        <v>0</v>
      </c>
      <c r="AK748">
        <v>0</v>
      </c>
      <c r="AL748">
        <v>0</v>
      </c>
    </row>
    <row r="749" spans="1:38">
      <c r="A749" t="s">
        <v>46</v>
      </c>
      <c r="B749" t="s">
        <v>47</v>
      </c>
      <c r="C749">
        <v>1000730</v>
      </c>
      <c r="D749" t="s">
        <v>1222</v>
      </c>
      <c r="E749">
        <v>6508713801</v>
      </c>
      <c r="F749">
        <v>23</v>
      </c>
      <c r="G749">
        <v>2001</v>
      </c>
      <c r="H749" t="s">
        <v>1223</v>
      </c>
      <c r="I749">
        <v>49</v>
      </c>
      <c r="J749" t="s">
        <v>1224</v>
      </c>
      <c r="K749" t="s">
        <v>1225</v>
      </c>
      <c r="L749">
        <v>490604004</v>
      </c>
      <c r="M749">
        <v>1257819</v>
      </c>
      <c r="N749" t="s">
        <v>1226</v>
      </c>
      <c r="O749" t="s">
        <v>1405</v>
      </c>
      <c r="P749">
        <v>1</v>
      </c>
      <c r="Q749" t="s">
        <v>103</v>
      </c>
      <c r="R749">
        <v>1</v>
      </c>
      <c r="S749">
        <v>1</v>
      </c>
      <c r="T749">
        <v>0</v>
      </c>
      <c r="U749" t="s">
        <v>1228</v>
      </c>
      <c r="V749" t="s">
        <v>1406</v>
      </c>
      <c r="W749" t="s">
        <v>1233</v>
      </c>
      <c r="X749">
        <v>0</v>
      </c>
      <c r="Y749" t="s">
        <v>103</v>
      </c>
      <c r="Z749">
        <v>0</v>
      </c>
      <c r="AA749" t="s">
        <v>1228</v>
      </c>
      <c r="AB749" t="s">
        <v>53</v>
      </c>
      <c r="AC749" t="s">
        <v>1231</v>
      </c>
      <c r="AD749">
        <v>101</v>
      </c>
      <c r="AE749" t="s">
        <v>1232</v>
      </c>
      <c r="AF749">
        <v>0</v>
      </c>
      <c r="AG749" s="136">
        <f t="shared" si="11"/>
        <v>0</v>
      </c>
      <c r="AH749">
        <v>0</v>
      </c>
      <c r="AI749">
        <v>0</v>
      </c>
      <c r="AJ749">
        <v>0</v>
      </c>
      <c r="AK749">
        <v>0</v>
      </c>
      <c r="AL749">
        <v>0</v>
      </c>
    </row>
    <row r="750" spans="1:38">
      <c r="A750" t="s">
        <v>46</v>
      </c>
      <c r="B750" t="s">
        <v>47</v>
      </c>
      <c r="C750">
        <v>1000730</v>
      </c>
      <c r="D750" t="s">
        <v>1222</v>
      </c>
      <c r="E750">
        <v>6508713801</v>
      </c>
      <c r="F750">
        <v>24</v>
      </c>
      <c r="G750">
        <v>2001</v>
      </c>
      <c r="H750" t="s">
        <v>1223</v>
      </c>
      <c r="I750">
        <v>49</v>
      </c>
      <c r="J750" t="s">
        <v>1224</v>
      </c>
      <c r="K750" t="s">
        <v>1225</v>
      </c>
      <c r="L750">
        <v>490604004</v>
      </c>
      <c r="M750">
        <v>1257819</v>
      </c>
      <c r="N750" t="s">
        <v>1226</v>
      </c>
      <c r="O750" t="s">
        <v>1405</v>
      </c>
      <c r="P750">
        <v>1</v>
      </c>
      <c r="Q750" t="s">
        <v>103</v>
      </c>
      <c r="R750">
        <v>1</v>
      </c>
      <c r="S750">
        <v>1</v>
      </c>
      <c r="T750">
        <v>0</v>
      </c>
      <c r="U750" t="s">
        <v>1228</v>
      </c>
      <c r="V750" t="s">
        <v>1406</v>
      </c>
      <c r="W750" t="s">
        <v>1233</v>
      </c>
      <c r="X750">
        <v>0</v>
      </c>
      <c r="Y750" t="s">
        <v>103</v>
      </c>
      <c r="Z750">
        <v>0</v>
      </c>
      <c r="AA750" t="s">
        <v>1228</v>
      </c>
      <c r="AB750" t="s">
        <v>53</v>
      </c>
      <c r="AC750" t="s">
        <v>1231</v>
      </c>
      <c r="AD750">
        <v>101</v>
      </c>
      <c r="AE750" t="s">
        <v>1232</v>
      </c>
      <c r="AF750">
        <v>0</v>
      </c>
      <c r="AG750" s="136">
        <f t="shared" si="11"/>
        <v>0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>
      <c r="A751" t="s">
        <v>46</v>
      </c>
      <c r="B751" t="s">
        <v>47</v>
      </c>
      <c r="C751">
        <v>1000730</v>
      </c>
      <c r="D751" t="s">
        <v>1222</v>
      </c>
      <c r="E751">
        <v>6508713801</v>
      </c>
      <c r="F751">
        <v>25</v>
      </c>
      <c r="G751">
        <v>2001</v>
      </c>
      <c r="H751" t="s">
        <v>1223</v>
      </c>
      <c r="I751">
        <v>49</v>
      </c>
      <c r="J751" t="s">
        <v>1224</v>
      </c>
      <c r="K751" t="s">
        <v>1225</v>
      </c>
      <c r="L751">
        <v>490604004</v>
      </c>
      <c r="M751">
        <v>1257819</v>
      </c>
      <c r="N751" t="s">
        <v>1226</v>
      </c>
      <c r="O751" t="s">
        <v>1405</v>
      </c>
      <c r="P751">
        <v>1</v>
      </c>
      <c r="Q751" t="s">
        <v>103</v>
      </c>
      <c r="R751">
        <v>1</v>
      </c>
      <c r="S751">
        <v>1</v>
      </c>
      <c r="T751">
        <v>0</v>
      </c>
      <c r="U751" t="s">
        <v>1228</v>
      </c>
      <c r="V751" t="s">
        <v>1406</v>
      </c>
      <c r="W751" t="s">
        <v>1233</v>
      </c>
      <c r="X751">
        <v>0</v>
      </c>
      <c r="Y751" t="s">
        <v>103</v>
      </c>
      <c r="Z751">
        <v>0</v>
      </c>
      <c r="AA751" t="s">
        <v>1228</v>
      </c>
      <c r="AB751" t="s">
        <v>53</v>
      </c>
      <c r="AC751" t="s">
        <v>1231</v>
      </c>
      <c r="AD751">
        <v>101</v>
      </c>
      <c r="AE751" t="s">
        <v>1232</v>
      </c>
      <c r="AF751">
        <v>0</v>
      </c>
      <c r="AG751" s="136">
        <f t="shared" si="11"/>
        <v>0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>
      <c r="A752" t="s">
        <v>46</v>
      </c>
      <c r="B752" t="s">
        <v>47</v>
      </c>
      <c r="C752">
        <v>1000730</v>
      </c>
      <c r="D752" t="s">
        <v>1222</v>
      </c>
      <c r="E752">
        <v>6508713801</v>
      </c>
      <c r="F752">
        <v>30</v>
      </c>
      <c r="G752">
        <v>2001</v>
      </c>
      <c r="H752" t="s">
        <v>1223</v>
      </c>
      <c r="I752">
        <v>49</v>
      </c>
      <c r="J752" t="s">
        <v>1224</v>
      </c>
      <c r="K752" t="s">
        <v>1225</v>
      </c>
      <c r="L752">
        <v>490604004</v>
      </c>
      <c r="M752">
        <v>1456676</v>
      </c>
      <c r="N752" t="s">
        <v>1262</v>
      </c>
      <c r="O752" t="s">
        <v>1405</v>
      </c>
      <c r="P752">
        <v>1</v>
      </c>
      <c r="Q752" t="s">
        <v>103</v>
      </c>
      <c r="R752">
        <v>27</v>
      </c>
      <c r="S752">
        <v>1</v>
      </c>
      <c r="T752" s="10">
        <v>4536</v>
      </c>
      <c r="U752" t="s">
        <v>1228</v>
      </c>
      <c r="V752" t="s">
        <v>1406</v>
      </c>
      <c r="W752" t="s">
        <v>1407</v>
      </c>
      <c r="X752">
        <v>1</v>
      </c>
      <c r="Y752" t="s">
        <v>103</v>
      </c>
      <c r="Z752" s="10">
        <v>4536</v>
      </c>
      <c r="AA752" t="s">
        <v>1228</v>
      </c>
      <c r="AB752" t="s">
        <v>53</v>
      </c>
      <c r="AC752" t="s">
        <v>1231</v>
      </c>
      <c r="AD752">
        <v>101</v>
      </c>
      <c r="AE752" t="s">
        <v>1232</v>
      </c>
      <c r="AF752" s="10">
        <v>4536</v>
      </c>
      <c r="AG752" s="136">
        <f t="shared" si="11"/>
        <v>453600</v>
      </c>
      <c r="AH752" s="10">
        <v>4536</v>
      </c>
      <c r="AI752">
        <v>0</v>
      </c>
      <c r="AJ752">
        <v>0</v>
      </c>
      <c r="AK752">
        <v>0</v>
      </c>
      <c r="AL752">
        <v>0</v>
      </c>
    </row>
    <row r="753" spans="1:38">
      <c r="A753" t="s">
        <v>46</v>
      </c>
      <c r="B753" t="s">
        <v>47</v>
      </c>
      <c r="C753">
        <v>1000730</v>
      </c>
      <c r="D753" t="s">
        <v>1222</v>
      </c>
      <c r="E753">
        <v>6508713801</v>
      </c>
      <c r="F753">
        <v>31</v>
      </c>
      <c r="G753">
        <v>2001</v>
      </c>
      <c r="H753" t="s">
        <v>1223</v>
      </c>
      <c r="I753">
        <v>49</v>
      </c>
      <c r="J753" t="s">
        <v>1224</v>
      </c>
      <c r="K753" t="s">
        <v>1225</v>
      </c>
      <c r="L753">
        <v>490604004</v>
      </c>
      <c r="M753">
        <v>1456676</v>
      </c>
      <c r="N753" t="s">
        <v>1262</v>
      </c>
      <c r="O753" t="s">
        <v>1405</v>
      </c>
      <c r="P753">
        <v>1</v>
      </c>
      <c r="Q753" t="s">
        <v>103</v>
      </c>
      <c r="R753">
        <v>1</v>
      </c>
      <c r="S753">
        <v>1</v>
      </c>
      <c r="T753">
        <v>0</v>
      </c>
      <c r="U753" t="s">
        <v>1228</v>
      </c>
      <c r="V753" t="s">
        <v>1406</v>
      </c>
      <c r="W753" t="s">
        <v>1233</v>
      </c>
      <c r="X753">
        <v>0</v>
      </c>
      <c r="Y753" t="s">
        <v>103</v>
      </c>
      <c r="Z753">
        <v>0</v>
      </c>
      <c r="AA753" t="s">
        <v>1228</v>
      </c>
      <c r="AB753" t="s">
        <v>53</v>
      </c>
      <c r="AC753" t="s">
        <v>1231</v>
      </c>
      <c r="AD753">
        <v>101</v>
      </c>
      <c r="AE753" t="s">
        <v>1232</v>
      </c>
      <c r="AF753">
        <v>0</v>
      </c>
      <c r="AG753" s="136">
        <f t="shared" si="11"/>
        <v>0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38">
      <c r="A754" t="s">
        <v>46</v>
      </c>
      <c r="B754" t="s">
        <v>47</v>
      </c>
      <c r="C754">
        <v>1000730</v>
      </c>
      <c r="D754" t="s">
        <v>1222</v>
      </c>
      <c r="E754">
        <v>6508713801</v>
      </c>
      <c r="F754">
        <v>40</v>
      </c>
      <c r="G754">
        <v>2001</v>
      </c>
      <c r="H754" t="s">
        <v>1223</v>
      </c>
      <c r="I754">
        <v>49</v>
      </c>
      <c r="J754" t="s">
        <v>1224</v>
      </c>
      <c r="K754" t="s">
        <v>1225</v>
      </c>
      <c r="L754">
        <v>490604004</v>
      </c>
      <c r="M754">
        <v>1456677</v>
      </c>
      <c r="N754" t="s">
        <v>1265</v>
      </c>
      <c r="O754" t="s">
        <v>1405</v>
      </c>
      <c r="P754">
        <v>1</v>
      </c>
      <c r="Q754" t="s">
        <v>103</v>
      </c>
      <c r="R754">
        <v>27</v>
      </c>
      <c r="S754">
        <v>1</v>
      </c>
      <c r="T754" s="10">
        <v>4536</v>
      </c>
      <c r="U754" t="s">
        <v>1228</v>
      </c>
      <c r="V754" t="s">
        <v>1406</v>
      </c>
      <c r="W754" t="s">
        <v>1407</v>
      </c>
      <c r="X754">
        <v>1</v>
      </c>
      <c r="Y754" t="s">
        <v>103</v>
      </c>
      <c r="Z754" s="10">
        <v>4536</v>
      </c>
      <c r="AA754" t="s">
        <v>1228</v>
      </c>
      <c r="AB754" t="s">
        <v>53</v>
      </c>
      <c r="AC754" t="s">
        <v>1231</v>
      </c>
      <c r="AD754">
        <v>101</v>
      </c>
      <c r="AE754" t="s">
        <v>1232</v>
      </c>
      <c r="AF754" s="10">
        <v>4536</v>
      </c>
      <c r="AG754" s="136">
        <f t="shared" si="11"/>
        <v>453600</v>
      </c>
      <c r="AH754" s="10">
        <v>4536</v>
      </c>
      <c r="AI754">
        <v>0</v>
      </c>
      <c r="AJ754">
        <v>0</v>
      </c>
      <c r="AK754">
        <v>0</v>
      </c>
      <c r="AL754">
        <v>0</v>
      </c>
    </row>
    <row r="755" spans="1:38">
      <c r="A755" t="s">
        <v>46</v>
      </c>
      <c r="B755" t="s">
        <v>47</v>
      </c>
      <c r="C755">
        <v>1000730</v>
      </c>
      <c r="D755" t="s">
        <v>1222</v>
      </c>
      <c r="E755">
        <v>6508713801</v>
      </c>
      <c r="F755">
        <v>41</v>
      </c>
      <c r="G755">
        <v>2001</v>
      </c>
      <c r="H755" t="s">
        <v>1223</v>
      </c>
      <c r="I755">
        <v>49</v>
      </c>
      <c r="J755" t="s">
        <v>1224</v>
      </c>
      <c r="K755" t="s">
        <v>1225</v>
      </c>
      <c r="L755">
        <v>490604004</v>
      </c>
      <c r="M755">
        <v>1456677</v>
      </c>
      <c r="N755" t="s">
        <v>1265</v>
      </c>
      <c r="O755" t="s">
        <v>1405</v>
      </c>
      <c r="P755">
        <v>1</v>
      </c>
      <c r="Q755" t="s">
        <v>103</v>
      </c>
      <c r="R755">
        <v>1</v>
      </c>
      <c r="S755">
        <v>1</v>
      </c>
      <c r="T755">
        <v>0</v>
      </c>
      <c r="U755" t="s">
        <v>1228</v>
      </c>
      <c r="V755" t="s">
        <v>1406</v>
      </c>
      <c r="W755" t="s">
        <v>1233</v>
      </c>
      <c r="X755">
        <v>0</v>
      </c>
      <c r="Y755" t="s">
        <v>103</v>
      </c>
      <c r="Z755">
        <v>0</v>
      </c>
      <c r="AA755" t="s">
        <v>1228</v>
      </c>
      <c r="AB755" t="s">
        <v>53</v>
      </c>
      <c r="AC755" t="s">
        <v>1231</v>
      </c>
      <c r="AD755">
        <v>101</v>
      </c>
      <c r="AE755" t="s">
        <v>1232</v>
      </c>
      <c r="AF755">
        <v>0</v>
      </c>
      <c r="AG755" s="136">
        <f t="shared" si="11"/>
        <v>0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>
      <c r="A756" t="s">
        <v>46</v>
      </c>
      <c r="B756" t="s">
        <v>47</v>
      </c>
      <c r="C756">
        <v>1000730</v>
      </c>
      <c r="D756" t="s">
        <v>1234</v>
      </c>
      <c r="E756">
        <v>6508715203</v>
      </c>
      <c r="F756">
        <v>10</v>
      </c>
      <c r="G756">
        <v>2001</v>
      </c>
      <c r="H756" t="s">
        <v>1223</v>
      </c>
      <c r="I756">
        <v>57</v>
      </c>
      <c r="J756" t="s">
        <v>1224</v>
      </c>
      <c r="K756" t="s">
        <v>1235</v>
      </c>
      <c r="L756">
        <v>570301003</v>
      </c>
      <c r="M756">
        <v>107162</v>
      </c>
      <c r="N756" t="s">
        <v>1236</v>
      </c>
      <c r="O756" t="s">
        <v>1403</v>
      </c>
      <c r="P756">
        <v>3</v>
      </c>
      <c r="Q756" t="s">
        <v>110</v>
      </c>
      <c r="R756">
        <v>14</v>
      </c>
      <c r="S756">
        <v>1</v>
      </c>
      <c r="T756" s="10">
        <v>3451.56</v>
      </c>
      <c r="U756" t="s">
        <v>1228</v>
      </c>
      <c r="V756" t="s">
        <v>1408</v>
      </c>
      <c r="W756" t="s">
        <v>1406</v>
      </c>
      <c r="X756">
        <v>3</v>
      </c>
      <c r="Y756" t="s">
        <v>110</v>
      </c>
      <c r="Z756" s="10">
        <v>3451.56</v>
      </c>
      <c r="AA756" t="s">
        <v>1228</v>
      </c>
      <c r="AB756" t="s">
        <v>53</v>
      </c>
      <c r="AC756" t="s">
        <v>1231</v>
      </c>
      <c r="AD756">
        <v>101</v>
      </c>
      <c r="AE756" t="s">
        <v>1232</v>
      </c>
      <c r="AF756" s="10">
        <v>3451.56</v>
      </c>
      <c r="AG756" s="136">
        <f t="shared" si="11"/>
        <v>345156</v>
      </c>
      <c r="AH756" s="10">
        <v>3451.56</v>
      </c>
      <c r="AI756">
        <v>0</v>
      </c>
      <c r="AJ756">
        <v>0</v>
      </c>
      <c r="AK756">
        <v>0</v>
      </c>
      <c r="AL756">
        <v>0</v>
      </c>
    </row>
    <row r="757" spans="1:38">
      <c r="A757" t="s">
        <v>46</v>
      </c>
      <c r="B757" t="s">
        <v>47</v>
      </c>
      <c r="C757">
        <v>1000730</v>
      </c>
      <c r="D757" t="s">
        <v>1234</v>
      </c>
      <c r="E757">
        <v>6508715203</v>
      </c>
      <c r="F757">
        <v>20</v>
      </c>
      <c r="G757">
        <v>2001</v>
      </c>
      <c r="H757" t="s">
        <v>1223</v>
      </c>
      <c r="I757">
        <v>57</v>
      </c>
      <c r="J757" t="s">
        <v>1224</v>
      </c>
      <c r="K757" t="s">
        <v>1235</v>
      </c>
      <c r="L757">
        <v>570301003</v>
      </c>
      <c r="M757">
        <v>225516</v>
      </c>
      <c r="N757" t="s">
        <v>1238</v>
      </c>
      <c r="O757" t="s">
        <v>1403</v>
      </c>
      <c r="P757">
        <v>1</v>
      </c>
      <c r="Q757" t="s">
        <v>110</v>
      </c>
      <c r="R757">
        <v>21</v>
      </c>
      <c r="S757">
        <v>1</v>
      </c>
      <c r="T757" s="10">
        <v>1504.44</v>
      </c>
      <c r="U757" t="s">
        <v>1228</v>
      </c>
      <c r="V757" t="s">
        <v>1408</v>
      </c>
      <c r="W757" t="s">
        <v>1406</v>
      </c>
      <c r="X757">
        <v>1</v>
      </c>
      <c r="Y757" t="s">
        <v>110</v>
      </c>
      <c r="Z757" s="10">
        <v>1504.44</v>
      </c>
      <c r="AA757" t="s">
        <v>1228</v>
      </c>
      <c r="AB757" t="s">
        <v>53</v>
      </c>
      <c r="AC757" t="s">
        <v>1231</v>
      </c>
      <c r="AD757">
        <v>101</v>
      </c>
      <c r="AE757" t="s">
        <v>1232</v>
      </c>
      <c r="AF757" s="10">
        <v>1504.44</v>
      </c>
      <c r="AG757" s="136">
        <f t="shared" si="11"/>
        <v>150444</v>
      </c>
      <c r="AH757" s="10">
        <v>1504.44</v>
      </c>
      <c r="AI757">
        <v>0</v>
      </c>
      <c r="AJ757">
        <v>0</v>
      </c>
      <c r="AK757">
        <v>0</v>
      </c>
      <c r="AL757">
        <v>0</v>
      </c>
    </row>
    <row r="758" spans="1:38">
      <c r="A758" t="s">
        <v>46</v>
      </c>
      <c r="B758" t="s">
        <v>47</v>
      </c>
      <c r="C758">
        <v>1000730</v>
      </c>
      <c r="D758" t="s">
        <v>1234</v>
      </c>
      <c r="E758">
        <v>6508715203</v>
      </c>
      <c r="F758">
        <v>30</v>
      </c>
      <c r="G758">
        <v>2001</v>
      </c>
      <c r="H758" t="s">
        <v>1223</v>
      </c>
      <c r="I758">
        <v>57</v>
      </c>
      <c r="J758" t="s">
        <v>1224</v>
      </c>
      <c r="K758" t="s">
        <v>1235</v>
      </c>
      <c r="L758">
        <v>570301003</v>
      </c>
      <c r="M758">
        <v>1206928</v>
      </c>
      <c r="N758" t="s">
        <v>389</v>
      </c>
      <c r="O758" t="s">
        <v>1403</v>
      </c>
      <c r="P758">
        <v>36</v>
      </c>
      <c r="Q758" t="s">
        <v>1240</v>
      </c>
      <c r="R758">
        <v>115</v>
      </c>
      <c r="S758">
        <v>1</v>
      </c>
      <c r="T758" s="10">
        <v>30046.46</v>
      </c>
      <c r="U758" t="s">
        <v>1228</v>
      </c>
      <c r="V758" t="s">
        <v>1408</v>
      </c>
      <c r="W758" t="s">
        <v>1406</v>
      </c>
      <c r="X758">
        <v>36</v>
      </c>
      <c r="Y758" t="s">
        <v>1240</v>
      </c>
      <c r="Z758" s="10">
        <v>30046.46</v>
      </c>
      <c r="AA758" t="s">
        <v>1228</v>
      </c>
      <c r="AB758" t="s">
        <v>53</v>
      </c>
      <c r="AC758" t="s">
        <v>1231</v>
      </c>
      <c r="AD758">
        <v>101</v>
      </c>
      <c r="AE758" t="s">
        <v>1232</v>
      </c>
      <c r="AF758" s="10">
        <v>30046.46</v>
      </c>
      <c r="AG758" s="136">
        <f t="shared" si="11"/>
        <v>3004646</v>
      </c>
      <c r="AH758" s="10">
        <v>30046.46</v>
      </c>
      <c r="AI758">
        <v>0</v>
      </c>
      <c r="AJ758">
        <v>0</v>
      </c>
      <c r="AK758">
        <v>0</v>
      </c>
      <c r="AL758">
        <v>0</v>
      </c>
    </row>
    <row r="759" spans="1:38">
      <c r="A759" t="s">
        <v>46</v>
      </c>
      <c r="B759" t="s">
        <v>47</v>
      </c>
      <c r="C759">
        <v>1000730</v>
      </c>
      <c r="D759" t="s">
        <v>1234</v>
      </c>
      <c r="E759">
        <v>6508715203</v>
      </c>
      <c r="F759">
        <v>40</v>
      </c>
      <c r="G759">
        <v>2001</v>
      </c>
      <c r="H759" t="s">
        <v>1223</v>
      </c>
      <c r="I759">
        <v>57</v>
      </c>
      <c r="J759" t="s">
        <v>1224</v>
      </c>
      <c r="K759" t="s">
        <v>1235</v>
      </c>
      <c r="L759">
        <v>570301003</v>
      </c>
      <c r="M759">
        <v>1206929</v>
      </c>
      <c r="N759" t="s">
        <v>390</v>
      </c>
      <c r="O759" t="s">
        <v>1403</v>
      </c>
      <c r="P759">
        <v>25</v>
      </c>
      <c r="Q759" t="s">
        <v>1240</v>
      </c>
      <c r="R759">
        <v>48</v>
      </c>
      <c r="S759">
        <v>1</v>
      </c>
      <c r="T759" s="10">
        <v>16508.16</v>
      </c>
      <c r="U759" t="s">
        <v>1228</v>
      </c>
      <c r="V759" t="s">
        <v>1408</v>
      </c>
      <c r="W759" t="s">
        <v>1406</v>
      </c>
      <c r="X759">
        <v>25</v>
      </c>
      <c r="Y759" t="s">
        <v>1240</v>
      </c>
      <c r="Z759" s="10">
        <v>16508.16</v>
      </c>
      <c r="AA759" t="s">
        <v>1228</v>
      </c>
      <c r="AB759" t="s">
        <v>53</v>
      </c>
      <c r="AC759" t="s">
        <v>1231</v>
      </c>
      <c r="AD759">
        <v>101</v>
      </c>
      <c r="AE759" t="s">
        <v>1232</v>
      </c>
      <c r="AF759" s="10">
        <v>16508.16</v>
      </c>
      <c r="AG759" s="136">
        <f t="shared" si="11"/>
        <v>1650816</v>
      </c>
      <c r="AH759" s="10">
        <v>16508.16</v>
      </c>
      <c r="AI759">
        <v>0</v>
      </c>
      <c r="AJ759">
        <v>0</v>
      </c>
      <c r="AK759">
        <v>0</v>
      </c>
      <c r="AL759">
        <v>0</v>
      </c>
    </row>
    <row r="760" spans="1:38">
      <c r="A760" t="s">
        <v>46</v>
      </c>
      <c r="B760" t="s">
        <v>47</v>
      </c>
      <c r="C760">
        <v>1000730</v>
      </c>
      <c r="D760" t="s">
        <v>1234</v>
      </c>
      <c r="E760">
        <v>6508715203</v>
      </c>
      <c r="F760">
        <v>50</v>
      </c>
      <c r="G760">
        <v>2001</v>
      </c>
      <c r="H760" t="s">
        <v>1223</v>
      </c>
      <c r="I760">
        <v>57</v>
      </c>
      <c r="J760" t="s">
        <v>1224</v>
      </c>
      <c r="K760" t="s">
        <v>1235</v>
      </c>
      <c r="L760">
        <v>570301003</v>
      </c>
      <c r="M760">
        <v>1206930</v>
      </c>
      <c r="N760" t="s">
        <v>391</v>
      </c>
      <c r="O760" t="s">
        <v>1403</v>
      </c>
      <c r="P760">
        <v>7</v>
      </c>
      <c r="Q760" t="s">
        <v>1240</v>
      </c>
      <c r="R760">
        <v>95</v>
      </c>
      <c r="S760">
        <v>1</v>
      </c>
      <c r="T760" s="10">
        <v>6000.96</v>
      </c>
      <c r="U760" t="s">
        <v>1228</v>
      </c>
      <c r="V760" t="s">
        <v>1408</v>
      </c>
      <c r="W760" t="s">
        <v>1406</v>
      </c>
      <c r="X760">
        <v>7</v>
      </c>
      <c r="Y760" t="s">
        <v>1240</v>
      </c>
      <c r="Z760" s="10">
        <v>6000.96</v>
      </c>
      <c r="AA760" t="s">
        <v>1228</v>
      </c>
      <c r="AB760" t="s">
        <v>53</v>
      </c>
      <c r="AC760" t="s">
        <v>1231</v>
      </c>
      <c r="AD760">
        <v>101</v>
      </c>
      <c r="AE760" t="s">
        <v>1232</v>
      </c>
      <c r="AF760" s="10">
        <v>6000.96</v>
      </c>
      <c r="AG760" s="136">
        <f t="shared" si="11"/>
        <v>600096</v>
      </c>
      <c r="AH760" s="10">
        <v>6000.96</v>
      </c>
      <c r="AI760">
        <v>0</v>
      </c>
      <c r="AJ760">
        <v>0</v>
      </c>
      <c r="AK760">
        <v>0</v>
      </c>
      <c r="AL760">
        <v>0</v>
      </c>
    </row>
    <row r="761" spans="1:38">
      <c r="A761" t="s">
        <v>46</v>
      </c>
      <c r="B761" t="s">
        <v>47</v>
      </c>
      <c r="C761">
        <v>1000730</v>
      </c>
      <c r="D761" t="s">
        <v>1234</v>
      </c>
      <c r="E761">
        <v>6508715203</v>
      </c>
      <c r="F761">
        <v>60</v>
      </c>
      <c r="G761">
        <v>2001</v>
      </c>
      <c r="H761" t="s">
        <v>1223</v>
      </c>
      <c r="I761">
        <v>57</v>
      </c>
      <c r="J761" t="s">
        <v>1224</v>
      </c>
      <c r="K761" t="s">
        <v>1235</v>
      </c>
      <c r="L761">
        <v>570301003</v>
      </c>
      <c r="M761">
        <v>1206931</v>
      </c>
      <c r="N761" t="s">
        <v>385</v>
      </c>
      <c r="O761" t="s">
        <v>1403</v>
      </c>
      <c r="P761">
        <v>21</v>
      </c>
      <c r="Q761" t="s">
        <v>1240</v>
      </c>
      <c r="R761">
        <v>48</v>
      </c>
      <c r="S761">
        <v>1</v>
      </c>
      <c r="T761" s="10">
        <v>12415.33</v>
      </c>
      <c r="U761" t="s">
        <v>1228</v>
      </c>
      <c r="V761" t="s">
        <v>1408</v>
      </c>
      <c r="W761" t="s">
        <v>1406</v>
      </c>
      <c r="X761">
        <v>21</v>
      </c>
      <c r="Y761" t="s">
        <v>1240</v>
      </c>
      <c r="Z761" s="10">
        <v>12415.33</v>
      </c>
      <c r="AA761" t="s">
        <v>1228</v>
      </c>
      <c r="AB761" t="s">
        <v>53</v>
      </c>
      <c r="AC761" t="s">
        <v>1231</v>
      </c>
      <c r="AD761">
        <v>101</v>
      </c>
      <c r="AE761" t="s">
        <v>1232</v>
      </c>
      <c r="AF761" s="10">
        <v>12415.33</v>
      </c>
      <c r="AG761" s="136">
        <f t="shared" si="11"/>
        <v>1241533</v>
      </c>
      <c r="AH761" s="10">
        <v>12415.33</v>
      </c>
      <c r="AI761">
        <v>0</v>
      </c>
      <c r="AJ761">
        <v>0</v>
      </c>
      <c r="AK761">
        <v>0</v>
      </c>
      <c r="AL761">
        <v>0</v>
      </c>
    </row>
    <row r="762" spans="1:38">
      <c r="A762" t="s">
        <v>46</v>
      </c>
      <c r="B762" t="s">
        <v>47</v>
      </c>
      <c r="C762">
        <v>1000730</v>
      </c>
      <c r="D762" t="s">
        <v>1234</v>
      </c>
      <c r="E762">
        <v>6508715203</v>
      </c>
      <c r="F762">
        <v>70</v>
      </c>
      <c r="G762">
        <v>2001</v>
      </c>
      <c r="H762" t="s">
        <v>1223</v>
      </c>
      <c r="I762">
        <v>57</v>
      </c>
      <c r="J762" t="s">
        <v>1224</v>
      </c>
      <c r="K762" t="s">
        <v>1235</v>
      </c>
      <c r="L762">
        <v>570301003</v>
      </c>
      <c r="M762">
        <v>1206932</v>
      </c>
      <c r="N762" t="s">
        <v>386</v>
      </c>
      <c r="O762" t="s">
        <v>1403</v>
      </c>
      <c r="P762">
        <v>13</v>
      </c>
      <c r="Q762" t="s">
        <v>1240</v>
      </c>
      <c r="R762">
        <v>50</v>
      </c>
      <c r="S762">
        <v>1</v>
      </c>
      <c r="T762" s="10">
        <v>7968.48</v>
      </c>
      <c r="U762" t="s">
        <v>1228</v>
      </c>
      <c r="V762" t="s">
        <v>1408</v>
      </c>
      <c r="W762" t="s">
        <v>1406</v>
      </c>
      <c r="X762">
        <v>13</v>
      </c>
      <c r="Y762" t="s">
        <v>1240</v>
      </c>
      <c r="Z762" s="10">
        <v>7968.48</v>
      </c>
      <c r="AA762" t="s">
        <v>1228</v>
      </c>
      <c r="AB762" t="s">
        <v>53</v>
      </c>
      <c r="AC762" t="s">
        <v>1231</v>
      </c>
      <c r="AD762">
        <v>101</v>
      </c>
      <c r="AE762" t="s">
        <v>1232</v>
      </c>
      <c r="AF762" s="10">
        <v>7968.48</v>
      </c>
      <c r="AG762" s="136">
        <f t="shared" si="11"/>
        <v>796848</v>
      </c>
      <c r="AH762" s="10">
        <v>7968.48</v>
      </c>
      <c r="AI762">
        <v>0</v>
      </c>
      <c r="AJ762">
        <v>0</v>
      </c>
      <c r="AK762">
        <v>0</v>
      </c>
      <c r="AL762">
        <v>0</v>
      </c>
    </row>
    <row r="763" spans="1:38">
      <c r="A763" t="s">
        <v>46</v>
      </c>
      <c r="B763" t="s">
        <v>47</v>
      </c>
      <c r="C763">
        <v>1000730</v>
      </c>
      <c r="D763" t="s">
        <v>1234</v>
      </c>
      <c r="E763">
        <v>6508715203</v>
      </c>
      <c r="F763">
        <v>80</v>
      </c>
      <c r="G763">
        <v>2001</v>
      </c>
      <c r="H763" t="s">
        <v>1223</v>
      </c>
      <c r="I763">
        <v>57</v>
      </c>
      <c r="J763" t="s">
        <v>1224</v>
      </c>
      <c r="K763" t="s">
        <v>1235</v>
      </c>
      <c r="L763">
        <v>570301003</v>
      </c>
      <c r="M763">
        <v>1206933</v>
      </c>
      <c r="N763" t="s">
        <v>387</v>
      </c>
      <c r="O763" t="s">
        <v>1403</v>
      </c>
      <c r="P763">
        <v>10</v>
      </c>
      <c r="Q763" t="s">
        <v>1240</v>
      </c>
      <c r="R763">
        <v>176</v>
      </c>
      <c r="S763">
        <v>1</v>
      </c>
      <c r="T763" s="10">
        <v>8312.83</v>
      </c>
      <c r="U763" t="s">
        <v>1228</v>
      </c>
      <c r="V763" t="s">
        <v>1408</v>
      </c>
      <c r="W763" t="s">
        <v>1406</v>
      </c>
      <c r="X763">
        <v>10</v>
      </c>
      <c r="Y763" t="s">
        <v>1240</v>
      </c>
      <c r="Z763" s="10">
        <v>8312.83</v>
      </c>
      <c r="AA763" t="s">
        <v>1228</v>
      </c>
      <c r="AB763" t="s">
        <v>53</v>
      </c>
      <c r="AC763" t="s">
        <v>1231</v>
      </c>
      <c r="AD763">
        <v>101</v>
      </c>
      <c r="AE763" t="s">
        <v>1232</v>
      </c>
      <c r="AF763" s="10">
        <v>8312.83</v>
      </c>
      <c r="AG763" s="136">
        <f t="shared" si="11"/>
        <v>831283</v>
      </c>
      <c r="AH763" s="10">
        <v>8312.83</v>
      </c>
      <c r="AI763">
        <v>0</v>
      </c>
      <c r="AJ763">
        <v>0</v>
      </c>
      <c r="AK763">
        <v>0</v>
      </c>
      <c r="AL763">
        <v>0</v>
      </c>
    </row>
    <row r="764" spans="1:38">
      <c r="A764" t="s">
        <v>46</v>
      </c>
      <c r="B764" t="s">
        <v>47</v>
      </c>
      <c r="C764">
        <v>1000730</v>
      </c>
      <c r="D764" t="s">
        <v>1234</v>
      </c>
      <c r="E764">
        <v>6508715203</v>
      </c>
      <c r="F764">
        <v>90</v>
      </c>
      <c r="G764">
        <v>2001</v>
      </c>
      <c r="H764" t="s">
        <v>1223</v>
      </c>
      <c r="I764">
        <v>57</v>
      </c>
      <c r="J764" t="s">
        <v>1224</v>
      </c>
      <c r="K764" t="s">
        <v>1235</v>
      </c>
      <c r="L764">
        <v>570301003</v>
      </c>
      <c r="M764">
        <v>1252549</v>
      </c>
      <c r="N764" t="s">
        <v>1248</v>
      </c>
      <c r="O764" t="s">
        <v>1403</v>
      </c>
      <c r="P764">
        <v>5</v>
      </c>
      <c r="Q764" t="s">
        <v>1240</v>
      </c>
      <c r="R764">
        <v>35</v>
      </c>
      <c r="S764">
        <v>1</v>
      </c>
      <c r="T764" s="10">
        <v>7078.75</v>
      </c>
      <c r="U764" t="s">
        <v>1228</v>
      </c>
      <c r="V764" t="s">
        <v>1408</v>
      </c>
      <c r="W764" t="s">
        <v>1406</v>
      </c>
      <c r="X764">
        <v>5</v>
      </c>
      <c r="Y764" t="s">
        <v>1240</v>
      </c>
      <c r="Z764" s="10">
        <v>7078.75</v>
      </c>
      <c r="AA764" t="s">
        <v>1228</v>
      </c>
      <c r="AB764" t="s">
        <v>53</v>
      </c>
      <c r="AC764" t="s">
        <v>1231</v>
      </c>
      <c r="AD764">
        <v>101</v>
      </c>
      <c r="AE764" t="s">
        <v>1232</v>
      </c>
      <c r="AF764" s="10">
        <v>7078.75</v>
      </c>
      <c r="AG764" s="136">
        <f t="shared" si="11"/>
        <v>707875</v>
      </c>
      <c r="AH764" s="10">
        <v>7078.75</v>
      </c>
      <c r="AI764">
        <v>0</v>
      </c>
      <c r="AJ764">
        <v>0</v>
      </c>
      <c r="AK764">
        <v>0</v>
      </c>
      <c r="AL764">
        <v>0</v>
      </c>
    </row>
    <row r="765" spans="1:38">
      <c r="A765" t="s">
        <v>46</v>
      </c>
      <c r="B765" t="s">
        <v>47</v>
      </c>
      <c r="C765">
        <v>1000730</v>
      </c>
      <c r="D765" t="s">
        <v>1234</v>
      </c>
      <c r="E765">
        <v>6508723870</v>
      </c>
      <c r="F765">
        <v>10</v>
      </c>
      <c r="G765">
        <v>2001</v>
      </c>
      <c r="H765" t="s">
        <v>1223</v>
      </c>
      <c r="I765">
        <v>57</v>
      </c>
      <c r="J765" t="s">
        <v>1224</v>
      </c>
      <c r="K765" t="s">
        <v>1235</v>
      </c>
      <c r="L765">
        <v>570301003</v>
      </c>
      <c r="M765">
        <v>225516</v>
      </c>
      <c r="N765" t="s">
        <v>1238</v>
      </c>
      <c r="O765" t="s">
        <v>1406</v>
      </c>
      <c r="P765">
        <v>1</v>
      </c>
      <c r="Q765" t="s">
        <v>110</v>
      </c>
      <c r="R765">
        <v>21</v>
      </c>
      <c r="S765">
        <v>1</v>
      </c>
      <c r="T765" s="10">
        <v>1504.44</v>
      </c>
      <c r="U765" t="s">
        <v>1228</v>
      </c>
      <c r="V765" t="s">
        <v>1409</v>
      </c>
      <c r="W765" t="s">
        <v>1410</v>
      </c>
      <c r="X765">
        <v>1</v>
      </c>
      <c r="Y765" t="s">
        <v>110</v>
      </c>
      <c r="Z765" s="10">
        <v>1504.44</v>
      </c>
      <c r="AA765" t="s">
        <v>1228</v>
      </c>
      <c r="AB765" t="s">
        <v>53</v>
      </c>
      <c r="AC765" t="s">
        <v>1231</v>
      </c>
      <c r="AD765">
        <v>101</v>
      </c>
      <c r="AE765" t="s">
        <v>1232</v>
      </c>
      <c r="AF765" s="10">
        <v>1504.44</v>
      </c>
      <c r="AG765" s="136">
        <f t="shared" si="11"/>
        <v>150444</v>
      </c>
      <c r="AH765" s="10">
        <v>1504.44</v>
      </c>
      <c r="AI765">
        <v>0</v>
      </c>
      <c r="AJ765">
        <v>0</v>
      </c>
      <c r="AK765">
        <v>0</v>
      </c>
      <c r="AL765">
        <v>0</v>
      </c>
    </row>
    <row r="766" spans="1:38">
      <c r="A766" t="s">
        <v>46</v>
      </c>
      <c r="B766" t="s">
        <v>47</v>
      </c>
      <c r="C766">
        <v>1000730</v>
      </c>
      <c r="D766" t="s">
        <v>1234</v>
      </c>
      <c r="E766">
        <v>6508723870</v>
      </c>
      <c r="F766">
        <v>20</v>
      </c>
      <c r="G766">
        <v>2001</v>
      </c>
      <c r="H766" t="s">
        <v>1223</v>
      </c>
      <c r="I766">
        <v>57</v>
      </c>
      <c r="J766" t="s">
        <v>1224</v>
      </c>
      <c r="K766" t="s">
        <v>1235</v>
      </c>
      <c r="L766">
        <v>570301003</v>
      </c>
      <c r="M766">
        <v>1206928</v>
      </c>
      <c r="N766" t="s">
        <v>389</v>
      </c>
      <c r="O766" t="s">
        <v>1406</v>
      </c>
      <c r="P766">
        <v>30</v>
      </c>
      <c r="Q766" t="s">
        <v>1240</v>
      </c>
      <c r="R766">
        <v>115</v>
      </c>
      <c r="S766">
        <v>1</v>
      </c>
      <c r="T766" s="10">
        <v>25038.720000000001</v>
      </c>
      <c r="U766" t="s">
        <v>1228</v>
      </c>
      <c r="V766" t="s">
        <v>1409</v>
      </c>
      <c r="W766" t="s">
        <v>1410</v>
      </c>
      <c r="X766">
        <v>30</v>
      </c>
      <c r="Y766" t="s">
        <v>1240</v>
      </c>
      <c r="Z766" s="10">
        <v>25038.720000000001</v>
      </c>
      <c r="AA766" t="s">
        <v>1228</v>
      </c>
      <c r="AB766" t="s">
        <v>53</v>
      </c>
      <c r="AC766" t="s">
        <v>1231</v>
      </c>
      <c r="AD766">
        <v>101</v>
      </c>
      <c r="AE766" t="s">
        <v>1232</v>
      </c>
      <c r="AF766" s="10">
        <v>25038.720000000001</v>
      </c>
      <c r="AG766" s="136">
        <f t="shared" si="11"/>
        <v>2503872</v>
      </c>
      <c r="AH766" s="10">
        <v>25038.720000000001</v>
      </c>
      <c r="AI766">
        <v>0</v>
      </c>
      <c r="AJ766">
        <v>0</v>
      </c>
      <c r="AK766">
        <v>0</v>
      </c>
      <c r="AL766">
        <v>0</v>
      </c>
    </row>
    <row r="767" spans="1:38">
      <c r="A767" t="s">
        <v>46</v>
      </c>
      <c r="B767" t="s">
        <v>47</v>
      </c>
      <c r="C767">
        <v>1000730</v>
      </c>
      <c r="D767" t="s">
        <v>1234</v>
      </c>
      <c r="E767">
        <v>6508723870</v>
      </c>
      <c r="F767">
        <v>30</v>
      </c>
      <c r="G767">
        <v>2001</v>
      </c>
      <c r="H767" t="s">
        <v>1223</v>
      </c>
      <c r="I767">
        <v>57</v>
      </c>
      <c r="J767" t="s">
        <v>1224</v>
      </c>
      <c r="K767" t="s">
        <v>1235</v>
      </c>
      <c r="L767">
        <v>570301003</v>
      </c>
      <c r="M767">
        <v>1206929</v>
      </c>
      <c r="N767" t="s">
        <v>390</v>
      </c>
      <c r="O767" t="s">
        <v>1406</v>
      </c>
      <c r="P767">
        <v>19</v>
      </c>
      <c r="Q767" t="s">
        <v>1240</v>
      </c>
      <c r="R767">
        <v>48</v>
      </c>
      <c r="S767">
        <v>1</v>
      </c>
      <c r="T767" s="10">
        <v>12546.2</v>
      </c>
      <c r="U767" t="s">
        <v>1228</v>
      </c>
      <c r="V767" t="s">
        <v>1409</v>
      </c>
      <c r="W767" t="s">
        <v>1410</v>
      </c>
      <c r="X767">
        <v>19</v>
      </c>
      <c r="Y767" t="s">
        <v>1240</v>
      </c>
      <c r="Z767" s="10">
        <v>12546.2</v>
      </c>
      <c r="AA767" t="s">
        <v>1228</v>
      </c>
      <c r="AB767" t="s">
        <v>53</v>
      </c>
      <c r="AC767" t="s">
        <v>1231</v>
      </c>
      <c r="AD767">
        <v>101</v>
      </c>
      <c r="AE767" t="s">
        <v>1232</v>
      </c>
      <c r="AF767" s="10">
        <v>12546.2</v>
      </c>
      <c r="AG767" s="136">
        <f t="shared" si="11"/>
        <v>1254620</v>
      </c>
      <c r="AH767" s="10">
        <v>12546.2</v>
      </c>
      <c r="AI767">
        <v>0</v>
      </c>
      <c r="AJ767">
        <v>0</v>
      </c>
      <c r="AK767">
        <v>0</v>
      </c>
      <c r="AL767">
        <v>0</v>
      </c>
    </row>
    <row r="768" spans="1:38">
      <c r="A768" t="s">
        <v>46</v>
      </c>
      <c r="B768" t="s">
        <v>47</v>
      </c>
      <c r="C768">
        <v>1000730</v>
      </c>
      <c r="D768" t="s">
        <v>1234</v>
      </c>
      <c r="E768">
        <v>6508723870</v>
      </c>
      <c r="F768">
        <v>40</v>
      </c>
      <c r="G768">
        <v>2001</v>
      </c>
      <c r="H768" t="s">
        <v>1223</v>
      </c>
      <c r="I768">
        <v>57</v>
      </c>
      <c r="J768" t="s">
        <v>1224</v>
      </c>
      <c r="K768" t="s">
        <v>1235</v>
      </c>
      <c r="L768">
        <v>570301003</v>
      </c>
      <c r="M768">
        <v>1206930</v>
      </c>
      <c r="N768" t="s">
        <v>391</v>
      </c>
      <c r="O768" t="s">
        <v>1406</v>
      </c>
      <c r="P768">
        <v>7</v>
      </c>
      <c r="Q768" t="s">
        <v>1240</v>
      </c>
      <c r="R768">
        <v>95</v>
      </c>
      <c r="S768">
        <v>1</v>
      </c>
      <c r="T768" s="10">
        <v>6000.96</v>
      </c>
      <c r="U768" t="s">
        <v>1228</v>
      </c>
      <c r="V768" t="s">
        <v>1409</v>
      </c>
      <c r="W768" t="s">
        <v>1410</v>
      </c>
      <c r="X768">
        <v>7</v>
      </c>
      <c r="Y768" t="s">
        <v>1240</v>
      </c>
      <c r="Z768" s="10">
        <v>6000.96</v>
      </c>
      <c r="AA768" t="s">
        <v>1228</v>
      </c>
      <c r="AB768" t="s">
        <v>53</v>
      </c>
      <c r="AC768" t="s">
        <v>1231</v>
      </c>
      <c r="AD768">
        <v>101</v>
      </c>
      <c r="AE768" t="s">
        <v>1232</v>
      </c>
      <c r="AF768" s="10">
        <v>6000.96</v>
      </c>
      <c r="AG768" s="136">
        <f t="shared" si="11"/>
        <v>600096</v>
      </c>
      <c r="AH768" s="10">
        <v>6000.96</v>
      </c>
      <c r="AI768">
        <v>0</v>
      </c>
      <c r="AJ768">
        <v>0</v>
      </c>
      <c r="AK768">
        <v>0</v>
      </c>
      <c r="AL768">
        <v>0</v>
      </c>
    </row>
    <row r="769" spans="1:38">
      <c r="A769" t="s">
        <v>46</v>
      </c>
      <c r="B769" t="s">
        <v>47</v>
      </c>
      <c r="C769">
        <v>1000730</v>
      </c>
      <c r="D769" t="s">
        <v>1234</v>
      </c>
      <c r="E769">
        <v>6508723870</v>
      </c>
      <c r="F769">
        <v>50</v>
      </c>
      <c r="G769">
        <v>2001</v>
      </c>
      <c r="H769" t="s">
        <v>1223</v>
      </c>
      <c r="I769">
        <v>57</v>
      </c>
      <c r="J769" t="s">
        <v>1224</v>
      </c>
      <c r="K769" t="s">
        <v>1235</v>
      </c>
      <c r="L769">
        <v>570301003</v>
      </c>
      <c r="M769">
        <v>1206931</v>
      </c>
      <c r="N769" t="s">
        <v>385</v>
      </c>
      <c r="O769" t="s">
        <v>1406</v>
      </c>
      <c r="P769">
        <v>19</v>
      </c>
      <c r="Q769" t="s">
        <v>1240</v>
      </c>
      <c r="R769">
        <v>48</v>
      </c>
      <c r="S769">
        <v>1</v>
      </c>
      <c r="T769" s="10">
        <v>11232.92</v>
      </c>
      <c r="U769" t="s">
        <v>1228</v>
      </c>
      <c r="V769" t="s">
        <v>1409</v>
      </c>
      <c r="W769" t="s">
        <v>1410</v>
      </c>
      <c r="X769">
        <v>19</v>
      </c>
      <c r="Y769" t="s">
        <v>1240</v>
      </c>
      <c r="Z769" s="10">
        <v>11232.92</v>
      </c>
      <c r="AA769" t="s">
        <v>1228</v>
      </c>
      <c r="AB769" t="s">
        <v>53</v>
      </c>
      <c r="AC769" t="s">
        <v>1231</v>
      </c>
      <c r="AD769">
        <v>101</v>
      </c>
      <c r="AE769" t="s">
        <v>1232</v>
      </c>
      <c r="AF769" s="10">
        <v>11232.92</v>
      </c>
      <c r="AG769" s="136">
        <f t="shared" si="11"/>
        <v>1123292</v>
      </c>
      <c r="AH769" s="10">
        <v>11232.92</v>
      </c>
      <c r="AI769">
        <v>0</v>
      </c>
      <c r="AJ769">
        <v>0</v>
      </c>
      <c r="AK769">
        <v>0</v>
      </c>
      <c r="AL769">
        <v>0</v>
      </c>
    </row>
    <row r="770" spans="1:38">
      <c r="A770" t="s">
        <v>46</v>
      </c>
      <c r="B770" t="s">
        <v>47</v>
      </c>
      <c r="C770">
        <v>1000730</v>
      </c>
      <c r="D770" t="s">
        <v>1234</v>
      </c>
      <c r="E770">
        <v>6508723870</v>
      </c>
      <c r="F770">
        <v>60</v>
      </c>
      <c r="G770">
        <v>2001</v>
      </c>
      <c r="H770" t="s">
        <v>1223</v>
      </c>
      <c r="I770">
        <v>57</v>
      </c>
      <c r="J770" t="s">
        <v>1224</v>
      </c>
      <c r="K770" t="s">
        <v>1235</v>
      </c>
      <c r="L770">
        <v>570301003</v>
      </c>
      <c r="M770">
        <v>1206932</v>
      </c>
      <c r="N770" t="s">
        <v>386</v>
      </c>
      <c r="O770" t="s">
        <v>1406</v>
      </c>
      <c r="P770">
        <v>19</v>
      </c>
      <c r="Q770" t="s">
        <v>1240</v>
      </c>
      <c r="R770">
        <v>50</v>
      </c>
      <c r="S770">
        <v>1</v>
      </c>
      <c r="T770" s="10">
        <v>11646.24</v>
      </c>
      <c r="U770" t="s">
        <v>1228</v>
      </c>
      <c r="V770" t="s">
        <v>1409</v>
      </c>
      <c r="W770" t="s">
        <v>1410</v>
      </c>
      <c r="X770">
        <v>19</v>
      </c>
      <c r="Y770" t="s">
        <v>1240</v>
      </c>
      <c r="Z770" s="10">
        <v>11646.24</v>
      </c>
      <c r="AA770" t="s">
        <v>1228</v>
      </c>
      <c r="AB770" t="s">
        <v>53</v>
      </c>
      <c r="AC770" t="s">
        <v>1231</v>
      </c>
      <c r="AD770">
        <v>101</v>
      </c>
      <c r="AE770" t="s">
        <v>1232</v>
      </c>
      <c r="AF770" s="10">
        <v>11646.24</v>
      </c>
      <c r="AG770" s="136">
        <f t="shared" si="11"/>
        <v>1164624</v>
      </c>
      <c r="AH770" s="10">
        <v>11646.24</v>
      </c>
      <c r="AI770">
        <v>0</v>
      </c>
      <c r="AJ770">
        <v>0</v>
      </c>
      <c r="AK770">
        <v>0</v>
      </c>
      <c r="AL770">
        <v>0</v>
      </c>
    </row>
    <row r="771" spans="1:38">
      <c r="A771" t="s">
        <v>46</v>
      </c>
      <c r="B771" t="s">
        <v>47</v>
      </c>
      <c r="C771">
        <v>1000730</v>
      </c>
      <c r="D771" t="s">
        <v>1234</v>
      </c>
      <c r="E771">
        <v>6508723870</v>
      </c>
      <c r="F771">
        <v>70</v>
      </c>
      <c r="G771">
        <v>2001</v>
      </c>
      <c r="H771" t="s">
        <v>1223</v>
      </c>
      <c r="I771">
        <v>57</v>
      </c>
      <c r="J771" t="s">
        <v>1224</v>
      </c>
      <c r="K771" t="s">
        <v>1235</v>
      </c>
      <c r="L771">
        <v>570301003</v>
      </c>
      <c r="M771">
        <v>1206933</v>
      </c>
      <c r="N771" t="s">
        <v>387</v>
      </c>
      <c r="O771" t="s">
        <v>1406</v>
      </c>
      <c r="P771">
        <v>11</v>
      </c>
      <c r="Q771" t="s">
        <v>1240</v>
      </c>
      <c r="R771">
        <v>176</v>
      </c>
      <c r="S771">
        <v>1</v>
      </c>
      <c r="T771" s="10">
        <v>9144.1200000000008</v>
      </c>
      <c r="U771" t="s">
        <v>1228</v>
      </c>
      <c r="V771" t="s">
        <v>1409</v>
      </c>
      <c r="W771" t="s">
        <v>1410</v>
      </c>
      <c r="X771">
        <v>11</v>
      </c>
      <c r="Y771" t="s">
        <v>1240</v>
      </c>
      <c r="Z771" s="10">
        <v>9144.1200000000008</v>
      </c>
      <c r="AA771" t="s">
        <v>1228</v>
      </c>
      <c r="AB771" t="s">
        <v>53</v>
      </c>
      <c r="AC771" t="s">
        <v>1231</v>
      </c>
      <c r="AD771">
        <v>101</v>
      </c>
      <c r="AE771" t="s">
        <v>1232</v>
      </c>
      <c r="AF771" s="10">
        <v>9144.1200000000008</v>
      </c>
      <c r="AG771" s="136">
        <f t="shared" ref="AG771:AG834" si="12">+AF771*100</f>
        <v>914412.00000000012</v>
      </c>
      <c r="AH771" s="10">
        <v>9144.1200000000008</v>
      </c>
      <c r="AI771">
        <v>0</v>
      </c>
      <c r="AJ771">
        <v>0</v>
      </c>
      <c r="AK771">
        <v>0</v>
      </c>
      <c r="AL771">
        <v>0</v>
      </c>
    </row>
    <row r="772" spans="1:38">
      <c r="A772" t="s">
        <v>46</v>
      </c>
      <c r="B772" t="s">
        <v>47</v>
      </c>
      <c r="C772">
        <v>1000730</v>
      </c>
      <c r="D772" t="s">
        <v>1234</v>
      </c>
      <c r="E772">
        <v>6508723870</v>
      </c>
      <c r="F772">
        <v>80</v>
      </c>
      <c r="G772">
        <v>2001</v>
      </c>
      <c r="H772" t="s">
        <v>1223</v>
      </c>
      <c r="I772">
        <v>57</v>
      </c>
      <c r="J772" t="s">
        <v>1224</v>
      </c>
      <c r="K772" t="s">
        <v>1235</v>
      </c>
      <c r="L772">
        <v>570301003</v>
      </c>
      <c r="M772">
        <v>1252545</v>
      </c>
      <c r="N772" t="s">
        <v>1284</v>
      </c>
      <c r="O772" t="s">
        <v>1406</v>
      </c>
      <c r="P772">
        <v>1</v>
      </c>
      <c r="Q772" t="s">
        <v>1240</v>
      </c>
      <c r="R772">
        <v>30</v>
      </c>
      <c r="S772">
        <v>1</v>
      </c>
      <c r="T772" s="10">
        <v>1726.5</v>
      </c>
      <c r="U772" t="s">
        <v>1228</v>
      </c>
      <c r="V772" t="s">
        <v>1409</v>
      </c>
      <c r="W772" t="s">
        <v>1410</v>
      </c>
      <c r="X772">
        <v>1</v>
      </c>
      <c r="Y772" t="s">
        <v>1240</v>
      </c>
      <c r="Z772" s="10">
        <v>1726.5</v>
      </c>
      <c r="AA772" t="s">
        <v>1228</v>
      </c>
      <c r="AB772" t="s">
        <v>53</v>
      </c>
      <c r="AC772" t="s">
        <v>1231</v>
      </c>
      <c r="AD772">
        <v>101</v>
      </c>
      <c r="AE772" t="s">
        <v>1232</v>
      </c>
      <c r="AF772" s="10">
        <v>1726.5</v>
      </c>
      <c r="AG772" s="136">
        <f t="shared" si="12"/>
        <v>172650</v>
      </c>
      <c r="AH772" s="10">
        <v>1726.5</v>
      </c>
      <c r="AI772">
        <v>0</v>
      </c>
      <c r="AJ772">
        <v>0</v>
      </c>
      <c r="AK772">
        <v>0</v>
      </c>
      <c r="AL772">
        <v>0</v>
      </c>
    </row>
    <row r="773" spans="1:38">
      <c r="A773" t="s">
        <v>46</v>
      </c>
      <c r="B773" t="s">
        <v>47</v>
      </c>
      <c r="C773">
        <v>1000730</v>
      </c>
      <c r="D773" t="s">
        <v>1234</v>
      </c>
      <c r="E773">
        <v>6508723870</v>
      </c>
      <c r="F773">
        <v>90</v>
      </c>
      <c r="G773">
        <v>2001</v>
      </c>
      <c r="H773" t="s">
        <v>1223</v>
      </c>
      <c r="I773">
        <v>57</v>
      </c>
      <c r="J773" t="s">
        <v>1224</v>
      </c>
      <c r="K773" t="s">
        <v>1235</v>
      </c>
      <c r="L773">
        <v>570301003</v>
      </c>
      <c r="M773">
        <v>1252549</v>
      </c>
      <c r="N773" t="s">
        <v>1248</v>
      </c>
      <c r="O773" t="s">
        <v>1406</v>
      </c>
      <c r="P773">
        <v>6</v>
      </c>
      <c r="Q773" t="s">
        <v>1240</v>
      </c>
      <c r="R773">
        <v>35</v>
      </c>
      <c r="S773">
        <v>1</v>
      </c>
      <c r="T773" s="10">
        <v>8494.5</v>
      </c>
      <c r="U773" t="s">
        <v>1228</v>
      </c>
      <c r="V773" t="s">
        <v>1409</v>
      </c>
      <c r="W773" t="s">
        <v>1410</v>
      </c>
      <c r="X773">
        <v>6</v>
      </c>
      <c r="Y773" t="s">
        <v>1240</v>
      </c>
      <c r="Z773" s="10">
        <v>8494.5</v>
      </c>
      <c r="AA773" t="s">
        <v>1228</v>
      </c>
      <c r="AB773" t="s">
        <v>53</v>
      </c>
      <c r="AC773" t="s">
        <v>1231</v>
      </c>
      <c r="AD773">
        <v>101</v>
      </c>
      <c r="AE773" t="s">
        <v>1232</v>
      </c>
      <c r="AF773" s="10">
        <v>8494.5</v>
      </c>
      <c r="AG773" s="136">
        <f t="shared" si="12"/>
        <v>849450</v>
      </c>
      <c r="AH773" s="10">
        <v>8494.5</v>
      </c>
      <c r="AI773">
        <v>0</v>
      </c>
      <c r="AJ773">
        <v>0</v>
      </c>
      <c r="AK773">
        <v>0</v>
      </c>
      <c r="AL773">
        <v>0</v>
      </c>
    </row>
    <row r="774" spans="1:38">
      <c r="A774" t="s">
        <v>46</v>
      </c>
      <c r="B774" t="s">
        <v>47</v>
      </c>
      <c r="C774">
        <v>1000730</v>
      </c>
      <c r="D774" t="s">
        <v>1222</v>
      </c>
      <c r="E774">
        <v>6508731230</v>
      </c>
      <c r="F774">
        <v>10</v>
      </c>
      <c r="G774">
        <v>2001</v>
      </c>
      <c r="H774" t="s">
        <v>1223</v>
      </c>
      <c r="I774">
        <v>49</v>
      </c>
      <c r="J774" t="s">
        <v>1224</v>
      </c>
      <c r="K774" t="s">
        <v>1225</v>
      </c>
      <c r="L774">
        <v>490604004</v>
      </c>
      <c r="M774">
        <v>1257819</v>
      </c>
      <c r="N774" t="s">
        <v>1226</v>
      </c>
      <c r="O774" t="s">
        <v>1409</v>
      </c>
      <c r="P774">
        <v>7</v>
      </c>
      <c r="Q774" t="s">
        <v>103</v>
      </c>
      <c r="R774">
        <v>27</v>
      </c>
      <c r="S774">
        <v>1</v>
      </c>
      <c r="T774" s="10">
        <v>22680</v>
      </c>
      <c r="U774" t="s">
        <v>1228</v>
      </c>
      <c r="V774" t="s">
        <v>1411</v>
      </c>
      <c r="W774" t="s">
        <v>1411</v>
      </c>
      <c r="X774">
        <v>7</v>
      </c>
      <c r="Y774" t="s">
        <v>103</v>
      </c>
      <c r="Z774" s="10">
        <v>22680</v>
      </c>
      <c r="AA774" t="s">
        <v>1228</v>
      </c>
      <c r="AB774" t="s">
        <v>53</v>
      </c>
      <c r="AC774" t="s">
        <v>1231</v>
      </c>
      <c r="AD774">
        <v>101</v>
      </c>
      <c r="AE774" t="s">
        <v>1232</v>
      </c>
      <c r="AF774" s="10">
        <v>22680</v>
      </c>
      <c r="AG774" s="136">
        <f t="shared" si="12"/>
        <v>2268000</v>
      </c>
      <c r="AH774" s="10">
        <v>22680</v>
      </c>
      <c r="AI774">
        <v>0</v>
      </c>
      <c r="AJ774">
        <v>0</v>
      </c>
      <c r="AK774">
        <v>0</v>
      </c>
      <c r="AL774">
        <v>0</v>
      </c>
    </row>
    <row r="775" spans="1:38">
      <c r="A775" t="s">
        <v>46</v>
      </c>
      <c r="B775" t="s">
        <v>47</v>
      </c>
      <c r="C775">
        <v>1000730</v>
      </c>
      <c r="D775" t="s">
        <v>1222</v>
      </c>
      <c r="E775">
        <v>6508731230</v>
      </c>
      <c r="F775">
        <v>11</v>
      </c>
      <c r="G775">
        <v>2001</v>
      </c>
      <c r="H775" t="s">
        <v>1223</v>
      </c>
      <c r="I775">
        <v>49</v>
      </c>
      <c r="J775" t="s">
        <v>1224</v>
      </c>
      <c r="K775" t="s">
        <v>1225</v>
      </c>
      <c r="L775">
        <v>490604004</v>
      </c>
      <c r="M775">
        <v>1257819</v>
      </c>
      <c r="N775" t="s">
        <v>1226</v>
      </c>
      <c r="O775" t="s">
        <v>1409</v>
      </c>
      <c r="P775">
        <v>1</v>
      </c>
      <c r="Q775" t="s">
        <v>103</v>
      </c>
      <c r="R775">
        <v>1</v>
      </c>
      <c r="S775">
        <v>1</v>
      </c>
      <c r="T775">
        <v>0</v>
      </c>
      <c r="U775" t="s">
        <v>1228</v>
      </c>
      <c r="V775" t="s">
        <v>1411</v>
      </c>
      <c r="W775" t="s">
        <v>1233</v>
      </c>
      <c r="X775">
        <v>0</v>
      </c>
      <c r="Y775" t="s">
        <v>103</v>
      </c>
      <c r="Z775">
        <v>0</v>
      </c>
      <c r="AA775" t="s">
        <v>1228</v>
      </c>
      <c r="AB775" t="s">
        <v>53</v>
      </c>
      <c r="AC775" t="s">
        <v>1231</v>
      </c>
      <c r="AD775">
        <v>101</v>
      </c>
      <c r="AE775" t="s">
        <v>1232</v>
      </c>
      <c r="AF775">
        <v>0</v>
      </c>
      <c r="AG775" s="136">
        <f t="shared" si="12"/>
        <v>0</v>
      </c>
      <c r="AH775">
        <v>0</v>
      </c>
      <c r="AI775">
        <v>0</v>
      </c>
      <c r="AJ775">
        <v>0</v>
      </c>
      <c r="AK775">
        <v>0</v>
      </c>
      <c r="AL775">
        <v>0</v>
      </c>
    </row>
    <row r="776" spans="1:38">
      <c r="A776" t="s">
        <v>46</v>
      </c>
      <c r="B776" t="s">
        <v>47</v>
      </c>
      <c r="C776">
        <v>1000730</v>
      </c>
      <c r="D776" t="s">
        <v>1222</v>
      </c>
      <c r="E776">
        <v>6508731230</v>
      </c>
      <c r="F776">
        <v>12</v>
      </c>
      <c r="G776">
        <v>2001</v>
      </c>
      <c r="H776" t="s">
        <v>1223</v>
      </c>
      <c r="I776">
        <v>49</v>
      </c>
      <c r="J776" t="s">
        <v>1224</v>
      </c>
      <c r="K776" t="s">
        <v>1225</v>
      </c>
      <c r="L776">
        <v>490604004</v>
      </c>
      <c r="M776">
        <v>1257819</v>
      </c>
      <c r="N776" t="s">
        <v>1226</v>
      </c>
      <c r="O776" t="s">
        <v>1409</v>
      </c>
      <c r="P776">
        <v>1</v>
      </c>
      <c r="Q776" t="s">
        <v>103</v>
      </c>
      <c r="R776">
        <v>1</v>
      </c>
      <c r="S776">
        <v>1</v>
      </c>
      <c r="T776">
        <v>0</v>
      </c>
      <c r="U776" t="s">
        <v>1228</v>
      </c>
      <c r="V776" t="s">
        <v>1411</v>
      </c>
      <c r="W776" t="s">
        <v>1233</v>
      </c>
      <c r="X776">
        <v>0</v>
      </c>
      <c r="Y776" t="s">
        <v>103</v>
      </c>
      <c r="Z776">
        <v>0</v>
      </c>
      <c r="AA776" t="s">
        <v>1228</v>
      </c>
      <c r="AB776" t="s">
        <v>53</v>
      </c>
      <c r="AC776" t="s">
        <v>1231</v>
      </c>
      <c r="AD776">
        <v>101</v>
      </c>
      <c r="AE776" t="s">
        <v>1232</v>
      </c>
      <c r="AF776">
        <v>0</v>
      </c>
      <c r="AG776" s="136">
        <f t="shared" si="12"/>
        <v>0</v>
      </c>
      <c r="AH776">
        <v>0</v>
      </c>
      <c r="AI776">
        <v>0</v>
      </c>
      <c r="AJ776">
        <v>0</v>
      </c>
      <c r="AK776">
        <v>0</v>
      </c>
      <c r="AL776">
        <v>0</v>
      </c>
    </row>
    <row r="777" spans="1:38">
      <c r="A777" t="s">
        <v>46</v>
      </c>
      <c r="B777" t="s">
        <v>47</v>
      </c>
      <c r="C777">
        <v>1000730</v>
      </c>
      <c r="D777" t="s">
        <v>1222</v>
      </c>
      <c r="E777">
        <v>6508731230</v>
      </c>
      <c r="F777">
        <v>13</v>
      </c>
      <c r="G777">
        <v>2001</v>
      </c>
      <c r="H777" t="s">
        <v>1223</v>
      </c>
      <c r="I777">
        <v>49</v>
      </c>
      <c r="J777" t="s">
        <v>1224</v>
      </c>
      <c r="K777" t="s">
        <v>1225</v>
      </c>
      <c r="L777">
        <v>490604004</v>
      </c>
      <c r="M777">
        <v>1257819</v>
      </c>
      <c r="N777" t="s">
        <v>1226</v>
      </c>
      <c r="O777" t="s">
        <v>1409</v>
      </c>
      <c r="P777">
        <v>1</v>
      </c>
      <c r="Q777" t="s">
        <v>103</v>
      </c>
      <c r="R777">
        <v>1</v>
      </c>
      <c r="S777">
        <v>1</v>
      </c>
      <c r="T777">
        <v>0</v>
      </c>
      <c r="U777" t="s">
        <v>1228</v>
      </c>
      <c r="V777" t="s">
        <v>1411</v>
      </c>
      <c r="W777" t="s">
        <v>1233</v>
      </c>
      <c r="X777">
        <v>0</v>
      </c>
      <c r="Y777" t="s">
        <v>103</v>
      </c>
      <c r="Z777">
        <v>0</v>
      </c>
      <c r="AA777" t="s">
        <v>1228</v>
      </c>
      <c r="AB777" t="s">
        <v>53</v>
      </c>
      <c r="AC777" t="s">
        <v>1231</v>
      </c>
      <c r="AD777">
        <v>101</v>
      </c>
      <c r="AE777" t="s">
        <v>1232</v>
      </c>
      <c r="AF777">
        <v>0</v>
      </c>
      <c r="AG777" s="136">
        <f t="shared" si="12"/>
        <v>0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>
      <c r="A778" t="s">
        <v>46</v>
      </c>
      <c r="B778" t="s">
        <v>47</v>
      </c>
      <c r="C778">
        <v>1000730</v>
      </c>
      <c r="D778" t="s">
        <v>1222</v>
      </c>
      <c r="E778">
        <v>6508731230</v>
      </c>
      <c r="F778">
        <v>14</v>
      </c>
      <c r="G778">
        <v>2001</v>
      </c>
      <c r="H778" t="s">
        <v>1223</v>
      </c>
      <c r="I778">
        <v>49</v>
      </c>
      <c r="J778" t="s">
        <v>1224</v>
      </c>
      <c r="K778" t="s">
        <v>1225</v>
      </c>
      <c r="L778">
        <v>490604004</v>
      </c>
      <c r="M778">
        <v>1257819</v>
      </c>
      <c r="N778" t="s">
        <v>1226</v>
      </c>
      <c r="O778" t="s">
        <v>1409</v>
      </c>
      <c r="P778">
        <v>2</v>
      </c>
      <c r="Q778" t="s">
        <v>103</v>
      </c>
      <c r="R778">
        <v>1</v>
      </c>
      <c r="S778">
        <v>1</v>
      </c>
      <c r="T778">
        <v>0</v>
      </c>
      <c r="U778" t="s">
        <v>1228</v>
      </c>
      <c r="V778" t="s">
        <v>1411</v>
      </c>
      <c r="W778" t="s">
        <v>1233</v>
      </c>
      <c r="X778">
        <v>0</v>
      </c>
      <c r="Y778" t="s">
        <v>103</v>
      </c>
      <c r="Z778">
        <v>0</v>
      </c>
      <c r="AA778" t="s">
        <v>1228</v>
      </c>
      <c r="AB778" t="s">
        <v>53</v>
      </c>
      <c r="AC778" t="s">
        <v>1231</v>
      </c>
      <c r="AD778">
        <v>101</v>
      </c>
      <c r="AE778" t="s">
        <v>1232</v>
      </c>
      <c r="AF778">
        <v>0</v>
      </c>
      <c r="AG778" s="136">
        <f t="shared" si="12"/>
        <v>0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>
      <c r="A779" t="s">
        <v>46</v>
      </c>
      <c r="B779" t="s">
        <v>47</v>
      </c>
      <c r="C779">
        <v>1000730</v>
      </c>
      <c r="D779" t="s">
        <v>1222</v>
      </c>
      <c r="E779">
        <v>6508731230</v>
      </c>
      <c r="F779">
        <v>15</v>
      </c>
      <c r="G779">
        <v>2001</v>
      </c>
      <c r="H779" t="s">
        <v>1223</v>
      </c>
      <c r="I779">
        <v>49</v>
      </c>
      <c r="J779" t="s">
        <v>1224</v>
      </c>
      <c r="K779" t="s">
        <v>1225</v>
      </c>
      <c r="L779">
        <v>490604004</v>
      </c>
      <c r="M779">
        <v>1257819</v>
      </c>
      <c r="N779" t="s">
        <v>1226</v>
      </c>
      <c r="O779" t="s">
        <v>1409</v>
      </c>
      <c r="P779">
        <v>1</v>
      </c>
      <c r="Q779" t="s">
        <v>103</v>
      </c>
      <c r="R779">
        <v>1</v>
      </c>
      <c r="S779">
        <v>1</v>
      </c>
      <c r="T779">
        <v>0</v>
      </c>
      <c r="U779" t="s">
        <v>1228</v>
      </c>
      <c r="V779" t="s">
        <v>1411</v>
      </c>
      <c r="W779" t="s">
        <v>1233</v>
      </c>
      <c r="X779">
        <v>0</v>
      </c>
      <c r="Y779" t="s">
        <v>103</v>
      </c>
      <c r="Z779">
        <v>0</v>
      </c>
      <c r="AA779" t="s">
        <v>1228</v>
      </c>
      <c r="AB779" t="s">
        <v>53</v>
      </c>
      <c r="AC779" t="s">
        <v>1231</v>
      </c>
      <c r="AD779">
        <v>101</v>
      </c>
      <c r="AE779" t="s">
        <v>1232</v>
      </c>
      <c r="AF779">
        <v>0</v>
      </c>
      <c r="AG779" s="136">
        <f t="shared" si="12"/>
        <v>0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>
      <c r="A780" t="s">
        <v>46</v>
      </c>
      <c r="B780" t="s">
        <v>47</v>
      </c>
      <c r="C780">
        <v>1000730</v>
      </c>
      <c r="D780" t="s">
        <v>1222</v>
      </c>
      <c r="E780">
        <v>6508731230</v>
      </c>
      <c r="F780">
        <v>16</v>
      </c>
      <c r="G780">
        <v>2001</v>
      </c>
      <c r="H780" t="s">
        <v>1223</v>
      </c>
      <c r="I780">
        <v>49</v>
      </c>
      <c r="J780" t="s">
        <v>1224</v>
      </c>
      <c r="K780" t="s">
        <v>1225</v>
      </c>
      <c r="L780">
        <v>490604004</v>
      </c>
      <c r="M780">
        <v>1257819</v>
      </c>
      <c r="N780" t="s">
        <v>1226</v>
      </c>
      <c r="O780" t="s">
        <v>1409</v>
      </c>
      <c r="P780">
        <v>1</v>
      </c>
      <c r="Q780" t="s">
        <v>103</v>
      </c>
      <c r="R780">
        <v>1</v>
      </c>
      <c r="S780">
        <v>1</v>
      </c>
      <c r="T780">
        <v>0</v>
      </c>
      <c r="U780" t="s">
        <v>1228</v>
      </c>
      <c r="V780" t="s">
        <v>1411</v>
      </c>
      <c r="W780" t="s">
        <v>1233</v>
      </c>
      <c r="X780">
        <v>0</v>
      </c>
      <c r="Y780" t="s">
        <v>103</v>
      </c>
      <c r="Z780">
        <v>0</v>
      </c>
      <c r="AA780" t="s">
        <v>1228</v>
      </c>
      <c r="AB780" t="s">
        <v>53</v>
      </c>
      <c r="AC780" t="s">
        <v>1231</v>
      </c>
      <c r="AD780">
        <v>101</v>
      </c>
      <c r="AE780" t="s">
        <v>1232</v>
      </c>
      <c r="AF780">
        <v>0</v>
      </c>
      <c r="AG780" s="136">
        <f t="shared" si="12"/>
        <v>0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>
      <c r="A781" t="s">
        <v>46</v>
      </c>
      <c r="B781" t="s">
        <v>47</v>
      </c>
      <c r="C781">
        <v>1000730</v>
      </c>
      <c r="D781" t="s">
        <v>1222</v>
      </c>
      <c r="E781">
        <v>6508731230</v>
      </c>
      <c r="F781">
        <v>20</v>
      </c>
      <c r="G781">
        <v>2001</v>
      </c>
      <c r="H781" t="s">
        <v>1223</v>
      </c>
      <c r="I781">
        <v>49</v>
      </c>
      <c r="J781" t="s">
        <v>1224</v>
      </c>
      <c r="K781" t="s">
        <v>1225</v>
      </c>
      <c r="L781">
        <v>490604004</v>
      </c>
      <c r="M781">
        <v>1456676</v>
      </c>
      <c r="N781" t="s">
        <v>1262</v>
      </c>
      <c r="O781" t="s">
        <v>1409</v>
      </c>
      <c r="P781">
        <v>1</v>
      </c>
      <c r="Q781" t="s">
        <v>103</v>
      </c>
      <c r="R781">
        <v>27</v>
      </c>
      <c r="S781">
        <v>1</v>
      </c>
      <c r="T781" s="10">
        <v>4536</v>
      </c>
      <c r="U781" t="s">
        <v>1228</v>
      </c>
      <c r="V781" t="s">
        <v>1411</v>
      </c>
      <c r="W781" t="s">
        <v>1411</v>
      </c>
      <c r="X781">
        <v>1</v>
      </c>
      <c r="Y781" t="s">
        <v>103</v>
      </c>
      <c r="Z781" s="10">
        <v>4536</v>
      </c>
      <c r="AA781" t="s">
        <v>1228</v>
      </c>
      <c r="AB781" t="s">
        <v>53</v>
      </c>
      <c r="AC781" t="s">
        <v>1231</v>
      </c>
      <c r="AD781">
        <v>101</v>
      </c>
      <c r="AE781" t="s">
        <v>1232</v>
      </c>
      <c r="AF781" s="10">
        <v>4536</v>
      </c>
      <c r="AG781" s="136">
        <f t="shared" si="12"/>
        <v>453600</v>
      </c>
      <c r="AH781" s="10">
        <v>4536</v>
      </c>
      <c r="AI781">
        <v>0</v>
      </c>
      <c r="AJ781">
        <v>0</v>
      </c>
      <c r="AK781">
        <v>0</v>
      </c>
      <c r="AL781">
        <v>0</v>
      </c>
    </row>
    <row r="782" spans="1:38">
      <c r="A782" t="s">
        <v>46</v>
      </c>
      <c r="B782" t="s">
        <v>47</v>
      </c>
      <c r="C782">
        <v>1000730</v>
      </c>
      <c r="D782" t="s">
        <v>1222</v>
      </c>
      <c r="E782">
        <v>6508731230</v>
      </c>
      <c r="F782">
        <v>21</v>
      </c>
      <c r="G782">
        <v>2001</v>
      </c>
      <c r="H782" t="s">
        <v>1223</v>
      </c>
      <c r="I782">
        <v>49</v>
      </c>
      <c r="J782" t="s">
        <v>1224</v>
      </c>
      <c r="K782" t="s">
        <v>1225</v>
      </c>
      <c r="L782">
        <v>490604004</v>
      </c>
      <c r="M782">
        <v>1456676</v>
      </c>
      <c r="N782" t="s">
        <v>1262</v>
      </c>
      <c r="O782" t="s">
        <v>1409</v>
      </c>
      <c r="P782">
        <v>1</v>
      </c>
      <c r="Q782" t="s">
        <v>103</v>
      </c>
      <c r="R782">
        <v>1</v>
      </c>
      <c r="S782">
        <v>1</v>
      </c>
      <c r="T782">
        <v>0</v>
      </c>
      <c r="U782" t="s">
        <v>1228</v>
      </c>
      <c r="V782" t="s">
        <v>1411</v>
      </c>
      <c r="W782" t="s">
        <v>1233</v>
      </c>
      <c r="X782">
        <v>0</v>
      </c>
      <c r="Y782" t="s">
        <v>103</v>
      </c>
      <c r="Z782">
        <v>0</v>
      </c>
      <c r="AA782" t="s">
        <v>1228</v>
      </c>
      <c r="AB782" t="s">
        <v>53</v>
      </c>
      <c r="AC782" t="s">
        <v>1231</v>
      </c>
      <c r="AD782">
        <v>101</v>
      </c>
      <c r="AE782" t="s">
        <v>1232</v>
      </c>
      <c r="AF782">
        <v>0</v>
      </c>
      <c r="AG782" s="136">
        <f t="shared" si="12"/>
        <v>0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>
      <c r="A783" t="s">
        <v>46</v>
      </c>
      <c r="B783" t="s">
        <v>47</v>
      </c>
      <c r="C783">
        <v>1000730</v>
      </c>
      <c r="D783" t="s">
        <v>1234</v>
      </c>
      <c r="E783">
        <v>6508731237</v>
      </c>
      <c r="F783">
        <v>10</v>
      </c>
      <c r="G783">
        <v>2001</v>
      </c>
      <c r="H783" t="s">
        <v>1223</v>
      </c>
      <c r="I783">
        <v>57</v>
      </c>
      <c r="J783" t="s">
        <v>1224</v>
      </c>
      <c r="K783" t="s">
        <v>1235</v>
      </c>
      <c r="L783">
        <v>570301003</v>
      </c>
      <c r="M783">
        <v>1206928</v>
      </c>
      <c r="N783" t="s">
        <v>389</v>
      </c>
      <c r="O783" t="s">
        <v>1409</v>
      </c>
      <c r="P783">
        <v>28</v>
      </c>
      <c r="Q783" t="s">
        <v>1240</v>
      </c>
      <c r="R783">
        <v>115</v>
      </c>
      <c r="S783">
        <v>1</v>
      </c>
      <c r="T783" s="10">
        <v>23369.47</v>
      </c>
      <c r="U783" t="s">
        <v>1228</v>
      </c>
      <c r="V783" t="s">
        <v>1411</v>
      </c>
      <c r="W783" t="s">
        <v>1411</v>
      </c>
      <c r="X783">
        <v>28</v>
      </c>
      <c r="Y783" t="s">
        <v>1240</v>
      </c>
      <c r="Z783" s="10">
        <v>23369.47</v>
      </c>
      <c r="AA783" t="s">
        <v>1228</v>
      </c>
      <c r="AB783" t="s">
        <v>53</v>
      </c>
      <c r="AC783" t="s">
        <v>1231</v>
      </c>
      <c r="AD783">
        <v>101</v>
      </c>
      <c r="AE783" t="s">
        <v>1232</v>
      </c>
      <c r="AF783" s="10">
        <v>23369.47</v>
      </c>
      <c r="AG783" s="136">
        <f t="shared" si="12"/>
        <v>2336947</v>
      </c>
      <c r="AH783" s="10">
        <v>23369.47</v>
      </c>
      <c r="AI783">
        <v>0</v>
      </c>
      <c r="AJ783">
        <v>0</v>
      </c>
      <c r="AK783">
        <v>0</v>
      </c>
      <c r="AL783">
        <v>0</v>
      </c>
    </row>
    <row r="784" spans="1:38">
      <c r="A784" t="s">
        <v>46</v>
      </c>
      <c r="B784" t="s">
        <v>47</v>
      </c>
      <c r="C784">
        <v>1000730</v>
      </c>
      <c r="D784" t="s">
        <v>1234</v>
      </c>
      <c r="E784">
        <v>6508731237</v>
      </c>
      <c r="F784">
        <v>20</v>
      </c>
      <c r="G784">
        <v>2001</v>
      </c>
      <c r="H784" t="s">
        <v>1223</v>
      </c>
      <c r="I784">
        <v>57</v>
      </c>
      <c r="J784" t="s">
        <v>1224</v>
      </c>
      <c r="K784" t="s">
        <v>1235</v>
      </c>
      <c r="L784">
        <v>570301003</v>
      </c>
      <c r="M784">
        <v>1206929</v>
      </c>
      <c r="N784" t="s">
        <v>390</v>
      </c>
      <c r="O784" t="s">
        <v>1409</v>
      </c>
      <c r="P784">
        <v>30</v>
      </c>
      <c r="Q784" t="s">
        <v>1240</v>
      </c>
      <c r="R784">
        <v>48</v>
      </c>
      <c r="S784">
        <v>1</v>
      </c>
      <c r="T784" s="10">
        <v>19809.79</v>
      </c>
      <c r="U784" t="s">
        <v>1228</v>
      </c>
      <c r="V784" t="s">
        <v>1411</v>
      </c>
      <c r="W784" t="s">
        <v>1411</v>
      </c>
      <c r="X784">
        <v>30</v>
      </c>
      <c r="Y784" t="s">
        <v>1240</v>
      </c>
      <c r="Z784" s="10">
        <v>19809.79</v>
      </c>
      <c r="AA784" t="s">
        <v>1228</v>
      </c>
      <c r="AB784" t="s">
        <v>53</v>
      </c>
      <c r="AC784" t="s">
        <v>1231</v>
      </c>
      <c r="AD784">
        <v>101</v>
      </c>
      <c r="AE784" t="s">
        <v>1232</v>
      </c>
      <c r="AF784" s="10">
        <v>19809.79</v>
      </c>
      <c r="AG784" s="136">
        <f t="shared" si="12"/>
        <v>1980979</v>
      </c>
      <c r="AH784" s="10">
        <v>19809.79</v>
      </c>
      <c r="AI784">
        <v>0</v>
      </c>
      <c r="AJ784">
        <v>0</v>
      </c>
      <c r="AK784">
        <v>0</v>
      </c>
      <c r="AL784">
        <v>0</v>
      </c>
    </row>
    <row r="785" spans="1:38">
      <c r="A785" t="s">
        <v>46</v>
      </c>
      <c r="B785" t="s">
        <v>47</v>
      </c>
      <c r="C785">
        <v>1000730</v>
      </c>
      <c r="D785" t="s">
        <v>1234</v>
      </c>
      <c r="E785">
        <v>6508731237</v>
      </c>
      <c r="F785">
        <v>30</v>
      </c>
      <c r="G785">
        <v>2001</v>
      </c>
      <c r="H785" t="s">
        <v>1223</v>
      </c>
      <c r="I785">
        <v>57</v>
      </c>
      <c r="J785" t="s">
        <v>1224</v>
      </c>
      <c r="K785" t="s">
        <v>1235</v>
      </c>
      <c r="L785">
        <v>570301003</v>
      </c>
      <c r="M785">
        <v>1206930</v>
      </c>
      <c r="N785" t="s">
        <v>391</v>
      </c>
      <c r="O785" t="s">
        <v>1409</v>
      </c>
      <c r="P785">
        <v>2</v>
      </c>
      <c r="Q785" t="s">
        <v>1240</v>
      </c>
      <c r="R785">
        <v>95</v>
      </c>
      <c r="S785">
        <v>1</v>
      </c>
      <c r="T785" s="10">
        <v>1714.56</v>
      </c>
      <c r="U785" t="s">
        <v>1228</v>
      </c>
      <c r="V785" t="s">
        <v>1411</v>
      </c>
      <c r="W785" t="s">
        <v>1411</v>
      </c>
      <c r="X785">
        <v>2</v>
      </c>
      <c r="Y785" t="s">
        <v>1240</v>
      </c>
      <c r="Z785" s="10">
        <v>1714.56</v>
      </c>
      <c r="AA785" t="s">
        <v>1228</v>
      </c>
      <c r="AB785" t="s">
        <v>53</v>
      </c>
      <c r="AC785" t="s">
        <v>1231</v>
      </c>
      <c r="AD785">
        <v>101</v>
      </c>
      <c r="AE785" t="s">
        <v>1232</v>
      </c>
      <c r="AF785" s="10">
        <v>1714.56</v>
      </c>
      <c r="AG785" s="136">
        <f t="shared" si="12"/>
        <v>171456</v>
      </c>
      <c r="AH785" s="10">
        <v>1714.56</v>
      </c>
      <c r="AI785">
        <v>0</v>
      </c>
      <c r="AJ785">
        <v>0</v>
      </c>
      <c r="AK785">
        <v>0</v>
      </c>
      <c r="AL785">
        <v>0</v>
      </c>
    </row>
    <row r="786" spans="1:38">
      <c r="A786" t="s">
        <v>46</v>
      </c>
      <c r="B786" t="s">
        <v>47</v>
      </c>
      <c r="C786">
        <v>1000730</v>
      </c>
      <c r="D786" t="s">
        <v>1234</v>
      </c>
      <c r="E786">
        <v>6508731237</v>
      </c>
      <c r="F786">
        <v>40</v>
      </c>
      <c r="G786">
        <v>2001</v>
      </c>
      <c r="H786" t="s">
        <v>1223</v>
      </c>
      <c r="I786">
        <v>57</v>
      </c>
      <c r="J786" t="s">
        <v>1224</v>
      </c>
      <c r="K786" t="s">
        <v>1235</v>
      </c>
      <c r="L786">
        <v>570301003</v>
      </c>
      <c r="M786">
        <v>1206931</v>
      </c>
      <c r="N786" t="s">
        <v>385</v>
      </c>
      <c r="O786" t="s">
        <v>1409</v>
      </c>
      <c r="P786">
        <v>23</v>
      </c>
      <c r="Q786" t="s">
        <v>1240</v>
      </c>
      <c r="R786">
        <v>48</v>
      </c>
      <c r="S786">
        <v>1</v>
      </c>
      <c r="T786" s="10">
        <v>13597.75</v>
      </c>
      <c r="U786" t="s">
        <v>1228</v>
      </c>
      <c r="V786" t="s">
        <v>1411</v>
      </c>
      <c r="W786" t="s">
        <v>1411</v>
      </c>
      <c r="X786">
        <v>23</v>
      </c>
      <c r="Y786" t="s">
        <v>1240</v>
      </c>
      <c r="Z786" s="10">
        <v>13597.75</v>
      </c>
      <c r="AA786" t="s">
        <v>1228</v>
      </c>
      <c r="AB786" t="s">
        <v>53</v>
      </c>
      <c r="AC786" t="s">
        <v>1231</v>
      </c>
      <c r="AD786">
        <v>101</v>
      </c>
      <c r="AE786" t="s">
        <v>1232</v>
      </c>
      <c r="AF786" s="10">
        <v>13597.75</v>
      </c>
      <c r="AG786" s="136">
        <f t="shared" si="12"/>
        <v>1359775</v>
      </c>
      <c r="AH786" s="10">
        <v>13597.75</v>
      </c>
      <c r="AI786">
        <v>0</v>
      </c>
      <c r="AJ786">
        <v>0</v>
      </c>
      <c r="AK786">
        <v>0</v>
      </c>
      <c r="AL786">
        <v>0</v>
      </c>
    </row>
    <row r="787" spans="1:38">
      <c r="A787" t="s">
        <v>46</v>
      </c>
      <c r="B787" t="s">
        <v>47</v>
      </c>
      <c r="C787">
        <v>1000730</v>
      </c>
      <c r="D787" t="s">
        <v>1234</v>
      </c>
      <c r="E787">
        <v>6508731237</v>
      </c>
      <c r="F787">
        <v>50</v>
      </c>
      <c r="G787">
        <v>2001</v>
      </c>
      <c r="H787" t="s">
        <v>1223</v>
      </c>
      <c r="I787">
        <v>57</v>
      </c>
      <c r="J787" t="s">
        <v>1224</v>
      </c>
      <c r="K787" t="s">
        <v>1235</v>
      </c>
      <c r="L787">
        <v>570301003</v>
      </c>
      <c r="M787">
        <v>1206932</v>
      </c>
      <c r="N787" t="s">
        <v>386</v>
      </c>
      <c r="O787" t="s">
        <v>1409</v>
      </c>
      <c r="P787">
        <v>10</v>
      </c>
      <c r="Q787" t="s">
        <v>1240</v>
      </c>
      <c r="R787">
        <v>50</v>
      </c>
      <c r="S787">
        <v>1</v>
      </c>
      <c r="T787" s="10">
        <v>6129.6</v>
      </c>
      <c r="U787" t="s">
        <v>1228</v>
      </c>
      <c r="V787" t="s">
        <v>1411</v>
      </c>
      <c r="W787" t="s">
        <v>1411</v>
      </c>
      <c r="X787">
        <v>10</v>
      </c>
      <c r="Y787" t="s">
        <v>1240</v>
      </c>
      <c r="Z787" s="10">
        <v>6129.6</v>
      </c>
      <c r="AA787" t="s">
        <v>1228</v>
      </c>
      <c r="AB787" t="s">
        <v>53</v>
      </c>
      <c r="AC787" t="s">
        <v>1231</v>
      </c>
      <c r="AD787">
        <v>101</v>
      </c>
      <c r="AE787" t="s">
        <v>1232</v>
      </c>
      <c r="AF787" s="10">
        <v>6129.6</v>
      </c>
      <c r="AG787" s="136">
        <f t="shared" si="12"/>
        <v>612960</v>
      </c>
      <c r="AH787" s="10">
        <v>6129.6</v>
      </c>
      <c r="AI787">
        <v>0</v>
      </c>
      <c r="AJ787">
        <v>0</v>
      </c>
      <c r="AK787">
        <v>0</v>
      </c>
      <c r="AL787">
        <v>0</v>
      </c>
    </row>
    <row r="788" spans="1:38">
      <c r="A788" t="s">
        <v>46</v>
      </c>
      <c r="B788" t="s">
        <v>47</v>
      </c>
      <c r="C788">
        <v>1000730</v>
      </c>
      <c r="D788" t="s">
        <v>1234</v>
      </c>
      <c r="E788">
        <v>6508731237</v>
      </c>
      <c r="F788">
        <v>60</v>
      </c>
      <c r="G788">
        <v>2001</v>
      </c>
      <c r="H788" t="s">
        <v>1223</v>
      </c>
      <c r="I788">
        <v>57</v>
      </c>
      <c r="J788" t="s">
        <v>1224</v>
      </c>
      <c r="K788" t="s">
        <v>1235</v>
      </c>
      <c r="L788">
        <v>570301003</v>
      </c>
      <c r="M788">
        <v>1206933</v>
      </c>
      <c r="N788" t="s">
        <v>387</v>
      </c>
      <c r="O788" t="s">
        <v>1409</v>
      </c>
      <c r="P788">
        <v>5</v>
      </c>
      <c r="Q788" t="s">
        <v>1240</v>
      </c>
      <c r="R788">
        <v>176</v>
      </c>
      <c r="S788">
        <v>1</v>
      </c>
      <c r="T788" s="10">
        <v>4156.42</v>
      </c>
      <c r="U788" t="s">
        <v>1228</v>
      </c>
      <c r="V788" t="s">
        <v>1411</v>
      </c>
      <c r="W788" t="s">
        <v>1411</v>
      </c>
      <c r="X788">
        <v>5</v>
      </c>
      <c r="Y788" t="s">
        <v>1240</v>
      </c>
      <c r="Z788" s="10">
        <v>4156.42</v>
      </c>
      <c r="AA788" t="s">
        <v>1228</v>
      </c>
      <c r="AB788" t="s">
        <v>53</v>
      </c>
      <c r="AC788" t="s">
        <v>1231</v>
      </c>
      <c r="AD788">
        <v>101</v>
      </c>
      <c r="AE788" t="s">
        <v>1232</v>
      </c>
      <c r="AF788" s="10">
        <v>4156.42</v>
      </c>
      <c r="AG788" s="136">
        <f t="shared" si="12"/>
        <v>415642</v>
      </c>
      <c r="AH788" s="10">
        <v>4156.42</v>
      </c>
      <c r="AI788">
        <v>0</v>
      </c>
      <c r="AJ788">
        <v>0</v>
      </c>
      <c r="AK788">
        <v>0</v>
      </c>
      <c r="AL788">
        <v>0</v>
      </c>
    </row>
    <row r="789" spans="1:38">
      <c r="A789" t="s">
        <v>46</v>
      </c>
      <c r="B789" t="s">
        <v>47</v>
      </c>
      <c r="C789">
        <v>1000730</v>
      </c>
      <c r="D789" t="s">
        <v>1234</v>
      </c>
      <c r="E789">
        <v>6508731237</v>
      </c>
      <c r="F789">
        <v>70</v>
      </c>
      <c r="G789">
        <v>2001</v>
      </c>
      <c r="H789" t="s">
        <v>1223</v>
      </c>
      <c r="I789">
        <v>57</v>
      </c>
      <c r="J789" t="s">
        <v>1224</v>
      </c>
      <c r="K789" t="s">
        <v>1235</v>
      </c>
      <c r="L789">
        <v>570301003</v>
      </c>
      <c r="M789">
        <v>1252549</v>
      </c>
      <c r="N789" t="s">
        <v>1248</v>
      </c>
      <c r="O789" t="s">
        <v>1409</v>
      </c>
      <c r="P789">
        <v>2</v>
      </c>
      <c r="Q789" t="s">
        <v>1240</v>
      </c>
      <c r="R789">
        <v>35</v>
      </c>
      <c r="S789">
        <v>1</v>
      </c>
      <c r="T789" s="10">
        <v>2831.5</v>
      </c>
      <c r="U789" t="s">
        <v>1228</v>
      </c>
      <c r="V789" t="s">
        <v>1411</v>
      </c>
      <c r="W789" t="s">
        <v>1411</v>
      </c>
      <c r="X789">
        <v>2</v>
      </c>
      <c r="Y789" t="s">
        <v>1240</v>
      </c>
      <c r="Z789" s="10">
        <v>2831.5</v>
      </c>
      <c r="AA789" t="s">
        <v>1228</v>
      </c>
      <c r="AB789" t="s">
        <v>53</v>
      </c>
      <c r="AC789" t="s">
        <v>1231</v>
      </c>
      <c r="AD789">
        <v>101</v>
      </c>
      <c r="AE789" t="s">
        <v>1232</v>
      </c>
      <c r="AF789" s="10">
        <v>2831.5</v>
      </c>
      <c r="AG789" s="136">
        <f t="shared" si="12"/>
        <v>283150</v>
      </c>
      <c r="AH789" s="10">
        <v>2831.5</v>
      </c>
      <c r="AI789">
        <v>0</v>
      </c>
      <c r="AJ789">
        <v>0</v>
      </c>
      <c r="AK789">
        <v>0</v>
      </c>
      <c r="AL789">
        <v>0</v>
      </c>
    </row>
    <row r="790" spans="1:38">
      <c r="A790" t="s">
        <v>46</v>
      </c>
      <c r="B790" t="s">
        <v>47</v>
      </c>
      <c r="C790">
        <v>1000730</v>
      </c>
      <c r="D790" t="s">
        <v>1234</v>
      </c>
      <c r="E790">
        <v>6508731237</v>
      </c>
      <c r="F790">
        <v>80</v>
      </c>
      <c r="G790">
        <v>2001</v>
      </c>
      <c r="H790" t="s">
        <v>1223</v>
      </c>
      <c r="I790">
        <v>57</v>
      </c>
      <c r="J790" t="s">
        <v>1224</v>
      </c>
      <c r="K790" t="s">
        <v>1235</v>
      </c>
      <c r="L790">
        <v>570301003</v>
      </c>
      <c r="M790">
        <v>1415350</v>
      </c>
      <c r="N790" t="s">
        <v>1261</v>
      </c>
      <c r="O790" t="s">
        <v>1409</v>
      </c>
      <c r="P790">
        <v>1</v>
      </c>
      <c r="Q790" t="s">
        <v>1240</v>
      </c>
      <c r="R790">
        <v>31</v>
      </c>
      <c r="S790">
        <v>1</v>
      </c>
      <c r="T790" s="10">
        <v>1116</v>
      </c>
      <c r="U790" t="s">
        <v>1228</v>
      </c>
      <c r="V790" t="s">
        <v>1411</v>
      </c>
      <c r="W790" t="s">
        <v>1411</v>
      </c>
      <c r="X790">
        <v>1</v>
      </c>
      <c r="Y790" t="s">
        <v>1240</v>
      </c>
      <c r="Z790" s="10">
        <v>1116</v>
      </c>
      <c r="AA790" t="s">
        <v>1228</v>
      </c>
      <c r="AB790" t="s">
        <v>53</v>
      </c>
      <c r="AC790" t="s">
        <v>1231</v>
      </c>
      <c r="AD790">
        <v>101</v>
      </c>
      <c r="AE790" t="s">
        <v>1232</v>
      </c>
      <c r="AF790" s="10">
        <v>1116</v>
      </c>
      <c r="AG790" s="136">
        <f t="shared" si="12"/>
        <v>111600</v>
      </c>
      <c r="AH790" s="10">
        <v>1116</v>
      </c>
      <c r="AI790">
        <v>0</v>
      </c>
      <c r="AJ790">
        <v>0</v>
      </c>
      <c r="AK790">
        <v>0</v>
      </c>
      <c r="AL790">
        <v>0</v>
      </c>
    </row>
    <row r="791" spans="1:38">
      <c r="A791" t="s">
        <v>46</v>
      </c>
      <c r="B791" t="s">
        <v>47</v>
      </c>
      <c r="C791">
        <v>1000730</v>
      </c>
      <c r="D791" t="s">
        <v>1412</v>
      </c>
      <c r="E791">
        <v>6701150853</v>
      </c>
      <c r="F791">
        <v>10</v>
      </c>
      <c r="G791">
        <v>2002</v>
      </c>
      <c r="H791" t="s">
        <v>1256</v>
      </c>
      <c r="I791">
        <v>57</v>
      </c>
      <c r="J791" t="s">
        <v>1224</v>
      </c>
      <c r="K791" t="s">
        <v>1317</v>
      </c>
      <c r="L791">
        <v>570301003</v>
      </c>
      <c r="M791">
        <v>1159900</v>
      </c>
      <c r="N791" t="s">
        <v>1413</v>
      </c>
      <c r="O791" t="s">
        <v>1230</v>
      </c>
      <c r="P791">
        <v>230</v>
      </c>
      <c r="Q791" t="s">
        <v>1320</v>
      </c>
      <c r="R791">
        <v>1</v>
      </c>
      <c r="S791">
        <v>1</v>
      </c>
      <c r="T791" s="10">
        <v>1835.4</v>
      </c>
      <c r="U791" t="s">
        <v>1228</v>
      </c>
      <c r="V791" t="s">
        <v>1414</v>
      </c>
      <c r="W791" t="s">
        <v>1233</v>
      </c>
      <c r="X791">
        <v>0</v>
      </c>
      <c r="Y791" t="s">
        <v>1320</v>
      </c>
      <c r="Z791">
        <v>0</v>
      </c>
      <c r="AA791" t="s">
        <v>1228</v>
      </c>
      <c r="AB791" t="s">
        <v>53</v>
      </c>
      <c r="AC791" t="s">
        <v>1243</v>
      </c>
      <c r="AD791" t="s">
        <v>1253</v>
      </c>
      <c r="AE791" t="s">
        <v>1253</v>
      </c>
      <c r="AF791" s="10">
        <v>1835.4</v>
      </c>
      <c r="AG791" s="136">
        <f t="shared" si="12"/>
        <v>183540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38">
      <c r="A792" t="s">
        <v>46</v>
      </c>
      <c r="B792" t="s">
        <v>47</v>
      </c>
      <c r="C792">
        <v>1000730</v>
      </c>
      <c r="D792" t="s">
        <v>1412</v>
      </c>
      <c r="E792">
        <v>6701150854</v>
      </c>
      <c r="F792">
        <v>10</v>
      </c>
      <c r="G792">
        <v>2002</v>
      </c>
      <c r="H792" t="s">
        <v>1415</v>
      </c>
      <c r="I792">
        <v>57</v>
      </c>
      <c r="J792" t="s">
        <v>1224</v>
      </c>
      <c r="K792" t="s">
        <v>1317</v>
      </c>
      <c r="L792">
        <v>570301003</v>
      </c>
      <c r="M792">
        <v>1427216</v>
      </c>
      <c r="N792" t="s">
        <v>1416</v>
      </c>
      <c r="O792" t="s">
        <v>1230</v>
      </c>
      <c r="P792">
        <v>1</v>
      </c>
      <c r="Q792" t="s">
        <v>1320</v>
      </c>
      <c r="R792">
        <v>1</v>
      </c>
      <c r="S792">
        <v>1</v>
      </c>
      <c r="T792">
        <v>882.3</v>
      </c>
      <c r="U792" t="s">
        <v>1228</v>
      </c>
      <c r="V792" t="s">
        <v>1417</v>
      </c>
      <c r="W792" t="s">
        <v>1418</v>
      </c>
      <c r="X792">
        <v>1</v>
      </c>
      <c r="Y792" t="s">
        <v>1320</v>
      </c>
      <c r="Z792">
        <v>882.3</v>
      </c>
      <c r="AA792" t="s">
        <v>1228</v>
      </c>
      <c r="AB792" t="s">
        <v>53</v>
      </c>
      <c r="AC792" t="s">
        <v>1231</v>
      </c>
      <c r="AD792">
        <v>101</v>
      </c>
      <c r="AE792" t="s">
        <v>1232</v>
      </c>
      <c r="AF792">
        <v>882.3</v>
      </c>
      <c r="AG792" s="136">
        <f t="shared" si="12"/>
        <v>88230</v>
      </c>
      <c r="AH792">
        <v>882.3</v>
      </c>
      <c r="AI792">
        <v>0</v>
      </c>
      <c r="AJ792">
        <v>0</v>
      </c>
      <c r="AK792">
        <v>0</v>
      </c>
      <c r="AL792">
        <v>0</v>
      </c>
    </row>
    <row r="793" spans="1:38">
      <c r="A793" t="s">
        <v>46</v>
      </c>
      <c r="B793" t="s">
        <v>47</v>
      </c>
      <c r="C793">
        <v>1000730</v>
      </c>
      <c r="D793" t="s">
        <v>1412</v>
      </c>
      <c r="E793">
        <v>6701151670</v>
      </c>
      <c r="F793">
        <v>10</v>
      </c>
      <c r="G793">
        <v>2002</v>
      </c>
      <c r="H793" t="s">
        <v>1415</v>
      </c>
      <c r="I793">
        <v>57</v>
      </c>
      <c r="J793" t="s">
        <v>1224</v>
      </c>
      <c r="K793" t="s">
        <v>1317</v>
      </c>
      <c r="L793">
        <v>570301003</v>
      </c>
      <c r="M793">
        <v>1159900</v>
      </c>
      <c r="N793" t="s">
        <v>1413</v>
      </c>
      <c r="O793" t="s">
        <v>1419</v>
      </c>
      <c r="P793" s="10">
        <v>2300</v>
      </c>
      <c r="Q793" t="s">
        <v>1320</v>
      </c>
      <c r="R793">
        <v>1</v>
      </c>
      <c r="S793">
        <v>1</v>
      </c>
      <c r="T793" s="10">
        <v>9177</v>
      </c>
      <c r="U793" t="s">
        <v>1228</v>
      </c>
      <c r="V793" t="s">
        <v>1420</v>
      </c>
      <c r="W793" t="s">
        <v>1233</v>
      </c>
      <c r="X793">
        <v>0</v>
      </c>
      <c r="Y793" t="s">
        <v>1320</v>
      </c>
      <c r="Z793">
        <v>0</v>
      </c>
      <c r="AA793" t="s">
        <v>1228</v>
      </c>
      <c r="AB793" t="s">
        <v>53</v>
      </c>
      <c r="AC793" t="s">
        <v>1243</v>
      </c>
      <c r="AD793" t="s">
        <v>1253</v>
      </c>
      <c r="AE793" t="s">
        <v>1253</v>
      </c>
      <c r="AF793" s="10">
        <v>9177</v>
      </c>
      <c r="AG793" s="136">
        <f t="shared" si="12"/>
        <v>917700</v>
      </c>
      <c r="AH793">
        <v>0</v>
      </c>
      <c r="AI793">
        <v>0</v>
      </c>
      <c r="AJ793">
        <v>0</v>
      </c>
      <c r="AK793">
        <v>0</v>
      </c>
      <c r="AL793">
        <v>0</v>
      </c>
    </row>
    <row r="794" spans="1:38">
      <c r="A794" t="s">
        <v>46</v>
      </c>
      <c r="B794" t="s">
        <v>47</v>
      </c>
      <c r="C794">
        <v>1000730</v>
      </c>
      <c r="D794" t="s">
        <v>1412</v>
      </c>
      <c r="E794">
        <v>6701151670</v>
      </c>
      <c r="F794">
        <v>20</v>
      </c>
      <c r="G794">
        <v>2002</v>
      </c>
      <c r="H794" t="s">
        <v>1415</v>
      </c>
      <c r="I794">
        <v>57</v>
      </c>
      <c r="J794" t="s">
        <v>1224</v>
      </c>
      <c r="K794" t="s">
        <v>1317</v>
      </c>
      <c r="L794">
        <v>570301003</v>
      </c>
      <c r="M794">
        <v>1216226</v>
      </c>
      <c r="N794" t="s">
        <v>1421</v>
      </c>
      <c r="O794" t="s">
        <v>1419</v>
      </c>
      <c r="P794">
        <v>72</v>
      </c>
      <c r="Q794" t="s">
        <v>1320</v>
      </c>
      <c r="R794">
        <v>1</v>
      </c>
      <c r="S794">
        <v>1</v>
      </c>
      <c r="T794" s="10">
        <v>9347.76</v>
      </c>
      <c r="U794" t="s">
        <v>1228</v>
      </c>
      <c r="V794" t="s">
        <v>1420</v>
      </c>
      <c r="W794" t="s">
        <v>1422</v>
      </c>
      <c r="X794">
        <v>72</v>
      </c>
      <c r="Y794" t="s">
        <v>1320</v>
      </c>
      <c r="Z794" s="10">
        <v>9347.76</v>
      </c>
      <c r="AA794" t="s">
        <v>1228</v>
      </c>
      <c r="AB794" t="s">
        <v>53</v>
      </c>
      <c r="AC794" t="s">
        <v>1231</v>
      </c>
      <c r="AD794">
        <v>101</v>
      </c>
      <c r="AE794" t="s">
        <v>1232</v>
      </c>
      <c r="AF794" s="10">
        <v>9347.76</v>
      </c>
      <c r="AG794" s="136">
        <f t="shared" si="12"/>
        <v>934776</v>
      </c>
      <c r="AH794" s="10">
        <v>9347.76</v>
      </c>
      <c r="AI794">
        <v>0</v>
      </c>
      <c r="AJ794">
        <v>0</v>
      </c>
      <c r="AK794">
        <v>0</v>
      </c>
      <c r="AL794">
        <v>0</v>
      </c>
    </row>
    <row r="795" spans="1:38">
      <c r="A795" t="s">
        <v>46</v>
      </c>
      <c r="B795" t="s">
        <v>47</v>
      </c>
      <c r="C795">
        <v>1000730</v>
      </c>
      <c r="D795" t="s">
        <v>1412</v>
      </c>
      <c r="E795">
        <v>6701151887</v>
      </c>
      <c r="F795">
        <v>10</v>
      </c>
      <c r="G795">
        <v>2002</v>
      </c>
      <c r="H795" t="s">
        <v>1256</v>
      </c>
      <c r="I795">
        <v>57</v>
      </c>
      <c r="J795" t="s">
        <v>1224</v>
      </c>
      <c r="K795" t="s">
        <v>1317</v>
      </c>
      <c r="L795">
        <v>570301003</v>
      </c>
      <c r="M795">
        <v>1159900</v>
      </c>
      <c r="N795" t="s">
        <v>1413</v>
      </c>
      <c r="O795" t="s">
        <v>1419</v>
      </c>
      <c r="P795">
        <v>115</v>
      </c>
      <c r="Q795" t="s">
        <v>1320</v>
      </c>
      <c r="R795">
        <v>1</v>
      </c>
      <c r="S795">
        <v>1</v>
      </c>
      <c r="T795">
        <v>917.7</v>
      </c>
      <c r="U795" t="s">
        <v>1228</v>
      </c>
      <c r="V795" t="s">
        <v>1423</v>
      </c>
      <c r="W795" t="s">
        <v>1266</v>
      </c>
      <c r="X795">
        <v>115</v>
      </c>
      <c r="Y795" t="s">
        <v>1320</v>
      </c>
      <c r="Z795">
        <v>917.7</v>
      </c>
      <c r="AA795" t="s">
        <v>1228</v>
      </c>
      <c r="AB795" t="s">
        <v>53</v>
      </c>
      <c r="AC795" t="s">
        <v>1231</v>
      </c>
      <c r="AD795">
        <v>101</v>
      </c>
      <c r="AE795" t="s">
        <v>1232</v>
      </c>
      <c r="AF795">
        <v>917.7</v>
      </c>
      <c r="AG795" s="136">
        <f t="shared" si="12"/>
        <v>91770</v>
      </c>
      <c r="AH795">
        <v>917.7</v>
      </c>
      <c r="AI795">
        <v>0</v>
      </c>
      <c r="AJ795">
        <v>0</v>
      </c>
      <c r="AK795">
        <v>0</v>
      </c>
      <c r="AL795">
        <v>0</v>
      </c>
    </row>
    <row r="796" spans="1:38">
      <c r="A796" t="s">
        <v>46</v>
      </c>
      <c r="B796" t="s">
        <v>47</v>
      </c>
      <c r="C796">
        <v>1000730</v>
      </c>
      <c r="D796" t="s">
        <v>1412</v>
      </c>
      <c r="E796">
        <v>6701156828</v>
      </c>
      <c r="F796">
        <v>10</v>
      </c>
      <c r="G796">
        <v>2002</v>
      </c>
      <c r="H796" t="s">
        <v>1424</v>
      </c>
      <c r="I796">
        <v>57</v>
      </c>
      <c r="J796" t="s">
        <v>1224</v>
      </c>
      <c r="K796" t="s">
        <v>1233</v>
      </c>
      <c r="L796">
        <v>570301003</v>
      </c>
      <c r="M796">
        <v>1066111</v>
      </c>
      <c r="N796" t="s">
        <v>1425</v>
      </c>
      <c r="O796" t="s">
        <v>1251</v>
      </c>
      <c r="P796">
        <v>1</v>
      </c>
      <c r="Q796" t="s">
        <v>1320</v>
      </c>
      <c r="R796">
        <v>1</v>
      </c>
      <c r="S796">
        <v>1</v>
      </c>
      <c r="T796">
        <v>909.5</v>
      </c>
      <c r="U796" t="s">
        <v>1228</v>
      </c>
      <c r="V796" t="s">
        <v>1251</v>
      </c>
      <c r="W796" t="s">
        <v>1260</v>
      </c>
      <c r="X796">
        <v>1</v>
      </c>
      <c r="Y796" t="s">
        <v>1320</v>
      </c>
      <c r="Z796">
        <v>909.5</v>
      </c>
      <c r="AA796" t="s">
        <v>1228</v>
      </c>
      <c r="AB796" t="s">
        <v>53</v>
      </c>
      <c r="AC796" t="s">
        <v>1231</v>
      </c>
      <c r="AD796">
        <v>101</v>
      </c>
      <c r="AE796" t="s">
        <v>1232</v>
      </c>
      <c r="AF796">
        <v>909.5</v>
      </c>
      <c r="AG796" s="136">
        <f t="shared" si="12"/>
        <v>90950</v>
      </c>
      <c r="AH796">
        <v>909.5</v>
      </c>
      <c r="AI796">
        <v>0</v>
      </c>
      <c r="AJ796">
        <v>0</v>
      </c>
      <c r="AK796">
        <v>0</v>
      </c>
      <c r="AL796">
        <v>0</v>
      </c>
    </row>
    <row r="797" spans="1:38">
      <c r="A797" t="s">
        <v>46</v>
      </c>
      <c r="B797" t="s">
        <v>47</v>
      </c>
      <c r="C797">
        <v>1000730</v>
      </c>
      <c r="D797" t="s">
        <v>1412</v>
      </c>
      <c r="E797">
        <v>6701157487</v>
      </c>
      <c r="F797">
        <v>10</v>
      </c>
      <c r="G797">
        <v>2002</v>
      </c>
      <c r="H797" t="s">
        <v>1424</v>
      </c>
      <c r="I797">
        <v>57</v>
      </c>
      <c r="J797" t="s">
        <v>1224</v>
      </c>
      <c r="K797" t="s">
        <v>1317</v>
      </c>
      <c r="L797">
        <v>570301003</v>
      </c>
      <c r="M797">
        <v>919707</v>
      </c>
      <c r="N797" t="s">
        <v>1426</v>
      </c>
      <c r="O797" t="s">
        <v>1418</v>
      </c>
      <c r="P797">
        <v>3</v>
      </c>
      <c r="Q797" t="s">
        <v>1427</v>
      </c>
      <c r="R797">
        <v>1</v>
      </c>
      <c r="S797">
        <v>1</v>
      </c>
      <c r="T797" s="10">
        <v>3236.1</v>
      </c>
      <c r="U797" t="s">
        <v>1228</v>
      </c>
      <c r="V797" t="s">
        <v>1418</v>
      </c>
      <c r="W797" t="s">
        <v>1428</v>
      </c>
      <c r="X797">
        <v>3</v>
      </c>
      <c r="Y797" t="s">
        <v>1427</v>
      </c>
      <c r="Z797" s="10">
        <v>3236.1</v>
      </c>
      <c r="AA797" t="s">
        <v>1228</v>
      </c>
      <c r="AB797" t="s">
        <v>53</v>
      </c>
      <c r="AC797" t="s">
        <v>1231</v>
      </c>
      <c r="AD797">
        <v>101</v>
      </c>
      <c r="AE797" t="s">
        <v>1232</v>
      </c>
      <c r="AF797" s="10">
        <v>3236.1</v>
      </c>
      <c r="AG797" s="136">
        <f t="shared" si="12"/>
        <v>323610</v>
      </c>
      <c r="AH797" s="10">
        <v>3236.1</v>
      </c>
      <c r="AI797">
        <v>0</v>
      </c>
      <c r="AJ797">
        <v>0</v>
      </c>
      <c r="AK797">
        <v>0</v>
      </c>
      <c r="AL797">
        <v>0</v>
      </c>
    </row>
    <row r="798" spans="1:38">
      <c r="A798" t="s">
        <v>46</v>
      </c>
      <c r="B798" t="s">
        <v>47</v>
      </c>
      <c r="C798">
        <v>1000730</v>
      </c>
      <c r="D798" t="s">
        <v>1412</v>
      </c>
      <c r="E798">
        <v>6701157487</v>
      </c>
      <c r="F798">
        <v>20</v>
      </c>
      <c r="G798">
        <v>2002</v>
      </c>
      <c r="H798" t="s">
        <v>1424</v>
      </c>
      <c r="I798">
        <v>57</v>
      </c>
      <c r="J798" t="s">
        <v>1224</v>
      </c>
      <c r="K798" t="s">
        <v>1317</v>
      </c>
      <c r="L798">
        <v>570301003</v>
      </c>
      <c r="M798">
        <v>107165</v>
      </c>
      <c r="N798" t="s">
        <v>1429</v>
      </c>
      <c r="O798" t="s">
        <v>1418</v>
      </c>
      <c r="P798">
        <v>2</v>
      </c>
      <c r="Q798" t="s">
        <v>1320</v>
      </c>
      <c r="R798">
        <v>1</v>
      </c>
      <c r="S798">
        <v>1</v>
      </c>
      <c r="T798" s="10">
        <v>1593.6</v>
      </c>
      <c r="U798" t="s">
        <v>1228</v>
      </c>
      <c r="V798" t="s">
        <v>1430</v>
      </c>
      <c r="W798" t="s">
        <v>1428</v>
      </c>
      <c r="X798">
        <v>2</v>
      </c>
      <c r="Y798" t="s">
        <v>1320</v>
      </c>
      <c r="Z798" s="10">
        <v>1593.6</v>
      </c>
      <c r="AA798" t="s">
        <v>1228</v>
      </c>
      <c r="AB798" t="s">
        <v>53</v>
      </c>
      <c r="AC798" t="s">
        <v>1231</v>
      </c>
      <c r="AD798">
        <v>101</v>
      </c>
      <c r="AE798" t="s">
        <v>1232</v>
      </c>
      <c r="AF798" s="10">
        <v>1593.6</v>
      </c>
      <c r="AG798" s="136">
        <f t="shared" si="12"/>
        <v>159360</v>
      </c>
      <c r="AH798" s="10">
        <v>1593.6</v>
      </c>
      <c r="AI798">
        <v>0</v>
      </c>
      <c r="AJ798">
        <v>0</v>
      </c>
      <c r="AK798">
        <v>0</v>
      </c>
      <c r="AL798">
        <v>0</v>
      </c>
    </row>
    <row r="799" spans="1:38">
      <c r="A799" t="s">
        <v>46</v>
      </c>
      <c r="B799" t="s">
        <v>47</v>
      </c>
      <c r="C799">
        <v>1000730</v>
      </c>
      <c r="D799" t="s">
        <v>1412</v>
      </c>
      <c r="E799">
        <v>6701157487</v>
      </c>
      <c r="F799">
        <v>30</v>
      </c>
      <c r="G799">
        <v>2002</v>
      </c>
      <c r="H799" t="s">
        <v>1424</v>
      </c>
      <c r="I799">
        <v>57</v>
      </c>
      <c r="J799" t="s">
        <v>1224</v>
      </c>
      <c r="K799" t="s">
        <v>1317</v>
      </c>
      <c r="L799">
        <v>570301003</v>
      </c>
      <c r="M799">
        <v>1043507</v>
      </c>
      <c r="N799" t="s">
        <v>1318</v>
      </c>
      <c r="O799" t="s">
        <v>1418</v>
      </c>
      <c r="P799">
        <v>1</v>
      </c>
      <c r="Q799" t="s">
        <v>1320</v>
      </c>
      <c r="R799">
        <v>1</v>
      </c>
      <c r="S799">
        <v>1</v>
      </c>
      <c r="T799" s="10">
        <v>1257.8</v>
      </c>
      <c r="U799" t="s">
        <v>1228</v>
      </c>
      <c r="V799" t="s">
        <v>1430</v>
      </c>
      <c r="W799" t="s">
        <v>1267</v>
      </c>
      <c r="X799">
        <v>1</v>
      </c>
      <c r="Y799" t="s">
        <v>1320</v>
      </c>
      <c r="Z799" s="10">
        <v>1257.8</v>
      </c>
      <c r="AA799" t="s">
        <v>1228</v>
      </c>
      <c r="AB799" t="s">
        <v>53</v>
      </c>
      <c r="AC799" t="s">
        <v>1231</v>
      </c>
      <c r="AD799">
        <v>101</v>
      </c>
      <c r="AE799" t="s">
        <v>1232</v>
      </c>
      <c r="AF799" s="10">
        <v>1257.8</v>
      </c>
      <c r="AG799" s="136">
        <f t="shared" si="12"/>
        <v>125780</v>
      </c>
      <c r="AH799" s="10">
        <v>1257.8</v>
      </c>
      <c r="AI799">
        <v>0</v>
      </c>
      <c r="AJ799">
        <v>0</v>
      </c>
      <c r="AK799">
        <v>0</v>
      </c>
      <c r="AL799">
        <v>0</v>
      </c>
    </row>
    <row r="800" spans="1:38">
      <c r="A800" t="s">
        <v>46</v>
      </c>
      <c r="B800" t="s">
        <v>47</v>
      </c>
      <c r="C800">
        <v>1000730</v>
      </c>
      <c r="D800" t="s">
        <v>1412</v>
      </c>
      <c r="E800">
        <v>6701157994</v>
      </c>
      <c r="F800">
        <v>10</v>
      </c>
      <c r="G800">
        <v>2002</v>
      </c>
      <c r="H800" t="s">
        <v>1316</v>
      </c>
      <c r="I800">
        <v>57</v>
      </c>
      <c r="J800" t="s">
        <v>1224</v>
      </c>
      <c r="K800" t="s">
        <v>1317</v>
      </c>
      <c r="L800">
        <v>570301003</v>
      </c>
      <c r="M800">
        <v>1427216</v>
      </c>
      <c r="N800" t="s">
        <v>1416</v>
      </c>
      <c r="O800" t="s">
        <v>1430</v>
      </c>
      <c r="P800">
        <v>1</v>
      </c>
      <c r="Q800" t="s">
        <v>1320</v>
      </c>
      <c r="R800">
        <v>1</v>
      </c>
      <c r="S800">
        <v>1</v>
      </c>
      <c r="T800">
        <v>909.5</v>
      </c>
      <c r="U800" t="s">
        <v>1228</v>
      </c>
      <c r="V800" t="s">
        <v>1263</v>
      </c>
      <c r="W800" t="s">
        <v>1264</v>
      </c>
      <c r="X800">
        <v>1</v>
      </c>
      <c r="Y800" t="s">
        <v>1320</v>
      </c>
      <c r="Z800">
        <v>909.5</v>
      </c>
      <c r="AA800" t="s">
        <v>1228</v>
      </c>
      <c r="AB800" t="s">
        <v>53</v>
      </c>
      <c r="AC800" t="s">
        <v>1231</v>
      </c>
      <c r="AD800">
        <v>101</v>
      </c>
      <c r="AE800" t="s">
        <v>1232</v>
      </c>
      <c r="AF800">
        <v>909.5</v>
      </c>
      <c r="AG800" s="136">
        <f t="shared" si="12"/>
        <v>90950</v>
      </c>
      <c r="AH800">
        <v>909.5</v>
      </c>
      <c r="AI800">
        <v>0</v>
      </c>
      <c r="AJ800">
        <v>0</v>
      </c>
      <c r="AK800">
        <v>0</v>
      </c>
      <c r="AL800">
        <v>0</v>
      </c>
    </row>
    <row r="801" spans="1:38">
      <c r="A801" t="s">
        <v>46</v>
      </c>
      <c r="B801" t="s">
        <v>47</v>
      </c>
      <c r="C801">
        <v>1000730</v>
      </c>
      <c r="D801" t="s">
        <v>1412</v>
      </c>
      <c r="E801">
        <v>6701158152</v>
      </c>
      <c r="F801">
        <v>10</v>
      </c>
      <c r="G801">
        <v>2002</v>
      </c>
      <c r="H801" t="s">
        <v>1431</v>
      </c>
      <c r="I801">
        <v>57</v>
      </c>
      <c r="J801" t="s">
        <v>1224</v>
      </c>
      <c r="K801" t="s">
        <v>1317</v>
      </c>
      <c r="L801">
        <v>570301003</v>
      </c>
      <c r="M801">
        <v>1052265</v>
      </c>
      <c r="N801" t="s">
        <v>1432</v>
      </c>
      <c r="O801" t="s">
        <v>1430</v>
      </c>
      <c r="P801">
        <v>112</v>
      </c>
      <c r="Q801" t="s">
        <v>1320</v>
      </c>
      <c r="R801">
        <v>1</v>
      </c>
      <c r="S801">
        <v>1</v>
      </c>
      <c r="T801" s="10">
        <v>85008</v>
      </c>
      <c r="U801" t="s">
        <v>1228</v>
      </c>
      <c r="V801" t="s">
        <v>1263</v>
      </c>
      <c r="W801" t="s">
        <v>1283</v>
      </c>
      <c r="X801">
        <v>71</v>
      </c>
      <c r="Y801" t="s">
        <v>1320</v>
      </c>
      <c r="Z801" s="10">
        <v>53889</v>
      </c>
      <c r="AA801" t="s">
        <v>1228</v>
      </c>
      <c r="AB801" t="s">
        <v>53</v>
      </c>
      <c r="AC801" t="s">
        <v>1231</v>
      </c>
      <c r="AD801">
        <v>101</v>
      </c>
      <c r="AE801" t="s">
        <v>1232</v>
      </c>
      <c r="AF801" s="10">
        <v>85008</v>
      </c>
      <c r="AG801" s="136">
        <f t="shared" si="12"/>
        <v>8500800</v>
      </c>
      <c r="AH801" s="10">
        <v>53889</v>
      </c>
      <c r="AI801">
        <v>0</v>
      </c>
      <c r="AJ801">
        <v>0</v>
      </c>
      <c r="AK801">
        <v>0</v>
      </c>
      <c r="AL801">
        <v>0</v>
      </c>
    </row>
    <row r="802" spans="1:38">
      <c r="A802" t="s">
        <v>46</v>
      </c>
      <c r="B802" t="s">
        <v>47</v>
      </c>
      <c r="C802">
        <v>1000730</v>
      </c>
      <c r="D802" t="s">
        <v>1412</v>
      </c>
      <c r="E802">
        <v>6701158152</v>
      </c>
      <c r="F802">
        <v>20</v>
      </c>
      <c r="G802">
        <v>2002</v>
      </c>
      <c r="H802" t="s">
        <v>1431</v>
      </c>
      <c r="I802">
        <v>57</v>
      </c>
      <c r="J802" t="s">
        <v>1224</v>
      </c>
      <c r="K802" t="s">
        <v>1317</v>
      </c>
      <c r="L802">
        <v>570102001</v>
      </c>
      <c r="M802">
        <v>1248388</v>
      </c>
      <c r="N802" t="s">
        <v>1433</v>
      </c>
      <c r="O802" t="s">
        <v>1430</v>
      </c>
      <c r="P802">
        <v>100</v>
      </c>
      <c r="Q802" t="s">
        <v>1320</v>
      </c>
      <c r="R802">
        <v>1</v>
      </c>
      <c r="S802">
        <v>1</v>
      </c>
      <c r="T802" s="10">
        <v>12983</v>
      </c>
      <c r="U802" t="s">
        <v>1228</v>
      </c>
      <c r="V802" t="s">
        <v>1263</v>
      </c>
      <c r="W802" t="s">
        <v>1271</v>
      </c>
      <c r="X802">
        <v>96</v>
      </c>
      <c r="Y802" t="s">
        <v>1320</v>
      </c>
      <c r="Z802" s="10">
        <v>12463.68</v>
      </c>
      <c r="AA802" t="s">
        <v>1228</v>
      </c>
      <c r="AB802" t="s">
        <v>53</v>
      </c>
      <c r="AC802" t="s">
        <v>1231</v>
      </c>
      <c r="AD802">
        <v>101</v>
      </c>
      <c r="AE802" t="s">
        <v>1232</v>
      </c>
      <c r="AF802" s="10">
        <v>12983</v>
      </c>
      <c r="AG802" s="136">
        <f t="shared" si="12"/>
        <v>1298300</v>
      </c>
      <c r="AH802" s="10">
        <v>12463.68</v>
      </c>
      <c r="AI802">
        <v>0</v>
      </c>
      <c r="AJ802">
        <v>0</v>
      </c>
      <c r="AK802">
        <v>0</v>
      </c>
      <c r="AL802">
        <v>0</v>
      </c>
    </row>
    <row r="803" spans="1:38">
      <c r="A803" t="s">
        <v>46</v>
      </c>
      <c r="B803" t="s">
        <v>47</v>
      </c>
      <c r="C803">
        <v>1000730</v>
      </c>
      <c r="D803" t="s">
        <v>1412</v>
      </c>
      <c r="E803">
        <v>6701158400</v>
      </c>
      <c r="F803">
        <v>10</v>
      </c>
      <c r="G803">
        <v>2002</v>
      </c>
      <c r="H803" t="s">
        <v>1434</v>
      </c>
      <c r="I803">
        <v>57</v>
      </c>
      <c r="J803" t="s">
        <v>1224</v>
      </c>
      <c r="K803" t="s">
        <v>1317</v>
      </c>
      <c r="L803">
        <v>570301003</v>
      </c>
      <c r="M803">
        <v>1460147</v>
      </c>
      <c r="N803" t="s">
        <v>1435</v>
      </c>
      <c r="O803" t="s">
        <v>1430</v>
      </c>
      <c r="P803" s="10">
        <v>3600</v>
      </c>
      <c r="Q803" t="s">
        <v>1320</v>
      </c>
      <c r="R803">
        <v>1</v>
      </c>
      <c r="S803">
        <v>1</v>
      </c>
      <c r="T803" s="10">
        <v>39888</v>
      </c>
      <c r="U803" t="s">
        <v>1228</v>
      </c>
      <c r="V803" t="s">
        <v>1430</v>
      </c>
      <c r="W803" t="s">
        <v>1428</v>
      </c>
      <c r="X803">
        <v>660</v>
      </c>
      <c r="Y803" t="s">
        <v>1320</v>
      </c>
      <c r="Z803" s="10">
        <v>7312.8</v>
      </c>
      <c r="AA803" t="s">
        <v>1228</v>
      </c>
      <c r="AB803" t="s">
        <v>53</v>
      </c>
      <c r="AC803" t="s">
        <v>1231</v>
      </c>
      <c r="AD803">
        <v>101</v>
      </c>
      <c r="AE803" t="s">
        <v>1232</v>
      </c>
      <c r="AF803" s="10">
        <v>39888</v>
      </c>
      <c r="AG803" s="136">
        <f t="shared" si="12"/>
        <v>3988800</v>
      </c>
      <c r="AH803" s="10">
        <v>7312.8</v>
      </c>
      <c r="AI803">
        <v>0</v>
      </c>
      <c r="AJ803">
        <v>0</v>
      </c>
      <c r="AK803">
        <v>0</v>
      </c>
      <c r="AL803">
        <v>0</v>
      </c>
    </row>
    <row r="804" spans="1:38">
      <c r="A804" t="s">
        <v>46</v>
      </c>
      <c r="B804" t="s">
        <v>47</v>
      </c>
      <c r="C804">
        <v>1000730</v>
      </c>
      <c r="D804" t="s">
        <v>1412</v>
      </c>
      <c r="E804">
        <v>6701161127</v>
      </c>
      <c r="F804">
        <v>10</v>
      </c>
      <c r="G804">
        <v>2002</v>
      </c>
      <c r="H804" t="s">
        <v>1316</v>
      </c>
      <c r="I804">
        <v>57</v>
      </c>
      <c r="J804" t="s">
        <v>1224</v>
      </c>
      <c r="K804" t="s">
        <v>1317</v>
      </c>
      <c r="L804">
        <v>570301003</v>
      </c>
      <c r="M804">
        <v>1159900</v>
      </c>
      <c r="N804" t="s">
        <v>1413</v>
      </c>
      <c r="O804" t="s">
        <v>1260</v>
      </c>
      <c r="P804">
        <v>4</v>
      </c>
      <c r="Q804" t="s">
        <v>1320</v>
      </c>
      <c r="R804">
        <v>1</v>
      </c>
      <c r="S804">
        <v>1</v>
      </c>
      <c r="T804" s="10">
        <v>3072.8</v>
      </c>
      <c r="U804" t="s">
        <v>1228</v>
      </c>
      <c r="V804" t="s">
        <v>1436</v>
      </c>
      <c r="W804" t="s">
        <v>1270</v>
      </c>
      <c r="X804">
        <v>4</v>
      </c>
      <c r="Y804" t="s">
        <v>1320</v>
      </c>
      <c r="Z804" s="10">
        <v>3072.8</v>
      </c>
      <c r="AA804" t="s">
        <v>1228</v>
      </c>
      <c r="AB804" t="s">
        <v>53</v>
      </c>
      <c r="AC804" t="s">
        <v>1231</v>
      </c>
      <c r="AD804">
        <v>101</v>
      </c>
      <c r="AE804" t="s">
        <v>1232</v>
      </c>
      <c r="AF804" s="10">
        <v>3072.8</v>
      </c>
      <c r="AG804" s="136">
        <f t="shared" si="12"/>
        <v>307280</v>
      </c>
      <c r="AH804" s="10">
        <v>3072.8</v>
      </c>
      <c r="AI804">
        <v>0</v>
      </c>
      <c r="AJ804">
        <v>0</v>
      </c>
      <c r="AK804">
        <v>0</v>
      </c>
      <c r="AL804">
        <v>0</v>
      </c>
    </row>
    <row r="805" spans="1:38">
      <c r="A805" t="s">
        <v>46</v>
      </c>
      <c r="B805" t="s">
        <v>47</v>
      </c>
      <c r="C805">
        <v>1000730</v>
      </c>
      <c r="D805" t="s">
        <v>1412</v>
      </c>
      <c r="E805">
        <v>6701161925</v>
      </c>
      <c r="F805">
        <v>10</v>
      </c>
      <c r="G805">
        <v>2002</v>
      </c>
      <c r="H805" t="s">
        <v>1415</v>
      </c>
      <c r="I805">
        <v>57</v>
      </c>
      <c r="J805" t="s">
        <v>1224</v>
      </c>
      <c r="K805" t="s">
        <v>1317</v>
      </c>
      <c r="L805">
        <v>570301003</v>
      </c>
      <c r="M805">
        <v>1427216</v>
      </c>
      <c r="N805" t="s">
        <v>1416</v>
      </c>
      <c r="O805" t="s">
        <v>1436</v>
      </c>
      <c r="P805">
        <v>18</v>
      </c>
      <c r="Q805" t="s">
        <v>1320</v>
      </c>
      <c r="R805">
        <v>1</v>
      </c>
      <c r="S805">
        <v>1</v>
      </c>
      <c r="T805" s="10">
        <v>16371</v>
      </c>
      <c r="U805" t="s">
        <v>1228</v>
      </c>
      <c r="V805" t="s">
        <v>1305</v>
      </c>
      <c r="W805" t="s">
        <v>1437</v>
      </c>
      <c r="X805">
        <v>18</v>
      </c>
      <c r="Y805" t="s">
        <v>1320</v>
      </c>
      <c r="Z805" s="10">
        <v>16371</v>
      </c>
      <c r="AA805" t="s">
        <v>1228</v>
      </c>
      <c r="AB805" t="s">
        <v>53</v>
      </c>
      <c r="AC805" t="s">
        <v>1231</v>
      </c>
      <c r="AD805">
        <v>101</v>
      </c>
      <c r="AE805" t="s">
        <v>1232</v>
      </c>
      <c r="AF805" s="10">
        <v>16371</v>
      </c>
      <c r="AG805" s="136">
        <f t="shared" si="12"/>
        <v>1637100</v>
      </c>
      <c r="AH805" s="10">
        <v>16371</v>
      </c>
      <c r="AI805">
        <v>0</v>
      </c>
      <c r="AJ805">
        <v>0</v>
      </c>
      <c r="AK805">
        <v>0</v>
      </c>
      <c r="AL805">
        <v>0</v>
      </c>
    </row>
    <row r="806" spans="1:38">
      <c r="A806" t="s">
        <v>46</v>
      </c>
      <c r="B806" t="s">
        <v>47</v>
      </c>
      <c r="C806">
        <v>1000730</v>
      </c>
      <c r="D806" t="s">
        <v>1412</v>
      </c>
      <c r="E806">
        <v>6701161925</v>
      </c>
      <c r="F806">
        <v>20</v>
      </c>
      <c r="G806">
        <v>2002</v>
      </c>
      <c r="H806" t="s">
        <v>1415</v>
      </c>
      <c r="I806">
        <v>57</v>
      </c>
      <c r="J806" t="s">
        <v>1224</v>
      </c>
      <c r="K806" t="s">
        <v>1317</v>
      </c>
      <c r="L806">
        <v>570301003</v>
      </c>
      <c r="M806">
        <v>1043507</v>
      </c>
      <c r="N806" t="s">
        <v>1318</v>
      </c>
      <c r="O806" t="s">
        <v>1436</v>
      </c>
      <c r="P806">
        <v>1</v>
      </c>
      <c r="Q806" t="s">
        <v>1320</v>
      </c>
      <c r="R806">
        <v>1</v>
      </c>
      <c r="S806">
        <v>1</v>
      </c>
      <c r="T806">
        <v>929.1</v>
      </c>
      <c r="U806" t="s">
        <v>1228</v>
      </c>
      <c r="V806" t="s">
        <v>1305</v>
      </c>
      <c r="W806" t="s">
        <v>1438</v>
      </c>
      <c r="X806">
        <v>1</v>
      </c>
      <c r="Y806" t="s">
        <v>1320</v>
      </c>
      <c r="Z806">
        <v>929.1</v>
      </c>
      <c r="AA806" t="s">
        <v>1228</v>
      </c>
      <c r="AB806" t="s">
        <v>53</v>
      </c>
      <c r="AC806" t="s">
        <v>1231</v>
      </c>
      <c r="AD806">
        <v>101</v>
      </c>
      <c r="AE806" t="s">
        <v>1232</v>
      </c>
      <c r="AF806">
        <v>929.1</v>
      </c>
      <c r="AG806" s="136">
        <f t="shared" si="12"/>
        <v>92910</v>
      </c>
      <c r="AH806">
        <v>929.1</v>
      </c>
      <c r="AI806">
        <v>0</v>
      </c>
      <c r="AJ806">
        <v>0</v>
      </c>
      <c r="AK806">
        <v>0</v>
      </c>
      <c r="AL806">
        <v>0</v>
      </c>
    </row>
    <row r="807" spans="1:38">
      <c r="A807" t="s">
        <v>46</v>
      </c>
      <c r="B807" t="s">
        <v>47</v>
      </c>
      <c r="C807">
        <v>1000730</v>
      </c>
      <c r="D807" t="s">
        <v>1412</v>
      </c>
      <c r="E807">
        <v>6701164808</v>
      </c>
      <c r="F807">
        <v>10</v>
      </c>
      <c r="G807">
        <v>2002</v>
      </c>
      <c r="H807" t="s">
        <v>1415</v>
      </c>
      <c r="I807">
        <v>57</v>
      </c>
      <c r="J807" t="s">
        <v>1224</v>
      </c>
      <c r="K807" t="s">
        <v>1317</v>
      </c>
      <c r="L807">
        <v>570301003</v>
      </c>
      <c r="M807">
        <v>1274988</v>
      </c>
      <c r="N807" t="s">
        <v>1439</v>
      </c>
      <c r="O807" t="s">
        <v>1266</v>
      </c>
      <c r="P807">
        <v>30</v>
      </c>
      <c r="Q807" t="s">
        <v>1320</v>
      </c>
      <c r="R807">
        <v>1</v>
      </c>
      <c r="S807">
        <v>1</v>
      </c>
      <c r="T807" s="10">
        <v>59320.800000000003</v>
      </c>
      <c r="U807" t="s">
        <v>1228</v>
      </c>
      <c r="V807" t="s">
        <v>1422</v>
      </c>
      <c r="W807" t="s">
        <v>1326</v>
      </c>
      <c r="X807">
        <v>18</v>
      </c>
      <c r="Y807" t="s">
        <v>1320</v>
      </c>
      <c r="Z807" s="10">
        <v>35592.480000000003</v>
      </c>
      <c r="AA807" t="s">
        <v>1228</v>
      </c>
      <c r="AB807" t="s">
        <v>53</v>
      </c>
      <c r="AC807" t="s">
        <v>1231</v>
      </c>
      <c r="AD807">
        <v>101</v>
      </c>
      <c r="AE807" t="s">
        <v>1232</v>
      </c>
      <c r="AF807" s="10">
        <v>59320.800000000003</v>
      </c>
      <c r="AG807" s="136">
        <f t="shared" si="12"/>
        <v>5932080</v>
      </c>
      <c r="AH807" s="10">
        <v>35592.480000000003</v>
      </c>
      <c r="AI807">
        <v>0</v>
      </c>
      <c r="AJ807">
        <v>0</v>
      </c>
      <c r="AK807">
        <v>0</v>
      </c>
      <c r="AL807">
        <v>0</v>
      </c>
    </row>
    <row r="808" spans="1:38">
      <c r="A808" t="s">
        <v>46</v>
      </c>
      <c r="B808" t="s">
        <v>47</v>
      </c>
      <c r="C808">
        <v>1000730</v>
      </c>
      <c r="D808" t="s">
        <v>1412</v>
      </c>
      <c r="E808">
        <v>6701164808</v>
      </c>
      <c r="F808">
        <v>20</v>
      </c>
      <c r="G808">
        <v>2002</v>
      </c>
      <c r="H808" t="s">
        <v>1415</v>
      </c>
      <c r="I808">
        <v>57</v>
      </c>
      <c r="J808" t="s">
        <v>1224</v>
      </c>
      <c r="K808" t="s">
        <v>1317</v>
      </c>
      <c r="L808">
        <v>570301003</v>
      </c>
      <c r="M808">
        <v>1081446</v>
      </c>
      <c r="N808" t="s">
        <v>1440</v>
      </c>
      <c r="O808" t="s">
        <v>1266</v>
      </c>
      <c r="P808">
        <v>2</v>
      </c>
      <c r="Q808" t="s">
        <v>103</v>
      </c>
      <c r="R808">
        <v>1</v>
      </c>
      <c r="S808">
        <v>1</v>
      </c>
      <c r="T808" s="10">
        <v>1928.96</v>
      </c>
      <c r="U808" t="s">
        <v>1228</v>
      </c>
      <c r="V808" t="s">
        <v>1422</v>
      </c>
      <c r="W808" t="s">
        <v>1300</v>
      </c>
      <c r="X808">
        <v>2</v>
      </c>
      <c r="Y808" t="s">
        <v>103</v>
      </c>
      <c r="Z808" s="10">
        <v>1928.96</v>
      </c>
      <c r="AA808" t="s">
        <v>1228</v>
      </c>
      <c r="AB808" t="s">
        <v>53</v>
      </c>
      <c r="AC808" t="s">
        <v>1231</v>
      </c>
      <c r="AD808">
        <v>101</v>
      </c>
      <c r="AE808" t="s">
        <v>1232</v>
      </c>
      <c r="AF808" s="10">
        <v>1928.96</v>
      </c>
      <c r="AG808" s="136">
        <f t="shared" si="12"/>
        <v>192896</v>
      </c>
      <c r="AH808" s="10">
        <v>1928.96</v>
      </c>
      <c r="AI808">
        <v>0</v>
      </c>
      <c r="AJ808">
        <v>0</v>
      </c>
      <c r="AK808">
        <v>0</v>
      </c>
      <c r="AL808">
        <v>0</v>
      </c>
    </row>
    <row r="809" spans="1:38">
      <c r="A809" t="s">
        <v>46</v>
      </c>
      <c r="B809" t="s">
        <v>47</v>
      </c>
      <c r="C809">
        <v>1000730</v>
      </c>
      <c r="D809" t="s">
        <v>1412</v>
      </c>
      <c r="E809">
        <v>6701165427</v>
      </c>
      <c r="F809">
        <v>10</v>
      </c>
      <c r="G809">
        <v>2002</v>
      </c>
      <c r="H809" t="s">
        <v>1424</v>
      </c>
      <c r="I809">
        <v>57</v>
      </c>
      <c r="J809" t="s">
        <v>1224</v>
      </c>
      <c r="K809" t="s">
        <v>1317</v>
      </c>
      <c r="L809">
        <v>570301003</v>
      </c>
      <c r="M809">
        <v>107165</v>
      </c>
      <c r="N809" t="s">
        <v>1429</v>
      </c>
      <c r="O809" t="s">
        <v>1422</v>
      </c>
      <c r="P809">
        <v>2</v>
      </c>
      <c r="Q809" t="s">
        <v>1320</v>
      </c>
      <c r="R809">
        <v>1</v>
      </c>
      <c r="S809">
        <v>1</v>
      </c>
      <c r="T809" s="10">
        <v>1593.6</v>
      </c>
      <c r="U809" t="s">
        <v>1228</v>
      </c>
      <c r="V809" t="s">
        <v>1428</v>
      </c>
      <c r="W809" t="s">
        <v>1287</v>
      </c>
      <c r="X809">
        <v>2</v>
      </c>
      <c r="Y809" t="s">
        <v>1320</v>
      </c>
      <c r="Z809" s="10">
        <v>1593.6</v>
      </c>
      <c r="AA809" t="s">
        <v>1228</v>
      </c>
      <c r="AB809" t="s">
        <v>53</v>
      </c>
      <c r="AC809" t="s">
        <v>1231</v>
      </c>
      <c r="AD809">
        <v>101</v>
      </c>
      <c r="AE809" t="s">
        <v>1232</v>
      </c>
      <c r="AF809" s="10">
        <v>1593.6</v>
      </c>
      <c r="AG809" s="136">
        <f t="shared" si="12"/>
        <v>159360</v>
      </c>
      <c r="AH809" s="10">
        <v>1593.6</v>
      </c>
      <c r="AI809">
        <v>0</v>
      </c>
      <c r="AJ809">
        <v>0</v>
      </c>
      <c r="AK809">
        <v>0</v>
      </c>
      <c r="AL809">
        <v>0</v>
      </c>
    </row>
    <row r="810" spans="1:38">
      <c r="A810" t="s">
        <v>46</v>
      </c>
      <c r="B810" t="s">
        <v>47</v>
      </c>
      <c r="C810">
        <v>1000730</v>
      </c>
      <c r="D810" t="s">
        <v>1412</v>
      </c>
      <c r="E810">
        <v>6701165427</v>
      </c>
      <c r="F810">
        <v>20</v>
      </c>
      <c r="G810">
        <v>2002</v>
      </c>
      <c r="H810" t="s">
        <v>1424</v>
      </c>
      <c r="I810">
        <v>57</v>
      </c>
      <c r="J810" t="s">
        <v>1224</v>
      </c>
      <c r="K810" t="s">
        <v>1317</v>
      </c>
      <c r="L810">
        <v>570301003</v>
      </c>
      <c r="M810">
        <v>1043507</v>
      </c>
      <c r="N810" t="s">
        <v>1318</v>
      </c>
      <c r="O810" t="s">
        <v>1422</v>
      </c>
      <c r="P810">
        <v>1</v>
      </c>
      <c r="Q810" t="s">
        <v>1320</v>
      </c>
      <c r="R810">
        <v>1</v>
      </c>
      <c r="S810">
        <v>1</v>
      </c>
      <c r="T810" s="10">
        <v>1257.8</v>
      </c>
      <c r="U810" t="s">
        <v>1228</v>
      </c>
      <c r="V810" t="s">
        <v>1428</v>
      </c>
      <c r="W810" t="s">
        <v>1273</v>
      </c>
      <c r="X810">
        <v>1</v>
      </c>
      <c r="Y810" t="s">
        <v>1320</v>
      </c>
      <c r="Z810" s="10">
        <v>1257.8</v>
      </c>
      <c r="AA810" t="s">
        <v>1228</v>
      </c>
      <c r="AB810" t="s">
        <v>53</v>
      </c>
      <c r="AC810" t="s">
        <v>1231</v>
      </c>
      <c r="AD810">
        <v>101</v>
      </c>
      <c r="AE810" t="s">
        <v>1232</v>
      </c>
      <c r="AF810" s="10">
        <v>1257.8</v>
      </c>
      <c r="AG810" s="136">
        <f t="shared" si="12"/>
        <v>125780</v>
      </c>
      <c r="AH810" s="10">
        <v>1257.8</v>
      </c>
      <c r="AI810">
        <v>0</v>
      </c>
      <c r="AJ810">
        <v>0</v>
      </c>
      <c r="AK810">
        <v>0</v>
      </c>
      <c r="AL810">
        <v>0</v>
      </c>
    </row>
    <row r="811" spans="1:38">
      <c r="A811" t="s">
        <v>46</v>
      </c>
      <c r="B811" t="s">
        <v>47</v>
      </c>
      <c r="C811">
        <v>1000730</v>
      </c>
      <c r="D811" t="s">
        <v>1412</v>
      </c>
      <c r="E811">
        <v>6701165658</v>
      </c>
      <c r="F811">
        <v>10</v>
      </c>
      <c r="G811">
        <v>2002</v>
      </c>
      <c r="H811" t="s">
        <v>1415</v>
      </c>
      <c r="I811">
        <v>57</v>
      </c>
      <c r="J811" t="s">
        <v>1224</v>
      </c>
      <c r="K811" t="s">
        <v>1317</v>
      </c>
      <c r="L811">
        <v>570301003</v>
      </c>
      <c r="M811">
        <v>1052265</v>
      </c>
      <c r="N811" t="s">
        <v>1432</v>
      </c>
      <c r="O811" t="s">
        <v>1441</v>
      </c>
      <c r="P811">
        <v>1</v>
      </c>
      <c r="Q811" t="s">
        <v>1320</v>
      </c>
      <c r="R811">
        <v>1</v>
      </c>
      <c r="S811">
        <v>1</v>
      </c>
      <c r="T811">
        <v>751</v>
      </c>
      <c r="U811" t="s">
        <v>1228</v>
      </c>
      <c r="V811" t="s">
        <v>1442</v>
      </c>
      <c r="W811" t="s">
        <v>1313</v>
      </c>
      <c r="X811">
        <v>1</v>
      </c>
      <c r="Y811" t="s">
        <v>1320</v>
      </c>
      <c r="Z811">
        <v>751</v>
      </c>
      <c r="AA811" t="s">
        <v>1228</v>
      </c>
      <c r="AB811" t="s">
        <v>53</v>
      </c>
      <c r="AC811" t="s">
        <v>1231</v>
      </c>
      <c r="AD811">
        <v>101</v>
      </c>
      <c r="AE811" t="s">
        <v>1232</v>
      </c>
      <c r="AF811">
        <v>751</v>
      </c>
      <c r="AG811" s="136">
        <f t="shared" si="12"/>
        <v>75100</v>
      </c>
      <c r="AH811">
        <v>751</v>
      </c>
      <c r="AI811">
        <v>0</v>
      </c>
      <c r="AJ811">
        <v>0</v>
      </c>
      <c r="AK811">
        <v>0</v>
      </c>
      <c r="AL811">
        <v>0</v>
      </c>
    </row>
    <row r="812" spans="1:38">
      <c r="A812" t="s">
        <v>46</v>
      </c>
      <c r="B812" t="s">
        <v>47</v>
      </c>
      <c r="C812">
        <v>1000730</v>
      </c>
      <c r="D812" t="s">
        <v>1412</v>
      </c>
      <c r="E812">
        <v>6701165703</v>
      </c>
      <c r="F812">
        <v>10</v>
      </c>
      <c r="G812">
        <v>2002</v>
      </c>
      <c r="H812" t="s">
        <v>1415</v>
      </c>
      <c r="I812">
        <v>57</v>
      </c>
      <c r="J812" t="s">
        <v>1224</v>
      </c>
      <c r="K812" t="s">
        <v>1317</v>
      </c>
      <c r="L812">
        <v>570102001</v>
      </c>
      <c r="M812">
        <v>1248388</v>
      </c>
      <c r="N812" t="s">
        <v>1433</v>
      </c>
      <c r="O812" t="s">
        <v>1443</v>
      </c>
      <c r="P812">
        <v>4</v>
      </c>
      <c r="Q812" t="s">
        <v>1320</v>
      </c>
      <c r="R812">
        <v>1</v>
      </c>
      <c r="S812">
        <v>1</v>
      </c>
      <c r="T812">
        <v>519.32000000000005</v>
      </c>
      <c r="U812" t="s">
        <v>1228</v>
      </c>
      <c r="V812" t="s">
        <v>1304</v>
      </c>
      <c r="W812" t="s">
        <v>1280</v>
      </c>
      <c r="X812">
        <v>4</v>
      </c>
      <c r="Y812" t="s">
        <v>1320</v>
      </c>
      <c r="Z812">
        <v>519.32000000000005</v>
      </c>
      <c r="AA812" t="s">
        <v>1228</v>
      </c>
      <c r="AB812" t="s">
        <v>53</v>
      </c>
      <c r="AC812" t="s">
        <v>1231</v>
      </c>
      <c r="AD812">
        <v>101</v>
      </c>
      <c r="AE812" t="s">
        <v>1232</v>
      </c>
      <c r="AF812">
        <v>519.32000000000005</v>
      </c>
      <c r="AG812" s="136">
        <f t="shared" si="12"/>
        <v>51932.000000000007</v>
      </c>
      <c r="AH812">
        <v>519.32000000000005</v>
      </c>
      <c r="AI812">
        <v>0</v>
      </c>
      <c r="AJ812">
        <v>0</v>
      </c>
      <c r="AK812">
        <v>0</v>
      </c>
      <c r="AL812">
        <v>0</v>
      </c>
    </row>
    <row r="813" spans="1:38">
      <c r="A813" t="s">
        <v>46</v>
      </c>
      <c r="B813" t="s">
        <v>47</v>
      </c>
      <c r="C813">
        <v>1000730</v>
      </c>
      <c r="D813" t="s">
        <v>1412</v>
      </c>
      <c r="E813">
        <v>6701165703</v>
      </c>
      <c r="F813">
        <v>20</v>
      </c>
      <c r="G813">
        <v>2002</v>
      </c>
      <c r="H813" t="s">
        <v>1415</v>
      </c>
      <c r="I813">
        <v>57</v>
      </c>
      <c r="J813" t="s">
        <v>1224</v>
      </c>
      <c r="K813" t="s">
        <v>1317</v>
      </c>
      <c r="L813">
        <v>570301003</v>
      </c>
      <c r="M813">
        <v>596921</v>
      </c>
      <c r="N813" t="s">
        <v>1444</v>
      </c>
      <c r="O813" t="s">
        <v>1443</v>
      </c>
      <c r="P813">
        <v>4</v>
      </c>
      <c r="Q813" t="s">
        <v>1320</v>
      </c>
      <c r="R813">
        <v>1</v>
      </c>
      <c r="S813">
        <v>1</v>
      </c>
      <c r="T813" s="10">
        <v>2599.6799999999998</v>
      </c>
      <c r="U813" t="s">
        <v>1228</v>
      </c>
      <c r="V813" t="s">
        <v>1304</v>
      </c>
      <c r="W813" t="s">
        <v>1280</v>
      </c>
      <c r="X813">
        <v>4</v>
      </c>
      <c r="Y813" t="s">
        <v>1320</v>
      </c>
      <c r="Z813" s="10">
        <v>2599.6799999999998</v>
      </c>
      <c r="AA813" t="s">
        <v>1228</v>
      </c>
      <c r="AB813" t="s">
        <v>53</v>
      </c>
      <c r="AC813" t="s">
        <v>1231</v>
      </c>
      <c r="AD813">
        <v>101</v>
      </c>
      <c r="AE813" t="s">
        <v>1232</v>
      </c>
      <c r="AF813" s="10">
        <v>2599.6799999999998</v>
      </c>
      <c r="AG813" s="136">
        <f t="shared" si="12"/>
        <v>259967.99999999997</v>
      </c>
      <c r="AH813" s="10">
        <v>2599.6799999999998</v>
      </c>
      <c r="AI813">
        <v>0</v>
      </c>
      <c r="AJ813">
        <v>0</v>
      </c>
      <c r="AK813">
        <v>0</v>
      </c>
      <c r="AL813">
        <v>0</v>
      </c>
    </row>
    <row r="814" spans="1:38">
      <c r="A814" t="s">
        <v>46</v>
      </c>
      <c r="B814" t="s">
        <v>47</v>
      </c>
      <c r="C814">
        <v>1000730</v>
      </c>
      <c r="D814" t="s">
        <v>1412</v>
      </c>
      <c r="E814">
        <v>6701165773</v>
      </c>
      <c r="F814">
        <v>10</v>
      </c>
      <c r="G814">
        <v>2002</v>
      </c>
      <c r="H814" t="s">
        <v>1256</v>
      </c>
      <c r="I814">
        <v>57</v>
      </c>
      <c r="J814" t="s">
        <v>1224</v>
      </c>
      <c r="K814" t="s">
        <v>1317</v>
      </c>
      <c r="L814">
        <v>570301003</v>
      </c>
      <c r="M814">
        <v>1159900</v>
      </c>
      <c r="N814" t="s">
        <v>1413</v>
      </c>
      <c r="O814" t="s">
        <v>1441</v>
      </c>
      <c r="P814">
        <v>460</v>
      </c>
      <c r="Q814" t="s">
        <v>1320</v>
      </c>
      <c r="R814">
        <v>1</v>
      </c>
      <c r="S814">
        <v>1</v>
      </c>
      <c r="T814" s="10">
        <v>3670.8</v>
      </c>
      <c r="U814" t="s">
        <v>1228</v>
      </c>
      <c r="V814" t="s">
        <v>1441</v>
      </c>
      <c r="W814" t="s">
        <v>1445</v>
      </c>
      <c r="X814">
        <v>460</v>
      </c>
      <c r="Y814" t="s">
        <v>1320</v>
      </c>
      <c r="Z814" s="10">
        <v>3670.8</v>
      </c>
      <c r="AA814" t="s">
        <v>1228</v>
      </c>
      <c r="AB814" t="s">
        <v>53</v>
      </c>
      <c r="AC814" t="s">
        <v>1231</v>
      </c>
      <c r="AD814">
        <v>101</v>
      </c>
      <c r="AE814" t="s">
        <v>1232</v>
      </c>
      <c r="AF814" s="10">
        <v>3670.8</v>
      </c>
      <c r="AG814" s="136">
        <f t="shared" si="12"/>
        <v>367080</v>
      </c>
      <c r="AH814" s="10">
        <v>3670.8</v>
      </c>
      <c r="AI814">
        <v>0</v>
      </c>
      <c r="AJ814">
        <v>0</v>
      </c>
      <c r="AK814">
        <v>0</v>
      </c>
      <c r="AL814">
        <v>0</v>
      </c>
    </row>
    <row r="815" spans="1:38">
      <c r="A815" t="s">
        <v>46</v>
      </c>
      <c r="B815" t="s">
        <v>47</v>
      </c>
      <c r="C815">
        <v>1000730</v>
      </c>
      <c r="D815" t="s">
        <v>1412</v>
      </c>
      <c r="E815">
        <v>6701167562</v>
      </c>
      <c r="F815">
        <v>10</v>
      </c>
      <c r="G815">
        <v>2002</v>
      </c>
      <c r="H815" t="s">
        <v>1446</v>
      </c>
      <c r="I815">
        <v>57</v>
      </c>
      <c r="J815" t="s">
        <v>1224</v>
      </c>
      <c r="K815" t="s">
        <v>1235</v>
      </c>
      <c r="L815">
        <v>570301003</v>
      </c>
      <c r="M815">
        <v>1252549</v>
      </c>
      <c r="N815" t="s">
        <v>1248</v>
      </c>
      <c r="O815" t="s">
        <v>1269</v>
      </c>
      <c r="P815">
        <v>70</v>
      </c>
      <c r="Q815" t="s">
        <v>1320</v>
      </c>
      <c r="R815">
        <v>1</v>
      </c>
      <c r="S815">
        <v>1</v>
      </c>
      <c r="T815" s="10">
        <v>3836</v>
      </c>
      <c r="U815" t="s">
        <v>1228</v>
      </c>
      <c r="V815" t="s">
        <v>1447</v>
      </c>
      <c r="W815" t="s">
        <v>1304</v>
      </c>
      <c r="X815">
        <v>70</v>
      </c>
      <c r="Y815" t="s">
        <v>1320</v>
      </c>
      <c r="Z815" s="10">
        <v>3836</v>
      </c>
      <c r="AA815" t="s">
        <v>1228</v>
      </c>
      <c r="AB815" t="s">
        <v>53</v>
      </c>
      <c r="AC815" t="s">
        <v>1231</v>
      </c>
      <c r="AD815">
        <v>101</v>
      </c>
      <c r="AE815" t="s">
        <v>1232</v>
      </c>
      <c r="AF815" s="10">
        <v>3836</v>
      </c>
      <c r="AG815" s="136">
        <f t="shared" si="12"/>
        <v>383600</v>
      </c>
      <c r="AH815" s="10">
        <v>3836</v>
      </c>
      <c r="AI815">
        <v>0</v>
      </c>
      <c r="AJ815">
        <v>0</v>
      </c>
      <c r="AK815">
        <v>0</v>
      </c>
      <c r="AL815">
        <v>0</v>
      </c>
    </row>
    <row r="816" spans="1:38">
      <c r="A816" t="s">
        <v>46</v>
      </c>
      <c r="B816" t="s">
        <v>47</v>
      </c>
      <c r="C816">
        <v>1000730</v>
      </c>
      <c r="D816" t="s">
        <v>1412</v>
      </c>
      <c r="E816">
        <v>6701167692</v>
      </c>
      <c r="F816">
        <v>10</v>
      </c>
      <c r="G816">
        <v>2002</v>
      </c>
      <c r="H816" t="s">
        <v>1223</v>
      </c>
      <c r="I816">
        <v>57</v>
      </c>
      <c r="J816" t="s">
        <v>1224</v>
      </c>
      <c r="K816" t="s">
        <v>1317</v>
      </c>
      <c r="L816">
        <v>570301003</v>
      </c>
      <c r="M816">
        <v>892059</v>
      </c>
      <c r="N816" t="s">
        <v>1448</v>
      </c>
      <c r="O816" t="s">
        <v>1447</v>
      </c>
      <c r="P816" s="10">
        <v>14630</v>
      </c>
      <c r="Q816" t="s">
        <v>1320</v>
      </c>
      <c r="R816">
        <v>1</v>
      </c>
      <c r="S816">
        <v>1</v>
      </c>
      <c r="T816" s="10">
        <v>71540.7</v>
      </c>
      <c r="U816" t="s">
        <v>1228</v>
      </c>
      <c r="V816" t="s">
        <v>1449</v>
      </c>
      <c r="W816" t="s">
        <v>1233</v>
      </c>
      <c r="X816">
        <v>0</v>
      </c>
      <c r="Y816" t="s">
        <v>1320</v>
      </c>
      <c r="Z816">
        <v>0</v>
      </c>
      <c r="AA816" t="s">
        <v>1228</v>
      </c>
      <c r="AB816" t="s">
        <v>53</v>
      </c>
      <c r="AC816" t="s">
        <v>1243</v>
      </c>
      <c r="AD816" t="s">
        <v>1253</v>
      </c>
      <c r="AE816" t="s">
        <v>1253</v>
      </c>
      <c r="AF816" s="10">
        <v>71540.7</v>
      </c>
      <c r="AG816" s="136">
        <f t="shared" si="12"/>
        <v>7154070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>
      <c r="A817" t="s">
        <v>46</v>
      </c>
      <c r="B817" t="s">
        <v>47</v>
      </c>
      <c r="C817">
        <v>1000730</v>
      </c>
      <c r="D817" t="s">
        <v>1412</v>
      </c>
      <c r="E817">
        <v>6701168149</v>
      </c>
      <c r="F817">
        <v>10</v>
      </c>
      <c r="G817">
        <v>2002</v>
      </c>
      <c r="H817" t="s">
        <v>1415</v>
      </c>
      <c r="I817">
        <v>57</v>
      </c>
      <c r="J817" t="s">
        <v>1224</v>
      </c>
      <c r="K817" t="s">
        <v>1317</v>
      </c>
      <c r="L817">
        <v>570301003</v>
      </c>
      <c r="M817">
        <v>892059</v>
      </c>
      <c r="N817" t="s">
        <v>1448</v>
      </c>
      <c r="O817" t="s">
        <v>1447</v>
      </c>
      <c r="P817" s="10">
        <v>14630</v>
      </c>
      <c r="Q817" t="s">
        <v>1320</v>
      </c>
      <c r="R817">
        <v>1</v>
      </c>
      <c r="S817">
        <v>1</v>
      </c>
      <c r="T817" s="10">
        <v>71540.7</v>
      </c>
      <c r="U817" t="s">
        <v>1228</v>
      </c>
      <c r="V817" t="s">
        <v>1449</v>
      </c>
      <c r="W817" t="s">
        <v>1450</v>
      </c>
      <c r="X817" s="10">
        <v>14630</v>
      </c>
      <c r="Y817" t="s">
        <v>1320</v>
      </c>
      <c r="Z817" s="10">
        <v>71540.7</v>
      </c>
      <c r="AA817" t="s">
        <v>1228</v>
      </c>
      <c r="AB817" t="s">
        <v>53</v>
      </c>
      <c r="AC817" t="s">
        <v>1231</v>
      </c>
      <c r="AD817">
        <v>101</v>
      </c>
      <c r="AE817" t="s">
        <v>1232</v>
      </c>
      <c r="AF817" s="10">
        <v>71540.7</v>
      </c>
      <c r="AG817" s="136">
        <f t="shared" si="12"/>
        <v>7154070</v>
      </c>
      <c r="AH817" s="10">
        <v>71540.7</v>
      </c>
      <c r="AI817">
        <v>0</v>
      </c>
      <c r="AJ817">
        <v>0</v>
      </c>
      <c r="AK817">
        <v>0</v>
      </c>
      <c r="AL817">
        <v>0</v>
      </c>
    </row>
    <row r="818" spans="1:38">
      <c r="A818" t="s">
        <v>46</v>
      </c>
      <c r="B818" t="s">
        <v>47</v>
      </c>
      <c r="C818">
        <v>1000730</v>
      </c>
      <c r="D818" t="s">
        <v>1412</v>
      </c>
      <c r="E818">
        <v>6701168258</v>
      </c>
      <c r="F818">
        <v>10</v>
      </c>
      <c r="G818">
        <v>2002</v>
      </c>
      <c r="H818" t="s">
        <v>1451</v>
      </c>
      <c r="I818">
        <v>57</v>
      </c>
      <c r="J818" t="s">
        <v>1224</v>
      </c>
      <c r="K818" t="s">
        <v>1317</v>
      </c>
      <c r="L818">
        <v>570301003</v>
      </c>
      <c r="M818">
        <v>1427216</v>
      </c>
      <c r="N818" t="s">
        <v>1416</v>
      </c>
      <c r="O818" t="s">
        <v>1447</v>
      </c>
      <c r="P818">
        <v>1</v>
      </c>
      <c r="Q818" t="s">
        <v>1320</v>
      </c>
      <c r="R818">
        <v>1</v>
      </c>
      <c r="S818">
        <v>1</v>
      </c>
      <c r="T818">
        <v>912.9</v>
      </c>
      <c r="U818" t="s">
        <v>1228</v>
      </c>
      <c r="V818" t="s">
        <v>1447</v>
      </c>
      <c r="W818" t="s">
        <v>1452</v>
      </c>
      <c r="X818">
        <v>1</v>
      </c>
      <c r="Y818" t="s">
        <v>1320</v>
      </c>
      <c r="Z818">
        <v>912.9</v>
      </c>
      <c r="AA818" t="s">
        <v>1228</v>
      </c>
      <c r="AB818" t="s">
        <v>53</v>
      </c>
      <c r="AC818" t="s">
        <v>1231</v>
      </c>
      <c r="AD818">
        <v>101</v>
      </c>
      <c r="AE818" t="s">
        <v>1232</v>
      </c>
      <c r="AF818">
        <v>912.9</v>
      </c>
      <c r="AG818" s="136">
        <f t="shared" si="12"/>
        <v>91290</v>
      </c>
      <c r="AH818">
        <v>912.9</v>
      </c>
      <c r="AI818">
        <v>0</v>
      </c>
      <c r="AJ818">
        <v>0</v>
      </c>
      <c r="AK818">
        <v>0</v>
      </c>
      <c r="AL818">
        <v>0</v>
      </c>
    </row>
    <row r="819" spans="1:38">
      <c r="A819" t="s">
        <v>46</v>
      </c>
      <c r="B819" t="s">
        <v>47</v>
      </c>
      <c r="C819">
        <v>1000730</v>
      </c>
      <c r="D819" t="s">
        <v>1412</v>
      </c>
      <c r="E819">
        <v>6701168332</v>
      </c>
      <c r="F819">
        <v>10</v>
      </c>
      <c r="G819">
        <v>2002</v>
      </c>
      <c r="H819" t="s">
        <v>1415</v>
      </c>
      <c r="I819">
        <v>57</v>
      </c>
      <c r="J819" t="s">
        <v>1224</v>
      </c>
      <c r="K819" t="s">
        <v>1317</v>
      </c>
      <c r="L819">
        <v>570301003</v>
      </c>
      <c r="M819">
        <v>892059</v>
      </c>
      <c r="N819" t="s">
        <v>1448</v>
      </c>
      <c r="O819" t="s">
        <v>1447</v>
      </c>
      <c r="P819" s="10">
        <v>14820</v>
      </c>
      <c r="Q819" t="s">
        <v>1320</v>
      </c>
      <c r="R819">
        <v>1</v>
      </c>
      <c r="S819">
        <v>1</v>
      </c>
      <c r="T819" s="10">
        <v>72469.8</v>
      </c>
      <c r="U819" t="s">
        <v>1228</v>
      </c>
      <c r="V819" t="s">
        <v>1445</v>
      </c>
      <c r="W819" t="s">
        <v>1343</v>
      </c>
      <c r="X819" s="10">
        <v>14820</v>
      </c>
      <c r="Y819" t="s">
        <v>1320</v>
      </c>
      <c r="Z819" s="10">
        <v>72469.8</v>
      </c>
      <c r="AA819" t="s">
        <v>1228</v>
      </c>
      <c r="AB819" t="s">
        <v>53</v>
      </c>
      <c r="AC819" t="s">
        <v>1231</v>
      </c>
      <c r="AD819">
        <v>101</v>
      </c>
      <c r="AE819" t="s">
        <v>1232</v>
      </c>
      <c r="AF819" s="10">
        <v>72469.8</v>
      </c>
      <c r="AG819" s="136">
        <f t="shared" si="12"/>
        <v>7246980</v>
      </c>
      <c r="AH819" s="10">
        <v>72469.8</v>
      </c>
      <c r="AI819">
        <v>0</v>
      </c>
      <c r="AJ819">
        <v>0</v>
      </c>
      <c r="AK819">
        <v>0</v>
      </c>
      <c r="AL819">
        <v>0</v>
      </c>
    </row>
    <row r="820" spans="1:38">
      <c r="A820" t="s">
        <v>46</v>
      </c>
      <c r="B820" t="s">
        <v>47</v>
      </c>
      <c r="C820">
        <v>1000730</v>
      </c>
      <c r="D820" t="s">
        <v>1412</v>
      </c>
      <c r="E820">
        <v>6701168531</v>
      </c>
      <c r="F820">
        <v>10</v>
      </c>
      <c r="G820">
        <v>2002</v>
      </c>
      <c r="H820" t="s">
        <v>1415</v>
      </c>
      <c r="I820">
        <v>57</v>
      </c>
      <c r="J820" t="s">
        <v>1224</v>
      </c>
      <c r="K820" t="s">
        <v>1233</v>
      </c>
      <c r="L820">
        <v>570301003</v>
      </c>
      <c r="M820">
        <v>1066111</v>
      </c>
      <c r="N820" t="s">
        <v>1425</v>
      </c>
      <c r="O820" t="s">
        <v>1445</v>
      </c>
      <c r="P820">
        <v>680</v>
      </c>
      <c r="Q820" t="s">
        <v>1320</v>
      </c>
      <c r="R820">
        <v>1</v>
      </c>
      <c r="S820">
        <v>1</v>
      </c>
      <c r="T820" s="10">
        <v>3563.2</v>
      </c>
      <c r="U820" t="s">
        <v>1228</v>
      </c>
      <c r="V820" t="s">
        <v>1307</v>
      </c>
      <c r="W820" t="s">
        <v>1450</v>
      </c>
      <c r="X820">
        <v>680</v>
      </c>
      <c r="Y820" t="s">
        <v>1320</v>
      </c>
      <c r="Z820" s="10">
        <v>3563.2</v>
      </c>
      <c r="AA820" t="s">
        <v>1228</v>
      </c>
      <c r="AB820" t="s">
        <v>53</v>
      </c>
      <c r="AC820" t="s">
        <v>1231</v>
      </c>
      <c r="AD820">
        <v>101</v>
      </c>
      <c r="AE820" t="s">
        <v>1232</v>
      </c>
      <c r="AF820" s="10">
        <v>3563.2</v>
      </c>
      <c r="AG820" s="136">
        <f t="shared" si="12"/>
        <v>356320</v>
      </c>
      <c r="AH820" s="10">
        <v>3563.2</v>
      </c>
      <c r="AI820">
        <v>0</v>
      </c>
      <c r="AJ820">
        <v>0</v>
      </c>
      <c r="AK820">
        <v>0</v>
      </c>
      <c r="AL820">
        <v>0</v>
      </c>
    </row>
    <row r="821" spans="1:38">
      <c r="A821" t="s">
        <v>46</v>
      </c>
      <c r="B821" t="s">
        <v>47</v>
      </c>
      <c r="C821">
        <v>1000730</v>
      </c>
      <c r="D821" t="s">
        <v>1412</v>
      </c>
      <c r="E821">
        <v>6701168561</v>
      </c>
      <c r="F821">
        <v>10</v>
      </c>
      <c r="G821">
        <v>2002</v>
      </c>
      <c r="H821" t="s">
        <v>1415</v>
      </c>
      <c r="I821">
        <v>57</v>
      </c>
      <c r="J821" t="s">
        <v>1224</v>
      </c>
      <c r="K821" t="s">
        <v>1233</v>
      </c>
      <c r="L821">
        <v>570301003</v>
      </c>
      <c r="M821">
        <v>1066111</v>
      </c>
      <c r="N821" t="s">
        <v>1425</v>
      </c>
      <c r="O821" t="s">
        <v>1428</v>
      </c>
      <c r="P821" s="10">
        <v>1020</v>
      </c>
      <c r="Q821" t="s">
        <v>1320</v>
      </c>
      <c r="R821">
        <v>1</v>
      </c>
      <c r="S821">
        <v>1</v>
      </c>
      <c r="T821" s="10">
        <v>5344.8</v>
      </c>
      <c r="U821" t="s">
        <v>1228</v>
      </c>
      <c r="V821" t="s">
        <v>1333</v>
      </c>
      <c r="W821" t="s">
        <v>1450</v>
      </c>
      <c r="X821" s="10">
        <v>1020</v>
      </c>
      <c r="Y821" t="s">
        <v>1320</v>
      </c>
      <c r="Z821" s="10">
        <v>5344.8</v>
      </c>
      <c r="AA821" t="s">
        <v>1228</v>
      </c>
      <c r="AB821" t="s">
        <v>53</v>
      </c>
      <c r="AC821" t="s">
        <v>1231</v>
      </c>
      <c r="AD821">
        <v>101</v>
      </c>
      <c r="AE821" t="s">
        <v>1232</v>
      </c>
      <c r="AF821" s="10">
        <v>5344.8</v>
      </c>
      <c r="AG821" s="136">
        <f t="shared" si="12"/>
        <v>534480</v>
      </c>
      <c r="AH821" s="10">
        <v>5344.8</v>
      </c>
      <c r="AI821">
        <v>0</v>
      </c>
      <c r="AJ821">
        <v>0</v>
      </c>
      <c r="AK821">
        <v>0</v>
      </c>
      <c r="AL821">
        <v>0</v>
      </c>
    </row>
    <row r="822" spans="1:38">
      <c r="A822" t="s">
        <v>46</v>
      </c>
      <c r="B822" t="s">
        <v>47</v>
      </c>
      <c r="C822">
        <v>1000730</v>
      </c>
      <c r="D822" t="s">
        <v>1412</v>
      </c>
      <c r="E822">
        <v>6701168603</v>
      </c>
      <c r="F822">
        <v>10</v>
      </c>
      <c r="G822">
        <v>2002</v>
      </c>
      <c r="H822" t="s">
        <v>1415</v>
      </c>
      <c r="I822">
        <v>57</v>
      </c>
      <c r="J822" t="s">
        <v>1224</v>
      </c>
      <c r="K822" t="s">
        <v>1317</v>
      </c>
      <c r="L822">
        <v>570301003</v>
      </c>
      <c r="M822">
        <v>1427216</v>
      </c>
      <c r="N822" t="s">
        <v>1416</v>
      </c>
      <c r="O822" t="s">
        <v>1447</v>
      </c>
      <c r="P822" s="10">
        <v>1020</v>
      </c>
      <c r="Q822" t="s">
        <v>1320</v>
      </c>
      <c r="R822">
        <v>1</v>
      </c>
      <c r="S822">
        <v>1</v>
      </c>
      <c r="T822" s="10">
        <v>5344.8</v>
      </c>
      <c r="U822" t="s">
        <v>1228</v>
      </c>
      <c r="V822" t="s">
        <v>1442</v>
      </c>
      <c r="W822" t="s">
        <v>1450</v>
      </c>
      <c r="X822" s="10">
        <v>1020</v>
      </c>
      <c r="Y822" t="s">
        <v>1320</v>
      </c>
      <c r="Z822" s="10">
        <v>5344.8</v>
      </c>
      <c r="AA822" t="s">
        <v>1228</v>
      </c>
      <c r="AB822" t="s">
        <v>53</v>
      </c>
      <c r="AC822" t="s">
        <v>1231</v>
      </c>
      <c r="AD822">
        <v>101</v>
      </c>
      <c r="AE822" t="s">
        <v>1232</v>
      </c>
      <c r="AF822" s="10">
        <v>5344.8</v>
      </c>
      <c r="AG822" s="136">
        <f t="shared" si="12"/>
        <v>534480</v>
      </c>
      <c r="AH822" s="10">
        <v>5344.8</v>
      </c>
      <c r="AI822">
        <v>0</v>
      </c>
      <c r="AJ822">
        <v>0</v>
      </c>
      <c r="AK822">
        <v>0</v>
      </c>
      <c r="AL822">
        <v>0</v>
      </c>
    </row>
    <row r="823" spans="1:38">
      <c r="A823" t="s">
        <v>46</v>
      </c>
      <c r="B823" t="s">
        <v>47</v>
      </c>
      <c r="C823">
        <v>1000730</v>
      </c>
      <c r="D823" t="s">
        <v>1412</v>
      </c>
      <c r="E823">
        <v>6701168633</v>
      </c>
      <c r="F823">
        <v>10</v>
      </c>
      <c r="G823">
        <v>2002</v>
      </c>
      <c r="H823" t="s">
        <v>1451</v>
      </c>
      <c r="I823">
        <v>57</v>
      </c>
      <c r="J823" t="s">
        <v>1224</v>
      </c>
      <c r="K823" t="s">
        <v>1317</v>
      </c>
      <c r="L823">
        <v>570301003</v>
      </c>
      <c r="M823">
        <v>1427216</v>
      </c>
      <c r="N823" t="s">
        <v>1416</v>
      </c>
      <c r="O823" t="s">
        <v>1445</v>
      </c>
      <c r="P823">
        <v>1</v>
      </c>
      <c r="Q823" t="s">
        <v>1320</v>
      </c>
      <c r="R823">
        <v>1</v>
      </c>
      <c r="S823">
        <v>1</v>
      </c>
      <c r="T823">
        <v>912.9</v>
      </c>
      <c r="U823" t="s">
        <v>1228</v>
      </c>
      <c r="V823" t="s">
        <v>1445</v>
      </c>
      <c r="W823" t="s">
        <v>1438</v>
      </c>
      <c r="X823">
        <v>1</v>
      </c>
      <c r="Y823" t="s">
        <v>1320</v>
      </c>
      <c r="Z823">
        <v>912.9</v>
      </c>
      <c r="AA823" t="s">
        <v>1228</v>
      </c>
      <c r="AB823" t="s">
        <v>53</v>
      </c>
      <c r="AC823" t="s">
        <v>1231</v>
      </c>
      <c r="AD823">
        <v>101</v>
      </c>
      <c r="AE823" t="s">
        <v>1232</v>
      </c>
      <c r="AF823">
        <v>912.9</v>
      </c>
      <c r="AG823" s="136">
        <f t="shared" si="12"/>
        <v>91290</v>
      </c>
      <c r="AH823">
        <v>912.9</v>
      </c>
      <c r="AI823">
        <v>0</v>
      </c>
      <c r="AJ823">
        <v>0</v>
      </c>
      <c r="AK823">
        <v>0</v>
      </c>
      <c r="AL823">
        <v>0</v>
      </c>
    </row>
    <row r="824" spans="1:38">
      <c r="A824" t="s">
        <v>46</v>
      </c>
      <c r="B824" t="s">
        <v>47</v>
      </c>
      <c r="C824">
        <v>1000730</v>
      </c>
      <c r="D824" t="s">
        <v>1412</v>
      </c>
      <c r="E824">
        <v>6701178489</v>
      </c>
      <c r="F824">
        <v>10</v>
      </c>
      <c r="G824">
        <v>2002</v>
      </c>
      <c r="H824" t="s">
        <v>1415</v>
      </c>
      <c r="I824">
        <v>57</v>
      </c>
      <c r="J824" t="s">
        <v>1224</v>
      </c>
      <c r="K824" t="s">
        <v>1317</v>
      </c>
      <c r="L824">
        <v>570301003</v>
      </c>
      <c r="M824">
        <v>1427216</v>
      </c>
      <c r="N824" t="s">
        <v>1416</v>
      </c>
      <c r="O824" t="s">
        <v>1276</v>
      </c>
      <c r="P824" s="10">
        <v>4335</v>
      </c>
      <c r="Q824" t="s">
        <v>1320</v>
      </c>
      <c r="R824">
        <v>1</v>
      </c>
      <c r="S824">
        <v>1</v>
      </c>
      <c r="T824" s="10">
        <v>44043.6</v>
      </c>
      <c r="U824" t="s">
        <v>1228</v>
      </c>
      <c r="V824" t="s">
        <v>1333</v>
      </c>
      <c r="W824" t="s">
        <v>1396</v>
      </c>
      <c r="X824" s="10">
        <v>1955</v>
      </c>
      <c r="Y824" t="s">
        <v>1320</v>
      </c>
      <c r="Z824" s="10">
        <v>19862.8</v>
      </c>
      <c r="AA824" t="s">
        <v>1228</v>
      </c>
      <c r="AB824" t="s">
        <v>53</v>
      </c>
      <c r="AC824" t="s">
        <v>1231</v>
      </c>
      <c r="AD824">
        <v>101</v>
      </c>
      <c r="AE824" t="s">
        <v>1232</v>
      </c>
      <c r="AF824" s="10">
        <v>44043.6</v>
      </c>
      <c r="AG824" s="136">
        <f t="shared" si="12"/>
        <v>4404360</v>
      </c>
      <c r="AH824" s="10">
        <v>19862.8</v>
      </c>
      <c r="AI824">
        <v>0</v>
      </c>
      <c r="AJ824">
        <v>0</v>
      </c>
      <c r="AK824">
        <v>0</v>
      </c>
      <c r="AL824">
        <v>0</v>
      </c>
    </row>
    <row r="825" spans="1:38">
      <c r="A825" t="s">
        <v>46</v>
      </c>
      <c r="B825" t="s">
        <v>47</v>
      </c>
      <c r="C825">
        <v>1000730</v>
      </c>
      <c r="D825" t="s">
        <v>1412</v>
      </c>
      <c r="E825">
        <v>6701178500</v>
      </c>
      <c r="F825">
        <v>10</v>
      </c>
      <c r="G825">
        <v>2002</v>
      </c>
      <c r="H825" t="s">
        <v>1453</v>
      </c>
      <c r="I825">
        <v>57</v>
      </c>
      <c r="J825" t="s">
        <v>1224</v>
      </c>
      <c r="K825" t="s">
        <v>1317</v>
      </c>
      <c r="L825">
        <v>570301003</v>
      </c>
      <c r="M825">
        <v>892059</v>
      </c>
      <c r="N825" t="s">
        <v>1448</v>
      </c>
      <c r="O825" t="s">
        <v>1454</v>
      </c>
      <c r="P825" s="10">
        <v>5700</v>
      </c>
      <c r="Q825" t="s">
        <v>1320</v>
      </c>
      <c r="R825">
        <v>1</v>
      </c>
      <c r="S825">
        <v>1</v>
      </c>
      <c r="T825" s="10">
        <v>55746</v>
      </c>
      <c r="U825" t="s">
        <v>1228</v>
      </c>
      <c r="V825" t="s">
        <v>1323</v>
      </c>
      <c r="W825" t="s">
        <v>1233</v>
      </c>
      <c r="X825">
        <v>0</v>
      </c>
      <c r="Y825" t="s">
        <v>1320</v>
      </c>
      <c r="Z825">
        <v>0</v>
      </c>
      <c r="AA825" t="s">
        <v>1228</v>
      </c>
      <c r="AB825" t="s">
        <v>53</v>
      </c>
      <c r="AC825" t="s">
        <v>1243</v>
      </c>
      <c r="AD825" t="s">
        <v>1253</v>
      </c>
      <c r="AE825" t="s">
        <v>1253</v>
      </c>
      <c r="AF825" s="10">
        <v>55746</v>
      </c>
      <c r="AG825" s="136">
        <f t="shared" si="12"/>
        <v>5574600</v>
      </c>
      <c r="AH825">
        <v>0</v>
      </c>
      <c r="AI825">
        <v>0</v>
      </c>
      <c r="AJ825">
        <v>0</v>
      </c>
      <c r="AK825">
        <v>0</v>
      </c>
      <c r="AL825">
        <v>0</v>
      </c>
    </row>
    <row r="826" spans="1:38">
      <c r="A826" t="s">
        <v>46</v>
      </c>
      <c r="B826" t="s">
        <v>47</v>
      </c>
      <c r="C826">
        <v>1000730</v>
      </c>
      <c r="D826" t="s">
        <v>1412</v>
      </c>
      <c r="E826">
        <v>6701178762</v>
      </c>
      <c r="F826">
        <v>10</v>
      </c>
      <c r="G826">
        <v>2002</v>
      </c>
      <c r="H826" t="s">
        <v>1415</v>
      </c>
      <c r="I826">
        <v>57</v>
      </c>
      <c r="J826" t="s">
        <v>1224</v>
      </c>
      <c r="K826" t="s">
        <v>1317</v>
      </c>
      <c r="L826">
        <v>570301003</v>
      </c>
      <c r="M826">
        <v>1052265</v>
      </c>
      <c r="N826" t="s">
        <v>1432</v>
      </c>
      <c r="O826" t="s">
        <v>1276</v>
      </c>
      <c r="P826">
        <v>100</v>
      </c>
      <c r="Q826" t="s">
        <v>1320</v>
      </c>
      <c r="R826">
        <v>1</v>
      </c>
      <c r="S826">
        <v>1</v>
      </c>
      <c r="T826">
        <v>751</v>
      </c>
      <c r="U826" t="s">
        <v>1228</v>
      </c>
      <c r="V826" t="s">
        <v>1333</v>
      </c>
      <c r="W826" t="s">
        <v>1313</v>
      </c>
      <c r="X826">
        <v>100</v>
      </c>
      <c r="Y826" t="s">
        <v>1320</v>
      </c>
      <c r="Z826">
        <v>751</v>
      </c>
      <c r="AA826" t="s">
        <v>1228</v>
      </c>
      <c r="AB826" t="s">
        <v>53</v>
      </c>
      <c r="AC826" t="s">
        <v>1231</v>
      </c>
      <c r="AD826">
        <v>101</v>
      </c>
      <c r="AE826" t="s">
        <v>1232</v>
      </c>
      <c r="AF826">
        <v>751</v>
      </c>
      <c r="AG826" s="136">
        <f t="shared" si="12"/>
        <v>75100</v>
      </c>
      <c r="AH826">
        <v>751</v>
      </c>
      <c r="AI826">
        <v>0</v>
      </c>
      <c r="AJ826">
        <v>0</v>
      </c>
      <c r="AK826">
        <v>0</v>
      </c>
      <c r="AL826">
        <v>0</v>
      </c>
    </row>
    <row r="827" spans="1:38">
      <c r="A827" t="s">
        <v>46</v>
      </c>
      <c r="B827" t="s">
        <v>47</v>
      </c>
      <c r="C827">
        <v>1000730</v>
      </c>
      <c r="D827" t="s">
        <v>1412</v>
      </c>
      <c r="E827">
        <v>6701179420</v>
      </c>
      <c r="F827">
        <v>10</v>
      </c>
      <c r="G827">
        <v>2002</v>
      </c>
      <c r="H827" t="s">
        <v>1455</v>
      </c>
      <c r="I827">
        <v>57</v>
      </c>
      <c r="J827" t="s">
        <v>1224</v>
      </c>
      <c r="K827" t="s">
        <v>1317</v>
      </c>
      <c r="L827">
        <v>570301003</v>
      </c>
      <c r="M827">
        <v>1216226</v>
      </c>
      <c r="N827" t="s">
        <v>1421</v>
      </c>
      <c r="O827" t="s">
        <v>1456</v>
      </c>
      <c r="P827">
        <v>48</v>
      </c>
      <c r="Q827" t="s">
        <v>1320</v>
      </c>
      <c r="R827">
        <v>1</v>
      </c>
      <c r="S827">
        <v>1</v>
      </c>
      <c r="T827" s="10">
        <v>6231.84</v>
      </c>
      <c r="U827" t="s">
        <v>1228</v>
      </c>
      <c r="V827" t="s">
        <v>1456</v>
      </c>
      <c r="W827" t="s">
        <v>1233</v>
      </c>
      <c r="X827">
        <v>0</v>
      </c>
      <c r="Y827" t="s">
        <v>1320</v>
      </c>
      <c r="Z827">
        <v>0</v>
      </c>
      <c r="AA827" t="s">
        <v>1228</v>
      </c>
      <c r="AB827" t="s">
        <v>53</v>
      </c>
      <c r="AC827" t="s">
        <v>1243</v>
      </c>
      <c r="AD827" t="s">
        <v>1253</v>
      </c>
      <c r="AE827" t="s">
        <v>1253</v>
      </c>
      <c r="AF827" s="10">
        <v>6231.84</v>
      </c>
      <c r="AG827" s="136">
        <f t="shared" si="12"/>
        <v>623184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>
      <c r="A828" t="s">
        <v>46</v>
      </c>
      <c r="B828" t="s">
        <v>47</v>
      </c>
      <c r="C828">
        <v>1000730</v>
      </c>
      <c r="D828" t="s">
        <v>1412</v>
      </c>
      <c r="E828">
        <v>6701179420</v>
      </c>
      <c r="F828">
        <v>20</v>
      </c>
      <c r="G828">
        <v>2002</v>
      </c>
      <c r="H828" t="s">
        <v>1455</v>
      </c>
      <c r="I828">
        <v>57</v>
      </c>
      <c r="J828" t="s">
        <v>1224</v>
      </c>
      <c r="K828" t="s">
        <v>1317</v>
      </c>
      <c r="L828">
        <v>570301003</v>
      </c>
      <c r="M828">
        <v>1193346</v>
      </c>
      <c r="N828" t="s">
        <v>1457</v>
      </c>
      <c r="O828" t="s">
        <v>1456</v>
      </c>
      <c r="P828" s="10">
        <v>2375</v>
      </c>
      <c r="Q828" t="s">
        <v>1320</v>
      </c>
      <c r="R828">
        <v>1</v>
      </c>
      <c r="S828">
        <v>1</v>
      </c>
      <c r="T828" s="10">
        <v>11613.75</v>
      </c>
      <c r="U828" t="s">
        <v>1228</v>
      </c>
      <c r="V828" t="s">
        <v>1456</v>
      </c>
      <c r="W828" t="s">
        <v>1233</v>
      </c>
      <c r="X828">
        <v>0</v>
      </c>
      <c r="Y828" t="s">
        <v>1320</v>
      </c>
      <c r="Z828">
        <v>0</v>
      </c>
      <c r="AA828" t="s">
        <v>1228</v>
      </c>
      <c r="AB828" t="s">
        <v>53</v>
      </c>
      <c r="AC828" t="s">
        <v>1243</v>
      </c>
      <c r="AD828" t="s">
        <v>1253</v>
      </c>
      <c r="AE828" t="s">
        <v>1253</v>
      </c>
      <c r="AF828" s="10">
        <v>11613.75</v>
      </c>
      <c r="AG828" s="136">
        <f t="shared" si="12"/>
        <v>1161375</v>
      </c>
      <c r="AH828">
        <v>0</v>
      </c>
      <c r="AI828">
        <v>0</v>
      </c>
      <c r="AJ828">
        <v>0</v>
      </c>
      <c r="AK828">
        <v>0</v>
      </c>
      <c r="AL828">
        <v>0</v>
      </c>
    </row>
    <row r="829" spans="1:38">
      <c r="A829" t="s">
        <v>46</v>
      </c>
      <c r="B829" t="s">
        <v>47</v>
      </c>
      <c r="C829">
        <v>1000730</v>
      </c>
      <c r="D829" t="s">
        <v>1412</v>
      </c>
      <c r="E829">
        <v>6701181627</v>
      </c>
      <c r="F829">
        <v>10</v>
      </c>
      <c r="G829">
        <v>2002</v>
      </c>
      <c r="H829" t="s">
        <v>1415</v>
      </c>
      <c r="I829">
        <v>57</v>
      </c>
      <c r="J829" t="s">
        <v>1224</v>
      </c>
      <c r="K829" t="s">
        <v>1317</v>
      </c>
      <c r="L829">
        <v>570102001</v>
      </c>
      <c r="M829">
        <v>1248388</v>
      </c>
      <c r="N829" t="s">
        <v>1433</v>
      </c>
      <c r="O829" t="s">
        <v>1282</v>
      </c>
      <c r="P829">
        <v>20</v>
      </c>
      <c r="Q829" t="s">
        <v>1320</v>
      </c>
      <c r="R829">
        <v>1</v>
      </c>
      <c r="S829">
        <v>1</v>
      </c>
      <c r="T829" s="10">
        <v>2596.6</v>
      </c>
      <c r="U829" t="s">
        <v>1228</v>
      </c>
      <c r="V829" t="s">
        <v>1449</v>
      </c>
      <c r="W829" t="s">
        <v>1458</v>
      </c>
      <c r="X829">
        <v>20</v>
      </c>
      <c r="Y829" t="s">
        <v>1320</v>
      </c>
      <c r="Z829" s="10">
        <v>2596.6</v>
      </c>
      <c r="AA829" t="s">
        <v>1228</v>
      </c>
      <c r="AB829" t="s">
        <v>53</v>
      </c>
      <c r="AC829" t="s">
        <v>1231</v>
      </c>
      <c r="AD829">
        <v>101</v>
      </c>
      <c r="AE829" t="s">
        <v>1232</v>
      </c>
      <c r="AF829" s="10">
        <v>2596.6</v>
      </c>
      <c r="AG829" s="136">
        <f t="shared" si="12"/>
        <v>259660</v>
      </c>
      <c r="AH829" s="10">
        <v>2596.6</v>
      </c>
      <c r="AI829">
        <v>0</v>
      </c>
      <c r="AJ829">
        <v>0</v>
      </c>
      <c r="AK829">
        <v>0</v>
      </c>
      <c r="AL829">
        <v>0</v>
      </c>
    </row>
    <row r="830" spans="1:38">
      <c r="A830" t="s">
        <v>46</v>
      </c>
      <c r="B830" t="s">
        <v>47</v>
      </c>
      <c r="C830">
        <v>1000730</v>
      </c>
      <c r="D830" t="s">
        <v>1412</v>
      </c>
      <c r="E830">
        <v>6701182712</v>
      </c>
      <c r="F830">
        <v>10</v>
      </c>
      <c r="G830">
        <v>2002</v>
      </c>
      <c r="H830" t="s">
        <v>1415</v>
      </c>
      <c r="I830">
        <v>57</v>
      </c>
      <c r="J830" t="s">
        <v>1224</v>
      </c>
      <c r="K830" t="s">
        <v>1317</v>
      </c>
      <c r="L830">
        <v>570301003</v>
      </c>
      <c r="M830">
        <v>1052265</v>
      </c>
      <c r="N830" t="s">
        <v>1432</v>
      </c>
      <c r="O830" t="s">
        <v>1450</v>
      </c>
      <c r="P830" s="10">
        <v>4400</v>
      </c>
      <c r="Q830" t="s">
        <v>1320</v>
      </c>
      <c r="R830">
        <v>1</v>
      </c>
      <c r="S830">
        <v>1</v>
      </c>
      <c r="T830" s="10">
        <v>33044</v>
      </c>
      <c r="U830" t="s">
        <v>1228</v>
      </c>
      <c r="V830" t="s">
        <v>1333</v>
      </c>
      <c r="W830" t="s">
        <v>1324</v>
      </c>
      <c r="X830" s="10">
        <v>4400</v>
      </c>
      <c r="Y830" t="s">
        <v>1320</v>
      </c>
      <c r="Z830" s="10">
        <v>33044</v>
      </c>
      <c r="AA830" t="s">
        <v>1228</v>
      </c>
      <c r="AB830" t="s">
        <v>53</v>
      </c>
      <c r="AC830" t="s">
        <v>1231</v>
      </c>
      <c r="AD830">
        <v>101</v>
      </c>
      <c r="AE830" t="s">
        <v>1232</v>
      </c>
      <c r="AF830" s="10">
        <v>33044</v>
      </c>
      <c r="AG830" s="136">
        <f t="shared" si="12"/>
        <v>3304400</v>
      </c>
      <c r="AH830" s="10">
        <v>33044</v>
      </c>
      <c r="AI830">
        <v>0</v>
      </c>
      <c r="AJ830">
        <v>0</v>
      </c>
      <c r="AK830">
        <v>0</v>
      </c>
      <c r="AL830">
        <v>0</v>
      </c>
    </row>
    <row r="831" spans="1:38">
      <c r="A831" t="s">
        <v>46</v>
      </c>
      <c r="B831" t="s">
        <v>47</v>
      </c>
      <c r="C831">
        <v>1000730</v>
      </c>
      <c r="D831" t="s">
        <v>1412</v>
      </c>
      <c r="E831">
        <v>6701184975</v>
      </c>
      <c r="F831">
        <v>10</v>
      </c>
      <c r="G831">
        <v>2002</v>
      </c>
      <c r="H831" t="s">
        <v>1415</v>
      </c>
      <c r="I831">
        <v>57</v>
      </c>
      <c r="J831" t="s">
        <v>1224</v>
      </c>
      <c r="K831" t="s">
        <v>1233</v>
      </c>
      <c r="L831">
        <v>570301003</v>
      </c>
      <c r="M831">
        <v>1066111</v>
      </c>
      <c r="N831" t="s">
        <v>1425</v>
      </c>
      <c r="O831" t="s">
        <v>1285</v>
      </c>
      <c r="P831">
        <v>680</v>
      </c>
      <c r="Q831" t="s">
        <v>1320</v>
      </c>
      <c r="R831">
        <v>1</v>
      </c>
      <c r="S831">
        <v>1</v>
      </c>
      <c r="T831" s="10">
        <v>3638</v>
      </c>
      <c r="U831" t="s">
        <v>1228</v>
      </c>
      <c r="V831" t="s">
        <v>1459</v>
      </c>
      <c r="W831" t="s">
        <v>1308</v>
      </c>
      <c r="X831">
        <v>680</v>
      </c>
      <c r="Y831" t="s">
        <v>1320</v>
      </c>
      <c r="Z831" s="10">
        <v>3638</v>
      </c>
      <c r="AA831" t="s">
        <v>1228</v>
      </c>
      <c r="AB831" t="s">
        <v>53</v>
      </c>
      <c r="AC831" t="s">
        <v>1231</v>
      </c>
      <c r="AD831">
        <v>101</v>
      </c>
      <c r="AE831" t="s">
        <v>1232</v>
      </c>
      <c r="AF831" s="10">
        <v>3638</v>
      </c>
      <c r="AG831" s="136">
        <f t="shared" si="12"/>
        <v>363800</v>
      </c>
      <c r="AH831" s="10">
        <v>3638</v>
      </c>
      <c r="AI831">
        <v>0</v>
      </c>
      <c r="AJ831">
        <v>0</v>
      </c>
      <c r="AK831">
        <v>0</v>
      </c>
      <c r="AL831">
        <v>0</v>
      </c>
    </row>
    <row r="832" spans="1:38">
      <c r="A832" t="s">
        <v>46</v>
      </c>
      <c r="B832" t="s">
        <v>47</v>
      </c>
      <c r="C832">
        <v>1000730</v>
      </c>
      <c r="D832" t="s">
        <v>1412</v>
      </c>
      <c r="E832">
        <v>6701184975</v>
      </c>
      <c r="F832">
        <v>20</v>
      </c>
      <c r="G832">
        <v>2002</v>
      </c>
      <c r="H832" t="s">
        <v>1415</v>
      </c>
      <c r="I832">
        <v>57</v>
      </c>
      <c r="J832" t="s">
        <v>1224</v>
      </c>
      <c r="K832" t="s">
        <v>1317</v>
      </c>
      <c r="L832">
        <v>570301003</v>
      </c>
      <c r="M832">
        <v>1216226</v>
      </c>
      <c r="N832" t="s">
        <v>1421</v>
      </c>
      <c r="O832" t="s">
        <v>1285</v>
      </c>
      <c r="P832">
        <v>12</v>
      </c>
      <c r="Q832" t="s">
        <v>1320</v>
      </c>
      <c r="R832">
        <v>1</v>
      </c>
      <c r="S832">
        <v>1</v>
      </c>
      <c r="T832" s="10">
        <v>1557.96</v>
      </c>
      <c r="U832" t="s">
        <v>1228</v>
      </c>
      <c r="V832" t="s">
        <v>1459</v>
      </c>
      <c r="W832" t="s">
        <v>1308</v>
      </c>
      <c r="X832">
        <v>12</v>
      </c>
      <c r="Y832" t="s">
        <v>1320</v>
      </c>
      <c r="Z832" s="10">
        <v>1557.96</v>
      </c>
      <c r="AA832" t="s">
        <v>1228</v>
      </c>
      <c r="AB832" t="s">
        <v>53</v>
      </c>
      <c r="AC832" t="s">
        <v>1231</v>
      </c>
      <c r="AD832">
        <v>101</v>
      </c>
      <c r="AE832" t="s">
        <v>1232</v>
      </c>
      <c r="AF832" s="10">
        <v>1557.96</v>
      </c>
      <c r="AG832" s="136">
        <f t="shared" si="12"/>
        <v>155796</v>
      </c>
      <c r="AH832" s="10">
        <v>1557.96</v>
      </c>
      <c r="AI832">
        <v>0</v>
      </c>
      <c r="AJ832">
        <v>0</v>
      </c>
      <c r="AK832">
        <v>0</v>
      </c>
      <c r="AL832">
        <v>0</v>
      </c>
    </row>
    <row r="833" spans="1:38">
      <c r="A833" t="s">
        <v>46</v>
      </c>
      <c r="B833" t="s">
        <v>47</v>
      </c>
      <c r="C833">
        <v>1000730</v>
      </c>
      <c r="D833" t="s">
        <v>1412</v>
      </c>
      <c r="E833">
        <v>6701188072</v>
      </c>
      <c r="F833">
        <v>10</v>
      </c>
      <c r="G833">
        <v>2002</v>
      </c>
      <c r="H833" t="s">
        <v>1415</v>
      </c>
      <c r="I833">
        <v>13</v>
      </c>
      <c r="J833" t="s">
        <v>1224</v>
      </c>
      <c r="K833" t="s">
        <v>1225</v>
      </c>
      <c r="L833">
        <v>130705002</v>
      </c>
      <c r="M833">
        <v>1443591</v>
      </c>
      <c r="N833" t="s">
        <v>1460</v>
      </c>
      <c r="O833" t="s">
        <v>1461</v>
      </c>
      <c r="P833">
        <v>40</v>
      </c>
      <c r="Q833" t="s">
        <v>1320</v>
      </c>
      <c r="R833">
        <v>1</v>
      </c>
      <c r="S833">
        <v>1</v>
      </c>
      <c r="T833" s="10">
        <v>32400</v>
      </c>
      <c r="U833" t="s">
        <v>1228</v>
      </c>
      <c r="V833" t="s">
        <v>1462</v>
      </c>
      <c r="W833" t="s">
        <v>1300</v>
      </c>
      <c r="X833">
        <v>40</v>
      </c>
      <c r="Y833" t="s">
        <v>1320</v>
      </c>
      <c r="Z833" s="10">
        <v>32400</v>
      </c>
      <c r="AA833" t="s">
        <v>1228</v>
      </c>
      <c r="AB833" t="s">
        <v>53</v>
      </c>
      <c r="AC833" t="s">
        <v>1231</v>
      </c>
      <c r="AD833">
        <v>101</v>
      </c>
      <c r="AE833" t="s">
        <v>1232</v>
      </c>
      <c r="AF833" s="10">
        <v>32400</v>
      </c>
      <c r="AG833" s="136">
        <f t="shared" si="12"/>
        <v>3240000</v>
      </c>
      <c r="AH833" s="10">
        <v>32400</v>
      </c>
      <c r="AI833">
        <v>0</v>
      </c>
      <c r="AJ833">
        <v>0</v>
      </c>
      <c r="AK833">
        <v>0</v>
      </c>
      <c r="AL833">
        <v>0</v>
      </c>
    </row>
    <row r="834" spans="1:38">
      <c r="A834" t="s">
        <v>46</v>
      </c>
      <c r="B834" t="s">
        <v>47</v>
      </c>
      <c r="C834">
        <v>1000730</v>
      </c>
      <c r="D834" t="s">
        <v>1412</v>
      </c>
      <c r="E834">
        <v>6701188105</v>
      </c>
      <c r="F834">
        <v>10</v>
      </c>
      <c r="G834">
        <v>2002</v>
      </c>
      <c r="H834" t="s">
        <v>1415</v>
      </c>
      <c r="I834">
        <v>57</v>
      </c>
      <c r="J834" t="s">
        <v>1224</v>
      </c>
      <c r="K834" t="s">
        <v>1317</v>
      </c>
      <c r="L834">
        <v>570301003</v>
      </c>
      <c r="M834">
        <v>1052265</v>
      </c>
      <c r="N834" t="s">
        <v>1432</v>
      </c>
      <c r="O834" t="s">
        <v>1461</v>
      </c>
      <c r="P834" s="10">
        <v>6300</v>
      </c>
      <c r="Q834" t="s">
        <v>1320</v>
      </c>
      <c r="R834">
        <v>1</v>
      </c>
      <c r="S834">
        <v>1</v>
      </c>
      <c r="T834" s="10">
        <v>47313</v>
      </c>
      <c r="U834" t="s">
        <v>1228</v>
      </c>
      <c r="V834" t="s">
        <v>1463</v>
      </c>
      <c r="W834" t="s">
        <v>1313</v>
      </c>
      <c r="X834" s="10">
        <v>6300</v>
      </c>
      <c r="Y834" t="s">
        <v>1320</v>
      </c>
      <c r="Z834" s="10">
        <v>47313</v>
      </c>
      <c r="AA834" t="s">
        <v>1228</v>
      </c>
      <c r="AB834" t="s">
        <v>53</v>
      </c>
      <c r="AC834" t="s">
        <v>1231</v>
      </c>
      <c r="AD834">
        <v>101</v>
      </c>
      <c r="AE834" t="s">
        <v>1232</v>
      </c>
      <c r="AF834" s="10">
        <v>47313</v>
      </c>
      <c r="AG834" s="136">
        <f t="shared" si="12"/>
        <v>4731300</v>
      </c>
      <c r="AH834" s="10">
        <v>47313</v>
      </c>
      <c r="AI834">
        <v>0</v>
      </c>
      <c r="AJ834">
        <v>0</v>
      </c>
      <c r="AK834">
        <v>0</v>
      </c>
      <c r="AL834">
        <v>0</v>
      </c>
    </row>
    <row r="835" spans="1:38">
      <c r="A835" t="s">
        <v>46</v>
      </c>
      <c r="B835" t="s">
        <v>47</v>
      </c>
      <c r="C835">
        <v>1000730</v>
      </c>
      <c r="D835" t="s">
        <v>1412</v>
      </c>
      <c r="E835">
        <v>6701190928</v>
      </c>
      <c r="F835">
        <v>10</v>
      </c>
      <c r="G835">
        <v>2002</v>
      </c>
      <c r="H835" t="s">
        <v>1434</v>
      </c>
      <c r="I835">
        <v>57</v>
      </c>
      <c r="J835" t="s">
        <v>1224</v>
      </c>
      <c r="K835" t="s">
        <v>1317</v>
      </c>
      <c r="L835">
        <v>570301003</v>
      </c>
      <c r="M835">
        <v>1159900</v>
      </c>
      <c r="N835" t="s">
        <v>1413</v>
      </c>
      <c r="O835" t="s">
        <v>1286</v>
      </c>
      <c r="P835">
        <v>115</v>
      </c>
      <c r="Q835" t="s">
        <v>1320</v>
      </c>
      <c r="R835">
        <v>1</v>
      </c>
      <c r="S835">
        <v>1</v>
      </c>
      <c r="T835">
        <v>917.7</v>
      </c>
      <c r="U835" t="s">
        <v>1228</v>
      </c>
      <c r="V835" t="s">
        <v>1286</v>
      </c>
      <c r="W835" t="s">
        <v>1464</v>
      </c>
      <c r="X835">
        <v>115</v>
      </c>
      <c r="Y835" t="s">
        <v>1320</v>
      </c>
      <c r="Z835">
        <v>917.7</v>
      </c>
      <c r="AA835" t="s">
        <v>1228</v>
      </c>
      <c r="AB835" t="s">
        <v>53</v>
      </c>
      <c r="AC835" t="s">
        <v>1231</v>
      </c>
      <c r="AD835">
        <v>101</v>
      </c>
      <c r="AE835" t="s">
        <v>1232</v>
      </c>
      <c r="AF835">
        <v>917.7</v>
      </c>
      <c r="AG835" s="136">
        <f t="shared" ref="AG835:AG898" si="13">+AF835*100</f>
        <v>91770</v>
      </c>
      <c r="AH835">
        <v>917.7</v>
      </c>
      <c r="AI835">
        <v>0</v>
      </c>
      <c r="AJ835">
        <v>0</v>
      </c>
      <c r="AK835">
        <v>0</v>
      </c>
      <c r="AL835">
        <v>0</v>
      </c>
    </row>
    <row r="836" spans="1:38">
      <c r="A836" t="s">
        <v>46</v>
      </c>
      <c r="B836" t="s">
        <v>47</v>
      </c>
      <c r="C836">
        <v>1000730</v>
      </c>
      <c r="D836" t="s">
        <v>1412</v>
      </c>
      <c r="E836">
        <v>6701192894</v>
      </c>
      <c r="F836">
        <v>10</v>
      </c>
      <c r="G836">
        <v>2002</v>
      </c>
      <c r="H836" t="s">
        <v>1316</v>
      </c>
      <c r="I836">
        <v>57</v>
      </c>
      <c r="J836" t="s">
        <v>1224</v>
      </c>
      <c r="K836" t="s">
        <v>1235</v>
      </c>
      <c r="L836">
        <v>570301003</v>
      </c>
      <c r="M836">
        <v>1415350</v>
      </c>
      <c r="N836" t="s">
        <v>1261</v>
      </c>
      <c r="O836" t="s">
        <v>1465</v>
      </c>
      <c r="P836">
        <v>180</v>
      </c>
      <c r="Q836" t="s">
        <v>1320</v>
      </c>
      <c r="R836">
        <v>1</v>
      </c>
      <c r="S836">
        <v>1</v>
      </c>
      <c r="T836" s="10">
        <v>5400</v>
      </c>
      <c r="U836" t="s">
        <v>1228</v>
      </c>
      <c r="V836" t="s">
        <v>1417</v>
      </c>
      <c r="W836" t="s">
        <v>1233</v>
      </c>
      <c r="X836">
        <v>0</v>
      </c>
      <c r="Y836" t="s">
        <v>1320</v>
      </c>
      <c r="Z836">
        <v>0</v>
      </c>
      <c r="AA836" t="s">
        <v>1228</v>
      </c>
      <c r="AB836" t="s">
        <v>53</v>
      </c>
      <c r="AC836" t="s">
        <v>1243</v>
      </c>
      <c r="AD836" t="s">
        <v>1253</v>
      </c>
      <c r="AE836" t="s">
        <v>1253</v>
      </c>
      <c r="AF836" s="10">
        <v>5400</v>
      </c>
      <c r="AG836" s="136">
        <f t="shared" si="13"/>
        <v>540000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>
      <c r="A837" t="s">
        <v>46</v>
      </c>
      <c r="B837" t="s">
        <v>47</v>
      </c>
      <c r="C837">
        <v>1000730</v>
      </c>
      <c r="D837" t="s">
        <v>1412</v>
      </c>
      <c r="E837">
        <v>6701193292</v>
      </c>
      <c r="F837">
        <v>10</v>
      </c>
      <c r="G837">
        <v>2002</v>
      </c>
      <c r="H837" t="s">
        <v>1316</v>
      </c>
      <c r="I837">
        <v>57</v>
      </c>
      <c r="J837" t="s">
        <v>1224</v>
      </c>
      <c r="K837" t="s">
        <v>1235</v>
      </c>
      <c r="L837">
        <v>570301003</v>
      </c>
      <c r="M837">
        <v>1415350</v>
      </c>
      <c r="N837" t="s">
        <v>1261</v>
      </c>
      <c r="O837" t="s">
        <v>1465</v>
      </c>
      <c r="P837">
        <v>372</v>
      </c>
      <c r="Q837" t="s">
        <v>1320</v>
      </c>
      <c r="R837">
        <v>1</v>
      </c>
      <c r="S837">
        <v>1</v>
      </c>
      <c r="T837" s="10">
        <v>5580</v>
      </c>
      <c r="U837" t="s">
        <v>1228</v>
      </c>
      <c r="V837" t="s">
        <v>1417</v>
      </c>
      <c r="W837" t="s">
        <v>1464</v>
      </c>
      <c r="X837">
        <v>372</v>
      </c>
      <c r="Y837" t="s">
        <v>1320</v>
      </c>
      <c r="Z837" s="10">
        <v>5580</v>
      </c>
      <c r="AA837" t="s">
        <v>1228</v>
      </c>
      <c r="AB837" t="s">
        <v>53</v>
      </c>
      <c r="AC837" t="s">
        <v>1231</v>
      </c>
      <c r="AD837">
        <v>101</v>
      </c>
      <c r="AE837" t="s">
        <v>1232</v>
      </c>
      <c r="AF837" s="10">
        <v>5580</v>
      </c>
      <c r="AG837" s="136">
        <f t="shared" si="13"/>
        <v>558000</v>
      </c>
      <c r="AH837" s="10">
        <v>5580</v>
      </c>
      <c r="AI837">
        <v>0</v>
      </c>
      <c r="AJ837">
        <v>0</v>
      </c>
      <c r="AK837">
        <v>0</v>
      </c>
      <c r="AL837">
        <v>0</v>
      </c>
    </row>
    <row r="838" spans="1:38">
      <c r="A838" t="s">
        <v>46</v>
      </c>
      <c r="B838" t="s">
        <v>47</v>
      </c>
      <c r="C838">
        <v>1000730</v>
      </c>
      <c r="D838" t="s">
        <v>1412</v>
      </c>
      <c r="E838">
        <v>6701193496</v>
      </c>
      <c r="F838">
        <v>10</v>
      </c>
      <c r="G838">
        <v>2002</v>
      </c>
      <c r="H838" t="s">
        <v>1415</v>
      </c>
      <c r="I838">
        <v>57</v>
      </c>
      <c r="J838" t="s">
        <v>1224</v>
      </c>
      <c r="K838" t="s">
        <v>1317</v>
      </c>
      <c r="L838">
        <v>570301003</v>
      </c>
      <c r="M838">
        <v>1460147</v>
      </c>
      <c r="N838" t="s">
        <v>1435</v>
      </c>
      <c r="O838" t="s">
        <v>1465</v>
      </c>
      <c r="P838">
        <v>4</v>
      </c>
      <c r="Q838" t="s">
        <v>1320</v>
      </c>
      <c r="R838">
        <v>1</v>
      </c>
      <c r="S838">
        <v>1</v>
      </c>
      <c r="T838" s="10">
        <v>2659.2</v>
      </c>
      <c r="U838" t="s">
        <v>1228</v>
      </c>
      <c r="V838" t="s">
        <v>1417</v>
      </c>
      <c r="W838" t="s">
        <v>1354</v>
      </c>
      <c r="X838">
        <v>4</v>
      </c>
      <c r="Y838" t="s">
        <v>1320</v>
      </c>
      <c r="Z838" s="10">
        <v>2659.2</v>
      </c>
      <c r="AA838" t="s">
        <v>1228</v>
      </c>
      <c r="AB838" t="s">
        <v>53</v>
      </c>
      <c r="AC838" t="s">
        <v>1231</v>
      </c>
      <c r="AD838">
        <v>101</v>
      </c>
      <c r="AE838" t="s">
        <v>1232</v>
      </c>
      <c r="AF838" s="10">
        <v>2659.2</v>
      </c>
      <c r="AG838" s="136">
        <f t="shared" si="13"/>
        <v>265920</v>
      </c>
      <c r="AH838" s="10">
        <v>2659.2</v>
      </c>
      <c r="AI838">
        <v>0</v>
      </c>
      <c r="AJ838">
        <v>0</v>
      </c>
      <c r="AK838">
        <v>0</v>
      </c>
      <c r="AL838">
        <v>0</v>
      </c>
    </row>
    <row r="839" spans="1:38">
      <c r="A839" t="s">
        <v>46</v>
      </c>
      <c r="B839" t="s">
        <v>47</v>
      </c>
      <c r="C839">
        <v>1000730</v>
      </c>
      <c r="D839" t="s">
        <v>1412</v>
      </c>
      <c r="E839">
        <v>6701193496</v>
      </c>
      <c r="F839">
        <v>20</v>
      </c>
      <c r="G839">
        <v>2002</v>
      </c>
      <c r="H839" t="s">
        <v>1415</v>
      </c>
      <c r="I839">
        <v>57</v>
      </c>
      <c r="J839" t="s">
        <v>1224</v>
      </c>
      <c r="K839" t="s">
        <v>1317</v>
      </c>
      <c r="L839">
        <v>570301003</v>
      </c>
      <c r="M839">
        <v>1052265</v>
      </c>
      <c r="N839" t="s">
        <v>1432</v>
      </c>
      <c r="O839" t="s">
        <v>1465</v>
      </c>
      <c r="P839">
        <v>80</v>
      </c>
      <c r="Q839" t="s">
        <v>1320</v>
      </c>
      <c r="R839">
        <v>1</v>
      </c>
      <c r="S839">
        <v>1</v>
      </c>
      <c r="T839" s="10">
        <v>60720</v>
      </c>
      <c r="U839" t="s">
        <v>1228</v>
      </c>
      <c r="V839" t="s">
        <v>1417</v>
      </c>
      <c r="W839" t="s">
        <v>1459</v>
      </c>
      <c r="X839">
        <v>60</v>
      </c>
      <c r="Y839" t="s">
        <v>1320</v>
      </c>
      <c r="Z839" s="10">
        <v>45540</v>
      </c>
      <c r="AA839" t="s">
        <v>1228</v>
      </c>
      <c r="AB839" t="s">
        <v>53</v>
      </c>
      <c r="AC839" t="s">
        <v>1231</v>
      </c>
      <c r="AD839">
        <v>101</v>
      </c>
      <c r="AE839" t="s">
        <v>1232</v>
      </c>
      <c r="AF839" s="10">
        <v>60720</v>
      </c>
      <c r="AG839" s="136">
        <f t="shared" si="13"/>
        <v>6072000</v>
      </c>
      <c r="AH839" s="10">
        <v>45540</v>
      </c>
      <c r="AI839">
        <v>0</v>
      </c>
      <c r="AJ839">
        <v>0</v>
      </c>
      <c r="AK839">
        <v>0</v>
      </c>
      <c r="AL839">
        <v>0</v>
      </c>
    </row>
    <row r="840" spans="1:38">
      <c r="A840" t="s">
        <v>46</v>
      </c>
      <c r="B840" t="s">
        <v>47</v>
      </c>
      <c r="C840">
        <v>1000730</v>
      </c>
      <c r="D840" t="s">
        <v>1412</v>
      </c>
      <c r="E840">
        <v>6701193496</v>
      </c>
      <c r="F840">
        <v>30</v>
      </c>
      <c r="G840">
        <v>2002</v>
      </c>
      <c r="H840" t="s">
        <v>1415</v>
      </c>
      <c r="I840">
        <v>57</v>
      </c>
      <c r="J840" t="s">
        <v>1224</v>
      </c>
      <c r="K840" t="s">
        <v>1317</v>
      </c>
      <c r="L840">
        <v>570301003</v>
      </c>
      <c r="M840">
        <v>1216226</v>
      </c>
      <c r="N840" t="s">
        <v>1421</v>
      </c>
      <c r="O840" t="s">
        <v>1465</v>
      </c>
      <c r="P840">
        <v>80</v>
      </c>
      <c r="Q840" t="s">
        <v>1320</v>
      </c>
      <c r="R840">
        <v>1</v>
      </c>
      <c r="S840">
        <v>1</v>
      </c>
      <c r="T840" s="10">
        <v>10386.4</v>
      </c>
      <c r="U840" t="s">
        <v>1228</v>
      </c>
      <c r="V840" t="s">
        <v>1417</v>
      </c>
      <c r="W840" t="s">
        <v>1354</v>
      </c>
      <c r="X840">
        <v>80</v>
      </c>
      <c r="Y840" t="s">
        <v>1320</v>
      </c>
      <c r="Z840" s="10">
        <v>10386.4</v>
      </c>
      <c r="AA840" t="s">
        <v>1228</v>
      </c>
      <c r="AB840" t="s">
        <v>53</v>
      </c>
      <c r="AC840" t="s">
        <v>1231</v>
      </c>
      <c r="AD840">
        <v>101</v>
      </c>
      <c r="AE840" t="s">
        <v>1232</v>
      </c>
      <c r="AF840" s="10">
        <v>10386.4</v>
      </c>
      <c r="AG840" s="136">
        <f t="shared" si="13"/>
        <v>1038640</v>
      </c>
      <c r="AH840" s="10">
        <v>10386.4</v>
      </c>
      <c r="AI840">
        <v>0</v>
      </c>
      <c r="AJ840">
        <v>0</v>
      </c>
      <c r="AK840">
        <v>0</v>
      </c>
      <c r="AL840">
        <v>0</v>
      </c>
    </row>
    <row r="841" spans="1:38">
      <c r="A841" t="s">
        <v>46</v>
      </c>
      <c r="B841" t="s">
        <v>47</v>
      </c>
      <c r="C841">
        <v>1000730</v>
      </c>
      <c r="D841" t="s">
        <v>1412</v>
      </c>
      <c r="E841">
        <v>6701197158</v>
      </c>
      <c r="F841">
        <v>10</v>
      </c>
      <c r="G841">
        <v>2002</v>
      </c>
      <c r="H841" t="s">
        <v>1415</v>
      </c>
      <c r="I841">
        <v>57</v>
      </c>
      <c r="J841" t="s">
        <v>1224</v>
      </c>
      <c r="K841" t="s">
        <v>1317</v>
      </c>
      <c r="L841">
        <v>570301003</v>
      </c>
      <c r="M841">
        <v>1427216</v>
      </c>
      <c r="N841" t="s">
        <v>1416</v>
      </c>
      <c r="O841" t="s">
        <v>1464</v>
      </c>
      <c r="P841">
        <v>16</v>
      </c>
      <c r="Q841" t="s">
        <v>1320</v>
      </c>
      <c r="R841">
        <v>1</v>
      </c>
      <c r="S841">
        <v>1</v>
      </c>
      <c r="T841" s="10">
        <v>13817.6</v>
      </c>
      <c r="U841" t="s">
        <v>1228</v>
      </c>
      <c r="V841" t="s">
        <v>1466</v>
      </c>
      <c r="W841" t="s">
        <v>1300</v>
      </c>
      <c r="X841">
        <v>16</v>
      </c>
      <c r="Y841" t="s">
        <v>1320</v>
      </c>
      <c r="Z841" s="10">
        <v>13817.6</v>
      </c>
      <c r="AA841" t="s">
        <v>1228</v>
      </c>
      <c r="AB841" t="s">
        <v>53</v>
      </c>
      <c r="AC841" t="s">
        <v>1231</v>
      </c>
      <c r="AD841">
        <v>101</v>
      </c>
      <c r="AE841" t="s">
        <v>1232</v>
      </c>
      <c r="AF841" s="10">
        <v>13817.6</v>
      </c>
      <c r="AG841" s="136">
        <f t="shared" si="13"/>
        <v>1381760</v>
      </c>
      <c r="AH841" s="10">
        <v>13817.6</v>
      </c>
      <c r="AI841">
        <v>0</v>
      </c>
      <c r="AJ841">
        <v>0</v>
      </c>
      <c r="AK841">
        <v>0</v>
      </c>
      <c r="AL841">
        <v>0</v>
      </c>
    </row>
    <row r="842" spans="1:38">
      <c r="A842" t="s">
        <v>46</v>
      </c>
      <c r="B842" t="s">
        <v>47</v>
      </c>
      <c r="C842">
        <v>1000730</v>
      </c>
      <c r="D842" t="s">
        <v>1412</v>
      </c>
      <c r="E842">
        <v>6701197327</v>
      </c>
      <c r="F842">
        <v>10</v>
      </c>
      <c r="G842">
        <v>2002</v>
      </c>
      <c r="H842" t="s">
        <v>1415</v>
      </c>
      <c r="I842">
        <v>57</v>
      </c>
      <c r="J842" t="s">
        <v>1224</v>
      </c>
      <c r="K842" t="s">
        <v>1317</v>
      </c>
      <c r="L842">
        <v>570301003</v>
      </c>
      <c r="M842">
        <v>1052265</v>
      </c>
      <c r="N842" t="s">
        <v>1432</v>
      </c>
      <c r="O842" t="s">
        <v>1464</v>
      </c>
      <c r="P842">
        <v>75</v>
      </c>
      <c r="Q842" t="s">
        <v>1320</v>
      </c>
      <c r="R842">
        <v>1</v>
      </c>
      <c r="S842">
        <v>1</v>
      </c>
      <c r="T842" s="10">
        <v>56325</v>
      </c>
      <c r="U842" t="s">
        <v>1228</v>
      </c>
      <c r="V842" t="s">
        <v>1467</v>
      </c>
      <c r="W842" t="s">
        <v>1468</v>
      </c>
      <c r="X842">
        <v>75</v>
      </c>
      <c r="Y842" t="s">
        <v>1320</v>
      </c>
      <c r="Z842" s="10">
        <v>56325</v>
      </c>
      <c r="AA842" t="s">
        <v>1228</v>
      </c>
      <c r="AB842" t="s">
        <v>53</v>
      </c>
      <c r="AC842" t="s">
        <v>1231</v>
      </c>
      <c r="AD842">
        <v>101</v>
      </c>
      <c r="AE842" t="s">
        <v>1232</v>
      </c>
      <c r="AF842" s="10">
        <v>56325</v>
      </c>
      <c r="AG842" s="136">
        <f t="shared" si="13"/>
        <v>5632500</v>
      </c>
      <c r="AH842" s="10">
        <v>56325</v>
      </c>
      <c r="AI842">
        <v>0</v>
      </c>
      <c r="AJ842">
        <v>0</v>
      </c>
      <c r="AK842">
        <v>0</v>
      </c>
      <c r="AL842">
        <v>0</v>
      </c>
    </row>
    <row r="843" spans="1:38">
      <c r="A843" t="s">
        <v>46</v>
      </c>
      <c r="B843" t="s">
        <v>47</v>
      </c>
      <c r="C843">
        <v>1000730</v>
      </c>
      <c r="D843" t="s">
        <v>1412</v>
      </c>
      <c r="E843">
        <v>6701199235</v>
      </c>
      <c r="F843">
        <v>10</v>
      </c>
      <c r="G843">
        <v>2002</v>
      </c>
      <c r="H843" t="s">
        <v>1415</v>
      </c>
      <c r="I843">
        <v>57</v>
      </c>
      <c r="J843" t="s">
        <v>1224</v>
      </c>
      <c r="K843" t="s">
        <v>1317</v>
      </c>
      <c r="L843">
        <v>570301003</v>
      </c>
      <c r="M843">
        <v>1052265</v>
      </c>
      <c r="N843" t="s">
        <v>1432</v>
      </c>
      <c r="O843" t="s">
        <v>1292</v>
      </c>
      <c r="P843">
        <v>50</v>
      </c>
      <c r="Q843" t="s">
        <v>1320</v>
      </c>
      <c r="R843">
        <v>1</v>
      </c>
      <c r="S843">
        <v>1</v>
      </c>
      <c r="T843" s="10">
        <v>37550</v>
      </c>
      <c r="U843" t="s">
        <v>1228</v>
      </c>
      <c r="V843" t="s">
        <v>1333</v>
      </c>
      <c r="W843" t="s">
        <v>1468</v>
      </c>
      <c r="X843">
        <v>50</v>
      </c>
      <c r="Y843" t="s">
        <v>1320</v>
      </c>
      <c r="Z843" s="10">
        <v>37550</v>
      </c>
      <c r="AA843" t="s">
        <v>1228</v>
      </c>
      <c r="AB843" t="s">
        <v>53</v>
      </c>
      <c r="AC843" t="s">
        <v>1231</v>
      </c>
      <c r="AD843">
        <v>101</v>
      </c>
      <c r="AE843" t="s">
        <v>1232</v>
      </c>
      <c r="AF843" s="10">
        <v>37550</v>
      </c>
      <c r="AG843" s="136">
        <f t="shared" si="13"/>
        <v>3755000</v>
      </c>
      <c r="AH843" s="10">
        <v>37550</v>
      </c>
      <c r="AI843">
        <v>0</v>
      </c>
      <c r="AJ843">
        <v>0</v>
      </c>
      <c r="AK843">
        <v>0</v>
      </c>
      <c r="AL843">
        <v>0</v>
      </c>
    </row>
    <row r="844" spans="1:38">
      <c r="A844" t="s">
        <v>46</v>
      </c>
      <c r="B844" t="s">
        <v>47</v>
      </c>
      <c r="C844">
        <v>1000730</v>
      </c>
      <c r="D844" t="s">
        <v>1412</v>
      </c>
      <c r="E844">
        <v>6701199237</v>
      </c>
      <c r="F844">
        <v>10</v>
      </c>
      <c r="G844">
        <v>2002</v>
      </c>
      <c r="H844" t="s">
        <v>1415</v>
      </c>
      <c r="I844">
        <v>57</v>
      </c>
      <c r="J844" t="s">
        <v>1224</v>
      </c>
      <c r="K844" t="s">
        <v>1317</v>
      </c>
      <c r="L844">
        <v>570301003</v>
      </c>
      <c r="M844">
        <v>1052265</v>
      </c>
      <c r="N844" t="s">
        <v>1432</v>
      </c>
      <c r="O844" t="s">
        <v>1292</v>
      </c>
      <c r="P844">
        <v>14</v>
      </c>
      <c r="Q844" t="s">
        <v>1320</v>
      </c>
      <c r="R844">
        <v>1</v>
      </c>
      <c r="S844">
        <v>1</v>
      </c>
      <c r="T844" s="10">
        <v>10514</v>
      </c>
      <c r="U844" t="s">
        <v>1228</v>
      </c>
      <c r="V844" t="s">
        <v>1333</v>
      </c>
      <c r="W844" t="s">
        <v>1468</v>
      </c>
      <c r="X844">
        <v>14</v>
      </c>
      <c r="Y844" t="s">
        <v>1320</v>
      </c>
      <c r="Z844" s="10">
        <v>10514</v>
      </c>
      <c r="AA844" t="s">
        <v>1228</v>
      </c>
      <c r="AB844" t="s">
        <v>53</v>
      </c>
      <c r="AC844" t="s">
        <v>1231</v>
      </c>
      <c r="AD844">
        <v>101</v>
      </c>
      <c r="AE844" t="s">
        <v>1232</v>
      </c>
      <c r="AF844" s="10">
        <v>10514</v>
      </c>
      <c r="AG844" s="136">
        <f t="shared" si="13"/>
        <v>1051400</v>
      </c>
      <c r="AH844" s="10">
        <v>10514</v>
      </c>
      <c r="AI844">
        <v>0</v>
      </c>
      <c r="AJ844">
        <v>0</v>
      </c>
      <c r="AK844">
        <v>0</v>
      </c>
      <c r="AL844">
        <v>0</v>
      </c>
    </row>
    <row r="845" spans="1:38">
      <c r="A845" t="s">
        <v>46</v>
      </c>
      <c r="B845" t="s">
        <v>47</v>
      </c>
      <c r="C845">
        <v>1000730</v>
      </c>
      <c r="D845" t="s">
        <v>1412</v>
      </c>
      <c r="E845">
        <v>6701200282</v>
      </c>
      <c r="F845">
        <v>10</v>
      </c>
      <c r="G845">
        <v>2002</v>
      </c>
      <c r="H845" t="s">
        <v>1415</v>
      </c>
      <c r="I845">
        <v>57</v>
      </c>
      <c r="J845" t="s">
        <v>1224</v>
      </c>
      <c r="K845" t="s">
        <v>1317</v>
      </c>
      <c r="L845">
        <v>570301003</v>
      </c>
      <c r="M845">
        <v>919901</v>
      </c>
      <c r="N845" t="s">
        <v>1469</v>
      </c>
      <c r="O845" t="s">
        <v>1294</v>
      </c>
      <c r="P845" s="10">
        <v>2816</v>
      </c>
      <c r="Q845" t="s">
        <v>1320</v>
      </c>
      <c r="R845">
        <v>1</v>
      </c>
      <c r="S845">
        <v>1</v>
      </c>
      <c r="T845" s="10">
        <v>15431.68</v>
      </c>
      <c r="U845" t="s">
        <v>1228</v>
      </c>
      <c r="V845" t="s">
        <v>1344</v>
      </c>
      <c r="W845" t="s">
        <v>1468</v>
      </c>
      <c r="X845" s="10">
        <v>2816</v>
      </c>
      <c r="Y845" t="s">
        <v>1320</v>
      </c>
      <c r="Z845" s="10">
        <v>15431.68</v>
      </c>
      <c r="AA845" t="s">
        <v>1228</v>
      </c>
      <c r="AB845" t="s">
        <v>53</v>
      </c>
      <c r="AC845" t="s">
        <v>1231</v>
      </c>
      <c r="AD845">
        <v>101</v>
      </c>
      <c r="AE845" t="s">
        <v>1232</v>
      </c>
      <c r="AF845" s="10">
        <v>15431.68</v>
      </c>
      <c r="AG845" s="136">
        <f t="shared" si="13"/>
        <v>1543168</v>
      </c>
      <c r="AH845" s="10">
        <v>15431.68</v>
      </c>
      <c r="AI845">
        <v>0</v>
      </c>
      <c r="AJ845">
        <v>0</v>
      </c>
      <c r="AK845">
        <v>0</v>
      </c>
      <c r="AL845">
        <v>0</v>
      </c>
    </row>
    <row r="846" spans="1:38">
      <c r="A846" t="s">
        <v>46</v>
      </c>
      <c r="B846" t="s">
        <v>47</v>
      </c>
      <c r="C846">
        <v>1000730</v>
      </c>
      <c r="D846" t="s">
        <v>1412</v>
      </c>
      <c r="E846">
        <v>6701200612</v>
      </c>
      <c r="F846">
        <v>10</v>
      </c>
      <c r="G846">
        <v>2002</v>
      </c>
      <c r="H846" t="s">
        <v>1415</v>
      </c>
      <c r="I846">
        <v>57</v>
      </c>
      <c r="J846" t="s">
        <v>1224</v>
      </c>
      <c r="K846" t="s">
        <v>1317</v>
      </c>
      <c r="L846">
        <v>570301003</v>
      </c>
      <c r="M846">
        <v>1283741</v>
      </c>
      <c r="N846" t="s">
        <v>1470</v>
      </c>
      <c r="O846" t="s">
        <v>1294</v>
      </c>
      <c r="P846">
        <v>560</v>
      </c>
      <c r="Q846" t="s">
        <v>1427</v>
      </c>
      <c r="R846">
        <v>1</v>
      </c>
      <c r="S846">
        <v>1</v>
      </c>
      <c r="T846" s="10">
        <v>3024</v>
      </c>
      <c r="U846" t="s">
        <v>1228</v>
      </c>
      <c r="V846" t="s">
        <v>1293</v>
      </c>
      <c r="W846" t="s">
        <v>1233</v>
      </c>
      <c r="X846">
        <v>0</v>
      </c>
      <c r="Y846" t="s">
        <v>1427</v>
      </c>
      <c r="Z846">
        <v>0</v>
      </c>
      <c r="AA846" t="s">
        <v>1228</v>
      </c>
      <c r="AB846" t="s">
        <v>53</v>
      </c>
      <c r="AC846" t="s">
        <v>1243</v>
      </c>
      <c r="AD846" t="s">
        <v>1253</v>
      </c>
      <c r="AE846" t="s">
        <v>1253</v>
      </c>
      <c r="AF846" s="10">
        <v>3024</v>
      </c>
      <c r="AG846" s="136">
        <f t="shared" si="13"/>
        <v>302400</v>
      </c>
      <c r="AH846">
        <v>0</v>
      </c>
      <c r="AI846">
        <v>0</v>
      </c>
      <c r="AJ846">
        <v>0</v>
      </c>
      <c r="AK846">
        <v>0</v>
      </c>
      <c r="AL846">
        <v>0</v>
      </c>
    </row>
    <row r="847" spans="1:38">
      <c r="A847" t="s">
        <v>46</v>
      </c>
      <c r="B847" t="s">
        <v>47</v>
      </c>
      <c r="C847">
        <v>1000730</v>
      </c>
      <c r="D847" t="s">
        <v>1412</v>
      </c>
      <c r="E847">
        <v>6701202092</v>
      </c>
      <c r="F847">
        <v>10</v>
      </c>
      <c r="G847">
        <v>2002</v>
      </c>
      <c r="H847" t="s">
        <v>1316</v>
      </c>
      <c r="I847">
        <v>57</v>
      </c>
      <c r="J847" t="s">
        <v>1224</v>
      </c>
      <c r="K847" t="s">
        <v>1317</v>
      </c>
      <c r="L847">
        <v>570301003</v>
      </c>
      <c r="M847">
        <v>1081446</v>
      </c>
      <c r="N847" t="s">
        <v>1440</v>
      </c>
      <c r="O847" t="s">
        <v>1297</v>
      </c>
      <c r="P847">
        <v>352</v>
      </c>
      <c r="Q847" t="s">
        <v>1320</v>
      </c>
      <c r="R847">
        <v>1</v>
      </c>
      <c r="S847">
        <v>1</v>
      </c>
      <c r="T847" s="10">
        <v>2284.48</v>
      </c>
      <c r="U847" t="s">
        <v>1228</v>
      </c>
      <c r="V847" t="s">
        <v>1297</v>
      </c>
      <c r="W847" t="s">
        <v>1310</v>
      </c>
      <c r="X847">
        <v>352</v>
      </c>
      <c r="Y847" t="s">
        <v>1320</v>
      </c>
      <c r="Z847" s="10">
        <v>2284.48</v>
      </c>
      <c r="AA847" t="s">
        <v>1228</v>
      </c>
      <c r="AB847" t="s">
        <v>53</v>
      </c>
      <c r="AC847" t="s">
        <v>1231</v>
      </c>
      <c r="AD847">
        <v>101</v>
      </c>
      <c r="AE847" t="s">
        <v>1232</v>
      </c>
      <c r="AF847" s="10">
        <v>2284.48</v>
      </c>
      <c r="AG847" s="136">
        <f t="shared" si="13"/>
        <v>228448</v>
      </c>
      <c r="AH847" s="10">
        <v>2284.48</v>
      </c>
      <c r="AI847">
        <v>0</v>
      </c>
      <c r="AJ847">
        <v>0</v>
      </c>
      <c r="AK847">
        <v>0</v>
      </c>
      <c r="AL847">
        <v>0</v>
      </c>
    </row>
    <row r="848" spans="1:38">
      <c r="A848" t="s">
        <v>46</v>
      </c>
      <c r="B848" t="s">
        <v>47</v>
      </c>
      <c r="C848">
        <v>1000730</v>
      </c>
      <c r="D848" t="s">
        <v>1412</v>
      </c>
      <c r="E848">
        <v>6701202092</v>
      </c>
      <c r="F848">
        <v>20</v>
      </c>
      <c r="G848">
        <v>2002</v>
      </c>
      <c r="H848" t="s">
        <v>1316</v>
      </c>
      <c r="I848">
        <v>57</v>
      </c>
      <c r="J848" t="s">
        <v>1224</v>
      </c>
      <c r="K848" t="s">
        <v>1317</v>
      </c>
      <c r="L848">
        <v>570301003</v>
      </c>
      <c r="M848">
        <v>1159900</v>
      </c>
      <c r="N848" t="s">
        <v>1413</v>
      </c>
      <c r="O848" t="s">
        <v>1297</v>
      </c>
      <c r="P848">
        <v>230</v>
      </c>
      <c r="Q848" t="s">
        <v>1320</v>
      </c>
      <c r="R848">
        <v>1</v>
      </c>
      <c r="S848">
        <v>1</v>
      </c>
      <c r="T848" s="10">
        <v>2155.1</v>
      </c>
      <c r="U848" t="s">
        <v>1228</v>
      </c>
      <c r="V848" t="s">
        <v>1297</v>
      </c>
      <c r="W848" t="s">
        <v>1310</v>
      </c>
      <c r="X848">
        <v>230</v>
      </c>
      <c r="Y848" t="s">
        <v>1320</v>
      </c>
      <c r="Z848" s="10">
        <v>2155.1</v>
      </c>
      <c r="AA848" t="s">
        <v>1228</v>
      </c>
      <c r="AB848" t="s">
        <v>53</v>
      </c>
      <c r="AC848" t="s">
        <v>1231</v>
      </c>
      <c r="AD848">
        <v>101</v>
      </c>
      <c r="AE848" t="s">
        <v>1232</v>
      </c>
      <c r="AF848" s="10">
        <v>2155.1</v>
      </c>
      <c r="AG848" s="136">
        <f t="shared" si="13"/>
        <v>215510</v>
      </c>
      <c r="AH848" s="10">
        <v>2155.1</v>
      </c>
      <c r="AI848">
        <v>0</v>
      </c>
      <c r="AJ848">
        <v>0</v>
      </c>
      <c r="AK848">
        <v>0</v>
      </c>
      <c r="AL848">
        <v>0</v>
      </c>
    </row>
    <row r="849" spans="1:38">
      <c r="A849" t="s">
        <v>46</v>
      </c>
      <c r="B849" t="s">
        <v>47</v>
      </c>
      <c r="C849">
        <v>1000730</v>
      </c>
      <c r="D849" t="s">
        <v>1412</v>
      </c>
      <c r="E849">
        <v>6701202092</v>
      </c>
      <c r="F849">
        <v>30</v>
      </c>
      <c r="G849">
        <v>2002</v>
      </c>
      <c r="H849" t="s">
        <v>1316</v>
      </c>
      <c r="I849">
        <v>57</v>
      </c>
      <c r="J849" t="s">
        <v>1224</v>
      </c>
      <c r="K849" t="s">
        <v>1317</v>
      </c>
      <c r="L849">
        <v>570301003</v>
      </c>
      <c r="M849">
        <v>1043507</v>
      </c>
      <c r="N849" t="s">
        <v>1318</v>
      </c>
      <c r="O849" t="s">
        <v>1297</v>
      </c>
      <c r="P849">
        <v>190</v>
      </c>
      <c r="Q849" t="s">
        <v>1320</v>
      </c>
      <c r="R849">
        <v>1</v>
      </c>
      <c r="S849">
        <v>1</v>
      </c>
      <c r="T849" s="10">
        <v>2515.6</v>
      </c>
      <c r="U849" t="s">
        <v>1228</v>
      </c>
      <c r="V849" t="s">
        <v>1297</v>
      </c>
      <c r="W849" t="s">
        <v>1310</v>
      </c>
      <c r="X849">
        <v>190</v>
      </c>
      <c r="Y849" t="s">
        <v>1320</v>
      </c>
      <c r="Z849" s="10">
        <v>2515.6</v>
      </c>
      <c r="AA849" t="s">
        <v>1228</v>
      </c>
      <c r="AB849" t="s">
        <v>53</v>
      </c>
      <c r="AC849" t="s">
        <v>1231</v>
      </c>
      <c r="AD849">
        <v>101</v>
      </c>
      <c r="AE849" t="s">
        <v>1232</v>
      </c>
      <c r="AF849" s="10">
        <v>2515.6</v>
      </c>
      <c r="AG849" s="136">
        <f t="shared" si="13"/>
        <v>251560</v>
      </c>
      <c r="AH849" s="10">
        <v>2515.6</v>
      </c>
      <c r="AI849">
        <v>0</v>
      </c>
      <c r="AJ849">
        <v>0</v>
      </c>
      <c r="AK849">
        <v>0</v>
      </c>
      <c r="AL849">
        <v>0</v>
      </c>
    </row>
    <row r="850" spans="1:38">
      <c r="A850" t="s">
        <v>46</v>
      </c>
      <c r="B850" t="s">
        <v>47</v>
      </c>
      <c r="C850">
        <v>1000730</v>
      </c>
      <c r="D850" t="s">
        <v>1412</v>
      </c>
      <c r="E850">
        <v>6701202092</v>
      </c>
      <c r="F850">
        <v>40</v>
      </c>
      <c r="G850">
        <v>2002</v>
      </c>
      <c r="H850" t="s">
        <v>1316</v>
      </c>
      <c r="I850">
        <v>57</v>
      </c>
      <c r="J850" t="s">
        <v>1224</v>
      </c>
      <c r="K850" t="s">
        <v>1317</v>
      </c>
      <c r="L850">
        <v>570301003</v>
      </c>
      <c r="M850">
        <v>1159901</v>
      </c>
      <c r="N850" t="s">
        <v>1471</v>
      </c>
      <c r="O850" t="s">
        <v>1297</v>
      </c>
      <c r="P850">
        <v>120</v>
      </c>
      <c r="Q850" t="s">
        <v>1320</v>
      </c>
      <c r="R850">
        <v>1</v>
      </c>
      <c r="S850">
        <v>1</v>
      </c>
      <c r="T850" s="10">
        <v>1830</v>
      </c>
      <c r="U850" t="s">
        <v>1228</v>
      </c>
      <c r="V850" t="s">
        <v>1297</v>
      </c>
      <c r="W850" t="s">
        <v>1310</v>
      </c>
      <c r="X850">
        <v>120</v>
      </c>
      <c r="Y850" t="s">
        <v>1320</v>
      </c>
      <c r="Z850" s="10">
        <v>1830</v>
      </c>
      <c r="AA850" t="s">
        <v>1228</v>
      </c>
      <c r="AB850" t="s">
        <v>53</v>
      </c>
      <c r="AC850" t="s">
        <v>1231</v>
      </c>
      <c r="AD850">
        <v>101</v>
      </c>
      <c r="AE850" t="s">
        <v>1232</v>
      </c>
      <c r="AF850" s="10">
        <v>1830</v>
      </c>
      <c r="AG850" s="136">
        <f t="shared" si="13"/>
        <v>183000</v>
      </c>
      <c r="AH850" s="10">
        <v>1830</v>
      </c>
      <c r="AI850">
        <v>0</v>
      </c>
      <c r="AJ850">
        <v>0</v>
      </c>
      <c r="AK850">
        <v>0</v>
      </c>
      <c r="AL850">
        <v>0</v>
      </c>
    </row>
    <row r="851" spans="1:38">
      <c r="A851" t="s">
        <v>46</v>
      </c>
      <c r="B851" t="s">
        <v>47</v>
      </c>
      <c r="C851">
        <v>1000730</v>
      </c>
      <c r="D851" t="s">
        <v>1412</v>
      </c>
      <c r="E851">
        <v>6701202092</v>
      </c>
      <c r="F851">
        <v>50</v>
      </c>
      <c r="G851">
        <v>2002</v>
      </c>
      <c r="H851" t="s">
        <v>1316</v>
      </c>
      <c r="I851">
        <v>57</v>
      </c>
      <c r="J851" t="s">
        <v>1224</v>
      </c>
      <c r="K851" t="s">
        <v>1317</v>
      </c>
      <c r="L851">
        <v>570301003</v>
      </c>
      <c r="M851">
        <v>1164570</v>
      </c>
      <c r="N851" t="s">
        <v>1472</v>
      </c>
      <c r="O851" t="s">
        <v>1297</v>
      </c>
      <c r="P851">
        <v>144</v>
      </c>
      <c r="Q851" t="s">
        <v>1320</v>
      </c>
      <c r="R851">
        <v>1</v>
      </c>
      <c r="S851">
        <v>1</v>
      </c>
      <c r="T851" s="10">
        <v>2390.4</v>
      </c>
      <c r="U851" t="s">
        <v>1228</v>
      </c>
      <c r="V851" t="s">
        <v>1297</v>
      </c>
      <c r="W851" t="s">
        <v>1310</v>
      </c>
      <c r="X851">
        <v>144</v>
      </c>
      <c r="Y851" t="s">
        <v>1320</v>
      </c>
      <c r="Z851" s="10">
        <v>2390.4</v>
      </c>
      <c r="AA851" t="s">
        <v>1228</v>
      </c>
      <c r="AB851" t="s">
        <v>53</v>
      </c>
      <c r="AC851" t="s">
        <v>1231</v>
      </c>
      <c r="AD851">
        <v>101</v>
      </c>
      <c r="AE851" t="s">
        <v>1232</v>
      </c>
      <c r="AF851" s="10">
        <v>2390.4</v>
      </c>
      <c r="AG851" s="136">
        <f t="shared" si="13"/>
        <v>239040</v>
      </c>
      <c r="AH851" s="10">
        <v>2390.4</v>
      </c>
      <c r="AI851">
        <v>0</v>
      </c>
      <c r="AJ851">
        <v>0</v>
      </c>
      <c r="AK851">
        <v>0</v>
      </c>
      <c r="AL851">
        <v>0</v>
      </c>
    </row>
    <row r="852" spans="1:38">
      <c r="A852" t="s">
        <v>46</v>
      </c>
      <c r="B852" t="s">
        <v>47</v>
      </c>
      <c r="C852">
        <v>1000730</v>
      </c>
      <c r="D852" t="s">
        <v>1412</v>
      </c>
      <c r="E852">
        <v>6701202658</v>
      </c>
      <c r="F852">
        <v>10</v>
      </c>
      <c r="G852">
        <v>2002</v>
      </c>
      <c r="H852" t="s">
        <v>1415</v>
      </c>
      <c r="I852">
        <v>57</v>
      </c>
      <c r="J852" t="s">
        <v>1224</v>
      </c>
      <c r="K852" t="s">
        <v>1317</v>
      </c>
      <c r="L852">
        <v>570301003</v>
      </c>
      <c r="M852">
        <v>1283741</v>
      </c>
      <c r="N852" t="s">
        <v>1470</v>
      </c>
      <c r="O852" t="s">
        <v>1295</v>
      </c>
      <c r="P852" s="10">
        <v>1120</v>
      </c>
      <c r="Q852" t="s">
        <v>1427</v>
      </c>
      <c r="R852">
        <v>1</v>
      </c>
      <c r="S852">
        <v>1</v>
      </c>
      <c r="T852" s="10">
        <v>3024</v>
      </c>
      <c r="U852" t="s">
        <v>1228</v>
      </c>
      <c r="V852" t="s">
        <v>1458</v>
      </c>
      <c r="W852" t="s">
        <v>1298</v>
      </c>
      <c r="X852" s="10">
        <v>1120</v>
      </c>
      <c r="Y852" t="s">
        <v>1427</v>
      </c>
      <c r="Z852" s="10">
        <v>3024</v>
      </c>
      <c r="AA852" t="s">
        <v>1228</v>
      </c>
      <c r="AB852" t="s">
        <v>53</v>
      </c>
      <c r="AC852" t="s">
        <v>1231</v>
      </c>
      <c r="AD852">
        <v>101</v>
      </c>
      <c r="AE852" t="s">
        <v>1232</v>
      </c>
      <c r="AF852" s="10">
        <v>3024</v>
      </c>
      <c r="AG852" s="136">
        <f t="shared" si="13"/>
        <v>302400</v>
      </c>
      <c r="AH852" s="10">
        <v>3024</v>
      </c>
      <c r="AI852">
        <v>0</v>
      </c>
      <c r="AJ852">
        <v>0</v>
      </c>
      <c r="AK852">
        <v>0</v>
      </c>
      <c r="AL852">
        <v>0</v>
      </c>
    </row>
    <row r="853" spans="1:38">
      <c r="A853" t="s">
        <v>46</v>
      </c>
      <c r="B853" t="s">
        <v>47</v>
      </c>
      <c r="C853">
        <v>1000730</v>
      </c>
      <c r="D853" t="s">
        <v>1412</v>
      </c>
      <c r="E853">
        <v>6701202669</v>
      </c>
      <c r="F853">
        <v>10</v>
      </c>
      <c r="G853">
        <v>2002</v>
      </c>
      <c r="H853" t="s">
        <v>1316</v>
      </c>
      <c r="I853">
        <v>57</v>
      </c>
      <c r="J853" t="s">
        <v>1224</v>
      </c>
      <c r="K853" t="s">
        <v>1235</v>
      </c>
      <c r="L853">
        <v>570301003</v>
      </c>
      <c r="M853">
        <v>1415350</v>
      </c>
      <c r="N853" t="s">
        <v>1261</v>
      </c>
      <c r="O853" t="s">
        <v>1295</v>
      </c>
      <c r="P853">
        <v>248</v>
      </c>
      <c r="Q853" t="s">
        <v>1320</v>
      </c>
      <c r="R853">
        <v>1</v>
      </c>
      <c r="S853">
        <v>1</v>
      </c>
      <c r="T853" s="10">
        <v>3720</v>
      </c>
      <c r="U853" t="s">
        <v>1228</v>
      </c>
      <c r="V853" t="s">
        <v>1458</v>
      </c>
      <c r="W853" t="s">
        <v>1305</v>
      </c>
      <c r="X853">
        <v>248</v>
      </c>
      <c r="Y853" t="s">
        <v>1320</v>
      </c>
      <c r="Z853" s="10">
        <v>3720</v>
      </c>
      <c r="AA853" t="s">
        <v>1228</v>
      </c>
      <c r="AB853" t="s">
        <v>53</v>
      </c>
      <c r="AC853" t="s">
        <v>1231</v>
      </c>
      <c r="AD853">
        <v>101</v>
      </c>
      <c r="AE853" t="s">
        <v>1232</v>
      </c>
      <c r="AF853" s="10">
        <v>3720</v>
      </c>
      <c r="AG853" s="136">
        <f t="shared" si="13"/>
        <v>372000</v>
      </c>
      <c r="AH853" s="10">
        <v>3720</v>
      </c>
      <c r="AI853">
        <v>0</v>
      </c>
      <c r="AJ853">
        <v>0</v>
      </c>
      <c r="AK853">
        <v>0</v>
      </c>
      <c r="AL853">
        <v>0</v>
      </c>
    </row>
    <row r="854" spans="1:38">
      <c r="A854" t="s">
        <v>46</v>
      </c>
      <c r="B854" t="s">
        <v>47</v>
      </c>
      <c r="C854">
        <v>1000730</v>
      </c>
      <c r="D854" t="s">
        <v>1412</v>
      </c>
      <c r="E854">
        <v>6701203574</v>
      </c>
      <c r="F854">
        <v>10</v>
      </c>
      <c r="G854">
        <v>2002</v>
      </c>
      <c r="H854" t="s">
        <v>1415</v>
      </c>
      <c r="I854">
        <v>57</v>
      </c>
      <c r="J854" t="s">
        <v>1224</v>
      </c>
      <c r="K854" t="s">
        <v>1317</v>
      </c>
      <c r="L854">
        <v>570301003</v>
      </c>
      <c r="M854">
        <v>1052265</v>
      </c>
      <c r="N854" t="s">
        <v>1432</v>
      </c>
      <c r="O854" t="s">
        <v>1473</v>
      </c>
      <c r="P854" s="10">
        <v>3700</v>
      </c>
      <c r="Q854" t="s">
        <v>1320</v>
      </c>
      <c r="R854">
        <v>1</v>
      </c>
      <c r="S854">
        <v>1</v>
      </c>
      <c r="T854" s="10">
        <v>27787</v>
      </c>
      <c r="U854" t="s">
        <v>1228</v>
      </c>
      <c r="V854" t="s">
        <v>1474</v>
      </c>
      <c r="W854" t="s">
        <v>1339</v>
      </c>
      <c r="X854" s="10">
        <v>3700</v>
      </c>
      <c r="Y854" t="s">
        <v>1320</v>
      </c>
      <c r="Z854" s="10">
        <v>27787</v>
      </c>
      <c r="AA854" t="s">
        <v>1228</v>
      </c>
      <c r="AB854" t="s">
        <v>53</v>
      </c>
      <c r="AC854" t="s">
        <v>1231</v>
      </c>
      <c r="AD854">
        <v>101</v>
      </c>
      <c r="AE854" t="s">
        <v>1232</v>
      </c>
      <c r="AF854" s="10">
        <v>27787</v>
      </c>
      <c r="AG854" s="136">
        <f t="shared" si="13"/>
        <v>2778700</v>
      </c>
      <c r="AH854" s="10">
        <v>27787</v>
      </c>
      <c r="AI854">
        <v>0</v>
      </c>
      <c r="AJ854">
        <v>0</v>
      </c>
      <c r="AK854">
        <v>0</v>
      </c>
      <c r="AL854">
        <v>0</v>
      </c>
    </row>
    <row r="855" spans="1:38">
      <c r="A855" t="s">
        <v>46</v>
      </c>
      <c r="B855" t="s">
        <v>47</v>
      </c>
      <c r="C855">
        <v>1000730</v>
      </c>
      <c r="D855" t="s">
        <v>1412</v>
      </c>
      <c r="E855">
        <v>6701205054</v>
      </c>
      <c r="F855">
        <v>10</v>
      </c>
      <c r="G855">
        <v>2002</v>
      </c>
      <c r="H855" t="s">
        <v>1475</v>
      </c>
      <c r="I855">
        <v>57</v>
      </c>
      <c r="J855" t="s">
        <v>1224</v>
      </c>
      <c r="K855" t="s">
        <v>1317</v>
      </c>
      <c r="L855">
        <v>570301003</v>
      </c>
      <c r="M855">
        <v>892059</v>
      </c>
      <c r="N855" t="s">
        <v>1448</v>
      </c>
      <c r="O855" t="s">
        <v>1297</v>
      </c>
      <c r="P855">
        <v>570</v>
      </c>
      <c r="Q855" t="s">
        <v>1320</v>
      </c>
      <c r="R855">
        <v>1</v>
      </c>
      <c r="S855">
        <v>1</v>
      </c>
      <c r="T855" s="10">
        <v>5574.6</v>
      </c>
      <c r="U855" t="s">
        <v>1228</v>
      </c>
      <c r="V855" t="s">
        <v>1297</v>
      </c>
      <c r="W855" t="s">
        <v>1476</v>
      </c>
      <c r="X855">
        <v>570</v>
      </c>
      <c r="Y855" t="s">
        <v>1320</v>
      </c>
      <c r="Z855" s="10">
        <v>5574.6</v>
      </c>
      <c r="AA855" t="s">
        <v>1228</v>
      </c>
      <c r="AB855" t="s">
        <v>53</v>
      </c>
      <c r="AC855" t="s">
        <v>1231</v>
      </c>
      <c r="AD855">
        <v>101</v>
      </c>
      <c r="AE855" t="s">
        <v>1232</v>
      </c>
      <c r="AF855" s="10">
        <v>5574.6</v>
      </c>
      <c r="AG855" s="136">
        <f t="shared" si="13"/>
        <v>557460</v>
      </c>
      <c r="AH855" s="10">
        <v>5574.6</v>
      </c>
      <c r="AI855">
        <v>0</v>
      </c>
      <c r="AJ855">
        <v>0</v>
      </c>
      <c r="AK855">
        <v>0</v>
      </c>
      <c r="AL855">
        <v>0</v>
      </c>
    </row>
    <row r="856" spans="1:38">
      <c r="A856" t="s">
        <v>46</v>
      </c>
      <c r="B856" t="s">
        <v>47</v>
      </c>
      <c r="C856">
        <v>1000730</v>
      </c>
      <c r="D856" t="s">
        <v>1412</v>
      </c>
      <c r="E856">
        <v>6701207257</v>
      </c>
      <c r="F856">
        <v>10</v>
      </c>
      <c r="G856">
        <v>2002</v>
      </c>
      <c r="H856" t="s">
        <v>1256</v>
      </c>
      <c r="I856">
        <v>57</v>
      </c>
      <c r="J856" t="s">
        <v>1224</v>
      </c>
      <c r="K856" t="s">
        <v>1317</v>
      </c>
      <c r="L856">
        <v>570301003</v>
      </c>
      <c r="M856">
        <v>1216226</v>
      </c>
      <c r="N856" t="s">
        <v>1421</v>
      </c>
      <c r="O856" t="s">
        <v>1442</v>
      </c>
      <c r="P856">
        <v>116</v>
      </c>
      <c r="Q856" t="s">
        <v>1320</v>
      </c>
      <c r="R856">
        <v>1</v>
      </c>
      <c r="S856">
        <v>1</v>
      </c>
      <c r="T856" s="10">
        <v>15408.28</v>
      </c>
      <c r="U856" t="s">
        <v>1228</v>
      </c>
      <c r="V856" t="s">
        <v>1442</v>
      </c>
      <c r="W856" t="s">
        <v>1477</v>
      </c>
      <c r="X856">
        <v>116</v>
      </c>
      <c r="Y856" t="s">
        <v>1320</v>
      </c>
      <c r="Z856" s="10">
        <v>15408.28</v>
      </c>
      <c r="AA856" t="s">
        <v>1228</v>
      </c>
      <c r="AB856" t="s">
        <v>53</v>
      </c>
      <c r="AC856" t="s">
        <v>1231</v>
      </c>
      <c r="AD856">
        <v>101</v>
      </c>
      <c r="AE856" t="s">
        <v>1232</v>
      </c>
      <c r="AF856" s="10">
        <v>15408.28</v>
      </c>
      <c r="AG856" s="136">
        <f t="shared" si="13"/>
        <v>1540828</v>
      </c>
      <c r="AH856" s="10">
        <v>15408.28</v>
      </c>
      <c r="AI856">
        <v>0</v>
      </c>
      <c r="AJ856">
        <v>0</v>
      </c>
      <c r="AK856">
        <v>0</v>
      </c>
      <c r="AL856">
        <v>0</v>
      </c>
    </row>
    <row r="857" spans="1:38">
      <c r="A857" t="s">
        <v>46</v>
      </c>
      <c r="B857" t="s">
        <v>47</v>
      </c>
      <c r="C857">
        <v>1000730</v>
      </c>
      <c r="D857" t="s">
        <v>1412</v>
      </c>
      <c r="E857">
        <v>6701207257</v>
      </c>
      <c r="F857">
        <v>20</v>
      </c>
      <c r="G857">
        <v>2002</v>
      </c>
      <c r="H857" t="s">
        <v>1256</v>
      </c>
      <c r="I857">
        <v>57</v>
      </c>
      <c r="J857" t="s">
        <v>1224</v>
      </c>
      <c r="K857" t="s">
        <v>1317</v>
      </c>
      <c r="L857">
        <v>570301003</v>
      </c>
      <c r="M857">
        <v>1460147</v>
      </c>
      <c r="N857" t="s">
        <v>1435</v>
      </c>
      <c r="O857" t="s">
        <v>1442</v>
      </c>
      <c r="P857">
        <v>600</v>
      </c>
      <c r="Q857" t="s">
        <v>1320</v>
      </c>
      <c r="R857">
        <v>1</v>
      </c>
      <c r="S857">
        <v>1</v>
      </c>
      <c r="T857" s="10">
        <v>6924</v>
      </c>
      <c r="U857" t="s">
        <v>1228</v>
      </c>
      <c r="V857" t="s">
        <v>1442</v>
      </c>
      <c r="W857" t="s">
        <v>1478</v>
      </c>
      <c r="X857">
        <v>600</v>
      </c>
      <c r="Y857" t="s">
        <v>1320</v>
      </c>
      <c r="Z857" s="10">
        <v>6924</v>
      </c>
      <c r="AA857" t="s">
        <v>1228</v>
      </c>
      <c r="AB857" t="s">
        <v>53</v>
      </c>
      <c r="AC857" t="s">
        <v>1231</v>
      </c>
      <c r="AD857">
        <v>101</v>
      </c>
      <c r="AE857" t="s">
        <v>1232</v>
      </c>
      <c r="AF857" s="10">
        <v>6924</v>
      </c>
      <c r="AG857" s="136">
        <f t="shared" si="13"/>
        <v>692400</v>
      </c>
      <c r="AH857" s="10">
        <v>6924</v>
      </c>
      <c r="AI857">
        <v>0</v>
      </c>
      <c r="AJ857">
        <v>0</v>
      </c>
      <c r="AK857">
        <v>0</v>
      </c>
      <c r="AL857">
        <v>0</v>
      </c>
    </row>
    <row r="858" spans="1:38">
      <c r="A858" t="s">
        <v>46</v>
      </c>
      <c r="B858" t="s">
        <v>47</v>
      </c>
      <c r="C858">
        <v>1000730</v>
      </c>
      <c r="D858" t="s">
        <v>1412</v>
      </c>
      <c r="E858">
        <v>6701207257</v>
      </c>
      <c r="F858">
        <v>30</v>
      </c>
      <c r="G858">
        <v>2002</v>
      </c>
      <c r="H858" t="s">
        <v>1256</v>
      </c>
      <c r="I858">
        <v>57</v>
      </c>
      <c r="J858" t="s">
        <v>1224</v>
      </c>
      <c r="K858" t="s">
        <v>1317</v>
      </c>
      <c r="L858">
        <v>570301003</v>
      </c>
      <c r="M858">
        <v>1052265</v>
      </c>
      <c r="N858" t="s">
        <v>1432</v>
      </c>
      <c r="O858" t="s">
        <v>1442</v>
      </c>
      <c r="P858" s="10">
        <v>5600</v>
      </c>
      <c r="Q858" t="s">
        <v>1320</v>
      </c>
      <c r="R858">
        <v>1</v>
      </c>
      <c r="S858">
        <v>1</v>
      </c>
      <c r="T858" s="10">
        <v>88480</v>
      </c>
      <c r="U858" t="s">
        <v>1228</v>
      </c>
      <c r="V858" t="s">
        <v>1442</v>
      </c>
      <c r="W858" t="s">
        <v>1349</v>
      </c>
      <c r="X858" s="10">
        <v>5600</v>
      </c>
      <c r="Y858" t="s">
        <v>1320</v>
      </c>
      <c r="Z858" s="10">
        <v>88480</v>
      </c>
      <c r="AA858" t="s">
        <v>1228</v>
      </c>
      <c r="AB858" t="s">
        <v>53</v>
      </c>
      <c r="AC858" t="s">
        <v>1231</v>
      </c>
      <c r="AD858">
        <v>101</v>
      </c>
      <c r="AE858" t="s">
        <v>1232</v>
      </c>
      <c r="AF858" s="10">
        <v>88480</v>
      </c>
      <c r="AG858" s="136">
        <f t="shared" si="13"/>
        <v>8848000</v>
      </c>
      <c r="AH858" s="10">
        <v>88480</v>
      </c>
      <c r="AI858">
        <v>0</v>
      </c>
      <c r="AJ858">
        <v>0</v>
      </c>
      <c r="AK858">
        <v>0</v>
      </c>
      <c r="AL858">
        <v>0</v>
      </c>
    </row>
    <row r="859" spans="1:38">
      <c r="A859" t="s">
        <v>46</v>
      </c>
      <c r="B859" t="s">
        <v>47</v>
      </c>
      <c r="C859">
        <v>1000730</v>
      </c>
      <c r="D859" t="s">
        <v>1412</v>
      </c>
      <c r="E859">
        <v>6701211928</v>
      </c>
      <c r="F859">
        <v>10</v>
      </c>
      <c r="G859">
        <v>2002</v>
      </c>
      <c r="H859" t="s">
        <v>1415</v>
      </c>
      <c r="I859">
        <v>57</v>
      </c>
      <c r="J859" t="s">
        <v>1224</v>
      </c>
      <c r="K859" t="s">
        <v>1317</v>
      </c>
      <c r="L859">
        <v>570301003</v>
      </c>
      <c r="M859">
        <v>1052265</v>
      </c>
      <c r="N859" t="s">
        <v>1432</v>
      </c>
      <c r="O859" t="s">
        <v>1303</v>
      </c>
      <c r="P859">
        <v>60</v>
      </c>
      <c r="Q859" t="s">
        <v>1320</v>
      </c>
      <c r="R859">
        <v>1</v>
      </c>
      <c r="S859">
        <v>1</v>
      </c>
      <c r="T859" s="10">
        <v>91080</v>
      </c>
      <c r="U859" t="s">
        <v>1228</v>
      </c>
      <c r="V859" t="s">
        <v>1304</v>
      </c>
      <c r="W859" t="s">
        <v>1233</v>
      </c>
      <c r="X859">
        <v>0</v>
      </c>
      <c r="Y859" t="s">
        <v>1320</v>
      </c>
      <c r="Z859">
        <v>0</v>
      </c>
      <c r="AA859" t="s">
        <v>1228</v>
      </c>
      <c r="AB859" t="s">
        <v>53</v>
      </c>
      <c r="AC859" t="s">
        <v>1243</v>
      </c>
      <c r="AD859" t="s">
        <v>1253</v>
      </c>
      <c r="AE859" t="s">
        <v>1253</v>
      </c>
      <c r="AF859" s="10">
        <v>91080</v>
      </c>
      <c r="AG859" s="136">
        <f t="shared" si="13"/>
        <v>9108000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>
      <c r="A860" t="s">
        <v>46</v>
      </c>
      <c r="B860" t="s">
        <v>47</v>
      </c>
      <c r="C860">
        <v>1000730</v>
      </c>
      <c r="D860" t="s">
        <v>1412</v>
      </c>
      <c r="E860">
        <v>6701211997</v>
      </c>
      <c r="F860">
        <v>10</v>
      </c>
      <c r="G860">
        <v>2002</v>
      </c>
      <c r="H860" t="s">
        <v>1415</v>
      </c>
      <c r="I860">
        <v>57</v>
      </c>
      <c r="J860" t="s">
        <v>1224</v>
      </c>
      <c r="K860" t="s">
        <v>1317</v>
      </c>
      <c r="L860">
        <v>570301003</v>
      </c>
      <c r="M860">
        <v>1052265</v>
      </c>
      <c r="N860" t="s">
        <v>1432</v>
      </c>
      <c r="O860" t="s">
        <v>1304</v>
      </c>
      <c r="P860">
        <v>120</v>
      </c>
      <c r="Q860" t="s">
        <v>1320</v>
      </c>
      <c r="R860">
        <v>1</v>
      </c>
      <c r="S860">
        <v>1</v>
      </c>
      <c r="T860" s="10">
        <v>91080</v>
      </c>
      <c r="U860" t="s">
        <v>1228</v>
      </c>
      <c r="V860" t="s">
        <v>1479</v>
      </c>
      <c r="W860" t="s">
        <v>1306</v>
      </c>
      <c r="X860">
        <v>120</v>
      </c>
      <c r="Y860" t="s">
        <v>1320</v>
      </c>
      <c r="Z860" s="10">
        <v>91080</v>
      </c>
      <c r="AA860" t="s">
        <v>1228</v>
      </c>
      <c r="AB860" t="s">
        <v>53</v>
      </c>
      <c r="AC860" t="s">
        <v>1231</v>
      </c>
      <c r="AD860">
        <v>101</v>
      </c>
      <c r="AE860" t="s">
        <v>1232</v>
      </c>
      <c r="AF860" s="10">
        <v>91080</v>
      </c>
      <c r="AG860" s="136">
        <f t="shared" si="13"/>
        <v>9108000</v>
      </c>
      <c r="AH860" s="10">
        <v>91080</v>
      </c>
      <c r="AI860">
        <v>0</v>
      </c>
      <c r="AJ860">
        <v>0</v>
      </c>
      <c r="AK860">
        <v>0</v>
      </c>
      <c r="AL860">
        <v>0</v>
      </c>
    </row>
    <row r="861" spans="1:38">
      <c r="A861" t="s">
        <v>46</v>
      </c>
      <c r="B861" t="s">
        <v>47</v>
      </c>
      <c r="C861">
        <v>1000730</v>
      </c>
      <c r="D861" t="s">
        <v>1412</v>
      </c>
      <c r="E861">
        <v>6701212294</v>
      </c>
      <c r="F861">
        <v>10</v>
      </c>
      <c r="G861">
        <v>2002</v>
      </c>
      <c r="H861" t="s">
        <v>1415</v>
      </c>
      <c r="I861">
        <v>57</v>
      </c>
      <c r="J861" t="s">
        <v>1224</v>
      </c>
      <c r="K861" t="s">
        <v>1233</v>
      </c>
      <c r="L861">
        <v>570301003</v>
      </c>
      <c r="M861">
        <v>1066111</v>
      </c>
      <c r="N861" t="s">
        <v>1425</v>
      </c>
      <c r="O861" t="s">
        <v>1479</v>
      </c>
      <c r="P861" s="10">
        <v>3060</v>
      </c>
      <c r="Q861" t="s">
        <v>1320</v>
      </c>
      <c r="R861">
        <v>1</v>
      </c>
      <c r="S861">
        <v>1</v>
      </c>
      <c r="T861" s="10">
        <v>32742</v>
      </c>
      <c r="U861" t="s">
        <v>1228</v>
      </c>
      <c r="V861" t="s">
        <v>1476</v>
      </c>
      <c r="W861" t="s">
        <v>1480</v>
      </c>
      <c r="X861" s="10">
        <v>3060</v>
      </c>
      <c r="Y861" t="s">
        <v>1320</v>
      </c>
      <c r="Z861" s="10">
        <v>32742</v>
      </c>
      <c r="AA861" t="s">
        <v>1228</v>
      </c>
      <c r="AB861" t="s">
        <v>53</v>
      </c>
      <c r="AC861" t="s">
        <v>1231</v>
      </c>
      <c r="AD861">
        <v>101</v>
      </c>
      <c r="AE861" t="s">
        <v>1232</v>
      </c>
      <c r="AF861" s="10">
        <v>32742</v>
      </c>
      <c r="AG861" s="136">
        <f t="shared" si="13"/>
        <v>3274200</v>
      </c>
      <c r="AH861" s="10">
        <v>32742</v>
      </c>
      <c r="AI861">
        <v>0</v>
      </c>
      <c r="AJ861">
        <v>0</v>
      </c>
      <c r="AK861">
        <v>0</v>
      </c>
      <c r="AL861">
        <v>0</v>
      </c>
    </row>
    <row r="862" spans="1:38">
      <c r="A862" t="s">
        <v>46</v>
      </c>
      <c r="B862" t="s">
        <v>47</v>
      </c>
      <c r="C862">
        <v>1000730</v>
      </c>
      <c r="D862" t="s">
        <v>1412</v>
      </c>
      <c r="E862">
        <v>6701212294</v>
      </c>
      <c r="F862">
        <v>20</v>
      </c>
      <c r="G862">
        <v>2002</v>
      </c>
      <c r="H862" t="s">
        <v>1415</v>
      </c>
      <c r="I862">
        <v>57</v>
      </c>
      <c r="J862" t="s">
        <v>1224</v>
      </c>
      <c r="K862" t="s">
        <v>1317</v>
      </c>
      <c r="L862">
        <v>570301003</v>
      </c>
      <c r="M862">
        <v>1216226</v>
      </c>
      <c r="N862" t="s">
        <v>1421</v>
      </c>
      <c r="O862" t="s">
        <v>1479</v>
      </c>
      <c r="P862">
        <v>76</v>
      </c>
      <c r="Q862" t="s">
        <v>1320</v>
      </c>
      <c r="R862">
        <v>1</v>
      </c>
      <c r="S862">
        <v>1</v>
      </c>
      <c r="T862" s="10">
        <v>9867.08</v>
      </c>
      <c r="U862" t="s">
        <v>1228</v>
      </c>
      <c r="V862" t="s">
        <v>1476</v>
      </c>
      <c r="W862" t="s">
        <v>1353</v>
      </c>
      <c r="X862">
        <v>48</v>
      </c>
      <c r="Y862" t="s">
        <v>1320</v>
      </c>
      <c r="Z862" s="10">
        <v>6231.84</v>
      </c>
      <c r="AA862" t="s">
        <v>1228</v>
      </c>
      <c r="AB862" t="s">
        <v>53</v>
      </c>
      <c r="AC862" t="s">
        <v>1231</v>
      </c>
      <c r="AD862">
        <v>101</v>
      </c>
      <c r="AE862" t="s">
        <v>1232</v>
      </c>
      <c r="AF862" s="10">
        <v>9867.08</v>
      </c>
      <c r="AG862" s="136">
        <f t="shared" si="13"/>
        <v>986708</v>
      </c>
      <c r="AH862" s="10">
        <v>6231.84</v>
      </c>
      <c r="AI862">
        <v>0</v>
      </c>
      <c r="AJ862">
        <v>0</v>
      </c>
      <c r="AK862">
        <v>0</v>
      </c>
      <c r="AL862">
        <v>0</v>
      </c>
    </row>
    <row r="863" spans="1:38">
      <c r="A863" t="s">
        <v>46</v>
      </c>
      <c r="B863" t="s">
        <v>47</v>
      </c>
      <c r="C863">
        <v>1000730</v>
      </c>
      <c r="D863" t="s">
        <v>1412</v>
      </c>
      <c r="E863">
        <v>6701213077</v>
      </c>
      <c r="F863">
        <v>10</v>
      </c>
      <c r="G863">
        <v>2002</v>
      </c>
      <c r="H863" t="s">
        <v>1481</v>
      </c>
      <c r="I863">
        <v>57</v>
      </c>
      <c r="J863" t="s">
        <v>1224</v>
      </c>
      <c r="K863" t="s">
        <v>1317</v>
      </c>
      <c r="L863">
        <v>570301003</v>
      </c>
      <c r="M863">
        <v>1052265</v>
      </c>
      <c r="N863" t="s">
        <v>1432</v>
      </c>
      <c r="O863" t="s">
        <v>1476</v>
      </c>
      <c r="P863">
        <v>6</v>
      </c>
      <c r="Q863" t="s">
        <v>1320</v>
      </c>
      <c r="R863">
        <v>1</v>
      </c>
      <c r="S863">
        <v>1</v>
      </c>
      <c r="T863" s="10">
        <v>4650</v>
      </c>
      <c r="U863" t="s">
        <v>1228</v>
      </c>
      <c r="V863" t="s">
        <v>1468</v>
      </c>
      <c r="W863" t="s">
        <v>1482</v>
      </c>
      <c r="X863">
        <v>6</v>
      </c>
      <c r="Y863" t="s">
        <v>1320</v>
      </c>
      <c r="Z863" s="10">
        <v>4650</v>
      </c>
      <c r="AA863" t="s">
        <v>1228</v>
      </c>
      <c r="AB863" t="s">
        <v>53</v>
      </c>
      <c r="AC863" t="s">
        <v>1231</v>
      </c>
      <c r="AD863">
        <v>101</v>
      </c>
      <c r="AE863" t="s">
        <v>1232</v>
      </c>
      <c r="AF863" s="10">
        <v>4650</v>
      </c>
      <c r="AG863" s="136">
        <f t="shared" si="13"/>
        <v>465000</v>
      </c>
      <c r="AH863" s="10">
        <v>4650</v>
      </c>
      <c r="AI863">
        <v>0</v>
      </c>
      <c r="AJ863">
        <v>0</v>
      </c>
      <c r="AK863">
        <v>0</v>
      </c>
      <c r="AL863">
        <v>0</v>
      </c>
    </row>
    <row r="864" spans="1:38">
      <c r="A864" t="s">
        <v>46</v>
      </c>
      <c r="B864" t="s">
        <v>47</v>
      </c>
      <c r="C864">
        <v>1000730</v>
      </c>
      <c r="D864" t="s">
        <v>1412</v>
      </c>
      <c r="E864">
        <v>6701213339</v>
      </c>
      <c r="F864">
        <v>10</v>
      </c>
      <c r="G864">
        <v>2002</v>
      </c>
      <c r="H864" t="s">
        <v>1415</v>
      </c>
      <c r="I864">
        <v>57</v>
      </c>
      <c r="J864" t="s">
        <v>1224</v>
      </c>
      <c r="K864" t="s">
        <v>1317</v>
      </c>
      <c r="L864">
        <v>570301003</v>
      </c>
      <c r="M864">
        <v>1427216</v>
      </c>
      <c r="N864" t="s">
        <v>1416</v>
      </c>
      <c r="O864" t="s">
        <v>1483</v>
      </c>
      <c r="P864">
        <v>59</v>
      </c>
      <c r="Q864" t="s">
        <v>1320</v>
      </c>
      <c r="R864">
        <v>1</v>
      </c>
      <c r="S864">
        <v>1</v>
      </c>
      <c r="T864" s="10">
        <v>52557.2</v>
      </c>
      <c r="U864" t="s">
        <v>1228</v>
      </c>
      <c r="V864" t="s">
        <v>1484</v>
      </c>
      <c r="W864" t="s">
        <v>1485</v>
      </c>
      <c r="X864">
        <v>55</v>
      </c>
      <c r="Y864" t="s">
        <v>1320</v>
      </c>
      <c r="Z864" s="10">
        <v>48994</v>
      </c>
      <c r="AA864" t="s">
        <v>1228</v>
      </c>
      <c r="AB864" t="s">
        <v>53</v>
      </c>
      <c r="AC864" t="s">
        <v>1231</v>
      </c>
      <c r="AD864">
        <v>101</v>
      </c>
      <c r="AE864" t="s">
        <v>1232</v>
      </c>
      <c r="AF864" s="10">
        <v>52557.2</v>
      </c>
      <c r="AG864" s="136">
        <f t="shared" si="13"/>
        <v>5255720</v>
      </c>
      <c r="AH864" s="10">
        <v>48994</v>
      </c>
      <c r="AI864">
        <v>0</v>
      </c>
      <c r="AJ864">
        <v>0</v>
      </c>
      <c r="AK864">
        <v>0</v>
      </c>
      <c r="AL864">
        <v>0</v>
      </c>
    </row>
    <row r="865" spans="1:38">
      <c r="A865" t="s">
        <v>46</v>
      </c>
      <c r="B865" t="s">
        <v>47</v>
      </c>
      <c r="C865">
        <v>1000730</v>
      </c>
      <c r="D865" t="s">
        <v>1412</v>
      </c>
      <c r="E865">
        <v>6701213339</v>
      </c>
      <c r="F865">
        <v>20</v>
      </c>
      <c r="G865">
        <v>2002</v>
      </c>
      <c r="H865" t="s">
        <v>1415</v>
      </c>
      <c r="I865">
        <v>57</v>
      </c>
      <c r="J865" t="s">
        <v>1224</v>
      </c>
      <c r="K865" t="s">
        <v>1317</v>
      </c>
      <c r="L865">
        <v>570301003</v>
      </c>
      <c r="M865">
        <v>1216226</v>
      </c>
      <c r="N865" t="s">
        <v>1421</v>
      </c>
      <c r="O865" t="s">
        <v>1483</v>
      </c>
      <c r="P865">
        <v>136</v>
      </c>
      <c r="Q865" t="s">
        <v>1320</v>
      </c>
      <c r="R865">
        <v>1</v>
      </c>
      <c r="S865">
        <v>1</v>
      </c>
      <c r="T865" s="10">
        <v>17656.88</v>
      </c>
      <c r="U865" t="s">
        <v>1228</v>
      </c>
      <c r="V865" t="s">
        <v>1484</v>
      </c>
      <c r="W865" t="s">
        <v>1486</v>
      </c>
      <c r="X865">
        <v>136</v>
      </c>
      <c r="Y865" t="s">
        <v>1320</v>
      </c>
      <c r="Z865" s="10">
        <v>17656.88</v>
      </c>
      <c r="AA865" t="s">
        <v>1228</v>
      </c>
      <c r="AB865" t="s">
        <v>53</v>
      </c>
      <c r="AC865" t="s">
        <v>1231</v>
      </c>
      <c r="AD865">
        <v>101</v>
      </c>
      <c r="AE865" t="s">
        <v>1232</v>
      </c>
      <c r="AF865" s="10">
        <v>17656.88</v>
      </c>
      <c r="AG865" s="136">
        <f t="shared" si="13"/>
        <v>1765688</v>
      </c>
      <c r="AH865" s="10">
        <v>17656.88</v>
      </c>
      <c r="AI865">
        <v>0</v>
      </c>
      <c r="AJ865">
        <v>0</v>
      </c>
      <c r="AK865">
        <v>0</v>
      </c>
      <c r="AL865">
        <v>0</v>
      </c>
    </row>
    <row r="866" spans="1:38">
      <c r="A866" t="s">
        <v>46</v>
      </c>
      <c r="B866" t="s">
        <v>47</v>
      </c>
      <c r="C866">
        <v>1000730</v>
      </c>
      <c r="D866" t="s">
        <v>1412</v>
      </c>
      <c r="E866">
        <v>6701213341</v>
      </c>
      <c r="F866">
        <v>10</v>
      </c>
      <c r="G866">
        <v>2002</v>
      </c>
      <c r="H866" t="s">
        <v>1475</v>
      </c>
      <c r="I866">
        <v>57</v>
      </c>
      <c r="J866" t="s">
        <v>1224</v>
      </c>
      <c r="K866" t="s">
        <v>1317</v>
      </c>
      <c r="L866">
        <v>570301003</v>
      </c>
      <c r="M866">
        <v>892059</v>
      </c>
      <c r="N866" t="s">
        <v>1448</v>
      </c>
      <c r="O866" t="s">
        <v>1483</v>
      </c>
      <c r="P866">
        <v>190</v>
      </c>
      <c r="Q866" t="s">
        <v>1320</v>
      </c>
      <c r="R866">
        <v>1</v>
      </c>
      <c r="S866">
        <v>1</v>
      </c>
      <c r="T866" s="10">
        <v>1852.5</v>
      </c>
      <c r="U866" t="s">
        <v>1228</v>
      </c>
      <c r="V866" t="s">
        <v>1483</v>
      </c>
      <c r="W866" t="s">
        <v>1482</v>
      </c>
      <c r="X866">
        <v>190</v>
      </c>
      <c r="Y866" t="s">
        <v>1320</v>
      </c>
      <c r="Z866" s="10">
        <v>1852.5</v>
      </c>
      <c r="AA866" t="s">
        <v>1228</v>
      </c>
      <c r="AB866" t="s">
        <v>53</v>
      </c>
      <c r="AC866" t="s">
        <v>1231</v>
      </c>
      <c r="AD866">
        <v>101</v>
      </c>
      <c r="AE866" t="s">
        <v>1232</v>
      </c>
      <c r="AF866" s="10">
        <v>1852.5</v>
      </c>
      <c r="AG866" s="136">
        <f t="shared" si="13"/>
        <v>185250</v>
      </c>
      <c r="AH866" s="10">
        <v>1852.5</v>
      </c>
      <c r="AI866">
        <v>0</v>
      </c>
      <c r="AJ866">
        <v>0</v>
      </c>
      <c r="AK866">
        <v>0</v>
      </c>
      <c r="AL866">
        <v>0</v>
      </c>
    </row>
    <row r="867" spans="1:38">
      <c r="A867" t="s">
        <v>46</v>
      </c>
      <c r="B867" t="s">
        <v>47</v>
      </c>
      <c r="C867">
        <v>1000730</v>
      </c>
      <c r="D867" t="s">
        <v>1412</v>
      </c>
      <c r="E867">
        <v>6701215541</v>
      </c>
      <c r="F867">
        <v>10</v>
      </c>
      <c r="G867">
        <v>2002</v>
      </c>
      <c r="H867" t="s">
        <v>1415</v>
      </c>
      <c r="I867">
        <v>57</v>
      </c>
      <c r="J867" t="s">
        <v>1224</v>
      </c>
      <c r="K867" t="s">
        <v>1317</v>
      </c>
      <c r="L867">
        <v>570301003</v>
      </c>
      <c r="M867">
        <v>1052265</v>
      </c>
      <c r="N867" t="s">
        <v>1432</v>
      </c>
      <c r="O867" t="s">
        <v>1307</v>
      </c>
      <c r="P867" s="10">
        <v>1200</v>
      </c>
      <c r="Q867" t="s">
        <v>1320</v>
      </c>
      <c r="R867">
        <v>1</v>
      </c>
      <c r="S867">
        <v>1</v>
      </c>
      <c r="T867" s="10">
        <v>9012</v>
      </c>
      <c r="U867" t="s">
        <v>1228</v>
      </c>
      <c r="V867" t="s">
        <v>1487</v>
      </c>
      <c r="W867" t="s">
        <v>1312</v>
      </c>
      <c r="X867" s="10">
        <v>1200</v>
      </c>
      <c r="Y867" t="s">
        <v>1320</v>
      </c>
      <c r="Z867" s="10">
        <v>9012</v>
      </c>
      <c r="AA867" t="s">
        <v>1228</v>
      </c>
      <c r="AB867" t="s">
        <v>53</v>
      </c>
      <c r="AC867" t="s">
        <v>1231</v>
      </c>
      <c r="AD867">
        <v>101</v>
      </c>
      <c r="AE867" t="s">
        <v>1232</v>
      </c>
      <c r="AF867" s="10">
        <v>9012</v>
      </c>
      <c r="AG867" s="136">
        <f t="shared" si="13"/>
        <v>901200</v>
      </c>
      <c r="AH867" s="10">
        <v>9012</v>
      </c>
      <c r="AI867">
        <v>0</v>
      </c>
      <c r="AJ867">
        <v>0</v>
      </c>
      <c r="AK867">
        <v>0</v>
      </c>
      <c r="AL867">
        <v>0</v>
      </c>
    </row>
    <row r="868" spans="1:38">
      <c r="A868" t="s">
        <v>46</v>
      </c>
      <c r="B868" t="s">
        <v>47</v>
      </c>
      <c r="C868">
        <v>1000730</v>
      </c>
      <c r="D868" t="s">
        <v>1412</v>
      </c>
      <c r="E868">
        <v>6701216574</v>
      </c>
      <c r="F868">
        <v>10</v>
      </c>
      <c r="G868">
        <v>2002</v>
      </c>
      <c r="H868" t="s">
        <v>1488</v>
      </c>
      <c r="I868">
        <v>57</v>
      </c>
      <c r="J868" t="s">
        <v>1224</v>
      </c>
      <c r="K868" t="s">
        <v>1317</v>
      </c>
      <c r="L868">
        <v>570301003</v>
      </c>
      <c r="M868">
        <v>1159900</v>
      </c>
      <c r="N868" t="s">
        <v>1413</v>
      </c>
      <c r="O868" t="s">
        <v>1310</v>
      </c>
      <c r="P868" s="10">
        <v>4500</v>
      </c>
      <c r="Q868" t="s">
        <v>1320</v>
      </c>
      <c r="R868">
        <v>1</v>
      </c>
      <c r="S868">
        <v>1</v>
      </c>
      <c r="T868" s="10">
        <v>35910</v>
      </c>
      <c r="U868" t="s">
        <v>1228</v>
      </c>
      <c r="V868" t="s">
        <v>1310</v>
      </c>
      <c r="W868" t="s">
        <v>1311</v>
      </c>
      <c r="X868" s="10">
        <v>4485</v>
      </c>
      <c r="Y868" t="s">
        <v>1320</v>
      </c>
      <c r="Z868" s="10">
        <v>35790.300000000003</v>
      </c>
      <c r="AA868" t="s">
        <v>1228</v>
      </c>
      <c r="AB868" t="s">
        <v>53</v>
      </c>
      <c r="AC868" t="s">
        <v>1231</v>
      </c>
      <c r="AD868">
        <v>101</v>
      </c>
      <c r="AE868" t="s">
        <v>1232</v>
      </c>
      <c r="AF868" s="10">
        <v>35910</v>
      </c>
      <c r="AG868" s="136">
        <f t="shared" si="13"/>
        <v>3591000</v>
      </c>
      <c r="AH868" s="10">
        <v>35790.300000000003</v>
      </c>
      <c r="AI868">
        <v>0</v>
      </c>
      <c r="AJ868">
        <v>0</v>
      </c>
      <c r="AK868">
        <v>0</v>
      </c>
      <c r="AL868">
        <v>0</v>
      </c>
    </row>
    <row r="869" spans="1:38">
      <c r="A869" t="s">
        <v>46</v>
      </c>
      <c r="B869" t="s">
        <v>47</v>
      </c>
      <c r="C869">
        <v>1000730</v>
      </c>
      <c r="D869" t="s">
        <v>1412</v>
      </c>
      <c r="E869">
        <v>6701216900</v>
      </c>
      <c r="F869">
        <v>10</v>
      </c>
      <c r="G869">
        <v>2002</v>
      </c>
      <c r="H869" t="s">
        <v>1434</v>
      </c>
      <c r="I869">
        <v>57</v>
      </c>
      <c r="J869" t="s">
        <v>1224</v>
      </c>
      <c r="K869" t="s">
        <v>1233</v>
      </c>
      <c r="L869">
        <v>570301003</v>
      </c>
      <c r="M869">
        <v>1066111</v>
      </c>
      <c r="N869" t="s">
        <v>1425</v>
      </c>
      <c r="O869" t="s">
        <v>1437</v>
      </c>
      <c r="P869">
        <v>85</v>
      </c>
      <c r="Q869" t="s">
        <v>1320</v>
      </c>
      <c r="R869">
        <v>1</v>
      </c>
      <c r="S869">
        <v>1</v>
      </c>
      <c r="T869">
        <v>909.5</v>
      </c>
      <c r="U869" t="s">
        <v>1228</v>
      </c>
      <c r="V869" t="s">
        <v>1437</v>
      </c>
      <c r="W869" t="s">
        <v>1468</v>
      </c>
      <c r="X869">
        <v>85</v>
      </c>
      <c r="Y869" t="s">
        <v>1320</v>
      </c>
      <c r="Z869">
        <v>909.5</v>
      </c>
      <c r="AA869" t="s">
        <v>1228</v>
      </c>
      <c r="AB869" t="s">
        <v>53</v>
      </c>
      <c r="AC869" t="s">
        <v>1231</v>
      </c>
      <c r="AD869">
        <v>101</v>
      </c>
      <c r="AE869" t="s">
        <v>1232</v>
      </c>
      <c r="AF869">
        <v>909.5</v>
      </c>
      <c r="AG869" s="136">
        <f t="shared" si="13"/>
        <v>90950</v>
      </c>
      <c r="AH869">
        <v>909.5</v>
      </c>
      <c r="AI869">
        <v>0</v>
      </c>
      <c r="AJ869">
        <v>0</v>
      </c>
      <c r="AK869">
        <v>0</v>
      </c>
      <c r="AL869">
        <v>0</v>
      </c>
    </row>
    <row r="870" spans="1:38">
      <c r="A870" t="s">
        <v>46</v>
      </c>
      <c r="B870" t="s">
        <v>47</v>
      </c>
      <c r="C870">
        <v>1000730</v>
      </c>
      <c r="D870" t="s">
        <v>1412</v>
      </c>
      <c r="E870">
        <v>6701216963</v>
      </c>
      <c r="F870">
        <v>10</v>
      </c>
      <c r="G870">
        <v>2002</v>
      </c>
      <c r="H870" t="s">
        <v>1488</v>
      </c>
      <c r="I870">
        <v>57</v>
      </c>
      <c r="J870" t="s">
        <v>1224</v>
      </c>
      <c r="K870" t="s">
        <v>1317</v>
      </c>
      <c r="L870">
        <v>570301003</v>
      </c>
      <c r="M870">
        <v>501851</v>
      </c>
      <c r="N870" t="s">
        <v>1489</v>
      </c>
      <c r="O870" t="s">
        <v>1310</v>
      </c>
      <c r="P870">
        <v>84</v>
      </c>
      <c r="Q870" t="s">
        <v>1320</v>
      </c>
      <c r="R870">
        <v>1</v>
      </c>
      <c r="S870">
        <v>1</v>
      </c>
      <c r="T870" s="10">
        <v>10905.72</v>
      </c>
      <c r="U870" t="s">
        <v>1228</v>
      </c>
      <c r="V870" t="s">
        <v>1310</v>
      </c>
      <c r="W870" t="s">
        <v>1468</v>
      </c>
      <c r="X870">
        <v>84</v>
      </c>
      <c r="Y870" t="s">
        <v>1320</v>
      </c>
      <c r="Z870" s="10">
        <v>10905.72</v>
      </c>
      <c r="AA870" t="s">
        <v>1228</v>
      </c>
      <c r="AB870" t="s">
        <v>53</v>
      </c>
      <c r="AC870" t="s">
        <v>1231</v>
      </c>
      <c r="AD870">
        <v>101</v>
      </c>
      <c r="AE870" t="s">
        <v>1232</v>
      </c>
      <c r="AF870" s="10">
        <v>10905.72</v>
      </c>
      <c r="AG870" s="136">
        <f t="shared" si="13"/>
        <v>1090572</v>
      </c>
      <c r="AH870" s="10">
        <v>10905.72</v>
      </c>
      <c r="AI870">
        <v>0</v>
      </c>
      <c r="AJ870">
        <v>0</v>
      </c>
      <c r="AK870">
        <v>0</v>
      </c>
      <c r="AL870">
        <v>0</v>
      </c>
    </row>
    <row r="871" spans="1:38">
      <c r="A871" t="s">
        <v>46</v>
      </c>
      <c r="B871" t="s">
        <v>47</v>
      </c>
      <c r="C871">
        <v>1000730</v>
      </c>
      <c r="D871" t="s">
        <v>1412</v>
      </c>
      <c r="E871">
        <v>6701217500</v>
      </c>
      <c r="F871">
        <v>10</v>
      </c>
      <c r="G871">
        <v>2002</v>
      </c>
      <c r="H871" t="s">
        <v>1446</v>
      </c>
      <c r="I871">
        <v>57</v>
      </c>
      <c r="J871" t="s">
        <v>1224</v>
      </c>
      <c r="K871" t="s">
        <v>1225</v>
      </c>
      <c r="L871">
        <v>490406003</v>
      </c>
      <c r="M871">
        <v>1479801</v>
      </c>
      <c r="N871" t="s">
        <v>1490</v>
      </c>
      <c r="O871" t="s">
        <v>1310</v>
      </c>
      <c r="P871">
        <v>14</v>
      </c>
      <c r="Q871" t="s">
        <v>1320</v>
      </c>
      <c r="R871">
        <v>1</v>
      </c>
      <c r="S871">
        <v>1</v>
      </c>
      <c r="T871" s="10">
        <v>3582.04</v>
      </c>
      <c r="U871" t="s">
        <v>1228</v>
      </c>
      <c r="V871" t="s">
        <v>1310</v>
      </c>
      <c r="W871" t="s">
        <v>1449</v>
      </c>
      <c r="X871">
        <v>14</v>
      </c>
      <c r="Y871" t="s">
        <v>1320</v>
      </c>
      <c r="Z871" s="10">
        <v>3582.04</v>
      </c>
      <c r="AA871" t="s">
        <v>1228</v>
      </c>
      <c r="AB871" t="s">
        <v>53</v>
      </c>
      <c r="AC871" t="s">
        <v>1231</v>
      </c>
      <c r="AD871">
        <v>101</v>
      </c>
      <c r="AE871" t="s">
        <v>1232</v>
      </c>
      <c r="AF871" s="10">
        <v>3582.04</v>
      </c>
      <c r="AG871" s="136">
        <f t="shared" si="13"/>
        <v>358204</v>
      </c>
      <c r="AH871" s="10">
        <v>3582.04</v>
      </c>
      <c r="AI871">
        <v>0</v>
      </c>
      <c r="AJ871">
        <v>0</v>
      </c>
      <c r="AK871">
        <v>0</v>
      </c>
      <c r="AL871">
        <v>0</v>
      </c>
    </row>
    <row r="872" spans="1:38">
      <c r="A872" t="s">
        <v>46</v>
      </c>
      <c r="B872" t="s">
        <v>47</v>
      </c>
      <c r="C872">
        <v>1000730</v>
      </c>
      <c r="D872" t="s">
        <v>1412</v>
      </c>
      <c r="E872">
        <v>6701217500</v>
      </c>
      <c r="F872">
        <v>20</v>
      </c>
      <c r="G872">
        <v>2002</v>
      </c>
      <c r="H872" t="s">
        <v>1446</v>
      </c>
      <c r="I872">
        <v>57</v>
      </c>
      <c r="J872" t="s">
        <v>1224</v>
      </c>
      <c r="K872" t="s">
        <v>1225</v>
      </c>
      <c r="L872">
        <v>490406003</v>
      </c>
      <c r="M872">
        <v>1479800</v>
      </c>
      <c r="N872" t="s">
        <v>1491</v>
      </c>
      <c r="O872" t="s">
        <v>1310</v>
      </c>
      <c r="P872">
        <v>21</v>
      </c>
      <c r="Q872" t="s">
        <v>1320</v>
      </c>
      <c r="R872">
        <v>1</v>
      </c>
      <c r="S872">
        <v>1</v>
      </c>
      <c r="T872" s="10">
        <v>2290.6799999999998</v>
      </c>
      <c r="U872" t="s">
        <v>1228</v>
      </c>
      <c r="V872" t="s">
        <v>1310</v>
      </c>
      <c r="W872" t="s">
        <v>1449</v>
      </c>
      <c r="X872">
        <v>21</v>
      </c>
      <c r="Y872" t="s">
        <v>1320</v>
      </c>
      <c r="Z872" s="10">
        <v>2290.6799999999998</v>
      </c>
      <c r="AA872" t="s">
        <v>1228</v>
      </c>
      <c r="AB872" t="s">
        <v>53</v>
      </c>
      <c r="AC872" t="s">
        <v>1231</v>
      </c>
      <c r="AD872">
        <v>101</v>
      </c>
      <c r="AE872" t="s">
        <v>1232</v>
      </c>
      <c r="AF872" s="10">
        <v>2290.6799999999998</v>
      </c>
      <c r="AG872" s="136">
        <f t="shared" si="13"/>
        <v>229067.99999999997</v>
      </c>
      <c r="AH872" s="10">
        <v>2290.6799999999998</v>
      </c>
      <c r="AI872">
        <v>0</v>
      </c>
      <c r="AJ872">
        <v>0</v>
      </c>
      <c r="AK872">
        <v>0</v>
      </c>
      <c r="AL872">
        <v>0</v>
      </c>
    </row>
    <row r="873" spans="1:38">
      <c r="A873" t="s">
        <v>46</v>
      </c>
      <c r="B873" t="s">
        <v>47</v>
      </c>
      <c r="C873">
        <v>1000730</v>
      </c>
      <c r="D873" t="s">
        <v>1412</v>
      </c>
      <c r="E873">
        <v>6701217500</v>
      </c>
      <c r="F873">
        <v>30</v>
      </c>
      <c r="G873">
        <v>2002</v>
      </c>
      <c r="H873" t="s">
        <v>1446</v>
      </c>
      <c r="I873">
        <v>57</v>
      </c>
      <c r="J873" t="s">
        <v>1224</v>
      </c>
      <c r="K873" t="s">
        <v>1235</v>
      </c>
      <c r="L873">
        <v>570301003</v>
      </c>
      <c r="M873">
        <v>1479699</v>
      </c>
      <c r="N873" t="s">
        <v>1492</v>
      </c>
      <c r="O873" t="s">
        <v>1310</v>
      </c>
      <c r="P873">
        <v>19</v>
      </c>
      <c r="Q873" t="s">
        <v>1320</v>
      </c>
      <c r="R873">
        <v>1</v>
      </c>
      <c r="S873">
        <v>1</v>
      </c>
      <c r="T873" s="10">
        <v>2226.8000000000002</v>
      </c>
      <c r="U873" t="s">
        <v>1228</v>
      </c>
      <c r="V873" t="s">
        <v>1310</v>
      </c>
      <c r="W873" t="s">
        <v>1449</v>
      </c>
      <c r="X873">
        <v>19</v>
      </c>
      <c r="Y873" t="s">
        <v>1320</v>
      </c>
      <c r="Z873" s="10">
        <v>2226.8000000000002</v>
      </c>
      <c r="AA873" t="s">
        <v>1228</v>
      </c>
      <c r="AB873" t="s">
        <v>53</v>
      </c>
      <c r="AC873" t="s">
        <v>1231</v>
      </c>
      <c r="AD873">
        <v>101</v>
      </c>
      <c r="AE873" t="s">
        <v>1232</v>
      </c>
      <c r="AF873" s="10">
        <v>2226.8000000000002</v>
      </c>
      <c r="AG873" s="136">
        <f t="shared" si="13"/>
        <v>222680.00000000003</v>
      </c>
      <c r="AH873" s="10">
        <v>2226.8000000000002</v>
      </c>
      <c r="AI873">
        <v>0</v>
      </c>
      <c r="AJ873">
        <v>0</v>
      </c>
      <c r="AK873">
        <v>0</v>
      </c>
      <c r="AL873">
        <v>0</v>
      </c>
    </row>
    <row r="874" spans="1:38">
      <c r="A874" t="s">
        <v>46</v>
      </c>
      <c r="B874" t="s">
        <v>47</v>
      </c>
      <c r="C874">
        <v>1000730</v>
      </c>
      <c r="D874" t="s">
        <v>1412</v>
      </c>
      <c r="E874">
        <v>6701218193</v>
      </c>
      <c r="F874">
        <v>10</v>
      </c>
      <c r="G874">
        <v>2002</v>
      </c>
      <c r="H874" t="s">
        <v>1415</v>
      </c>
      <c r="I874">
        <v>57</v>
      </c>
      <c r="J874" t="s">
        <v>1224</v>
      </c>
      <c r="K874" t="s">
        <v>1317</v>
      </c>
      <c r="L874">
        <v>570301003</v>
      </c>
      <c r="M874">
        <v>1052265</v>
      </c>
      <c r="N874" t="s">
        <v>1432</v>
      </c>
      <c r="O874" t="s">
        <v>1309</v>
      </c>
      <c r="P874" s="10">
        <v>1100</v>
      </c>
      <c r="Q874" t="s">
        <v>1320</v>
      </c>
      <c r="R874">
        <v>1</v>
      </c>
      <c r="S874">
        <v>1</v>
      </c>
      <c r="T874" s="10">
        <v>8261</v>
      </c>
      <c r="U874" t="s">
        <v>1228</v>
      </c>
      <c r="V874" t="s">
        <v>1493</v>
      </c>
      <c r="W874" t="s">
        <v>1314</v>
      </c>
      <c r="X874" s="10">
        <v>1100</v>
      </c>
      <c r="Y874" t="s">
        <v>1320</v>
      </c>
      <c r="Z874" s="10">
        <v>8261</v>
      </c>
      <c r="AA874" t="s">
        <v>1228</v>
      </c>
      <c r="AB874" t="s">
        <v>53</v>
      </c>
      <c r="AC874" t="s">
        <v>1231</v>
      </c>
      <c r="AD874">
        <v>101</v>
      </c>
      <c r="AE874" t="s">
        <v>1232</v>
      </c>
      <c r="AF874" s="10">
        <v>8261</v>
      </c>
      <c r="AG874" s="136">
        <f t="shared" si="13"/>
        <v>826100</v>
      </c>
      <c r="AH874" s="10">
        <v>8261</v>
      </c>
      <c r="AI874">
        <v>0</v>
      </c>
      <c r="AJ874">
        <v>0</v>
      </c>
      <c r="AK874">
        <v>0</v>
      </c>
      <c r="AL874">
        <v>0</v>
      </c>
    </row>
    <row r="875" spans="1:38">
      <c r="A875" t="s">
        <v>46</v>
      </c>
      <c r="B875" t="s">
        <v>47</v>
      </c>
      <c r="C875">
        <v>1000730</v>
      </c>
      <c r="D875" t="s">
        <v>1412</v>
      </c>
      <c r="E875">
        <v>6701218194</v>
      </c>
      <c r="F875">
        <v>10</v>
      </c>
      <c r="G875">
        <v>2002</v>
      </c>
      <c r="H875" t="s">
        <v>1453</v>
      </c>
      <c r="I875">
        <v>57</v>
      </c>
      <c r="J875" t="s">
        <v>1224</v>
      </c>
      <c r="K875" t="s">
        <v>1317</v>
      </c>
      <c r="L875">
        <v>570301001</v>
      </c>
      <c r="M875">
        <v>1108010</v>
      </c>
      <c r="N875" t="s">
        <v>1494</v>
      </c>
      <c r="O875" t="s">
        <v>1309</v>
      </c>
      <c r="P875" s="10">
        <v>2800</v>
      </c>
      <c r="Q875" t="s">
        <v>1320</v>
      </c>
      <c r="R875">
        <v>1</v>
      </c>
      <c r="S875">
        <v>1</v>
      </c>
      <c r="T875" s="10">
        <v>43400</v>
      </c>
      <c r="U875" t="s">
        <v>1228</v>
      </c>
      <c r="V875" t="s">
        <v>1308</v>
      </c>
      <c r="W875" t="s">
        <v>1331</v>
      </c>
      <c r="X875" s="10">
        <v>2800</v>
      </c>
      <c r="Y875" t="s">
        <v>1320</v>
      </c>
      <c r="Z875" s="10">
        <v>43400</v>
      </c>
      <c r="AA875" t="s">
        <v>1228</v>
      </c>
      <c r="AB875" t="s">
        <v>53</v>
      </c>
      <c r="AC875" t="s">
        <v>1231</v>
      </c>
      <c r="AD875">
        <v>101</v>
      </c>
      <c r="AE875" t="s">
        <v>1232</v>
      </c>
      <c r="AF875" s="10">
        <v>43400</v>
      </c>
      <c r="AG875" s="136">
        <f t="shared" si="13"/>
        <v>4340000</v>
      </c>
      <c r="AH875" s="10">
        <v>43400</v>
      </c>
      <c r="AI875">
        <v>0</v>
      </c>
      <c r="AJ875">
        <v>0</v>
      </c>
      <c r="AK875">
        <v>0</v>
      </c>
      <c r="AL875">
        <v>0</v>
      </c>
    </row>
    <row r="876" spans="1:38">
      <c r="A876" t="s">
        <v>46</v>
      </c>
      <c r="B876" t="s">
        <v>47</v>
      </c>
      <c r="C876">
        <v>1000730</v>
      </c>
      <c r="D876" t="s">
        <v>1412</v>
      </c>
      <c r="E876">
        <v>6701218455</v>
      </c>
      <c r="F876">
        <v>10</v>
      </c>
      <c r="G876">
        <v>2002</v>
      </c>
      <c r="H876" t="s">
        <v>1415</v>
      </c>
      <c r="I876">
        <v>57</v>
      </c>
      <c r="J876" t="s">
        <v>1224</v>
      </c>
      <c r="K876" t="s">
        <v>1317</v>
      </c>
      <c r="L876">
        <v>570301003</v>
      </c>
      <c r="M876">
        <v>1216226</v>
      </c>
      <c r="N876" t="s">
        <v>1421</v>
      </c>
      <c r="O876" t="s">
        <v>1309</v>
      </c>
      <c r="P876">
        <v>20</v>
      </c>
      <c r="Q876" t="s">
        <v>1320</v>
      </c>
      <c r="R876">
        <v>1</v>
      </c>
      <c r="S876">
        <v>1</v>
      </c>
      <c r="T876" s="10">
        <v>2596.6</v>
      </c>
      <c r="U876" t="s">
        <v>1228</v>
      </c>
      <c r="V876" t="s">
        <v>1468</v>
      </c>
      <c r="W876" t="s">
        <v>1312</v>
      </c>
      <c r="X876">
        <v>20</v>
      </c>
      <c r="Y876" t="s">
        <v>1320</v>
      </c>
      <c r="Z876" s="10">
        <v>2596.6</v>
      </c>
      <c r="AA876" t="s">
        <v>1228</v>
      </c>
      <c r="AB876" t="s">
        <v>53</v>
      </c>
      <c r="AC876" t="s">
        <v>1231</v>
      </c>
      <c r="AD876">
        <v>101</v>
      </c>
      <c r="AE876" t="s">
        <v>1232</v>
      </c>
      <c r="AF876" s="10">
        <v>2596.6</v>
      </c>
      <c r="AG876" s="136">
        <f t="shared" si="13"/>
        <v>259660</v>
      </c>
      <c r="AH876" s="10">
        <v>2596.6</v>
      </c>
      <c r="AI876">
        <v>0</v>
      </c>
      <c r="AJ876">
        <v>0</v>
      </c>
      <c r="AK876">
        <v>0</v>
      </c>
      <c r="AL876">
        <v>0</v>
      </c>
    </row>
    <row r="877" spans="1:38">
      <c r="A877" t="s">
        <v>46</v>
      </c>
      <c r="B877" t="s">
        <v>47</v>
      </c>
      <c r="C877">
        <v>1000730</v>
      </c>
      <c r="D877" t="s">
        <v>1412</v>
      </c>
      <c r="E877">
        <v>6701219547</v>
      </c>
      <c r="F877">
        <v>10</v>
      </c>
      <c r="G877">
        <v>2002</v>
      </c>
      <c r="H877" t="s">
        <v>1495</v>
      </c>
      <c r="I877">
        <v>57</v>
      </c>
      <c r="J877" t="s">
        <v>1224</v>
      </c>
      <c r="K877" t="s">
        <v>1317</v>
      </c>
      <c r="L877">
        <v>570301003</v>
      </c>
      <c r="M877">
        <v>919707</v>
      </c>
      <c r="N877" t="s">
        <v>1426</v>
      </c>
      <c r="O877" t="s">
        <v>1482</v>
      </c>
      <c r="P877" s="10">
        <v>2070</v>
      </c>
      <c r="Q877" t="s">
        <v>1427</v>
      </c>
      <c r="R877">
        <v>1</v>
      </c>
      <c r="S877">
        <v>1</v>
      </c>
      <c r="T877" s="10">
        <v>8259.2999999999993</v>
      </c>
      <c r="U877" t="s">
        <v>1228</v>
      </c>
      <c r="V877" t="s">
        <v>1482</v>
      </c>
      <c r="W877" t="s">
        <v>1449</v>
      </c>
      <c r="X877" s="10">
        <v>2070</v>
      </c>
      <c r="Y877" t="s">
        <v>1427</v>
      </c>
      <c r="Z877" s="10">
        <v>8259.2999999999993</v>
      </c>
      <c r="AA877" t="s">
        <v>1228</v>
      </c>
      <c r="AB877" t="s">
        <v>53</v>
      </c>
      <c r="AC877" t="s">
        <v>1231</v>
      </c>
      <c r="AD877">
        <v>101</v>
      </c>
      <c r="AE877" t="s">
        <v>1232</v>
      </c>
      <c r="AF877" s="10">
        <v>8259.2999999999993</v>
      </c>
      <c r="AG877" s="136">
        <f t="shared" si="13"/>
        <v>825929.99999999988</v>
      </c>
      <c r="AH877" s="10">
        <v>8259.2999999999993</v>
      </c>
      <c r="AI877">
        <v>0</v>
      </c>
      <c r="AJ877">
        <v>0</v>
      </c>
      <c r="AK877">
        <v>0</v>
      </c>
      <c r="AL877">
        <v>0</v>
      </c>
    </row>
    <row r="878" spans="1:38">
      <c r="A878" t="s">
        <v>46</v>
      </c>
      <c r="B878" t="s">
        <v>47</v>
      </c>
      <c r="C878">
        <v>1000730</v>
      </c>
      <c r="D878" t="s">
        <v>1412</v>
      </c>
      <c r="E878">
        <v>6701224817</v>
      </c>
      <c r="F878">
        <v>10</v>
      </c>
      <c r="G878">
        <v>2002</v>
      </c>
      <c r="H878" t="s">
        <v>1415</v>
      </c>
      <c r="I878">
        <v>57</v>
      </c>
      <c r="J878" t="s">
        <v>1224</v>
      </c>
      <c r="K878" t="s">
        <v>1233</v>
      </c>
      <c r="L878">
        <v>570301003</v>
      </c>
      <c r="M878">
        <v>1066111</v>
      </c>
      <c r="N878" t="s">
        <v>1425</v>
      </c>
      <c r="O878" t="s">
        <v>1311</v>
      </c>
      <c r="P878">
        <v>2</v>
      </c>
      <c r="Q878" t="s">
        <v>1320</v>
      </c>
      <c r="R878">
        <v>1</v>
      </c>
      <c r="S878">
        <v>1</v>
      </c>
      <c r="T878" s="10">
        <v>1819</v>
      </c>
      <c r="U878" t="s">
        <v>1228</v>
      </c>
      <c r="V878" t="s">
        <v>1312</v>
      </c>
      <c r="W878" t="s">
        <v>1325</v>
      </c>
      <c r="X878">
        <v>2</v>
      </c>
      <c r="Y878" t="s">
        <v>1320</v>
      </c>
      <c r="Z878" s="10">
        <v>1819</v>
      </c>
      <c r="AA878" t="s">
        <v>1228</v>
      </c>
      <c r="AB878" t="s">
        <v>53</v>
      </c>
      <c r="AC878" t="s">
        <v>1231</v>
      </c>
      <c r="AD878">
        <v>101</v>
      </c>
      <c r="AE878" t="s">
        <v>1232</v>
      </c>
      <c r="AF878" s="10">
        <v>1819</v>
      </c>
      <c r="AG878" s="136">
        <f t="shared" si="13"/>
        <v>181900</v>
      </c>
      <c r="AH878" s="10">
        <v>1819</v>
      </c>
      <c r="AI878">
        <v>0</v>
      </c>
      <c r="AJ878">
        <v>0</v>
      </c>
      <c r="AK878">
        <v>0</v>
      </c>
      <c r="AL878">
        <v>0</v>
      </c>
    </row>
    <row r="879" spans="1:38">
      <c r="A879" t="s">
        <v>46</v>
      </c>
      <c r="B879" t="s">
        <v>47</v>
      </c>
      <c r="C879">
        <v>1000730</v>
      </c>
      <c r="D879" t="s">
        <v>1412</v>
      </c>
      <c r="E879">
        <v>6701224817</v>
      </c>
      <c r="F879">
        <v>20</v>
      </c>
      <c r="G879">
        <v>2002</v>
      </c>
      <c r="H879" t="s">
        <v>1415</v>
      </c>
      <c r="I879">
        <v>57</v>
      </c>
      <c r="J879" t="s">
        <v>1224</v>
      </c>
      <c r="K879" t="s">
        <v>1317</v>
      </c>
      <c r="L879">
        <v>570301003</v>
      </c>
      <c r="M879">
        <v>1216226</v>
      </c>
      <c r="N879" t="s">
        <v>1421</v>
      </c>
      <c r="O879" t="s">
        <v>1311</v>
      </c>
      <c r="P879">
        <v>4</v>
      </c>
      <c r="Q879" t="s">
        <v>1320</v>
      </c>
      <c r="R879">
        <v>1</v>
      </c>
      <c r="S879">
        <v>1</v>
      </c>
      <c r="T879">
        <v>519.32000000000005</v>
      </c>
      <c r="U879" t="s">
        <v>1228</v>
      </c>
      <c r="V879" t="s">
        <v>1312</v>
      </c>
      <c r="W879" t="s">
        <v>1325</v>
      </c>
      <c r="X879">
        <v>4</v>
      </c>
      <c r="Y879" t="s">
        <v>1320</v>
      </c>
      <c r="Z879">
        <v>519.32000000000005</v>
      </c>
      <c r="AA879" t="s">
        <v>1228</v>
      </c>
      <c r="AB879" t="s">
        <v>53</v>
      </c>
      <c r="AC879" t="s">
        <v>1231</v>
      </c>
      <c r="AD879">
        <v>101</v>
      </c>
      <c r="AE879" t="s">
        <v>1232</v>
      </c>
      <c r="AF879">
        <v>519.32000000000005</v>
      </c>
      <c r="AG879" s="136">
        <f t="shared" si="13"/>
        <v>51932.000000000007</v>
      </c>
      <c r="AH879">
        <v>519.32000000000005</v>
      </c>
      <c r="AI879">
        <v>0</v>
      </c>
      <c r="AJ879">
        <v>0</v>
      </c>
      <c r="AK879">
        <v>0</v>
      </c>
      <c r="AL879">
        <v>0</v>
      </c>
    </row>
    <row r="880" spans="1:38">
      <c r="A880" t="s">
        <v>46</v>
      </c>
      <c r="B880" t="s">
        <v>47</v>
      </c>
      <c r="C880">
        <v>1000730</v>
      </c>
      <c r="D880" t="s">
        <v>1412</v>
      </c>
      <c r="E880">
        <v>6701224818</v>
      </c>
      <c r="F880">
        <v>10</v>
      </c>
      <c r="G880">
        <v>2002</v>
      </c>
      <c r="H880" t="s">
        <v>1415</v>
      </c>
      <c r="I880">
        <v>57</v>
      </c>
      <c r="J880" t="s">
        <v>1224</v>
      </c>
      <c r="K880" t="s">
        <v>1233</v>
      </c>
      <c r="L880">
        <v>570301003</v>
      </c>
      <c r="M880">
        <v>1066111</v>
      </c>
      <c r="N880" t="s">
        <v>1425</v>
      </c>
      <c r="O880" t="s">
        <v>1311</v>
      </c>
      <c r="P880">
        <v>2</v>
      </c>
      <c r="Q880" t="s">
        <v>1320</v>
      </c>
      <c r="R880">
        <v>1</v>
      </c>
      <c r="S880">
        <v>1</v>
      </c>
      <c r="T880" s="10">
        <v>1819</v>
      </c>
      <c r="U880" t="s">
        <v>1228</v>
      </c>
      <c r="V880" t="s">
        <v>1312</v>
      </c>
      <c r="W880" t="s">
        <v>1325</v>
      </c>
      <c r="X880">
        <v>2</v>
      </c>
      <c r="Y880" t="s">
        <v>1320</v>
      </c>
      <c r="Z880" s="10">
        <v>1819</v>
      </c>
      <c r="AA880" t="s">
        <v>1228</v>
      </c>
      <c r="AB880" t="s">
        <v>53</v>
      </c>
      <c r="AC880" t="s">
        <v>1231</v>
      </c>
      <c r="AD880">
        <v>101</v>
      </c>
      <c r="AE880" t="s">
        <v>1232</v>
      </c>
      <c r="AF880" s="10">
        <v>1819</v>
      </c>
      <c r="AG880" s="136">
        <f t="shared" si="13"/>
        <v>181900</v>
      </c>
      <c r="AH880" s="10">
        <v>1819</v>
      </c>
      <c r="AI880">
        <v>0</v>
      </c>
      <c r="AJ880">
        <v>0</v>
      </c>
      <c r="AK880">
        <v>0</v>
      </c>
      <c r="AL880">
        <v>0</v>
      </c>
    </row>
    <row r="881" spans="1:38">
      <c r="A881" t="s">
        <v>46</v>
      </c>
      <c r="B881" t="s">
        <v>47</v>
      </c>
      <c r="C881">
        <v>1000730</v>
      </c>
      <c r="D881" t="s">
        <v>1412</v>
      </c>
      <c r="E881">
        <v>6701224818</v>
      </c>
      <c r="F881">
        <v>20</v>
      </c>
      <c r="G881">
        <v>2002</v>
      </c>
      <c r="H881" t="s">
        <v>1415</v>
      </c>
      <c r="I881">
        <v>57</v>
      </c>
      <c r="J881" t="s">
        <v>1224</v>
      </c>
      <c r="K881" t="s">
        <v>1317</v>
      </c>
      <c r="L881">
        <v>570301003</v>
      </c>
      <c r="M881">
        <v>1216226</v>
      </c>
      <c r="N881" t="s">
        <v>1421</v>
      </c>
      <c r="O881" t="s">
        <v>1311</v>
      </c>
      <c r="P881">
        <v>4</v>
      </c>
      <c r="Q881" t="s">
        <v>1320</v>
      </c>
      <c r="R881">
        <v>1</v>
      </c>
      <c r="S881">
        <v>1</v>
      </c>
      <c r="T881">
        <v>519.32000000000005</v>
      </c>
      <c r="U881" t="s">
        <v>1228</v>
      </c>
      <c r="V881" t="s">
        <v>1312</v>
      </c>
      <c r="W881" t="s">
        <v>1325</v>
      </c>
      <c r="X881">
        <v>4</v>
      </c>
      <c r="Y881" t="s">
        <v>1320</v>
      </c>
      <c r="Z881">
        <v>519.32000000000005</v>
      </c>
      <c r="AA881" t="s">
        <v>1228</v>
      </c>
      <c r="AB881" t="s">
        <v>53</v>
      </c>
      <c r="AC881" t="s">
        <v>1231</v>
      </c>
      <c r="AD881">
        <v>101</v>
      </c>
      <c r="AE881" t="s">
        <v>1232</v>
      </c>
      <c r="AF881">
        <v>519.32000000000005</v>
      </c>
      <c r="AG881" s="136">
        <f t="shared" si="13"/>
        <v>51932.000000000007</v>
      </c>
      <c r="AH881">
        <v>519.32000000000005</v>
      </c>
      <c r="AI881">
        <v>0</v>
      </c>
      <c r="AJ881">
        <v>0</v>
      </c>
      <c r="AK881">
        <v>0</v>
      </c>
      <c r="AL881">
        <v>0</v>
      </c>
    </row>
    <row r="882" spans="1:38">
      <c r="A882" t="s">
        <v>46</v>
      </c>
      <c r="B882" t="s">
        <v>47</v>
      </c>
      <c r="C882">
        <v>1000730</v>
      </c>
      <c r="D882" t="s">
        <v>1412</v>
      </c>
      <c r="E882">
        <v>6701236979</v>
      </c>
      <c r="F882">
        <v>10</v>
      </c>
      <c r="G882">
        <v>2002</v>
      </c>
      <c r="H882" t="s">
        <v>1316</v>
      </c>
      <c r="I882">
        <v>57</v>
      </c>
      <c r="J882" t="s">
        <v>1224</v>
      </c>
      <c r="K882" t="s">
        <v>1317</v>
      </c>
      <c r="L882">
        <v>570301003</v>
      </c>
      <c r="M882">
        <v>1043507</v>
      </c>
      <c r="N882" t="s">
        <v>1318</v>
      </c>
      <c r="O882" t="s">
        <v>1319</v>
      </c>
      <c r="P882">
        <v>95</v>
      </c>
      <c r="Q882" t="s">
        <v>1320</v>
      </c>
      <c r="R882">
        <v>1</v>
      </c>
      <c r="S882">
        <v>1</v>
      </c>
      <c r="T882" s="10">
        <v>1257.8</v>
      </c>
      <c r="U882" t="s">
        <v>1228</v>
      </c>
      <c r="V882" t="s">
        <v>1314</v>
      </c>
      <c r="W882" t="s">
        <v>1319</v>
      </c>
      <c r="X882">
        <v>95</v>
      </c>
      <c r="Y882" t="s">
        <v>1320</v>
      </c>
      <c r="Z882" s="10">
        <v>1257.8</v>
      </c>
      <c r="AA882" t="s">
        <v>1228</v>
      </c>
      <c r="AB882" t="s">
        <v>53</v>
      </c>
      <c r="AC882" t="s">
        <v>1231</v>
      </c>
      <c r="AD882">
        <v>101</v>
      </c>
      <c r="AE882" t="s">
        <v>1232</v>
      </c>
      <c r="AF882" s="10">
        <v>1257.8</v>
      </c>
      <c r="AG882" s="136">
        <f t="shared" si="13"/>
        <v>125780</v>
      </c>
      <c r="AH882" s="10">
        <v>1257.8</v>
      </c>
      <c r="AI882">
        <v>0</v>
      </c>
      <c r="AJ882">
        <v>0</v>
      </c>
      <c r="AK882">
        <v>0</v>
      </c>
      <c r="AL882">
        <v>0</v>
      </c>
    </row>
    <row r="883" spans="1:38">
      <c r="A883" t="s">
        <v>46</v>
      </c>
      <c r="B883" t="s">
        <v>47</v>
      </c>
      <c r="C883">
        <v>1000730</v>
      </c>
      <c r="D883" t="s">
        <v>1412</v>
      </c>
      <c r="E883">
        <v>6701247129</v>
      </c>
      <c r="F883">
        <v>10</v>
      </c>
      <c r="G883">
        <v>2002</v>
      </c>
      <c r="H883" t="s">
        <v>1415</v>
      </c>
      <c r="I883">
        <v>57</v>
      </c>
      <c r="J883" t="s">
        <v>1224</v>
      </c>
      <c r="K883" t="s">
        <v>1233</v>
      </c>
      <c r="L883">
        <v>570301003</v>
      </c>
      <c r="M883">
        <v>1066111</v>
      </c>
      <c r="N883" t="s">
        <v>1425</v>
      </c>
      <c r="O883" t="s">
        <v>1314</v>
      </c>
      <c r="P883">
        <v>510</v>
      </c>
      <c r="Q883" t="s">
        <v>1320</v>
      </c>
      <c r="R883">
        <v>1</v>
      </c>
      <c r="S883">
        <v>1</v>
      </c>
      <c r="T883" s="10">
        <v>5457</v>
      </c>
      <c r="U883" t="s">
        <v>1228</v>
      </c>
      <c r="V883" t="s">
        <v>1313</v>
      </c>
      <c r="W883" t="s">
        <v>1329</v>
      </c>
      <c r="X883">
        <v>510</v>
      </c>
      <c r="Y883" t="s">
        <v>1320</v>
      </c>
      <c r="Z883" s="10">
        <v>5457</v>
      </c>
      <c r="AA883" t="s">
        <v>1228</v>
      </c>
      <c r="AB883" t="s">
        <v>53</v>
      </c>
      <c r="AC883" t="s">
        <v>1231</v>
      </c>
      <c r="AD883">
        <v>101</v>
      </c>
      <c r="AE883" t="s">
        <v>1232</v>
      </c>
      <c r="AF883" s="10">
        <v>5457</v>
      </c>
      <c r="AG883" s="136">
        <f t="shared" si="13"/>
        <v>545700</v>
      </c>
      <c r="AH883" s="10">
        <v>5457</v>
      </c>
      <c r="AI883">
        <v>0</v>
      </c>
      <c r="AJ883">
        <v>0</v>
      </c>
      <c r="AK883">
        <v>0</v>
      </c>
      <c r="AL883">
        <v>0</v>
      </c>
    </row>
    <row r="884" spans="1:38">
      <c r="A884" t="s">
        <v>46</v>
      </c>
      <c r="B884" t="s">
        <v>47</v>
      </c>
      <c r="C884">
        <v>1000730</v>
      </c>
      <c r="D884" t="s">
        <v>1412</v>
      </c>
      <c r="E884">
        <v>6701247131</v>
      </c>
      <c r="F884">
        <v>10</v>
      </c>
      <c r="G884">
        <v>2002</v>
      </c>
      <c r="H884" t="s">
        <v>1434</v>
      </c>
      <c r="I884">
        <v>57</v>
      </c>
      <c r="J884" t="s">
        <v>1224</v>
      </c>
      <c r="K884" t="s">
        <v>1317</v>
      </c>
      <c r="L884">
        <v>570301003</v>
      </c>
      <c r="M884">
        <v>1427216</v>
      </c>
      <c r="N884" t="s">
        <v>1416</v>
      </c>
      <c r="O884" t="s">
        <v>1314</v>
      </c>
      <c r="P884" s="10">
        <v>3060</v>
      </c>
      <c r="Q884" t="s">
        <v>1320</v>
      </c>
      <c r="R884">
        <v>1</v>
      </c>
      <c r="S884">
        <v>1</v>
      </c>
      <c r="T884" s="10">
        <v>32068.799999999999</v>
      </c>
      <c r="U884" t="s">
        <v>1228</v>
      </c>
      <c r="V884" t="s">
        <v>1314</v>
      </c>
      <c r="W884" t="s">
        <v>1323</v>
      </c>
      <c r="X884" s="10">
        <v>3060</v>
      </c>
      <c r="Y884" t="s">
        <v>1320</v>
      </c>
      <c r="Z884" s="10">
        <v>32068.799999999999</v>
      </c>
      <c r="AA884" t="s">
        <v>1228</v>
      </c>
      <c r="AB884" t="s">
        <v>53</v>
      </c>
      <c r="AC884" t="s">
        <v>1231</v>
      </c>
      <c r="AD884">
        <v>101</v>
      </c>
      <c r="AE884" t="s">
        <v>1232</v>
      </c>
      <c r="AF884" s="10">
        <v>32068.799999999999</v>
      </c>
      <c r="AG884" s="136">
        <f t="shared" si="13"/>
        <v>3206880</v>
      </c>
      <c r="AH884" s="10">
        <v>32068.799999999999</v>
      </c>
      <c r="AI884">
        <v>0</v>
      </c>
      <c r="AJ884">
        <v>0</v>
      </c>
      <c r="AK884">
        <v>0</v>
      </c>
      <c r="AL884">
        <v>0</v>
      </c>
    </row>
    <row r="885" spans="1:38">
      <c r="A885" t="s">
        <v>46</v>
      </c>
      <c r="B885" t="s">
        <v>47</v>
      </c>
      <c r="C885">
        <v>1000730</v>
      </c>
      <c r="D885" t="s">
        <v>1412</v>
      </c>
      <c r="E885">
        <v>6701247131</v>
      </c>
      <c r="F885">
        <v>20</v>
      </c>
      <c r="G885">
        <v>2002</v>
      </c>
      <c r="H885" t="s">
        <v>1434</v>
      </c>
      <c r="I885">
        <v>57</v>
      </c>
      <c r="J885" t="s">
        <v>1224</v>
      </c>
      <c r="K885" t="s">
        <v>1317</v>
      </c>
      <c r="L885">
        <v>570102001</v>
      </c>
      <c r="M885">
        <v>1248388</v>
      </c>
      <c r="N885" t="s">
        <v>1433</v>
      </c>
      <c r="O885" t="s">
        <v>1314</v>
      </c>
      <c r="P885">
        <v>40</v>
      </c>
      <c r="Q885" t="s">
        <v>1320</v>
      </c>
      <c r="R885">
        <v>1</v>
      </c>
      <c r="S885">
        <v>1</v>
      </c>
      <c r="T885" s="10">
        <v>5193.2</v>
      </c>
      <c r="U885" t="s">
        <v>1228</v>
      </c>
      <c r="V885" t="s">
        <v>1314</v>
      </c>
      <c r="W885" t="s">
        <v>1323</v>
      </c>
      <c r="X885">
        <v>40</v>
      </c>
      <c r="Y885" t="s">
        <v>1320</v>
      </c>
      <c r="Z885" s="10">
        <v>5193.2</v>
      </c>
      <c r="AA885" t="s">
        <v>1228</v>
      </c>
      <c r="AB885" t="s">
        <v>53</v>
      </c>
      <c r="AC885" t="s">
        <v>1231</v>
      </c>
      <c r="AD885">
        <v>101</v>
      </c>
      <c r="AE885" t="s">
        <v>1232</v>
      </c>
      <c r="AF885" s="10">
        <v>5193.2</v>
      </c>
      <c r="AG885" s="136">
        <f t="shared" si="13"/>
        <v>519320</v>
      </c>
      <c r="AH885" s="10">
        <v>5193.2</v>
      </c>
      <c r="AI885">
        <v>0</v>
      </c>
      <c r="AJ885">
        <v>0</v>
      </c>
      <c r="AK885">
        <v>0</v>
      </c>
      <c r="AL885">
        <v>0</v>
      </c>
    </row>
    <row r="886" spans="1:38">
      <c r="A886" t="s">
        <v>46</v>
      </c>
      <c r="B886" t="s">
        <v>47</v>
      </c>
      <c r="C886">
        <v>1000730</v>
      </c>
      <c r="D886" t="s">
        <v>1412</v>
      </c>
      <c r="E886">
        <v>6701247717</v>
      </c>
      <c r="F886">
        <v>10</v>
      </c>
      <c r="G886">
        <v>2002</v>
      </c>
      <c r="H886" t="s">
        <v>1496</v>
      </c>
      <c r="I886">
        <v>57</v>
      </c>
      <c r="J886" t="s">
        <v>1224</v>
      </c>
      <c r="K886" t="s">
        <v>1317</v>
      </c>
      <c r="L886">
        <v>570301003</v>
      </c>
      <c r="M886">
        <v>1427216</v>
      </c>
      <c r="N886" t="s">
        <v>1416</v>
      </c>
      <c r="O886" t="s">
        <v>1497</v>
      </c>
      <c r="P886">
        <v>18</v>
      </c>
      <c r="Q886" t="s">
        <v>1320</v>
      </c>
      <c r="R886">
        <v>1</v>
      </c>
      <c r="S886">
        <v>1</v>
      </c>
      <c r="T886" s="10">
        <v>16371</v>
      </c>
      <c r="U886" t="s">
        <v>1228</v>
      </c>
      <c r="V886" t="s">
        <v>1497</v>
      </c>
      <c r="W886" t="s">
        <v>1322</v>
      </c>
      <c r="X886">
        <v>18</v>
      </c>
      <c r="Y886" t="s">
        <v>1320</v>
      </c>
      <c r="Z886" s="10">
        <v>16371</v>
      </c>
      <c r="AA886" t="s">
        <v>1228</v>
      </c>
      <c r="AB886" t="s">
        <v>53</v>
      </c>
      <c r="AC886" t="s">
        <v>1231</v>
      </c>
      <c r="AD886">
        <v>101</v>
      </c>
      <c r="AE886" t="s">
        <v>1232</v>
      </c>
      <c r="AF886" s="10">
        <v>16371</v>
      </c>
      <c r="AG886" s="136">
        <f t="shared" si="13"/>
        <v>1637100</v>
      </c>
      <c r="AH886" s="10">
        <v>16371</v>
      </c>
      <c r="AI886">
        <v>0</v>
      </c>
      <c r="AJ886">
        <v>0</v>
      </c>
      <c r="AK886">
        <v>0</v>
      </c>
      <c r="AL886">
        <v>0</v>
      </c>
    </row>
    <row r="887" spans="1:38">
      <c r="A887" t="s">
        <v>46</v>
      </c>
      <c r="B887" t="s">
        <v>47</v>
      </c>
      <c r="C887">
        <v>1000730</v>
      </c>
      <c r="D887" t="s">
        <v>1412</v>
      </c>
      <c r="E887">
        <v>6701249892</v>
      </c>
      <c r="F887">
        <v>10</v>
      </c>
      <c r="G887">
        <v>2002</v>
      </c>
      <c r="H887" t="s">
        <v>1496</v>
      </c>
      <c r="I887">
        <v>57</v>
      </c>
      <c r="J887" t="s">
        <v>1224</v>
      </c>
      <c r="K887" t="s">
        <v>1317</v>
      </c>
      <c r="L887">
        <v>570301003</v>
      </c>
      <c r="M887">
        <v>1427216</v>
      </c>
      <c r="N887" t="s">
        <v>1416</v>
      </c>
      <c r="O887" t="s">
        <v>1498</v>
      </c>
      <c r="P887">
        <v>39</v>
      </c>
      <c r="Q887" t="s">
        <v>1320</v>
      </c>
      <c r="R887">
        <v>1</v>
      </c>
      <c r="S887">
        <v>1</v>
      </c>
      <c r="T887" s="10">
        <v>34741.199999999997</v>
      </c>
      <c r="U887" t="s">
        <v>1228</v>
      </c>
      <c r="V887" t="s">
        <v>1498</v>
      </c>
      <c r="W887" t="s">
        <v>1463</v>
      </c>
      <c r="X887">
        <v>24</v>
      </c>
      <c r="Y887" t="s">
        <v>1320</v>
      </c>
      <c r="Z887" s="10">
        <v>21379.200000000001</v>
      </c>
      <c r="AA887" t="s">
        <v>1228</v>
      </c>
      <c r="AB887" t="s">
        <v>53</v>
      </c>
      <c r="AC887" t="s">
        <v>1231</v>
      </c>
      <c r="AD887">
        <v>101</v>
      </c>
      <c r="AE887" t="s">
        <v>1232</v>
      </c>
      <c r="AF887" s="10">
        <v>34741.199999999997</v>
      </c>
      <c r="AG887" s="136">
        <f t="shared" si="13"/>
        <v>3474119.9999999995</v>
      </c>
      <c r="AH887" s="10">
        <v>21379.200000000001</v>
      </c>
      <c r="AI887">
        <v>0</v>
      </c>
      <c r="AJ887">
        <v>0</v>
      </c>
      <c r="AK887">
        <v>0</v>
      </c>
      <c r="AL887">
        <v>0</v>
      </c>
    </row>
    <row r="888" spans="1:38">
      <c r="A888" t="s">
        <v>46</v>
      </c>
      <c r="B888" t="s">
        <v>47</v>
      </c>
      <c r="C888">
        <v>1000730</v>
      </c>
      <c r="D888" t="s">
        <v>1412</v>
      </c>
      <c r="E888">
        <v>6701249892</v>
      </c>
      <c r="F888">
        <v>20</v>
      </c>
      <c r="G888">
        <v>2002</v>
      </c>
      <c r="H888" t="s">
        <v>1496</v>
      </c>
      <c r="I888">
        <v>57</v>
      </c>
      <c r="J888" t="s">
        <v>1224</v>
      </c>
      <c r="K888" t="s">
        <v>1317</v>
      </c>
      <c r="L888">
        <v>570301003</v>
      </c>
      <c r="M888">
        <v>1216226</v>
      </c>
      <c r="N888" t="s">
        <v>1421</v>
      </c>
      <c r="O888" t="s">
        <v>1498</v>
      </c>
      <c r="P888">
        <v>96</v>
      </c>
      <c r="Q888" t="s">
        <v>1320</v>
      </c>
      <c r="R888">
        <v>1</v>
      </c>
      <c r="S888">
        <v>1</v>
      </c>
      <c r="T888" s="10">
        <v>12463.68</v>
      </c>
      <c r="U888" t="s">
        <v>1228</v>
      </c>
      <c r="V888" t="s">
        <v>1498</v>
      </c>
      <c r="W888" t="s">
        <v>1336</v>
      </c>
      <c r="X888">
        <v>96</v>
      </c>
      <c r="Y888" t="s">
        <v>1320</v>
      </c>
      <c r="Z888" s="10">
        <v>12463.68</v>
      </c>
      <c r="AA888" t="s">
        <v>1228</v>
      </c>
      <c r="AB888" t="s">
        <v>53</v>
      </c>
      <c r="AC888" t="s">
        <v>1231</v>
      </c>
      <c r="AD888">
        <v>101</v>
      </c>
      <c r="AE888" t="s">
        <v>1232</v>
      </c>
      <c r="AF888" s="10">
        <v>12463.68</v>
      </c>
      <c r="AG888" s="136">
        <f t="shared" si="13"/>
        <v>1246368</v>
      </c>
      <c r="AH888" s="10">
        <v>12463.68</v>
      </c>
      <c r="AI888">
        <v>0</v>
      </c>
      <c r="AJ888">
        <v>0</v>
      </c>
      <c r="AK888">
        <v>0</v>
      </c>
      <c r="AL888">
        <v>0</v>
      </c>
    </row>
    <row r="889" spans="1:38">
      <c r="A889" t="s">
        <v>46</v>
      </c>
      <c r="B889" t="s">
        <v>47</v>
      </c>
      <c r="C889">
        <v>1000730</v>
      </c>
      <c r="D889" t="s">
        <v>1412</v>
      </c>
      <c r="E889">
        <v>6701249910</v>
      </c>
      <c r="F889">
        <v>10</v>
      </c>
      <c r="G889">
        <v>2002</v>
      </c>
      <c r="H889" t="s">
        <v>1415</v>
      </c>
      <c r="I889">
        <v>57</v>
      </c>
      <c r="J889" t="s">
        <v>1224</v>
      </c>
      <c r="K889" t="s">
        <v>1233</v>
      </c>
      <c r="L889">
        <v>570301003</v>
      </c>
      <c r="M889">
        <v>1066111</v>
      </c>
      <c r="N889" t="s">
        <v>1425</v>
      </c>
      <c r="O889" t="s">
        <v>1321</v>
      </c>
      <c r="P889">
        <v>3</v>
      </c>
      <c r="Q889" t="s">
        <v>1320</v>
      </c>
      <c r="R889">
        <v>1</v>
      </c>
      <c r="S889">
        <v>1</v>
      </c>
      <c r="T889" s="10">
        <v>2728.5</v>
      </c>
      <c r="U889" t="s">
        <v>1228</v>
      </c>
      <c r="V889" t="s">
        <v>1498</v>
      </c>
      <c r="W889" t="s">
        <v>1459</v>
      </c>
      <c r="X889">
        <v>3</v>
      </c>
      <c r="Y889" t="s">
        <v>1320</v>
      </c>
      <c r="Z889" s="10">
        <v>2728.5</v>
      </c>
      <c r="AA889" t="s">
        <v>1228</v>
      </c>
      <c r="AB889" t="s">
        <v>53</v>
      </c>
      <c r="AC889" t="s">
        <v>1231</v>
      </c>
      <c r="AD889">
        <v>101</v>
      </c>
      <c r="AE889" t="s">
        <v>1232</v>
      </c>
      <c r="AF889" s="10">
        <v>2728.5</v>
      </c>
      <c r="AG889" s="136">
        <f t="shared" si="13"/>
        <v>272850</v>
      </c>
      <c r="AH889" s="10">
        <v>2728.5</v>
      </c>
      <c r="AI889">
        <v>0</v>
      </c>
      <c r="AJ889">
        <v>0</v>
      </c>
      <c r="AK889">
        <v>0</v>
      </c>
      <c r="AL889">
        <v>0</v>
      </c>
    </row>
    <row r="890" spans="1:38">
      <c r="A890" t="s">
        <v>46</v>
      </c>
      <c r="B890" t="s">
        <v>47</v>
      </c>
      <c r="C890">
        <v>1000730</v>
      </c>
      <c r="D890" t="s">
        <v>1412</v>
      </c>
      <c r="E890">
        <v>6701250195</v>
      </c>
      <c r="F890">
        <v>10</v>
      </c>
      <c r="G890">
        <v>2002</v>
      </c>
      <c r="H890" t="s">
        <v>1256</v>
      </c>
      <c r="I890">
        <v>57</v>
      </c>
      <c r="J890" t="s">
        <v>1224</v>
      </c>
      <c r="K890" t="s">
        <v>1317</v>
      </c>
      <c r="L890">
        <v>570301003</v>
      </c>
      <c r="M890">
        <v>919707</v>
      </c>
      <c r="N890" t="s">
        <v>1426</v>
      </c>
      <c r="O890" t="s">
        <v>1323</v>
      </c>
      <c r="P890">
        <v>575</v>
      </c>
      <c r="Q890" t="s">
        <v>1427</v>
      </c>
      <c r="R890">
        <v>1</v>
      </c>
      <c r="S890">
        <v>1</v>
      </c>
      <c r="T890" s="10">
        <v>4588.5</v>
      </c>
      <c r="U890" t="s">
        <v>1228</v>
      </c>
      <c r="V890" t="s">
        <v>1323</v>
      </c>
      <c r="W890" t="s">
        <v>1499</v>
      </c>
      <c r="X890">
        <v>575</v>
      </c>
      <c r="Y890" t="s">
        <v>1427</v>
      </c>
      <c r="Z890" s="10">
        <v>4588.5</v>
      </c>
      <c r="AA890" t="s">
        <v>1228</v>
      </c>
      <c r="AB890" t="s">
        <v>53</v>
      </c>
      <c r="AC890" t="s">
        <v>1231</v>
      </c>
      <c r="AD890">
        <v>101</v>
      </c>
      <c r="AE890" t="s">
        <v>1232</v>
      </c>
      <c r="AF890" s="10">
        <v>4588.5</v>
      </c>
      <c r="AG890" s="136">
        <f t="shared" si="13"/>
        <v>458850</v>
      </c>
      <c r="AH890" s="10">
        <v>4588.5</v>
      </c>
      <c r="AI890">
        <v>0</v>
      </c>
      <c r="AJ890">
        <v>0</v>
      </c>
      <c r="AK890">
        <v>0</v>
      </c>
      <c r="AL890">
        <v>0</v>
      </c>
    </row>
    <row r="891" spans="1:38">
      <c r="A891" t="s">
        <v>46</v>
      </c>
      <c r="B891" t="s">
        <v>47</v>
      </c>
      <c r="C891">
        <v>1000730</v>
      </c>
      <c r="D891" t="s">
        <v>1412</v>
      </c>
      <c r="E891">
        <v>6701250579</v>
      </c>
      <c r="F891">
        <v>10</v>
      </c>
      <c r="G891">
        <v>2002</v>
      </c>
      <c r="H891" t="s">
        <v>1500</v>
      </c>
      <c r="I891">
        <v>57</v>
      </c>
      <c r="J891" t="s">
        <v>1224</v>
      </c>
      <c r="K891" t="s">
        <v>1317</v>
      </c>
      <c r="L891">
        <v>570301003</v>
      </c>
      <c r="M891">
        <v>1159900</v>
      </c>
      <c r="N891" t="s">
        <v>1413</v>
      </c>
      <c r="O891" t="s">
        <v>1324</v>
      </c>
      <c r="P891" s="10">
        <v>13800</v>
      </c>
      <c r="Q891" t="s">
        <v>1320</v>
      </c>
      <c r="R891">
        <v>1</v>
      </c>
      <c r="S891">
        <v>1</v>
      </c>
      <c r="T891" s="10">
        <v>55062</v>
      </c>
      <c r="U891" t="s">
        <v>1228</v>
      </c>
      <c r="V891" t="s">
        <v>1324</v>
      </c>
      <c r="W891" t="s">
        <v>1233</v>
      </c>
      <c r="X891">
        <v>0</v>
      </c>
      <c r="Y891" t="s">
        <v>1320</v>
      </c>
      <c r="Z891">
        <v>0</v>
      </c>
      <c r="AA891" t="s">
        <v>1228</v>
      </c>
      <c r="AB891" t="s">
        <v>53</v>
      </c>
      <c r="AC891" t="s">
        <v>1243</v>
      </c>
      <c r="AD891" t="s">
        <v>1253</v>
      </c>
      <c r="AE891" t="s">
        <v>1253</v>
      </c>
      <c r="AF891" s="10">
        <v>55062</v>
      </c>
      <c r="AG891" s="136">
        <f t="shared" si="13"/>
        <v>5506200</v>
      </c>
      <c r="AH891">
        <v>0</v>
      </c>
      <c r="AI891">
        <v>0</v>
      </c>
      <c r="AJ891">
        <v>0</v>
      </c>
      <c r="AK891">
        <v>0</v>
      </c>
      <c r="AL891">
        <v>0</v>
      </c>
    </row>
    <row r="892" spans="1:38">
      <c r="A892" t="s">
        <v>46</v>
      </c>
      <c r="B892" t="s">
        <v>47</v>
      </c>
      <c r="C892">
        <v>1000730</v>
      </c>
      <c r="D892" t="s">
        <v>1412</v>
      </c>
      <c r="E892">
        <v>6701251999</v>
      </c>
      <c r="F892">
        <v>10</v>
      </c>
      <c r="G892">
        <v>2002</v>
      </c>
      <c r="H892" t="s">
        <v>1415</v>
      </c>
      <c r="I892">
        <v>57</v>
      </c>
      <c r="J892" t="s">
        <v>1224</v>
      </c>
      <c r="K892" t="s">
        <v>1233</v>
      </c>
      <c r="L892">
        <v>570301003</v>
      </c>
      <c r="M892">
        <v>1066111</v>
      </c>
      <c r="N892" t="s">
        <v>1425</v>
      </c>
      <c r="O892" t="s">
        <v>1322</v>
      </c>
      <c r="P892">
        <v>2</v>
      </c>
      <c r="Q892" t="s">
        <v>1320</v>
      </c>
      <c r="R892">
        <v>1</v>
      </c>
      <c r="S892">
        <v>1</v>
      </c>
      <c r="T892" s="10">
        <v>1819</v>
      </c>
      <c r="U892" t="s">
        <v>1228</v>
      </c>
      <c r="V892" t="s">
        <v>1501</v>
      </c>
      <c r="W892" t="s">
        <v>1329</v>
      </c>
      <c r="X892">
        <v>2</v>
      </c>
      <c r="Y892" t="s">
        <v>1320</v>
      </c>
      <c r="Z892" s="10">
        <v>1819</v>
      </c>
      <c r="AA892" t="s">
        <v>1228</v>
      </c>
      <c r="AB892" t="s">
        <v>53</v>
      </c>
      <c r="AC892" t="s">
        <v>1231</v>
      </c>
      <c r="AD892">
        <v>101</v>
      </c>
      <c r="AE892" t="s">
        <v>1232</v>
      </c>
      <c r="AF892" s="10">
        <v>1819</v>
      </c>
      <c r="AG892" s="136">
        <f t="shared" si="13"/>
        <v>181900</v>
      </c>
      <c r="AH892" s="10">
        <v>1819</v>
      </c>
      <c r="AI892">
        <v>0</v>
      </c>
      <c r="AJ892">
        <v>0</v>
      </c>
      <c r="AK892">
        <v>0</v>
      </c>
      <c r="AL892">
        <v>0</v>
      </c>
    </row>
    <row r="893" spans="1:38">
      <c r="A893" t="s">
        <v>46</v>
      </c>
      <c r="B893" t="s">
        <v>47</v>
      </c>
      <c r="C893">
        <v>1000730</v>
      </c>
      <c r="D893" t="s">
        <v>1412</v>
      </c>
      <c r="E893">
        <v>6701251999</v>
      </c>
      <c r="F893">
        <v>20</v>
      </c>
      <c r="G893">
        <v>2002</v>
      </c>
      <c r="H893" t="s">
        <v>1415</v>
      </c>
      <c r="I893">
        <v>57</v>
      </c>
      <c r="J893" t="s">
        <v>1224</v>
      </c>
      <c r="K893" t="s">
        <v>1317</v>
      </c>
      <c r="L893">
        <v>570301003</v>
      </c>
      <c r="M893">
        <v>1216226</v>
      </c>
      <c r="N893" t="s">
        <v>1421</v>
      </c>
      <c r="O893" t="s">
        <v>1322</v>
      </c>
      <c r="P893">
        <v>4</v>
      </c>
      <c r="Q893" t="s">
        <v>1320</v>
      </c>
      <c r="R893">
        <v>1</v>
      </c>
      <c r="S893">
        <v>1</v>
      </c>
      <c r="T893">
        <v>519.32000000000005</v>
      </c>
      <c r="U893" t="s">
        <v>1228</v>
      </c>
      <c r="V893" t="s">
        <v>1501</v>
      </c>
      <c r="W893" t="s">
        <v>1329</v>
      </c>
      <c r="X893">
        <v>4</v>
      </c>
      <c r="Y893" t="s">
        <v>1320</v>
      </c>
      <c r="Z893">
        <v>519.32000000000005</v>
      </c>
      <c r="AA893" t="s">
        <v>1228</v>
      </c>
      <c r="AB893" t="s">
        <v>53</v>
      </c>
      <c r="AC893" t="s">
        <v>1231</v>
      </c>
      <c r="AD893">
        <v>101</v>
      </c>
      <c r="AE893" t="s">
        <v>1232</v>
      </c>
      <c r="AF893">
        <v>519.32000000000005</v>
      </c>
      <c r="AG893" s="136">
        <f t="shared" si="13"/>
        <v>51932.000000000007</v>
      </c>
      <c r="AH893">
        <v>519.32000000000005</v>
      </c>
      <c r="AI893">
        <v>0</v>
      </c>
      <c r="AJ893">
        <v>0</v>
      </c>
      <c r="AK893">
        <v>0</v>
      </c>
      <c r="AL893">
        <v>0</v>
      </c>
    </row>
    <row r="894" spans="1:38">
      <c r="A894" t="s">
        <v>46</v>
      </c>
      <c r="B894" t="s">
        <v>47</v>
      </c>
      <c r="C894">
        <v>1000730</v>
      </c>
      <c r="D894" t="s">
        <v>1412</v>
      </c>
      <c r="E894">
        <v>6701254358</v>
      </c>
      <c r="F894">
        <v>10</v>
      </c>
      <c r="G894">
        <v>2002</v>
      </c>
      <c r="H894" t="s">
        <v>1415</v>
      </c>
      <c r="I894">
        <v>57</v>
      </c>
      <c r="J894" t="s">
        <v>1224</v>
      </c>
      <c r="K894" t="s">
        <v>1317</v>
      </c>
      <c r="L894">
        <v>570301003</v>
      </c>
      <c r="M894">
        <v>1193346</v>
      </c>
      <c r="N894" t="s">
        <v>1457</v>
      </c>
      <c r="O894" t="s">
        <v>1326</v>
      </c>
      <c r="P894" s="10">
        <v>1520</v>
      </c>
      <c r="Q894" t="s">
        <v>1320</v>
      </c>
      <c r="R894">
        <v>1</v>
      </c>
      <c r="S894">
        <v>1</v>
      </c>
      <c r="T894" s="10">
        <v>7432.8</v>
      </c>
      <c r="U894" t="s">
        <v>1228</v>
      </c>
      <c r="V894" t="s">
        <v>1474</v>
      </c>
      <c r="W894" t="s">
        <v>1335</v>
      </c>
      <c r="X894" s="10">
        <v>1520</v>
      </c>
      <c r="Y894" t="s">
        <v>1320</v>
      </c>
      <c r="Z894" s="10">
        <v>7432.8</v>
      </c>
      <c r="AA894" t="s">
        <v>1228</v>
      </c>
      <c r="AB894" t="s">
        <v>53</v>
      </c>
      <c r="AC894" t="s">
        <v>1231</v>
      </c>
      <c r="AD894">
        <v>101</v>
      </c>
      <c r="AE894" t="s">
        <v>1232</v>
      </c>
      <c r="AF894" s="10">
        <v>7432.8</v>
      </c>
      <c r="AG894" s="136">
        <f t="shared" si="13"/>
        <v>743280</v>
      </c>
      <c r="AH894" s="10">
        <v>7432.8</v>
      </c>
      <c r="AI894">
        <v>0</v>
      </c>
      <c r="AJ894">
        <v>0</v>
      </c>
      <c r="AK894">
        <v>0</v>
      </c>
      <c r="AL894">
        <v>0</v>
      </c>
    </row>
    <row r="895" spans="1:38">
      <c r="A895" t="s">
        <v>46</v>
      </c>
      <c r="B895" t="s">
        <v>47</v>
      </c>
      <c r="C895">
        <v>1000730</v>
      </c>
      <c r="D895" t="s">
        <v>1412</v>
      </c>
      <c r="E895">
        <v>6701254548</v>
      </c>
      <c r="F895">
        <v>10</v>
      </c>
      <c r="G895">
        <v>2002</v>
      </c>
      <c r="H895" t="s">
        <v>1415</v>
      </c>
      <c r="I895">
        <v>49</v>
      </c>
      <c r="J895" t="s">
        <v>1224</v>
      </c>
      <c r="K895" t="s">
        <v>1225</v>
      </c>
      <c r="L895">
        <v>490604004</v>
      </c>
      <c r="M895">
        <v>1257819</v>
      </c>
      <c r="N895" t="s">
        <v>1226</v>
      </c>
      <c r="O895" t="s">
        <v>1326</v>
      </c>
      <c r="P895">
        <v>300</v>
      </c>
      <c r="Q895" t="s">
        <v>1320</v>
      </c>
      <c r="R895">
        <v>1</v>
      </c>
      <c r="S895">
        <v>1</v>
      </c>
      <c r="T895" s="10">
        <v>38745</v>
      </c>
      <c r="U895" t="s">
        <v>1228</v>
      </c>
      <c r="V895" t="s">
        <v>1329</v>
      </c>
      <c r="W895" t="s">
        <v>1233</v>
      </c>
      <c r="X895">
        <v>0</v>
      </c>
      <c r="Y895" t="s">
        <v>1320</v>
      </c>
      <c r="Z895">
        <v>0</v>
      </c>
      <c r="AA895" t="s">
        <v>1228</v>
      </c>
      <c r="AB895" t="s">
        <v>53</v>
      </c>
      <c r="AC895" t="s">
        <v>1243</v>
      </c>
      <c r="AD895" t="s">
        <v>1253</v>
      </c>
      <c r="AE895" t="s">
        <v>1253</v>
      </c>
      <c r="AF895" s="10">
        <v>38745</v>
      </c>
      <c r="AG895" s="136">
        <f t="shared" si="13"/>
        <v>3874500</v>
      </c>
      <c r="AH895">
        <v>0</v>
      </c>
      <c r="AI895">
        <v>0</v>
      </c>
      <c r="AJ895">
        <v>0</v>
      </c>
      <c r="AK895">
        <v>0</v>
      </c>
      <c r="AL895">
        <v>0</v>
      </c>
    </row>
    <row r="896" spans="1:38">
      <c r="A896" t="s">
        <v>46</v>
      </c>
      <c r="B896" t="s">
        <v>47</v>
      </c>
      <c r="C896">
        <v>1000730</v>
      </c>
      <c r="D896" t="s">
        <v>1412</v>
      </c>
      <c r="E896">
        <v>6701254772</v>
      </c>
      <c r="F896">
        <v>10</v>
      </c>
      <c r="G896">
        <v>2002</v>
      </c>
      <c r="H896" t="s">
        <v>1415</v>
      </c>
      <c r="I896">
        <v>57</v>
      </c>
      <c r="J896" t="s">
        <v>1224</v>
      </c>
      <c r="K896" t="s">
        <v>1317</v>
      </c>
      <c r="L896">
        <v>570301003</v>
      </c>
      <c r="M896">
        <v>1193346</v>
      </c>
      <c r="N896" t="s">
        <v>1457</v>
      </c>
      <c r="O896" t="s">
        <v>1326</v>
      </c>
      <c r="P896" s="10">
        <v>1520</v>
      </c>
      <c r="Q896" t="s">
        <v>1320</v>
      </c>
      <c r="R896">
        <v>1</v>
      </c>
      <c r="S896">
        <v>1</v>
      </c>
      <c r="T896" s="10">
        <v>7432.8</v>
      </c>
      <c r="U896" t="s">
        <v>1228</v>
      </c>
      <c r="V896" t="s">
        <v>1474</v>
      </c>
      <c r="W896" t="s">
        <v>1335</v>
      </c>
      <c r="X896" s="10">
        <v>1520</v>
      </c>
      <c r="Y896" t="s">
        <v>1320</v>
      </c>
      <c r="Z896" s="10">
        <v>7432.8</v>
      </c>
      <c r="AA896" t="s">
        <v>1228</v>
      </c>
      <c r="AB896" t="s">
        <v>53</v>
      </c>
      <c r="AC896" t="s">
        <v>1231</v>
      </c>
      <c r="AD896">
        <v>101</v>
      </c>
      <c r="AE896" t="s">
        <v>1232</v>
      </c>
      <c r="AF896" s="10">
        <v>7432.8</v>
      </c>
      <c r="AG896" s="136">
        <f t="shared" si="13"/>
        <v>743280</v>
      </c>
      <c r="AH896" s="10">
        <v>7432.8</v>
      </c>
      <c r="AI896">
        <v>0</v>
      </c>
      <c r="AJ896">
        <v>0</v>
      </c>
      <c r="AK896">
        <v>0</v>
      </c>
      <c r="AL896">
        <v>0</v>
      </c>
    </row>
    <row r="897" spans="1:38">
      <c r="A897" t="s">
        <v>46</v>
      </c>
      <c r="B897" t="s">
        <v>47</v>
      </c>
      <c r="C897">
        <v>1000730</v>
      </c>
      <c r="D897" t="s">
        <v>1412</v>
      </c>
      <c r="E897">
        <v>6701254837</v>
      </c>
      <c r="F897">
        <v>10</v>
      </c>
      <c r="G897">
        <v>2002</v>
      </c>
      <c r="H897" t="s">
        <v>1415</v>
      </c>
      <c r="I897">
        <v>57</v>
      </c>
      <c r="J897" t="s">
        <v>1224</v>
      </c>
      <c r="K897" t="s">
        <v>1317</v>
      </c>
      <c r="L897">
        <v>570301003</v>
      </c>
      <c r="M897">
        <v>1052265</v>
      </c>
      <c r="N897" t="s">
        <v>1432</v>
      </c>
      <c r="O897" t="s">
        <v>1326</v>
      </c>
      <c r="P897" s="10">
        <v>7600</v>
      </c>
      <c r="Q897" t="s">
        <v>1320</v>
      </c>
      <c r="R897">
        <v>1</v>
      </c>
      <c r="S897">
        <v>1</v>
      </c>
      <c r="T897" s="10">
        <v>57076</v>
      </c>
      <c r="U897" t="s">
        <v>1228</v>
      </c>
      <c r="V897" t="s">
        <v>1493</v>
      </c>
      <c r="W897" t="s">
        <v>1390</v>
      </c>
      <c r="X897" s="10">
        <v>7600</v>
      </c>
      <c r="Y897" t="s">
        <v>1320</v>
      </c>
      <c r="Z897" s="10">
        <v>57076</v>
      </c>
      <c r="AA897" t="s">
        <v>1228</v>
      </c>
      <c r="AB897" t="s">
        <v>53</v>
      </c>
      <c r="AC897" t="s">
        <v>1231</v>
      </c>
      <c r="AD897">
        <v>101</v>
      </c>
      <c r="AE897" t="s">
        <v>1232</v>
      </c>
      <c r="AF897" s="10">
        <v>57076</v>
      </c>
      <c r="AG897" s="136">
        <f t="shared" si="13"/>
        <v>5707600</v>
      </c>
      <c r="AH897" s="10">
        <v>57076</v>
      </c>
      <c r="AI897">
        <v>0</v>
      </c>
      <c r="AJ897">
        <v>0</v>
      </c>
      <c r="AK897">
        <v>0</v>
      </c>
      <c r="AL897">
        <v>0</v>
      </c>
    </row>
    <row r="898" spans="1:38">
      <c r="A898" t="s">
        <v>46</v>
      </c>
      <c r="B898" t="s">
        <v>47</v>
      </c>
      <c r="C898">
        <v>1000730</v>
      </c>
      <c r="D898" t="s">
        <v>1412</v>
      </c>
      <c r="E898">
        <v>6701255034</v>
      </c>
      <c r="F898">
        <v>10</v>
      </c>
      <c r="G898">
        <v>2002</v>
      </c>
      <c r="H898" t="s">
        <v>1415</v>
      </c>
      <c r="I898">
        <v>49</v>
      </c>
      <c r="J898" t="s">
        <v>1224</v>
      </c>
      <c r="K898" t="s">
        <v>1225</v>
      </c>
      <c r="L898">
        <v>490604004</v>
      </c>
      <c r="M898">
        <v>1257819</v>
      </c>
      <c r="N898" t="s">
        <v>1226</v>
      </c>
      <c r="O898" t="s">
        <v>1326</v>
      </c>
      <c r="P898">
        <v>300</v>
      </c>
      <c r="Q898" t="s">
        <v>1320</v>
      </c>
      <c r="R898">
        <v>1</v>
      </c>
      <c r="S898">
        <v>1</v>
      </c>
      <c r="T898" s="10">
        <v>37620</v>
      </c>
      <c r="U898" t="s">
        <v>1228</v>
      </c>
      <c r="V898" t="s">
        <v>1329</v>
      </c>
      <c r="W898" t="s">
        <v>1371</v>
      </c>
      <c r="X898">
        <v>300</v>
      </c>
      <c r="Y898" t="s">
        <v>1320</v>
      </c>
      <c r="Z898" s="10">
        <v>37620</v>
      </c>
      <c r="AA898" t="s">
        <v>1228</v>
      </c>
      <c r="AB898" t="s">
        <v>53</v>
      </c>
      <c r="AC898" t="s">
        <v>1231</v>
      </c>
      <c r="AD898">
        <v>101</v>
      </c>
      <c r="AE898" t="s">
        <v>1232</v>
      </c>
      <c r="AF898" s="10">
        <v>37620</v>
      </c>
      <c r="AG898" s="136">
        <f t="shared" si="13"/>
        <v>3762000</v>
      </c>
      <c r="AH898" s="10">
        <v>37620</v>
      </c>
      <c r="AI898">
        <v>0</v>
      </c>
      <c r="AJ898">
        <v>0</v>
      </c>
      <c r="AK898">
        <v>0</v>
      </c>
      <c r="AL898">
        <v>0</v>
      </c>
    </row>
    <row r="899" spans="1:38">
      <c r="A899" t="s">
        <v>46</v>
      </c>
      <c r="B899" t="s">
        <v>47</v>
      </c>
      <c r="C899">
        <v>1000730</v>
      </c>
      <c r="D899" t="s">
        <v>1412</v>
      </c>
      <c r="E899">
        <v>6701255489</v>
      </c>
      <c r="F899">
        <v>10</v>
      </c>
      <c r="G899">
        <v>2002</v>
      </c>
      <c r="H899" t="s">
        <v>1415</v>
      </c>
      <c r="I899">
        <v>57</v>
      </c>
      <c r="J899" t="s">
        <v>1224</v>
      </c>
      <c r="K899" t="s">
        <v>1317</v>
      </c>
      <c r="L899">
        <v>570301003</v>
      </c>
      <c r="M899">
        <v>1283741</v>
      </c>
      <c r="N899" t="s">
        <v>1470</v>
      </c>
      <c r="O899" t="s">
        <v>1459</v>
      </c>
      <c r="P899" s="10">
        <v>1680</v>
      </c>
      <c r="Q899" t="s">
        <v>1427</v>
      </c>
      <c r="R899">
        <v>1</v>
      </c>
      <c r="S899">
        <v>1</v>
      </c>
      <c r="T899" s="10">
        <v>4536</v>
      </c>
      <c r="U899" t="s">
        <v>1228</v>
      </c>
      <c r="V899" t="s">
        <v>1474</v>
      </c>
      <c r="W899" t="s">
        <v>1328</v>
      </c>
      <c r="X899" s="10">
        <v>1680</v>
      </c>
      <c r="Y899" t="s">
        <v>1427</v>
      </c>
      <c r="Z899" s="10">
        <v>4536</v>
      </c>
      <c r="AA899" t="s">
        <v>1228</v>
      </c>
      <c r="AB899" t="s">
        <v>53</v>
      </c>
      <c r="AC899" t="s">
        <v>1231</v>
      </c>
      <c r="AD899">
        <v>101</v>
      </c>
      <c r="AE899" t="s">
        <v>1232</v>
      </c>
      <c r="AF899" s="10">
        <v>4536</v>
      </c>
      <c r="AG899" s="136">
        <f t="shared" ref="AG899:AG962" si="14">+AF899*100</f>
        <v>453600</v>
      </c>
      <c r="AH899" s="10">
        <v>4536</v>
      </c>
      <c r="AI899">
        <v>0</v>
      </c>
      <c r="AJ899">
        <v>0</v>
      </c>
      <c r="AK899">
        <v>0</v>
      </c>
      <c r="AL899">
        <v>0</v>
      </c>
    </row>
    <row r="900" spans="1:38">
      <c r="A900" t="s">
        <v>46</v>
      </c>
      <c r="B900" t="s">
        <v>47</v>
      </c>
      <c r="C900">
        <v>1000730</v>
      </c>
      <c r="D900" t="s">
        <v>1412</v>
      </c>
      <c r="E900">
        <v>6701256497</v>
      </c>
      <c r="F900">
        <v>10</v>
      </c>
      <c r="G900">
        <v>2002</v>
      </c>
      <c r="H900" t="s">
        <v>1415</v>
      </c>
      <c r="I900">
        <v>57</v>
      </c>
      <c r="J900" t="s">
        <v>1224</v>
      </c>
      <c r="K900" t="s">
        <v>1233</v>
      </c>
      <c r="L900">
        <v>570301003</v>
      </c>
      <c r="M900">
        <v>1066111</v>
      </c>
      <c r="N900" t="s">
        <v>1425</v>
      </c>
      <c r="O900" t="s">
        <v>1499</v>
      </c>
      <c r="P900">
        <v>60</v>
      </c>
      <c r="Q900" t="s">
        <v>1320</v>
      </c>
      <c r="R900">
        <v>1</v>
      </c>
      <c r="S900">
        <v>1</v>
      </c>
      <c r="T900" s="10">
        <v>54570</v>
      </c>
      <c r="U900" t="s">
        <v>1228</v>
      </c>
      <c r="V900" t="s">
        <v>1502</v>
      </c>
      <c r="W900" t="s">
        <v>1362</v>
      </c>
      <c r="X900">
        <v>30</v>
      </c>
      <c r="Y900" t="s">
        <v>1320</v>
      </c>
      <c r="Z900" s="10">
        <v>27285</v>
      </c>
      <c r="AA900" t="s">
        <v>1228</v>
      </c>
      <c r="AB900" t="s">
        <v>53</v>
      </c>
      <c r="AC900" t="s">
        <v>1231</v>
      </c>
      <c r="AD900">
        <v>101</v>
      </c>
      <c r="AE900" t="s">
        <v>1232</v>
      </c>
      <c r="AF900" s="10">
        <v>54570</v>
      </c>
      <c r="AG900" s="136">
        <f t="shared" si="14"/>
        <v>5457000</v>
      </c>
      <c r="AH900" s="10">
        <v>27285</v>
      </c>
      <c r="AI900">
        <v>0</v>
      </c>
      <c r="AJ900">
        <v>0</v>
      </c>
      <c r="AK900">
        <v>0</v>
      </c>
      <c r="AL900">
        <v>0</v>
      </c>
    </row>
    <row r="901" spans="1:38">
      <c r="A901" t="s">
        <v>46</v>
      </c>
      <c r="B901" t="s">
        <v>47</v>
      </c>
      <c r="C901">
        <v>1000730</v>
      </c>
      <c r="D901" t="s">
        <v>1412</v>
      </c>
      <c r="E901">
        <v>6701256497</v>
      </c>
      <c r="F901">
        <v>20</v>
      </c>
      <c r="G901">
        <v>2002</v>
      </c>
      <c r="H901" t="s">
        <v>1415</v>
      </c>
      <c r="I901">
        <v>57</v>
      </c>
      <c r="J901" t="s">
        <v>1224</v>
      </c>
      <c r="K901" t="s">
        <v>1317</v>
      </c>
      <c r="L901">
        <v>570301003</v>
      </c>
      <c r="M901">
        <v>1216226</v>
      </c>
      <c r="N901" t="s">
        <v>1421</v>
      </c>
      <c r="O901" t="s">
        <v>1499</v>
      </c>
      <c r="P901">
        <v>100</v>
      </c>
      <c r="Q901" t="s">
        <v>1320</v>
      </c>
      <c r="R901">
        <v>1</v>
      </c>
      <c r="S901">
        <v>1</v>
      </c>
      <c r="T901" s="10">
        <v>12983</v>
      </c>
      <c r="U901" t="s">
        <v>1228</v>
      </c>
      <c r="V901" t="s">
        <v>1502</v>
      </c>
      <c r="W901" t="s">
        <v>1362</v>
      </c>
      <c r="X901">
        <v>50</v>
      </c>
      <c r="Y901" t="s">
        <v>1320</v>
      </c>
      <c r="Z901" s="10">
        <v>6491.5</v>
      </c>
      <c r="AA901" t="s">
        <v>1228</v>
      </c>
      <c r="AB901" t="s">
        <v>53</v>
      </c>
      <c r="AC901" t="s">
        <v>1231</v>
      </c>
      <c r="AD901">
        <v>101</v>
      </c>
      <c r="AE901" t="s">
        <v>1232</v>
      </c>
      <c r="AF901" s="10">
        <v>12983</v>
      </c>
      <c r="AG901" s="136">
        <f t="shared" si="14"/>
        <v>1298300</v>
      </c>
      <c r="AH901" s="10">
        <v>6491.5</v>
      </c>
      <c r="AI901">
        <v>0</v>
      </c>
      <c r="AJ901">
        <v>0</v>
      </c>
      <c r="AK901">
        <v>0</v>
      </c>
      <c r="AL901">
        <v>0</v>
      </c>
    </row>
    <row r="902" spans="1:38">
      <c r="A902" t="s">
        <v>46</v>
      </c>
      <c r="B902" t="s">
        <v>47</v>
      </c>
      <c r="C902">
        <v>1000730</v>
      </c>
      <c r="D902" t="s">
        <v>1412</v>
      </c>
      <c r="E902">
        <v>6701256602</v>
      </c>
      <c r="F902">
        <v>10</v>
      </c>
      <c r="G902">
        <v>2002</v>
      </c>
      <c r="H902" t="s">
        <v>1415</v>
      </c>
      <c r="I902">
        <v>57</v>
      </c>
      <c r="J902" t="s">
        <v>1224</v>
      </c>
      <c r="K902" t="s">
        <v>1233</v>
      </c>
      <c r="L902">
        <v>570301003</v>
      </c>
      <c r="M902">
        <v>1066111</v>
      </c>
      <c r="N902" t="s">
        <v>1425</v>
      </c>
      <c r="O902" t="s">
        <v>1499</v>
      </c>
      <c r="P902" s="10">
        <v>2040</v>
      </c>
      <c r="Q902" t="s">
        <v>1320</v>
      </c>
      <c r="R902">
        <v>1</v>
      </c>
      <c r="S902">
        <v>1</v>
      </c>
      <c r="T902" s="10">
        <v>10689.6</v>
      </c>
      <c r="U902" t="s">
        <v>1228</v>
      </c>
      <c r="V902" t="s">
        <v>1474</v>
      </c>
      <c r="W902" t="s">
        <v>1340</v>
      </c>
      <c r="X902" s="10">
        <v>2040</v>
      </c>
      <c r="Y902" t="s">
        <v>1320</v>
      </c>
      <c r="Z902" s="10">
        <v>10689.6</v>
      </c>
      <c r="AA902" t="s">
        <v>1228</v>
      </c>
      <c r="AB902" t="s">
        <v>53</v>
      </c>
      <c r="AC902" t="s">
        <v>1231</v>
      </c>
      <c r="AD902">
        <v>101</v>
      </c>
      <c r="AE902" t="s">
        <v>1232</v>
      </c>
      <c r="AF902" s="10">
        <v>10689.6</v>
      </c>
      <c r="AG902" s="136">
        <f t="shared" si="14"/>
        <v>1068960</v>
      </c>
      <c r="AH902" s="10">
        <v>10689.6</v>
      </c>
      <c r="AI902">
        <v>0</v>
      </c>
      <c r="AJ902">
        <v>0</v>
      </c>
      <c r="AK902">
        <v>0</v>
      </c>
      <c r="AL902">
        <v>0</v>
      </c>
    </row>
    <row r="903" spans="1:38">
      <c r="A903" t="s">
        <v>46</v>
      </c>
      <c r="B903" t="s">
        <v>47</v>
      </c>
      <c r="C903">
        <v>1000730</v>
      </c>
      <c r="D903" t="s">
        <v>1412</v>
      </c>
      <c r="E903">
        <v>6701256670</v>
      </c>
      <c r="F903">
        <v>10</v>
      </c>
      <c r="G903">
        <v>2002</v>
      </c>
      <c r="H903" t="s">
        <v>1415</v>
      </c>
      <c r="I903">
        <v>57</v>
      </c>
      <c r="J903" t="s">
        <v>1224</v>
      </c>
      <c r="K903" t="s">
        <v>1317</v>
      </c>
      <c r="L903">
        <v>570301003</v>
      </c>
      <c r="M903">
        <v>1283741</v>
      </c>
      <c r="N903" t="s">
        <v>1470</v>
      </c>
      <c r="O903" t="s">
        <v>1502</v>
      </c>
      <c r="P903" s="10">
        <v>4200</v>
      </c>
      <c r="Q903" t="s">
        <v>1427</v>
      </c>
      <c r="R903">
        <v>1</v>
      </c>
      <c r="S903">
        <v>1</v>
      </c>
      <c r="T903" s="10">
        <v>11340</v>
      </c>
      <c r="U903" t="s">
        <v>1228</v>
      </c>
      <c r="V903" t="s">
        <v>1502</v>
      </c>
      <c r="W903" t="s">
        <v>1331</v>
      </c>
      <c r="X903" s="10">
        <v>4200</v>
      </c>
      <c r="Y903" t="s">
        <v>1427</v>
      </c>
      <c r="Z903" s="10">
        <v>11340</v>
      </c>
      <c r="AA903" t="s">
        <v>1228</v>
      </c>
      <c r="AB903" t="s">
        <v>53</v>
      </c>
      <c r="AC903" t="s">
        <v>1231</v>
      </c>
      <c r="AD903">
        <v>101</v>
      </c>
      <c r="AE903" t="s">
        <v>1232</v>
      </c>
      <c r="AF903" s="10">
        <v>11340</v>
      </c>
      <c r="AG903" s="136">
        <f t="shared" si="14"/>
        <v>1134000</v>
      </c>
      <c r="AH903" s="10">
        <v>11340</v>
      </c>
      <c r="AI903">
        <v>0</v>
      </c>
      <c r="AJ903">
        <v>0</v>
      </c>
      <c r="AK903">
        <v>0</v>
      </c>
      <c r="AL903">
        <v>0</v>
      </c>
    </row>
    <row r="904" spans="1:38">
      <c r="A904" t="s">
        <v>46</v>
      </c>
      <c r="B904" t="s">
        <v>47</v>
      </c>
      <c r="C904">
        <v>1000730</v>
      </c>
      <c r="D904" t="s">
        <v>1412</v>
      </c>
      <c r="E904">
        <v>6701258173</v>
      </c>
      <c r="F904">
        <v>10</v>
      </c>
      <c r="G904">
        <v>2002</v>
      </c>
      <c r="H904" t="s">
        <v>1500</v>
      </c>
      <c r="I904">
        <v>57</v>
      </c>
      <c r="J904" t="s">
        <v>1224</v>
      </c>
      <c r="K904" t="s">
        <v>1317</v>
      </c>
      <c r="L904">
        <v>570301003</v>
      </c>
      <c r="M904">
        <v>1159900</v>
      </c>
      <c r="N904" t="s">
        <v>1413</v>
      </c>
      <c r="O904" t="s">
        <v>1328</v>
      </c>
      <c r="P904">
        <v>60</v>
      </c>
      <c r="Q904" t="s">
        <v>1320</v>
      </c>
      <c r="R904">
        <v>1</v>
      </c>
      <c r="S904">
        <v>1</v>
      </c>
      <c r="T904" s="10">
        <v>55062</v>
      </c>
      <c r="U904" t="s">
        <v>1228</v>
      </c>
      <c r="V904" t="s">
        <v>1335</v>
      </c>
      <c r="W904" t="s">
        <v>1335</v>
      </c>
      <c r="X904">
        <v>60</v>
      </c>
      <c r="Y904" t="s">
        <v>1320</v>
      </c>
      <c r="Z904" s="10">
        <v>55062</v>
      </c>
      <c r="AA904" t="s">
        <v>1228</v>
      </c>
      <c r="AB904" t="s">
        <v>53</v>
      </c>
      <c r="AC904" t="s">
        <v>1231</v>
      </c>
      <c r="AD904">
        <v>101</v>
      </c>
      <c r="AE904" t="s">
        <v>1232</v>
      </c>
      <c r="AF904" s="10">
        <v>55062</v>
      </c>
      <c r="AG904" s="136">
        <f t="shared" si="14"/>
        <v>5506200</v>
      </c>
      <c r="AH904" s="10">
        <v>55062</v>
      </c>
      <c r="AI904">
        <v>0</v>
      </c>
      <c r="AJ904">
        <v>0</v>
      </c>
      <c r="AK904">
        <v>0</v>
      </c>
      <c r="AL904">
        <v>0</v>
      </c>
    </row>
    <row r="905" spans="1:38">
      <c r="A905" t="s">
        <v>46</v>
      </c>
      <c r="B905" t="s">
        <v>47</v>
      </c>
      <c r="C905">
        <v>1000730</v>
      </c>
      <c r="D905" t="s">
        <v>1412</v>
      </c>
      <c r="E905">
        <v>6701258869</v>
      </c>
      <c r="F905">
        <v>10</v>
      </c>
      <c r="G905">
        <v>2002</v>
      </c>
      <c r="H905" t="s">
        <v>1415</v>
      </c>
      <c r="I905">
        <v>57</v>
      </c>
      <c r="J905" t="s">
        <v>1224</v>
      </c>
      <c r="K905" t="s">
        <v>1317</v>
      </c>
      <c r="L905">
        <v>570301003</v>
      </c>
      <c r="M905">
        <v>1052265</v>
      </c>
      <c r="N905" t="s">
        <v>1432</v>
      </c>
      <c r="O905" t="s">
        <v>1327</v>
      </c>
      <c r="P905" s="10">
        <v>3000</v>
      </c>
      <c r="Q905" t="s">
        <v>1320</v>
      </c>
      <c r="R905">
        <v>1</v>
      </c>
      <c r="S905">
        <v>1</v>
      </c>
      <c r="T905" s="10">
        <v>22530</v>
      </c>
      <c r="U905" t="s">
        <v>1228</v>
      </c>
      <c r="V905" t="s">
        <v>1474</v>
      </c>
      <c r="W905" t="s">
        <v>1336</v>
      </c>
      <c r="X905" s="10">
        <v>3000</v>
      </c>
      <c r="Y905" t="s">
        <v>1320</v>
      </c>
      <c r="Z905" s="10">
        <v>22530</v>
      </c>
      <c r="AA905" t="s">
        <v>1228</v>
      </c>
      <c r="AB905" t="s">
        <v>53</v>
      </c>
      <c r="AC905" t="s">
        <v>1231</v>
      </c>
      <c r="AD905">
        <v>101</v>
      </c>
      <c r="AE905" t="s">
        <v>1232</v>
      </c>
      <c r="AF905" s="10">
        <v>22530</v>
      </c>
      <c r="AG905" s="136">
        <f t="shared" si="14"/>
        <v>2253000</v>
      </c>
      <c r="AH905" s="10">
        <v>22530</v>
      </c>
      <c r="AI905">
        <v>0</v>
      </c>
      <c r="AJ905">
        <v>0</v>
      </c>
      <c r="AK905">
        <v>0</v>
      </c>
      <c r="AL905">
        <v>0</v>
      </c>
    </row>
    <row r="906" spans="1:38">
      <c r="A906" t="s">
        <v>46</v>
      </c>
      <c r="B906" t="s">
        <v>47</v>
      </c>
      <c r="C906">
        <v>1000730</v>
      </c>
      <c r="D906" t="s">
        <v>1412</v>
      </c>
      <c r="E906">
        <v>6701259046</v>
      </c>
      <c r="F906">
        <v>10</v>
      </c>
      <c r="G906">
        <v>2002</v>
      </c>
      <c r="H906" t="s">
        <v>1415</v>
      </c>
      <c r="I906">
        <v>57</v>
      </c>
      <c r="J906" t="s">
        <v>1224</v>
      </c>
      <c r="K906" t="s">
        <v>1317</v>
      </c>
      <c r="L906">
        <v>570301003</v>
      </c>
      <c r="M906">
        <v>1193346</v>
      </c>
      <c r="N906" t="s">
        <v>1457</v>
      </c>
      <c r="O906" t="s">
        <v>1327</v>
      </c>
      <c r="P906" s="10">
        <v>1900</v>
      </c>
      <c r="Q906" t="s">
        <v>1320</v>
      </c>
      <c r="R906">
        <v>1</v>
      </c>
      <c r="S906">
        <v>1</v>
      </c>
      <c r="T906" s="10">
        <v>9291</v>
      </c>
      <c r="U906" t="s">
        <v>1228</v>
      </c>
      <c r="V906" t="s">
        <v>1474</v>
      </c>
      <c r="W906" t="s">
        <v>1330</v>
      </c>
      <c r="X906" s="10">
        <v>1900</v>
      </c>
      <c r="Y906" t="s">
        <v>1320</v>
      </c>
      <c r="Z906" s="10">
        <v>9291</v>
      </c>
      <c r="AA906" t="s">
        <v>1228</v>
      </c>
      <c r="AB906" t="s">
        <v>53</v>
      </c>
      <c r="AC906" t="s">
        <v>1231</v>
      </c>
      <c r="AD906">
        <v>101</v>
      </c>
      <c r="AE906" t="s">
        <v>1232</v>
      </c>
      <c r="AF906" s="10">
        <v>9291</v>
      </c>
      <c r="AG906" s="136">
        <f t="shared" si="14"/>
        <v>929100</v>
      </c>
      <c r="AH906" s="10">
        <v>9291</v>
      </c>
      <c r="AI906">
        <v>0</v>
      </c>
      <c r="AJ906">
        <v>0</v>
      </c>
      <c r="AK906">
        <v>0</v>
      </c>
      <c r="AL906">
        <v>0</v>
      </c>
    </row>
    <row r="907" spans="1:38">
      <c r="A907" t="s">
        <v>46</v>
      </c>
      <c r="B907" t="s">
        <v>47</v>
      </c>
      <c r="C907">
        <v>1000730</v>
      </c>
      <c r="D907" t="s">
        <v>1412</v>
      </c>
      <c r="E907">
        <v>6701259204</v>
      </c>
      <c r="F907">
        <v>10</v>
      </c>
      <c r="G907">
        <v>2002</v>
      </c>
      <c r="H907" t="s">
        <v>1415</v>
      </c>
      <c r="I907">
        <v>57</v>
      </c>
      <c r="J907" t="s">
        <v>1224</v>
      </c>
      <c r="K907" t="s">
        <v>1317</v>
      </c>
      <c r="L907">
        <v>570301003</v>
      </c>
      <c r="M907">
        <v>1193346</v>
      </c>
      <c r="N907" t="s">
        <v>1457</v>
      </c>
      <c r="O907" t="s">
        <v>1327</v>
      </c>
      <c r="P907" s="10">
        <v>1900</v>
      </c>
      <c r="Q907" t="s">
        <v>1320</v>
      </c>
      <c r="R907">
        <v>1</v>
      </c>
      <c r="S907">
        <v>1</v>
      </c>
      <c r="T907" s="10">
        <v>9291</v>
      </c>
      <c r="U907" t="s">
        <v>1228</v>
      </c>
      <c r="V907" t="s">
        <v>1474</v>
      </c>
      <c r="W907" t="s">
        <v>1330</v>
      </c>
      <c r="X907" s="10">
        <v>1900</v>
      </c>
      <c r="Y907" t="s">
        <v>1320</v>
      </c>
      <c r="Z907" s="10">
        <v>9291</v>
      </c>
      <c r="AA907" t="s">
        <v>1228</v>
      </c>
      <c r="AB907" t="s">
        <v>53</v>
      </c>
      <c r="AC907" t="s">
        <v>1231</v>
      </c>
      <c r="AD907">
        <v>101</v>
      </c>
      <c r="AE907" t="s">
        <v>1232</v>
      </c>
      <c r="AF907" s="10">
        <v>9291</v>
      </c>
      <c r="AG907" s="136">
        <f t="shared" si="14"/>
        <v>929100</v>
      </c>
      <c r="AH907" s="10">
        <v>9291</v>
      </c>
      <c r="AI907">
        <v>0</v>
      </c>
      <c r="AJ907">
        <v>0</v>
      </c>
      <c r="AK907">
        <v>0</v>
      </c>
      <c r="AL907">
        <v>0</v>
      </c>
    </row>
    <row r="908" spans="1:38">
      <c r="A908" t="s">
        <v>46</v>
      </c>
      <c r="B908" t="s">
        <v>47</v>
      </c>
      <c r="C908">
        <v>1000730</v>
      </c>
      <c r="D908" t="s">
        <v>1412</v>
      </c>
      <c r="E908">
        <v>6701259209</v>
      </c>
      <c r="F908">
        <v>10</v>
      </c>
      <c r="G908">
        <v>2002</v>
      </c>
      <c r="H908" t="s">
        <v>1415</v>
      </c>
      <c r="I908">
        <v>57</v>
      </c>
      <c r="J908" t="s">
        <v>1224</v>
      </c>
      <c r="K908" t="s">
        <v>1317</v>
      </c>
      <c r="L908">
        <v>570301003</v>
      </c>
      <c r="M908">
        <v>1193346</v>
      </c>
      <c r="N908" t="s">
        <v>1457</v>
      </c>
      <c r="O908" t="s">
        <v>1327</v>
      </c>
      <c r="P908" s="10">
        <v>1710</v>
      </c>
      <c r="Q908" t="s">
        <v>1320</v>
      </c>
      <c r="R908">
        <v>1</v>
      </c>
      <c r="S908">
        <v>1</v>
      </c>
      <c r="T908" s="10">
        <v>8361.9</v>
      </c>
      <c r="U908" t="s">
        <v>1228</v>
      </c>
      <c r="V908" t="s">
        <v>1474</v>
      </c>
      <c r="W908" t="s">
        <v>1332</v>
      </c>
      <c r="X908" s="10">
        <v>1710</v>
      </c>
      <c r="Y908" t="s">
        <v>1320</v>
      </c>
      <c r="Z908" s="10">
        <v>8361.9</v>
      </c>
      <c r="AA908" t="s">
        <v>1228</v>
      </c>
      <c r="AB908" t="s">
        <v>53</v>
      </c>
      <c r="AC908" t="s">
        <v>1231</v>
      </c>
      <c r="AD908">
        <v>101</v>
      </c>
      <c r="AE908" t="s">
        <v>1232</v>
      </c>
      <c r="AF908" s="10">
        <v>8361.9</v>
      </c>
      <c r="AG908" s="136">
        <f t="shared" si="14"/>
        <v>836190</v>
      </c>
      <c r="AH908" s="10">
        <v>8361.9</v>
      </c>
      <c r="AI908">
        <v>0</v>
      </c>
      <c r="AJ908">
        <v>0</v>
      </c>
      <c r="AK908">
        <v>0</v>
      </c>
      <c r="AL908">
        <v>0</v>
      </c>
    </row>
    <row r="909" spans="1:38">
      <c r="A909" t="s">
        <v>46</v>
      </c>
      <c r="B909" t="s">
        <v>47</v>
      </c>
      <c r="C909">
        <v>1000730</v>
      </c>
      <c r="D909" t="s">
        <v>1412</v>
      </c>
      <c r="E909">
        <v>6701259575</v>
      </c>
      <c r="F909">
        <v>10</v>
      </c>
      <c r="G909">
        <v>2002</v>
      </c>
      <c r="H909" t="s">
        <v>1495</v>
      </c>
      <c r="I909">
        <v>57</v>
      </c>
      <c r="J909" t="s">
        <v>1224</v>
      </c>
      <c r="K909" t="s">
        <v>1317</v>
      </c>
      <c r="L909">
        <v>570301003</v>
      </c>
      <c r="M909">
        <v>919707</v>
      </c>
      <c r="N909" t="s">
        <v>1426</v>
      </c>
      <c r="O909" t="s">
        <v>1330</v>
      </c>
      <c r="P909" s="10">
        <v>1290</v>
      </c>
      <c r="Q909" t="s">
        <v>1427</v>
      </c>
      <c r="R909">
        <v>1</v>
      </c>
      <c r="S909">
        <v>1</v>
      </c>
      <c r="T909" s="10">
        <v>5147.1000000000004</v>
      </c>
      <c r="U909" t="s">
        <v>1228</v>
      </c>
      <c r="V909" t="s">
        <v>1332</v>
      </c>
      <c r="W909" t="s">
        <v>1503</v>
      </c>
      <c r="X909" s="10">
        <v>1150</v>
      </c>
      <c r="Y909" t="s">
        <v>1427</v>
      </c>
      <c r="Z909" s="10">
        <v>4588.5</v>
      </c>
      <c r="AA909" t="s">
        <v>1228</v>
      </c>
      <c r="AB909" t="s">
        <v>53</v>
      </c>
      <c r="AC909" t="s">
        <v>1231</v>
      </c>
      <c r="AD909">
        <v>101</v>
      </c>
      <c r="AE909" t="s">
        <v>1232</v>
      </c>
      <c r="AF909" s="10">
        <v>5147.1000000000004</v>
      </c>
      <c r="AG909" s="136">
        <f t="shared" si="14"/>
        <v>514710.00000000006</v>
      </c>
      <c r="AH909" s="10">
        <v>4588.5</v>
      </c>
      <c r="AI909">
        <v>0</v>
      </c>
      <c r="AJ909">
        <v>0</v>
      </c>
      <c r="AK909">
        <v>0</v>
      </c>
      <c r="AL909">
        <v>0</v>
      </c>
    </row>
    <row r="910" spans="1:38">
      <c r="A910" t="s">
        <v>46</v>
      </c>
      <c r="B910" t="s">
        <v>47</v>
      </c>
      <c r="C910">
        <v>1000730</v>
      </c>
      <c r="D910" t="s">
        <v>1412</v>
      </c>
      <c r="E910">
        <v>6701259575</v>
      </c>
      <c r="F910">
        <v>20</v>
      </c>
      <c r="G910">
        <v>2002</v>
      </c>
      <c r="H910" t="s">
        <v>1495</v>
      </c>
      <c r="I910">
        <v>57</v>
      </c>
      <c r="J910" t="s">
        <v>1224</v>
      </c>
      <c r="K910" t="s">
        <v>1317</v>
      </c>
      <c r="L910">
        <v>570102001</v>
      </c>
      <c r="M910">
        <v>1248388</v>
      </c>
      <c r="N910" t="s">
        <v>1433</v>
      </c>
      <c r="O910" t="s">
        <v>1330</v>
      </c>
      <c r="P910">
        <v>15</v>
      </c>
      <c r="Q910" t="s">
        <v>1320</v>
      </c>
      <c r="R910">
        <v>1</v>
      </c>
      <c r="S910">
        <v>1</v>
      </c>
      <c r="T910" s="10">
        <v>1947.45</v>
      </c>
      <c r="U910" t="s">
        <v>1228</v>
      </c>
      <c r="V910" t="s">
        <v>1333</v>
      </c>
      <c r="W910" t="s">
        <v>1503</v>
      </c>
      <c r="X910">
        <v>12</v>
      </c>
      <c r="Y910" t="s">
        <v>1320</v>
      </c>
      <c r="Z910" s="10">
        <v>1557.96</v>
      </c>
      <c r="AA910" t="s">
        <v>1228</v>
      </c>
      <c r="AB910" t="s">
        <v>53</v>
      </c>
      <c r="AC910" t="s">
        <v>1231</v>
      </c>
      <c r="AD910">
        <v>101</v>
      </c>
      <c r="AE910" t="s">
        <v>1232</v>
      </c>
      <c r="AF910" s="10">
        <v>1947.45</v>
      </c>
      <c r="AG910" s="136">
        <f t="shared" si="14"/>
        <v>194745</v>
      </c>
      <c r="AH910" s="10">
        <v>1557.96</v>
      </c>
      <c r="AI910">
        <v>0</v>
      </c>
      <c r="AJ910">
        <v>0</v>
      </c>
      <c r="AK910">
        <v>0</v>
      </c>
      <c r="AL910">
        <v>0</v>
      </c>
    </row>
    <row r="911" spans="1:38">
      <c r="A911" t="s">
        <v>46</v>
      </c>
      <c r="B911" t="s">
        <v>47</v>
      </c>
      <c r="C911">
        <v>1000730</v>
      </c>
      <c r="D911" t="s">
        <v>1412</v>
      </c>
      <c r="E911">
        <v>6701260601</v>
      </c>
      <c r="F911">
        <v>10</v>
      </c>
      <c r="G911">
        <v>2002</v>
      </c>
      <c r="H911" t="s">
        <v>1496</v>
      </c>
      <c r="I911">
        <v>57</v>
      </c>
      <c r="J911" t="s">
        <v>1224</v>
      </c>
      <c r="K911" t="s">
        <v>1317</v>
      </c>
      <c r="L911">
        <v>570301003</v>
      </c>
      <c r="M911">
        <v>1427216</v>
      </c>
      <c r="N911" t="s">
        <v>1416</v>
      </c>
      <c r="O911" t="s">
        <v>1332</v>
      </c>
      <c r="P911">
        <v>14</v>
      </c>
      <c r="Q911" t="s">
        <v>1320</v>
      </c>
      <c r="R911">
        <v>1</v>
      </c>
      <c r="S911">
        <v>1</v>
      </c>
      <c r="T911" s="10">
        <v>12352.2</v>
      </c>
      <c r="U911" t="s">
        <v>1228</v>
      </c>
      <c r="V911" t="s">
        <v>1333</v>
      </c>
      <c r="W911" t="s">
        <v>1337</v>
      </c>
      <c r="X911">
        <v>14</v>
      </c>
      <c r="Y911" t="s">
        <v>1320</v>
      </c>
      <c r="Z911" s="10">
        <v>12352.2</v>
      </c>
      <c r="AA911" t="s">
        <v>1228</v>
      </c>
      <c r="AB911" t="s">
        <v>53</v>
      </c>
      <c r="AC911" t="s">
        <v>1231</v>
      </c>
      <c r="AD911">
        <v>101</v>
      </c>
      <c r="AE911" t="s">
        <v>1232</v>
      </c>
      <c r="AF911" s="10">
        <v>12352.2</v>
      </c>
      <c r="AG911" s="136">
        <f t="shared" si="14"/>
        <v>1235220</v>
      </c>
      <c r="AH911" s="10">
        <v>12352.2</v>
      </c>
      <c r="AI911">
        <v>0</v>
      </c>
      <c r="AJ911">
        <v>0</v>
      </c>
      <c r="AK911">
        <v>0</v>
      </c>
      <c r="AL911">
        <v>0</v>
      </c>
    </row>
    <row r="912" spans="1:38">
      <c r="A912" t="s">
        <v>46</v>
      </c>
      <c r="B912" t="s">
        <v>47</v>
      </c>
      <c r="C912">
        <v>1000730</v>
      </c>
      <c r="D912" t="s">
        <v>1412</v>
      </c>
      <c r="E912">
        <v>6701262168</v>
      </c>
      <c r="F912">
        <v>10</v>
      </c>
      <c r="G912">
        <v>2002</v>
      </c>
      <c r="H912" t="s">
        <v>1415</v>
      </c>
      <c r="I912">
        <v>57</v>
      </c>
      <c r="J912" t="s">
        <v>1224</v>
      </c>
      <c r="K912" t="s">
        <v>1317</v>
      </c>
      <c r="L912">
        <v>570301003</v>
      </c>
      <c r="M912">
        <v>1164570</v>
      </c>
      <c r="N912" t="s">
        <v>1472</v>
      </c>
      <c r="O912" t="s">
        <v>1331</v>
      </c>
      <c r="P912" s="10">
        <v>1728</v>
      </c>
      <c r="Q912" t="s">
        <v>1320</v>
      </c>
      <c r="R912">
        <v>1</v>
      </c>
      <c r="S912">
        <v>1</v>
      </c>
      <c r="T912" s="10">
        <v>12977.28</v>
      </c>
      <c r="U912" t="s">
        <v>1228</v>
      </c>
      <c r="V912" t="s">
        <v>1487</v>
      </c>
      <c r="W912" t="s">
        <v>1504</v>
      </c>
      <c r="X912" s="10">
        <v>1728</v>
      </c>
      <c r="Y912" t="s">
        <v>1320</v>
      </c>
      <c r="Z912" s="10">
        <v>12977.28</v>
      </c>
      <c r="AA912" t="s">
        <v>1228</v>
      </c>
      <c r="AB912" t="s">
        <v>53</v>
      </c>
      <c r="AC912" t="s">
        <v>1231</v>
      </c>
      <c r="AD912">
        <v>101</v>
      </c>
      <c r="AE912" t="s">
        <v>1232</v>
      </c>
      <c r="AF912" s="10">
        <v>12977.28</v>
      </c>
      <c r="AG912" s="136">
        <f t="shared" si="14"/>
        <v>1297728</v>
      </c>
      <c r="AH912" s="10">
        <v>12977.28</v>
      </c>
      <c r="AI912">
        <v>0</v>
      </c>
      <c r="AJ912">
        <v>0</v>
      </c>
      <c r="AK912">
        <v>0</v>
      </c>
      <c r="AL912">
        <v>0</v>
      </c>
    </row>
    <row r="913" spans="1:38">
      <c r="A913" t="s">
        <v>46</v>
      </c>
      <c r="B913" t="s">
        <v>47</v>
      </c>
      <c r="C913">
        <v>1000730</v>
      </c>
      <c r="D913" t="s">
        <v>1412</v>
      </c>
      <c r="E913">
        <v>6701263480</v>
      </c>
      <c r="F913">
        <v>10</v>
      </c>
      <c r="G913">
        <v>2002</v>
      </c>
      <c r="H913" t="s">
        <v>1415</v>
      </c>
      <c r="I913">
        <v>57</v>
      </c>
      <c r="J913" t="s">
        <v>1224</v>
      </c>
      <c r="K913" t="s">
        <v>1317</v>
      </c>
      <c r="L913">
        <v>570301003</v>
      </c>
      <c r="M913">
        <v>1427216</v>
      </c>
      <c r="N913" t="s">
        <v>1416</v>
      </c>
      <c r="O913" t="s">
        <v>1335</v>
      </c>
      <c r="P913">
        <v>680</v>
      </c>
      <c r="Q913" t="s">
        <v>1320</v>
      </c>
      <c r="R913">
        <v>1</v>
      </c>
      <c r="S913">
        <v>1</v>
      </c>
      <c r="T913" s="10">
        <v>7276</v>
      </c>
      <c r="U913" t="s">
        <v>1228</v>
      </c>
      <c r="V913" t="s">
        <v>1337</v>
      </c>
      <c r="W913" t="s">
        <v>1339</v>
      </c>
      <c r="X913">
        <v>680</v>
      </c>
      <c r="Y913" t="s">
        <v>1320</v>
      </c>
      <c r="Z913" s="10">
        <v>7276</v>
      </c>
      <c r="AA913" t="s">
        <v>1228</v>
      </c>
      <c r="AB913" t="s">
        <v>53</v>
      </c>
      <c r="AC913" t="s">
        <v>1231</v>
      </c>
      <c r="AD913">
        <v>101</v>
      </c>
      <c r="AE913" t="s">
        <v>1232</v>
      </c>
      <c r="AF913" s="10">
        <v>7276</v>
      </c>
      <c r="AG913" s="136">
        <f t="shared" si="14"/>
        <v>727600</v>
      </c>
      <c r="AH913" s="10">
        <v>7276</v>
      </c>
      <c r="AI913">
        <v>0</v>
      </c>
      <c r="AJ913">
        <v>0</v>
      </c>
      <c r="AK913">
        <v>0</v>
      </c>
      <c r="AL913">
        <v>0</v>
      </c>
    </row>
    <row r="914" spans="1:38">
      <c r="A914" t="s">
        <v>46</v>
      </c>
      <c r="B914" t="s">
        <v>47</v>
      </c>
      <c r="C914">
        <v>1000730</v>
      </c>
      <c r="D914" t="s">
        <v>1412</v>
      </c>
      <c r="E914">
        <v>6701263530</v>
      </c>
      <c r="F914">
        <v>10</v>
      </c>
      <c r="G914">
        <v>2002</v>
      </c>
      <c r="H914" t="s">
        <v>1316</v>
      </c>
      <c r="I914">
        <v>43</v>
      </c>
      <c r="J914" t="s">
        <v>1224</v>
      </c>
      <c r="K914" t="s">
        <v>1505</v>
      </c>
      <c r="L914">
        <v>430201002</v>
      </c>
      <c r="M914">
        <v>1485804</v>
      </c>
      <c r="N914" t="s">
        <v>1506</v>
      </c>
      <c r="O914" t="s">
        <v>1507</v>
      </c>
      <c r="P914">
        <v>150</v>
      </c>
      <c r="Q914" t="s">
        <v>1320</v>
      </c>
      <c r="R914">
        <v>1</v>
      </c>
      <c r="S914">
        <v>1</v>
      </c>
      <c r="T914">
        <v>555</v>
      </c>
      <c r="U914" t="s">
        <v>1228</v>
      </c>
      <c r="V914" t="s">
        <v>1507</v>
      </c>
      <c r="W914" t="s">
        <v>1233</v>
      </c>
      <c r="X914">
        <v>0</v>
      </c>
      <c r="Y914" t="s">
        <v>1320</v>
      </c>
      <c r="Z914">
        <v>0</v>
      </c>
      <c r="AA914" t="s">
        <v>1228</v>
      </c>
      <c r="AB914" t="s">
        <v>53</v>
      </c>
      <c r="AC914" t="s">
        <v>1243</v>
      </c>
      <c r="AD914" t="s">
        <v>1253</v>
      </c>
      <c r="AE914" t="s">
        <v>1253</v>
      </c>
      <c r="AF914">
        <v>555</v>
      </c>
      <c r="AG914" s="136">
        <f t="shared" si="14"/>
        <v>55500</v>
      </c>
      <c r="AH914">
        <v>0</v>
      </c>
      <c r="AI914">
        <v>0</v>
      </c>
      <c r="AJ914">
        <v>0</v>
      </c>
      <c r="AK914">
        <v>0</v>
      </c>
      <c r="AL914">
        <v>0</v>
      </c>
    </row>
    <row r="915" spans="1:38">
      <c r="A915" t="s">
        <v>46</v>
      </c>
      <c r="B915" t="s">
        <v>47</v>
      </c>
      <c r="C915">
        <v>1000730</v>
      </c>
      <c r="D915" t="s">
        <v>1412</v>
      </c>
      <c r="E915">
        <v>6701263530</v>
      </c>
      <c r="F915">
        <v>20</v>
      </c>
      <c r="G915">
        <v>2002</v>
      </c>
      <c r="H915" t="s">
        <v>1316</v>
      </c>
      <c r="I915">
        <v>43</v>
      </c>
      <c r="J915" t="s">
        <v>1224</v>
      </c>
      <c r="K915" t="s">
        <v>1505</v>
      </c>
      <c r="L915">
        <v>430201002</v>
      </c>
      <c r="M915">
        <v>1485803</v>
      </c>
      <c r="N915" t="s">
        <v>1508</v>
      </c>
      <c r="O915" t="s">
        <v>1507</v>
      </c>
      <c r="P915">
        <v>110</v>
      </c>
      <c r="Q915" t="s">
        <v>1320</v>
      </c>
      <c r="R915">
        <v>1</v>
      </c>
      <c r="S915">
        <v>1</v>
      </c>
      <c r="T915">
        <v>547.79999999999995</v>
      </c>
      <c r="U915" t="s">
        <v>1228</v>
      </c>
      <c r="V915" t="s">
        <v>1507</v>
      </c>
      <c r="W915" t="s">
        <v>1233</v>
      </c>
      <c r="X915">
        <v>0</v>
      </c>
      <c r="Y915" t="s">
        <v>1320</v>
      </c>
      <c r="Z915">
        <v>0</v>
      </c>
      <c r="AA915" t="s">
        <v>1228</v>
      </c>
      <c r="AB915" t="s">
        <v>53</v>
      </c>
      <c r="AC915" t="s">
        <v>1243</v>
      </c>
      <c r="AD915" t="s">
        <v>1253</v>
      </c>
      <c r="AE915" t="s">
        <v>1253</v>
      </c>
      <c r="AF915">
        <v>547.79999999999995</v>
      </c>
      <c r="AG915" s="136">
        <f t="shared" si="14"/>
        <v>54779.999999999993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>
      <c r="A916" t="s">
        <v>46</v>
      </c>
      <c r="B916" t="s">
        <v>47</v>
      </c>
      <c r="C916">
        <v>1000730</v>
      </c>
      <c r="D916" t="s">
        <v>1412</v>
      </c>
      <c r="E916">
        <v>6701263530</v>
      </c>
      <c r="F916">
        <v>30</v>
      </c>
      <c r="G916">
        <v>2002</v>
      </c>
      <c r="H916" t="s">
        <v>1316</v>
      </c>
      <c r="I916">
        <v>43</v>
      </c>
      <c r="J916" t="s">
        <v>1224</v>
      </c>
      <c r="K916" t="s">
        <v>1505</v>
      </c>
      <c r="L916">
        <v>430201002</v>
      </c>
      <c r="M916">
        <v>1485802</v>
      </c>
      <c r="N916" t="s">
        <v>1509</v>
      </c>
      <c r="O916" t="s">
        <v>1507</v>
      </c>
      <c r="P916">
        <v>85</v>
      </c>
      <c r="Q916" t="s">
        <v>1320</v>
      </c>
      <c r="R916">
        <v>1</v>
      </c>
      <c r="S916">
        <v>1</v>
      </c>
      <c r="T916">
        <v>520.20000000000005</v>
      </c>
      <c r="U916" t="s">
        <v>1228</v>
      </c>
      <c r="V916" t="s">
        <v>1507</v>
      </c>
      <c r="W916" t="s">
        <v>1233</v>
      </c>
      <c r="X916">
        <v>0</v>
      </c>
      <c r="Y916" t="s">
        <v>1320</v>
      </c>
      <c r="Z916">
        <v>0</v>
      </c>
      <c r="AA916" t="s">
        <v>1228</v>
      </c>
      <c r="AB916" t="s">
        <v>53</v>
      </c>
      <c r="AC916" t="s">
        <v>1243</v>
      </c>
      <c r="AD916" t="s">
        <v>1253</v>
      </c>
      <c r="AE916" t="s">
        <v>1253</v>
      </c>
      <c r="AF916">
        <v>520.20000000000005</v>
      </c>
      <c r="AG916" s="136">
        <f t="shared" si="14"/>
        <v>52020.000000000007</v>
      </c>
      <c r="AH916">
        <v>0</v>
      </c>
      <c r="AI916">
        <v>0</v>
      </c>
      <c r="AJ916">
        <v>0</v>
      </c>
      <c r="AK916">
        <v>0</v>
      </c>
      <c r="AL916">
        <v>0</v>
      </c>
    </row>
    <row r="917" spans="1:38">
      <c r="A917" t="s">
        <v>46</v>
      </c>
      <c r="B917" t="s">
        <v>47</v>
      </c>
      <c r="C917">
        <v>1000730</v>
      </c>
      <c r="D917" t="s">
        <v>1412</v>
      </c>
      <c r="E917">
        <v>6701263589</v>
      </c>
      <c r="F917">
        <v>10</v>
      </c>
      <c r="G917">
        <v>2002</v>
      </c>
      <c r="H917" t="s">
        <v>1316</v>
      </c>
      <c r="I917">
        <v>57</v>
      </c>
      <c r="J917" t="s">
        <v>1224</v>
      </c>
      <c r="K917" t="s">
        <v>1317</v>
      </c>
      <c r="L917">
        <v>570301003</v>
      </c>
      <c r="M917">
        <v>1427216</v>
      </c>
      <c r="N917" t="s">
        <v>1416</v>
      </c>
      <c r="O917" t="s">
        <v>1335</v>
      </c>
      <c r="P917">
        <v>74</v>
      </c>
      <c r="Q917" t="s">
        <v>1320</v>
      </c>
      <c r="R917">
        <v>1</v>
      </c>
      <c r="S917">
        <v>1</v>
      </c>
      <c r="T917" s="10">
        <v>63906.400000000001</v>
      </c>
      <c r="U917" t="s">
        <v>1228</v>
      </c>
      <c r="V917" t="s">
        <v>1337</v>
      </c>
      <c r="W917" t="s">
        <v>1510</v>
      </c>
      <c r="X917">
        <v>65</v>
      </c>
      <c r="Y917" t="s">
        <v>1320</v>
      </c>
      <c r="Z917" s="10">
        <v>56134</v>
      </c>
      <c r="AA917" t="s">
        <v>1228</v>
      </c>
      <c r="AB917" t="s">
        <v>53</v>
      </c>
      <c r="AC917" t="s">
        <v>1231</v>
      </c>
      <c r="AD917">
        <v>101</v>
      </c>
      <c r="AE917" t="s">
        <v>1232</v>
      </c>
      <c r="AF917" s="10">
        <v>63906.400000000001</v>
      </c>
      <c r="AG917" s="136">
        <f t="shared" si="14"/>
        <v>6390640</v>
      </c>
      <c r="AH917" s="10">
        <v>56134</v>
      </c>
      <c r="AI917">
        <v>0</v>
      </c>
      <c r="AJ917">
        <v>0</v>
      </c>
      <c r="AK917">
        <v>0</v>
      </c>
      <c r="AL917">
        <v>0</v>
      </c>
    </row>
    <row r="918" spans="1:38">
      <c r="A918" t="s">
        <v>46</v>
      </c>
      <c r="B918" t="s">
        <v>47</v>
      </c>
      <c r="C918">
        <v>1000730</v>
      </c>
      <c r="D918" t="s">
        <v>1412</v>
      </c>
      <c r="E918">
        <v>6701263589</v>
      </c>
      <c r="F918">
        <v>20</v>
      </c>
      <c r="G918">
        <v>2002</v>
      </c>
      <c r="H918" t="s">
        <v>1316</v>
      </c>
      <c r="I918">
        <v>57</v>
      </c>
      <c r="J918" t="s">
        <v>1224</v>
      </c>
      <c r="K918" t="s">
        <v>1317</v>
      </c>
      <c r="L918">
        <v>570102001</v>
      </c>
      <c r="M918">
        <v>1248388</v>
      </c>
      <c r="N918" t="s">
        <v>1433</v>
      </c>
      <c r="O918" t="s">
        <v>1335</v>
      </c>
      <c r="P918">
        <v>128</v>
      </c>
      <c r="Q918" t="s">
        <v>1320</v>
      </c>
      <c r="R918">
        <v>1</v>
      </c>
      <c r="S918">
        <v>1</v>
      </c>
      <c r="T918" s="10">
        <v>16618.240000000002</v>
      </c>
      <c r="U918" t="s">
        <v>1228</v>
      </c>
      <c r="V918" t="s">
        <v>1503</v>
      </c>
      <c r="W918" t="s">
        <v>1383</v>
      </c>
      <c r="X918">
        <v>112</v>
      </c>
      <c r="Y918" t="s">
        <v>1320</v>
      </c>
      <c r="Z918" s="10">
        <v>14540.96</v>
      </c>
      <c r="AA918" t="s">
        <v>1228</v>
      </c>
      <c r="AB918" t="s">
        <v>53</v>
      </c>
      <c r="AC918" t="s">
        <v>1231</v>
      </c>
      <c r="AD918">
        <v>101</v>
      </c>
      <c r="AE918" t="s">
        <v>1232</v>
      </c>
      <c r="AF918" s="10">
        <v>16618.240000000002</v>
      </c>
      <c r="AG918" s="136">
        <f t="shared" si="14"/>
        <v>1661824.0000000002</v>
      </c>
      <c r="AH918" s="10">
        <v>14540.96</v>
      </c>
      <c r="AI918">
        <v>0</v>
      </c>
      <c r="AJ918">
        <v>0</v>
      </c>
      <c r="AK918">
        <v>0</v>
      </c>
      <c r="AL918">
        <v>0</v>
      </c>
    </row>
    <row r="919" spans="1:38">
      <c r="A919" t="s">
        <v>46</v>
      </c>
      <c r="B919" t="s">
        <v>47</v>
      </c>
      <c r="C919">
        <v>1000730</v>
      </c>
      <c r="D919" t="s">
        <v>1412</v>
      </c>
      <c r="E919">
        <v>6701263893</v>
      </c>
      <c r="F919">
        <v>10</v>
      </c>
      <c r="G919">
        <v>2002</v>
      </c>
      <c r="H919" t="s">
        <v>1495</v>
      </c>
      <c r="I919">
        <v>57</v>
      </c>
      <c r="J919" t="s">
        <v>1224</v>
      </c>
      <c r="K919" t="s">
        <v>1317</v>
      </c>
      <c r="L919">
        <v>570301003</v>
      </c>
      <c r="M919">
        <v>919707</v>
      </c>
      <c r="N919" t="s">
        <v>1426</v>
      </c>
      <c r="O919" t="s">
        <v>1503</v>
      </c>
      <c r="P919" s="10">
        <v>1380</v>
      </c>
      <c r="Q919" t="s">
        <v>1427</v>
      </c>
      <c r="R919">
        <v>1</v>
      </c>
      <c r="S919">
        <v>1</v>
      </c>
      <c r="T919" s="10">
        <v>5506.2</v>
      </c>
      <c r="U919" t="s">
        <v>1228</v>
      </c>
      <c r="V919" t="s">
        <v>1503</v>
      </c>
      <c r="W919" t="s">
        <v>1504</v>
      </c>
      <c r="X919" s="10">
        <v>1380</v>
      </c>
      <c r="Y919" t="s">
        <v>1427</v>
      </c>
      <c r="Z919" s="10">
        <v>5506.2</v>
      </c>
      <c r="AA919" t="s">
        <v>1228</v>
      </c>
      <c r="AB919" t="s">
        <v>53</v>
      </c>
      <c r="AC919" t="s">
        <v>1231</v>
      </c>
      <c r="AD919">
        <v>101</v>
      </c>
      <c r="AE919" t="s">
        <v>1232</v>
      </c>
      <c r="AF919" s="10">
        <v>5506.2</v>
      </c>
      <c r="AG919" s="136">
        <f t="shared" si="14"/>
        <v>550620</v>
      </c>
      <c r="AH919" s="10">
        <v>5506.2</v>
      </c>
      <c r="AI919">
        <v>0</v>
      </c>
      <c r="AJ919">
        <v>0</v>
      </c>
      <c r="AK919">
        <v>0</v>
      </c>
      <c r="AL919">
        <v>0</v>
      </c>
    </row>
    <row r="920" spans="1:38">
      <c r="A920" t="s">
        <v>46</v>
      </c>
      <c r="B920" t="s">
        <v>47</v>
      </c>
      <c r="C920">
        <v>1000730</v>
      </c>
      <c r="D920" t="s">
        <v>1412</v>
      </c>
      <c r="E920">
        <v>6701263893</v>
      </c>
      <c r="F920">
        <v>20</v>
      </c>
      <c r="G920">
        <v>2002</v>
      </c>
      <c r="H920" t="s">
        <v>1495</v>
      </c>
      <c r="I920">
        <v>57</v>
      </c>
      <c r="J920" t="s">
        <v>1224</v>
      </c>
      <c r="K920" t="s">
        <v>1317</v>
      </c>
      <c r="L920">
        <v>570102001</v>
      </c>
      <c r="M920">
        <v>1248388</v>
      </c>
      <c r="N920" t="s">
        <v>1433</v>
      </c>
      <c r="O920" t="s">
        <v>1503</v>
      </c>
      <c r="P920">
        <v>20</v>
      </c>
      <c r="Q920" t="s">
        <v>1320</v>
      </c>
      <c r="R920">
        <v>1</v>
      </c>
      <c r="S920">
        <v>1</v>
      </c>
      <c r="T920" s="10">
        <v>2596.6</v>
      </c>
      <c r="U920" t="s">
        <v>1228</v>
      </c>
      <c r="V920" t="s">
        <v>1503</v>
      </c>
      <c r="W920" t="s">
        <v>1504</v>
      </c>
      <c r="X920">
        <v>20</v>
      </c>
      <c r="Y920" t="s">
        <v>1320</v>
      </c>
      <c r="Z920" s="10">
        <v>2596.6</v>
      </c>
      <c r="AA920" t="s">
        <v>1228</v>
      </c>
      <c r="AB920" t="s">
        <v>53</v>
      </c>
      <c r="AC920" t="s">
        <v>1231</v>
      </c>
      <c r="AD920">
        <v>101</v>
      </c>
      <c r="AE920" t="s">
        <v>1232</v>
      </c>
      <c r="AF920" s="10">
        <v>2596.6</v>
      </c>
      <c r="AG920" s="136">
        <f t="shared" si="14"/>
        <v>259660</v>
      </c>
      <c r="AH920" s="10">
        <v>2596.6</v>
      </c>
      <c r="AI920">
        <v>0</v>
      </c>
      <c r="AJ920">
        <v>0</v>
      </c>
      <c r="AK920">
        <v>0</v>
      </c>
      <c r="AL920">
        <v>0</v>
      </c>
    </row>
    <row r="921" spans="1:38">
      <c r="A921" t="s">
        <v>46</v>
      </c>
      <c r="B921" t="s">
        <v>47</v>
      </c>
      <c r="C921">
        <v>1000730</v>
      </c>
      <c r="D921" t="s">
        <v>1412</v>
      </c>
      <c r="E921">
        <v>6701264491</v>
      </c>
      <c r="F921">
        <v>10</v>
      </c>
      <c r="G921">
        <v>2002</v>
      </c>
      <c r="H921" t="s">
        <v>1415</v>
      </c>
      <c r="I921">
        <v>57</v>
      </c>
      <c r="J921" t="s">
        <v>1224</v>
      </c>
      <c r="K921" t="s">
        <v>1317</v>
      </c>
      <c r="L921">
        <v>570301003</v>
      </c>
      <c r="M921">
        <v>938419</v>
      </c>
      <c r="N921" t="s">
        <v>1511</v>
      </c>
      <c r="O921" t="s">
        <v>1503</v>
      </c>
      <c r="P921" s="10">
        <v>2500</v>
      </c>
      <c r="Q921" t="s">
        <v>1427</v>
      </c>
      <c r="R921">
        <v>1</v>
      </c>
      <c r="S921">
        <v>1</v>
      </c>
      <c r="T921" s="10">
        <v>6750</v>
      </c>
      <c r="U921" t="s">
        <v>1228</v>
      </c>
      <c r="V921" t="s">
        <v>1503</v>
      </c>
      <c r="W921" t="s">
        <v>1512</v>
      </c>
      <c r="X921" s="10">
        <v>2240</v>
      </c>
      <c r="Y921" t="s">
        <v>1427</v>
      </c>
      <c r="Z921" s="10">
        <v>6048</v>
      </c>
      <c r="AA921" t="s">
        <v>1228</v>
      </c>
      <c r="AB921" t="s">
        <v>53</v>
      </c>
      <c r="AC921" t="s">
        <v>1231</v>
      </c>
      <c r="AD921">
        <v>101</v>
      </c>
      <c r="AE921" t="s">
        <v>1232</v>
      </c>
      <c r="AF921" s="10">
        <v>6750</v>
      </c>
      <c r="AG921" s="136">
        <f t="shared" si="14"/>
        <v>675000</v>
      </c>
      <c r="AH921" s="10">
        <v>6048</v>
      </c>
      <c r="AI921">
        <v>0</v>
      </c>
      <c r="AJ921">
        <v>0</v>
      </c>
      <c r="AK921">
        <v>0</v>
      </c>
      <c r="AL921">
        <v>0</v>
      </c>
    </row>
    <row r="922" spans="1:38">
      <c r="A922" t="s">
        <v>46</v>
      </c>
      <c r="B922" t="s">
        <v>47</v>
      </c>
      <c r="C922">
        <v>1000730</v>
      </c>
      <c r="D922" t="s">
        <v>1412</v>
      </c>
      <c r="E922">
        <v>6701265365</v>
      </c>
      <c r="F922">
        <v>10</v>
      </c>
      <c r="G922">
        <v>2002</v>
      </c>
      <c r="H922" t="s">
        <v>1415</v>
      </c>
      <c r="I922">
        <v>57</v>
      </c>
      <c r="J922" t="s">
        <v>1224</v>
      </c>
      <c r="K922" t="s">
        <v>1317</v>
      </c>
      <c r="L922">
        <v>570301003</v>
      </c>
      <c r="M922">
        <v>1052265</v>
      </c>
      <c r="N922" t="s">
        <v>1432</v>
      </c>
      <c r="O922" t="s">
        <v>1334</v>
      </c>
      <c r="P922" s="10">
        <v>13800</v>
      </c>
      <c r="Q922" t="s">
        <v>1320</v>
      </c>
      <c r="R922">
        <v>1</v>
      </c>
      <c r="S922">
        <v>1</v>
      </c>
      <c r="T922" s="10">
        <v>103638</v>
      </c>
      <c r="U922" t="s">
        <v>1228</v>
      </c>
      <c r="V922" t="s">
        <v>1493</v>
      </c>
      <c r="W922" t="s">
        <v>1401</v>
      </c>
      <c r="X922" s="10">
        <v>10400</v>
      </c>
      <c r="Y922" t="s">
        <v>1320</v>
      </c>
      <c r="Z922" s="10">
        <v>78104</v>
      </c>
      <c r="AA922" t="s">
        <v>1228</v>
      </c>
      <c r="AB922" t="s">
        <v>53</v>
      </c>
      <c r="AC922" t="s">
        <v>1231</v>
      </c>
      <c r="AD922">
        <v>101</v>
      </c>
      <c r="AE922" t="s">
        <v>1232</v>
      </c>
      <c r="AF922" s="10">
        <v>103638</v>
      </c>
      <c r="AG922" s="136">
        <f t="shared" si="14"/>
        <v>10363800</v>
      </c>
      <c r="AH922" s="10">
        <v>78104</v>
      </c>
      <c r="AI922">
        <v>0</v>
      </c>
      <c r="AJ922">
        <v>0</v>
      </c>
      <c r="AK922">
        <v>0</v>
      </c>
      <c r="AL922">
        <v>0</v>
      </c>
    </row>
    <row r="923" spans="1:38">
      <c r="A923" t="s">
        <v>46</v>
      </c>
      <c r="B923" t="s">
        <v>47</v>
      </c>
      <c r="C923">
        <v>1000730</v>
      </c>
      <c r="D923" t="s">
        <v>1412</v>
      </c>
      <c r="E923">
        <v>6701265826</v>
      </c>
      <c r="F923">
        <v>10</v>
      </c>
      <c r="G923">
        <v>2002</v>
      </c>
      <c r="H923" t="s">
        <v>1496</v>
      </c>
      <c r="I923">
        <v>57</v>
      </c>
      <c r="J923" t="s">
        <v>1224</v>
      </c>
      <c r="K923" t="s">
        <v>1317</v>
      </c>
      <c r="L923">
        <v>570301003</v>
      </c>
      <c r="M923">
        <v>1427216</v>
      </c>
      <c r="N923" t="s">
        <v>1416</v>
      </c>
      <c r="O923" t="s">
        <v>1334</v>
      </c>
      <c r="P923">
        <v>11</v>
      </c>
      <c r="Q923" t="s">
        <v>1320</v>
      </c>
      <c r="R923">
        <v>1</v>
      </c>
      <c r="S923">
        <v>1</v>
      </c>
      <c r="T923" s="10">
        <v>9705.2999999999993</v>
      </c>
      <c r="U923" t="s">
        <v>1228</v>
      </c>
      <c r="V923" t="s">
        <v>1337</v>
      </c>
      <c r="W923" t="s">
        <v>1342</v>
      </c>
      <c r="X923">
        <v>11</v>
      </c>
      <c r="Y923" t="s">
        <v>1320</v>
      </c>
      <c r="Z923" s="10">
        <v>9705.2999999999993</v>
      </c>
      <c r="AA923" t="s">
        <v>1228</v>
      </c>
      <c r="AB923" t="s">
        <v>53</v>
      </c>
      <c r="AC923" t="s">
        <v>1231</v>
      </c>
      <c r="AD923">
        <v>101</v>
      </c>
      <c r="AE923" t="s">
        <v>1232</v>
      </c>
      <c r="AF923" s="10">
        <v>9705.2999999999993</v>
      </c>
      <c r="AG923" s="136">
        <f t="shared" si="14"/>
        <v>970529.99999999988</v>
      </c>
      <c r="AH923" s="10">
        <v>9705.2999999999993</v>
      </c>
      <c r="AI923">
        <v>0</v>
      </c>
      <c r="AJ923">
        <v>0</v>
      </c>
      <c r="AK923">
        <v>0</v>
      </c>
      <c r="AL923">
        <v>0</v>
      </c>
    </row>
    <row r="924" spans="1:38">
      <c r="A924" t="s">
        <v>46</v>
      </c>
      <c r="B924" t="s">
        <v>47</v>
      </c>
      <c r="C924">
        <v>1000730</v>
      </c>
      <c r="D924" t="s">
        <v>1412</v>
      </c>
      <c r="E924">
        <v>6701266003</v>
      </c>
      <c r="F924">
        <v>10</v>
      </c>
      <c r="G924">
        <v>2002</v>
      </c>
      <c r="H924" t="s">
        <v>1316</v>
      </c>
      <c r="I924">
        <v>43</v>
      </c>
      <c r="J924" t="s">
        <v>1224</v>
      </c>
      <c r="K924" t="s">
        <v>1505</v>
      </c>
      <c r="L924">
        <v>430201002</v>
      </c>
      <c r="M924">
        <v>1485804</v>
      </c>
      <c r="N924" t="s">
        <v>1506</v>
      </c>
      <c r="O924" t="s">
        <v>1334</v>
      </c>
      <c r="P924">
        <v>150</v>
      </c>
      <c r="Q924" t="s">
        <v>1320</v>
      </c>
      <c r="R924">
        <v>1</v>
      </c>
      <c r="S924">
        <v>1</v>
      </c>
      <c r="T924">
        <v>555</v>
      </c>
      <c r="U924" t="s">
        <v>1228</v>
      </c>
      <c r="V924" t="s">
        <v>1337</v>
      </c>
      <c r="W924" t="s">
        <v>1233</v>
      </c>
      <c r="X924">
        <v>0</v>
      </c>
      <c r="Y924" t="s">
        <v>1320</v>
      </c>
      <c r="Z924">
        <v>0</v>
      </c>
      <c r="AA924" t="s">
        <v>1228</v>
      </c>
      <c r="AB924" t="s">
        <v>53</v>
      </c>
      <c r="AC924" t="s">
        <v>1243</v>
      </c>
      <c r="AD924" t="s">
        <v>1253</v>
      </c>
      <c r="AE924" t="s">
        <v>1253</v>
      </c>
      <c r="AF924">
        <v>555</v>
      </c>
      <c r="AG924" s="136">
        <f t="shared" si="14"/>
        <v>55500</v>
      </c>
      <c r="AH924">
        <v>0</v>
      </c>
      <c r="AI924">
        <v>0</v>
      </c>
      <c r="AJ924">
        <v>0</v>
      </c>
      <c r="AK924">
        <v>0</v>
      </c>
      <c r="AL924">
        <v>0</v>
      </c>
    </row>
    <row r="925" spans="1:38">
      <c r="A925" t="s">
        <v>46</v>
      </c>
      <c r="B925" t="s">
        <v>47</v>
      </c>
      <c r="C925">
        <v>1000730</v>
      </c>
      <c r="D925" t="s">
        <v>1412</v>
      </c>
      <c r="E925">
        <v>6701266003</v>
      </c>
      <c r="F925">
        <v>20</v>
      </c>
      <c r="G925">
        <v>2002</v>
      </c>
      <c r="H925" t="s">
        <v>1316</v>
      </c>
      <c r="I925">
        <v>43</v>
      </c>
      <c r="J925" t="s">
        <v>1224</v>
      </c>
      <c r="K925" t="s">
        <v>1505</v>
      </c>
      <c r="L925">
        <v>430201002</v>
      </c>
      <c r="M925">
        <v>1485803</v>
      </c>
      <c r="N925" t="s">
        <v>1508</v>
      </c>
      <c r="O925" t="s">
        <v>1334</v>
      </c>
      <c r="P925">
        <v>85</v>
      </c>
      <c r="Q925" t="s">
        <v>1320</v>
      </c>
      <c r="R925">
        <v>1</v>
      </c>
      <c r="S925">
        <v>1</v>
      </c>
      <c r="T925">
        <v>520.20000000000005</v>
      </c>
      <c r="U925" t="s">
        <v>1228</v>
      </c>
      <c r="V925" t="s">
        <v>1337</v>
      </c>
      <c r="W925" t="s">
        <v>1233</v>
      </c>
      <c r="X925">
        <v>0</v>
      </c>
      <c r="Y925" t="s">
        <v>1320</v>
      </c>
      <c r="Z925">
        <v>0</v>
      </c>
      <c r="AA925" t="s">
        <v>1228</v>
      </c>
      <c r="AB925" t="s">
        <v>53</v>
      </c>
      <c r="AC925" t="s">
        <v>1243</v>
      </c>
      <c r="AD925" t="s">
        <v>1253</v>
      </c>
      <c r="AE925" t="s">
        <v>1253</v>
      </c>
      <c r="AF925">
        <v>520.20000000000005</v>
      </c>
      <c r="AG925" s="136">
        <f t="shared" si="14"/>
        <v>52020.000000000007</v>
      </c>
      <c r="AH925">
        <v>0</v>
      </c>
      <c r="AI925">
        <v>0</v>
      </c>
      <c r="AJ925">
        <v>0</v>
      </c>
      <c r="AK925">
        <v>0</v>
      </c>
      <c r="AL925">
        <v>0</v>
      </c>
    </row>
    <row r="926" spans="1:38">
      <c r="A926" t="s">
        <v>46</v>
      </c>
      <c r="B926" t="s">
        <v>47</v>
      </c>
      <c r="C926">
        <v>1000730</v>
      </c>
      <c r="D926" t="s">
        <v>1412</v>
      </c>
      <c r="E926">
        <v>6701266003</v>
      </c>
      <c r="F926">
        <v>30</v>
      </c>
      <c r="G926">
        <v>2002</v>
      </c>
      <c r="H926" t="s">
        <v>1316</v>
      </c>
      <c r="I926">
        <v>43</v>
      </c>
      <c r="J926" t="s">
        <v>1224</v>
      </c>
      <c r="K926" t="s">
        <v>1505</v>
      </c>
      <c r="L926">
        <v>430201002</v>
      </c>
      <c r="M926">
        <v>1485802</v>
      </c>
      <c r="N926" t="s">
        <v>1509</v>
      </c>
      <c r="O926" t="s">
        <v>1334</v>
      </c>
      <c r="P926">
        <v>110</v>
      </c>
      <c r="Q926" t="s">
        <v>1320</v>
      </c>
      <c r="R926">
        <v>1</v>
      </c>
      <c r="S926">
        <v>1</v>
      </c>
      <c r="T926">
        <v>547.79999999999995</v>
      </c>
      <c r="U926" t="s">
        <v>1228</v>
      </c>
      <c r="V926" t="s">
        <v>1337</v>
      </c>
      <c r="W926" t="s">
        <v>1233</v>
      </c>
      <c r="X926">
        <v>0</v>
      </c>
      <c r="Y926" t="s">
        <v>1320</v>
      </c>
      <c r="Z926">
        <v>0</v>
      </c>
      <c r="AA926" t="s">
        <v>1228</v>
      </c>
      <c r="AB926" t="s">
        <v>53</v>
      </c>
      <c r="AC926" t="s">
        <v>1243</v>
      </c>
      <c r="AD926" t="s">
        <v>1253</v>
      </c>
      <c r="AE926" t="s">
        <v>1253</v>
      </c>
      <c r="AF926">
        <v>547.79999999999995</v>
      </c>
      <c r="AG926" s="136">
        <f t="shared" si="14"/>
        <v>54779.999999999993</v>
      </c>
      <c r="AH926">
        <v>0</v>
      </c>
      <c r="AI926">
        <v>0</v>
      </c>
      <c r="AJ926">
        <v>0</v>
      </c>
      <c r="AK926">
        <v>0</v>
      </c>
      <c r="AL926">
        <v>0</v>
      </c>
    </row>
    <row r="927" spans="1:38">
      <c r="A927" t="s">
        <v>46</v>
      </c>
      <c r="B927" t="s">
        <v>47</v>
      </c>
      <c r="C927">
        <v>1000730</v>
      </c>
      <c r="D927" t="s">
        <v>1412</v>
      </c>
      <c r="E927">
        <v>6701266159</v>
      </c>
      <c r="F927">
        <v>10</v>
      </c>
      <c r="G927">
        <v>2002</v>
      </c>
      <c r="H927" t="s">
        <v>1415</v>
      </c>
      <c r="I927">
        <v>57</v>
      </c>
      <c r="J927" t="s">
        <v>1224</v>
      </c>
      <c r="K927" t="s">
        <v>1235</v>
      </c>
      <c r="L927">
        <v>570301003</v>
      </c>
      <c r="M927">
        <v>1206928</v>
      </c>
      <c r="N927" t="s">
        <v>1239</v>
      </c>
      <c r="O927" t="s">
        <v>1337</v>
      </c>
      <c r="P927" s="10">
        <v>18400</v>
      </c>
      <c r="Q927" t="s">
        <v>1320</v>
      </c>
      <c r="R927">
        <v>1</v>
      </c>
      <c r="S927">
        <v>1</v>
      </c>
      <c r="T927" s="10">
        <v>60720</v>
      </c>
      <c r="U927" t="s">
        <v>1228</v>
      </c>
      <c r="V927" t="s">
        <v>1480</v>
      </c>
      <c r="W927" t="s">
        <v>1339</v>
      </c>
      <c r="X927" s="10">
        <v>18400</v>
      </c>
      <c r="Y927" t="s">
        <v>1320</v>
      </c>
      <c r="Z927" s="10">
        <v>60720</v>
      </c>
      <c r="AA927" t="s">
        <v>1228</v>
      </c>
      <c r="AB927" t="s">
        <v>53</v>
      </c>
      <c r="AC927" t="s">
        <v>1231</v>
      </c>
      <c r="AD927">
        <v>101</v>
      </c>
      <c r="AE927" t="s">
        <v>1232</v>
      </c>
      <c r="AF927" s="10">
        <v>60720</v>
      </c>
      <c r="AG927" s="136">
        <f t="shared" si="14"/>
        <v>6072000</v>
      </c>
      <c r="AH927" s="10">
        <v>60720</v>
      </c>
      <c r="AI927">
        <v>0</v>
      </c>
      <c r="AJ927">
        <v>0</v>
      </c>
      <c r="AK927">
        <v>0</v>
      </c>
      <c r="AL927">
        <v>0</v>
      </c>
    </row>
    <row r="928" spans="1:38">
      <c r="A928" t="s">
        <v>46</v>
      </c>
      <c r="B928" t="s">
        <v>47</v>
      </c>
      <c r="C928">
        <v>1000730</v>
      </c>
      <c r="D928" t="s">
        <v>1412</v>
      </c>
      <c r="E928">
        <v>6701266175</v>
      </c>
      <c r="F928">
        <v>10</v>
      </c>
      <c r="G928">
        <v>2002</v>
      </c>
      <c r="H928" t="s">
        <v>1415</v>
      </c>
      <c r="I928">
        <v>57</v>
      </c>
      <c r="J928" t="s">
        <v>1224</v>
      </c>
      <c r="K928" t="s">
        <v>1235</v>
      </c>
      <c r="L928">
        <v>570301003</v>
      </c>
      <c r="M928">
        <v>1206928</v>
      </c>
      <c r="N928" t="s">
        <v>1239</v>
      </c>
      <c r="O928" t="s">
        <v>1337</v>
      </c>
      <c r="P928" s="10">
        <v>8740</v>
      </c>
      <c r="Q928" t="s">
        <v>1320</v>
      </c>
      <c r="R928">
        <v>1</v>
      </c>
      <c r="S928">
        <v>1</v>
      </c>
      <c r="T928" s="10">
        <v>28842</v>
      </c>
      <c r="U928" t="s">
        <v>1228</v>
      </c>
      <c r="V928" t="s">
        <v>1493</v>
      </c>
      <c r="W928" t="s">
        <v>1513</v>
      </c>
      <c r="X928" s="10">
        <v>8740</v>
      </c>
      <c r="Y928" t="s">
        <v>1320</v>
      </c>
      <c r="Z928" s="10">
        <v>28842</v>
      </c>
      <c r="AA928" t="s">
        <v>1228</v>
      </c>
      <c r="AB928" t="s">
        <v>53</v>
      </c>
      <c r="AC928" t="s">
        <v>1231</v>
      </c>
      <c r="AD928">
        <v>101</v>
      </c>
      <c r="AE928" t="s">
        <v>1232</v>
      </c>
      <c r="AF928" s="10">
        <v>28842</v>
      </c>
      <c r="AG928" s="136">
        <f t="shared" si="14"/>
        <v>2884200</v>
      </c>
      <c r="AH928" s="10">
        <v>28842</v>
      </c>
      <c r="AI928">
        <v>0</v>
      </c>
      <c r="AJ928">
        <v>0</v>
      </c>
      <c r="AK928">
        <v>0</v>
      </c>
      <c r="AL928">
        <v>0</v>
      </c>
    </row>
    <row r="929" spans="1:38">
      <c r="A929" t="s">
        <v>46</v>
      </c>
      <c r="B929" t="s">
        <v>47</v>
      </c>
      <c r="C929">
        <v>1000730</v>
      </c>
      <c r="D929" t="s">
        <v>1412</v>
      </c>
      <c r="E929">
        <v>6701266412</v>
      </c>
      <c r="F929">
        <v>10</v>
      </c>
      <c r="G929">
        <v>2002</v>
      </c>
      <c r="H929" t="s">
        <v>1415</v>
      </c>
      <c r="I929">
        <v>57</v>
      </c>
      <c r="J929" t="s">
        <v>1224</v>
      </c>
      <c r="K929" t="s">
        <v>1317</v>
      </c>
      <c r="L929">
        <v>570301003</v>
      </c>
      <c r="M929">
        <v>919707</v>
      </c>
      <c r="N929" t="s">
        <v>1426</v>
      </c>
      <c r="O929" t="s">
        <v>1337</v>
      </c>
      <c r="P929" s="10">
        <v>18400</v>
      </c>
      <c r="Q929" t="s">
        <v>1427</v>
      </c>
      <c r="R929">
        <v>1</v>
      </c>
      <c r="S929">
        <v>1</v>
      </c>
      <c r="T929" s="10">
        <v>60720</v>
      </c>
      <c r="U929" t="s">
        <v>1228</v>
      </c>
      <c r="V929" t="s">
        <v>1514</v>
      </c>
      <c r="W929" t="s">
        <v>1233</v>
      </c>
      <c r="X929">
        <v>0</v>
      </c>
      <c r="Y929" t="s">
        <v>1427</v>
      </c>
      <c r="Z929">
        <v>0</v>
      </c>
      <c r="AA929" t="s">
        <v>1228</v>
      </c>
      <c r="AB929" t="s">
        <v>53</v>
      </c>
      <c r="AC929" t="s">
        <v>1243</v>
      </c>
      <c r="AD929" t="s">
        <v>1253</v>
      </c>
      <c r="AE929" t="s">
        <v>1253</v>
      </c>
      <c r="AF929" s="10">
        <v>60720</v>
      </c>
      <c r="AG929" s="136">
        <f t="shared" si="14"/>
        <v>6072000</v>
      </c>
      <c r="AH929">
        <v>0</v>
      </c>
      <c r="AI929">
        <v>0</v>
      </c>
      <c r="AJ929">
        <v>0</v>
      </c>
      <c r="AK929">
        <v>0</v>
      </c>
      <c r="AL929">
        <v>0</v>
      </c>
    </row>
    <row r="930" spans="1:38">
      <c r="A930" t="s">
        <v>46</v>
      </c>
      <c r="B930" t="s">
        <v>47</v>
      </c>
      <c r="C930">
        <v>1000730</v>
      </c>
      <c r="D930" t="s">
        <v>1412</v>
      </c>
      <c r="E930">
        <v>6701266550</v>
      </c>
      <c r="F930">
        <v>10</v>
      </c>
      <c r="G930">
        <v>2002</v>
      </c>
      <c r="H930" t="s">
        <v>1415</v>
      </c>
      <c r="I930">
        <v>57</v>
      </c>
      <c r="J930" t="s">
        <v>1224</v>
      </c>
      <c r="K930" t="s">
        <v>1235</v>
      </c>
      <c r="L930">
        <v>570301003</v>
      </c>
      <c r="M930">
        <v>1206928</v>
      </c>
      <c r="N930" t="s">
        <v>1239</v>
      </c>
      <c r="O930" t="s">
        <v>1337</v>
      </c>
      <c r="P930" s="10">
        <v>11040</v>
      </c>
      <c r="Q930" t="s">
        <v>1320</v>
      </c>
      <c r="R930">
        <v>1</v>
      </c>
      <c r="S930">
        <v>1</v>
      </c>
      <c r="T930" s="10">
        <v>36432</v>
      </c>
      <c r="U930" t="s">
        <v>1228</v>
      </c>
      <c r="V930" t="s">
        <v>1480</v>
      </c>
      <c r="W930" t="s">
        <v>1377</v>
      </c>
      <c r="X930" s="10">
        <v>11040</v>
      </c>
      <c r="Y930" t="s">
        <v>1320</v>
      </c>
      <c r="Z930" s="10">
        <v>36432</v>
      </c>
      <c r="AA930" t="s">
        <v>1228</v>
      </c>
      <c r="AB930" t="s">
        <v>53</v>
      </c>
      <c r="AC930" t="s">
        <v>1231</v>
      </c>
      <c r="AD930">
        <v>101</v>
      </c>
      <c r="AE930" t="s">
        <v>1232</v>
      </c>
      <c r="AF930" s="10">
        <v>36432</v>
      </c>
      <c r="AG930" s="136">
        <f t="shared" si="14"/>
        <v>3643200</v>
      </c>
      <c r="AH930" s="10">
        <v>36432</v>
      </c>
      <c r="AI930">
        <v>0</v>
      </c>
      <c r="AJ930">
        <v>0</v>
      </c>
      <c r="AK930">
        <v>0</v>
      </c>
      <c r="AL930">
        <v>0</v>
      </c>
    </row>
    <row r="931" spans="1:38">
      <c r="A931" t="s">
        <v>46</v>
      </c>
      <c r="B931" t="s">
        <v>47</v>
      </c>
      <c r="C931">
        <v>1000730</v>
      </c>
      <c r="D931" t="s">
        <v>1412</v>
      </c>
      <c r="E931">
        <v>6701267431</v>
      </c>
      <c r="F931">
        <v>10</v>
      </c>
      <c r="G931">
        <v>2002</v>
      </c>
      <c r="H931" t="s">
        <v>1453</v>
      </c>
      <c r="I931">
        <v>57</v>
      </c>
      <c r="J931" t="s">
        <v>1224</v>
      </c>
      <c r="K931" t="s">
        <v>1317</v>
      </c>
      <c r="L931">
        <v>570301001</v>
      </c>
      <c r="M931">
        <v>1108010</v>
      </c>
      <c r="N931" t="s">
        <v>1494</v>
      </c>
      <c r="O931" t="s">
        <v>1515</v>
      </c>
      <c r="P931" s="10">
        <v>1000</v>
      </c>
      <c r="Q931" t="s">
        <v>1320</v>
      </c>
      <c r="R931">
        <v>1</v>
      </c>
      <c r="S931">
        <v>1</v>
      </c>
      <c r="T931" s="10">
        <v>15500</v>
      </c>
      <c r="U931" t="s">
        <v>1228</v>
      </c>
      <c r="V931" t="s">
        <v>1504</v>
      </c>
      <c r="W931" t="s">
        <v>1504</v>
      </c>
      <c r="X931" s="10">
        <v>1000</v>
      </c>
      <c r="Y931" t="s">
        <v>1320</v>
      </c>
      <c r="Z931" s="10">
        <v>15500</v>
      </c>
      <c r="AA931" t="s">
        <v>1228</v>
      </c>
      <c r="AB931" t="s">
        <v>53</v>
      </c>
      <c r="AC931" t="s">
        <v>1231</v>
      </c>
      <c r="AD931">
        <v>101</v>
      </c>
      <c r="AE931" t="s">
        <v>1232</v>
      </c>
      <c r="AF931" s="10">
        <v>15500</v>
      </c>
      <c r="AG931" s="136">
        <f t="shared" si="14"/>
        <v>1550000</v>
      </c>
      <c r="AH931" s="10">
        <v>15500</v>
      </c>
      <c r="AI931">
        <v>0</v>
      </c>
      <c r="AJ931">
        <v>0</v>
      </c>
      <c r="AK931">
        <v>0</v>
      </c>
      <c r="AL931">
        <v>0</v>
      </c>
    </row>
    <row r="932" spans="1:38">
      <c r="A932" t="s">
        <v>46</v>
      </c>
      <c r="B932" t="s">
        <v>47</v>
      </c>
      <c r="C932">
        <v>1000730</v>
      </c>
      <c r="D932" t="s">
        <v>1412</v>
      </c>
      <c r="E932">
        <v>6701267548</v>
      </c>
      <c r="F932">
        <v>10</v>
      </c>
      <c r="G932">
        <v>2002</v>
      </c>
      <c r="H932" t="s">
        <v>1415</v>
      </c>
      <c r="I932">
        <v>57</v>
      </c>
      <c r="J932" t="s">
        <v>1224</v>
      </c>
      <c r="K932" t="s">
        <v>1233</v>
      </c>
      <c r="L932">
        <v>570301003</v>
      </c>
      <c r="M932">
        <v>1066111</v>
      </c>
      <c r="N932" t="s">
        <v>1425</v>
      </c>
      <c r="O932" t="s">
        <v>1515</v>
      </c>
      <c r="P932" s="10">
        <v>3740</v>
      </c>
      <c r="Q932" t="s">
        <v>1320</v>
      </c>
      <c r="R932">
        <v>1</v>
      </c>
      <c r="S932">
        <v>1</v>
      </c>
      <c r="T932" s="10">
        <v>32912</v>
      </c>
      <c r="U932" t="s">
        <v>1228</v>
      </c>
      <c r="V932" t="s">
        <v>1477</v>
      </c>
      <c r="W932" t="s">
        <v>1516</v>
      </c>
      <c r="X932" s="10">
        <v>3740</v>
      </c>
      <c r="Y932" t="s">
        <v>1320</v>
      </c>
      <c r="Z932" s="10">
        <v>32912</v>
      </c>
      <c r="AA932" t="s">
        <v>1228</v>
      </c>
      <c r="AB932" t="s">
        <v>53</v>
      </c>
      <c r="AC932" t="s">
        <v>1231</v>
      </c>
      <c r="AD932">
        <v>101</v>
      </c>
      <c r="AE932" t="s">
        <v>1232</v>
      </c>
      <c r="AF932" s="10">
        <v>32912</v>
      </c>
      <c r="AG932" s="136">
        <f t="shared" si="14"/>
        <v>3291200</v>
      </c>
      <c r="AH932" s="10">
        <v>32912</v>
      </c>
      <c r="AI932">
        <v>0</v>
      </c>
      <c r="AJ932">
        <v>0</v>
      </c>
      <c r="AK932">
        <v>0</v>
      </c>
      <c r="AL932">
        <v>0</v>
      </c>
    </row>
    <row r="933" spans="1:38">
      <c r="A933" t="s">
        <v>46</v>
      </c>
      <c r="B933" t="s">
        <v>47</v>
      </c>
      <c r="C933">
        <v>1000730</v>
      </c>
      <c r="D933" t="s">
        <v>1412</v>
      </c>
      <c r="E933">
        <v>6701267548</v>
      </c>
      <c r="F933">
        <v>20</v>
      </c>
      <c r="G933">
        <v>2002</v>
      </c>
      <c r="H933" t="s">
        <v>1415</v>
      </c>
      <c r="I933">
        <v>57</v>
      </c>
      <c r="J933" t="s">
        <v>1224</v>
      </c>
      <c r="K933" t="s">
        <v>1317</v>
      </c>
      <c r="L933">
        <v>570301003</v>
      </c>
      <c r="M933">
        <v>1216226</v>
      </c>
      <c r="N933" t="s">
        <v>1421</v>
      </c>
      <c r="O933" t="s">
        <v>1515</v>
      </c>
      <c r="P933">
        <v>75</v>
      </c>
      <c r="Q933" t="s">
        <v>1320</v>
      </c>
      <c r="R933">
        <v>1</v>
      </c>
      <c r="S933">
        <v>1</v>
      </c>
      <c r="T933" s="10">
        <v>9735</v>
      </c>
      <c r="U933" t="s">
        <v>1228</v>
      </c>
      <c r="V933" t="s">
        <v>1477</v>
      </c>
      <c r="W933" t="s">
        <v>1512</v>
      </c>
      <c r="X933">
        <v>68</v>
      </c>
      <c r="Y933" t="s">
        <v>1320</v>
      </c>
      <c r="Z933" s="10">
        <v>8826.4</v>
      </c>
      <c r="AA933" t="s">
        <v>1228</v>
      </c>
      <c r="AB933" t="s">
        <v>53</v>
      </c>
      <c r="AC933" t="s">
        <v>1231</v>
      </c>
      <c r="AD933">
        <v>101</v>
      </c>
      <c r="AE933" t="s">
        <v>1232</v>
      </c>
      <c r="AF933" s="10">
        <v>9735</v>
      </c>
      <c r="AG933" s="136">
        <f t="shared" si="14"/>
        <v>973500</v>
      </c>
      <c r="AH933" s="10">
        <v>8826.4</v>
      </c>
      <c r="AI933">
        <v>0</v>
      </c>
      <c r="AJ933">
        <v>0</v>
      </c>
      <c r="AK933">
        <v>0</v>
      </c>
      <c r="AL933">
        <v>0</v>
      </c>
    </row>
    <row r="934" spans="1:38">
      <c r="A934" t="s">
        <v>46</v>
      </c>
      <c r="B934" t="s">
        <v>47</v>
      </c>
      <c r="C934">
        <v>1000730</v>
      </c>
      <c r="D934" t="s">
        <v>1412</v>
      </c>
      <c r="E934">
        <v>6701267760</v>
      </c>
      <c r="F934">
        <v>10</v>
      </c>
      <c r="G934">
        <v>2002</v>
      </c>
      <c r="H934" t="s">
        <v>1415</v>
      </c>
      <c r="I934">
        <v>57</v>
      </c>
      <c r="J934" t="s">
        <v>1224</v>
      </c>
      <c r="K934" t="s">
        <v>1235</v>
      </c>
      <c r="L934">
        <v>570301003</v>
      </c>
      <c r="M934">
        <v>1206928</v>
      </c>
      <c r="N934" t="s">
        <v>1239</v>
      </c>
      <c r="O934" t="s">
        <v>1504</v>
      </c>
      <c r="P934" s="10">
        <v>13340</v>
      </c>
      <c r="Q934" t="s">
        <v>1320</v>
      </c>
      <c r="R934">
        <v>1</v>
      </c>
      <c r="S934">
        <v>1</v>
      </c>
      <c r="T934" s="10">
        <v>44022</v>
      </c>
      <c r="U934" t="s">
        <v>1228</v>
      </c>
      <c r="V934" t="s">
        <v>1493</v>
      </c>
      <c r="W934" t="s">
        <v>1401</v>
      </c>
      <c r="X934" s="10">
        <v>13340</v>
      </c>
      <c r="Y934" t="s">
        <v>1320</v>
      </c>
      <c r="Z934" s="10">
        <v>44022</v>
      </c>
      <c r="AA934" t="s">
        <v>1228</v>
      </c>
      <c r="AB934" t="s">
        <v>53</v>
      </c>
      <c r="AC934" t="s">
        <v>1231</v>
      </c>
      <c r="AD934">
        <v>101</v>
      </c>
      <c r="AE934" t="s">
        <v>1232</v>
      </c>
      <c r="AF934" s="10">
        <v>44022</v>
      </c>
      <c r="AG934" s="136">
        <f t="shared" si="14"/>
        <v>4402200</v>
      </c>
      <c r="AH934" s="10">
        <v>44022</v>
      </c>
      <c r="AI934">
        <v>0</v>
      </c>
      <c r="AJ934">
        <v>0</v>
      </c>
      <c r="AK934">
        <v>0</v>
      </c>
      <c r="AL934">
        <v>0</v>
      </c>
    </row>
    <row r="935" spans="1:38">
      <c r="A935" t="s">
        <v>46</v>
      </c>
      <c r="B935" t="s">
        <v>47</v>
      </c>
      <c r="C935">
        <v>1000730</v>
      </c>
      <c r="D935" t="s">
        <v>1412</v>
      </c>
      <c r="E935">
        <v>6701268156</v>
      </c>
      <c r="F935">
        <v>10</v>
      </c>
      <c r="G935">
        <v>2002</v>
      </c>
      <c r="H935" t="s">
        <v>1517</v>
      </c>
      <c r="I935">
        <v>57</v>
      </c>
      <c r="J935" t="s">
        <v>1224</v>
      </c>
      <c r="K935" t="s">
        <v>1317</v>
      </c>
      <c r="L935">
        <v>570301003</v>
      </c>
      <c r="M935">
        <v>1159900</v>
      </c>
      <c r="N935" t="s">
        <v>1413</v>
      </c>
      <c r="O935" t="s">
        <v>1504</v>
      </c>
      <c r="P935">
        <v>5</v>
      </c>
      <c r="Q935" t="s">
        <v>1320</v>
      </c>
      <c r="R935">
        <v>1</v>
      </c>
      <c r="S935">
        <v>1</v>
      </c>
      <c r="T935" s="10">
        <v>4588.5</v>
      </c>
      <c r="U935" t="s">
        <v>1228</v>
      </c>
      <c r="V935" t="s">
        <v>1344</v>
      </c>
      <c r="W935" t="s">
        <v>1344</v>
      </c>
      <c r="X935">
        <v>5</v>
      </c>
      <c r="Y935" t="s">
        <v>1320</v>
      </c>
      <c r="Z935" s="10">
        <v>4588.5</v>
      </c>
      <c r="AA935" t="s">
        <v>1228</v>
      </c>
      <c r="AB935" t="s">
        <v>53</v>
      </c>
      <c r="AC935" t="s">
        <v>1231</v>
      </c>
      <c r="AD935">
        <v>101</v>
      </c>
      <c r="AE935" t="s">
        <v>1232</v>
      </c>
      <c r="AF935" s="10">
        <v>4588.5</v>
      </c>
      <c r="AG935" s="136">
        <f t="shared" si="14"/>
        <v>458850</v>
      </c>
      <c r="AH935" s="10">
        <v>4588.5</v>
      </c>
      <c r="AI935">
        <v>0</v>
      </c>
      <c r="AJ935">
        <v>0</v>
      </c>
      <c r="AK935">
        <v>0</v>
      </c>
      <c r="AL935">
        <v>0</v>
      </c>
    </row>
    <row r="936" spans="1:38">
      <c r="A936" t="s">
        <v>46</v>
      </c>
      <c r="B936" t="s">
        <v>47</v>
      </c>
      <c r="C936">
        <v>1000730</v>
      </c>
      <c r="D936" t="s">
        <v>1412</v>
      </c>
      <c r="E936">
        <v>6701269971</v>
      </c>
      <c r="F936">
        <v>10</v>
      </c>
      <c r="G936">
        <v>2002</v>
      </c>
      <c r="H936" t="s">
        <v>1495</v>
      </c>
      <c r="I936">
        <v>57</v>
      </c>
      <c r="J936" t="s">
        <v>1224</v>
      </c>
      <c r="K936" t="s">
        <v>1317</v>
      </c>
      <c r="L936">
        <v>570301003</v>
      </c>
      <c r="M936">
        <v>919707</v>
      </c>
      <c r="N936" t="s">
        <v>1426</v>
      </c>
      <c r="O936" t="s">
        <v>1340</v>
      </c>
      <c r="P936" s="10">
        <v>1150</v>
      </c>
      <c r="Q936" t="s">
        <v>1427</v>
      </c>
      <c r="R936">
        <v>1</v>
      </c>
      <c r="S936">
        <v>1</v>
      </c>
      <c r="T936" s="10">
        <v>4588.5</v>
      </c>
      <c r="U936" t="s">
        <v>1228</v>
      </c>
      <c r="V936" t="s">
        <v>1340</v>
      </c>
      <c r="W936" t="s">
        <v>1512</v>
      </c>
      <c r="X936" s="10">
        <v>1150</v>
      </c>
      <c r="Y936" t="s">
        <v>1427</v>
      </c>
      <c r="Z936" s="10">
        <v>4588.5</v>
      </c>
      <c r="AA936" t="s">
        <v>1228</v>
      </c>
      <c r="AB936" t="s">
        <v>53</v>
      </c>
      <c r="AC936" t="s">
        <v>1231</v>
      </c>
      <c r="AD936">
        <v>101</v>
      </c>
      <c r="AE936" t="s">
        <v>1232</v>
      </c>
      <c r="AF936" s="10">
        <v>4588.5</v>
      </c>
      <c r="AG936" s="136">
        <f t="shared" si="14"/>
        <v>458850</v>
      </c>
      <c r="AH936" s="10">
        <v>4588.5</v>
      </c>
      <c r="AI936">
        <v>0</v>
      </c>
      <c r="AJ936">
        <v>0</v>
      </c>
      <c r="AK936">
        <v>0</v>
      </c>
      <c r="AL936">
        <v>0</v>
      </c>
    </row>
    <row r="937" spans="1:38">
      <c r="A937" t="s">
        <v>46</v>
      </c>
      <c r="B937" t="s">
        <v>47</v>
      </c>
      <c r="C937">
        <v>1000730</v>
      </c>
      <c r="D937" t="s">
        <v>1412</v>
      </c>
      <c r="E937">
        <v>6701269971</v>
      </c>
      <c r="F937">
        <v>20</v>
      </c>
      <c r="G937">
        <v>2002</v>
      </c>
      <c r="H937" t="s">
        <v>1495</v>
      </c>
      <c r="I937">
        <v>57</v>
      </c>
      <c r="J937" t="s">
        <v>1224</v>
      </c>
      <c r="K937" t="s">
        <v>1317</v>
      </c>
      <c r="L937">
        <v>570102001</v>
      </c>
      <c r="M937">
        <v>1248388</v>
      </c>
      <c r="N937" t="s">
        <v>1433</v>
      </c>
      <c r="O937" t="s">
        <v>1340</v>
      </c>
      <c r="P937">
        <v>5</v>
      </c>
      <c r="Q937" t="s">
        <v>1320</v>
      </c>
      <c r="R937">
        <v>1</v>
      </c>
      <c r="S937">
        <v>1</v>
      </c>
      <c r="T937">
        <v>649.15</v>
      </c>
      <c r="U937" t="s">
        <v>1228</v>
      </c>
      <c r="V937" t="s">
        <v>1338</v>
      </c>
      <c r="W937" t="s">
        <v>1512</v>
      </c>
      <c r="X937">
        <v>4</v>
      </c>
      <c r="Y937" t="s">
        <v>1320</v>
      </c>
      <c r="Z937">
        <v>519.32000000000005</v>
      </c>
      <c r="AA937" t="s">
        <v>1228</v>
      </c>
      <c r="AB937" t="s">
        <v>53</v>
      </c>
      <c r="AC937" t="s">
        <v>1231</v>
      </c>
      <c r="AD937">
        <v>101</v>
      </c>
      <c r="AE937" t="s">
        <v>1232</v>
      </c>
      <c r="AF937">
        <v>649.15</v>
      </c>
      <c r="AG937" s="136">
        <f t="shared" si="14"/>
        <v>64915</v>
      </c>
      <c r="AH937">
        <v>519.32000000000005</v>
      </c>
      <c r="AI937">
        <v>0</v>
      </c>
      <c r="AJ937">
        <v>0</v>
      </c>
      <c r="AK937">
        <v>0</v>
      </c>
      <c r="AL937">
        <v>0</v>
      </c>
    </row>
    <row r="938" spans="1:38">
      <c r="A938" t="s">
        <v>46</v>
      </c>
      <c r="B938" t="s">
        <v>47</v>
      </c>
      <c r="C938">
        <v>1000730</v>
      </c>
      <c r="D938" t="s">
        <v>1412</v>
      </c>
      <c r="E938">
        <v>6701270234</v>
      </c>
      <c r="F938">
        <v>10</v>
      </c>
      <c r="G938">
        <v>2002</v>
      </c>
      <c r="H938" t="s">
        <v>1415</v>
      </c>
      <c r="I938">
        <v>57</v>
      </c>
      <c r="J938" t="s">
        <v>1224</v>
      </c>
      <c r="K938" t="s">
        <v>1233</v>
      </c>
      <c r="L938">
        <v>570301003</v>
      </c>
      <c r="M938">
        <v>1066111</v>
      </c>
      <c r="N938" t="s">
        <v>1425</v>
      </c>
      <c r="O938" t="s">
        <v>1340</v>
      </c>
      <c r="P938" s="10">
        <v>6800</v>
      </c>
      <c r="Q938" t="s">
        <v>1320</v>
      </c>
      <c r="R938">
        <v>1</v>
      </c>
      <c r="S938">
        <v>1</v>
      </c>
      <c r="T938" s="10">
        <v>35292</v>
      </c>
      <c r="U938" t="s">
        <v>1228</v>
      </c>
      <c r="V938" t="s">
        <v>1463</v>
      </c>
      <c r="W938" t="s">
        <v>1518</v>
      </c>
      <c r="X938" s="10">
        <v>6800</v>
      </c>
      <c r="Y938" t="s">
        <v>1320</v>
      </c>
      <c r="Z938" s="10">
        <v>35292</v>
      </c>
      <c r="AA938" t="s">
        <v>1228</v>
      </c>
      <c r="AB938" t="s">
        <v>53</v>
      </c>
      <c r="AC938" t="s">
        <v>1231</v>
      </c>
      <c r="AD938">
        <v>101</v>
      </c>
      <c r="AE938" t="s">
        <v>1232</v>
      </c>
      <c r="AF938" s="10">
        <v>35292</v>
      </c>
      <c r="AG938" s="136">
        <f t="shared" si="14"/>
        <v>3529200</v>
      </c>
      <c r="AH938" s="10">
        <v>35292</v>
      </c>
      <c r="AI938">
        <v>0</v>
      </c>
      <c r="AJ938">
        <v>0</v>
      </c>
      <c r="AK938">
        <v>0</v>
      </c>
      <c r="AL938">
        <v>0</v>
      </c>
    </row>
    <row r="939" spans="1:38">
      <c r="A939" t="s">
        <v>46</v>
      </c>
      <c r="B939" t="s">
        <v>47</v>
      </c>
      <c r="C939">
        <v>1000730</v>
      </c>
      <c r="D939" t="s">
        <v>1412</v>
      </c>
      <c r="E939">
        <v>6701270423</v>
      </c>
      <c r="F939">
        <v>10</v>
      </c>
      <c r="G939">
        <v>2002</v>
      </c>
      <c r="H939" t="s">
        <v>1415</v>
      </c>
      <c r="I939">
        <v>57</v>
      </c>
      <c r="J939" t="s">
        <v>1224</v>
      </c>
      <c r="K939" t="s">
        <v>1317</v>
      </c>
      <c r="L939">
        <v>570301003</v>
      </c>
      <c r="M939">
        <v>1427216</v>
      </c>
      <c r="N939" t="s">
        <v>1416</v>
      </c>
      <c r="O939" t="s">
        <v>1340</v>
      </c>
      <c r="P939" s="10">
        <v>1275</v>
      </c>
      <c r="Q939" t="s">
        <v>1320</v>
      </c>
      <c r="R939">
        <v>1</v>
      </c>
      <c r="S939">
        <v>1</v>
      </c>
      <c r="T939" s="10">
        <v>13642.5</v>
      </c>
      <c r="U939" t="s">
        <v>1228</v>
      </c>
      <c r="V939" t="s">
        <v>1519</v>
      </c>
      <c r="W939" t="s">
        <v>1484</v>
      </c>
      <c r="X939" s="10">
        <v>1275</v>
      </c>
      <c r="Y939" t="s">
        <v>1320</v>
      </c>
      <c r="Z939" s="10">
        <v>13642.5</v>
      </c>
      <c r="AA939" t="s">
        <v>1228</v>
      </c>
      <c r="AB939" t="s">
        <v>53</v>
      </c>
      <c r="AC939" t="s">
        <v>1231</v>
      </c>
      <c r="AD939">
        <v>101</v>
      </c>
      <c r="AE939" t="s">
        <v>1232</v>
      </c>
      <c r="AF939" s="10">
        <v>13642.5</v>
      </c>
      <c r="AG939" s="136">
        <f t="shared" si="14"/>
        <v>1364250</v>
      </c>
      <c r="AH939" s="10">
        <v>13642.5</v>
      </c>
      <c r="AI939">
        <v>0</v>
      </c>
      <c r="AJ939">
        <v>0</v>
      </c>
      <c r="AK939">
        <v>0</v>
      </c>
      <c r="AL939">
        <v>0</v>
      </c>
    </row>
    <row r="940" spans="1:38">
      <c r="A940" t="s">
        <v>46</v>
      </c>
      <c r="B940" t="s">
        <v>47</v>
      </c>
      <c r="C940">
        <v>1000730</v>
      </c>
      <c r="D940" t="s">
        <v>1412</v>
      </c>
      <c r="E940">
        <v>6701270609</v>
      </c>
      <c r="F940">
        <v>10</v>
      </c>
      <c r="G940">
        <v>2002</v>
      </c>
      <c r="H940" t="s">
        <v>1415</v>
      </c>
      <c r="I940">
        <v>57</v>
      </c>
      <c r="J940" t="s">
        <v>1224</v>
      </c>
      <c r="K940" t="s">
        <v>1317</v>
      </c>
      <c r="L940">
        <v>570301003</v>
      </c>
      <c r="M940">
        <v>1427216</v>
      </c>
      <c r="N940" t="s">
        <v>1416</v>
      </c>
      <c r="O940" t="s">
        <v>1340</v>
      </c>
      <c r="P940">
        <v>850</v>
      </c>
      <c r="Q940" t="s">
        <v>1320</v>
      </c>
      <c r="R940">
        <v>1</v>
      </c>
      <c r="S940">
        <v>1</v>
      </c>
      <c r="T940" s="10">
        <v>9095</v>
      </c>
      <c r="U940" t="s">
        <v>1228</v>
      </c>
      <c r="V940" t="s">
        <v>1342</v>
      </c>
      <c r="W940" t="s">
        <v>1519</v>
      </c>
      <c r="X940">
        <v>850</v>
      </c>
      <c r="Y940" t="s">
        <v>1320</v>
      </c>
      <c r="Z940" s="10">
        <v>9095</v>
      </c>
      <c r="AA940" t="s">
        <v>1228</v>
      </c>
      <c r="AB940" t="s">
        <v>53</v>
      </c>
      <c r="AC940" t="s">
        <v>1231</v>
      </c>
      <c r="AD940">
        <v>101</v>
      </c>
      <c r="AE940" t="s">
        <v>1232</v>
      </c>
      <c r="AF940" s="10">
        <v>9095</v>
      </c>
      <c r="AG940" s="136">
        <f t="shared" si="14"/>
        <v>909500</v>
      </c>
      <c r="AH940" s="10">
        <v>9095</v>
      </c>
      <c r="AI940">
        <v>0</v>
      </c>
      <c r="AJ940">
        <v>0</v>
      </c>
      <c r="AK940">
        <v>0</v>
      </c>
      <c r="AL940">
        <v>0</v>
      </c>
    </row>
    <row r="941" spans="1:38">
      <c r="A941" t="s">
        <v>46</v>
      </c>
      <c r="B941" t="s">
        <v>47</v>
      </c>
      <c r="C941">
        <v>1000730</v>
      </c>
      <c r="D941" t="s">
        <v>1412</v>
      </c>
      <c r="E941">
        <v>6701271471</v>
      </c>
      <c r="F941">
        <v>10</v>
      </c>
      <c r="G941">
        <v>2002</v>
      </c>
      <c r="H941" t="s">
        <v>1415</v>
      </c>
      <c r="I941">
        <v>57</v>
      </c>
      <c r="J941" t="s">
        <v>1224</v>
      </c>
      <c r="K941" t="s">
        <v>1235</v>
      </c>
      <c r="L941">
        <v>570301003</v>
      </c>
      <c r="M941">
        <v>1206928</v>
      </c>
      <c r="N941" t="s">
        <v>389</v>
      </c>
      <c r="O941" t="s">
        <v>1339</v>
      </c>
      <c r="P941" s="10">
        <v>10580</v>
      </c>
      <c r="Q941" t="s">
        <v>1320</v>
      </c>
      <c r="R941">
        <v>1</v>
      </c>
      <c r="S941">
        <v>1</v>
      </c>
      <c r="T941" s="10">
        <v>34914</v>
      </c>
      <c r="U941" t="s">
        <v>1228</v>
      </c>
      <c r="V941" t="s">
        <v>1493</v>
      </c>
      <c r="W941" t="s">
        <v>1520</v>
      </c>
      <c r="X941" s="10">
        <v>10580</v>
      </c>
      <c r="Y941" t="s">
        <v>1320</v>
      </c>
      <c r="Z941" s="10">
        <v>34914</v>
      </c>
      <c r="AA941" t="s">
        <v>1228</v>
      </c>
      <c r="AB941" t="s">
        <v>53</v>
      </c>
      <c r="AC941" t="s">
        <v>1231</v>
      </c>
      <c r="AD941">
        <v>101</v>
      </c>
      <c r="AE941" t="s">
        <v>1232</v>
      </c>
      <c r="AF941" s="10">
        <v>34914</v>
      </c>
      <c r="AG941" s="136">
        <f t="shared" si="14"/>
        <v>3491400</v>
      </c>
      <c r="AH941" s="10">
        <v>34914</v>
      </c>
      <c r="AI941">
        <v>0</v>
      </c>
      <c r="AJ941">
        <v>0</v>
      </c>
      <c r="AK941">
        <v>0</v>
      </c>
      <c r="AL941">
        <v>0</v>
      </c>
    </row>
    <row r="942" spans="1:38">
      <c r="A942" t="s">
        <v>46</v>
      </c>
      <c r="B942" t="s">
        <v>47</v>
      </c>
      <c r="C942">
        <v>1000730</v>
      </c>
      <c r="D942" t="s">
        <v>1412</v>
      </c>
      <c r="E942">
        <v>6701273207</v>
      </c>
      <c r="F942">
        <v>10</v>
      </c>
      <c r="G942">
        <v>2002</v>
      </c>
      <c r="H942" t="s">
        <v>1434</v>
      </c>
      <c r="I942">
        <v>57</v>
      </c>
      <c r="J942" t="s">
        <v>1224</v>
      </c>
      <c r="K942" t="s">
        <v>1317</v>
      </c>
      <c r="L942">
        <v>570301003</v>
      </c>
      <c r="M942">
        <v>1090542</v>
      </c>
      <c r="N942" t="s">
        <v>1521</v>
      </c>
      <c r="O942" t="s">
        <v>1512</v>
      </c>
      <c r="P942">
        <v>20</v>
      </c>
      <c r="Q942" t="s">
        <v>1320</v>
      </c>
      <c r="R942">
        <v>1</v>
      </c>
      <c r="S942">
        <v>1</v>
      </c>
      <c r="T942" s="10">
        <v>12998.4</v>
      </c>
      <c r="U942" t="s">
        <v>1228</v>
      </c>
      <c r="V942" t="s">
        <v>1512</v>
      </c>
      <c r="W942" t="s">
        <v>1344</v>
      </c>
      <c r="X942">
        <v>20</v>
      </c>
      <c r="Y942" t="s">
        <v>1320</v>
      </c>
      <c r="Z942" s="10">
        <v>12998.4</v>
      </c>
      <c r="AA942" t="s">
        <v>1228</v>
      </c>
      <c r="AB942" t="s">
        <v>53</v>
      </c>
      <c r="AC942" t="s">
        <v>1231</v>
      </c>
      <c r="AD942">
        <v>101</v>
      </c>
      <c r="AE942" t="s">
        <v>1232</v>
      </c>
      <c r="AF942" s="10">
        <v>12998.4</v>
      </c>
      <c r="AG942" s="136">
        <f t="shared" si="14"/>
        <v>1299840</v>
      </c>
      <c r="AH942" s="10">
        <v>12998.4</v>
      </c>
      <c r="AI942">
        <v>0</v>
      </c>
      <c r="AJ942">
        <v>0</v>
      </c>
      <c r="AK942">
        <v>0</v>
      </c>
      <c r="AL942">
        <v>0</v>
      </c>
    </row>
    <row r="943" spans="1:38">
      <c r="A943" t="s">
        <v>46</v>
      </c>
      <c r="B943" t="s">
        <v>47</v>
      </c>
      <c r="C943">
        <v>1000730</v>
      </c>
      <c r="D943" t="s">
        <v>1412</v>
      </c>
      <c r="E943">
        <v>6701273207</v>
      </c>
      <c r="F943">
        <v>20</v>
      </c>
      <c r="G943">
        <v>2002</v>
      </c>
      <c r="H943" t="s">
        <v>1434</v>
      </c>
      <c r="I943">
        <v>57</v>
      </c>
      <c r="J943" t="s">
        <v>1224</v>
      </c>
      <c r="K943" t="s">
        <v>1317</v>
      </c>
      <c r="L943">
        <v>570301003</v>
      </c>
      <c r="M943">
        <v>1216226</v>
      </c>
      <c r="N943" t="s">
        <v>1421</v>
      </c>
      <c r="O943" t="s">
        <v>1512</v>
      </c>
      <c r="P943">
        <v>4</v>
      </c>
      <c r="Q943" t="s">
        <v>1320</v>
      </c>
      <c r="R943">
        <v>1</v>
      </c>
      <c r="S943">
        <v>1</v>
      </c>
      <c r="T943">
        <v>519.32000000000005</v>
      </c>
      <c r="U943" t="s">
        <v>1228</v>
      </c>
      <c r="V943" t="s">
        <v>1512</v>
      </c>
      <c r="W943" t="s">
        <v>1344</v>
      </c>
      <c r="X943">
        <v>4</v>
      </c>
      <c r="Y943" t="s">
        <v>1320</v>
      </c>
      <c r="Z943">
        <v>519.32000000000005</v>
      </c>
      <c r="AA943" t="s">
        <v>1228</v>
      </c>
      <c r="AB943" t="s">
        <v>53</v>
      </c>
      <c r="AC943" t="s">
        <v>1231</v>
      </c>
      <c r="AD943">
        <v>101</v>
      </c>
      <c r="AE943" t="s">
        <v>1232</v>
      </c>
      <c r="AF943">
        <v>519.32000000000005</v>
      </c>
      <c r="AG943" s="136">
        <f t="shared" si="14"/>
        <v>51932.000000000007</v>
      </c>
      <c r="AH943">
        <v>519.32000000000005</v>
      </c>
      <c r="AI943">
        <v>0</v>
      </c>
      <c r="AJ943">
        <v>0</v>
      </c>
      <c r="AK943">
        <v>0</v>
      </c>
      <c r="AL943">
        <v>0</v>
      </c>
    </row>
    <row r="944" spans="1:38">
      <c r="A944" t="s">
        <v>46</v>
      </c>
      <c r="B944" t="s">
        <v>47</v>
      </c>
      <c r="C944">
        <v>1000730</v>
      </c>
      <c r="D944" t="s">
        <v>1412</v>
      </c>
      <c r="E944">
        <v>6701275088</v>
      </c>
      <c r="F944">
        <v>10</v>
      </c>
      <c r="G944">
        <v>2002</v>
      </c>
      <c r="H944" t="s">
        <v>1415</v>
      </c>
      <c r="I944">
        <v>57</v>
      </c>
      <c r="J944" t="s">
        <v>1224</v>
      </c>
      <c r="K944" t="s">
        <v>1233</v>
      </c>
      <c r="L944">
        <v>570301003</v>
      </c>
      <c r="M944">
        <v>1066111</v>
      </c>
      <c r="N944" t="s">
        <v>1425</v>
      </c>
      <c r="O944" t="s">
        <v>1341</v>
      </c>
      <c r="P944" s="10">
        <v>1870</v>
      </c>
      <c r="Q944" t="s">
        <v>1320</v>
      </c>
      <c r="R944">
        <v>1</v>
      </c>
      <c r="S944">
        <v>1</v>
      </c>
      <c r="T944" s="10">
        <v>9798.7999999999993</v>
      </c>
      <c r="U944" t="s">
        <v>1228</v>
      </c>
      <c r="V944" t="s">
        <v>1467</v>
      </c>
      <c r="W944" t="s">
        <v>1344</v>
      </c>
      <c r="X944" s="10">
        <v>1870</v>
      </c>
      <c r="Y944" t="s">
        <v>1320</v>
      </c>
      <c r="Z944" s="10">
        <v>9798.7999999999993</v>
      </c>
      <c r="AA944" t="s">
        <v>1228</v>
      </c>
      <c r="AB944" t="s">
        <v>53</v>
      </c>
      <c r="AC944" t="s">
        <v>1231</v>
      </c>
      <c r="AD944">
        <v>101</v>
      </c>
      <c r="AE944" t="s">
        <v>1232</v>
      </c>
      <c r="AF944" s="10">
        <v>9798.7999999999993</v>
      </c>
      <c r="AG944" s="136">
        <f t="shared" si="14"/>
        <v>979879.99999999988</v>
      </c>
      <c r="AH944" s="10">
        <v>9798.7999999999993</v>
      </c>
      <c r="AI944">
        <v>0</v>
      </c>
      <c r="AJ944">
        <v>0</v>
      </c>
      <c r="AK944">
        <v>0</v>
      </c>
      <c r="AL944">
        <v>0</v>
      </c>
    </row>
    <row r="945" spans="1:38">
      <c r="A945" t="s">
        <v>46</v>
      </c>
      <c r="B945" t="s">
        <v>47</v>
      </c>
      <c r="C945">
        <v>1000730</v>
      </c>
      <c r="D945" t="s">
        <v>1412</v>
      </c>
      <c r="E945">
        <v>6701275089</v>
      </c>
      <c r="F945">
        <v>10</v>
      </c>
      <c r="G945">
        <v>2002</v>
      </c>
      <c r="H945" t="s">
        <v>1415</v>
      </c>
      <c r="I945">
        <v>57</v>
      </c>
      <c r="J945" t="s">
        <v>1224</v>
      </c>
      <c r="K945" t="s">
        <v>1317</v>
      </c>
      <c r="L945">
        <v>570301003</v>
      </c>
      <c r="M945">
        <v>1216226</v>
      </c>
      <c r="N945" t="s">
        <v>1421</v>
      </c>
      <c r="O945" t="s">
        <v>1341</v>
      </c>
      <c r="P945">
        <v>104</v>
      </c>
      <c r="Q945" t="s">
        <v>1320</v>
      </c>
      <c r="R945">
        <v>1</v>
      </c>
      <c r="S945">
        <v>1</v>
      </c>
      <c r="T945" s="10">
        <v>13502.32</v>
      </c>
      <c r="U945" t="s">
        <v>1228</v>
      </c>
      <c r="V945" t="s">
        <v>1463</v>
      </c>
      <c r="W945" t="s">
        <v>1343</v>
      </c>
      <c r="X945">
        <v>104</v>
      </c>
      <c r="Y945" t="s">
        <v>1320</v>
      </c>
      <c r="Z945" s="10">
        <v>13502.32</v>
      </c>
      <c r="AA945" t="s">
        <v>1228</v>
      </c>
      <c r="AB945" t="s">
        <v>53</v>
      </c>
      <c r="AC945" t="s">
        <v>1231</v>
      </c>
      <c r="AD945">
        <v>101</v>
      </c>
      <c r="AE945" t="s">
        <v>1232</v>
      </c>
      <c r="AF945" s="10">
        <v>13502.32</v>
      </c>
      <c r="AG945" s="136">
        <f t="shared" si="14"/>
        <v>1350232</v>
      </c>
      <c r="AH945" s="10">
        <v>13502.32</v>
      </c>
      <c r="AI945">
        <v>0</v>
      </c>
      <c r="AJ945">
        <v>0</v>
      </c>
      <c r="AK945">
        <v>0</v>
      </c>
      <c r="AL945">
        <v>0</v>
      </c>
    </row>
    <row r="946" spans="1:38">
      <c r="A946" t="s">
        <v>46</v>
      </c>
      <c r="B946" t="s">
        <v>47</v>
      </c>
      <c r="C946">
        <v>1000730</v>
      </c>
      <c r="D946" t="s">
        <v>1412</v>
      </c>
      <c r="E946">
        <v>6701275822</v>
      </c>
      <c r="F946">
        <v>10</v>
      </c>
      <c r="G946">
        <v>2002</v>
      </c>
      <c r="H946" t="s">
        <v>1415</v>
      </c>
      <c r="I946">
        <v>57</v>
      </c>
      <c r="J946" t="s">
        <v>1224</v>
      </c>
      <c r="K946" t="s">
        <v>1233</v>
      </c>
      <c r="L946">
        <v>570301003</v>
      </c>
      <c r="M946">
        <v>1066111</v>
      </c>
      <c r="N946" t="s">
        <v>1425</v>
      </c>
      <c r="O946" t="s">
        <v>1341</v>
      </c>
      <c r="P946">
        <v>170</v>
      </c>
      <c r="Q946" t="s">
        <v>1320</v>
      </c>
      <c r="R946">
        <v>1</v>
      </c>
      <c r="S946">
        <v>1</v>
      </c>
      <c r="T946">
        <v>890.8</v>
      </c>
      <c r="U946" t="s">
        <v>1228</v>
      </c>
      <c r="V946" t="s">
        <v>1463</v>
      </c>
      <c r="W946" t="s">
        <v>1343</v>
      </c>
      <c r="X946">
        <v>170</v>
      </c>
      <c r="Y946" t="s">
        <v>1320</v>
      </c>
      <c r="Z946">
        <v>890.8</v>
      </c>
      <c r="AA946" t="s">
        <v>1228</v>
      </c>
      <c r="AB946" t="s">
        <v>53</v>
      </c>
      <c r="AC946" t="s">
        <v>1231</v>
      </c>
      <c r="AD946">
        <v>101</v>
      </c>
      <c r="AE946" t="s">
        <v>1232</v>
      </c>
      <c r="AF946">
        <v>890.8</v>
      </c>
      <c r="AG946" s="136">
        <f t="shared" si="14"/>
        <v>89080</v>
      </c>
      <c r="AH946">
        <v>890.8</v>
      </c>
      <c r="AI946">
        <v>0</v>
      </c>
      <c r="AJ946">
        <v>0</v>
      </c>
      <c r="AK946">
        <v>0</v>
      </c>
      <c r="AL946">
        <v>0</v>
      </c>
    </row>
    <row r="947" spans="1:38">
      <c r="A947" t="s">
        <v>46</v>
      </c>
      <c r="B947" t="s">
        <v>47</v>
      </c>
      <c r="C947">
        <v>1000730</v>
      </c>
      <c r="D947" t="s">
        <v>1412</v>
      </c>
      <c r="E947">
        <v>6701275998</v>
      </c>
      <c r="F947">
        <v>10</v>
      </c>
      <c r="G947">
        <v>2002</v>
      </c>
      <c r="H947" t="s">
        <v>1496</v>
      </c>
      <c r="I947">
        <v>57</v>
      </c>
      <c r="J947" t="s">
        <v>1224</v>
      </c>
      <c r="K947" t="s">
        <v>1317</v>
      </c>
      <c r="L947">
        <v>570301003</v>
      </c>
      <c r="M947">
        <v>1427216</v>
      </c>
      <c r="N947" t="s">
        <v>1416</v>
      </c>
      <c r="O947" t="s">
        <v>1519</v>
      </c>
      <c r="P947">
        <v>1</v>
      </c>
      <c r="Q947" t="s">
        <v>1320</v>
      </c>
      <c r="R947">
        <v>1</v>
      </c>
      <c r="S947">
        <v>1</v>
      </c>
      <c r="T947">
        <v>882.3</v>
      </c>
      <c r="U947" t="s">
        <v>1228</v>
      </c>
      <c r="V947" t="s">
        <v>1518</v>
      </c>
      <c r="W947" t="s">
        <v>1347</v>
      </c>
      <c r="X947">
        <v>1</v>
      </c>
      <c r="Y947" t="s">
        <v>1320</v>
      </c>
      <c r="Z947">
        <v>882.3</v>
      </c>
      <c r="AA947" t="s">
        <v>1228</v>
      </c>
      <c r="AB947" t="s">
        <v>53</v>
      </c>
      <c r="AC947" t="s">
        <v>1231</v>
      </c>
      <c r="AD947">
        <v>101</v>
      </c>
      <c r="AE947" t="s">
        <v>1232</v>
      </c>
      <c r="AF947">
        <v>882.3</v>
      </c>
      <c r="AG947" s="136">
        <f t="shared" si="14"/>
        <v>88230</v>
      </c>
      <c r="AH947">
        <v>882.3</v>
      </c>
      <c r="AI947">
        <v>0</v>
      </c>
      <c r="AJ947">
        <v>0</v>
      </c>
      <c r="AK947">
        <v>0</v>
      </c>
      <c r="AL947">
        <v>0</v>
      </c>
    </row>
    <row r="948" spans="1:38">
      <c r="A948" t="s">
        <v>46</v>
      </c>
      <c r="B948" t="s">
        <v>47</v>
      </c>
      <c r="C948">
        <v>1000730</v>
      </c>
      <c r="D948" t="s">
        <v>1412</v>
      </c>
      <c r="E948">
        <v>6701277034</v>
      </c>
      <c r="F948">
        <v>10</v>
      </c>
      <c r="G948">
        <v>2002</v>
      </c>
      <c r="H948" t="s">
        <v>1415</v>
      </c>
      <c r="I948">
        <v>57</v>
      </c>
      <c r="J948" t="s">
        <v>1224</v>
      </c>
      <c r="K948" t="s">
        <v>1317</v>
      </c>
      <c r="L948">
        <v>570301003</v>
      </c>
      <c r="M948">
        <v>919901</v>
      </c>
      <c r="N948" t="s">
        <v>1469</v>
      </c>
      <c r="O948" t="s">
        <v>1518</v>
      </c>
      <c r="P948" s="10">
        <v>1056</v>
      </c>
      <c r="Q948" t="s">
        <v>1320</v>
      </c>
      <c r="R948">
        <v>1</v>
      </c>
      <c r="S948">
        <v>1</v>
      </c>
      <c r="T948" s="10">
        <v>5786.88</v>
      </c>
      <c r="U948" t="s">
        <v>1228</v>
      </c>
      <c r="V948" t="s">
        <v>1357</v>
      </c>
      <c r="W948" t="s">
        <v>1344</v>
      </c>
      <c r="X948" s="10">
        <v>1056</v>
      </c>
      <c r="Y948" t="s">
        <v>1320</v>
      </c>
      <c r="Z948" s="10">
        <v>5786.88</v>
      </c>
      <c r="AA948" t="s">
        <v>1228</v>
      </c>
      <c r="AB948" t="s">
        <v>53</v>
      </c>
      <c r="AC948" t="s">
        <v>1231</v>
      </c>
      <c r="AD948">
        <v>101</v>
      </c>
      <c r="AE948" t="s">
        <v>1232</v>
      </c>
      <c r="AF948" s="10">
        <v>5786.88</v>
      </c>
      <c r="AG948" s="136">
        <f t="shared" si="14"/>
        <v>578688</v>
      </c>
      <c r="AH948" s="10">
        <v>5786.88</v>
      </c>
      <c r="AI948">
        <v>0</v>
      </c>
      <c r="AJ948">
        <v>0</v>
      </c>
      <c r="AK948">
        <v>0</v>
      </c>
      <c r="AL948">
        <v>0</v>
      </c>
    </row>
    <row r="949" spans="1:38">
      <c r="A949" t="s">
        <v>46</v>
      </c>
      <c r="B949" t="s">
        <v>47</v>
      </c>
      <c r="C949">
        <v>1000730</v>
      </c>
      <c r="D949" t="s">
        <v>1412</v>
      </c>
      <c r="E949">
        <v>6701281767</v>
      </c>
      <c r="F949">
        <v>10</v>
      </c>
      <c r="G949">
        <v>2002</v>
      </c>
      <c r="H949" t="s">
        <v>1316</v>
      </c>
      <c r="I949">
        <v>43</v>
      </c>
      <c r="J949" t="s">
        <v>1224</v>
      </c>
      <c r="K949" t="s">
        <v>1505</v>
      </c>
      <c r="L949">
        <v>430201002</v>
      </c>
      <c r="M949">
        <v>1485803</v>
      </c>
      <c r="N949" t="s">
        <v>1508</v>
      </c>
      <c r="O949" t="s">
        <v>1522</v>
      </c>
      <c r="P949">
        <v>85</v>
      </c>
      <c r="Q949" t="s">
        <v>1320</v>
      </c>
      <c r="R949">
        <v>1</v>
      </c>
      <c r="S949">
        <v>1</v>
      </c>
      <c r="T949">
        <v>532.1</v>
      </c>
      <c r="U949" t="s">
        <v>1228</v>
      </c>
      <c r="V949" t="s">
        <v>1347</v>
      </c>
      <c r="W949" t="s">
        <v>1484</v>
      </c>
      <c r="X949">
        <v>85</v>
      </c>
      <c r="Y949" t="s">
        <v>1320</v>
      </c>
      <c r="Z949">
        <v>532.1</v>
      </c>
      <c r="AA949" t="s">
        <v>1228</v>
      </c>
      <c r="AB949" t="s">
        <v>53</v>
      </c>
      <c r="AC949" t="s">
        <v>1231</v>
      </c>
      <c r="AD949">
        <v>101</v>
      </c>
      <c r="AE949" t="s">
        <v>1232</v>
      </c>
      <c r="AF949">
        <v>532.1</v>
      </c>
      <c r="AG949" s="136">
        <f t="shared" si="14"/>
        <v>53210</v>
      </c>
      <c r="AH949">
        <v>532.1</v>
      </c>
      <c r="AI949">
        <v>0</v>
      </c>
      <c r="AJ949">
        <v>0</v>
      </c>
      <c r="AK949">
        <v>0</v>
      </c>
      <c r="AL949">
        <v>0</v>
      </c>
    </row>
    <row r="950" spans="1:38">
      <c r="A950" t="s">
        <v>46</v>
      </c>
      <c r="B950" t="s">
        <v>47</v>
      </c>
      <c r="C950">
        <v>1000730</v>
      </c>
      <c r="D950" t="s">
        <v>1412</v>
      </c>
      <c r="E950">
        <v>6701281767</v>
      </c>
      <c r="F950">
        <v>20</v>
      </c>
      <c r="G950">
        <v>2002</v>
      </c>
      <c r="H950" t="s">
        <v>1316</v>
      </c>
      <c r="I950">
        <v>43</v>
      </c>
      <c r="J950" t="s">
        <v>1224</v>
      </c>
      <c r="K950" t="s">
        <v>1505</v>
      </c>
      <c r="L950">
        <v>430201002</v>
      </c>
      <c r="M950">
        <v>1485802</v>
      </c>
      <c r="N950" t="s">
        <v>1509</v>
      </c>
      <c r="O950" t="s">
        <v>1522</v>
      </c>
      <c r="P950">
        <v>110</v>
      </c>
      <c r="Q950" t="s">
        <v>1320</v>
      </c>
      <c r="R950">
        <v>1</v>
      </c>
      <c r="S950">
        <v>1</v>
      </c>
      <c r="T950">
        <v>561</v>
      </c>
      <c r="U950" t="s">
        <v>1228</v>
      </c>
      <c r="V950" t="s">
        <v>1347</v>
      </c>
      <c r="W950" t="s">
        <v>1370</v>
      </c>
      <c r="X950">
        <v>110</v>
      </c>
      <c r="Y950" t="s">
        <v>1320</v>
      </c>
      <c r="Z950">
        <v>561</v>
      </c>
      <c r="AA950" t="s">
        <v>1228</v>
      </c>
      <c r="AB950" t="s">
        <v>53</v>
      </c>
      <c r="AC950" t="s">
        <v>1231</v>
      </c>
      <c r="AD950">
        <v>101</v>
      </c>
      <c r="AE950" t="s">
        <v>1232</v>
      </c>
      <c r="AF950">
        <v>561</v>
      </c>
      <c r="AG950" s="136">
        <f t="shared" si="14"/>
        <v>56100</v>
      </c>
      <c r="AH950">
        <v>561</v>
      </c>
      <c r="AI950">
        <v>0</v>
      </c>
      <c r="AJ950">
        <v>0</v>
      </c>
      <c r="AK950">
        <v>0</v>
      </c>
      <c r="AL950">
        <v>0</v>
      </c>
    </row>
    <row r="951" spans="1:38">
      <c r="A951" t="s">
        <v>46</v>
      </c>
      <c r="B951" t="s">
        <v>47</v>
      </c>
      <c r="C951">
        <v>1000730</v>
      </c>
      <c r="D951" t="s">
        <v>1412</v>
      </c>
      <c r="E951">
        <v>6701281767</v>
      </c>
      <c r="F951">
        <v>30</v>
      </c>
      <c r="G951">
        <v>2002</v>
      </c>
      <c r="H951" t="s">
        <v>1316</v>
      </c>
      <c r="I951">
        <v>43</v>
      </c>
      <c r="J951" t="s">
        <v>1224</v>
      </c>
      <c r="K951" t="s">
        <v>1505</v>
      </c>
      <c r="L951">
        <v>430201002</v>
      </c>
      <c r="M951">
        <v>1485801</v>
      </c>
      <c r="N951" t="s">
        <v>1523</v>
      </c>
      <c r="O951" t="s">
        <v>1522</v>
      </c>
      <c r="P951">
        <v>150</v>
      </c>
      <c r="Q951" t="s">
        <v>1320</v>
      </c>
      <c r="R951">
        <v>1</v>
      </c>
      <c r="S951">
        <v>1</v>
      </c>
      <c r="T951">
        <v>567</v>
      </c>
      <c r="U951" t="s">
        <v>1228</v>
      </c>
      <c r="V951" t="s">
        <v>1347</v>
      </c>
      <c r="W951" t="s">
        <v>1370</v>
      </c>
      <c r="X951">
        <v>150</v>
      </c>
      <c r="Y951" t="s">
        <v>1320</v>
      </c>
      <c r="Z951">
        <v>567</v>
      </c>
      <c r="AA951" t="s">
        <v>1228</v>
      </c>
      <c r="AB951" t="s">
        <v>53</v>
      </c>
      <c r="AC951" t="s">
        <v>1231</v>
      </c>
      <c r="AD951">
        <v>101</v>
      </c>
      <c r="AE951" t="s">
        <v>1232</v>
      </c>
      <c r="AF951">
        <v>567</v>
      </c>
      <c r="AG951" s="136">
        <f t="shared" si="14"/>
        <v>56700</v>
      </c>
      <c r="AH951">
        <v>567</v>
      </c>
      <c r="AI951">
        <v>0</v>
      </c>
      <c r="AJ951">
        <v>0</v>
      </c>
      <c r="AK951">
        <v>0</v>
      </c>
      <c r="AL951">
        <v>0</v>
      </c>
    </row>
    <row r="952" spans="1:38">
      <c r="A952" t="s">
        <v>46</v>
      </c>
      <c r="B952" t="s">
        <v>47</v>
      </c>
      <c r="C952">
        <v>1000730</v>
      </c>
      <c r="D952" t="s">
        <v>1412</v>
      </c>
      <c r="E952">
        <v>6701285182</v>
      </c>
      <c r="F952">
        <v>10</v>
      </c>
      <c r="G952">
        <v>2002</v>
      </c>
      <c r="H952" t="s">
        <v>1453</v>
      </c>
      <c r="I952">
        <v>57</v>
      </c>
      <c r="J952" t="s">
        <v>1224</v>
      </c>
      <c r="K952" t="s">
        <v>1317</v>
      </c>
      <c r="L952">
        <v>570301001</v>
      </c>
      <c r="M952">
        <v>1108010</v>
      </c>
      <c r="N952" t="s">
        <v>1494</v>
      </c>
      <c r="O952" t="s">
        <v>1346</v>
      </c>
      <c r="P952" s="10">
        <v>1000</v>
      </c>
      <c r="Q952" t="s">
        <v>1320</v>
      </c>
      <c r="R952">
        <v>1</v>
      </c>
      <c r="S952">
        <v>1</v>
      </c>
      <c r="T952" s="10">
        <v>15500</v>
      </c>
      <c r="U952" t="s">
        <v>1228</v>
      </c>
      <c r="V952" t="s">
        <v>1524</v>
      </c>
      <c r="W952" t="s">
        <v>1348</v>
      </c>
      <c r="X952" s="10">
        <v>1000</v>
      </c>
      <c r="Y952" t="s">
        <v>1320</v>
      </c>
      <c r="Z952" s="10">
        <v>15500</v>
      </c>
      <c r="AA952" t="s">
        <v>1228</v>
      </c>
      <c r="AB952" t="s">
        <v>53</v>
      </c>
      <c r="AC952" t="s">
        <v>1231</v>
      </c>
      <c r="AD952">
        <v>101</v>
      </c>
      <c r="AE952" t="s">
        <v>1232</v>
      </c>
      <c r="AF952" s="10">
        <v>15500</v>
      </c>
      <c r="AG952" s="136">
        <f t="shared" si="14"/>
        <v>1550000</v>
      </c>
      <c r="AH952" s="10">
        <v>15500</v>
      </c>
      <c r="AI952">
        <v>0</v>
      </c>
      <c r="AJ952">
        <v>0</v>
      </c>
      <c r="AK952">
        <v>0</v>
      </c>
      <c r="AL952">
        <v>0</v>
      </c>
    </row>
    <row r="953" spans="1:38">
      <c r="A953" t="s">
        <v>46</v>
      </c>
      <c r="B953" t="s">
        <v>47</v>
      </c>
      <c r="C953">
        <v>1000730</v>
      </c>
      <c r="D953" t="s">
        <v>1412</v>
      </c>
      <c r="E953">
        <v>6701286939</v>
      </c>
      <c r="F953">
        <v>10</v>
      </c>
      <c r="G953">
        <v>2002</v>
      </c>
      <c r="H953" t="s">
        <v>1415</v>
      </c>
      <c r="I953">
        <v>57</v>
      </c>
      <c r="J953" t="s">
        <v>1224</v>
      </c>
      <c r="K953" t="s">
        <v>1233</v>
      </c>
      <c r="L953">
        <v>570301003</v>
      </c>
      <c r="M953">
        <v>1066111</v>
      </c>
      <c r="N953" t="s">
        <v>1425</v>
      </c>
      <c r="O953" t="s">
        <v>1484</v>
      </c>
      <c r="P953" s="10">
        <v>1275</v>
      </c>
      <c r="Q953" t="s">
        <v>1320</v>
      </c>
      <c r="R953">
        <v>1</v>
      </c>
      <c r="S953">
        <v>1</v>
      </c>
      <c r="T953" s="10">
        <v>13362</v>
      </c>
      <c r="U953" t="s">
        <v>1228</v>
      </c>
      <c r="V953" t="s">
        <v>1353</v>
      </c>
      <c r="W953" t="s">
        <v>1354</v>
      </c>
      <c r="X953" s="10">
        <v>1275</v>
      </c>
      <c r="Y953" t="s">
        <v>1320</v>
      </c>
      <c r="Z953" s="10">
        <v>13362</v>
      </c>
      <c r="AA953" t="s">
        <v>1228</v>
      </c>
      <c r="AB953" t="s">
        <v>53</v>
      </c>
      <c r="AC953" t="s">
        <v>1231</v>
      </c>
      <c r="AD953">
        <v>101</v>
      </c>
      <c r="AE953" t="s">
        <v>1232</v>
      </c>
      <c r="AF953" s="10">
        <v>13362</v>
      </c>
      <c r="AG953" s="136">
        <f t="shared" si="14"/>
        <v>1336200</v>
      </c>
      <c r="AH953" s="10">
        <v>13362</v>
      </c>
      <c r="AI953">
        <v>0</v>
      </c>
      <c r="AJ953">
        <v>0</v>
      </c>
      <c r="AK953">
        <v>0</v>
      </c>
      <c r="AL953">
        <v>0</v>
      </c>
    </row>
    <row r="954" spans="1:38">
      <c r="A954" t="s">
        <v>46</v>
      </c>
      <c r="B954" t="s">
        <v>47</v>
      </c>
      <c r="C954">
        <v>1000730</v>
      </c>
      <c r="D954" t="s">
        <v>1412</v>
      </c>
      <c r="E954">
        <v>6701287153</v>
      </c>
      <c r="F954">
        <v>10</v>
      </c>
      <c r="G954">
        <v>2002</v>
      </c>
      <c r="H954" t="s">
        <v>1415</v>
      </c>
      <c r="I954">
        <v>57</v>
      </c>
      <c r="J954" t="s">
        <v>1224</v>
      </c>
      <c r="K954" t="s">
        <v>1233</v>
      </c>
      <c r="L954">
        <v>570301003</v>
      </c>
      <c r="M954">
        <v>1066111</v>
      </c>
      <c r="N954" t="s">
        <v>1425</v>
      </c>
      <c r="O954" t="s">
        <v>1352</v>
      </c>
      <c r="P954" s="10">
        <v>1275</v>
      </c>
      <c r="Q954" t="s">
        <v>1320</v>
      </c>
      <c r="R954">
        <v>1</v>
      </c>
      <c r="S954">
        <v>1</v>
      </c>
      <c r="T954" s="10">
        <v>13362</v>
      </c>
      <c r="U954" t="s">
        <v>1228</v>
      </c>
      <c r="V954" t="s">
        <v>1364</v>
      </c>
      <c r="W954" t="s">
        <v>1354</v>
      </c>
      <c r="X954" s="10">
        <v>1275</v>
      </c>
      <c r="Y954" t="s">
        <v>1320</v>
      </c>
      <c r="Z954" s="10">
        <v>13362</v>
      </c>
      <c r="AA954" t="s">
        <v>1228</v>
      </c>
      <c r="AB954" t="s">
        <v>53</v>
      </c>
      <c r="AC954" t="s">
        <v>1231</v>
      </c>
      <c r="AD954">
        <v>101</v>
      </c>
      <c r="AE954" t="s">
        <v>1232</v>
      </c>
      <c r="AF954" s="10">
        <v>13362</v>
      </c>
      <c r="AG954" s="136">
        <f t="shared" si="14"/>
        <v>1336200</v>
      </c>
      <c r="AH954" s="10">
        <v>13362</v>
      </c>
      <c r="AI954">
        <v>0</v>
      </c>
      <c r="AJ954">
        <v>0</v>
      </c>
      <c r="AK954">
        <v>0</v>
      </c>
      <c r="AL954">
        <v>0</v>
      </c>
    </row>
    <row r="955" spans="1:38">
      <c r="A955" t="s">
        <v>46</v>
      </c>
      <c r="B955" t="s">
        <v>47</v>
      </c>
      <c r="C955">
        <v>1000730</v>
      </c>
      <c r="D955" t="s">
        <v>1412</v>
      </c>
      <c r="E955">
        <v>6701288472</v>
      </c>
      <c r="F955">
        <v>10</v>
      </c>
      <c r="G955">
        <v>2002</v>
      </c>
      <c r="H955" t="s">
        <v>1496</v>
      </c>
      <c r="I955">
        <v>57</v>
      </c>
      <c r="J955" t="s">
        <v>1224</v>
      </c>
      <c r="K955" t="s">
        <v>1317</v>
      </c>
      <c r="L955">
        <v>570301003</v>
      </c>
      <c r="M955">
        <v>1052265</v>
      </c>
      <c r="N955" t="s">
        <v>1432</v>
      </c>
      <c r="O955" t="s">
        <v>1349</v>
      </c>
      <c r="P955" s="10">
        <v>4100</v>
      </c>
      <c r="Q955" t="s">
        <v>1320</v>
      </c>
      <c r="R955">
        <v>1</v>
      </c>
      <c r="S955">
        <v>1</v>
      </c>
      <c r="T955" s="10">
        <v>30791</v>
      </c>
      <c r="U955" t="s">
        <v>1228</v>
      </c>
      <c r="V955" t="s">
        <v>1348</v>
      </c>
      <c r="W955" t="s">
        <v>1513</v>
      </c>
      <c r="X955" s="10">
        <v>4100</v>
      </c>
      <c r="Y955" t="s">
        <v>1320</v>
      </c>
      <c r="Z955" s="10">
        <v>30791</v>
      </c>
      <c r="AA955" t="s">
        <v>1228</v>
      </c>
      <c r="AB955" t="s">
        <v>53</v>
      </c>
      <c r="AC955" t="s">
        <v>1231</v>
      </c>
      <c r="AD955">
        <v>101</v>
      </c>
      <c r="AE955" t="s">
        <v>1232</v>
      </c>
      <c r="AF955" s="10">
        <v>30791</v>
      </c>
      <c r="AG955" s="136">
        <f t="shared" si="14"/>
        <v>3079100</v>
      </c>
      <c r="AH955" s="10">
        <v>30791</v>
      </c>
      <c r="AI955">
        <v>0</v>
      </c>
      <c r="AJ955">
        <v>0</v>
      </c>
      <c r="AK955">
        <v>0</v>
      </c>
      <c r="AL955">
        <v>0</v>
      </c>
    </row>
    <row r="956" spans="1:38">
      <c r="A956" t="s">
        <v>46</v>
      </c>
      <c r="B956" t="s">
        <v>47</v>
      </c>
      <c r="C956">
        <v>1000730</v>
      </c>
      <c r="D956" t="s">
        <v>1412</v>
      </c>
      <c r="E956">
        <v>6701288689</v>
      </c>
      <c r="F956">
        <v>10</v>
      </c>
      <c r="G956">
        <v>2002</v>
      </c>
      <c r="H956" t="s">
        <v>1415</v>
      </c>
      <c r="I956">
        <v>57</v>
      </c>
      <c r="J956" t="s">
        <v>1224</v>
      </c>
      <c r="K956" t="s">
        <v>1233</v>
      </c>
      <c r="L956">
        <v>570301003</v>
      </c>
      <c r="M956">
        <v>1066111</v>
      </c>
      <c r="N956" t="s">
        <v>1425</v>
      </c>
      <c r="O956" t="s">
        <v>1349</v>
      </c>
      <c r="P956">
        <v>43</v>
      </c>
      <c r="Q956" t="s">
        <v>1320</v>
      </c>
      <c r="R956">
        <v>1</v>
      </c>
      <c r="S956">
        <v>1</v>
      </c>
      <c r="T956" s="10">
        <v>38304.400000000001</v>
      </c>
      <c r="U956" t="s">
        <v>1228</v>
      </c>
      <c r="V956" t="s">
        <v>1410</v>
      </c>
      <c r="W956" t="s">
        <v>1378</v>
      </c>
      <c r="X956">
        <v>43</v>
      </c>
      <c r="Y956" t="s">
        <v>1320</v>
      </c>
      <c r="Z956" s="10">
        <v>38304.400000000001</v>
      </c>
      <c r="AA956" t="s">
        <v>1228</v>
      </c>
      <c r="AB956" t="s">
        <v>53</v>
      </c>
      <c r="AC956" t="s">
        <v>1231</v>
      </c>
      <c r="AD956">
        <v>101</v>
      </c>
      <c r="AE956" t="s">
        <v>1232</v>
      </c>
      <c r="AF956" s="10">
        <v>38304.400000000001</v>
      </c>
      <c r="AG956" s="136">
        <f t="shared" si="14"/>
        <v>3830440</v>
      </c>
      <c r="AH956" s="10">
        <v>38304.400000000001</v>
      </c>
      <c r="AI956">
        <v>0</v>
      </c>
      <c r="AJ956">
        <v>0</v>
      </c>
      <c r="AK956">
        <v>0</v>
      </c>
      <c r="AL956">
        <v>0</v>
      </c>
    </row>
    <row r="957" spans="1:38">
      <c r="A957" t="s">
        <v>46</v>
      </c>
      <c r="B957" t="s">
        <v>47</v>
      </c>
      <c r="C957">
        <v>1000730</v>
      </c>
      <c r="D957" t="s">
        <v>1412</v>
      </c>
      <c r="E957">
        <v>6701289045</v>
      </c>
      <c r="F957">
        <v>10</v>
      </c>
      <c r="G957">
        <v>2002</v>
      </c>
      <c r="H957" t="s">
        <v>1525</v>
      </c>
      <c r="I957">
        <v>57</v>
      </c>
      <c r="J957" t="s">
        <v>1224</v>
      </c>
      <c r="K957" t="s">
        <v>1233</v>
      </c>
      <c r="L957">
        <v>570301003</v>
      </c>
      <c r="M957">
        <v>1066111</v>
      </c>
      <c r="N957" t="s">
        <v>1425</v>
      </c>
      <c r="O957" t="s">
        <v>1349</v>
      </c>
      <c r="P957">
        <v>170</v>
      </c>
      <c r="Q957" t="s">
        <v>1320</v>
      </c>
      <c r="R957">
        <v>1</v>
      </c>
      <c r="S957">
        <v>1</v>
      </c>
      <c r="T957" s="10">
        <v>1781.6</v>
      </c>
      <c r="U957" t="s">
        <v>1228</v>
      </c>
      <c r="V957" t="s">
        <v>1348</v>
      </c>
      <c r="W957" t="s">
        <v>1526</v>
      </c>
      <c r="X957">
        <v>170</v>
      </c>
      <c r="Y957" t="s">
        <v>1320</v>
      </c>
      <c r="Z957" s="10">
        <v>1781.6</v>
      </c>
      <c r="AA957" t="s">
        <v>1228</v>
      </c>
      <c r="AB957" t="s">
        <v>53</v>
      </c>
      <c r="AC957" t="s">
        <v>1231</v>
      </c>
      <c r="AD957">
        <v>101</v>
      </c>
      <c r="AE957" t="s">
        <v>1232</v>
      </c>
      <c r="AF957" s="10">
        <v>1781.6</v>
      </c>
      <c r="AG957" s="136">
        <f t="shared" si="14"/>
        <v>178160</v>
      </c>
      <c r="AH957" s="10">
        <v>1781.6</v>
      </c>
      <c r="AI957">
        <v>0</v>
      </c>
      <c r="AJ957">
        <v>0</v>
      </c>
      <c r="AK957">
        <v>0</v>
      </c>
      <c r="AL957">
        <v>0</v>
      </c>
    </row>
    <row r="958" spans="1:38">
      <c r="A958" t="s">
        <v>46</v>
      </c>
      <c r="B958" t="s">
        <v>47</v>
      </c>
      <c r="C958">
        <v>1000730</v>
      </c>
      <c r="D958" t="s">
        <v>1412</v>
      </c>
      <c r="E958">
        <v>6701289685</v>
      </c>
      <c r="F958">
        <v>10</v>
      </c>
      <c r="G958">
        <v>2002</v>
      </c>
      <c r="H958" t="s">
        <v>1415</v>
      </c>
      <c r="I958">
        <v>13</v>
      </c>
      <c r="J958" t="s">
        <v>1224</v>
      </c>
      <c r="K958" t="s">
        <v>1317</v>
      </c>
      <c r="L958">
        <v>130705002</v>
      </c>
      <c r="M958">
        <v>1403259</v>
      </c>
      <c r="N958" t="s">
        <v>1527</v>
      </c>
      <c r="O958" t="s">
        <v>1348</v>
      </c>
      <c r="P958">
        <v>1</v>
      </c>
      <c r="Q958" t="s">
        <v>1320</v>
      </c>
      <c r="R958">
        <v>1</v>
      </c>
      <c r="S958">
        <v>1</v>
      </c>
      <c r="T958">
        <v>954</v>
      </c>
      <c r="U958" t="s">
        <v>1228</v>
      </c>
      <c r="V958" t="s">
        <v>1478</v>
      </c>
      <c r="W958" t="s">
        <v>1361</v>
      </c>
      <c r="X958">
        <v>1</v>
      </c>
      <c r="Y958" t="s">
        <v>1320</v>
      </c>
      <c r="Z958">
        <v>954</v>
      </c>
      <c r="AA958" t="s">
        <v>1228</v>
      </c>
      <c r="AB958" t="s">
        <v>53</v>
      </c>
      <c r="AC958" t="s">
        <v>1231</v>
      </c>
      <c r="AD958">
        <v>101</v>
      </c>
      <c r="AE958" t="s">
        <v>1232</v>
      </c>
      <c r="AF958">
        <v>954</v>
      </c>
      <c r="AG958" s="136">
        <f t="shared" si="14"/>
        <v>95400</v>
      </c>
      <c r="AH958">
        <v>954</v>
      </c>
      <c r="AI958">
        <v>0</v>
      </c>
      <c r="AJ958">
        <v>0</v>
      </c>
      <c r="AK958">
        <v>0</v>
      </c>
      <c r="AL958">
        <v>0</v>
      </c>
    </row>
    <row r="959" spans="1:38">
      <c r="A959" t="s">
        <v>46</v>
      </c>
      <c r="B959" t="s">
        <v>47</v>
      </c>
      <c r="C959">
        <v>1000730</v>
      </c>
      <c r="D959" t="s">
        <v>1412</v>
      </c>
      <c r="E959">
        <v>6701289685</v>
      </c>
      <c r="F959">
        <v>20</v>
      </c>
      <c r="G959">
        <v>2002</v>
      </c>
      <c r="H959" t="s">
        <v>1415</v>
      </c>
      <c r="I959">
        <v>13</v>
      </c>
      <c r="J959" t="s">
        <v>1224</v>
      </c>
      <c r="K959" t="s">
        <v>1317</v>
      </c>
      <c r="L959">
        <v>130705002</v>
      </c>
      <c r="M959">
        <v>1403262</v>
      </c>
      <c r="N959" t="s">
        <v>1528</v>
      </c>
      <c r="O959" t="s">
        <v>1348</v>
      </c>
      <c r="P959">
        <v>1</v>
      </c>
      <c r="Q959" t="s">
        <v>1320</v>
      </c>
      <c r="R959">
        <v>1</v>
      </c>
      <c r="S959">
        <v>1</v>
      </c>
      <c r="T959">
        <v>894</v>
      </c>
      <c r="U959" t="s">
        <v>1228</v>
      </c>
      <c r="V959" t="s">
        <v>1478</v>
      </c>
      <c r="W959" t="s">
        <v>1361</v>
      </c>
      <c r="X959">
        <v>1</v>
      </c>
      <c r="Y959" t="s">
        <v>1320</v>
      </c>
      <c r="Z959">
        <v>894</v>
      </c>
      <c r="AA959" t="s">
        <v>1228</v>
      </c>
      <c r="AB959" t="s">
        <v>53</v>
      </c>
      <c r="AC959" t="s">
        <v>1231</v>
      </c>
      <c r="AD959">
        <v>101</v>
      </c>
      <c r="AE959" t="s">
        <v>1232</v>
      </c>
      <c r="AF959">
        <v>894</v>
      </c>
      <c r="AG959" s="136">
        <f t="shared" si="14"/>
        <v>89400</v>
      </c>
      <c r="AH959">
        <v>894</v>
      </c>
      <c r="AI959">
        <v>0</v>
      </c>
      <c r="AJ959">
        <v>0</v>
      </c>
      <c r="AK959">
        <v>0</v>
      </c>
      <c r="AL959">
        <v>0</v>
      </c>
    </row>
    <row r="960" spans="1:38">
      <c r="A960" t="s">
        <v>46</v>
      </c>
      <c r="B960" t="s">
        <v>47</v>
      </c>
      <c r="C960">
        <v>1000730</v>
      </c>
      <c r="D960" t="s">
        <v>1412</v>
      </c>
      <c r="E960">
        <v>6701289685</v>
      </c>
      <c r="F960">
        <v>30</v>
      </c>
      <c r="G960">
        <v>2002</v>
      </c>
      <c r="H960" t="s">
        <v>1415</v>
      </c>
      <c r="I960">
        <v>13</v>
      </c>
      <c r="J960" t="s">
        <v>1224</v>
      </c>
      <c r="K960" t="s">
        <v>1317</v>
      </c>
      <c r="L960">
        <v>130705002</v>
      </c>
      <c r="M960">
        <v>1403258</v>
      </c>
      <c r="N960" t="s">
        <v>1529</v>
      </c>
      <c r="O960" t="s">
        <v>1348</v>
      </c>
      <c r="P960">
        <v>1</v>
      </c>
      <c r="Q960" t="s">
        <v>1320</v>
      </c>
      <c r="R960">
        <v>1</v>
      </c>
      <c r="S960">
        <v>1</v>
      </c>
      <c r="T960" s="10">
        <v>1620</v>
      </c>
      <c r="U960" t="s">
        <v>1228</v>
      </c>
      <c r="V960" t="s">
        <v>1478</v>
      </c>
      <c r="W960" t="s">
        <v>1361</v>
      </c>
      <c r="X960">
        <v>1</v>
      </c>
      <c r="Y960" t="s">
        <v>1320</v>
      </c>
      <c r="Z960" s="10">
        <v>1620</v>
      </c>
      <c r="AA960" t="s">
        <v>1228</v>
      </c>
      <c r="AB960" t="s">
        <v>53</v>
      </c>
      <c r="AC960" t="s">
        <v>1231</v>
      </c>
      <c r="AD960">
        <v>101</v>
      </c>
      <c r="AE960" t="s">
        <v>1232</v>
      </c>
      <c r="AF960" s="10">
        <v>1620</v>
      </c>
      <c r="AG960" s="136">
        <f t="shared" si="14"/>
        <v>162000</v>
      </c>
      <c r="AH960" s="10">
        <v>1620</v>
      </c>
      <c r="AI960">
        <v>0</v>
      </c>
      <c r="AJ960">
        <v>0</v>
      </c>
      <c r="AK960">
        <v>0</v>
      </c>
      <c r="AL960">
        <v>0</v>
      </c>
    </row>
    <row r="961" spans="1:38">
      <c r="A961" t="s">
        <v>46</v>
      </c>
      <c r="B961" t="s">
        <v>47</v>
      </c>
      <c r="C961">
        <v>1000730</v>
      </c>
      <c r="D961" t="s">
        <v>1412</v>
      </c>
      <c r="E961">
        <v>6701290051</v>
      </c>
      <c r="F961">
        <v>10</v>
      </c>
      <c r="G961">
        <v>2002</v>
      </c>
      <c r="H961" t="s">
        <v>1488</v>
      </c>
      <c r="I961">
        <v>57</v>
      </c>
      <c r="J961" t="s">
        <v>1224</v>
      </c>
      <c r="K961" t="s">
        <v>1317</v>
      </c>
      <c r="L961">
        <v>570301003</v>
      </c>
      <c r="M961">
        <v>1159900</v>
      </c>
      <c r="N961" t="s">
        <v>1413</v>
      </c>
      <c r="O961" t="s">
        <v>1348</v>
      </c>
      <c r="P961" s="10">
        <v>1610</v>
      </c>
      <c r="Q961" t="s">
        <v>1320</v>
      </c>
      <c r="R961">
        <v>1</v>
      </c>
      <c r="S961">
        <v>1</v>
      </c>
      <c r="T961" s="10">
        <v>12847.8</v>
      </c>
      <c r="U961" t="s">
        <v>1228</v>
      </c>
      <c r="V961" t="s">
        <v>1351</v>
      </c>
      <c r="W961" t="s">
        <v>1355</v>
      </c>
      <c r="X961" s="10">
        <v>1610</v>
      </c>
      <c r="Y961" t="s">
        <v>1320</v>
      </c>
      <c r="Z961" s="10">
        <v>12847.8</v>
      </c>
      <c r="AA961" t="s">
        <v>1228</v>
      </c>
      <c r="AB961" t="s">
        <v>53</v>
      </c>
      <c r="AC961" t="s">
        <v>1231</v>
      </c>
      <c r="AD961">
        <v>101</v>
      </c>
      <c r="AE961" t="s">
        <v>1232</v>
      </c>
      <c r="AF961" s="10">
        <v>12847.8</v>
      </c>
      <c r="AG961" s="136">
        <f t="shared" si="14"/>
        <v>1284780</v>
      </c>
      <c r="AH961" s="10">
        <v>12847.8</v>
      </c>
      <c r="AI961">
        <v>0</v>
      </c>
      <c r="AJ961">
        <v>0</v>
      </c>
      <c r="AK961">
        <v>0</v>
      </c>
      <c r="AL961">
        <v>0</v>
      </c>
    </row>
    <row r="962" spans="1:38">
      <c r="A962" t="s">
        <v>46</v>
      </c>
      <c r="B962" t="s">
        <v>47</v>
      </c>
      <c r="C962">
        <v>1000730</v>
      </c>
      <c r="D962" t="s">
        <v>1412</v>
      </c>
      <c r="E962">
        <v>6701290403</v>
      </c>
      <c r="F962">
        <v>10</v>
      </c>
      <c r="G962">
        <v>2002</v>
      </c>
      <c r="H962" t="s">
        <v>1530</v>
      </c>
      <c r="I962">
        <v>57</v>
      </c>
      <c r="J962" t="s">
        <v>1224</v>
      </c>
      <c r="K962" t="s">
        <v>1317</v>
      </c>
      <c r="L962">
        <v>570301003</v>
      </c>
      <c r="M962">
        <v>1159900</v>
      </c>
      <c r="N962" t="s">
        <v>1413</v>
      </c>
      <c r="O962" t="s">
        <v>1348</v>
      </c>
      <c r="P962">
        <v>115</v>
      </c>
      <c r="Q962" t="s">
        <v>1320</v>
      </c>
      <c r="R962">
        <v>1</v>
      </c>
      <c r="S962">
        <v>1</v>
      </c>
      <c r="T962">
        <v>917.7</v>
      </c>
      <c r="U962" t="s">
        <v>1228</v>
      </c>
      <c r="V962" t="s">
        <v>1351</v>
      </c>
      <c r="W962" t="s">
        <v>1526</v>
      </c>
      <c r="X962">
        <v>115</v>
      </c>
      <c r="Y962" t="s">
        <v>1320</v>
      </c>
      <c r="Z962">
        <v>917.7</v>
      </c>
      <c r="AA962" t="s">
        <v>1228</v>
      </c>
      <c r="AB962" t="s">
        <v>53</v>
      </c>
      <c r="AC962" t="s">
        <v>1231</v>
      </c>
      <c r="AD962">
        <v>101</v>
      </c>
      <c r="AE962" t="s">
        <v>1232</v>
      </c>
      <c r="AF962">
        <v>917.7</v>
      </c>
      <c r="AG962" s="136">
        <f t="shared" si="14"/>
        <v>91770</v>
      </c>
      <c r="AH962">
        <v>917.7</v>
      </c>
      <c r="AI962">
        <v>0</v>
      </c>
      <c r="AJ962">
        <v>0</v>
      </c>
      <c r="AK962">
        <v>0</v>
      </c>
      <c r="AL962">
        <v>0</v>
      </c>
    </row>
    <row r="963" spans="1:38">
      <c r="A963" t="s">
        <v>46</v>
      </c>
      <c r="B963" t="s">
        <v>47</v>
      </c>
      <c r="C963">
        <v>1000730</v>
      </c>
      <c r="D963" t="s">
        <v>1412</v>
      </c>
      <c r="E963">
        <v>6701290562</v>
      </c>
      <c r="F963">
        <v>10</v>
      </c>
      <c r="G963">
        <v>2002</v>
      </c>
      <c r="H963" t="s">
        <v>1415</v>
      </c>
      <c r="I963">
        <v>57</v>
      </c>
      <c r="J963" t="s">
        <v>1224</v>
      </c>
      <c r="K963" t="s">
        <v>1317</v>
      </c>
      <c r="L963">
        <v>570301003</v>
      </c>
      <c r="M963">
        <v>1193346</v>
      </c>
      <c r="N963" t="s">
        <v>1457</v>
      </c>
      <c r="O963" t="s">
        <v>1351</v>
      </c>
      <c r="P963" s="10">
        <v>1900</v>
      </c>
      <c r="Q963" t="s">
        <v>1320</v>
      </c>
      <c r="R963">
        <v>1</v>
      </c>
      <c r="S963">
        <v>1</v>
      </c>
      <c r="T963" s="10">
        <v>9291</v>
      </c>
      <c r="U963" t="s">
        <v>1228</v>
      </c>
      <c r="V963" t="s">
        <v>1353</v>
      </c>
      <c r="W963" t="s">
        <v>1353</v>
      </c>
      <c r="X963" s="10">
        <v>1900</v>
      </c>
      <c r="Y963" t="s">
        <v>1320</v>
      </c>
      <c r="Z963" s="10">
        <v>9291</v>
      </c>
      <c r="AA963" t="s">
        <v>1228</v>
      </c>
      <c r="AB963" t="s">
        <v>53</v>
      </c>
      <c r="AC963" t="s">
        <v>1231</v>
      </c>
      <c r="AD963">
        <v>101</v>
      </c>
      <c r="AE963" t="s">
        <v>1232</v>
      </c>
      <c r="AF963" s="10">
        <v>9291</v>
      </c>
      <c r="AG963" s="136">
        <f t="shared" ref="AG963:AG1026" si="15">+AF963*100</f>
        <v>929100</v>
      </c>
      <c r="AH963" s="10">
        <v>9291</v>
      </c>
      <c r="AI963">
        <v>0</v>
      </c>
      <c r="AJ963">
        <v>0</v>
      </c>
      <c r="AK963">
        <v>0</v>
      </c>
      <c r="AL963">
        <v>0</v>
      </c>
    </row>
    <row r="964" spans="1:38">
      <c r="A964" t="s">
        <v>46</v>
      </c>
      <c r="B964" t="s">
        <v>47</v>
      </c>
      <c r="C964">
        <v>1000730</v>
      </c>
      <c r="D964" t="s">
        <v>1412</v>
      </c>
      <c r="E964">
        <v>6701290717</v>
      </c>
      <c r="F964">
        <v>10</v>
      </c>
      <c r="G964">
        <v>2002</v>
      </c>
      <c r="H964" t="s">
        <v>1415</v>
      </c>
      <c r="I964">
        <v>57</v>
      </c>
      <c r="J964" t="s">
        <v>1224</v>
      </c>
      <c r="K964" t="s">
        <v>1317</v>
      </c>
      <c r="L964">
        <v>570301003</v>
      </c>
      <c r="M964">
        <v>1193346</v>
      </c>
      <c r="N964" t="s">
        <v>1457</v>
      </c>
      <c r="O964" t="s">
        <v>1351</v>
      </c>
      <c r="P964" s="10">
        <v>1710</v>
      </c>
      <c r="Q964" t="s">
        <v>1320</v>
      </c>
      <c r="R964">
        <v>1</v>
      </c>
      <c r="S964">
        <v>1</v>
      </c>
      <c r="T964" s="10">
        <v>8361.9</v>
      </c>
      <c r="U964" t="s">
        <v>1228</v>
      </c>
      <c r="V964" t="s">
        <v>1524</v>
      </c>
      <c r="W964" t="s">
        <v>1353</v>
      </c>
      <c r="X964" s="10">
        <v>1710</v>
      </c>
      <c r="Y964" t="s">
        <v>1320</v>
      </c>
      <c r="Z964" s="10">
        <v>8361.9</v>
      </c>
      <c r="AA964" t="s">
        <v>1228</v>
      </c>
      <c r="AB964" t="s">
        <v>53</v>
      </c>
      <c r="AC964" t="s">
        <v>1231</v>
      </c>
      <c r="AD964">
        <v>101</v>
      </c>
      <c r="AE964" t="s">
        <v>1232</v>
      </c>
      <c r="AF964" s="10">
        <v>8361.9</v>
      </c>
      <c r="AG964" s="136">
        <f t="shared" si="15"/>
        <v>836190</v>
      </c>
      <c r="AH964" s="10">
        <v>8361.9</v>
      </c>
      <c r="AI964">
        <v>0</v>
      </c>
      <c r="AJ964">
        <v>0</v>
      </c>
      <c r="AK964">
        <v>0</v>
      </c>
      <c r="AL964">
        <v>0</v>
      </c>
    </row>
    <row r="965" spans="1:38">
      <c r="A965" t="s">
        <v>46</v>
      </c>
      <c r="B965" t="s">
        <v>47</v>
      </c>
      <c r="C965">
        <v>1000730</v>
      </c>
      <c r="D965" t="s">
        <v>1412</v>
      </c>
      <c r="E965">
        <v>6701290802</v>
      </c>
      <c r="F965">
        <v>10</v>
      </c>
      <c r="G965">
        <v>2002</v>
      </c>
      <c r="H965" t="s">
        <v>1415</v>
      </c>
      <c r="I965">
        <v>57</v>
      </c>
      <c r="J965" t="s">
        <v>1224</v>
      </c>
      <c r="K965" t="s">
        <v>1317</v>
      </c>
      <c r="L965">
        <v>570301003</v>
      </c>
      <c r="M965">
        <v>1193346</v>
      </c>
      <c r="N965" t="s">
        <v>1457</v>
      </c>
      <c r="O965" t="s">
        <v>1351</v>
      </c>
      <c r="P965" s="10">
        <v>3230</v>
      </c>
      <c r="Q965" t="s">
        <v>1320</v>
      </c>
      <c r="R965">
        <v>1</v>
      </c>
      <c r="S965">
        <v>1</v>
      </c>
      <c r="T965" s="10">
        <v>15794.7</v>
      </c>
      <c r="U965" t="s">
        <v>1228</v>
      </c>
      <c r="V965" t="s">
        <v>1480</v>
      </c>
      <c r="W965" t="s">
        <v>1353</v>
      </c>
      <c r="X965" s="10">
        <v>3230</v>
      </c>
      <c r="Y965" t="s">
        <v>1320</v>
      </c>
      <c r="Z965" s="10">
        <v>15794.7</v>
      </c>
      <c r="AA965" t="s">
        <v>1228</v>
      </c>
      <c r="AB965" t="s">
        <v>53</v>
      </c>
      <c r="AC965" t="s">
        <v>1231</v>
      </c>
      <c r="AD965">
        <v>101</v>
      </c>
      <c r="AE965" t="s">
        <v>1232</v>
      </c>
      <c r="AF965" s="10">
        <v>15794.7</v>
      </c>
      <c r="AG965" s="136">
        <f t="shared" si="15"/>
        <v>1579470</v>
      </c>
      <c r="AH965" s="10">
        <v>15794.7</v>
      </c>
      <c r="AI965">
        <v>0</v>
      </c>
      <c r="AJ965">
        <v>0</v>
      </c>
      <c r="AK965">
        <v>0</v>
      </c>
      <c r="AL965">
        <v>0</v>
      </c>
    </row>
    <row r="966" spans="1:38">
      <c r="A966" t="s">
        <v>46</v>
      </c>
      <c r="B966" t="s">
        <v>47</v>
      </c>
      <c r="C966">
        <v>1000730</v>
      </c>
      <c r="D966" t="s">
        <v>1412</v>
      </c>
      <c r="E966">
        <v>6701290943</v>
      </c>
      <c r="F966">
        <v>10</v>
      </c>
      <c r="G966">
        <v>2002</v>
      </c>
      <c r="H966" t="s">
        <v>1496</v>
      </c>
      <c r="I966">
        <v>57</v>
      </c>
      <c r="J966" t="s">
        <v>1224</v>
      </c>
      <c r="K966" t="s">
        <v>1317</v>
      </c>
      <c r="L966">
        <v>570301003</v>
      </c>
      <c r="M966">
        <v>1427216</v>
      </c>
      <c r="N966" t="s">
        <v>1416</v>
      </c>
      <c r="O966" t="s">
        <v>1353</v>
      </c>
      <c r="P966">
        <v>2</v>
      </c>
      <c r="Q966" t="s">
        <v>1320</v>
      </c>
      <c r="R966">
        <v>1</v>
      </c>
      <c r="S966">
        <v>1</v>
      </c>
      <c r="T966" s="10">
        <v>1764.6</v>
      </c>
      <c r="U966" t="s">
        <v>1228</v>
      </c>
      <c r="V966" t="s">
        <v>1513</v>
      </c>
      <c r="W966" t="s">
        <v>1355</v>
      </c>
      <c r="X966">
        <v>2</v>
      </c>
      <c r="Y966" t="s">
        <v>1320</v>
      </c>
      <c r="Z966" s="10">
        <v>1764.6</v>
      </c>
      <c r="AA966" t="s">
        <v>1228</v>
      </c>
      <c r="AB966" t="s">
        <v>53</v>
      </c>
      <c r="AC966" t="s">
        <v>1231</v>
      </c>
      <c r="AD966">
        <v>101</v>
      </c>
      <c r="AE966" t="s">
        <v>1232</v>
      </c>
      <c r="AF966" s="10">
        <v>1764.6</v>
      </c>
      <c r="AG966" s="136">
        <f t="shared" si="15"/>
        <v>176460</v>
      </c>
      <c r="AH966" s="10">
        <v>1764.6</v>
      </c>
      <c r="AI966">
        <v>0</v>
      </c>
      <c r="AJ966">
        <v>0</v>
      </c>
      <c r="AK966">
        <v>0</v>
      </c>
      <c r="AL966">
        <v>0</v>
      </c>
    </row>
    <row r="967" spans="1:38">
      <c r="A967" t="s">
        <v>46</v>
      </c>
      <c r="B967" t="s">
        <v>47</v>
      </c>
      <c r="C967">
        <v>1000730</v>
      </c>
      <c r="D967" t="s">
        <v>1412</v>
      </c>
      <c r="E967">
        <v>6701291929</v>
      </c>
      <c r="F967">
        <v>10</v>
      </c>
      <c r="G967">
        <v>2002</v>
      </c>
      <c r="H967" t="s">
        <v>1415</v>
      </c>
      <c r="I967">
        <v>57</v>
      </c>
      <c r="J967" t="s">
        <v>1224</v>
      </c>
      <c r="K967" t="s">
        <v>1317</v>
      </c>
      <c r="L967">
        <v>570301003</v>
      </c>
      <c r="M967">
        <v>501851</v>
      </c>
      <c r="N967" t="s">
        <v>1489</v>
      </c>
      <c r="O967" t="s">
        <v>1513</v>
      </c>
      <c r="P967">
        <v>4</v>
      </c>
      <c r="Q967" t="s">
        <v>1320</v>
      </c>
      <c r="R967">
        <v>1</v>
      </c>
      <c r="S967">
        <v>1</v>
      </c>
      <c r="T967">
        <v>519.32000000000005</v>
      </c>
      <c r="U967" t="s">
        <v>1228</v>
      </c>
      <c r="V967" t="s">
        <v>1354</v>
      </c>
      <c r="W967" t="s">
        <v>1531</v>
      </c>
      <c r="X967">
        <v>4</v>
      </c>
      <c r="Y967" t="s">
        <v>1320</v>
      </c>
      <c r="Z967">
        <v>519.32000000000005</v>
      </c>
      <c r="AA967" t="s">
        <v>1228</v>
      </c>
      <c r="AB967" t="s">
        <v>53</v>
      </c>
      <c r="AC967" t="s">
        <v>1231</v>
      </c>
      <c r="AD967">
        <v>101</v>
      </c>
      <c r="AE967" t="s">
        <v>1232</v>
      </c>
      <c r="AF967">
        <v>519.32000000000005</v>
      </c>
      <c r="AG967" s="136">
        <f t="shared" si="15"/>
        <v>51932.000000000007</v>
      </c>
      <c r="AH967">
        <v>519.32000000000005</v>
      </c>
      <c r="AI967">
        <v>0</v>
      </c>
      <c r="AJ967">
        <v>0</v>
      </c>
      <c r="AK967">
        <v>0</v>
      </c>
      <c r="AL967">
        <v>0</v>
      </c>
    </row>
    <row r="968" spans="1:38">
      <c r="A968" t="s">
        <v>46</v>
      </c>
      <c r="B968" t="s">
        <v>47</v>
      </c>
      <c r="C968">
        <v>1000730</v>
      </c>
      <c r="D968" t="s">
        <v>1412</v>
      </c>
      <c r="E968">
        <v>6701292861</v>
      </c>
      <c r="F968">
        <v>10</v>
      </c>
      <c r="G968">
        <v>2002</v>
      </c>
      <c r="H968" t="s">
        <v>1415</v>
      </c>
      <c r="I968">
        <v>57</v>
      </c>
      <c r="J968" t="s">
        <v>1224</v>
      </c>
      <c r="K968" t="s">
        <v>1317</v>
      </c>
      <c r="L968">
        <v>570301003</v>
      </c>
      <c r="M968">
        <v>1427216</v>
      </c>
      <c r="N968" t="s">
        <v>1416</v>
      </c>
      <c r="O968" t="s">
        <v>1354</v>
      </c>
      <c r="P968">
        <v>6</v>
      </c>
      <c r="Q968" t="s">
        <v>1320</v>
      </c>
      <c r="R968">
        <v>1</v>
      </c>
      <c r="S968">
        <v>1</v>
      </c>
      <c r="T968" s="10">
        <v>5457</v>
      </c>
      <c r="U968" t="s">
        <v>1228</v>
      </c>
      <c r="V968" t="s">
        <v>1355</v>
      </c>
      <c r="W968" t="s">
        <v>1356</v>
      </c>
      <c r="X968">
        <v>6</v>
      </c>
      <c r="Y968" t="s">
        <v>1320</v>
      </c>
      <c r="Z968" s="10">
        <v>5457</v>
      </c>
      <c r="AA968" t="s">
        <v>1228</v>
      </c>
      <c r="AB968" t="s">
        <v>53</v>
      </c>
      <c r="AC968" t="s">
        <v>1231</v>
      </c>
      <c r="AD968">
        <v>101</v>
      </c>
      <c r="AE968" t="s">
        <v>1232</v>
      </c>
      <c r="AF968" s="10">
        <v>5457</v>
      </c>
      <c r="AG968" s="136">
        <f t="shared" si="15"/>
        <v>545700</v>
      </c>
      <c r="AH968" s="10">
        <v>5457</v>
      </c>
      <c r="AI968">
        <v>0</v>
      </c>
      <c r="AJ968">
        <v>0</v>
      </c>
      <c r="AK968">
        <v>0</v>
      </c>
      <c r="AL968">
        <v>0</v>
      </c>
    </row>
    <row r="969" spans="1:38">
      <c r="A969" t="s">
        <v>46</v>
      </c>
      <c r="B969" t="s">
        <v>47</v>
      </c>
      <c r="C969">
        <v>1000730</v>
      </c>
      <c r="D969" t="s">
        <v>1412</v>
      </c>
      <c r="E969">
        <v>6701292861</v>
      </c>
      <c r="F969">
        <v>20</v>
      </c>
      <c r="G969">
        <v>2002</v>
      </c>
      <c r="H969" t="s">
        <v>1415</v>
      </c>
      <c r="I969">
        <v>57</v>
      </c>
      <c r="J969" t="s">
        <v>1224</v>
      </c>
      <c r="K969" t="s">
        <v>1317</v>
      </c>
      <c r="L969">
        <v>570301003</v>
      </c>
      <c r="M969">
        <v>501851</v>
      </c>
      <c r="N969" t="s">
        <v>1489</v>
      </c>
      <c r="O969" t="s">
        <v>1354</v>
      </c>
      <c r="P969">
        <v>8</v>
      </c>
      <c r="Q969" t="s">
        <v>1320</v>
      </c>
      <c r="R969">
        <v>1</v>
      </c>
      <c r="S969">
        <v>1</v>
      </c>
      <c r="T969" s="10">
        <v>1038.6400000000001</v>
      </c>
      <c r="U969" t="s">
        <v>1228</v>
      </c>
      <c r="V969" t="s">
        <v>1355</v>
      </c>
      <c r="W969" t="s">
        <v>1356</v>
      </c>
      <c r="X969">
        <v>8</v>
      </c>
      <c r="Y969" t="s">
        <v>1320</v>
      </c>
      <c r="Z969" s="10">
        <v>1038.6400000000001</v>
      </c>
      <c r="AA969" t="s">
        <v>1228</v>
      </c>
      <c r="AB969" t="s">
        <v>53</v>
      </c>
      <c r="AC969" t="s">
        <v>1231</v>
      </c>
      <c r="AD969">
        <v>101</v>
      </c>
      <c r="AE969" t="s">
        <v>1232</v>
      </c>
      <c r="AF969" s="10">
        <v>1038.6400000000001</v>
      </c>
      <c r="AG969" s="136">
        <f t="shared" si="15"/>
        <v>103864.00000000001</v>
      </c>
      <c r="AH969" s="10">
        <v>1038.6400000000001</v>
      </c>
      <c r="AI969">
        <v>0</v>
      </c>
      <c r="AJ969">
        <v>0</v>
      </c>
      <c r="AK969">
        <v>0</v>
      </c>
      <c r="AL969">
        <v>0</v>
      </c>
    </row>
    <row r="970" spans="1:38">
      <c r="A970" t="s">
        <v>46</v>
      </c>
      <c r="B970" t="s">
        <v>47</v>
      </c>
      <c r="C970">
        <v>1000730</v>
      </c>
      <c r="D970" t="s">
        <v>1412</v>
      </c>
      <c r="E970">
        <v>6701293126</v>
      </c>
      <c r="F970">
        <v>10</v>
      </c>
      <c r="G970">
        <v>2002</v>
      </c>
      <c r="H970" t="s">
        <v>1434</v>
      </c>
      <c r="I970">
        <v>57</v>
      </c>
      <c r="J970" t="s">
        <v>1224</v>
      </c>
      <c r="K970" t="s">
        <v>1317</v>
      </c>
      <c r="L970">
        <v>570301003</v>
      </c>
      <c r="M970">
        <v>1283741</v>
      </c>
      <c r="N970" t="s">
        <v>1470</v>
      </c>
      <c r="O970" t="s">
        <v>1354</v>
      </c>
      <c r="P970">
        <v>840</v>
      </c>
      <c r="Q970" t="s">
        <v>1427</v>
      </c>
      <c r="R970">
        <v>1</v>
      </c>
      <c r="S970">
        <v>1</v>
      </c>
      <c r="T970" s="10">
        <v>2385.6</v>
      </c>
      <c r="U970" t="s">
        <v>1228</v>
      </c>
      <c r="V970" t="s">
        <v>1354</v>
      </c>
      <c r="W970" t="s">
        <v>1233</v>
      </c>
      <c r="X970">
        <v>0</v>
      </c>
      <c r="Y970" t="s">
        <v>1427</v>
      </c>
      <c r="Z970">
        <v>0</v>
      </c>
      <c r="AA970" t="s">
        <v>1228</v>
      </c>
      <c r="AB970" t="s">
        <v>53</v>
      </c>
      <c r="AC970" t="s">
        <v>1243</v>
      </c>
      <c r="AD970" t="s">
        <v>1253</v>
      </c>
      <c r="AE970" t="s">
        <v>1253</v>
      </c>
      <c r="AF970" s="10">
        <v>2385.6</v>
      </c>
      <c r="AG970" s="136">
        <f t="shared" si="15"/>
        <v>238560</v>
      </c>
      <c r="AH970">
        <v>0</v>
      </c>
      <c r="AI970">
        <v>0</v>
      </c>
      <c r="AJ970">
        <v>0</v>
      </c>
      <c r="AK970">
        <v>0</v>
      </c>
      <c r="AL970">
        <v>0</v>
      </c>
    </row>
    <row r="971" spans="1:38">
      <c r="A971" t="s">
        <v>46</v>
      </c>
      <c r="B971" t="s">
        <v>47</v>
      </c>
      <c r="C971">
        <v>1000730</v>
      </c>
      <c r="D971" t="s">
        <v>1412</v>
      </c>
      <c r="E971">
        <v>6701293126</v>
      </c>
      <c r="F971">
        <v>20</v>
      </c>
      <c r="G971">
        <v>2002</v>
      </c>
      <c r="H971" t="s">
        <v>1434</v>
      </c>
      <c r="I971">
        <v>57</v>
      </c>
      <c r="J971" t="s">
        <v>1224</v>
      </c>
      <c r="K971" t="s">
        <v>1317</v>
      </c>
      <c r="L971">
        <v>570301003</v>
      </c>
      <c r="M971">
        <v>1216226</v>
      </c>
      <c r="N971" t="s">
        <v>1421</v>
      </c>
      <c r="O971" t="s">
        <v>1354</v>
      </c>
      <c r="P971">
        <v>8</v>
      </c>
      <c r="Q971" t="s">
        <v>1320</v>
      </c>
      <c r="R971">
        <v>1</v>
      </c>
      <c r="S971">
        <v>1</v>
      </c>
      <c r="T971" s="10">
        <v>1038.6400000000001</v>
      </c>
      <c r="U971" t="s">
        <v>1228</v>
      </c>
      <c r="V971" t="s">
        <v>1354</v>
      </c>
      <c r="W971" t="s">
        <v>1233</v>
      </c>
      <c r="X971">
        <v>0</v>
      </c>
      <c r="Y971" t="s">
        <v>1320</v>
      </c>
      <c r="Z971">
        <v>0</v>
      </c>
      <c r="AA971" t="s">
        <v>1228</v>
      </c>
      <c r="AB971" t="s">
        <v>53</v>
      </c>
      <c r="AC971" t="s">
        <v>1243</v>
      </c>
      <c r="AD971" t="s">
        <v>1253</v>
      </c>
      <c r="AE971" t="s">
        <v>1253</v>
      </c>
      <c r="AF971" s="10">
        <v>1038.6400000000001</v>
      </c>
      <c r="AG971" s="136">
        <f t="shared" si="15"/>
        <v>103864.00000000001</v>
      </c>
      <c r="AH971">
        <v>0</v>
      </c>
      <c r="AI971">
        <v>0</v>
      </c>
      <c r="AJ971">
        <v>0</v>
      </c>
      <c r="AK971">
        <v>0</v>
      </c>
      <c r="AL971">
        <v>0</v>
      </c>
    </row>
    <row r="972" spans="1:38">
      <c r="A972" t="s">
        <v>46</v>
      </c>
      <c r="B972" t="s">
        <v>47</v>
      </c>
      <c r="C972">
        <v>1000730</v>
      </c>
      <c r="D972" t="s">
        <v>1412</v>
      </c>
      <c r="E972">
        <v>6701294259</v>
      </c>
      <c r="F972">
        <v>10</v>
      </c>
      <c r="G972">
        <v>2002</v>
      </c>
      <c r="H972" t="s">
        <v>1481</v>
      </c>
      <c r="I972">
        <v>57</v>
      </c>
      <c r="J972" t="s">
        <v>1224</v>
      </c>
      <c r="K972" t="s">
        <v>1317</v>
      </c>
      <c r="L972">
        <v>570301003</v>
      </c>
      <c r="M972">
        <v>1052265</v>
      </c>
      <c r="N972" t="s">
        <v>1432</v>
      </c>
      <c r="O972" t="s">
        <v>1357</v>
      </c>
      <c r="P972">
        <v>5</v>
      </c>
      <c r="Q972" t="s">
        <v>1320</v>
      </c>
      <c r="R972">
        <v>1</v>
      </c>
      <c r="S972">
        <v>1</v>
      </c>
      <c r="T972" s="10">
        <v>3875</v>
      </c>
      <c r="U972" t="s">
        <v>1228</v>
      </c>
      <c r="V972" t="s">
        <v>1360</v>
      </c>
      <c r="W972" t="s">
        <v>1364</v>
      </c>
      <c r="X972">
        <v>5</v>
      </c>
      <c r="Y972" t="s">
        <v>1320</v>
      </c>
      <c r="Z972" s="10">
        <v>3875</v>
      </c>
      <c r="AA972" t="s">
        <v>1228</v>
      </c>
      <c r="AB972" t="s">
        <v>53</v>
      </c>
      <c r="AC972" t="s">
        <v>1231</v>
      </c>
      <c r="AD972">
        <v>101</v>
      </c>
      <c r="AE972" t="s">
        <v>1232</v>
      </c>
      <c r="AF972" s="10">
        <v>3875</v>
      </c>
      <c r="AG972" s="136">
        <f t="shared" si="15"/>
        <v>387500</v>
      </c>
      <c r="AH972" s="10">
        <v>3875</v>
      </c>
      <c r="AI972">
        <v>0</v>
      </c>
      <c r="AJ972">
        <v>0</v>
      </c>
      <c r="AK972">
        <v>0</v>
      </c>
      <c r="AL972">
        <v>0</v>
      </c>
    </row>
    <row r="973" spans="1:38">
      <c r="A973" t="s">
        <v>46</v>
      </c>
      <c r="B973" t="s">
        <v>47</v>
      </c>
      <c r="C973">
        <v>1000730</v>
      </c>
      <c r="D973" t="s">
        <v>1412</v>
      </c>
      <c r="E973">
        <v>6701294615</v>
      </c>
      <c r="F973">
        <v>10</v>
      </c>
      <c r="G973">
        <v>2002</v>
      </c>
      <c r="H973" t="s">
        <v>1496</v>
      </c>
      <c r="I973">
        <v>57</v>
      </c>
      <c r="J973" t="s">
        <v>1224</v>
      </c>
      <c r="K973" t="s">
        <v>1317</v>
      </c>
      <c r="L973">
        <v>570301003</v>
      </c>
      <c r="M973">
        <v>1427216</v>
      </c>
      <c r="N973" t="s">
        <v>1416</v>
      </c>
      <c r="O973" t="s">
        <v>1526</v>
      </c>
      <c r="P973">
        <v>170</v>
      </c>
      <c r="Q973" t="s">
        <v>1320</v>
      </c>
      <c r="R973">
        <v>1</v>
      </c>
      <c r="S973">
        <v>1</v>
      </c>
      <c r="T973">
        <v>909.5</v>
      </c>
      <c r="U973" t="s">
        <v>1228</v>
      </c>
      <c r="V973" t="s">
        <v>1526</v>
      </c>
      <c r="W973" t="s">
        <v>1365</v>
      </c>
      <c r="X973">
        <v>170</v>
      </c>
      <c r="Y973" t="s">
        <v>1320</v>
      </c>
      <c r="Z973">
        <v>909.5</v>
      </c>
      <c r="AA973" t="s">
        <v>1228</v>
      </c>
      <c r="AB973" t="s">
        <v>53</v>
      </c>
      <c r="AC973" t="s">
        <v>1231</v>
      </c>
      <c r="AD973">
        <v>101</v>
      </c>
      <c r="AE973" t="s">
        <v>1232</v>
      </c>
      <c r="AF973">
        <v>909.5</v>
      </c>
      <c r="AG973" s="136">
        <f t="shared" si="15"/>
        <v>90950</v>
      </c>
      <c r="AH973">
        <v>909.5</v>
      </c>
      <c r="AI973">
        <v>0</v>
      </c>
      <c r="AJ973">
        <v>0</v>
      </c>
      <c r="AK973">
        <v>0</v>
      </c>
      <c r="AL973">
        <v>0</v>
      </c>
    </row>
    <row r="974" spans="1:38">
      <c r="A974" t="s">
        <v>46</v>
      </c>
      <c r="B974" t="s">
        <v>47</v>
      </c>
      <c r="C974">
        <v>1000730</v>
      </c>
      <c r="D974" t="s">
        <v>1412</v>
      </c>
      <c r="E974">
        <v>6701295033</v>
      </c>
      <c r="F974">
        <v>10</v>
      </c>
      <c r="G974">
        <v>2002</v>
      </c>
      <c r="H974" t="s">
        <v>1316</v>
      </c>
      <c r="I974">
        <v>57</v>
      </c>
      <c r="J974" t="s">
        <v>1224</v>
      </c>
      <c r="K974" t="s">
        <v>1317</v>
      </c>
      <c r="L974">
        <v>570301003</v>
      </c>
      <c r="M974">
        <v>1056664</v>
      </c>
      <c r="N974" t="s">
        <v>1532</v>
      </c>
      <c r="O974" t="s">
        <v>1357</v>
      </c>
      <c r="P974">
        <v>170</v>
      </c>
      <c r="Q974" t="s">
        <v>1320</v>
      </c>
      <c r="R974">
        <v>1</v>
      </c>
      <c r="S974">
        <v>1</v>
      </c>
      <c r="T974" s="10">
        <v>2046.8</v>
      </c>
      <c r="U974" t="s">
        <v>1228</v>
      </c>
      <c r="V974" t="s">
        <v>1524</v>
      </c>
      <c r="W974" t="s">
        <v>1533</v>
      </c>
      <c r="X974">
        <v>170</v>
      </c>
      <c r="Y974" t="s">
        <v>1320</v>
      </c>
      <c r="Z974" s="10">
        <v>2046.8</v>
      </c>
      <c r="AA974" t="s">
        <v>1228</v>
      </c>
      <c r="AB974" t="s">
        <v>53</v>
      </c>
      <c r="AC974" t="s">
        <v>1231</v>
      </c>
      <c r="AD974">
        <v>101</v>
      </c>
      <c r="AE974" t="s">
        <v>1232</v>
      </c>
      <c r="AF974" s="10">
        <v>2046.8</v>
      </c>
      <c r="AG974" s="136">
        <f t="shared" si="15"/>
        <v>204680</v>
      </c>
      <c r="AH974" s="10">
        <v>2046.8</v>
      </c>
      <c r="AI974">
        <v>0</v>
      </c>
      <c r="AJ974">
        <v>0</v>
      </c>
      <c r="AK974">
        <v>0</v>
      </c>
      <c r="AL974">
        <v>0</v>
      </c>
    </row>
    <row r="975" spans="1:38">
      <c r="A975" t="s">
        <v>46</v>
      </c>
      <c r="B975" t="s">
        <v>47</v>
      </c>
      <c r="C975">
        <v>1000730</v>
      </c>
      <c r="D975" t="s">
        <v>1412</v>
      </c>
      <c r="E975">
        <v>6701295117</v>
      </c>
      <c r="F975">
        <v>10</v>
      </c>
      <c r="G975">
        <v>2002</v>
      </c>
      <c r="H975" t="s">
        <v>1434</v>
      </c>
      <c r="I975">
        <v>57</v>
      </c>
      <c r="J975" t="s">
        <v>1224</v>
      </c>
      <c r="K975" t="s">
        <v>1317</v>
      </c>
      <c r="L975">
        <v>570301003</v>
      </c>
      <c r="M975">
        <v>1283741</v>
      </c>
      <c r="N975" t="s">
        <v>1470</v>
      </c>
      <c r="O975" t="s">
        <v>1357</v>
      </c>
      <c r="P975" s="10">
        <v>1120</v>
      </c>
      <c r="Q975" t="s">
        <v>1427</v>
      </c>
      <c r="R975">
        <v>1</v>
      </c>
      <c r="S975">
        <v>1</v>
      </c>
      <c r="T975" s="10">
        <v>3180.8</v>
      </c>
      <c r="U975" t="s">
        <v>1228</v>
      </c>
      <c r="V975" t="s">
        <v>1357</v>
      </c>
      <c r="W975" t="s">
        <v>1233</v>
      </c>
      <c r="X975">
        <v>0</v>
      </c>
      <c r="Y975" t="s">
        <v>1427</v>
      </c>
      <c r="Z975">
        <v>0</v>
      </c>
      <c r="AA975" t="s">
        <v>1228</v>
      </c>
      <c r="AB975" t="s">
        <v>53</v>
      </c>
      <c r="AC975" t="s">
        <v>1243</v>
      </c>
      <c r="AD975" t="s">
        <v>1253</v>
      </c>
      <c r="AE975" t="s">
        <v>1253</v>
      </c>
      <c r="AF975" s="10">
        <v>3180.8</v>
      </c>
      <c r="AG975" s="136">
        <f t="shared" si="15"/>
        <v>318080</v>
      </c>
      <c r="AH975">
        <v>0</v>
      </c>
      <c r="AI975">
        <v>0</v>
      </c>
      <c r="AJ975">
        <v>0</v>
      </c>
      <c r="AK975">
        <v>0</v>
      </c>
      <c r="AL975">
        <v>0</v>
      </c>
    </row>
    <row r="976" spans="1:38">
      <c r="A976" t="s">
        <v>46</v>
      </c>
      <c r="B976" t="s">
        <v>47</v>
      </c>
      <c r="C976">
        <v>1000730</v>
      </c>
      <c r="D976" t="s">
        <v>1412</v>
      </c>
      <c r="E976">
        <v>6701295117</v>
      </c>
      <c r="F976">
        <v>20</v>
      </c>
      <c r="G976">
        <v>2002</v>
      </c>
      <c r="H976" t="s">
        <v>1434</v>
      </c>
      <c r="I976">
        <v>57</v>
      </c>
      <c r="J976" t="s">
        <v>1224</v>
      </c>
      <c r="K976" t="s">
        <v>1317</v>
      </c>
      <c r="L976">
        <v>570301003</v>
      </c>
      <c r="M976">
        <v>1216226</v>
      </c>
      <c r="N976" t="s">
        <v>1421</v>
      </c>
      <c r="O976" t="s">
        <v>1357</v>
      </c>
      <c r="P976">
        <v>8</v>
      </c>
      <c r="Q976" t="s">
        <v>1320</v>
      </c>
      <c r="R976">
        <v>1</v>
      </c>
      <c r="S976">
        <v>1</v>
      </c>
      <c r="T976" s="10">
        <v>1038.6400000000001</v>
      </c>
      <c r="U976" t="s">
        <v>1228</v>
      </c>
      <c r="V976" t="s">
        <v>1357</v>
      </c>
      <c r="W976" t="s">
        <v>1233</v>
      </c>
      <c r="X976">
        <v>0</v>
      </c>
      <c r="Y976" t="s">
        <v>1320</v>
      </c>
      <c r="Z976">
        <v>0</v>
      </c>
      <c r="AA976" t="s">
        <v>1228</v>
      </c>
      <c r="AB976" t="s">
        <v>53</v>
      </c>
      <c r="AC976" t="s">
        <v>1243</v>
      </c>
      <c r="AD976" t="s">
        <v>1253</v>
      </c>
      <c r="AE976" t="s">
        <v>1253</v>
      </c>
      <c r="AF976" s="10">
        <v>1038.6400000000001</v>
      </c>
      <c r="AG976" s="136">
        <f t="shared" si="15"/>
        <v>103864.00000000001</v>
      </c>
      <c r="AH976">
        <v>0</v>
      </c>
      <c r="AI976">
        <v>0</v>
      </c>
      <c r="AJ976">
        <v>0</v>
      </c>
      <c r="AK976">
        <v>0</v>
      </c>
      <c r="AL976">
        <v>0</v>
      </c>
    </row>
    <row r="977" spans="1:38">
      <c r="A977" t="s">
        <v>46</v>
      </c>
      <c r="B977" t="s">
        <v>47</v>
      </c>
      <c r="C977">
        <v>1000730</v>
      </c>
      <c r="D977" t="s">
        <v>1412</v>
      </c>
      <c r="E977">
        <v>6701298028</v>
      </c>
      <c r="F977">
        <v>10</v>
      </c>
      <c r="G977">
        <v>2002</v>
      </c>
      <c r="H977" t="s">
        <v>1415</v>
      </c>
      <c r="I977">
        <v>57</v>
      </c>
      <c r="J977" t="s">
        <v>1224</v>
      </c>
      <c r="K977" t="s">
        <v>1317</v>
      </c>
      <c r="L977">
        <v>570301003</v>
      </c>
      <c r="M977">
        <v>1274988</v>
      </c>
      <c r="N977" t="s">
        <v>1439</v>
      </c>
      <c r="O977" t="s">
        <v>1358</v>
      </c>
      <c r="P977">
        <v>3</v>
      </c>
      <c r="Q977" t="s">
        <v>1320</v>
      </c>
      <c r="R977">
        <v>1</v>
      </c>
      <c r="S977">
        <v>1</v>
      </c>
      <c r="T977" s="10">
        <v>6229.08</v>
      </c>
      <c r="U977" t="s">
        <v>1228</v>
      </c>
      <c r="V977" t="s">
        <v>1534</v>
      </c>
      <c r="W977" t="s">
        <v>1369</v>
      </c>
      <c r="X977">
        <v>3</v>
      </c>
      <c r="Y977" t="s">
        <v>1320</v>
      </c>
      <c r="Z977" s="10">
        <v>6229.08</v>
      </c>
      <c r="AA977" t="s">
        <v>1228</v>
      </c>
      <c r="AB977" t="s">
        <v>53</v>
      </c>
      <c r="AC977" t="s">
        <v>1231</v>
      </c>
      <c r="AD977">
        <v>101</v>
      </c>
      <c r="AE977" t="s">
        <v>1232</v>
      </c>
      <c r="AF977" s="10">
        <v>6229.08</v>
      </c>
      <c r="AG977" s="136">
        <f t="shared" si="15"/>
        <v>622908</v>
      </c>
      <c r="AH977" s="10">
        <v>6229.08</v>
      </c>
      <c r="AI977">
        <v>0</v>
      </c>
      <c r="AJ977">
        <v>0</v>
      </c>
      <c r="AK977">
        <v>0</v>
      </c>
      <c r="AL977">
        <v>0</v>
      </c>
    </row>
    <row r="978" spans="1:38">
      <c r="A978" t="s">
        <v>46</v>
      </c>
      <c r="B978" t="s">
        <v>47</v>
      </c>
      <c r="C978">
        <v>1000730</v>
      </c>
      <c r="D978" t="s">
        <v>1412</v>
      </c>
      <c r="E978">
        <v>6701301693</v>
      </c>
      <c r="F978">
        <v>10</v>
      </c>
      <c r="G978">
        <v>2002</v>
      </c>
      <c r="H978" t="s">
        <v>1415</v>
      </c>
      <c r="I978">
        <v>57</v>
      </c>
      <c r="J978" t="s">
        <v>1224</v>
      </c>
      <c r="K978" t="s">
        <v>1317</v>
      </c>
      <c r="L978">
        <v>570301003</v>
      </c>
      <c r="M978">
        <v>1427216</v>
      </c>
      <c r="N978" t="s">
        <v>1416</v>
      </c>
      <c r="O978" t="s">
        <v>1361</v>
      </c>
      <c r="P978">
        <v>1</v>
      </c>
      <c r="Q978" t="s">
        <v>1320</v>
      </c>
      <c r="R978">
        <v>1</v>
      </c>
      <c r="S978">
        <v>1</v>
      </c>
      <c r="T978">
        <v>955.4</v>
      </c>
      <c r="U978" t="s">
        <v>1228</v>
      </c>
      <c r="V978" t="s">
        <v>1359</v>
      </c>
      <c r="W978" t="s">
        <v>1362</v>
      </c>
      <c r="X978">
        <v>1</v>
      </c>
      <c r="Y978" t="s">
        <v>1320</v>
      </c>
      <c r="Z978">
        <v>955.4</v>
      </c>
      <c r="AA978" t="s">
        <v>1228</v>
      </c>
      <c r="AB978" t="s">
        <v>53</v>
      </c>
      <c r="AC978" t="s">
        <v>1231</v>
      </c>
      <c r="AD978">
        <v>101</v>
      </c>
      <c r="AE978" t="s">
        <v>1232</v>
      </c>
      <c r="AF978">
        <v>955.4</v>
      </c>
      <c r="AG978" s="136">
        <f t="shared" si="15"/>
        <v>95540</v>
      </c>
      <c r="AH978">
        <v>955.4</v>
      </c>
      <c r="AI978">
        <v>0</v>
      </c>
      <c r="AJ978">
        <v>0</v>
      </c>
      <c r="AK978">
        <v>0</v>
      </c>
      <c r="AL978">
        <v>0</v>
      </c>
    </row>
    <row r="979" spans="1:38">
      <c r="A979" t="s">
        <v>46</v>
      </c>
      <c r="B979" t="s">
        <v>47</v>
      </c>
      <c r="C979">
        <v>1000730</v>
      </c>
      <c r="D979" t="s">
        <v>1412</v>
      </c>
      <c r="E979">
        <v>6701303115</v>
      </c>
      <c r="F979">
        <v>10</v>
      </c>
      <c r="G979">
        <v>2002</v>
      </c>
      <c r="H979" t="s">
        <v>1415</v>
      </c>
      <c r="I979">
        <v>57</v>
      </c>
      <c r="J979" t="s">
        <v>1224</v>
      </c>
      <c r="K979" t="s">
        <v>1317</v>
      </c>
      <c r="L979">
        <v>570301003</v>
      </c>
      <c r="M979">
        <v>1052265</v>
      </c>
      <c r="N979" t="s">
        <v>1432</v>
      </c>
      <c r="O979" t="s">
        <v>1535</v>
      </c>
      <c r="P979" s="10">
        <v>40500</v>
      </c>
      <c r="Q979" t="s">
        <v>1320</v>
      </c>
      <c r="R979">
        <v>1</v>
      </c>
      <c r="S979">
        <v>1</v>
      </c>
      <c r="T979" s="10">
        <v>320355</v>
      </c>
      <c r="U979" t="s">
        <v>1228</v>
      </c>
      <c r="V979" t="s">
        <v>1536</v>
      </c>
      <c r="W979" t="s">
        <v>1537</v>
      </c>
      <c r="X979" s="10">
        <v>40500</v>
      </c>
      <c r="Y979" t="s">
        <v>1320</v>
      </c>
      <c r="Z979" s="10">
        <v>320355</v>
      </c>
      <c r="AA979" t="s">
        <v>1228</v>
      </c>
      <c r="AB979" t="s">
        <v>53</v>
      </c>
      <c r="AC979" t="s">
        <v>1231</v>
      </c>
      <c r="AD979">
        <v>101</v>
      </c>
      <c r="AE979" t="s">
        <v>1232</v>
      </c>
      <c r="AF979" s="10">
        <v>320355</v>
      </c>
      <c r="AG979" s="136">
        <f t="shared" si="15"/>
        <v>32035500</v>
      </c>
      <c r="AH979" s="10">
        <v>320355</v>
      </c>
      <c r="AI979">
        <v>0</v>
      </c>
      <c r="AJ979">
        <v>0</v>
      </c>
      <c r="AK979">
        <v>0</v>
      </c>
      <c r="AL979">
        <v>0</v>
      </c>
    </row>
    <row r="980" spans="1:38">
      <c r="A980" t="s">
        <v>46</v>
      </c>
      <c r="B980" t="s">
        <v>47</v>
      </c>
      <c r="C980">
        <v>1000730</v>
      </c>
      <c r="D980" t="s">
        <v>1412</v>
      </c>
      <c r="E980">
        <v>6701303265</v>
      </c>
      <c r="F980">
        <v>10</v>
      </c>
      <c r="G980">
        <v>2002</v>
      </c>
      <c r="H980" t="s">
        <v>1415</v>
      </c>
      <c r="I980">
        <v>57</v>
      </c>
      <c r="J980" t="s">
        <v>1224</v>
      </c>
      <c r="K980" t="s">
        <v>1317</v>
      </c>
      <c r="L980">
        <v>570301003</v>
      </c>
      <c r="M980">
        <v>1283741</v>
      </c>
      <c r="N980" t="s">
        <v>1470</v>
      </c>
      <c r="O980" t="s">
        <v>1533</v>
      </c>
      <c r="P980" s="10">
        <v>31640</v>
      </c>
      <c r="Q980" t="s">
        <v>1427</v>
      </c>
      <c r="R980">
        <v>1</v>
      </c>
      <c r="S980">
        <v>1</v>
      </c>
      <c r="T980" s="10">
        <v>85428</v>
      </c>
      <c r="U980" t="s">
        <v>1228</v>
      </c>
      <c r="V980" t="s">
        <v>1538</v>
      </c>
      <c r="W980" t="s">
        <v>1539</v>
      </c>
      <c r="X980" s="10">
        <v>31640</v>
      </c>
      <c r="Y980" t="s">
        <v>1427</v>
      </c>
      <c r="Z980" s="10">
        <v>85428</v>
      </c>
      <c r="AA980" t="s">
        <v>1228</v>
      </c>
      <c r="AB980" t="s">
        <v>53</v>
      </c>
      <c r="AC980" t="s">
        <v>1231</v>
      </c>
      <c r="AD980">
        <v>101</v>
      </c>
      <c r="AE980" t="s">
        <v>1232</v>
      </c>
      <c r="AF980" s="10">
        <v>85428</v>
      </c>
      <c r="AG980" s="136">
        <f t="shared" si="15"/>
        <v>8542800</v>
      </c>
      <c r="AH980" s="10">
        <v>85428</v>
      </c>
      <c r="AI980">
        <v>0</v>
      </c>
      <c r="AJ980">
        <v>0</v>
      </c>
      <c r="AK980">
        <v>0</v>
      </c>
      <c r="AL980">
        <v>0</v>
      </c>
    </row>
    <row r="981" spans="1:38">
      <c r="A981" t="s">
        <v>46</v>
      </c>
      <c r="B981" t="s">
        <v>47</v>
      </c>
      <c r="C981">
        <v>1000730</v>
      </c>
      <c r="D981" t="s">
        <v>1412</v>
      </c>
      <c r="E981">
        <v>6701303265</v>
      </c>
      <c r="F981">
        <v>20</v>
      </c>
      <c r="G981">
        <v>2002</v>
      </c>
      <c r="H981" t="s">
        <v>1415</v>
      </c>
      <c r="I981">
        <v>57</v>
      </c>
      <c r="J981" t="s">
        <v>1224</v>
      </c>
      <c r="K981" t="s">
        <v>1317</v>
      </c>
      <c r="L981">
        <v>570102001</v>
      </c>
      <c r="M981">
        <v>1248388</v>
      </c>
      <c r="N981" t="s">
        <v>1433</v>
      </c>
      <c r="O981" t="s">
        <v>1533</v>
      </c>
      <c r="P981">
        <v>316</v>
      </c>
      <c r="Q981" t="s">
        <v>1320</v>
      </c>
      <c r="R981">
        <v>1</v>
      </c>
      <c r="S981">
        <v>1</v>
      </c>
      <c r="T981" s="10">
        <v>41026.28</v>
      </c>
      <c r="U981" t="s">
        <v>1228</v>
      </c>
      <c r="V981" t="s">
        <v>1538</v>
      </c>
      <c r="W981" t="s">
        <v>1408</v>
      </c>
      <c r="X981">
        <v>316</v>
      </c>
      <c r="Y981" t="s">
        <v>1320</v>
      </c>
      <c r="Z981" s="10">
        <v>41026.28</v>
      </c>
      <c r="AA981" t="s">
        <v>1228</v>
      </c>
      <c r="AB981" t="s">
        <v>53</v>
      </c>
      <c r="AC981" t="s">
        <v>1231</v>
      </c>
      <c r="AD981">
        <v>101</v>
      </c>
      <c r="AE981" t="s">
        <v>1232</v>
      </c>
      <c r="AF981" s="10">
        <v>41026.28</v>
      </c>
      <c r="AG981" s="136">
        <f t="shared" si="15"/>
        <v>4102628</v>
      </c>
      <c r="AH981" s="10">
        <v>41026.28</v>
      </c>
      <c r="AI981">
        <v>0</v>
      </c>
      <c r="AJ981">
        <v>0</v>
      </c>
      <c r="AK981">
        <v>0</v>
      </c>
      <c r="AL981">
        <v>0</v>
      </c>
    </row>
    <row r="982" spans="1:38">
      <c r="A982" t="s">
        <v>46</v>
      </c>
      <c r="B982" t="s">
        <v>47</v>
      </c>
      <c r="C982">
        <v>1000730</v>
      </c>
      <c r="D982" t="s">
        <v>1412</v>
      </c>
      <c r="E982">
        <v>6701303724</v>
      </c>
      <c r="F982">
        <v>10</v>
      </c>
      <c r="G982">
        <v>2002</v>
      </c>
      <c r="H982" t="s">
        <v>1415</v>
      </c>
      <c r="I982">
        <v>57</v>
      </c>
      <c r="J982" t="s">
        <v>1224</v>
      </c>
      <c r="K982" t="s">
        <v>1233</v>
      </c>
      <c r="L982">
        <v>570301003</v>
      </c>
      <c r="M982">
        <v>1066111</v>
      </c>
      <c r="N982" t="s">
        <v>1425</v>
      </c>
      <c r="O982" t="s">
        <v>1363</v>
      </c>
      <c r="P982" s="10">
        <v>9520</v>
      </c>
      <c r="Q982" t="s">
        <v>1320</v>
      </c>
      <c r="R982">
        <v>1</v>
      </c>
      <c r="S982">
        <v>1</v>
      </c>
      <c r="T982" s="10">
        <v>49884.800000000003</v>
      </c>
      <c r="U982" t="s">
        <v>1228</v>
      </c>
      <c r="V982" t="s">
        <v>1540</v>
      </c>
      <c r="W982" t="s">
        <v>1541</v>
      </c>
      <c r="X982" s="10">
        <v>9520</v>
      </c>
      <c r="Y982" t="s">
        <v>1320</v>
      </c>
      <c r="Z982" s="10">
        <v>49884.800000000003</v>
      </c>
      <c r="AA982" t="s">
        <v>1228</v>
      </c>
      <c r="AB982" t="s">
        <v>53</v>
      </c>
      <c r="AC982" t="s">
        <v>1231</v>
      </c>
      <c r="AD982">
        <v>101</v>
      </c>
      <c r="AE982" t="s">
        <v>1232</v>
      </c>
      <c r="AF982" s="10">
        <v>49884.800000000003</v>
      </c>
      <c r="AG982" s="136">
        <f t="shared" si="15"/>
        <v>4988480</v>
      </c>
      <c r="AH982" s="10">
        <v>49884.800000000003</v>
      </c>
      <c r="AI982">
        <v>0</v>
      </c>
      <c r="AJ982">
        <v>0</v>
      </c>
      <c r="AK982">
        <v>0</v>
      </c>
      <c r="AL982">
        <v>0</v>
      </c>
    </row>
    <row r="983" spans="1:38">
      <c r="A983" t="s">
        <v>46</v>
      </c>
      <c r="B983" t="s">
        <v>47</v>
      </c>
      <c r="C983">
        <v>1000730</v>
      </c>
      <c r="D983" t="s">
        <v>1412</v>
      </c>
      <c r="E983">
        <v>6701303724</v>
      </c>
      <c r="F983">
        <v>20</v>
      </c>
      <c r="G983">
        <v>2002</v>
      </c>
      <c r="H983" t="s">
        <v>1415</v>
      </c>
      <c r="I983">
        <v>57</v>
      </c>
      <c r="J983" t="s">
        <v>1224</v>
      </c>
      <c r="K983" t="s">
        <v>1317</v>
      </c>
      <c r="L983">
        <v>570301003</v>
      </c>
      <c r="M983">
        <v>1216226</v>
      </c>
      <c r="N983" t="s">
        <v>1421</v>
      </c>
      <c r="O983" t="s">
        <v>1363</v>
      </c>
      <c r="P983">
        <v>96</v>
      </c>
      <c r="Q983" t="s">
        <v>1320</v>
      </c>
      <c r="R983">
        <v>1</v>
      </c>
      <c r="S983">
        <v>1</v>
      </c>
      <c r="T983" s="10">
        <v>12463.68</v>
      </c>
      <c r="U983" t="s">
        <v>1228</v>
      </c>
      <c r="V983" t="s">
        <v>1540</v>
      </c>
      <c r="W983" t="s">
        <v>1541</v>
      </c>
      <c r="X983">
        <v>96</v>
      </c>
      <c r="Y983" t="s">
        <v>1320</v>
      </c>
      <c r="Z983" s="10">
        <v>12463.68</v>
      </c>
      <c r="AA983" t="s">
        <v>1228</v>
      </c>
      <c r="AB983" t="s">
        <v>53</v>
      </c>
      <c r="AC983" t="s">
        <v>1231</v>
      </c>
      <c r="AD983">
        <v>101</v>
      </c>
      <c r="AE983" t="s">
        <v>1232</v>
      </c>
      <c r="AF983" s="10">
        <v>12463.68</v>
      </c>
      <c r="AG983" s="136">
        <f t="shared" si="15"/>
        <v>1246368</v>
      </c>
      <c r="AH983" s="10">
        <v>12463.68</v>
      </c>
      <c r="AI983">
        <v>0</v>
      </c>
      <c r="AJ983">
        <v>0</v>
      </c>
      <c r="AK983">
        <v>0</v>
      </c>
      <c r="AL983">
        <v>0</v>
      </c>
    </row>
    <row r="984" spans="1:38">
      <c r="A984" t="s">
        <v>46</v>
      </c>
      <c r="B984" t="s">
        <v>47</v>
      </c>
      <c r="C984">
        <v>1000730</v>
      </c>
      <c r="D984" t="s">
        <v>1412</v>
      </c>
      <c r="E984">
        <v>6701304457</v>
      </c>
      <c r="F984">
        <v>10</v>
      </c>
      <c r="G984">
        <v>2002</v>
      </c>
      <c r="H984" t="s">
        <v>1542</v>
      </c>
      <c r="I984">
        <v>43</v>
      </c>
      <c r="J984" t="s">
        <v>1224</v>
      </c>
      <c r="K984" t="s">
        <v>1233</v>
      </c>
      <c r="L984">
        <v>430507002</v>
      </c>
      <c r="M984">
        <v>938731</v>
      </c>
      <c r="N984" t="s">
        <v>1543</v>
      </c>
      <c r="O984" t="s">
        <v>1367</v>
      </c>
      <c r="P984">
        <v>10</v>
      </c>
      <c r="Q984" t="s">
        <v>1320</v>
      </c>
      <c r="R984">
        <v>1</v>
      </c>
      <c r="S984">
        <v>1</v>
      </c>
      <c r="T984">
        <v>48.3</v>
      </c>
      <c r="U984" t="s">
        <v>1228</v>
      </c>
      <c r="V984" t="s">
        <v>1409</v>
      </c>
      <c r="W984" t="s">
        <v>1233</v>
      </c>
      <c r="X984">
        <v>0</v>
      </c>
      <c r="Y984" t="s">
        <v>1320</v>
      </c>
      <c r="Z984">
        <v>0</v>
      </c>
      <c r="AA984" t="s">
        <v>1228</v>
      </c>
      <c r="AB984" t="s">
        <v>53</v>
      </c>
      <c r="AC984" t="s">
        <v>1243</v>
      </c>
      <c r="AD984" t="s">
        <v>1253</v>
      </c>
      <c r="AE984" t="s">
        <v>1253</v>
      </c>
      <c r="AF984">
        <v>48.3</v>
      </c>
      <c r="AG984" s="136">
        <f t="shared" si="15"/>
        <v>4830</v>
      </c>
      <c r="AH984">
        <v>0</v>
      </c>
      <c r="AI984">
        <v>0</v>
      </c>
      <c r="AJ984">
        <v>0</v>
      </c>
      <c r="AK984">
        <v>0</v>
      </c>
      <c r="AL984">
        <v>0</v>
      </c>
    </row>
    <row r="985" spans="1:38">
      <c r="A985" t="s">
        <v>46</v>
      </c>
      <c r="B985" t="s">
        <v>47</v>
      </c>
      <c r="C985">
        <v>1000730</v>
      </c>
      <c r="D985" t="s">
        <v>1412</v>
      </c>
      <c r="E985">
        <v>6701307836</v>
      </c>
      <c r="F985">
        <v>10</v>
      </c>
      <c r="G985">
        <v>2002</v>
      </c>
      <c r="H985" t="s">
        <v>1415</v>
      </c>
      <c r="I985">
        <v>43</v>
      </c>
      <c r="J985" t="s">
        <v>1224</v>
      </c>
      <c r="K985" t="s">
        <v>1317</v>
      </c>
      <c r="L985">
        <v>570301003</v>
      </c>
      <c r="M985">
        <v>1494960</v>
      </c>
      <c r="N985" t="s">
        <v>1544</v>
      </c>
      <c r="O985" t="s">
        <v>1367</v>
      </c>
      <c r="P985">
        <v>510</v>
      </c>
      <c r="Q985" t="s">
        <v>1320</v>
      </c>
      <c r="R985">
        <v>1</v>
      </c>
      <c r="S985">
        <v>1</v>
      </c>
      <c r="T985" s="10">
        <v>264435</v>
      </c>
      <c r="U985" t="s">
        <v>1228</v>
      </c>
      <c r="V985" t="s">
        <v>1395</v>
      </c>
      <c r="W985" t="s">
        <v>1406</v>
      </c>
      <c r="X985">
        <v>510</v>
      </c>
      <c r="Y985" t="s">
        <v>1320</v>
      </c>
      <c r="Z985" s="10">
        <v>264435</v>
      </c>
      <c r="AA985" t="s">
        <v>1228</v>
      </c>
      <c r="AB985" t="s">
        <v>53</v>
      </c>
      <c r="AC985" t="s">
        <v>1231</v>
      </c>
      <c r="AD985">
        <v>101</v>
      </c>
      <c r="AE985" t="s">
        <v>1232</v>
      </c>
      <c r="AF985" s="10">
        <v>264435</v>
      </c>
      <c r="AG985" s="136">
        <f t="shared" si="15"/>
        <v>26443500</v>
      </c>
      <c r="AH985" s="10">
        <v>264435</v>
      </c>
      <c r="AI985">
        <v>0</v>
      </c>
      <c r="AJ985">
        <v>0</v>
      </c>
      <c r="AK985">
        <v>0</v>
      </c>
      <c r="AL985">
        <v>0</v>
      </c>
    </row>
    <row r="986" spans="1:38">
      <c r="A986" t="s">
        <v>46</v>
      </c>
      <c r="B986" t="s">
        <v>47</v>
      </c>
      <c r="C986">
        <v>1000730</v>
      </c>
      <c r="D986" t="s">
        <v>1412</v>
      </c>
      <c r="E986">
        <v>6701307836</v>
      </c>
      <c r="F986">
        <v>20</v>
      </c>
      <c r="G986">
        <v>2002</v>
      </c>
      <c r="H986" t="s">
        <v>1415</v>
      </c>
      <c r="I986">
        <v>43</v>
      </c>
      <c r="J986" t="s">
        <v>1224</v>
      </c>
      <c r="K986" t="s">
        <v>1233</v>
      </c>
      <c r="L986">
        <v>430507002</v>
      </c>
      <c r="M986">
        <v>938731</v>
      </c>
      <c r="N986" t="s">
        <v>1543</v>
      </c>
      <c r="O986" t="s">
        <v>1367</v>
      </c>
      <c r="P986">
        <v>1</v>
      </c>
      <c r="Q986" t="s">
        <v>1320</v>
      </c>
      <c r="R986">
        <v>1</v>
      </c>
      <c r="S986">
        <v>1</v>
      </c>
      <c r="T986" s="10">
        <v>90000</v>
      </c>
      <c r="U986" t="s">
        <v>1228</v>
      </c>
      <c r="V986" t="s">
        <v>1395</v>
      </c>
      <c r="W986" t="s">
        <v>1516</v>
      </c>
      <c r="X986">
        <v>1</v>
      </c>
      <c r="Y986" t="s">
        <v>1320</v>
      </c>
      <c r="Z986" s="10">
        <v>90000</v>
      </c>
      <c r="AA986" t="s">
        <v>1228</v>
      </c>
      <c r="AB986" t="s">
        <v>53</v>
      </c>
      <c r="AC986" t="s">
        <v>1231</v>
      </c>
      <c r="AD986">
        <v>101</v>
      </c>
      <c r="AE986" t="s">
        <v>1232</v>
      </c>
      <c r="AF986" s="10">
        <v>90000</v>
      </c>
      <c r="AG986" s="136">
        <f t="shared" si="15"/>
        <v>9000000</v>
      </c>
      <c r="AH986" s="10">
        <v>90000</v>
      </c>
      <c r="AI986">
        <v>0</v>
      </c>
      <c r="AJ986">
        <v>0</v>
      </c>
      <c r="AK986">
        <v>0</v>
      </c>
      <c r="AL986">
        <v>0</v>
      </c>
    </row>
    <row r="987" spans="1:38">
      <c r="A987" t="s">
        <v>46</v>
      </c>
      <c r="B987" t="s">
        <v>47</v>
      </c>
      <c r="C987">
        <v>1000730</v>
      </c>
      <c r="D987" t="s">
        <v>1412</v>
      </c>
      <c r="E987">
        <v>6701308393</v>
      </c>
      <c r="F987">
        <v>10</v>
      </c>
      <c r="G987">
        <v>2002</v>
      </c>
      <c r="H987" t="s">
        <v>1496</v>
      </c>
      <c r="I987">
        <v>57</v>
      </c>
      <c r="J987" t="s">
        <v>1224</v>
      </c>
      <c r="K987" t="s">
        <v>1317</v>
      </c>
      <c r="L987">
        <v>570301003</v>
      </c>
      <c r="M987">
        <v>919901</v>
      </c>
      <c r="N987" t="s">
        <v>1469</v>
      </c>
      <c r="O987" t="s">
        <v>1364</v>
      </c>
      <c r="P987" s="10">
        <v>1232</v>
      </c>
      <c r="Q987" t="s">
        <v>1320</v>
      </c>
      <c r="R987">
        <v>1</v>
      </c>
      <c r="S987">
        <v>1</v>
      </c>
      <c r="T987" s="10">
        <v>7096.32</v>
      </c>
      <c r="U987" t="s">
        <v>1228</v>
      </c>
      <c r="V987" t="s">
        <v>1364</v>
      </c>
      <c r="W987" t="s">
        <v>1372</v>
      </c>
      <c r="X987" s="10">
        <v>1232</v>
      </c>
      <c r="Y987" t="s">
        <v>1320</v>
      </c>
      <c r="Z987" s="10">
        <v>7096.32</v>
      </c>
      <c r="AA987" t="s">
        <v>1228</v>
      </c>
      <c r="AB987" t="s">
        <v>53</v>
      </c>
      <c r="AC987" t="s">
        <v>1231</v>
      </c>
      <c r="AD987">
        <v>101</v>
      </c>
      <c r="AE987" t="s">
        <v>1232</v>
      </c>
      <c r="AF987" s="10">
        <v>7096.32</v>
      </c>
      <c r="AG987" s="136">
        <f t="shared" si="15"/>
        <v>709632</v>
      </c>
      <c r="AH987" s="10">
        <v>7096.32</v>
      </c>
      <c r="AI987">
        <v>0</v>
      </c>
      <c r="AJ987">
        <v>0</v>
      </c>
      <c r="AK987">
        <v>0</v>
      </c>
      <c r="AL987">
        <v>0</v>
      </c>
    </row>
    <row r="988" spans="1:38">
      <c r="A988" t="s">
        <v>46</v>
      </c>
      <c r="B988" t="s">
        <v>47</v>
      </c>
      <c r="C988">
        <v>1000730</v>
      </c>
      <c r="D988" t="s">
        <v>1412</v>
      </c>
      <c r="E988">
        <v>6701308894</v>
      </c>
      <c r="F988">
        <v>10</v>
      </c>
      <c r="G988">
        <v>2002</v>
      </c>
      <c r="H988" t="s">
        <v>1415</v>
      </c>
      <c r="I988">
        <v>57</v>
      </c>
      <c r="J988" t="s">
        <v>1224</v>
      </c>
      <c r="K988" t="s">
        <v>1317</v>
      </c>
      <c r="L988">
        <v>570301003</v>
      </c>
      <c r="M988">
        <v>911611</v>
      </c>
      <c r="N988" t="s">
        <v>1545</v>
      </c>
      <c r="O988" t="s">
        <v>1366</v>
      </c>
      <c r="P988">
        <v>2</v>
      </c>
      <c r="Q988" t="s">
        <v>1320</v>
      </c>
      <c r="R988">
        <v>1</v>
      </c>
      <c r="S988">
        <v>1</v>
      </c>
      <c r="T988" s="10">
        <v>4152.72</v>
      </c>
      <c r="U988" t="s">
        <v>1228</v>
      </c>
      <c r="V988" t="s">
        <v>1546</v>
      </c>
      <c r="W988" t="s">
        <v>1378</v>
      </c>
      <c r="X988">
        <v>2</v>
      </c>
      <c r="Y988" t="s">
        <v>1320</v>
      </c>
      <c r="Z988" s="10">
        <v>4152.72</v>
      </c>
      <c r="AA988" t="s">
        <v>1228</v>
      </c>
      <c r="AB988" t="s">
        <v>53</v>
      </c>
      <c r="AC988" t="s">
        <v>1231</v>
      </c>
      <c r="AD988">
        <v>101</v>
      </c>
      <c r="AE988" t="s">
        <v>1232</v>
      </c>
      <c r="AF988" s="10">
        <v>4152.72</v>
      </c>
      <c r="AG988" s="136">
        <f t="shared" si="15"/>
        <v>415272</v>
      </c>
      <c r="AH988" s="10">
        <v>4152.72</v>
      </c>
      <c r="AI988">
        <v>0</v>
      </c>
      <c r="AJ988">
        <v>0</v>
      </c>
      <c r="AK988">
        <v>0</v>
      </c>
      <c r="AL988">
        <v>0</v>
      </c>
    </row>
    <row r="989" spans="1:38">
      <c r="A989" t="s">
        <v>46</v>
      </c>
      <c r="B989" t="s">
        <v>47</v>
      </c>
      <c r="C989">
        <v>1000730</v>
      </c>
      <c r="D989" t="s">
        <v>1412</v>
      </c>
      <c r="E989">
        <v>6701309362</v>
      </c>
      <c r="F989">
        <v>10</v>
      </c>
      <c r="G989">
        <v>2002</v>
      </c>
      <c r="H989" t="s">
        <v>1415</v>
      </c>
      <c r="I989">
        <v>57</v>
      </c>
      <c r="J989" t="s">
        <v>1224</v>
      </c>
      <c r="K989" t="s">
        <v>1317</v>
      </c>
      <c r="L989">
        <v>570301003</v>
      </c>
      <c r="M989">
        <v>938419</v>
      </c>
      <c r="N989" t="s">
        <v>1511</v>
      </c>
      <c r="O989" t="s">
        <v>1366</v>
      </c>
      <c r="P989" s="10">
        <v>5264</v>
      </c>
      <c r="Q989" t="s">
        <v>1427</v>
      </c>
      <c r="R989">
        <v>1</v>
      </c>
      <c r="S989">
        <v>1</v>
      </c>
      <c r="T989" s="10">
        <v>30425.919999999998</v>
      </c>
      <c r="U989" t="s">
        <v>1228</v>
      </c>
      <c r="V989" t="s">
        <v>1547</v>
      </c>
      <c r="W989" t="s">
        <v>1394</v>
      </c>
      <c r="X989" s="10">
        <v>5040</v>
      </c>
      <c r="Y989" t="s">
        <v>1427</v>
      </c>
      <c r="Z989" s="10">
        <v>29131.200000000001</v>
      </c>
      <c r="AA989" t="s">
        <v>1228</v>
      </c>
      <c r="AB989" t="s">
        <v>53</v>
      </c>
      <c r="AC989" t="s">
        <v>1231</v>
      </c>
      <c r="AD989">
        <v>101</v>
      </c>
      <c r="AE989" t="s">
        <v>1232</v>
      </c>
      <c r="AF989" s="10">
        <v>30425.919999999998</v>
      </c>
      <c r="AG989" s="136">
        <f t="shared" si="15"/>
        <v>3042592</v>
      </c>
      <c r="AH989" s="10">
        <v>29131.200000000001</v>
      </c>
      <c r="AI989">
        <v>0</v>
      </c>
      <c r="AJ989">
        <v>0</v>
      </c>
      <c r="AK989">
        <v>0</v>
      </c>
      <c r="AL989">
        <v>0</v>
      </c>
    </row>
    <row r="990" spans="1:38">
      <c r="A990" t="s">
        <v>46</v>
      </c>
      <c r="B990" t="s">
        <v>47</v>
      </c>
      <c r="C990">
        <v>1000730</v>
      </c>
      <c r="D990" t="s">
        <v>1412</v>
      </c>
      <c r="E990">
        <v>6701312344</v>
      </c>
      <c r="F990">
        <v>10</v>
      </c>
      <c r="G990">
        <v>2002</v>
      </c>
      <c r="H990" t="s">
        <v>1415</v>
      </c>
      <c r="I990">
        <v>57</v>
      </c>
      <c r="J990" t="s">
        <v>1224</v>
      </c>
      <c r="K990" t="s">
        <v>1233</v>
      </c>
      <c r="L990">
        <v>570301003</v>
      </c>
      <c r="M990">
        <v>1066111</v>
      </c>
      <c r="N990" t="s">
        <v>1425</v>
      </c>
      <c r="O990" t="s">
        <v>1548</v>
      </c>
      <c r="P990">
        <v>1</v>
      </c>
      <c r="Q990" t="s">
        <v>1320</v>
      </c>
      <c r="R990">
        <v>1</v>
      </c>
      <c r="S990">
        <v>1</v>
      </c>
      <c r="T990">
        <v>3.3</v>
      </c>
      <c r="U990" t="s">
        <v>1228</v>
      </c>
      <c r="V990" t="s">
        <v>1372</v>
      </c>
      <c r="W990" t="s">
        <v>1233</v>
      </c>
      <c r="X990">
        <v>0</v>
      </c>
      <c r="Y990" t="s">
        <v>1320</v>
      </c>
      <c r="Z990">
        <v>0</v>
      </c>
      <c r="AA990" t="s">
        <v>1228</v>
      </c>
      <c r="AB990" t="s">
        <v>53</v>
      </c>
      <c r="AC990" t="s">
        <v>1243</v>
      </c>
      <c r="AD990" t="s">
        <v>1253</v>
      </c>
      <c r="AE990" t="s">
        <v>1253</v>
      </c>
      <c r="AF990">
        <v>3.3</v>
      </c>
      <c r="AG990" s="136">
        <f t="shared" si="15"/>
        <v>330</v>
      </c>
      <c r="AH990">
        <v>0</v>
      </c>
      <c r="AI990">
        <v>0</v>
      </c>
      <c r="AJ990">
        <v>0</v>
      </c>
      <c r="AK990">
        <v>0</v>
      </c>
      <c r="AL990">
        <v>0</v>
      </c>
    </row>
    <row r="991" spans="1:38">
      <c r="A991" t="s">
        <v>46</v>
      </c>
      <c r="B991" t="s">
        <v>47</v>
      </c>
      <c r="C991">
        <v>1000730</v>
      </c>
      <c r="D991" t="s">
        <v>1412</v>
      </c>
      <c r="E991">
        <v>6701312902</v>
      </c>
      <c r="F991">
        <v>10</v>
      </c>
      <c r="G991">
        <v>2002</v>
      </c>
      <c r="H991" t="s">
        <v>1424</v>
      </c>
      <c r="I991">
        <v>57</v>
      </c>
      <c r="J991" t="s">
        <v>1224</v>
      </c>
      <c r="K991" t="s">
        <v>1233</v>
      </c>
      <c r="L991">
        <v>570301003</v>
      </c>
      <c r="M991">
        <v>1066111</v>
      </c>
      <c r="N991" t="s">
        <v>1425</v>
      </c>
      <c r="O991" t="s">
        <v>1372</v>
      </c>
      <c r="P991">
        <v>510</v>
      </c>
      <c r="Q991" t="s">
        <v>1320</v>
      </c>
      <c r="R991">
        <v>1</v>
      </c>
      <c r="S991">
        <v>1</v>
      </c>
      <c r="T991" s="10">
        <v>2866.2</v>
      </c>
      <c r="U991" t="s">
        <v>1228</v>
      </c>
      <c r="V991" t="s">
        <v>1477</v>
      </c>
      <c r="W991" t="s">
        <v>1377</v>
      </c>
      <c r="X991">
        <v>510</v>
      </c>
      <c r="Y991" t="s">
        <v>1320</v>
      </c>
      <c r="Z991" s="10">
        <v>2866.2</v>
      </c>
      <c r="AA991" t="s">
        <v>1228</v>
      </c>
      <c r="AB991" t="s">
        <v>53</v>
      </c>
      <c r="AC991" t="s">
        <v>1231</v>
      </c>
      <c r="AD991">
        <v>101</v>
      </c>
      <c r="AE991" t="s">
        <v>1232</v>
      </c>
      <c r="AF991" s="10">
        <v>2866.2</v>
      </c>
      <c r="AG991" s="136">
        <f t="shared" si="15"/>
        <v>286620</v>
      </c>
      <c r="AH991" s="10">
        <v>2866.2</v>
      </c>
      <c r="AI991">
        <v>0</v>
      </c>
      <c r="AJ991">
        <v>0</v>
      </c>
      <c r="AK991">
        <v>0</v>
      </c>
      <c r="AL991">
        <v>0</v>
      </c>
    </row>
    <row r="992" spans="1:38">
      <c r="A992" t="s">
        <v>46</v>
      </c>
      <c r="B992" t="s">
        <v>47</v>
      </c>
      <c r="C992">
        <v>1000730</v>
      </c>
      <c r="D992" t="s">
        <v>1412</v>
      </c>
      <c r="E992">
        <v>6701312902</v>
      </c>
      <c r="F992">
        <v>20</v>
      </c>
      <c r="G992">
        <v>2002</v>
      </c>
      <c r="H992" t="s">
        <v>1424</v>
      </c>
      <c r="I992">
        <v>57</v>
      </c>
      <c r="J992" t="s">
        <v>1224</v>
      </c>
      <c r="K992" t="s">
        <v>1317</v>
      </c>
      <c r="L992">
        <v>570301003</v>
      </c>
      <c r="M992">
        <v>1216226</v>
      </c>
      <c r="N992" t="s">
        <v>1421</v>
      </c>
      <c r="O992" t="s">
        <v>1372</v>
      </c>
      <c r="P992">
        <v>4</v>
      </c>
      <c r="Q992" t="s">
        <v>1320</v>
      </c>
      <c r="R992">
        <v>1</v>
      </c>
      <c r="S992">
        <v>1</v>
      </c>
      <c r="T992">
        <v>596</v>
      </c>
      <c r="U992" t="s">
        <v>1228</v>
      </c>
      <c r="V992" t="s">
        <v>1477</v>
      </c>
      <c r="W992" t="s">
        <v>1377</v>
      </c>
      <c r="X992">
        <v>4</v>
      </c>
      <c r="Y992" t="s">
        <v>1320</v>
      </c>
      <c r="Z992">
        <v>596</v>
      </c>
      <c r="AA992" t="s">
        <v>1228</v>
      </c>
      <c r="AB992" t="s">
        <v>53</v>
      </c>
      <c r="AC992" t="s">
        <v>1231</v>
      </c>
      <c r="AD992">
        <v>101</v>
      </c>
      <c r="AE992" t="s">
        <v>1232</v>
      </c>
      <c r="AF992">
        <v>596</v>
      </c>
      <c r="AG992" s="136">
        <f t="shared" si="15"/>
        <v>59600</v>
      </c>
      <c r="AH992">
        <v>596</v>
      </c>
      <c r="AI992">
        <v>0</v>
      </c>
      <c r="AJ992">
        <v>0</v>
      </c>
      <c r="AK992">
        <v>0</v>
      </c>
      <c r="AL992">
        <v>0</v>
      </c>
    </row>
    <row r="993" spans="1:38">
      <c r="A993" t="s">
        <v>46</v>
      </c>
      <c r="B993" t="s">
        <v>47</v>
      </c>
      <c r="C993">
        <v>1000730</v>
      </c>
      <c r="D993" t="s">
        <v>1412</v>
      </c>
      <c r="E993">
        <v>6701312936</v>
      </c>
      <c r="F993">
        <v>10</v>
      </c>
      <c r="G993">
        <v>2002</v>
      </c>
      <c r="H993" t="s">
        <v>1415</v>
      </c>
      <c r="I993">
        <v>57</v>
      </c>
      <c r="J993" t="s">
        <v>1224</v>
      </c>
      <c r="K993" t="s">
        <v>1317</v>
      </c>
      <c r="L993">
        <v>570301003</v>
      </c>
      <c r="M993">
        <v>1216226</v>
      </c>
      <c r="N993" t="s">
        <v>1421</v>
      </c>
      <c r="O993" t="s">
        <v>1372</v>
      </c>
      <c r="P993">
        <v>180</v>
      </c>
      <c r="Q993" t="s">
        <v>1320</v>
      </c>
      <c r="R993">
        <v>1</v>
      </c>
      <c r="S993">
        <v>1</v>
      </c>
      <c r="T993" s="10">
        <v>26820</v>
      </c>
      <c r="U993" t="s">
        <v>1228</v>
      </c>
      <c r="V993" t="s">
        <v>1474</v>
      </c>
      <c r="W993" t="s">
        <v>1549</v>
      </c>
      <c r="X993">
        <v>180</v>
      </c>
      <c r="Y993" t="s">
        <v>1320</v>
      </c>
      <c r="Z993" s="10">
        <v>26820</v>
      </c>
      <c r="AA993" t="s">
        <v>1228</v>
      </c>
      <c r="AB993" t="s">
        <v>53</v>
      </c>
      <c r="AC993" t="s">
        <v>1231</v>
      </c>
      <c r="AD993">
        <v>101</v>
      </c>
      <c r="AE993" t="s">
        <v>1232</v>
      </c>
      <c r="AF993" s="10">
        <v>26820</v>
      </c>
      <c r="AG993" s="136">
        <f t="shared" si="15"/>
        <v>2682000</v>
      </c>
      <c r="AH993" s="10">
        <v>26820</v>
      </c>
      <c r="AI993">
        <v>0</v>
      </c>
      <c r="AJ993">
        <v>0</v>
      </c>
      <c r="AK993">
        <v>0</v>
      </c>
      <c r="AL993">
        <v>0</v>
      </c>
    </row>
    <row r="994" spans="1:38">
      <c r="A994" t="s">
        <v>46</v>
      </c>
      <c r="B994" t="s">
        <v>47</v>
      </c>
      <c r="C994">
        <v>1000730</v>
      </c>
      <c r="D994" t="s">
        <v>1412</v>
      </c>
      <c r="E994">
        <v>6701312936</v>
      </c>
      <c r="F994">
        <v>20</v>
      </c>
      <c r="G994">
        <v>2002</v>
      </c>
      <c r="H994" t="s">
        <v>1415</v>
      </c>
      <c r="I994">
        <v>57</v>
      </c>
      <c r="J994" t="s">
        <v>1224</v>
      </c>
      <c r="K994" t="s">
        <v>1317</v>
      </c>
      <c r="L994">
        <v>570301003</v>
      </c>
      <c r="M994">
        <v>1460147</v>
      </c>
      <c r="N994" t="s">
        <v>1435</v>
      </c>
      <c r="O994" t="s">
        <v>1372</v>
      </c>
      <c r="P994">
        <v>360</v>
      </c>
      <c r="Q994" t="s">
        <v>1320</v>
      </c>
      <c r="R994">
        <v>1</v>
      </c>
      <c r="S994">
        <v>1</v>
      </c>
      <c r="T994" s="10">
        <v>4190.3999999999996</v>
      </c>
      <c r="U994" t="s">
        <v>1228</v>
      </c>
      <c r="V994" t="s">
        <v>1474</v>
      </c>
      <c r="W994" t="s">
        <v>1550</v>
      </c>
      <c r="X994">
        <v>360</v>
      </c>
      <c r="Y994" t="s">
        <v>1320</v>
      </c>
      <c r="Z994" s="10">
        <v>4190.3999999999996</v>
      </c>
      <c r="AA994" t="s">
        <v>1228</v>
      </c>
      <c r="AB994" t="s">
        <v>53</v>
      </c>
      <c r="AC994" t="s">
        <v>1231</v>
      </c>
      <c r="AD994">
        <v>101</v>
      </c>
      <c r="AE994" t="s">
        <v>1232</v>
      </c>
      <c r="AF994" s="10">
        <v>4190.3999999999996</v>
      </c>
      <c r="AG994" s="136">
        <f t="shared" si="15"/>
        <v>419039.99999999994</v>
      </c>
      <c r="AH994" s="10">
        <v>4190.3999999999996</v>
      </c>
      <c r="AI994">
        <v>0</v>
      </c>
      <c r="AJ994">
        <v>0</v>
      </c>
      <c r="AK994">
        <v>0</v>
      </c>
      <c r="AL994">
        <v>0</v>
      </c>
    </row>
    <row r="995" spans="1:38">
      <c r="A995" t="s">
        <v>46</v>
      </c>
      <c r="B995" t="s">
        <v>47</v>
      </c>
      <c r="C995">
        <v>1000730</v>
      </c>
      <c r="D995" t="s">
        <v>1412</v>
      </c>
      <c r="E995">
        <v>6701312936</v>
      </c>
      <c r="F995">
        <v>30</v>
      </c>
      <c r="G995">
        <v>2002</v>
      </c>
      <c r="H995" t="s">
        <v>1415</v>
      </c>
      <c r="I995">
        <v>57</v>
      </c>
      <c r="J995" t="s">
        <v>1224</v>
      </c>
      <c r="K995" t="s">
        <v>1317</v>
      </c>
      <c r="L995">
        <v>570301003</v>
      </c>
      <c r="M995">
        <v>1052265</v>
      </c>
      <c r="N995" t="s">
        <v>1432</v>
      </c>
      <c r="O995" t="s">
        <v>1372</v>
      </c>
      <c r="P995" s="10">
        <v>9000</v>
      </c>
      <c r="Q995" t="s">
        <v>1320</v>
      </c>
      <c r="R995">
        <v>1</v>
      </c>
      <c r="S995">
        <v>1</v>
      </c>
      <c r="T995" s="10">
        <v>143820</v>
      </c>
      <c r="U995" t="s">
        <v>1228</v>
      </c>
      <c r="V995" t="s">
        <v>1474</v>
      </c>
      <c r="W995" t="s">
        <v>1551</v>
      </c>
      <c r="X995" s="10">
        <v>9000</v>
      </c>
      <c r="Y995" t="s">
        <v>1320</v>
      </c>
      <c r="Z995" s="10">
        <v>143820</v>
      </c>
      <c r="AA995" t="s">
        <v>1228</v>
      </c>
      <c r="AB995" t="s">
        <v>53</v>
      </c>
      <c r="AC995" t="s">
        <v>1231</v>
      </c>
      <c r="AD995">
        <v>101</v>
      </c>
      <c r="AE995" t="s">
        <v>1232</v>
      </c>
      <c r="AF995" s="10">
        <v>143820</v>
      </c>
      <c r="AG995" s="136">
        <f t="shared" si="15"/>
        <v>14382000</v>
      </c>
      <c r="AH995" s="10">
        <v>143820</v>
      </c>
      <c r="AI995">
        <v>0</v>
      </c>
      <c r="AJ995">
        <v>0</v>
      </c>
      <c r="AK995">
        <v>0</v>
      </c>
      <c r="AL995">
        <v>0</v>
      </c>
    </row>
    <row r="996" spans="1:38">
      <c r="A996" t="s">
        <v>46</v>
      </c>
      <c r="B996" t="s">
        <v>47</v>
      </c>
      <c r="C996">
        <v>1000730</v>
      </c>
      <c r="D996" t="s">
        <v>1412</v>
      </c>
      <c r="E996">
        <v>6701313058</v>
      </c>
      <c r="F996">
        <v>10</v>
      </c>
      <c r="G996">
        <v>2002</v>
      </c>
      <c r="H996" t="s">
        <v>1415</v>
      </c>
      <c r="I996">
        <v>57</v>
      </c>
      <c r="J996" t="s">
        <v>1224</v>
      </c>
      <c r="K996" t="s">
        <v>1317</v>
      </c>
      <c r="L996">
        <v>570301003</v>
      </c>
      <c r="M996">
        <v>919901</v>
      </c>
      <c r="N996" t="s">
        <v>1469</v>
      </c>
      <c r="O996" t="s">
        <v>1372</v>
      </c>
      <c r="P996" s="10">
        <v>15840</v>
      </c>
      <c r="Q996" t="s">
        <v>1320</v>
      </c>
      <c r="R996">
        <v>1</v>
      </c>
      <c r="S996">
        <v>1</v>
      </c>
      <c r="T996" s="10">
        <v>45619.199999999997</v>
      </c>
      <c r="U996" t="s">
        <v>1228</v>
      </c>
      <c r="V996" t="s">
        <v>1552</v>
      </c>
      <c r="W996" t="s">
        <v>1393</v>
      </c>
      <c r="X996" s="10">
        <v>8800</v>
      </c>
      <c r="Y996" t="s">
        <v>1320</v>
      </c>
      <c r="Z996" s="10">
        <v>25344</v>
      </c>
      <c r="AA996" t="s">
        <v>1228</v>
      </c>
      <c r="AB996" t="s">
        <v>53</v>
      </c>
      <c r="AC996" t="s">
        <v>1231</v>
      </c>
      <c r="AD996">
        <v>101</v>
      </c>
      <c r="AE996" t="s">
        <v>1232</v>
      </c>
      <c r="AF996" s="10">
        <v>45619.199999999997</v>
      </c>
      <c r="AG996" s="136">
        <f t="shared" si="15"/>
        <v>4561920</v>
      </c>
      <c r="AH996" s="10">
        <v>25344</v>
      </c>
      <c r="AI996">
        <v>0</v>
      </c>
      <c r="AJ996">
        <v>0</v>
      </c>
      <c r="AK996">
        <v>0</v>
      </c>
      <c r="AL996">
        <v>0</v>
      </c>
    </row>
    <row r="997" spans="1:38">
      <c r="A997" t="s">
        <v>46</v>
      </c>
      <c r="B997" t="s">
        <v>47</v>
      </c>
      <c r="C997">
        <v>1000730</v>
      </c>
      <c r="D997" t="s">
        <v>1412</v>
      </c>
      <c r="E997">
        <v>6701313188</v>
      </c>
      <c r="F997">
        <v>10</v>
      </c>
      <c r="G997">
        <v>2002</v>
      </c>
      <c r="H997" t="s">
        <v>1553</v>
      </c>
      <c r="I997">
        <v>57</v>
      </c>
      <c r="J997" t="s">
        <v>1224</v>
      </c>
      <c r="K997" t="s">
        <v>1317</v>
      </c>
      <c r="L997">
        <v>570301003</v>
      </c>
      <c r="M997">
        <v>1311254</v>
      </c>
      <c r="N997" t="s">
        <v>1554</v>
      </c>
      <c r="O997" t="s">
        <v>1474</v>
      </c>
      <c r="P997">
        <v>1</v>
      </c>
      <c r="Q997" t="s">
        <v>1240</v>
      </c>
      <c r="R997">
        <v>1</v>
      </c>
      <c r="S997">
        <v>1</v>
      </c>
      <c r="T997" s="10">
        <v>1922.4</v>
      </c>
      <c r="U997" t="s">
        <v>1228</v>
      </c>
      <c r="V997" t="s">
        <v>1377</v>
      </c>
      <c r="W997" t="s">
        <v>1379</v>
      </c>
      <c r="X997">
        <v>1</v>
      </c>
      <c r="Y997" t="s">
        <v>1240</v>
      </c>
      <c r="Z997" s="10">
        <v>1922.4</v>
      </c>
      <c r="AA997" t="s">
        <v>1228</v>
      </c>
      <c r="AB997" t="s">
        <v>53</v>
      </c>
      <c r="AC997" t="s">
        <v>1231</v>
      </c>
      <c r="AD997">
        <v>101</v>
      </c>
      <c r="AE997" t="s">
        <v>1232</v>
      </c>
      <c r="AF997" s="10">
        <v>1922.4</v>
      </c>
      <c r="AG997" s="136">
        <f t="shared" si="15"/>
        <v>192240</v>
      </c>
      <c r="AH997" s="10">
        <v>1922.4</v>
      </c>
      <c r="AI997">
        <v>0</v>
      </c>
      <c r="AJ997">
        <v>0</v>
      </c>
      <c r="AK997">
        <v>0</v>
      </c>
      <c r="AL997">
        <v>0</v>
      </c>
    </row>
    <row r="998" spans="1:38">
      <c r="A998" t="s">
        <v>46</v>
      </c>
      <c r="B998" t="s">
        <v>47</v>
      </c>
      <c r="C998">
        <v>1000730</v>
      </c>
      <c r="D998" t="s">
        <v>1412</v>
      </c>
      <c r="E998">
        <v>6701315691</v>
      </c>
      <c r="F998">
        <v>10</v>
      </c>
      <c r="G998">
        <v>2002</v>
      </c>
      <c r="H998" t="s">
        <v>1415</v>
      </c>
      <c r="I998">
        <v>57</v>
      </c>
      <c r="J998" t="s">
        <v>1224</v>
      </c>
      <c r="K998" t="s">
        <v>1317</v>
      </c>
      <c r="L998">
        <v>570301003</v>
      </c>
      <c r="M998">
        <v>1043507</v>
      </c>
      <c r="N998" t="s">
        <v>1318</v>
      </c>
      <c r="O998" t="s">
        <v>1371</v>
      </c>
      <c r="P998">
        <v>30</v>
      </c>
      <c r="Q998" t="s">
        <v>1320</v>
      </c>
      <c r="R998">
        <v>1</v>
      </c>
      <c r="S998">
        <v>1</v>
      </c>
      <c r="T998" s="10">
        <v>29298</v>
      </c>
      <c r="U998" t="s">
        <v>1228</v>
      </c>
      <c r="V998" t="s">
        <v>1555</v>
      </c>
      <c r="W998" t="s">
        <v>1556</v>
      </c>
      <c r="X998">
        <v>30</v>
      </c>
      <c r="Y998" t="s">
        <v>1320</v>
      </c>
      <c r="Z998" s="10">
        <v>29298</v>
      </c>
      <c r="AA998" t="s">
        <v>1228</v>
      </c>
      <c r="AB998" t="s">
        <v>53</v>
      </c>
      <c r="AC998" t="s">
        <v>1231</v>
      </c>
      <c r="AD998">
        <v>101</v>
      </c>
      <c r="AE998" t="s">
        <v>1232</v>
      </c>
      <c r="AF998" s="10">
        <v>29298</v>
      </c>
      <c r="AG998" s="136">
        <f t="shared" si="15"/>
        <v>2929800</v>
      </c>
      <c r="AH998" s="10">
        <v>29298</v>
      </c>
      <c r="AI998">
        <v>0</v>
      </c>
      <c r="AJ998">
        <v>0</v>
      </c>
      <c r="AK998">
        <v>0</v>
      </c>
      <c r="AL998">
        <v>0</v>
      </c>
    </row>
    <row r="999" spans="1:38">
      <c r="A999" t="s">
        <v>46</v>
      </c>
      <c r="B999" t="s">
        <v>47</v>
      </c>
      <c r="C999">
        <v>1000730</v>
      </c>
      <c r="D999" t="s">
        <v>1412</v>
      </c>
      <c r="E999">
        <v>6701315691</v>
      </c>
      <c r="F999">
        <v>20</v>
      </c>
      <c r="G999">
        <v>2002</v>
      </c>
      <c r="H999" t="s">
        <v>1415</v>
      </c>
      <c r="I999">
        <v>57</v>
      </c>
      <c r="J999" t="s">
        <v>1224</v>
      </c>
      <c r="K999" t="s">
        <v>1317</v>
      </c>
      <c r="L999">
        <v>570102001</v>
      </c>
      <c r="M999">
        <v>1248388</v>
      </c>
      <c r="N999" t="s">
        <v>1433</v>
      </c>
      <c r="O999" t="s">
        <v>1371</v>
      </c>
      <c r="P999">
        <v>60</v>
      </c>
      <c r="Q999" t="s">
        <v>1320</v>
      </c>
      <c r="R999">
        <v>1</v>
      </c>
      <c r="S999">
        <v>1</v>
      </c>
      <c r="T999" s="10">
        <v>8940</v>
      </c>
      <c r="U999" t="s">
        <v>1228</v>
      </c>
      <c r="V999" t="s">
        <v>1555</v>
      </c>
      <c r="W999" t="s">
        <v>1377</v>
      </c>
      <c r="X999">
        <v>60</v>
      </c>
      <c r="Y999" t="s">
        <v>1320</v>
      </c>
      <c r="Z999" s="10">
        <v>8940</v>
      </c>
      <c r="AA999" t="s">
        <v>1228</v>
      </c>
      <c r="AB999" t="s">
        <v>53</v>
      </c>
      <c r="AC999" t="s">
        <v>1231</v>
      </c>
      <c r="AD999">
        <v>101</v>
      </c>
      <c r="AE999" t="s">
        <v>1232</v>
      </c>
      <c r="AF999" s="10">
        <v>8940</v>
      </c>
      <c r="AG999" s="136">
        <f t="shared" si="15"/>
        <v>894000</v>
      </c>
      <c r="AH999" s="10">
        <v>8940</v>
      </c>
      <c r="AI999">
        <v>0</v>
      </c>
      <c r="AJ999">
        <v>0</v>
      </c>
      <c r="AK999">
        <v>0</v>
      </c>
      <c r="AL999">
        <v>0</v>
      </c>
    </row>
    <row r="1000" spans="1:38">
      <c r="A1000" t="s">
        <v>46</v>
      </c>
      <c r="B1000" t="s">
        <v>47</v>
      </c>
      <c r="C1000">
        <v>1000730</v>
      </c>
      <c r="D1000" t="s">
        <v>1412</v>
      </c>
      <c r="E1000">
        <v>6701317099</v>
      </c>
      <c r="F1000">
        <v>10</v>
      </c>
      <c r="G1000">
        <v>2002</v>
      </c>
      <c r="H1000" t="s">
        <v>1415</v>
      </c>
      <c r="I1000">
        <v>57</v>
      </c>
      <c r="J1000" t="s">
        <v>1224</v>
      </c>
      <c r="K1000" t="s">
        <v>1317</v>
      </c>
      <c r="L1000">
        <v>570301003</v>
      </c>
      <c r="M1000">
        <v>892059</v>
      </c>
      <c r="N1000" t="s">
        <v>1448</v>
      </c>
      <c r="O1000" t="s">
        <v>1371</v>
      </c>
      <c r="P1000" s="10">
        <v>6460</v>
      </c>
      <c r="Q1000" t="s">
        <v>1320</v>
      </c>
      <c r="R1000">
        <v>1</v>
      </c>
      <c r="S1000">
        <v>1</v>
      </c>
      <c r="T1000" s="10">
        <v>31589.4</v>
      </c>
      <c r="U1000" t="s">
        <v>1228</v>
      </c>
      <c r="V1000" t="s">
        <v>1463</v>
      </c>
      <c r="W1000" t="s">
        <v>1375</v>
      </c>
      <c r="X1000" s="10">
        <v>6460</v>
      </c>
      <c r="Y1000" t="s">
        <v>1320</v>
      </c>
      <c r="Z1000" s="10">
        <v>31589.4</v>
      </c>
      <c r="AA1000" t="s">
        <v>1228</v>
      </c>
      <c r="AB1000" t="s">
        <v>53</v>
      </c>
      <c r="AC1000" t="s">
        <v>1231</v>
      </c>
      <c r="AD1000">
        <v>101</v>
      </c>
      <c r="AE1000" t="s">
        <v>1232</v>
      </c>
      <c r="AF1000" s="10">
        <v>31589.4</v>
      </c>
      <c r="AG1000" s="136">
        <f t="shared" si="15"/>
        <v>3158940</v>
      </c>
      <c r="AH1000" s="10">
        <v>31589.4</v>
      </c>
      <c r="AI1000">
        <v>0</v>
      </c>
      <c r="AJ1000">
        <v>0</v>
      </c>
      <c r="AK1000">
        <v>0</v>
      </c>
      <c r="AL1000">
        <v>0</v>
      </c>
    </row>
    <row r="1001" spans="1:38">
      <c r="A1001" t="s">
        <v>46</v>
      </c>
      <c r="B1001" t="s">
        <v>47</v>
      </c>
      <c r="C1001">
        <v>1000730</v>
      </c>
      <c r="D1001" t="s">
        <v>1412</v>
      </c>
      <c r="E1001">
        <v>6701317528</v>
      </c>
      <c r="F1001">
        <v>10</v>
      </c>
      <c r="G1001">
        <v>2002</v>
      </c>
      <c r="H1001" t="s">
        <v>1415</v>
      </c>
      <c r="I1001">
        <v>57</v>
      </c>
      <c r="J1001" t="s">
        <v>1224</v>
      </c>
      <c r="K1001" t="s">
        <v>1317</v>
      </c>
      <c r="L1001">
        <v>570301003</v>
      </c>
      <c r="M1001">
        <v>892059</v>
      </c>
      <c r="N1001" t="s">
        <v>1448</v>
      </c>
      <c r="O1001" t="s">
        <v>1371</v>
      </c>
      <c r="P1001" s="10">
        <v>7600</v>
      </c>
      <c r="Q1001" t="s">
        <v>1320</v>
      </c>
      <c r="R1001">
        <v>1</v>
      </c>
      <c r="S1001">
        <v>1</v>
      </c>
      <c r="T1001" s="10">
        <v>37164</v>
      </c>
      <c r="U1001" t="s">
        <v>1228</v>
      </c>
      <c r="V1001" t="s">
        <v>1557</v>
      </c>
      <c r="W1001" t="s">
        <v>1375</v>
      </c>
      <c r="X1001" s="10">
        <v>7600</v>
      </c>
      <c r="Y1001" t="s">
        <v>1320</v>
      </c>
      <c r="Z1001" s="10">
        <v>37164</v>
      </c>
      <c r="AA1001" t="s">
        <v>1228</v>
      </c>
      <c r="AB1001" t="s">
        <v>53</v>
      </c>
      <c r="AC1001" t="s">
        <v>1231</v>
      </c>
      <c r="AD1001">
        <v>101</v>
      </c>
      <c r="AE1001" t="s">
        <v>1232</v>
      </c>
      <c r="AF1001" s="10">
        <v>37164</v>
      </c>
      <c r="AG1001" s="136">
        <f t="shared" si="15"/>
        <v>3716400</v>
      </c>
      <c r="AH1001" s="10">
        <v>37164</v>
      </c>
      <c r="AI1001">
        <v>0</v>
      </c>
      <c r="AJ1001">
        <v>0</v>
      </c>
      <c r="AK1001">
        <v>0</v>
      </c>
      <c r="AL1001">
        <v>0</v>
      </c>
    </row>
    <row r="1002" spans="1:38">
      <c r="A1002" t="s">
        <v>46</v>
      </c>
      <c r="B1002" t="s">
        <v>47</v>
      </c>
      <c r="C1002">
        <v>1000730</v>
      </c>
      <c r="D1002" t="s">
        <v>1412</v>
      </c>
      <c r="E1002">
        <v>6701317780</v>
      </c>
      <c r="F1002">
        <v>10</v>
      </c>
      <c r="G1002">
        <v>2002</v>
      </c>
      <c r="H1002" t="s">
        <v>1415</v>
      </c>
      <c r="I1002">
        <v>57</v>
      </c>
      <c r="J1002" t="s">
        <v>1224</v>
      </c>
      <c r="K1002" t="s">
        <v>1233</v>
      </c>
      <c r="L1002">
        <v>570301003</v>
      </c>
      <c r="M1002">
        <v>1066111</v>
      </c>
      <c r="N1002" t="s">
        <v>1425</v>
      </c>
      <c r="O1002" t="s">
        <v>1371</v>
      </c>
      <c r="P1002" s="10">
        <v>1700</v>
      </c>
      <c r="Q1002" t="s">
        <v>1320</v>
      </c>
      <c r="R1002">
        <v>1</v>
      </c>
      <c r="S1002">
        <v>1</v>
      </c>
      <c r="T1002" s="10">
        <v>9367</v>
      </c>
      <c r="U1002" t="s">
        <v>1228</v>
      </c>
      <c r="V1002" t="s">
        <v>1487</v>
      </c>
      <c r="W1002" t="s">
        <v>1558</v>
      </c>
      <c r="X1002" s="10">
        <v>1700</v>
      </c>
      <c r="Y1002" t="s">
        <v>1320</v>
      </c>
      <c r="Z1002" s="10">
        <v>9367</v>
      </c>
      <c r="AA1002" t="s">
        <v>1228</v>
      </c>
      <c r="AB1002" t="s">
        <v>53</v>
      </c>
      <c r="AC1002" t="s">
        <v>1231</v>
      </c>
      <c r="AD1002">
        <v>101</v>
      </c>
      <c r="AE1002" t="s">
        <v>1232</v>
      </c>
      <c r="AF1002" s="10">
        <v>9367</v>
      </c>
      <c r="AG1002" s="136">
        <f t="shared" si="15"/>
        <v>936700</v>
      </c>
      <c r="AH1002" s="10">
        <v>9367</v>
      </c>
      <c r="AI1002">
        <v>0</v>
      </c>
      <c r="AJ1002">
        <v>0</v>
      </c>
      <c r="AK1002">
        <v>0</v>
      </c>
      <c r="AL1002">
        <v>0</v>
      </c>
    </row>
    <row r="1003" spans="1:38">
      <c r="A1003" t="s">
        <v>46</v>
      </c>
      <c r="B1003" t="s">
        <v>47</v>
      </c>
      <c r="C1003">
        <v>1000730</v>
      </c>
      <c r="D1003" t="s">
        <v>1412</v>
      </c>
      <c r="E1003">
        <v>6701317780</v>
      </c>
      <c r="F1003">
        <v>20</v>
      </c>
      <c r="G1003">
        <v>2002</v>
      </c>
      <c r="H1003" t="s">
        <v>1415</v>
      </c>
      <c r="I1003">
        <v>57</v>
      </c>
      <c r="J1003" t="s">
        <v>1224</v>
      </c>
      <c r="K1003" t="s">
        <v>1317</v>
      </c>
      <c r="L1003">
        <v>570301003</v>
      </c>
      <c r="M1003">
        <v>1216226</v>
      </c>
      <c r="N1003" t="s">
        <v>1421</v>
      </c>
      <c r="O1003" t="s">
        <v>1371</v>
      </c>
      <c r="P1003">
        <v>60</v>
      </c>
      <c r="Q1003" t="s">
        <v>1320</v>
      </c>
      <c r="R1003">
        <v>1</v>
      </c>
      <c r="S1003">
        <v>1</v>
      </c>
      <c r="T1003" s="10">
        <v>8940</v>
      </c>
      <c r="U1003" t="s">
        <v>1228</v>
      </c>
      <c r="V1003" t="s">
        <v>1487</v>
      </c>
      <c r="W1003" t="s">
        <v>1558</v>
      </c>
      <c r="X1003">
        <v>60</v>
      </c>
      <c r="Y1003" t="s">
        <v>1320</v>
      </c>
      <c r="Z1003" s="10">
        <v>8940</v>
      </c>
      <c r="AA1003" t="s">
        <v>1228</v>
      </c>
      <c r="AB1003" t="s">
        <v>53</v>
      </c>
      <c r="AC1003" t="s">
        <v>1231</v>
      </c>
      <c r="AD1003">
        <v>101</v>
      </c>
      <c r="AE1003" t="s">
        <v>1232</v>
      </c>
      <c r="AF1003" s="10">
        <v>8940</v>
      </c>
      <c r="AG1003" s="136">
        <f t="shared" si="15"/>
        <v>894000</v>
      </c>
      <c r="AH1003" s="10">
        <v>8940</v>
      </c>
      <c r="AI1003">
        <v>0</v>
      </c>
      <c r="AJ1003">
        <v>0</v>
      </c>
      <c r="AK1003">
        <v>0</v>
      </c>
      <c r="AL1003">
        <v>0</v>
      </c>
    </row>
    <row r="1004" spans="1:38">
      <c r="A1004" t="s">
        <v>46</v>
      </c>
      <c r="B1004" t="s">
        <v>47</v>
      </c>
      <c r="C1004">
        <v>1000730</v>
      </c>
      <c r="D1004" t="s">
        <v>1412</v>
      </c>
      <c r="E1004">
        <v>6701317791</v>
      </c>
      <c r="F1004">
        <v>10</v>
      </c>
      <c r="G1004">
        <v>2002</v>
      </c>
      <c r="H1004" t="s">
        <v>1415</v>
      </c>
      <c r="I1004">
        <v>57</v>
      </c>
      <c r="J1004" t="s">
        <v>1224</v>
      </c>
      <c r="K1004" t="s">
        <v>1233</v>
      </c>
      <c r="L1004">
        <v>570301003</v>
      </c>
      <c r="M1004">
        <v>1066111</v>
      </c>
      <c r="N1004" t="s">
        <v>1425</v>
      </c>
      <c r="O1004" t="s">
        <v>1371</v>
      </c>
      <c r="P1004">
        <v>340</v>
      </c>
      <c r="Q1004" t="s">
        <v>1320</v>
      </c>
      <c r="R1004">
        <v>1</v>
      </c>
      <c r="S1004">
        <v>1</v>
      </c>
      <c r="T1004" s="10">
        <v>1873.4</v>
      </c>
      <c r="U1004" t="s">
        <v>1228</v>
      </c>
      <c r="V1004" t="s">
        <v>1487</v>
      </c>
      <c r="W1004" t="s">
        <v>1558</v>
      </c>
      <c r="X1004">
        <v>340</v>
      </c>
      <c r="Y1004" t="s">
        <v>1320</v>
      </c>
      <c r="Z1004" s="10">
        <v>1873.4</v>
      </c>
      <c r="AA1004" t="s">
        <v>1228</v>
      </c>
      <c r="AB1004" t="s">
        <v>53</v>
      </c>
      <c r="AC1004" t="s">
        <v>1231</v>
      </c>
      <c r="AD1004">
        <v>101</v>
      </c>
      <c r="AE1004" t="s">
        <v>1232</v>
      </c>
      <c r="AF1004" s="10">
        <v>1873.4</v>
      </c>
      <c r="AG1004" s="136">
        <f t="shared" si="15"/>
        <v>187340</v>
      </c>
      <c r="AH1004" s="10">
        <v>1873.4</v>
      </c>
      <c r="AI1004">
        <v>0</v>
      </c>
      <c r="AJ1004">
        <v>0</v>
      </c>
      <c r="AK1004">
        <v>0</v>
      </c>
      <c r="AL1004">
        <v>0</v>
      </c>
    </row>
    <row r="1005" spans="1:38">
      <c r="A1005" t="s">
        <v>46</v>
      </c>
      <c r="B1005" t="s">
        <v>47</v>
      </c>
      <c r="C1005">
        <v>1000730</v>
      </c>
      <c r="D1005" t="s">
        <v>1412</v>
      </c>
      <c r="E1005">
        <v>6701341634</v>
      </c>
      <c r="F1005">
        <v>10</v>
      </c>
      <c r="G1005">
        <v>2002</v>
      </c>
      <c r="H1005" t="s">
        <v>1415</v>
      </c>
      <c r="I1005">
        <v>57</v>
      </c>
      <c r="J1005" t="s">
        <v>1224</v>
      </c>
      <c r="K1005" t="s">
        <v>1317</v>
      </c>
      <c r="L1005">
        <v>570301003</v>
      </c>
      <c r="M1005">
        <v>1052265</v>
      </c>
      <c r="N1005" t="s">
        <v>1432</v>
      </c>
      <c r="O1005" t="s">
        <v>1559</v>
      </c>
      <c r="P1005" s="10">
        <v>1600</v>
      </c>
      <c r="Q1005" t="s">
        <v>1320</v>
      </c>
      <c r="R1005">
        <v>1</v>
      </c>
      <c r="S1005">
        <v>1</v>
      </c>
      <c r="T1005" s="10">
        <v>12656</v>
      </c>
      <c r="U1005" t="s">
        <v>1228</v>
      </c>
      <c r="V1005" t="s">
        <v>1560</v>
      </c>
      <c r="W1005" t="s">
        <v>1382</v>
      </c>
      <c r="X1005" s="10">
        <v>1600</v>
      </c>
      <c r="Y1005" t="s">
        <v>1320</v>
      </c>
      <c r="Z1005" s="10">
        <v>12656</v>
      </c>
      <c r="AA1005" t="s">
        <v>1228</v>
      </c>
      <c r="AB1005" t="s">
        <v>53</v>
      </c>
      <c r="AC1005" t="s">
        <v>1231</v>
      </c>
      <c r="AD1005">
        <v>101</v>
      </c>
      <c r="AE1005" t="s">
        <v>1232</v>
      </c>
      <c r="AF1005" s="10">
        <v>12656</v>
      </c>
      <c r="AG1005" s="136">
        <f t="shared" si="15"/>
        <v>1265600</v>
      </c>
      <c r="AH1005" s="10">
        <v>12656</v>
      </c>
      <c r="AI1005">
        <v>0</v>
      </c>
      <c r="AJ1005">
        <v>0</v>
      </c>
      <c r="AK1005">
        <v>0</v>
      </c>
      <c r="AL1005">
        <v>0</v>
      </c>
    </row>
    <row r="1006" spans="1:38">
      <c r="A1006" t="s">
        <v>46</v>
      </c>
      <c r="B1006" t="s">
        <v>47</v>
      </c>
      <c r="C1006">
        <v>1000730</v>
      </c>
      <c r="D1006" t="s">
        <v>1412</v>
      </c>
      <c r="E1006">
        <v>6701343469</v>
      </c>
      <c r="F1006">
        <v>10</v>
      </c>
      <c r="G1006">
        <v>2002</v>
      </c>
      <c r="H1006" t="s">
        <v>1475</v>
      </c>
      <c r="I1006">
        <v>57</v>
      </c>
      <c r="J1006" t="s">
        <v>1224</v>
      </c>
      <c r="K1006" t="s">
        <v>1317</v>
      </c>
      <c r="L1006">
        <v>570301003</v>
      </c>
      <c r="M1006">
        <v>892059</v>
      </c>
      <c r="N1006" t="s">
        <v>1448</v>
      </c>
      <c r="O1006" t="s">
        <v>1377</v>
      </c>
      <c r="P1006">
        <v>190</v>
      </c>
      <c r="Q1006" t="s">
        <v>1320</v>
      </c>
      <c r="R1006">
        <v>1</v>
      </c>
      <c r="S1006">
        <v>1</v>
      </c>
      <c r="T1006" s="10">
        <v>1953.2</v>
      </c>
      <c r="U1006" t="s">
        <v>1228</v>
      </c>
      <c r="V1006" t="s">
        <v>1377</v>
      </c>
      <c r="W1006" t="s">
        <v>1378</v>
      </c>
      <c r="X1006">
        <v>190</v>
      </c>
      <c r="Y1006" t="s">
        <v>1320</v>
      </c>
      <c r="Z1006" s="10">
        <v>1953.2</v>
      </c>
      <c r="AA1006" t="s">
        <v>1228</v>
      </c>
      <c r="AB1006" t="s">
        <v>53</v>
      </c>
      <c r="AC1006" t="s">
        <v>1231</v>
      </c>
      <c r="AD1006">
        <v>101</v>
      </c>
      <c r="AE1006" t="s">
        <v>1232</v>
      </c>
      <c r="AF1006" s="10">
        <v>1953.2</v>
      </c>
      <c r="AG1006" s="136">
        <f t="shared" si="15"/>
        <v>195320</v>
      </c>
      <c r="AH1006" s="10">
        <v>1953.2</v>
      </c>
      <c r="AI1006">
        <v>0</v>
      </c>
      <c r="AJ1006">
        <v>0</v>
      </c>
      <c r="AK1006">
        <v>0</v>
      </c>
      <c r="AL1006">
        <v>0</v>
      </c>
    </row>
    <row r="1007" spans="1:38">
      <c r="A1007" t="s">
        <v>46</v>
      </c>
      <c r="B1007" t="s">
        <v>47</v>
      </c>
      <c r="C1007">
        <v>1000730</v>
      </c>
      <c r="D1007" t="s">
        <v>1412</v>
      </c>
      <c r="E1007">
        <v>6701343763</v>
      </c>
      <c r="F1007">
        <v>10</v>
      </c>
      <c r="G1007">
        <v>2002</v>
      </c>
      <c r="H1007" t="s">
        <v>1415</v>
      </c>
      <c r="I1007">
        <v>57</v>
      </c>
      <c r="J1007" t="s">
        <v>1224</v>
      </c>
      <c r="K1007" t="s">
        <v>1317</v>
      </c>
      <c r="L1007">
        <v>570301003</v>
      </c>
      <c r="M1007">
        <v>1427216</v>
      </c>
      <c r="N1007" t="s">
        <v>1416</v>
      </c>
      <c r="O1007" t="s">
        <v>1374</v>
      </c>
      <c r="P1007">
        <v>98</v>
      </c>
      <c r="Q1007" t="s">
        <v>1320</v>
      </c>
      <c r="R1007">
        <v>1</v>
      </c>
      <c r="S1007">
        <v>1</v>
      </c>
      <c r="T1007" s="10">
        <v>93629.2</v>
      </c>
      <c r="U1007" t="s">
        <v>1228</v>
      </c>
      <c r="V1007" t="s">
        <v>1561</v>
      </c>
      <c r="W1007" t="s">
        <v>1233</v>
      </c>
      <c r="X1007">
        <v>0</v>
      </c>
      <c r="Y1007" t="s">
        <v>1320</v>
      </c>
      <c r="Z1007">
        <v>0</v>
      </c>
      <c r="AA1007" t="s">
        <v>1228</v>
      </c>
      <c r="AB1007" t="s">
        <v>53</v>
      </c>
      <c r="AC1007" t="s">
        <v>1231</v>
      </c>
      <c r="AD1007" t="s">
        <v>1253</v>
      </c>
      <c r="AE1007" t="s">
        <v>1253</v>
      </c>
      <c r="AF1007" s="10">
        <v>93629.2</v>
      </c>
      <c r="AG1007" s="136">
        <f t="shared" si="15"/>
        <v>9362920</v>
      </c>
      <c r="AH1007">
        <v>0</v>
      </c>
      <c r="AI1007">
        <v>0</v>
      </c>
      <c r="AJ1007">
        <v>0</v>
      </c>
      <c r="AK1007">
        <v>0</v>
      </c>
      <c r="AL1007">
        <v>0</v>
      </c>
    </row>
    <row r="1008" spans="1:38">
      <c r="A1008" t="s">
        <v>46</v>
      </c>
      <c r="B1008" t="s">
        <v>47</v>
      </c>
      <c r="C1008">
        <v>1000730</v>
      </c>
      <c r="D1008" t="s">
        <v>1412</v>
      </c>
      <c r="E1008">
        <v>6701343763</v>
      </c>
      <c r="F1008">
        <v>20</v>
      </c>
      <c r="G1008">
        <v>2002</v>
      </c>
      <c r="H1008" t="s">
        <v>1415</v>
      </c>
      <c r="I1008">
        <v>57</v>
      </c>
      <c r="J1008" t="s">
        <v>1224</v>
      </c>
      <c r="K1008" t="s">
        <v>1317</v>
      </c>
      <c r="L1008">
        <v>570102001</v>
      </c>
      <c r="M1008">
        <v>1248388</v>
      </c>
      <c r="N1008" t="s">
        <v>1433</v>
      </c>
      <c r="O1008" t="s">
        <v>1374</v>
      </c>
      <c r="P1008">
        <v>240</v>
      </c>
      <c r="Q1008" t="s">
        <v>1320</v>
      </c>
      <c r="R1008">
        <v>1</v>
      </c>
      <c r="S1008">
        <v>1</v>
      </c>
      <c r="T1008" s="10">
        <v>35760</v>
      </c>
      <c r="U1008" t="s">
        <v>1228</v>
      </c>
      <c r="V1008" t="s">
        <v>1561</v>
      </c>
      <c r="W1008" t="s">
        <v>1383</v>
      </c>
      <c r="X1008">
        <v>52</v>
      </c>
      <c r="Y1008" t="s">
        <v>1320</v>
      </c>
      <c r="Z1008" s="10">
        <v>7748</v>
      </c>
      <c r="AA1008" t="s">
        <v>1228</v>
      </c>
      <c r="AB1008" t="s">
        <v>53</v>
      </c>
      <c r="AC1008" t="s">
        <v>1231</v>
      </c>
      <c r="AD1008">
        <v>101</v>
      </c>
      <c r="AE1008" t="s">
        <v>1232</v>
      </c>
      <c r="AF1008" s="10">
        <v>35760</v>
      </c>
      <c r="AG1008" s="136">
        <f t="shared" si="15"/>
        <v>3576000</v>
      </c>
      <c r="AH1008" s="10">
        <v>7748</v>
      </c>
      <c r="AI1008">
        <v>0</v>
      </c>
      <c r="AJ1008">
        <v>0</v>
      </c>
      <c r="AK1008">
        <v>0</v>
      </c>
      <c r="AL1008">
        <v>0</v>
      </c>
    </row>
    <row r="1009" spans="1:38">
      <c r="A1009" t="s">
        <v>46</v>
      </c>
      <c r="B1009" t="s">
        <v>47</v>
      </c>
      <c r="C1009">
        <v>1000730</v>
      </c>
      <c r="D1009" t="s">
        <v>1412</v>
      </c>
      <c r="E1009">
        <v>6701346277</v>
      </c>
      <c r="F1009">
        <v>10</v>
      </c>
      <c r="G1009">
        <v>2002</v>
      </c>
      <c r="H1009" t="s">
        <v>1562</v>
      </c>
      <c r="I1009">
        <v>57</v>
      </c>
      <c r="J1009" t="s">
        <v>1224</v>
      </c>
      <c r="K1009" t="s">
        <v>1317</v>
      </c>
      <c r="L1009">
        <v>570301003</v>
      </c>
      <c r="M1009">
        <v>1056664</v>
      </c>
      <c r="N1009" t="s">
        <v>1532</v>
      </c>
      <c r="O1009" t="s">
        <v>1378</v>
      </c>
      <c r="P1009" s="10">
        <v>1700</v>
      </c>
      <c r="Q1009" t="s">
        <v>1320</v>
      </c>
      <c r="R1009">
        <v>1</v>
      </c>
      <c r="S1009">
        <v>1</v>
      </c>
      <c r="T1009" s="10">
        <v>19108</v>
      </c>
      <c r="U1009" t="s">
        <v>1228</v>
      </c>
      <c r="V1009" t="s">
        <v>1382</v>
      </c>
      <c r="W1009" t="s">
        <v>1380</v>
      </c>
      <c r="X1009" s="10">
        <v>1700</v>
      </c>
      <c r="Y1009" t="s">
        <v>1320</v>
      </c>
      <c r="Z1009" s="10">
        <v>19108</v>
      </c>
      <c r="AA1009" t="s">
        <v>1228</v>
      </c>
      <c r="AB1009" t="s">
        <v>53</v>
      </c>
      <c r="AC1009" t="s">
        <v>1231</v>
      </c>
      <c r="AD1009">
        <v>101</v>
      </c>
      <c r="AE1009" t="s">
        <v>1232</v>
      </c>
      <c r="AF1009" s="10">
        <v>19108</v>
      </c>
      <c r="AG1009" s="136">
        <f t="shared" si="15"/>
        <v>1910800</v>
      </c>
      <c r="AH1009" s="10">
        <v>19108</v>
      </c>
      <c r="AI1009">
        <v>0</v>
      </c>
      <c r="AJ1009">
        <v>0</v>
      </c>
      <c r="AK1009">
        <v>0</v>
      </c>
      <c r="AL1009">
        <v>0</v>
      </c>
    </row>
    <row r="1010" spans="1:38">
      <c r="A1010" t="s">
        <v>46</v>
      </c>
      <c r="B1010" t="s">
        <v>47</v>
      </c>
      <c r="C1010">
        <v>1000730</v>
      </c>
      <c r="D1010" t="s">
        <v>1412</v>
      </c>
      <c r="E1010">
        <v>6701346377</v>
      </c>
      <c r="F1010">
        <v>10</v>
      </c>
      <c r="G1010">
        <v>2002</v>
      </c>
      <c r="H1010" t="s">
        <v>1415</v>
      </c>
      <c r="I1010">
        <v>57</v>
      </c>
      <c r="J1010" t="s">
        <v>1224</v>
      </c>
      <c r="K1010" t="s">
        <v>1317</v>
      </c>
      <c r="L1010">
        <v>570301003</v>
      </c>
      <c r="M1010">
        <v>1216226</v>
      </c>
      <c r="N1010" t="s">
        <v>1421</v>
      </c>
      <c r="O1010" t="s">
        <v>1378</v>
      </c>
      <c r="P1010">
        <v>30</v>
      </c>
      <c r="Q1010" t="s">
        <v>1320</v>
      </c>
      <c r="R1010">
        <v>1</v>
      </c>
      <c r="S1010">
        <v>1</v>
      </c>
      <c r="T1010" s="10">
        <v>4470</v>
      </c>
      <c r="U1010" t="s">
        <v>1228</v>
      </c>
      <c r="V1010" t="s">
        <v>1534</v>
      </c>
      <c r="W1010" t="s">
        <v>1563</v>
      </c>
      <c r="X1010">
        <v>28</v>
      </c>
      <c r="Y1010" t="s">
        <v>1320</v>
      </c>
      <c r="Z1010" s="10">
        <v>4172</v>
      </c>
      <c r="AA1010" t="s">
        <v>1228</v>
      </c>
      <c r="AB1010" t="s">
        <v>53</v>
      </c>
      <c r="AC1010" t="s">
        <v>1231</v>
      </c>
      <c r="AD1010">
        <v>101</v>
      </c>
      <c r="AE1010" t="s">
        <v>1232</v>
      </c>
      <c r="AF1010" s="10">
        <v>4470</v>
      </c>
      <c r="AG1010" s="136">
        <f t="shared" si="15"/>
        <v>447000</v>
      </c>
      <c r="AH1010" s="10">
        <v>4172</v>
      </c>
      <c r="AI1010">
        <v>0</v>
      </c>
      <c r="AJ1010">
        <v>0</v>
      </c>
      <c r="AK1010">
        <v>0</v>
      </c>
      <c r="AL1010">
        <v>0</v>
      </c>
    </row>
    <row r="1011" spans="1:38">
      <c r="A1011" t="s">
        <v>46</v>
      </c>
      <c r="B1011" t="s">
        <v>47</v>
      </c>
      <c r="C1011">
        <v>1000730</v>
      </c>
      <c r="D1011" t="s">
        <v>1412</v>
      </c>
      <c r="E1011">
        <v>6701346516</v>
      </c>
      <c r="F1011">
        <v>10</v>
      </c>
      <c r="G1011">
        <v>2002</v>
      </c>
      <c r="H1011" t="s">
        <v>1415</v>
      </c>
      <c r="I1011">
        <v>57</v>
      </c>
      <c r="J1011" t="s">
        <v>1224</v>
      </c>
      <c r="K1011" t="s">
        <v>1317</v>
      </c>
      <c r="L1011">
        <v>570301003</v>
      </c>
      <c r="M1011">
        <v>1427216</v>
      </c>
      <c r="N1011" t="s">
        <v>1416</v>
      </c>
      <c r="O1011" t="s">
        <v>1378</v>
      </c>
      <c r="P1011" s="10">
        <v>1275</v>
      </c>
      <c r="Q1011" t="s">
        <v>1320</v>
      </c>
      <c r="R1011">
        <v>1</v>
      </c>
      <c r="S1011">
        <v>1</v>
      </c>
      <c r="T1011" s="10">
        <v>14050.5</v>
      </c>
      <c r="U1011" t="s">
        <v>1228</v>
      </c>
      <c r="V1011" t="s">
        <v>1383</v>
      </c>
      <c r="W1011" t="s">
        <v>1380</v>
      </c>
      <c r="X1011" s="10">
        <v>1275</v>
      </c>
      <c r="Y1011" t="s">
        <v>1320</v>
      </c>
      <c r="Z1011" s="10">
        <v>14050.5</v>
      </c>
      <c r="AA1011" t="s">
        <v>1228</v>
      </c>
      <c r="AB1011" t="s">
        <v>53</v>
      </c>
      <c r="AC1011" t="s">
        <v>1231</v>
      </c>
      <c r="AD1011">
        <v>101</v>
      </c>
      <c r="AE1011" t="s">
        <v>1232</v>
      </c>
      <c r="AF1011" s="10">
        <v>14050.5</v>
      </c>
      <c r="AG1011" s="136">
        <f t="shared" si="15"/>
        <v>1405050</v>
      </c>
      <c r="AH1011" s="10">
        <v>14050.5</v>
      </c>
      <c r="AI1011">
        <v>0</v>
      </c>
      <c r="AJ1011">
        <v>0</v>
      </c>
      <c r="AK1011">
        <v>0</v>
      </c>
      <c r="AL1011">
        <v>0</v>
      </c>
    </row>
    <row r="1012" spans="1:38">
      <c r="A1012" t="s">
        <v>46</v>
      </c>
      <c r="B1012" t="s">
        <v>47</v>
      </c>
      <c r="C1012">
        <v>1000730</v>
      </c>
      <c r="D1012" t="s">
        <v>1412</v>
      </c>
      <c r="E1012">
        <v>6701346928</v>
      </c>
      <c r="F1012">
        <v>10</v>
      </c>
      <c r="G1012">
        <v>2002</v>
      </c>
      <c r="H1012" t="s">
        <v>1415</v>
      </c>
      <c r="I1012">
        <v>57</v>
      </c>
      <c r="J1012" t="s">
        <v>1224</v>
      </c>
      <c r="K1012" t="s">
        <v>1317</v>
      </c>
      <c r="L1012">
        <v>570301003</v>
      </c>
      <c r="M1012">
        <v>1052265</v>
      </c>
      <c r="N1012" t="s">
        <v>1432</v>
      </c>
      <c r="O1012" t="s">
        <v>1382</v>
      </c>
      <c r="P1012">
        <v>400</v>
      </c>
      <c r="Q1012" t="s">
        <v>1320</v>
      </c>
      <c r="R1012">
        <v>1</v>
      </c>
      <c r="S1012">
        <v>1</v>
      </c>
      <c r="T1012" s="10">
        <v>3164</v>
      </c>
      <c r="U1012" t="s">
        <v>1228</v>
      </c>
      <c r="V1012" t="s">
        <v>1564</v>
      </c>
      <c r="W1012" t="s">
        <v>1463</v>
      </c>
      <c r="X1012">
        <v>400</v>
      </c>
      <c r="Y1012" t="s">
        <v>1320</v>
      </c>
      <c r="Z1012" s="10">
        <v>3164</v>
      </c>
      <c r="AA1012" t="s">
        <v>1228</v>
      </c>
      <c r="AB1012" t="s">
        <v>53</v>
      </c>
      <c r="AC1012" t="s">
        <v>1231</v>
      </c>
      <c r="AD1012">
        <v>101</v>
      </c>
      <c r="AE1012" t="s">
        <v>1232</v>
      </c>
      <c r="AF1012" s="10">
        <v>3164</v>
      </c>
      <c r="AG1012" s="136">
        <f t="shared" si="15"/>
        <v>316400</v>
      </c>
      <c r="AH1012" s="10">
        <v>3164</v>
      </c>
      <c r="AI1012">
        <v>0</v>
      </c>
      <c r="AJ1012">
        <v>0</v>
      </c>
      <c r="AK1012">
        <v>0</v>
      </c>
      <c r="AL1012">
        <v>0</v>
      </c>
    </row>
    <row r="1013" spans="1:38">
      <c r="A1013" t="s">
        <v>46</v>
      </c>
      <c r="B1013" t="s">
        <v>47</v>
      </c>
      <c r="C1013">
        <v>1000730</v>
      </c>
      <c r="D1013" t="s">
        <v>1412</v>
      </c>
      <c r="E1013">
        <v>6701347196</v>
      </c>
      <c r="F1013">
        <v>10</v>
      </c>
      <c r="G1013">
        <v>2002</v>
      </c>
      <c r="H1013" t="s">
        <v>1415</v>
      </c>
      <c r="I1013">
        <v>57</v>
      </c>
      <c r="J1013" t="s">
        <v>1224</v>
      </c>
      <c r="K1013" t="s">
        <v>1317</v>
      </c>
      <c r="L1013">
        <v>570301003</v>
      </c>
      <c r="M1013">
        <v>1216226</v>
      </c>
      <c r="N1013" t="s">
        <v>1421</v>
      </c>
      <c r="O1013" t="s">
        <v>1516</v>
      </c>
      <c r="P1013">
        <v>10</v>
      </c>
      <c r="Q1013" t="s">
        <v>1320</v>
      </c>
      <c r="R1013">
        <v>1</v>
      </c>
      <c r="S1013">
        <v>1</v>
      </c>
      <c r="T1013" s="10">
        <v>1490</v>
      </c>
      <c r="U1013" t="s">
        <v>1228</v>
      </c>
      <c r="V1013" t="s">
        <v>1534</v>
      </c>
      <c r="W1013" t="s">
        <v>1565</v>
      </c>
      <c r="X1013">
        <v>8</v>
      </c>
      <c r="Y1013" t="s">
        <v>1320</v>
      </c>
      <c r="Z1013" s="10">
        <v>1192</v>
      </c>
      <c r="AA1013" t="s">
        <v>1228</v>
      </c>
      <c r="AB1013" t="s">
        <v>53</v>
      </c>
      <c r="AC1013" t="s">
        <v>1231</v>
      </c>
      <c r="AD1013">
        <v>101</v>
      </c>
      <c r="AE1013" t="s">
        <v>1232</v>
      </c>
      <c r="AF1013" s="10">
        <v>1490</v>
      </c>
      <c r="AG1013" s="136">
        <f t="shared" si="15"/>
        <v>149000</v>
      </c>
      <c r="AH1013" s="10">
        <v>1192</v>
      </c>
      <c r="AI1013">
        <v>0</v>
      </c>
      <c r="AJ1013">
        <v>0</v>
      </c>
      <c r="AK1013">
        <v>0</v>
      </c>
      <c r="AL1013">
        <v>0</v>
      </c>
    </row>
    <row r="1014" spans="1:38">
      <c r="A1014" t="s">
        <v>46</v>
      </c>
      <c r="B1014" t="s">
        <v>47</v>
      </c>
      <c r="C1014">
        <v>1000730</v>
      </c>
      <c r="D1014" t="s">
        <v>1412</v>
      </c>
      <c r="E1014">
        <v>6701347481</v>
      </c>
      <c r="F1014">
        <v>10</v>
      </c>
      <c r="G1014">
        <v>2002</v>
      </c>
      <c r="H1014" t="s">
        <v>1415</v>
      </c>
      <c r="I1014">
        <v>57</v>
      </c>
      <c r="J1014" t="s">
        <v>1224</v>
      </c>
      <c r="K1014" t="s">
        <v>1317</v>
      </c>
      <c r="L1014">
        <v>570301003</v>
      </c>
      <c r="M1014">
        <v>1460147</v>
      </c>
      <c r="N1014" t="s">
        <v>1435</v>
      </c>
      <c r="O1014" t="s">
        <v>1516</v>
      </c>
      <c r="P1014" s="10">
        <v>5520</v>
      </c>
      <c r="Q1014" t="s">
        <v>1320</v>
      </c>
      <c r="R1014">
        <v>1</v>
      </c>
      <c r="S1014">
        <v>1</v>
      </c>
      <c r="T1014" s="10">
        <v>64252.800000000003</v>
      </c>
      <c r="U1014" t="s">
        <v>1228</v>
      </c>
      <c r="V1014" t="s">
        <v>1566</v>
      </c>
      <c r="W1014" t="s">
        <v>1233</v>
      </c>
      <c r="X1014">
        <v>0</v>
      </c>
      <c r="Y1014" t="s">
        <v>1320</v>
      </c>
      <c r="Z1014">
        <v>0</v>
      </c>
      <c r="AA1014" t="s">
        <v>1228</v>
      </c>
      <c r="AB1014" t="s">
        <v>53</v>
      </c>
      <c r="AC1014" t="s">
        <v>1243</v>
      </c>
      <c r="AD1014" t="s">
        <v>1253</v>
      </c>
      <c r="AE1014" t="s">
        <v>1253</v>
      </c>
      <c r="AF1014" s="10">
        <v>64252.800000000003</v>
      </c>
      <c r="AG1014" s="136">
        <f t="shared" si="15"/>
        <v>6425280</v>
      </c>
      <c r="AH1014">
        <v>0</v>
      </c>
      <c r="AI1014">
        <v>0</v>
      </c>
      <c r="AJ1014">
        <v>0</v>
      </c>
      <c r="AK1014">
        <v>0</v>
      </c>
      <c r="AL1014">
        <v>0</v>
      </c>
    </row>
    <row r="1015" spans="1:38">
      <c r="A1015" t="s">
        <v>46</v>
      </c>
      <c r="B1015" t="s">
        <v>47</v>
      </c>
      <c r="C1015">
        <v>1000730</v>
      </c>
      <c r="D1015" t="s">
        <v>1412</v>
      </c>
      <c r="E1015">
        <v>6701347481</v>
      </c>
      <c r="F1015">
        <v>20</v>
      </c>
      <c r="G1015">
        <v>2002</v>
      </c>
      <c r="H1015" t="s">
        <v>1415</v>
      </c>
      <c r="I1015">
        <v>57</v>
      </c>
      <c r="J1015" t="s">
        <v>1224</v>
      </c>
      <c r="K1015" t="s">
        <v>1317</v>
      </c>
      <c r="L1015">
        <v>570301003</v>
      </c>
      <c r="M1015">
        <v>919707</v>
      </c>
      <c r="N1015" t="s">
        <v>1426</v>
      </c>
      <c r="O1015" t="s">
        <v>1516</v>
      </c>
      <c r="P1015" s="10">
        <v>1840</v>
      </c>
      <c r="Q1015" t="s">
        <v>1427</v>
      </c>
      <c r="R1015">
        <v>1</v>
      </c>
      <c r="S1015">
        <v>1</v>
      </c>
      <c r="T1015" s="10">
        <v>7562.4</v>
      </c>
      <c r="U1015" t="s">
        <v>1228</v>
      </c>
      <c r="V1015" t="s">
        <v>1567</v>
      </c>
      <c r="W1015" t="s">
        <v>1233</v>
      </c>
      <c r="X1015">
        <v>0</v>
      </c>
      <c r="Y1015" t="s">
        <v>1427</v>
      </c>
      <c r="Z1015">
        <v>0</v>
      </c>
      <c r="AA1015" t="s">
        <v>1228</v>
      </c>
      <c r="AB1015" t="s">
        <v>53</v>
      </c>
      <c r="AC1015" t="s">
        <v>1243</v>
      </c>
      <c r="AD1015" t="s">
        <v>1253</v>
      </c>
      <c r="AE1015" t="s">
        <v>1253</v>
      </c>
      <c r="AF1015" s="10">
        <v>7562.4</v>
      </c>
      <c r="AG1015" s="136">
        <f t="shared" si="15"/>
        <v>756240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>
      <c r="A1016" t="s">
        <v>46</v>
      </c>
      <c r="B1016" t="s">
        <v>47</v>
      </c>
      <c r="C1016">
        <v>1000730</v>
      </c>
      <c r="D1016" t="s">
        <v>1412</v>
      </c>
      <c r="E1016">
        <v>6701347831</v>
      </c>
      <c r="F1016">
        <v>10</v>
      </c>
      <c r="G1016">
        <v>2002</v>
      </c>
      <c r="H1016" t="s">
        <v>1415</v>
      </c>
      <c r="I1016">
        <v>49</v>
      </c>
      <c r="J1016" t="s">
        <v>1224</v>
      </c>
      <c r="K1016" t="s">
        <v>1225</v>
      </c>
      <c r="L1016">
        <v>490604004</v>
      </c>
      <c r="M1016">
        <v>1257819</v>
      </c>
      <c r="N1016" t="s">
        <v>1226</v>
      </c>
      <c r="O1016" t="s">
        <v>1516</v>
      </c>
      <c r="P1016">
        <v>921</v>
      </c>
      <c r="Q1016" t="s">
        <v>1320</v>
      </c>
      <c r="R1016">
        <v>1</v>
      </c>
      <c r="S1016">
        <v>1</v>
      </c>
      <c r="T1016" s="10">
        <v>121295.7</v>
      </c>
      <c r="U1016" t="s">
        <v>1228</v>
      </c>
      <c r="V1016" t="s">
        <v>1381</v>
      </c>
      <c r="W1016" t="s">
        <v>1568</v>
      </c>
      <c r="X1016">
        <v>921</v>
      </c>
      <c r="Y1016" t="s">
        <v>1320</v>
      </c>
      <c r="Z1016" s="10">
        <v>121295.7</v>
      </c>
      <c r="AA1016" t="s">
        <v>1228</v>
      </c>
      <c r="AB1016" t="s">
        <v>53</v>
      </c>
      <c r="AC1016" t="s">
        <v>1231</v>
      </c>
      <c r="AD1016">
        <v>101</v>
      </c>
      <c r="AE1016" t="s">
        <v>1232</v>
      </c>
      <c r="AF1016" s="10">
        <v>121295.7</v>
      </c>
      <c r="AG1016" s="136">
        <f t="shared" si="15"/>
        <v>12129570</v>
      </c>
      <c r="AH1016" s="10">
        <v>121295.7</v>
      </c>
      <c r="AI1016">
        <v>0</v>
      </c>
      <c r="AJ1016">
        <v>0</v>
      </c>
      <c r="AK1016">
        <v>0</v>
      </c>
      <c r="AL1016">
        <v>0</v>
      </c>
    </row>
    <row r="1017" spans="1:38">
      <c r="A1017" t="s">
        <v>46</v>
      </c>
      <c r="B1017" t="s">
        <v>47</v>
      </c>
      <c r="C1017">
        <v>1000730</v>
      </c>
      <c r="D1017" t="s">
        <v>1412</v>
      </c>
      <c r="E1017">
        <v>6701347920</v>
      </c>
      <c r="F1017">
        <v>10</v>
      </c>
      <c r="G1017">
        <v>2002</v>
      </c>
      <c r="H1017" t="s">
        <v>1415</v>
      </c>
      <c r="I1017">
        <v>57</v>
      </c>
      <c r="J1017" t="s">
        <v>1224</v>
      </c>
      <c r="K1017" t="s">
        <v>1317</v>
      </c>
      <c r="L1017">
        <v>570301003</v>
      </c>
      <c r="M1017">
        <v>1460147</v>
      </c>
      <c r="N1017" t="s">
        <v>1435</v>
      </c>
      <c r="O1017" t="s">
        <v>1516</v>
      </c>
      <c r="P1017" s="10">
        <v>5520</v>
      </c>
      <c r="Q1017" t="s">
        <v>1320</v>
      </c>
      <c r="R1017">
        <v>1</v>
      </c>
      <c r="S1017">
        <v>1</v>
      </c>
      <c r="T1017" s="10">
        <v>64252.800000000003</v>
      </c>
      <c r="U1017" t="s">
        <v>1228</v>
      </c>
      <c r="V1017" t="s">
        <v>1566</v>
      </c>
      <c r="W1017" t="s">
        <v>1383</v>
      </c>
      <c r="X1017" s="10">
        <v>2760</v>
      </c>
      <c r="Y1017" t="s">
        <v>1320</v>
      </c>
      <c r="Z1017" s="10">
        <v>32126.400000000001</v>
      </c>
      <c r="AA1017" t="s">
        <v>1228</v>
      </c>
      <c r="AB1017" t="s">
        <v>53</v>
      </c>
      <c r="AC1017" t="s">
        <v>1231</v>
      </c>
      <c r="AD1017">
        <v>101</v>
      </c>
      <c r="AE1017" t="s">
        <v>1232</v>
      </c>
      <c r="AF1017" s="10">
        <v>64252.800000000003</v>
      </c>
      <c r="AG1017" s="136">
        <f t="shared" si="15"/>
        <v>6425280</v>
      </c>
      <c r="AH1017" s="10">
        <v>32126.400000000001</v>
      </c>
      <c r="AI1017">
        <v>0</v>
      </c>
      <c r="AJ1017">
        <v>0</v>
      </c>
      <c r="AK1017">
        <v>0</v>
      </c>
      <c r="AL1017">
        <v>0</v>
      </c>
    </row>
    <row r="1018" spans="1:38">
      <c r="A1018" t="s">
        <v>46</v>
      </c>
      <c r="B1018" t="s">
        <v>47</v>
      </c>
      <c r="C1018">
        <v>1000730</v>
      </c>
      <c r="D1018" t="s">
        <v>1412</v>
      </c>
      <c r="E1018">
        <v>6701347920</v>
      </c>
      <c r="F1018">
        <v>20</v>
      </c>
      <c r="G1018">
        <v>2002</v>
      </c>
      <c r="H1018" t="s">
        <v>1415</v>
      </c>
      <c r="I1018">
        <v>57</v>
      </c>
      <c r="J1018" t="s">
        <v>1224</v>
      </c>
      <c r="K1018" t="s">
        <v>1317</v>
      </c>
      <c r="L1018">
        <v>570301003</v>
      </c>
      <c r="M1018">
        <v>919707</v>
      </c>
      <c r="N1018" t="s">
        <v>1426</v>
      </c>
      <c r="O1018" t="s">
        <v>1516</v>
      </c>
      <c r="P1018" s="10">
        <v>2070</v>
      </c>
      <c r="Q1018" t="s">
        <v>1427</v>
      </c>
      <c r="R1018">
        <v>1</v>
      </c>
      <c r="S1018">
        <v>1</v>
      </c>
      <c r="T1018" s="10">
        <v>8507.7000000000007</v>
      </c>
      <c r="U1018" t="s">
        <v>1228</v>
      </c>
      <c r="V1018" t="s">
        <v>1567</v>
      </c>
      <c r="W1018" t="s">
        <v>1383</v>
      </c>
      <c r="X1018">
        <v>920</v>
      </c>
      <c r="Y1018" t="s">
        <v>1427</v>
      </c>
      <c r="Z1018" s="10">
        <v>3781.2</v>
      </c>
      <c r="AA1018" t="s">
        <v>1228</v>
      </c>
      <c r="AB1018" t="s">
        <v>53</v>
      </c>
      <c r="AC1018" t="s">
        <v>1231</v>
      </c>
      <c r="AD1018">
        <v>101</v>
      </c>
      <c r="AE1018" t="s">
        <v>1232</v>
      </c>
      <c r="AF1018" s="10">
        <v>8507.7000000000007</v>
      </c>
      <c r="AG1018" s="136">
        <f t="shared" si="15"/>
        <v>850770.00000000012</v>
      </c>
      <c r="AH1018" s="10">
        <v>3781.2</v>
      </c>
      <c r="AI1018">
        <v>0</v>
      </c>
      <c r="AJ1018">
        <v>0</v>
      </c>
      <c r="AK1018">
        <v>0</v>
      </c>
      <c r="AL1018">
        <v>0</v>
      </c>
    </row>
    <row r="1019" spans="1:38">
      <c r="A1019" t="s">
        <v>46</v>
      </c>
      <c r="B1019" t="s">
        <v>47</v>
      </c>
      <c r="C1019">
        <v>1000730</v>
      </c>
      <c r="D1019" t="s">
        <v>1412</v>
      </c>
      <c r="E1019">
        <v>6701348168</v>
      </c>
      <c r="F1019">
        <v>10</v>
      </c>
      <c r="G1019">
        <v>2002</v>
      </c>
      <c r="H1019" t="s">
        <v>1415</v>
      </c>
      <c r="I1019">
        <v>57</v>
      </c>
      <c r="J1019" t="s">
        <v>1224</v>
      </c>
      <c r="K1019" t="s">
        <v>1317</v>
      </c>
      <c r="L1019">
        <v>570301003</v>
      </c>
      <c r="M1019">
        <v>1283741</v>
      </c>
      <c r="N1019" t="s">
        <v>1470</v>
      </c>
      <c r="O1019" t="s">
        <v>1381</v>
      </c>
      <c r="P1019" s="10">
        <v>5320</v>
      </c>
      <c r="Q1019" t="s">
        <v>1427</v>
      </c>
      <c r="R1019">
        <v>1</v>
      </c>
      <c r="S1019">
        <v>1</v>
      </c>
      <c r="T1019" s="10">
        <v>15108.8</v>
      </c>
      <c r="U1019" t="s">
        <v>1228</v>
      </c>
      <c r="V1019" t="s">
        <v>1569</v>
      </c>
      <c r="W1019" t="s">
        <v>1389</v>
      </c>
      <c r="X1019" s="10">
        <v>5320</v>
      </c>
      <c r="Y1019" t="s">
        <v>1427</v>
      </c>
      <c r="Z1019" s="10">
        <v>15108.8</v>
      </c>
      <c r="AA1019" t="s">
        <v>1228</v>
      </c>
      <c r="AB1019" t="s">
        <v>53</v>
      </c>
      <c r="AC1019" t="s">
        <v>1231</v>
      </c>
      <c r="AD1019">
        <v>101</v>
      </c>
      <c r="AE1019" t="s">
        <v>1232</v>
      </c>
      <c r="AF1019" s="10">
        <v>15108.8</v>
      </c>
      <c r="AG1019" s="136">
        <f t="shared" si="15"/>
        <v>1510880</v>
      </c>
      <c r="AH1019" s="10">
        <v>15108.8</v>
      </c>
      <c r="AI1019">
        <v>0</v>
      </c>
      <c r="AJ1019">
        <v>0</v>
      </c>
      <c r="AK1019">
        <v>0</v>
      </c>
      <c r="AL1019">
        <v>0</v>
      </c>
    </row>
    <row r="1020" spans="1:38">
      <c r="A1020" t="s">
        <v>46</v>
      </c>
      <c r="B1020" t="s">
        <v>47</v>
      </c>
      <c r="C1020">
        <v>1000730</v>
      </c>
      <c r="D1020" t="s">
        <v>1412</v>
      </c>
      <c r="E1020">
        <v>6701348318</v>
      </c>
      <c r="F1020">
        <v>10</v>
      </c>
      <c r="G1020">
        <v>2002</v>
      </c>
      <c r="H1020" t="s">
        <v>1415</v>
      </c>
      <c r="I1020">
        <v>57</v>
      </c>
      <c r="J1020" t="s">
        <v>1224</v>
      </c>
      <c r="K1020" t="s">
        <v>1317</v>
      </c>
      <c r="L1020">
        <v>570301003</v>
      </c>
      <c r="M1020">
        <v>1159901</v>
      </c>
      <c r="N1020" t="s">
        <v>1471</v>
      </c>
      <c r="O1020" t="s">
        <v>1381</v>
      </c>
      <c r="P1020">
        <v>5</v>
      </c>
      <c r="Q1020" t="s">
        <v>1320</v>
      </c>
      <c r="R1020">
        <v>1</v>
      </c>
      <c r="S1020">
        <v>1</v>
      </c>
      <c r="T1020" s="10">
        <v>3492</v>
      </c>
      <c r="U1020" t="s">
        <v>1228</v>
      </c>
      <c r="V1020" t="s">
        <v>1570</v>
      </c>
      <c r="W1020" t="s">
        <v>1571</v>
      </c>
      <c r="X1020">
        <v>5</v>
      </c>
      <c r="Y1020" t="s">
        <v>1320</v>
      </c>
      <c r="Z1020" s="10">
        <v>3492</v>
      </c>
      <c r="AA1020" t="s">
        <v>1228</v>
      </c>
      <c r="AB1020" t="s">
        <v>53</v>
      </c>
      <c r="AC1020" t="s">
        <v>1231</v>
      </c>
      <c r="AD1020">
        <v>101</v>
      </c>
      <c r="AE1020" t="s">
        <v>1232</v>
      </c>
      <c r="AF1020" s="10">
        <v>3492</v>
      </c>
      <c r="AG1020" s="136">
        <f t="shared" si="15"/>
        <v>349200</v>
      </c>
      <c r="AH1020" s="10">
        <v>3492</v>
      </c>
      <c r="AI1020">
        <v>0</v>
      </c>
      <c r="AJ1020">
        <v>0</v>
      </c>
      <c r="AK1020">
        <v>0</v>
      </c>
      <c r="AL1020">
        <v>0</v>
      </c>
    </row>
    <row r="1021" spans="1:38">
      <c r="A1021" t="s">
        <v>46</v>
      </c>
      <c r="B1021" t="s">
        <v>47</v>
      </c>
      <c r="C1021">
        <v>1000730</v>
      </c>
      <c r="D1021" t="s">
        <v>1412</v>
      </c>
      <c r="E1021">
        <v>6701348318</v>
      </c>
      <c r="F1021">
        <v>20</v>
      </c>
      <c r="G1021">
        <v>2002</v>
      </c>
      <c r="H1021" t="s">
        <v>1415</v>
      </c>
      <c r="I1021">
        <v>57</v>
      </c>
      <c r="J1021" t="s">
        <v>1224</v>
      </c>
      <c r="K1021" t="s">
        <v>1317</v>
      </c>
      <c r="L1021">
        <v>570102001</v>
      </c>
      <c r="M1021">
        <v>1248388</v>
      </c>
      <c r="N1021" t="s">
        <v>1433</v>
      </c>
      <c r="O1021" t="s">
        <v>1381</v>
      </c>
      <c r="P1021">
        <v>1</v>
      </c>
      <c r="Q1021" t="s">
        <v>1320</v>
      </c>
      <c r="R1021">
        <v>1</v>
      </c>
      <c r="S1021">
        <v>1</v>
      </c>
      <c r="T1021">
        <v>149</v>
      </c>
      <c r="U1021" t="s">
        <v>1228</v>
      </c>
      <c r="V1021" t="s">
        <v>1570</v>
      </c>
      <c r="W1021" t="s">
        <v>1233</v>
      </c>
      <c r="X1021">
        <v>0</v>
      </c>
      <c r="Y1021" t="s">
        <v>1320</v>
      </c>
      <c r="Z1021">
        <v>0</v>
      </c>
      <c r="AA1021" t="s">
        <v>1228</v>
      </c>
      <c r="AB1021" t="s">
        <v>53</v>
      </c>
      <c r="AC1021" t="s">
        <v>1243</v>
      </c>
      <c r="AD1021">
        <v>101</v>
      </c>
      <c r="AE1021" t="s">
        <v>1232</v>
      </c>
      <c r="AF1021">
        <v>149</v>
      </c>
      <c r="AG1021" s="136">
        <f t="shared" si="15"/>
        <v>14900</v>
      </c>
      <c r="AH1021">
        <v>0</v>
      </c>
      <c r="AI1021">
        <v>0</v>
      </c>
      <c r="AJ1021">
        <v>0</v>
      </c>
      <c r="AK1021">
        <v>0</v>
      </c>
      <c r="AL1021">
        <v>0</v>
      </c>
    </row>
    <row r="1022" spans="1:38">
      <c r="A1022" t="s">
        <v>46</v>
      </c>
      <c r="B1022" t="s">
        <v>47</v>
      </c>
      <c r="C1022">
        <v>1000730</v>
      </c>
      <c r="D1022" t="s">
        <v>1412</v>
      </c>
      <c r="E1022">
        <v>6701350607</v>
      </c>
      <c r="F1022">
        <v>10</v>
      </c>
      <c r="G1022">
        <v>2002</v>
      </c>
      <c r="H1022" t="s">
        <v>1415</v>
      </c>
      <c r="I1022">
        <v>57</v>
      </c>
      <c r="J1022" t="s">
        <v>1224</v>
      </c>
      <c r="K1022" t="s">
        <v>1317</v>
      </c>
      <c r="L1022">
        <v>570301001</v>
      </c>
      <c r="M1022">
        <v>1108010</v>
      </c>
      <c r="N1022" t="s">
        <v>1494</v>
      </c>
      <c r="O1022" t="s">
        <v>1384</v>
      </c>
      <c r="P1022" s="10">
        <v>1400</v>
      </c>
      <c r="Q1022" t="s">
        <v>1320</v>
      </c>
      <c r="R1022">
        <v>1</v>
      </c>
      <c r="S1022">
        <v>1</v>
      </c>
      <c r="T1022" s="10">
        <v>22792</v>
      </c>
      <c r="U1022" t="s">
        <v>1228</v>
      </c>
      <c r="V1022" t="s">
        <v>1561</v>
      </c>
      <c r="W1022" t="s">
        <v>1558</v>
      </c>
      <c r="X1022">
        <v>700</v>
      </c>
      <c r="Y1022" t="s">
        <v>1320</v>
      </c>
      <c r="Z1022" s="10">
        <v>11396</v>
      </c>
      <c r="AA1022" t="s">
        <v>1228</v>
      </c>
      <c r="AB1022" t="s">
        <v>53</v>
      </c>
      <c r="AC1022" t="s">
        <v>1231</v>
      </c>
      <c r="AD1022">
        <v>101</v>
      </c>
      <c r="AE1022" t="s">
        <v>1232</v>
      </c>
      <c r="AF1022" s="10">
        <v>22792</v>
      </c>
      <c r="AG1022" s="136">
        <f t="shared" si="15"/>
        <v>2279200</v>
      </c>
      <c r="AH1022" s="10">
        <v>11396</v>
      </c>
      <c r="AI1022">
        <v>0</v>
      </c>
      <c r="AJ1022">
        <v>0</v>
      </c>
      <c r="AK1022">
        <v>0</v>
      </c>
      <c r="AL1022">
        <v>0</v>
      </c>
    </row>
    <row r="1023" spans="1:38">
      <c r="A1023" t="s">
        <v>46</v>
      </c>
      <c r="B1023" t="s">
        <v>47</v>
      </c>
      <c r="C1023">
        <v>1000730</v>
      </c>
      <c r="D1023" t="s">
        <v>1412</v>
      </c>
      <c r="E1023">
        <v>6701351583</v>
      </c>
      <c r="F1023">
        <v>10</v>
      </c>
      <c r="G1023">
        <v>2002</v>
      </c>
      <c r="H1023" t="s">
        <v>1496</v>
      </c>
      <c r="I1023">
        <v>57</v>
      </c>
      <c r="J1023" t="s">
        <v>1224</v>
      </c>
      <c r="K1023" t="s">
        <v>1317</v>
      </c>
      <c r="L1023">
        <v>570301003</v>
      </c>
      <c r="M1023">
        <v>1427216</v>
      </c>
      <c r="N1023" t="s">
        <v>1416</v>
      </c>
      <c r="O1023" t="s">
        <v>1463</v>
      </c>
      <c r="P1023">
        <v>6</v>
      </c>
      <c r="Q1023" t="s">
        <v>1320</v>
      </c>
      <c r="R1023">
        <v>1</v>
      </c>
      <c r="S1023">
        <v>1</v>
      </c>
      <c r="T1023" s="10">
        <v>5732.4</v>
      </c>
      <c r="U1023" t="s">
        <v>1228</v>
      </c>
      <c r="V1023" t="s">
        <v>1463</v>
      </c>
      <c r="W1023" t="s">
        <v>1571</v>
      </c>
      <c r="X1023">
        <v>6</v>
      </c>
      <c r="Y1023" t="s">
        <v>1320</v>
      </c>
      <c r="Z1023" s="10">
        <v>5732.4</v>
      </c>
      <c r="AA1023" t="s">
        <v>1228</v>
      </c>
      <c r="AB1023" t="s">
        <v>53</v>
      </c>
      <c r="AC1023" t="s">
        <v>1231</v>
      </c>
      <c r="AD1023">
        <v>101</v>
      </c>
      <c r="AE1023" t="s">
        <v>1232</v>
      </c>
      <c r="AF1023" s="10">
        <v>5732.4</v>
      </c>
      <c r="AG1023" s="136">
        <f t="shared" si="15"/>
        <v>573240</v>
      </c>
      <c r="AH1023" s="10">
        <v>5732.4</v>
      </c>
      <c r="AI1023">
        <v>0</v>
      </c>
      <c r="AJ1023">
        <v>0</v>
      </c>
      <c r="AK1023">
        <v>0</v>
      </c>
      <c r="AL1023">
        <v>0</v>
      </c>
    </row>
    <row r="1024" spans="1:38">
      <c r="A1024" t="s">
        <v>46</v>
      </c>
      <c r="B1024" t="s">
        <v>47</v>
      </c>
      <c r="C1024">
        <v>1000730</v>
      </c>
      <c r="D1024" t="s">
        <v>1412</v>
      </c>
      <c r="E1024">
        <v>6701355745</v>
      </c>
      <c r="F1024">
        <v>10</v>
      </c>
      <c r="G1024">
        <v>2002</v>
      </c>
      <c r="H1024" t="s">
        <v>1415</v>
      </c>
      <c r="I1024">
        <v>57</v>
      </c>
      <c r="J1024" t="s">
        <v>1224</v>
      </c>
      <c r="K1024" t="s">
        <v>1317</v>
      </c>
      <c r="L1024">
        <v>570301003</v>
      </c>
      <c r="M1024">
        <v>1043507</v>
      </c>
      <c r="N1024" t="s">
        <v>1318</v>
      </c>
      <c r="O1024" t="s">
        <v>1571</v>
      </c>
      <c r="P1024">
        <v>3</v>
      </c>
      <c r="Q1024" t="s">
        <v>1320</v>
      </c>
      <c r="R1024">
        <v>1</v>
      </c>
      <c r="S1024">
        <v>1</v>
      </c>
      <c r="T1024" s="10">
        <v>2929.8</v>
      </c>
      <c r="U1024" t="s">
        <v>1228</v>
      </c>
      <c r="V1024" t="s">
        <v>1410</v>
      </c>
      <c r="W1024" t="s">
        <v>1572</v>
      </c>
      <c r="X1024">
        <v>3</v>
      </c>
      <c r="Y1024" t="s">
        <v>1320</v>
      </c>
      <c r="Z1024" s="10">
        <v>2929.8</v>
      </c>
      <c r="AA1024" t="s">
        <v>1228</v>
      </c>
      <c r="AB1024" t="s">
        <v>53</v>
      </c>
      <c r="AC1024" t="s">
        <v>1231</v>
      </c>
      <c r="AD1024">
        <v>101</v>
      </c>
      <c r="AE1024" t="s">
        <v>1232</v>
      </c>
      <c r="AF1024" s="10">
        <v>2929.8</v>
      </c>
      <c r="AG1024" s="136">
        <f t="shared" si="15"/>
        <v>292980</v>
      </c>
      <c r="AH1024" s="10">
        <v>2929.8</v>
      </c>
      <c r="AI1024">
        <v>0</v>
      </c>
      <c r="AJ1024">
        <v>0</v>
      </c>
      <c r="AK1024">
        <v>0</v>
      </c>
      <c r="AL1024">
        <v>0</v>
      </c>
    </row>
    <row r="1025" spans="1:38">
      <c r="A1025" t="s">
        <v>46</v>
      </c>
      <c r="B1025" t="s">
        <v>47</v>
      </c>
      <c r="C1025">
        <v>1000730</v>
      </c>
      <c r="D1025" t="s">
        <v>1412</v>
      </c>
      <c r="E1025">
        <v>6701355820</v>
      </c>
      <c r="F1025">
        <v>10</v>
      </c>
      <c r="G1025">
        <v>2002</v>
      </c>
      <c r="H1025" t="s">
        <v>1415</v>
      </c>
      <c r="I1025">
        <v>57</v>
      </c>
      <c r="J1025" t="s">
        <v>1224</v>
      </c>
      <c r="K1025" t="s">
        <v>1235</v>
      </c>
      <c r="L1025">
        <v>570301003</v>
      </c>
      <c r="M1025">
        <v>1206928</v>
      </c>
      <c r="N1025" t="s">
        <v>389</v>
      </c>
      <c r="O1025" t="s">
        <v>1571</v>
      </c>
      <c r="P1025">
        <v>7</v>
      </c>
      <c r="Q1025" t="s">
        <v>1320</v>
      </c>
      <c r="R1025">
        <v>1</v>
      </c>
      <c r="S1025">
        <v>1</v>
      </c>
      <c r="T1025" s="10">
        <v>5313</v>
      </c>
      <c r="U1025" t="s">
        <v>1228</v>
      </c>
      <c r="V1025" t="s">
        <v>1480</v>
      </c>
      <c r="W1025" t="s">
        <v>1478</v>
      </c>
      <c r="X1025">
        <v>7</v>
      </c>
      <c r="Y1025" t="s">
        <v>1320</v>
      </c>
      <c r="Z1025" s="10">
        <v>5313</v>
      </c>
      <c r="AA1025" t="s">
        <v>1228</v>
      </c>
      <c r="AB1025" t="s">
        <v>53</v>
      </c>
      <c r="AC1025" t="s">
        <v>1231</v>
      </c>
      <c r="AD1025">
        <v>101</v>
      </c>
      <c r="AE1025" t="s">
        <v>1232</v>
      </c>
      <c r="AF1025" s="10">
        <v>5313</v>
      </c>
      <c r="AG1025" s="136">
        <f t="shared" si="15"/>
        <v>531300</v>
      </c>
      <c r="AH1025" s="10">
        <v>5313</v>
      </c>
      <c r="AI1025">
        <v>0</v>
      </c>
      <c r="AJ1025">
        <v>0</v>
      </c>
      <c r="AK1025">
        <v>0</v>
      </c>
      <c r="AL1025">
        <v>0</v>
      </c>
    </row>
    <row r="1026" spans="1:38">
      <c r="A1026" t="s">
        <v>46</v>
      </c>
      <c r="B1026" t="s">
        <v>47</v>
      </c>
      <c r="C1026">
        <v>1000730</v>
      </c>
      <c r="D1026" t="s">
        <v>1412</v>
      </c>
      <c r="E1026">
        <v>6701356677</v>
      </c>
      <c r="F1026">
        <v>10</v>
      </c>
      <c r="G1026">
        <v>2002</v>
      </c>
      <c r="H1026" t="s">
        <v>1415</v>
      </c>
      <c r="I1026">
        <v>57</v>
      </c>
      <c r="J1026" t="s">
        <v>1224</v>
      </c>
      <c r="K1026" t="s">
        <v>1317</v>
      </c>
      <c r="L1026">
        <v>570301003</v>
      </c>
      <c r="M1026">
        <v>1052265</v>
      </c>
      <c r="N1026" t="s">
        <v>1432</v>
      </c>
      <c r="O1026" t="s">
        <v>1388</v>
      </c>
      <c r="P1026">
        <v>100</v>
      </c>
      <c r="Q1026" t="s">
        <v>1320</v>
      </c>
      <c r="R1026">
        <v>1</v>
      </c>
      <c r="S1026">
        <v>1</v>
      </c>
      <c r="T1026">
        <v>791</v>
      </c>
      <c r="U1026" t="s">
        <v>1228</v>
      </c>
      <c r="V1026" t="s">
        <v>1573</v>
      </c>
      <c r="W1026" t="s">
        <v>1478</v>
      </c>
      <c r="X1026">
        <v>100</v>
      </c>
      <c r="Y1026" t="s">
        <v>1320</v>
      </c>
      <c r="Z1026">
        <v>791</v>
      </c>
      <c r="AA1026" t="s">
        <v>1228</v>
      </c>
      <c r="AB1026" t="s">
        <v>53</v>
      </c>
      <c r="AC1026" t="s">
        <v>1231</v>
      </c>
      <c r="AD1026">
        <v>101</v>
      </c>
      <c r="AE1026" t="s">
        <v>1232</v>
      </c>
      <c r="AF1026">
        <v>791</v>
      </c>
      <c r="AG1026" s="136">
        <f t="shared" si="15"/>
        <v>79100</v>
      </c>
      <c r="AH1026">
        <v>791</v>
      </c>
      <c r="AI1026">
        <v>0</v>
      </c>
      <c r="AJ1026">
        <v>0</v>
      </c>
      <c r="AK1026">
        <v>0</v>
      </c>
      <c r="AL1026">
        <v>0</v>
      </c>
    </row>
    <row r="1027" spans="1:38">
      <c r="A1027" t="s">
        <v>46</v>
      </c>
      <c r="B1027" t="s">
        <v>47</v>
      </c>
      <c r="C1027">
        <v>1000730</v>
      </c>
      <c r="D1027" t="s">
        <v>1412</v>
      </c>
      <c r="E1027">
        <v>6701359825</v>
      </c>
      <c r="F1027">
        <v>10</v>
      </c>
      <c r="G1027">
        <v>2002</v>
      </c>
      <c r="H1027" t="s">
        <v>1415</v>
      </c>
      <c r="I1027">
        <v>57</v>
      </c>
      <c r="J1027" t="s">
        <v>1224</v>
      </c>
      <c r="K1027" t="s">
        <v>1317</v>
      </c>
      <c r="L1027">
        <v>570301003</v>
      </c>
      <c r="M1027">
        <v>596921</v>
      </c>
      <c r="N1027" t="s">
        <v>1444</v>
      </c>
      <c r="O1027" t="s">
        <v>1390</v>
      </c>
      <c r="P1027">
        <v>13</v>
      </c>
      <c r="Q1027" t="s">
        <v>1320</v>
      </c>
      <c r="R1027">
        <v>1</v>
      </c>
      <c r="S1027">
        <v>1</v>
      </c>
      <c r="T1027" s="10">
        <v>8524.6200000000008</v>
      </c>
      <c r="U1027" t="s">
        <v>1228</v>
      </c>
      <c r="V1027" t="s">
        <v>1534</v>
      </c>
      <c r="W1027" t="s">
        <v>1402</v>
      </c>
      <c r="X1027">
        <v>13</v>
      </c>
      <c r="Y1027" t="s">
        <v>1320</v>
      </c>
      <c r="Z1027" s="10">
        <v>8524.6200000000008</v>
      </c>
      <c r="AA1027" t="s">
        <v>1228</v>
      </c>
      <c r="AB1027" t="s">
        <v>53</v>
      </c>
      <c r="AC1027" t="s">
        <v>1231</v>
      </c>
      <c r="AD1027">
        <v>101</v>
      </c>
      <c r="AE1027" t="s">
        <v>1232</v>
      </c>
      <c r="AF1027" s="10">
        <v>8524.6200000000008</v>
      </c>
      <c r="AG1027" s="136">
        <f t="shared" ref="AG1027:AG1063" si="16">+AF1027*100</f>
        <v>852462.00000000012</v>
      </c>
      <c r="AH1027" s="10">
        <v>8524.6200000000008</v>
      </c>
      <c r="AI1027">
        <v>0</v>
      </c>
      <c r="AJ1027">
        <v>0</v>
      </c>
      <c r="AK1027">
        <v>0</v>
      </c>
      <c r="AL1027">
        <v>0</v>
      </c>
    </row>
    <row r="1028" spans="1:38">
      <c r="A1028" t="s">
        <v>46</v>
      </c>
      <c r="B1028" t="s">
        <v>47</v>
      </c>
      <c r="C1028">
        <v>1000730</v>
      </c>
      <c r="D1028" t="s">
        <v>1412</v>
      </c>
      <c r="E1028">
        <v>6701360584</v>
      </c>
      <c r="F1028">
        <v>10</v>
      </c>
      <c r="G1028">
        <v>2002</v>
      </c>
      <c r="H1028" t="s">
        <v>1496</v>
      </c>
      <c r="I1028">
        <v>57</v>
      </c>
      <c r="J1028" t="s">
        <v>1224</v>
      </c>
      <c r="K1028" t="s">
        <v>1317</v>
      </c>
      <c r="L1028">
        <v>570301003</v>
      </c>
      <c r="M1028">
        <v>919901</v>
      </c>
      <c r="N1028" t="s">
        <v>1469</v>
      </c>
      <c r="O1028" t="s">
        <v>1390</v>
      </c>
      <c r="P1028" s="10">
        <v>2046</v>
      </c>
      <c r="Q1028" t="s">
        <v>1320</v>
      </c>
      <c r="R1028">
        <v>1</v>
      </c>
      <c r="S1028">
        <v>1</v>
      </c>
      <c r="T1028" s="10">
        <v>11784.96</v>
      </c>
      <c r="U1028" t="s">
        <v>1228</v>
      </c>
      <c r="V1028" t="s">
        <v>1390</v>
      </c>
      <c r="W1028" t="s">
        <v>1394</v>
      </c>
      <c r="X1028" s="10">
        <v>1936</v>
      </c>
      <c r="Y1028" t="s">
        <v>1320</v>
      </c>
      <c r="Z1028" s="10">
        <v>11151.36</v>
      </c>
      <c r="AA1028" t="s">
        <v>1228</v>
      </c>
      <c r="AB1028" t="s">
        <v>53</v>
      </c>
      <c r="AC1028" t="s">
        <v>1231</v>
      </c>
      <c r="AD1028">
        <v>101</v>
      </c>
      <c r="AE1028" t="s">
        <v>1232</v>
      </c>
      <c r="AF1028" s="10">
        <v>11784.96</v>
      </c>
      <c r="AG1028" s="136">
        <f t="shared" si="16"/>
        <v>1178496</v>
      </c>
      <c r="AH1028" s="10">
        <v>11151.36</v>
      </c>
      <c r="AI1028">
        <v>0</v>
      </c>
      <c r="AJ1028">
        <v>0</v>
      </c>
      <c r="AK1028">
        <v>0</v>
      </c>
      <c r="AL1028">
        <v>0</v>
      </c>
    </row>
    <row r="1029" spans="1:38">
      <c r="A1029" t="s">
        <v>46</v>
      </c>
      <c r="B1029" t="s">
        <v>47</v>
      </c>
      <c r="C1029">
        <v>1000730</v>
      </c>
      <c r="D1029" t="s">
        <v>1412</v>
      </c>
      <c r="E1029">
        <v>6701360584</v>
      </c>
      <c r="F1029">
        <v>20</v>
      </c>
      <c r="G1029">
        <v>2002</v>
      </c>
      <c r="H1029" t="s">
        <v>1496</v>
      </c>
      <c r="I1029">
        <v>57</v>
      </c>
      <c r="J1029" t="s">
        <v>1224</v>
      </c>
      <c r="K1029" t="s">
        <v>1317</v>
      </c>
      <c r="L1029">
        <v>570301003</v>
      </c>
      <c r="M1029">
        <v>1427216</v>
      </c>
      <c r="N1029" t="s">
        <v>1416</v>
      </c>
      <c r="O1029" t="s">
        <v>1390</v>
      </c>
      <c r="P1029">
        <v>2</v>
      </c>
      <c r="Q1029" t="s">
        <v>1320</v>
      </c>
      <c r="R1029">
        <v>1</v>
      </c>
      <c r="S1029">
        <v>1</v>
      </c>
      <c r="T1029" s="10">
        <v>1819</v>
      </c>
      <c r="U1029" t="s">
        <v>1228</v>
      </c>
      <c r="V1029" t="s">
        <v>1390</v>
      </c>
      <c r="W1029" t="s">
        <v>1574</v>
      </c>
      <c r="X1029">
        <v>2</v>
      </c>
      <c r="Y1029" t="s">
        <v>1320</v>
      </c>
      <c r="Z1029" s="10">
        <v>1819</v>
      </c>
      <c r="AA1029" t="s">
        <v>1228</v>
      </c>
      <c r="AB1029" t="s">
        <v>53</v>
      </c>
      <c r="AC1029" t="s">
        <v>1231</v>
      </c>
      <c r="AD1029">
        <v>101</v>
      </c>
      <c r="AE1029" t="s">
        <v>1232</v>
      </c>
      <c r="AF1029" s="10">
        <v>1819</v>
      </c>
      <c r="AG1029" s="136">
        <f t="shared" si="16"/>
        <v>181900</v>
      </c>
      <c r="AH1029" s="10">
        <v>1819</v>
      </c>
      <c r="AI1029">
        <v>0</v>
      </c>
      <c r="AJ1029">
        <v>0</v>
      </c>
      <c r="AK1029">
        <v>0</v>
      </c>
      <c r="AL1029">
        <v>0</v>
      </c>
    </row>
    <row r="1030" spans="1:38">
      <c r="A1030" t="s">
        <v>46</v>
      </c>
      <c r="B1030" t="s">
        <v>47</v>
      </c>
      <c r="C1030">
        <v>1000730</v>
      </c>
      <c r="D1030" t="s">
        <v>1412</v>
      </c>
      <c r="E1030">
        <v>6701360584</v>
      </c>
      <c r="F1030">
        <v>30</v>
      </c>
      <c r="G1030">
        <v>2002</v>
      </c>
      <c r="H1030" t="s">
        <v>1496</v>
      </c>
      <c r="I1030">
        <v>57</v>
      </c>
      <c r="J1030" t="s">
        <v>1224</v>
      </c>
      <c r="K1030" t="s">
        <v>1317</v>
      </c>
      <c r="L1030">
        <v>570301003</v>
      </c>
      <c r="M1030">
        <v>1216226</v>
      </c>
      <c r="N1030" t="s">
        <v>1421</v>
      </c>
      <c r="O1030" t="s">
        <v>1390</v>
      </c>
      <c r="P1030">
        <v>16</v>
      </c>
      <c r="Q1030" t="s">
        <v>1320</v>
      </c>
      <c r="R1030">
        <v>1</v>
      </c>
      <c r="S1030">
        <v>1</v>
      </c>
      <c r="T1030" s="10">
        <v>2384</v>
      </c>
      <c r="U1030" t="s">
        <v>1228</v>
      </c>
      <c r="V1030" t="s">
        <v>1390</v>
      </c>
      <c r="W1030" t="s">
        <v>1574</v>
      </c>
      <c r="X1030">
        <v>16</v>
      </c>
      <c r="Y1030" t="s">
        <v>1320</v>
      </c>
      <c r="Z1030" s="10">
        <v>2384</v>
      </c>
      <c r="AA1030" t="s">
        <v>1228</v>
      </c>
      <c r="AB1030" t="s">
        <v>53</v>
      </c>
      <c r="AC1030" t="s">
        <v>1231</v>
      </c>
      <c r="AD1030">
        <v>101</v>
      </c>
      <c r="AE1030" t="s">
        <v>1232</v>
      </c>
      <c r="AF1030" s="10">
        <v>2384</v>
      </c>
      <c r="AG1030" s="136">
        <f t="shared" si="16"/>
        <v>238400</v>
      </c>
      <c r="AH1030" s="10">
        <v>2384</v>
      </c>
      <c r="AI1030">
        <v>0</v>
      </c>
      <c r="AJ1030">
        <v>0</v>
      </c>
      <c r="AK1030">
        <v>0</v>
      </c>
      <c r="AL1030">
        <v>0</v>
      </c>
    </row>
    <row r="1031" spans="1:38">
      <c r="A1031" t="s">
        <v>46</v>
      </c>
      <c r="B1031" t="s">
        <v>47</v>
      </c>
      <c r="C1031">
        <v>1000730</v>
      </c>
      <c r="D1031" t="s">
        <v>1412</v>
      </c>
      <c r="E1031">
        <v>6701364804</v>
      </c>
      <c r="F1031">
        <v>10</v>
      </c>
      <c r="G1031">
        <v>2002</v>
      </c>
      <c r="H1031" t="s">
        <v>1415</v>
      </c>
      <c r="I1031">
        <v>57</v>
      </c>
      <c r="J1031" t="s">
        <v>1224</v>
      </c>
      <c r="K1031" t="s">
        <v>1233</v>
      </c>
      <c r="L1031">
        <v>570301003</v>
      </c>
      <c r="M1031">
        <v>1066111</v>
      </c>
      <c r="N1031" t="s">
        <v>1425</v>
      </c>
      <c r="O1031" t="s">
        <v>1574</v>
      </c>
      <c r="P1031">
        <v>8</v>
      </c>
      <c r="Q1031" t="s">
        <v>1320</v>
      </c>
      <c r="R1031">
        <v>1</v>
      </c>
      <c r="S1031">
        <v>1</v>
      </c>
      <c r="T1031" s="10">
        <v>7343.76</v>
      </c>
      <c r="U1031" t="s">
        <v>1228</v>
      </c>
      <c r="V1031" t="s">
        <v>1534</v>
      </c>
      <c r="W1031" t="s">
        <v>1575</v>
      </c>
      <c r="X1031">
        <v>8</v>
      </c>
      <c r="Y1031" t="s">
        <v>1320</v>
      </c>
      <c r="Z1031" s="10">
        <v>7343.76</v>
      </c>
      <c r="AA1031" t="s">
        <v>1228</v>
      </c>
      <c r="AB1031" t="s">
        <v>53</v>
      </c>
      <c r="AC1031" t="s">
        <v>1231</v>
      </c>
      <c r="AD1031">
        <v>101</v>
      </c>
      <c r="AE1031" t="s">
        <v>1232</v>
      </c>
      <c r="AF1031" s="10">
        <v>7343.76</v>
      </c>
      <c r="AG1031" s="136">
        <f t="shared" si="16"/>
        <v>734376</v>
      </c>
      <c r="AH1031" s="10">
        <v>7343.76</v>
      </c>
      <c r="AI1031">
        <v>0</v>
      </c>
      <c r="AJ1031">
        <v>0</v>
      </c>
      <c r="AK1031">
        <v>0</v>
      </c>
      <c r="AL1031">
        <v>0</v>
      </c>
    </row>
    <row r="1032" spans="1:38">
      <c r="A1032" t="s">
        <v>46</v>
      </c>
      <c r="B1032" t="s">
        <v>47</v>
      </c>
      <c r="C1032">
        <v>1000730</v>
      </c>
      <c r="D1032" t="s">
        <v>1412</v>
      </c>
      <c r="E1032">
        <v>6701364981</v>
      </c>
      <c r="F1032">
        <v>10</v>
      </c>
      <c r="G1032">
        <v>2002</v>
      </c>
      <c r="H1032" t="s">
        <v>1453</v>
      </c>
      <c r="I1032">
        <v>57</v>
      </c>
      <c r="J1032" t="s">
        <v>1224</v>
      </c>
      <c r="K1032" t="s">
        <v>1317</v>
      </c>
      <c r="L1032">
        <v>570301003</v>
      </c>
      <c r="M1032">
        <v>1193346</v>
      </c>
      <c r="N1032" t="s">
        <v>1457</v>
      </c>
      <c r="O1032" t="s">
        <v>1398</v>
      </c>
      <c r="P1032" s="10">
        <v>5605</v>
      </c>
      <c r="Q1032" t="s">
        <v>1320</v>
      </c>
      <c r="R1032">
        <v>1</v>
      </c>
      <c r="S1032">
        <v>1</v>
      </c>
      <c r="T1032" s="10">
        <v>52126.5</v>
      </c>
      <c r="U1032" t="s">
        <v>1228</v>
      </c>
      <c r="V1032" t="s">
        <v>1576</v>
      </c>
      <c r="W1032" t="s">
        <v>1233</v>
      </c>
      <c r="X1032">
        <v>0</v>
      </c>
      <c r="Y1032" t="s">
        <v>1320</v>
      </c>
      <c r="Z1032">
        <v>0</v>
      </c>
      <c r="AA1032" t="s">
        <v>1228</v>
      </c>
      <c r="AB1032" t="s">
        <v>53</v>
      </c>
      <c r="AC1032" t="s">
        <v>1243</v>
      </c>
      <c r="AD1032" t="s">
        <v>1253</v>
      </c>
      <c r="AE1032" t="s">
        <v>1253</v>
      </c>
      <c r="AF1032" s="10">
        <v>52126.5</v>
      </c>
      <c r="AG1032" s="136">
        <f t="shared" si="16"/>
        <v>5212650</v>
      </c>
      <c r="AH1032">
        <v>0</v>
      </c>
      <c r="AI1032">
        <v>0</v>
      </c>
      <c r="AJ1032">
        <v>0</v>
      </c>
      <c r="AK1032">
        <v>0</v>
      </c>
      <c r="AL1032">
        <v>0</v>
      </c>
    </row>
    <row r="1033" spans="1:38">
      <c r="A1033" t="s">
        <v>46</v>
      </c>
      <c r="B1033" t="s">
        <v>47</v>
      </c>
      <c r="C1033">
        <v>1000730</v>
      </c>
      <c r="D1033" t="s">
        <v>1412</v>
      </c>
      <c r="E1033">
        <v>6701365356</v>
      </c>
      <c r="F1033">
        <v>10</v>
      </c>
      <c r="G1033">
        <v>2002</v>
      </c>
      <c r="H1033" t="s">
        <v>1415</v>
      </c>
      <c r="I1033">
        <v>57</v>
      </c>
      <c r="J1033" t="s">
        <v>1224</v>
      </c>
      <c r="K1033" t="s">
        <v>1317</v>
      </c>
      <c r="L1033">
        <v>570301003</v>
      </c>
      <c r="M1033">
        <v>1460147</v>
      </c>
      <c r="N1033" t="s">
        <v>1435</v>
      </c>
      <c r="O1033" t="s">
        <v>1398</v>
      </c>
      <c r="P1033">
        <v>5</v>
      </c>
      <c r="Q1033" t="s">
        <v>1320</v>
      </c>
      <c r="R1033">
        <v>1</v>
      </c>
      <c r="S1033">
        <v>1</v>
      </c>
      <c r="T1033" s="10">
        <v>3492</v>
      </c>
      <c r="U1033" t="s">
        <v>1228</v>
      </c>
      <c r="V1033" t="s">
        <v>1577</v>
      </c>
      <c r="W1033" t="s">
        <v>1400</v>
      </c>
      <c r="X1033">
        <v>5</v>
      </c>
      <c r="Y1033" t="s">
        <v>1320</v>
      </c>
      <c r="Z1033" s="10">
        <v>3492</v>
      </c>
      <c r="AA1033" t="s">
        <v>1228</v>
      </c>
      <c r="AB1033" t="s">
        <v>53</v>
      </c>
      <c r="AC1033" t="s">
        <v>1231</v>
      </c>
      <c r="AD1033">
        <v>101</v>
      </c>
      <c r="AE1033" t="s">
        <v>1232</v>
      </c>
      <c r="AF1033" s="10">
        <v>3492</v>
      </c>
      <c r="AG1033" s="136">
        <f t="shared" si="16"/>
        <v>349200</v>
      </c>
      <c r="AH1033" s="10">
        <v>3492</v>
      </c>
      <c r="AI1033">
        <v>0</v>
      </c>
      <c r="AJ1033">
        <v>0</v>
      </c>
      <c r="AK1033">
        <v>0</v>
      </c>
      <c r="AL1033">
        <v>0</v>
      </c>
    </row>
    <row r="1034" spans="1:38">
      <c r="A1034" t="s">
        <v>46</v>
      </c>
      <c r="B1034" t="s">
        <v>47</v>
      </c>
      <c r="C1034">
        <v>1000730</v>
      </c>
      <c r="D1034" t="s">
        <v>1412</v>
      </c>
      <c r="E1034">
        <v>6701367330</v>
      </c>
      <c r="F1034">
        <v>10</v>
      </c>
      <c r="G1034">
        <v>2002</v>
      </c>
      <c r="H1034" t="s">
        <v>1415</v>
      </c>
      <c r="I1034">
        <v>57</v>
      </c>
      <c r="J1034" t="s">
        <v>1224</v>
      </c>
      <c r="K1034" t="s">
        <v>1317</v>
      </c>
      <c r="L1034">
        <v>570301003</v>
      </c>
      <c r="M1034">
        <v>1216226</v>
      </c>
      <c r="N1034" t="s">
        <v>1421</v>
      </c>
      <c r="O1034" t="s">
        <v>1480</v>
      </c>
      <c r="P1034">
        <v>25</v>
      </c>
      <c r="Q1034" t="s">
        <v>1320</v>
      </c>
      <c r="R1034">
        <v>1</v>
      </c>
      <c r="S1034">
        <v>1</v>
      </c>
      <c r="T1034" s="10">
        <v>3725</v>
      </c>
      <c r="U1034" t="s">
        <v>1228</v>
      </c>
      <c r="V1034" t="s">
        <v>1552</v>
      </c>
      <c r="W1034" t="s">
        <v>1578</v>
      </c>
      <c r="X1034">
        <v>24</v>
      </c>
      <c r="Y1034" t="s">
        <v>1320</v>
      </c>
      <c r="Z1034" s="10">
        <v>3576</v>
      </c>
      <c r="AA1034" t="s">
        <v>1228</v>
      </c>
      <c r="AB1034" t="s">
        <v>53</v>
      </c>
      <c r="AC1034" t="s">
        <v>1231</v>
      </c>
      <c r="AD1034">
        <v>101</v>
      </c>
      <c r="AE1034" t="s">
        <v>1232</v>
      </c>
      <c r="AF1034" s="10">
        <v>3725</v>
      </c>
      <c r="AG1034" s="136">
        <f t="shared" si="16"/>
        <v>372500</v>
      </c>
      <c r="AH1034" s="10">
        <v>3576</v>
      </c>
      <c r="AI1034">
        <v>0</v>
      </c>
      <c r="AJ1034">
        <v>0</v>
      </c>
      <c r="AK1034">
        <v>0</v>
      </c>
      <c r="AL1034">
        <v>0</v>
      </c>
    </row>
    <row r="1035" spans="1:38">
      <c r="A1035" t="s">
        <v>46</v>
      </c>
      <c r="B1035" t="s">
        <v>47</v>
      </c>
      <c r="C1035">
        <v>1000730</v>
      </c>
      <c r="D1035" t="s">
        <v>1412</v>
      </c>
      <c r="E1035">
        <v>6701378793</v>
      </c>
      <c r="F1035">
        <v>10</v>
      </c>
      <c r="G1035">
        <v>2002</v>
      </c>
      <c r="H1035" t="s">
        <v>1495</v>
      </c>
      <c r="I1035">
        <v>57</v>
      </c>
      <c r="J1035" t="s">
        <v>1224</v>
      </c>
      <c r="K1035" t="s">
        <v>1235</v>
      </c>
      <c r="L1035">
        <v>570301003</v>
      </c>
      <c r="M1035">
        <v>1206931</v>
      </c>
      <c r="N1035" t="s">
        <v>385</v>
      </c>
      <c r="O1035" t="s">
        <v>1397</v>
      </c>
      <c r="P1035">
        <v>384</v>
      </c>
      <c r="Q1035" t="s">
        <v>1320</v>
      </c>
      <c r="R1035">
        <v>1</v>
      </c>
      <c r="S1035">
        <v>1</v>
      </c>
      <c r="T1035" s="10">
        <v>3820.8</v>
      </c>
      <c r="U1035" t="s">
        <v>1228</v>
      </c>
      <c r="V1035" t="s">
        <v>1397</v>
      </c>
      <c r="W1035" t="s">
        <v>1411</v>
      </c>
      <c r="X1035">
        <v>384</v>
      </c>
      <c r="Y1035" t="s">
        <v>1320</v>
      </c>
      <c r="Z1035" s="10">
        <v>3820.8</v>
      </c>
      <c r="AA1035" t="s">
        <v>1228</v>
      </c>
      <c r="AB1035" t="s">
        <v>53</v>
      </c>
      <c r="AC1035" t="s">
        <v>1231</v>
      </c>
      <c r="AD1035">
        <v>101</v>
      </c>
      <c r="AE1035" t="s">
        <v>1232</v>
      </c>
      <c r="AF1035" s="10">
        <v>3820.8</v>
      </c>
      <c r="AG1035" s="136">
        <f t="shared" si="16"/>
        <v>382080</v>
      </c>
      <c r="AH1035" s="10">
        <v>3820.8</v>
      </c>
      <c r="AI1035">
        <v>0</v>
      </c>
      <c r="AJ1035">
        <v>0</v>
      </c>
      <c r="AK1035">
        <v>0</v>
      </c>
      <c r="AL1035">
        <v>0</v>
      </c>
    </row>
    <row r="1036" spans="1:38">
      <c r="A1036" t="s">
        <v>46</v>
      </c>
      <c r="B1036" t="s">
        <v>47</v>
      </c>
      <c r="C1036">
        <v>1000730</v>
      </c>
      <c r="D1036" t="s">
        <v>1412</v>
      </c>
      <c r="E1036">
        <v>6701381961</v>
      </c>
      <c r="F1036">
        <v>10</v>
      </c>
      <c r="G1036">
        <v>2002</v>
      </c>
      <c r="H1036" t="s">
        <v>1415</v>
      </c>
      <c r="I1036">
        <v>57</v>
      </c>
      <c r="J1036" t="s">
        <v>1224</v>
      </c>
      <c r="K1036" t="s">
        <v>1233</v>
      </c>
      <c r="L1036">
        <v>570301003</v>
      </c>
      <c r="M1036">
        <v>1066111</v>
      </c>
      <c r="N1036" t="s">
        <v>1425</v>
      </c>
      <c r="O1036" t="s">
        <v>1401</v>
      </c>
      <c r="P1036">
        <v>170</v>
      </c>
      <c r="Q1036" t="s">
        <v>1320</v>
      </c>
      <c r="R1036">
        <v>1</v>
      </c>
      <c r="S1036">
        <v>1</v>
      </c>
      <c r="T1036">
        <v>936.7</v>
      </c>
      <c r="U1036" t="s">
        <v>1228</v>
      </c>
      <c r="V1036" t="s">
        <v>1579</v>
      </c>
      <c r="W1036" t="s">
        <v>1510</v>
      </c>
      <c r="X1036">
        <v>170</v>
      </c>
      <c r="Y1036" t="s">
        <v>1320</v>
      </c>
      <c r="Z1036">
        <v>936.7</v>
      </c>
      <c r="AA1036" t="s">
        <v>1228</v>
      </c>
      <c r="AB1036" t="s">
        <v>53</v>
      </c>
      <c r="AC1036" t="s">
        <v>1231</v>
      </c>
      <c r="AD1036">
        <v>101</v>
      </c>
      <c r="AE1036" t="s">
        <v>1232</v>
      </c>
      <c r="AF1036">
        <v>936.7</v>
      </c>
      <c r="AG1036" s="136">
        <f t="shared" si="16"/>
        <v>93670</v>
      </c>
      <c r="AH1036">
        <v>936.7</v>
      </c>
      <c r="AI1036">
        <v>0</v>
      </c>
      <c r="AJ1036">
        <v>0</v>
      </c>
      <c r="AK1036">
        <v>0</v>
      </c>
      <c r="AL1036">
        <v>0</v>
      </c>
    </row>
    <row r="1037" spans="1:38">
      <c r="A1037" t="s">
        <v>46</v>
      </c>
      <c r="B1037" t="s">
        <v>47</v>
      </c>
      <c r="C1037">
        <v>1000730</v>
      </c>
      <c r="D1037" t="s">
        <v>1412</v>
      </c>
      <c r="E1037">
        <v>6701382816</v>
      </c>
      <c r="F1037">
        <v>10</v>
      </c>
      <c r="G1037">
        <v>2002</v>
      </c>
      <c r="H1037" t="s">
        <v>1525</v>
      </c>
      <c r="I1037">
        <v>57</v>
      </c>
      <c r="J1037" t="s">
        <v>1224</v>
      </c>
      <c r="K1037" t="s">
        <v>1317</v>
      </c>
      <c r="L1037">
        <v>570301003</v>
      </c>
      <c r="M1037">
        <v>1268112</v>
      </c>
      <c r="N1037" t="s">
        <v>1580</v>
      </c>
      <c r="O1037" t="s">
        <v>1401</v>
      </c>
      <c r="P1037">
        <v>8</v>
      </c>
      <c r="Q1037" t="s">
        <v>1320</v>
      </c>
      <c r="R1037">
        <v>1</v>
      </c>
      <c r="S1037">
        <v>1</v>
      </c>
      <c r="T1037" s="10">
        <v>8110.08</v>
      </c>
      <c r="U1037" t="s">
        <v>1228</v>
      </c>
      <c r="V1037" t="s">
        <v>1581</v>
      </c>
      <c r="W1037" t="s">
        <v>1405</v>
      </c>
      <c r="X1037">
        <v>8</v>
      </c>
      <c r="Y1037" t="s">
        <v>1320</v>
      </c>
      <c r="Z1037" s="10">
        <v>8110.08</v>
      </c>
      <c r="AA1037" t="s">
        <v>1228</v>
      </c>
      <c r="AB1037" t="s">
        <v>53</v>
      </c>
      <c r="AC1037" t="s">
        <v>1231</v>
      </c>
      <c r="AD1037">
        <v>101</v>
      </c>
      <c r="AE1037" t="s">
        <v>1232</v>
      </c>
      <c r="AF1037" s="10">
        <v>8110.08</v>
      </c>
      <c r="AG1037" s="136">
        <f t="shared" si="16"/>
        <v>811008</v>
      </c>
      <c r="AH1037" s="10">
        <v>8110.08</v>
      </c>
      <c r="AI1037">
        <v>0</v>
      </c>
      <c r="AJ1037">
        <v>0</v>
      </c>
      <c r="AK1037">
        <v>0</v>
      </c>
      <c r="AL1037">
        <v>0</v>
      </c>
    </row>
    <row r="1038" spans="1:38">
      <c r="A1038" t="s">
        <v>46</v>
      </c>
      <c r="B1038" t="s">
        <v>47</v>
      </c>
      <c r="C1038">
        <v>1000730</v>
      </c>
      <c r="D1038" t="s">
        <v>1412</v>
      </c>
      <c r="E1038">
        <v>6701384035</v>
      </c>
      <c r="F1038">
        <v>10</v>
      </c>
      <c r="G1038">
        <v>2002</v>
      </c>
      <c r="H1038" t="s">
        <v>1415</v>
      </c>
      <c r="I1038">
        <v>57</v>
      </c>
      <c r="J1038" t="s">
        <v>1224</v>
      </c>
      <c r="K1038" t="s">
        <v>1317</v>
      </c>
      <c r="L1038">
        <v>570301003</v>
      </c>
      <c r="M1038">
        <v>1427216</v>
      </c>
      <c r="N1038" t="s">
        <v>1416</v>
      </c>
      <c r="O1038" t="s">
        <v>1581</v>
      </c>
      <c r="P1038">
        <v>850</v>
      </c>
      <c r="Q1038" t="s">
        <v>1320</v>
      </c>
      <c r="R1038">
        <v>1</v>
      </c>
      <c r="S1038">
        <v>1</v>
      </c>
      <c r="T1038" s="10">
        <v>9367</v>
      </c>
      <c r="U1038" t="s">
        <v>1228</v>
      </c>
      <c r="V1038" t="s">
        <v>1399</v>
      </c>
      <c r="W1038" t="s">
        <v>1541</v>
      </c>
      <c r="X1038">
        <v>850</v>
      </c>
      <c r="Y1038" t="s">
        <v>1320</v>
      </c>
      <c r="Z1038" s="10">
        <v>9367</v>
      </c>
      <c r="AA1038" t="s">
        <v>1228</v>
      </c>
      <c r="AB1038" t="s">
        <v>53</v>
      </c>
      <c r="AC1038" t="s">
        <v>1231</v>
      </c>
      <c r="AD1038">
        <v>101</v>
      </c>
      <c r="AE1038" t="s">
        <v>1232</v>
      </c>
      <c r="AF1038" s="10">
        <v>9367</v>
      </c>
      <c r="AG1038" s="136">
        <f t="shared" si="16"/>
        <v>936700</v>
      </c>
      <c r="AH1038" s="10">
        <v>9367</v>
      </c>
      <c r="AI1038">
        <v>0</v>
      </c>
      <c r="AJ1038">
        <v>0</v>
      </c>
      <c r="AK1038">
        <v>0</v>
      </c>
      <c r="AL1038">
        <v>0</v>
      </c>
    </row>
    <row r="1039" spans="1:38">
      <c r="A1039" t="s">
        <v>46</v>
      </c>
      <c r="B1039" t="s">
        <v>47</v>
      </c>
      <c r="C1039">
        <v>1000730</v>
      </c>
      <c r="D1039" t="s">
        <v>1412</v>
      </c>
      <c r="E1039">
        <v>6701384202</v>
      </c>
      <c r="F1039">
        <v>10</v>
      </c>
      <c r="G1039">
        <v>2002</v>
      </c>
      <c r="H1039" t="s">
        <v>1415</v>
      </c>
      <c r="I1039">
        <v>57</v>
      </c>
      <c r="J1039" t="s">
        <v>1224</v>
      </c>
      <c r="K1039" t="s">
        <v>1317</v>
      </c>
      <c r="L1039">
        <v>570301003</v>
      </c>
      <c r="M1039">
        <v>919901</v>
      </c>
      <c r="N1039" t="s">
        <v>1469</v>
      </c>
      <c r="O1039" t="s">
        <v>1581</v>
      </c>
      <c r="P1039" s="10">
        <v>11968</v>
      </c>
      <c r="Q1039" t="s">
        <v>1320</v>
      </c>
      <c r="R1039">
        <v>1</v>
      </c>
      <c r="S1039">
        <v>1</v>
      </c>
      <c r="T1039" s="10">
        <v>34467.839999999997</v>
      </c>
      <c r="U1039" t="s">
        <v>1228</v>
      </c>
      <c r="V1039" t="s">
        <v>1582</v>
      </c>
      <c r="W1039" t="s">
        <v>1578</v>
      </c>
      <c r="X1039" s="10">
        <v>11968</v>
      </c>
      <c r="Y1039" t="s">
        <v>1320</v>
      </c>
      <c r="Z1039" s="10">
        <v>34467.839999999997</v>
      </c>
      <c r="AA1039" t="s">
        <v>1228</v>
      </c>
      <c r="AB1039" t="s">
        <v>53</v>
      </c>
      <c r="AC1039" t="s">
        <v>1231</v>
      </c>
      <c r="AD1039">
        <v>101</v>
      </c>
      <c r="AE1039" t="s">
        <v>1232</v>
      </c>
      <c r="AF1039" s="10">
        <v>34467.839999999997</v>
      </c>
      <c r="AG1039" s="136">
        <f t="shared" si="16"/>
        <v>3446783.9999999995</v>
      </c>
      <c r="AH1039" s="10">
        <v>34467.839999999997</v>
      </c>
      <c r="AI1039">
        <v>0</v>
      </c>
      <c r="AJ1039">
        <v>0</v>
      </c>
      <c r="AK1039">
        <v>0</v>
      </c>
      <c r="AL1039">
        <v>0</v>
      </c>
    </row>
    <row r="1040" spans="1:38">
      <c r="A1040" t="s">
        <v>46</v>
      </c>
      <c r="B1040" t="s">
        <v>47</v>
      </c>
      <c r="C1040">
        <v>1000730</v>
      </c>
      <c r="D1040" t="s">
        <v>1412</v>
      </c>
      <c r="E1040">
        <v>6701384202</v>
      </c>
      <c r="F1040">
        <v>20</v>
      </c>
      <c r="G1040">
        <v>2002</v>
      </c>
      <c r="H1040" t="s">
        <v>1415</v>
      </c>
      <c r="I1040">
        <v>57</v>
      </c>
      <c r="J1040" t="s">
        <v>1224</v>
      </c>
      <c r="K1040" t="s">
        <v>1317</v>
      </c>
      <c r="L1040">
        <v>570102001</v>
      </c>
      <c r="M1040">
        <v>1248388</v>
      </c>
      <c r="N1040" t="s">
        <v>1433</v>
      </c>
      <c r="O1040" t="s">
        <v>1581</v>
      </c>
      <c r="P1040">
        <v>120</v>
      </c>
      <c r="Q1040" t="s">
        <v>1320</v>
      </c>
      <c r="R1040">
        <v>1</v>
      </c>
      <c r="S1040">
        <v>1</v>
      </c>
      <c r="T1040" s="10">
        <v>17880</v>
      </c>
      <c r="U1040" t="s">
        <v>1228</v>
      </c>
      <c r="V1040" t="s">
        <v>1583</v>
      </c>
      <c r="W1040" t="s">
        <v>1584</v>
      </c>
      <c r="X1040">
        <v>120</v>
      </c>
      <c r="Y1040" t="s">
        <v>1320</v>
      </c>
      <c r="Z1040" s="10">
        <v>17880</v>
      </c>
      <c r="AA1040" t="s">
        <v>1228</v>
      </c>
      <c r="AB1040" t="s">
        <v>53</v>
      </c>
      <c r="AC1040" t="s">
        <v>1231</v>
      </c>
      <c r="AD1040">
        <v>101</v>
      </c>
      <c r="AE1040" t="s">
        <v>1232</v>
      </c>
      <c r="AF1040" s="10">
        <v>17880</v>
      </c>
      <c r="AG1040" s="136">
        <f t="shared" si="16"/>
        <v>1788000</v>
      </c>
      <c r="AH1040" s="10">
        <v>17880</v>
      </c>
      <c r="AI1040">
        <v>0</v>
      </c>
      <c r="AJ1040">
        <v>0</v>
      </c>
      <c r="AK1040">
        <v>0</v>
      </c>
      <c r="AL1040">
        <v>0</v>
      </c>
    </row>
    <row r="1041" spans="1:38">
      <c r="A1041" t="s">
        <v>46</v>
      </c>
      <c r="B1041" t="s">
        <v>47</v>
      </c>
      <c r="C1041">
        <v>1000730</v>
      </c>
      <c r="D1041" t="s">
        <v>1412</v>
      </c>
      <c r="E1041">
        <v>6701384556</v>
      </c>
      <c r="F1041">
        <v>10</v>
      </c>
      <c r="G1041">
        <v>2002</v>
      </c>
      <c r="H1041" t="s">
        <v>1542</v>
      </c>
      <c r="I1041">
        <v>57</v>
      </c>
      <c r="J1041" t="s">
        <v>1224</v>
      </c>
      <c r="K1041" t="s">
        <v>1317</v>
      </c>
      <c r="L1041">
        <v>570301003</v>
      </c>
      <c r="M1041">
        <v>1427216</v>
      </c>
      <c r="N1041" t="s">
        <v>1416</v>
      </c>
      <c r="O1041" t="s">
        <v>1581</v>
      </c>
      <c r="P1041">
        <v>24</v>
      </c>
      <c r="Q1041" t="s">
        <v>1320</v>
      </c>
      <c r="R1041">
        <v>1</v>
      </c>
      <c r="S1041">
        <v>1</v>
      </c>
      <c r="T1041" s="10">
        <v>22929.599999999999</v>
      </c>
      <c r="U1041" t="s">
        <v>1228</v>
      </c>
      <c r="V1041" t="s">
        <v>1400</v>
      </c>
      <c r="W1041" t="s">
        <v>1585</v>
      </c>
      <c r="X1041">
        <v>24</v>
      </c>
      <c r="Y1041" t="s">
        <v>1320</v>
      </c>
      <c r="Z1041" s="10">
        <v>22929.599999999999</v>
      </c>
      <c r="AA1041" t="s">
        <v>1228</v>
      </c>
      <c r="AB1041" t="s">
        <v>53</v>
      </c>
      <c r="AC1041" t="s">
        <v>1231</v>
      </c>
      <c r="AD1041">
        <v>101</v>
      </c>
      <c r="AE1041" t="s">
        <v>1232</v>
      </c>
      <c r="AF1041" s="10">
        <v>22929.599999999999</v>
      </c>
      <c r="AG1041" s="136">
        <f t="shared" si="16"/>
        <v>2292960</v>
      </c>
      <c r="AH1041" s="10">
        <v>22929.599999999999</v>
      </c>
      <c r="AI1041">
        <v>0</v>
      </c>
      <c r="AJ1041">
        <v>0</v>
      </c>
      <c r="AK1041">
        <v>0</v>
      </c>
      <c r="AL1041">
        <v>0</v>
      </c>
    </row>
    <row r="1042" spans="1:38">
      <c r="A1042" t="s">
        <v>46</v>
      </c>
      <c r="B1042" t="s">
        <v>47</v>
      </c>
      <c r="C1042">
        <v>1000730</v>
      </c>
      <c r="D1042" t="s">
        <v>1412</v>
      </c>
      <c r="E1042">
        <v>6701388185</v>
      </c>
      <c r="F1042">
        <v>10</v>
      </c>
      <c r="G1042">
        <v>2002</v>
      </c>
      <c r="H1042" t="s">
        <v>1415</v>
      </c>
      <c r="I1042">
        <v>57</v>
      </c>
      <c r="J1042" t="s">
        <v>1224</v>
      </c>
      <c r="K1042" t="s">
        <v>1317</v>
      </c>
      <c r="L1042">
        <v>570301003</v>
      </c>
      <c r="M1042">
        <v>1043507</v>
      </c>
      <c r="N1042" t="s">
        <v>1318</v>
      </c>
      <c r="O1042" t="s">
        <v>1399</v>
      </c>
      <c r="P1042">
        <v>5</v>
      </c>
      <c r="Q1042" t="s">
        <v>1320</v>
      </c>
      <c r="R1042">
        <v>1</v>
      </c>
      <c r="S1042">
        <v>1</v>
      </c>
      <c r="T1042" s="10">
        <v>4645.5</v>
      </c>
      <c r="U1042" t="s">
        <v>1228</v>
      </c>
      <c r="V1042" t="s">
        <v>1514</v>
      </c>
      <c r="W1042" t="s">
        <v>1408</v>
      </c>
      <c r="X1042">
        <v>5</v>
      </c>
      <c r="Y1042" t="s">
        <v>1320</v>
      </c>
      <c r="Z1042" s="10">
        <v>4645.5</v>
      </c>
      <c r="AA1042" t="s">
        <v>1228</v>
      </c>
      <c r="AB1042" t="s">
        <v>53</v>
      </c>
      <c r="AC1042" t="s">
        <v>1231</v>
      </c>
      <c r="AD1042">
        <v>101</v>
      </c>
      <c r="AE1042" t="s">
        <v>1232</v>
      </c>
      <c r="AF1042" s="10">
        <v>4645.5</v>
      </c>
      <c r="AG1042" s="136">
        <f t="shared" si="16"/>
        <v>464550</v>
      </c>
      <c r="AH1042" s="10">
        <v>4645.5</v>
      </c>
      <c r="AI1042">
        <v>0</v>
      </c>
      <c r="AJ1042">
        <v>0</v>
      </c>
      <c r="AK1042">
        <v>0</v>
      </c>
      <c r="AL1042">
        <v>0</v>
      </c>
    </row>
    <row r="1043" spans="1:38">
      <c r="A1043" t="s">
        <v>46</v>
      </c>
      <c r="B1043" t="s">
        <v>47</v>
      </c>
      <c r="C1043">
        <v>1000730</v>
      </c>
      <c r="D1043" t="s">
        <v>1412</v>
      </c>
      <c r="E1043">
        <v>6701389425</v>
      </c>
      <c r="F1043">
        <v>10</v>
      </c>
      <c r="G1043">
        <v>2002</v>
      </c>
      <c r="H1043" t="s">
        <v>1475</v>
      </c>
      <c r="I1043">
        <v>57</v>
      </c>
      <c r="J1043" t="s">
        <v>1224</v>
      </c>
      <c r="K1043" t="s">
        <v>1317</v>
      </c>
      <c r="L1043">
        <v>570301003</v>
      </c>
      <c r="M1043">
        <v>892059</v>
      </c>
      <c r="N1043" t="s">
        <v>1448</v>
      </c>
      <c r="O1043" t="s">
        <v>1402</v>
      </c>
      <c r="P1043">
        <v>285</v>
      </c>
      <c r="Q1043" t="s">
        <v>1320</v>
      </c>
      <c r="R1043">
        <v>1</v>
      </c>
      <c r="S1043">
        <v>1</v>
      </c>
      <c r="T1043" s="10">
        <v>2929.8</v>
      </c>
      <c r="U1043" t="s">
        <v>1228</v>
      </c>
      <c r="V1043" t="s">
        <v>1402</v>
      </c>
      <c r="W1043" t="s">
        <v>1408</v>
      </c>
      <c r="X1043">
        <v>285</v>
      </c>
      <c r="Y1043" t="s">
        <v>1320</v>
      </c>
      <c r="Z1043" s="10">
        <v>2929.8</v>
      </c>
      <c r="AA1043" t="s">
        <v>1228</v>
      </c>
      <c r="AB1043" t="s">
        <v>53</v>
      </c>
      <c r="AC1043" t="s">
        <v>1231</v>
      </c>
      <c r="AD1043">
        <v>101</v>
      </c>
      <c r="AE1043" t="s">
        <v>1232</v>
      </c>
      <c r="AF1043" s="10">
        <v>2929.8</v>
      </c>
      <c r="AG1043" s="136">
        <f t="shared" si="16"/>
        <v>292980</v>
      </c>
      <c r="AH1043" s="10">
        <v>2929.8</v>
      </c>
      <c r="AI1043">
        <v>0</v>
      </c>
      <c r="AJ1043">
        <v>0</v>
      </c>
      <c r="AK1043">
        <v>0</v>
      </c>
      <c r="AL1043">
        <v>0</v>
      </c>
    </row>
    <row r="1044" spans="1:38">
      <c r="A1044" t="s">
        <v>46</v>
      </c>
      <c r="B1044" t="s">
        <v>47</v>
      </c>
      <c r="C1044">
        <v>1000730</v>
      </c>
      <c r="D1044" t="s">
        <v>1412</v>
      </c>
      <c r="E1044">
        <v>6701389701</v>
      </c>
      <c r="F1044">
        <v>10</v>
      </c>
      <c r="G1044">
        <v>2002</v>
      </c>
      <c r="H1044" t="s">
        <v>1415</v>
      </c>
      <c r="I1044">
        <v>57</v>
      </c>
      <c r="J1044" t="s">
        <v>1224</v>
      </c>
      <c r="K1044" t="s">
        <v>1317</v>
      </c>
      <c r="L1044">
        <v>570102001</v>
      </c>
      <c r="M1044">
        <v>1248388</v>
      </c>
      <c r="N1044" t="s">
        <v>1433</v>
      </c>
      <c r="O1044" t="s">
        <v>1402</v>
      </c>
      <c r="P1044">
        <v>8</v>
      </c>
      <c r="Q1044" t="s">
        <v>1320</v>
      </c>
      <c r="R1044">
        <v>1</v>
      </c>
      <c r="S1044">
        <v>1</v>
      </c>
      <c r="T1044" s="10">
        <v>1192</v>
      </c>
      <c r="U1044" t="s">
        <v>1228</v>
      </c>
      <c r="V1044" t="s">
        <v>1404</v>
      </c>
      <c r="W1044" t="s">
        <v>1403</v>
      </c>
      <c r="X1044">
        <v>8</v>
      </c>
      <c r="Y1044" t="s">
        <v>1320</v>
      </c>
      <c r="Z1044" s="10">
        <v>1192</v>
      </c>
      <c r="AA1044" t="s">
        <v>1228</v>
      </c>
      <c r="AB1044" t="s">
        <v>53</v>
      </c>
      <c r="AC1044" t="s">
        <v>1231</v>
      </c>
      <c r="AD1044">
        <v>101</v>
      </c>
      <c r="AE1044" t="s">
        <v>1232</v>
      </c>
      <c r="AF1044" s="10">
        <v>1192</v>
      </c>
      <c r="AG1044" s="136">
        <f t="shared" si="16"/>
        <v>119200</v>
      </c>
      <c r="AH1044" s="10">
        <v>1192</v>
      </c>
      <c r="AI1044">
        <v>0</v>
      </c>
      <c r="AJ1044">
        <v>0</v>
      </c>
      <c r="AK1044">
        <v>0</v>
      </c>
      <c r="AL1044">
        <v>0</v>
      </c>
    </row>
    <row r="1045" spans="1:38">
      <c r="A1045" t="s">
        <v>46</v>
      </c>
      <c r="B1045" t="s">
        <v>47</v>
      </c>
      <c r="C1045">
        <v>1000730</v>
      </c>
      <c r="D1045" t="s">
        <v>1412</v>
      </c>
      <c r="E1045">
        <v>6701391365</v>
      </c>
      <c r="F1045">
        <v>10</v>
      </c>
      <c r="G1045">
        <v>2002</v>
      </c>
      <c r="H1045" t="s">
        <v>1424</v>
      </c>
      <c r="I1045">
        <v>57</v>
      </c>
      <c r="J1045" t="s">
        <v>1224</v>
      </c>
      <c r="K1045" t="s">
        <v>1235</v>
      </c>
      <c r="L1045">
        <v>570301003</v>
      </c>
      <c r="M1045">
        <v>1206930</v>
      </c>
      <c r="N1045" t="s">
        <v>391</v>
      </c>
      <c r="O1045" t="s">
        <v>1405</v>
      </c>
      <c r="P1045">
        <v>190</v>
      </c>
      <c r="Q1045" t="s">
        <v>1320</v>
      </c>
      <c r="R1045">
        <v>1</v>
      </c>
      <c r="S1045">
        <v>1</v>
      </c>
      <c r="T1045" s="10">
        <v>1953.2</v>
      </c>
      <c r="U1045" t="s">
        <v>1228</v>
      </c>
      <c r="V1045" t="s">
        <v>1403</v>
      </c>
      <c r="W1045" t="s">
        <v>1406</v>
      </c>
      <c r="X1045">
        <v>190</v>
      </c>
      <c r="Y1045" t="s">
        <v>1320</v>
      </c>
      <c r="Z1045" s="10">
        <v>1953.2</v>
      </c>
      <c r="AA1045" t="s">
        <v>1228</v>
      </c>
      <c r="AB1045" t="s">
        <v>53</v>
      </c>
      <c r="AC1045" t="s">
        <v>1231</v>
      </c>
      <c r="AD1045">
        <v>101</v>
      </c>
      <c r="AE1045" t="s">
        <v>1232</v>
      </c>
      <c r="AF1045" s="10">
        <v>1953.2</v>
      </c>
      <c r="AG1045" s="136">
        <f t="shared" si="16"/>
        <v>195320</v>
      </c>
      <c r="AH1045" s="10">
        <v>1953.2</v>
      </c>
      <c r="AI1045">
        <v>0</v>
      </c>
      <c r="AJ1045">
        <v>0</v>
      </c>
      <c r="AK1045">
        <v>0</v>
      </c>
      <c r="AL1045">
        <v>0</v>
      </c>
    </row>
    <row r="1046" spans="1:38">
      <c r="A1046" t="s">
        <v>46</v>
      </c>
      <c r="B1046" t="s">
        <v>47</v>
      </c>
      <c r="C1046">
        <v>1000730</v>
      </c>
      <c r="D1046" t="s">
        <v>1412</v>
      </c>
      <c r="E1046">
        <v>6701391775</v>
      </c>
      <c r="F1046">
        <v>10</v>
      </c>
      <c r="G1046">
        <v>2002</v>
      </c>
      <c r="H1046" t="s">
        <v>1415</v>
      </c>
      <c r="I1046">
        <v>57</v>
      </c>
      <c r="J1046" t="s">
        <v>1224</v>
      </c>
      <c r="K1046" t="s">
        <v>1317</v>
      </c>
      <c r="L1046">
        <v>570301003</v>
      </c>
      <c r="M1046">
        <v>1052265</v>
      </c>
      <c r="N1046" t="s">
        <v>1432</v>
      </c>
      <c r="O1046" t="s">
        <v>1403</v>
      </c>
      <c r="P1046" s="10">
        <v>3350</v>
      </c>
      <c r="Q1046" t="s">
        <v>1320</v>
      </c>
      <c r="R1046">
        <v>1</v>
      </c>
      <c r="S1046">
        <v>1</v>
      </c>
      <c r="T1046" s="10">
        <v>26498.5</v>
      </c>
      <c r="U1046" t="s">
        <v>1228</v>
      </c>
      <c r="V1046" t="s">
        <v>1541</v>
      </c>
      <c r="W1046" t="s">
        <v>1586</v>
      </c>
      <c r="X1046" s="10">
        <v>3300</v>
      </c>
      <c r="Y1046" t="s">
        <v>1320</v>
      </c>
      <c r="Z1046" s="10">
        <v>26103</v>
      </c>
      <c r="AA1046" t="s">
        <v>1228</v>
      </c>
      <c r="AB1046" t="s">
        <v>53</v>
      </c>
      <c r="AC1046" t="s">
        <v>1231</v>
      </c>
      <c r="AD1046">
        <v>101</v>
      </c>
      <c r="AE1046" t="s">
        <v>1232</v>
      </c>
      <c r="AF1046" s="10">
        <v>26498.5</v>
      </c>
      <c r="AG1046" s="136">
        <f t="shared" si="16"/>
        <v>2649850</v>
      </c>
      <c r="AH1046" s="10">
        <v>26103</v>
      </c>
      <c r="AI1046">
        <v>0</v>
      </c>
      <c r="AJ1046">
        <v>0</v>
      </c>
      <c r="AK1046">
        <v>0</v>
      </c>
      <c r="AL1046">
        <v>0</v>
      </c>
    </row>
    <row r="1047" spans="1:38">
      <c r="A1047" t="s">
        <v>46</v>
      </c>
      <c r="B1047" t="s">
        <v>47</v>
      </c>
      <c r="C1047">
        <v>1000730</v>
      </c>
      <c r="D1047" t="s">
        <v>1412</v>
      </c>
      <c r="E1047">
        <v>6701393819</v>
      </c>
      <c r="F1047">
        <v>10</v>
      </c>
      <c r="G1047">
        <v>2002</v>
      </c>
      <c r="H1047" t="s">
        <v>1415</v>
      </c>
      <c r="I1047">
        <v>57</v>
      </c>
      <c r="J1047" t="s">
        <v>1224</v>
      </c>
      <c r="K1047" t="s">
        <v>1233</v>
      </c>
      <c r="L1047">
        <v>570301003</v>
      </c>
      <c r="M1047">
        <v>1066111</v>
      </c>
      <c r="N1047" t="s">
        <v>1425</v>
      </c>
      <c r="O1047" t="s">
        <v>1585</v>
      </c>
      <c r="P1047">
        <v>6</v>
      </c>
      <c r="Q1047" t="s">
        <v>1320</v>
      </c>
      <c r="R1047">
        <v>1</v>
      </c>
      <c r="S1047">
        <v>1</v>
      </c>
      <c r="T1047" s="10">
        <v>5620.2</v>
      </c>
      <c r="U1047" t="s">
        <v>1228</v>
      </c>
      <c r="V1047" t="s">
        <v>1552</v>
      </c>
      <c r="W1047" t="s">
        <v>1411</v>
      </c>
      <c r="X1047">
        <v>6</v>
      </c>
      <c r="Y1047" t="s">
        <v>1320</v>
      </c>
      <c r="Z1047" s="10">
        <v>5620.2</v>
      </c>
      <c r="AA1047" t="s">
        <v>1228</v>
      </c>
      <c r="AB1047" t="s">
        <v>53</v>
      </c>
      <c r="AC1047" t="s">
        <v>1231</v>
      </c>
      <c r="AD1047">
        <v>101</v>
      </c>
      <c r="AE1047" t="s">
        <v>1232</v>
      </c>
      <c r="AF1047" s="10">
        <v>5620.2</v>
      </c>
      <c r="AG1047" s="136">
        <f t="shared" si="16"/>
        <v>562020</v>
      </c>
      <c r="AH1047" s="10">
        <v>5620.2</v>
      </c>
      <c r="AI1047">
        <v>0</v>
      </c>
      <c r="AJ1047">
        <v>0</v>
      </c>
      <c r="AK1047">
        <v>0</v>
      </c>
      <c r="AL1047">
        <v>0</v>
      </c>
    </row>
    <row r="1048" spans="1:38">
      <c r="A1048" t="s">
        <v>46</v>
      </c>
      <c r="B1048" t="s">
        <v>47</v>
      </c>
      <c r="C1048">
        <v>1000730</v>
      </c>
      <c r="D1048" t="s">
        <v>1412</v>
      </c>
      <c r="E1048">
        <v>6701393819</v>
      </c>
      <c r="F1048">
        <v>20</v>
      </c>
      <c r="G1048">
        <v>2002</v>
      </c>
      <c r="H1048" t="s">
        <v>1415</v>
      </c>
      <c r="I1048">
        <v>57</v>
      </c>
      <c r="J1048" t="s">
        <v>1224</v>
      </c>
      <c r="K1048" t="s">
        <v>1317</v>
      </c>
      <c r="L1048">
        <v>570301003</v>
      </c>
      <c r="M1048">
        <v>1216226</v>
      </c>
      <c r="N1048" t="s">
        <v>1421</v>
      </c>
      <c r="O1048" t="s">
        <v>1585</v>
      </c>
      <c r="P1048">
        <v>28</v>
      </c>
      <c r="Q1048" t="s">
        <v>1320</v>
      </c>
      <c r="R1048">
        <v>1</v>
      </c>
      <c r="S1048">
        <v>1</v>
      </c>
      <c r="T1048" s="10">
        <v>4172</v>
      </c>
      <c r="U1048" t="s">
        <v>1228</v>
      </c>
      <c r="V1048" t="s">
        <v>1552</v>
      </c>
      <c r="W1048" t="s">
        <v>1411</v>
      </c>
      <c r="X1048">
        <v>28</v>
      </c>
      <c r="Y1048" t="s">
        <v>1320</v>
      </c>
      <c r="Z1048" s="10">
        <v>4172</v>
      </c>
      <c r="AA1048" t="s">
        <v>1228</v>
      </c>
      <c r="AB1048" t="s">
        <v>53</v>
      </c>
      <c r="AC1048" t="s">
        <v>1231</v>
      </c>
      <c r="AD1048">
        <v>101</v>
      </c>
      <c r="AE1048" t="s">
        <v>1232</v>
      </c>
      <c r="AF1048" s="10">
        <v>4172</v>
      </c>
      <c r="AG1048" s="136">
        <f t="shared" si="16"/>
        <v>417200</v>
      </c>
      <c r="AH1048" s="10">
        <v>4172</v>
      </c>
      <c r="AI1048">
        <v>0</v>
      </c>
      <c r="AJ1048">
        <v>0</v>
      </c>
      <c r="AK1048">
        <v>0</v>
      </c>
      <c r="AL1048">
        <v>0</v>
      </c>
    </row>
    <row r="1049" spans="1:38">
      <c r="A1049" t="s">
        <v>46</v>
      </c>
      <c r="B1049" t="s">
        <v>47</v>
      </c>
      <c r="C1049">
        <v>1000730</v>
      </c>
      <c r="D1049" t="s">
        <v>1412</v>
      </c>
      <c r="E1049">
        <v>6701395926</v>
      </c>
      <c r="F1049">
        <v>10</v>
      </c>
      <c r="G1049">
        <v>2002</v>
      </c>
      <c r="H1049" t="s">
        <v>1256</v>
      </c>
      <c r="I1049">
        <v>57</v>
      </c>
      <c r="J1049" t="s">
        <v>1224</v>
      </c>
      <c r="K1049" t="s">
        <v>1317</v>
      </c>
      <c r="L1049">
        <v>570301003</v>
      </c>
      <c r="M1049">
        <v>1327627</v>
      </c>
      <c r="N1049" t="s">
        <v>1587</v>
      </c>
      <c r="O1049" t="s">
        <v>1588</v>
      </c>
      <c r="P1049">
        <v>5</v>
      </c>
      <c r="Q1049" t="s">
        <v>1320</v>
      </c>
      <c r="R1049">
        <v>1</v>
      </c>
      <c r="S1049">
        <v>1</v>
      </c>
      <c r="T1049" s="10">
        <v>12517.2</v>
      </c>
      <c r="U1049" t="s">
        <v>1228</v>
      </c>
      <c r="V1049" t="s">
        <v>1589</v>
      </c>
      <c r="W1049" t="s">
        <v>1577</v>
      </c>
      <c r="X1049">
        <v>5</v>
      </c>
      <c r="Y1049" t="s">
        <v>1320</v>
      </c>
      <c r="Z1049" s="10">
        <v>12517.2</v>
      </c>
      <c r="AA1049" t="s">
        <v>1228</v>
      </c>
      <c r="AB1049" t="s">
        <v>53</v>
      </c>
      <c r="AC1049" t="s">
        <v>1231</v>
      </c>
      <c r="AD1049">
        <v>101</v>
      </c>
      <c r="AE1049" t="s">
        <v>1232</v>
      </c>
      <c r="AF1049" s="10">
        <v>12517.2</v>
      </c>
      <c r="AG1049" s="136">
        <f t="shared" si="16"/>
        <v>1251720</v>
      </c>
      <c r="AH1049" s="10">
        <v>12517.2</v>
      </c>
      <c r="AI1049">
        <v>0</v>
      </c>
      <c r="AJ1049">
        <v>0</v>
      </c>
      <c r="AK1049">
        <v>0</v>
      </c>
      <c r="AL1049">
        <v>0</v>
      </c>
    </row>
    <row r="1050" spans="1:38">
      <c r="A1050" t="s">
        <v>46</v>
      </c>
      <c r="B1050" t="s">
        <v>47</v>
      </c>
      <c r="C1050">
        <v>1000730</v>
      </c>
      <c r="D1050" t="s">
        <v>1412</v>
      </c>
      <c r="E1050">
        <v>6701395926</v>
      </c>
      <c r="F1050">
        <v>20</v>
      </c>
      <c r="G1050">
        <v>2002</v>
      </c>
      <c r="H1050" t="s">
        <v>1256</v>
      </c>
      <c r="I1050">
        <v>57</v>
      </c>
      <c r="J1050" t="s">
        <v>1224</v>
      </c>
      <c r="K1050" t="s">
        <v>1317</v>
      </c>
      <c r="L1050">
        <v>570301003</v>
      </c>
      <c r="M1050">
        <v>1052265</v>
      </c>
      <c r="N1050" t="s">
        <v>1432</v>
      </c>
      <c r="O1050" t="s">
        <v>1588</v>
      </c>
      <c r="P1050">
        <v>1</v>
      </c>
      <c r="Q1050" t="s">
        <v>1320</v>
      </c>
      <c r="R1050">
        <v>1</v>
      </c>
      <c r="S1050">
        <v>1</v>
      </c>
      <c r="T1050">
        <v>815</v>
      </c>
      <c r="U1050" t="s">
        <v>1228</v>
      </c>
      <c r="V1050" t="s">
        <v>1589</v>
      </c>
      <c r="W1050" t="s">
        <v>1577</v>
      </c>
      <c r="X1050">
        <v>1</v>
      </c>
      <c r="Y1050" t="s">
        <v>1320</v>
      </c>
      <c r="Z1050">
        <v>815</v>
      </c>
      <c r="AA1050" t="s">
        <v>1228</v>
      </c>
      <c r="AB1050" t="s">
        <v>53</v>
      </c>
      <c r="AC1050" t="s">
        <v>1231</v>
      </c>
      <c r="AD1050">
        <v>101</v>
      </c>
      <c r="AE1050" t="s">
        <v>1232</v>
      </c>
      <c r="AF1050">
        <v>815</v>
      </c>
      <c r="AG1050" s="136">
        <f t="shared" si="16"/>
        <v>81500</v>
      </c>
      <c r="AH1050">
        <v>815</v>
      </c>
      <c r="AI1050">
        <v>0</v>
      </c>
      <c r="AJ1050">
        <v>0</v>
      </c>
      <c r="AK1050">
        <v>0</v>
      </c>
      <c r="AL1050">
        <v>0</v>
      </c>
    </row>
    <row r="1051" spans="1:38">
      <c r="A1051" t="s">
        <v>46</v>
      </c>
      <c r="B1051" t="s">
        <v>47</v>
      </c>
      <c r="C1051">
        <v>1000730</v>
      </c>
      <c r="D1051" t="s">
        <v>1412</v>
      </c>
      <c r="E1051">
        <v>6701396172</v>
      </c>
      <c r="F1051">
        <v>10</v>
      </c>
      <c r="G1051">
        <v>2002</v>
      </c>
      <c r="H1051" t="s">
        <v>1415</v>
      </c>
      <c r="I1051">
        <v>57</v>
      </c>
      <c r="J1051" t="s">
        <v>1224</v>
      </c>
      <c r="K1051" t="s">
        <v>1317</v>
      </c>
      <c r="L1051">
        <v>570301003</v>
      </c>
      <c r="M1051">
        <v>1427216</v>
      </c>
      <c r="N1051" t="s">
        <v>1416</v>
      </c>
      <c r="O1051" t="s">
        <v>1408</v>
      </c>
      <c r="P1051">
        <v>850</v>
      </c>
      <c r="Q1051" t="s">
        <v>1320</v>
      </c>
      <c r="R1051">
        <v>1</v>
      </c>
      <c r="S1051">
        <v>1</v>
      </c>
      <c r="T1051" s="10">
        <v>9367</v>
      </c>
      <c r="U1051" t="s">
        <v>1228</v>
      </c>
      <c r="V1051" t="s">
        <v>1409</v>
      </c>
      <c r="W1051" t="s">
        <v>1409</v>
      </c>
      <c r="X1051">
        <v>850</v>
      </c>
      <c r="Y1051" t="s">
        <v>1320</v>
      </c>
      <c r="Z1051" s="10">
        <v>9367</v>
      </c>
      <c r="AA1051" t="s">
        <v>1228</v>
      </c>
      <c r="AB1051" t="s">
        <v>53</v>
      </c>
      <c r="AC1051" t="s">
        <v>1231</v>
      </c>
      <c r="AD1051">
        <v>101</v>
      </c>
      <c r="AE1051" t="s">
        <v>1232</v>
      </c>
      <c r="AF1051" s="10">
        <v>9367</v>
      </c>
      <c r="AG1051" s="136">
        <f t="shared" si="16"/>
        <v>936700</v>
      </c>
      <c r="AH1051" s="10">
        <v>9367</v>
      </c>
      <c r="AI1051">
        <v>0</v>
      </c>
      <c r="AJ1051">
        <v>0</v>
      </c>
      <c r="AK1051">
        <v>0</v>
      </c>
      <c r="AL1051">
        <v>0</v>
      </c>
    </row>
    <row r="1052" spans="1:38">
      <c r="A1052" t="s">
        <v>46</v>
      </c>
      <c r="B1052" t="s">
        <v>47</v>
      </c>
      <c r="C1052">
        <v>1000730</v>
      </c>
      <c r="D1052" t="s">
        <v>1412</v>
      </c>
      <c r="E1052">
        <v>6701396185</v>
      </c>
      <c r="F1052">
        <v>10</v>
      </c>
      <c r="G1052">
        <v>2002</v>
      </c>
      <c r="H1052" t="s">
        <v>1415</v>
      </c>
      <c r="I1052">
        <v>57</v>
      </c>
      <c r="J1052" t="s">
        <v>1224</v>
      </c>
      <c r="K1052" t="s">
        <v>1317</v>
      </c>
      <c r="L1052">
        <v>570301003</v>
      </c>
      <c r="M1052">
        <v>1427216</v>
      </c>
      <c r="N1052" t="s">
        <v>1416</v>
      </c>
      <c r="O1052" t="s">
        <v>1408</v>
      </c>
      <c r="P1052">
        <v>18</v>
      </c>
      <c r="Q1052" t="s">
        <v>1320</v>
      </c>
      <c r="R1052">
        <v>1</v>
      </c>
      <c r="S1052">
        <v>1</v>
      </c>
      <c r="T1052" s="10">
        <v>17197.2</v>
      </c>
      <c r="U1052" t="s">
        <v>1228</v>
      </c>
      <c r="V1052" t="s">
        <v>1588</v>
      </c>
      <c r="W1052" t="s">
        <v>1590</v>
      </c>
      <c r="X1052">
        <v>14</v>
      </c>
      <c r="Y1052" t="s">
        <v>1320</v>
      </c>
      <c r="Z1052" s="10">
        <v>13375.6</v>
      </c>
      <c r="AA1052" t="s">
        <v>1228</v>
      </c>
      <c r="AB1052" t="s">
        <v>53</v>
      </c>
      <c r="AC1052" t="s">
        <v>1231</v>
      </c>
      <c r="AD1052">
        <v>101</v>
      </c>
      <c r="AE1052" t="s">
        <v>1232</v>
      </c>
      <c r="AF1052" s="10">
        <v>17197.2</v>
      </c>
      <c r="AG1052" s="136">
        <f t="shared" si="16"/>
        <v>1719720</v>
      </c>
      <c r="AH1052" s="10">
        <v>13375.6</v>
      </c>
      <c r="AI1052">
        <v>0</v>
      </c>
      <c r="AJ1052">
        <v>0</v>
      </c>
      <c r="AK1052">
        <v>0</v>
      </c>
      <c r="AL1052">
        <v>0</v>
      </c>
    </row>
    <row r="1053" spans="1:38">
      <c r="A1053" t="s">
        <v>46</v>
      </c>
      <c r="B1053" t="s">
        <v>47</v>
      </c>
      <c r="C1053">
        <v>1000730</v>
      </c>
      <c r="D1053" t="s">
        <v>1412</v>
      </c>
      <c r="E1053">
        <v>6701396185</v>
      </c>
      <c r="F1053">
        <v>20</v>
      </c>
      <c r="G1053">
        <v>2002</v>
      </c>
      <c r="H1053" t="s">
        <v>1415</v>
      </c>
      <c r="I1053">
        <v>57</v>
      </c>
      <c r="J1053" t="s">
        <v>1224</v>
      </c>
      <c r="K1053" t="s">
        <v>1317</v>
      </c>
      <c r="L1053">
        <v>570301003</v>
      </c>
      <c r="M1053">
        <v>1216226</v>
      </c>
      <c r="N1053" t="s">
        <v>1421</v>
      </c>
      <c r="O1053" t="s">
        <v>1408</v>
      </c>
      <c r="P1053">
        <v>28</v>
      </c>
      <c r="Q1053" t="s">
        <v>1320</v>
      </c>
      <c r="R1053">
        <v>1</v>
      </c>
      <c r="S1053">
        <v>1</v>
      </c>
      <c r="T1053" s="10">
        <v>4172</v>
      </c>
      <c r="U1053" t="s">
        <v>1228</v>
      </c>
      <c r="V1053" t="s">
        <v>1588</v>
      </c>
      <c r="W1053" t="s">
        <v>1409</v>
      </c>
      <c r="X1053">
        <v>28</v>
      </c>
      <c r="Y1053" t="s">
        <v>1320</v>
      </c>
      <c r="Z1053" s="10">
        <v>4172</v>
      </c>
      <c r="AA1053" t="s">
        <v>1228</v>
      </c>
      <c r="AB1053" t="s">
        <v>53</v>
      </c>
      <c r="AC1053" t="s">
        <v>1231</v>
      </c>
      <c r="AD1053">
        <v>101</v>
      </c>
      <c r="AE1053" t="s">
        <v>1232</v>
      </c>
      <c r="AF1053" s="10">
        <v>4172</v>
      </c>
      <c r="AG1053" s="136">
        <f t="shared" si="16"/>
        <v>417200</v>
      </c>
      <c r="AH1053" s="10">
        <v>4172</v>
      </c>
      <c r="AI1053">
        <v>0</v>
      </c>
      <c r="AJ1053">
        <v>0</v>
      </c>
      <c r="AK1053">
        <v>0</v>
      </c>
      <c r="AL1053">
        <v>0</v>
      </c>
    </row>
    <row r="1054" spans="1:38">
      <c r="A1054" t="s">
        <v>46</v>
      </c>
      <c r="B1054" t="s">
        <v>47</v>
      </c>
      <c r="C1054">
        <v>1000730</v>
      </c>
      <c r="D1054" t="s">
        <v>1412</v>
      </c>
      <c r="E1054">
        <v>6701396476</v>
      </c>
      <c r="F1054">
        <v>10</v>
      </c>
      <c r="G1054">
        <v>2002</v>
      </c>
      <c r="H1054" t="s">
        <v>1415</v>
      </c>
      <c r="I1054">
        <v>57</v>
      </c>
      <c r="J1054" t="s">
        <v>1224</v>
      </c>
      <c r="K1054" t="s">
        <v>1317</v>
      </c>
      <c r="L1054">
        <v>570102001</v>
      </c>
      <c r="M1054">
        <v>1248388</v>
      </c>
      <c r="N1054" t="s">
        <v>1433</v>
      </c>
      <c r="O1054" t="s">
        <v>1588</v>
      </c>
      <c r="P1054">
        <v>116</v>
      </c>
      <c r="Q1054" t="s">
        <v>1320</v>
      </c>
      <c r="R1054">
        <v>1</v>
      </c>
      <c r="S1054">
        <v>1</v>
      </c>
      <c r="T1054" s="10">
        <v>17284</v>
      </c>
      <c r="U1054" t="s">
        <v>1228</v>
      </c>
      <c r="V1054" t="s">
        <v>1591</v>
      </c>
      <c r="W1054" t="s">
        <v>1233</v>
      </c>
      <c r="X1054">
        <v>0</v>
      </c>
      <c r="Y1054" t="s">
        <v>1320</v>
      </c>
      <c r="Z1054">
        <v>0</v>
      </c>
      <c r="AA1054" t="s">
        <v>1228</v>
      </c>
      <c r="AB1054" t="s">
        <v>53</v>
      </c>
      <c r="AC1054" t="s">
        <v>1243</v>
      </c>
      <c r="AD1054" t="s">
        <v>1253</v>
      </c>
      <c r="AE1054" t="s">
        <v>1253</v>
      </c>
      <c r="AF1054" s="10">
        <v>17284</v>
      </c>
      <c r="AG1054" s="136">
        <f t="shared" si="16"/>
        <v>1728400</v>
      </c>
      <c r="AH1054">
        <v>0</v>
      </c>
      <c r="AI1054">
        <v>0</v>
      </c>
      <c r="AJ1054">
        <v>0</v>
      </c>
      <c r="AK1054">
        <v>0</v>
      </c>
      <c r="AL1054">
        <v>0</v>
      </c>
    </row>
    <row r="1055" spans="1:38">
      <c r="A1055" t="s">
        <v>46</v>
      </c>
      <c r="B1055" t="s">
        <v>47</v>
      </c>
      <c r="C1055">
        <v>1000730</v>
      </c>
      <c r="D1055" t="s">
        <v>1412</v>
      </c>
      <c r="E1055">
        <v>6701396476</v>
      </c>
      <c r="F1055">
        <v>20</v>
      </c>
      <c r="G1055">
        <v>2002</v>
      </c>
      <c r="H1055" t="s">
        <v>1415</v>
      </c>
      <c r="I1055">
        <v>57</v>
      </c>
      <c r="J1055" t="s">
        <v>1224</v>
      </c>
      <c r="K1055" t="s">
        <v>1317</v>
      </c>
      <c r="L1055">
        <v>570301003</v>
      </c>
      <c r="M1055">
        <v>1052265</v>
      </c>
      <c r="N1055" t="s">
        <v>1432</v>
      </c>
      <c r="O1055" t="s">
        <v>1588</v>
      </c>
      <c r="P1055">
        <v>50</v>
      </c>
      <c r="Q1055" t="s">
        <v>1320</v>
      </c>
      <c r="R1055">
        <v>1</v>
      </c>
      <c r="S1055">
        <v>1</v>
      </c>
      <c r="T1055" s="10">
        <v>79900</v>
      </c>
      <c r="U1055" t="s">
        <v>1228</v>
      </c>
      <c r="V1055" t="s">
        <v>1591</v>
      </c>
      <c r="W1055" t="s">
        <v>1233</v>
      </c>
      <c r="X1055">
        <v>0</v>
      </c>
      <c r="Y1055" t="s">
        <v>1320</v>
      </c>
      <c r="Z1055">
        <v>0</v>
      </c>
      <c r="AA1055" t="s">
        <v>1228</v>
      </c>
      <c r="AB1055" t="s">
        <v>53</v>
      </c>
      <c r="AC1055" t="s">
        <v>1243</v>
      </c>
      <c r="AD1055" t="s">
        <v>1253</v>
      </c>
      <c r="AE1055" t="s">
        <v>1253</v>
      </c>
      <c r="AF1055" s="10">
        <v>79900</v>
      </c>
      <c r="AG1055" s="136">
        <f t="shared" si="16"/>
        <v>7990000</v>
      </c>
      <c r="AH1055">
        <v>0</v>
      </c>
      <c r="AI1055">
        <v>0</v>
      </c>
      <c r="AJ1055">
        <v>0</v>
      </c>
      <c r="AK1055">
        <v>0</v>
      </c>
      <c r="AL1055">
        <v>0</v>
      </c>
    </row>
    <row r="1056" spans="1:38">
      <c r="A1056" t="s">
        <v>46</v>
      </c>
      <c r="B1056" t="s">
        <v>47</v>
      </c>
      <c r="C1056">
        <v>1000730</v>
      </c>
      <c r="D1056" t="s">
        <v>1412</v>
      </c>
      <c r="E1056">
        <v>6701396476</v>
      </c>
      <c r="F1056">
        <v>30</v>
      </c>
      <c r="G1056">
        <v>2002</v>
      </c>
      <c r="H1056" t="s">
        <v>1415</v>
      </c>
      <c r="I1056">
        <v>57</v>
      </c>
      <c r="J1056" t="s">
        <v>1224</v>
      </c>
      <c r="K1056" t="s">
        <v>1317</v>
      </c>
      <c r="L1056">
        <v>570301003</v>
      </c>
      <c r="M1056">
        <v>1460147</v>
      </c>
      <c r="N1056" t="s">
        <v>1435</v>
      </c>
      <c r="O1056" t="s">
        <v>1588</v>
      </c>
      <c r="P1056">
        <v>8</v>
      </c>
      <c r="Q1056" t="s">
        <v>1320</v>
      </c>
      <c r="R1056">
        <v>1</v>
      </c>
      <c r="S1056">
        <v>1</v>
      </c>
      <c r="T1056" s="10">
        <v>9312</v>
      </c>
      <c r="U1056" t="s">
        <v>1228</v>
      </c>
      <c r="V1056" t="s">
        <v>1591</v>
      </c>
      <c r="W1056" t="s">
        <v>1233</v>
      </c>
      <c r="X1056">
        <v>0</v>
      </c>
      <c r="Y1056" t="s">
        <v>1320</v>
      </c>
      <c r="Z1056">
        <v>0</v>
      </c>
      <c r="AA1056" t="s">
        <v>1228</v>
      </c>
      <c r="AB1056" t="s">
        <v>53</v>
      </c>
      <c r="AC1056" t="s">
        <v>1243</v>
      </c>
      <c r="AD1056" t="s">
        <v>1253</v>
      </c>
      <c r="AE1056" t="s">
        <v>1253</v>
      </c>
      <c r="AF1056" s="10">
        <v>9312</v>
      </c>
      <c r="AG1056" s="136">
        <f t="shared" si="16"/>
        <v>931200</v>
      </c>
      <c r="AH1056">
        <v>0</v>
      </c>
      <c r="AI1056">
        <v>0</v>
      </c>
      <c r="AJ1056">
        <v>0</v>
      </c>
      <c r="AK1056">
        <v>0</v>
      </c>
      <c r="AL1056">
        <v>0</v>
      </c>
    </row>
    <row r="1057" spans="1:38">
      <c r="A1057" t="s">
        <v>46</v>
      </c>
      <c r="B1057" t="s">
        <v>47</v>
      </c>
      <c r="C1057">
        <v>1000730</v>
      </c>
      <c r="D1057" t="s">
        <v>1412</v>
      </c>
      <c r="E1057">
        <v>6701396669</v>
      </c>
      <c r="F1057">
        <v>10</v>
      </c>
      <c r="G1057">
        <v>2002</v>
      </c>
      <c r="H1057" t="s">
        <v>1415</v>
      </c>
      <c r="I1057">
        <v>57</v>
      </c>
      <c r="J1057" t="s">
        <v>1224</v>
      </c>
      <c r="K1057" t="s">
        <v>1317</v>
      </c>
      <c r="L1057">
        <v>570301003</v>
      </c>
      <c r="M1057">
        <v>1216226</v>
      </c>
      <c r="N1057" t="s">
        <v>1421</v>
      </c>
      <c r="O1057" t="s">
        <v>1592</v>
      </c>
      <c r="P1057">
        <v>8</v>
      </c>
      <c r="Q1057" t="s">
        <v>1320</v>
      </c>
      <c r="R1057">
        <v>1</v>
      </c>
      <c r="S1057">
        <v>1</v>
      </c>
      <c r="T1057" s="10">
        <v>1192</v>
      </c>
      <c r="U1057" t="s">
        <v>1228</v>
      </c>
      <c r="V1057" t="s">
        <v>1579</v>
      </c>
      <c r="W1057" t="s">
        <v>1589</v>
      </c>
      <c r="X1057">
        <v>8</v>
      </c>
      <c r="Y1057" t="s">
        <v>1320</v>
      </c>
      <c r="Z1057" s="10">
        <v>1192</v>
      </c>
      <c r="AA1057" t="s">
        <v>1228</v>
      </c>
      <c r="AB1057" t="s">
        <v>53</v>
      </c>
      <c r="AC1057" t="s">
        <v>1231</v>
      </c>
      <c r="AD1057">
        <v>101</v>
      </c>
      <c r="AE1057" t="s">
        <v>1232</v>
      </c>
      <c r="AF1057" s="10">
        <v>1192</v>
      </c>
      <c r="AG1057" s="136">
        <f t="shared" si="16"/>
        <v>119200</v>
      </c>
      <c r="AH1057" s="10">
        <v>1192</v>
      </c>
      <c r="AI1057">
        <v>0</v>
      </c>
      <c r="AJ1057">
        <v>0</v>
      </c>
      <c r="AK1057">
        <v>0</v>
      </c>
      <c r="AL1057">
        <v>0</v>
      </c>
    </row>
    <row r="1058" spans="1:38">
      <c r="A1058" t="s">
        <v>46</v>
      </c>
      <c r="B1058" t="s">
        <v>47</v>
      </c>
      <c r="C1058">
        <v>1000730</v>
      </c>
      <c r="D1058" t="s">
        <v>1412</v>
      </c>
      <c r="E1058">
        <v>6701397266</v>
      </c>
      <c r="F1058">
        <v>10</v>
      </c>
      <c r="G1058">
        <v>2002</v>
      </c>
      <c r="H1058" t="s">
        <v>1415</v>
      </c>
      <c r="I1058">
        <v>57</v>
      </c>
      <c r="J1058" t="s">
        <v>1224</v>
      </c>
      <c r="K1058" t="s">
        <v>1317</v>
      </c>
      <c r="L1058">
        <v>570301003</v>
      </c>
      <c r="M1058">
        <v>1052265</v>
      </c>
      <c r="N1058" t="s">
        <v>1432</v>
      </c>
      <c r="O1058" t="s">
        <v>1592</v>
      </c>
      <c r="P1058" s="10">
        <v>2800</v>
      </c>
      <c r="Q1058" t="s">
        <v>1320</v>
      </c>
      <c r="R1058">
        <v>1</v>
      </c>
      <c r="S1058">
        <v>1</v>
      </c>
      <c r="T1058" s="10">
        <v>22148</v>
      </c>
      <c r="U1058" t="s">
        <v>1228</v>
      </c>
      <c r="V1058" t="s">
        <v>1593</v>
      </c>
      <c r="W1058" t="s">
        <v>1510</v>
      </c>
      <c r="X1058" s="10">
        <v>2800</v>
      </c>
      <c r="Y1058" t="s">
        <v>1320</v>
      </c>
      <c r="Z1058" s="10">
        <v>22148</v>
      </c>
      <c r="AA1058" t="s">
        <v>1228</v>
      </c>
      <c r="AB1058" t="s">
        <v>53</v>
      </c>
      <c r="AC1058" t="s">
        <v>1231</v>
      </c>
      <c r="AD1058">
        <v>101</v>
      </c>
      <c r="AE1058" t="s">
        <v>1232</v>
      </c>
      <c r="AF1058" s="10">
        <v>22148</v>
      </c>
      <c r="AG1058" s="136">
        <f t="shared" si="16"/>
        <v>2214800</v>
      </c>
      <c r="AH1058" s="10">
        <v>22148</v>
      </c>
      <c r="AI1058">
        <v>0</v>
      </c>
      <c r="AJ1058">
        <v>0</v>
      </c>
      <c r="AK1058">
        <v>0</v>
      </c>
      <c r="AL1058">
        <v>0</v>
      </c>
    </row>
    <row r="1059" spans="1:38">
      <c r="A1059" t="s">
        <v>46</v>
      </c>
      <c r="B1059" t="s">
        <v>47</v>
      </c>
      <c r="C1059">
        <v>1000730</v>
      </c>
      <c r="D1059" t="s">
        <v>1412</v>
      </c>
      <c r="E1059">
        <v>6701398487</v>
      </c>
      <c r="F1059">
        <v>10</v>
      </c>
      <c r="G1059">
        <v>2002</v>
      </c>
      <c r="H1059" t="s">
        <v>1415</v>
      </c>
      <c r="I1059">
        <v>57</v>
      </c>
      <c r="J1059" t="s">
        <v>1224</v>
      </c>
      <c r="K1059" t="s">
        <v>1317</v>
      </c>
      <c r="L1059">
        <v>570301003</v>
      </c>
      <c r="M1059">
        <v>1052265</v>
      </c>
      <c r="N1059" t="s">
        <v>1432</v>
      </c>
      <c r="O1059" t="s">
        <v>1594</v>
      </c>
      <c r="P1059" s="10">
        <v>3800</v>
      </c>
      <c r="Q1059" t="s">
        <v>1320</v>
      </c>
      <c r="R1059">
        <v>1</v>
      </c>
      <c r="S1059">
        <v>1</v>
      </c>
      <c r="T1059" s="10">
        <v>30058</v>
      </c>
      <c r="U1059" t="s">
        <v>1228</v>
      </c>
      <c r="V1059" t="s">
        <v>1595</v>
      </c>
      <c r="W1059" t="s">
        <v>1596</v>
      </c>
      <c r="X1059" s="10">
        <v>3800</v>
      </c>
      <c r="Y1059" t="s">
        <v>1320</v>
      </c>
      <c r="Z1059" s="10">
        <v>30058</v>
      </c>
      <c r="AA1059" t="s">
        <v>1228</v>
      </c>
      <c r="AB1059" t="s">
        <v>53</v>
      </c>
      <c r="AC1059" t="s">
        <v>1231</v>
      </c>
      <c r="AD1059">
        <v>101</v>
      </c>
      <c r="AE1059" t="s">
        <v>1232</v>
      </c>
      <c r="AF1059" s="10">
        <v>30058</v>
      </c>
      <c r="AG1059" s="136">
        <f t="shared" si="16"/>
        <v>3005800</v>
      </c>
      <c r="AH1059" s="10">
        <v>30058</v>
      </c>
      <c r="AI1059">
        <v>0</v>
      </c>
      <c r="AJ1059">
        <v>0</v>
      </c>
      <c r="AK1059">
        <v>0</v>
      </c>
      <c r="AL1059">
        <v>0</v>
      </c>
    </row>
    <row r="1060" spans="1:38">
      <c r="A1060" t="s">
        <v>46</v>
      </c>
      <c r="B1060" t="s">
        <v>47</v>
      </c>
      <c r="C1060">
        <v>1000730</v>
      </c>
      <c r="D1060" t="s">
        <v>1412</v>
      </c>
      <c r="E1060">
        <v>6701398769</v>
      </c>
      <c r="F1060">
        <v>10</v>
      </c>
      <c r="G1060">
        <v>2002</v>
      </c>
      <c r="H1060" t="s">
        <v>1415</v>
      </c>
      <c r="I1060">
        <v>57</v>
      </c>
      <c r="J1060" t="s">
        <v>1224</v>
      </c>
      <c r="K1060" t="s">
        <v>1317</v>
      </c>
      <c r="L1060">
        <v>570301003</v>
      </c>
      <c r="M1060">
        <v>938419</v>
      </c>
      <c r="N1060" t="s">
        <v>1511</v>
      </c>
      <c r="O1060" t="s">
        <v>1594</v>
      </c>
      <c r="P1060" s="10">
        <v>1400</v>
      </c>
      <c r="Q1060" t="s">
        <v>1427</v>
      </c>
      <c r="R1060">
        <v>1</v>
      </c>
      <c r="S1060">
        <v>1</v>
      </c>
      <c r="T1060" s="10">
        <v>8092</v>
      </c>
      <c r="U1060" t="s">
        <v>1228</v>
      </c>
      <c r="V1060" t="s">
        <v>1409</v>
      </c>
      <c r="W1060" t="s">
        <v>1409</v>
      </c>
      <c r="X1060" s="10">
        <v>1400</v>
      </c>
      <c r="Y1060" t="s">
        <v>1427</v>
      </c>
      <c r="Z1060" s="10">
        <v>8092</v>
      </c>
      <c r="AA1060" t="s">
        <v>1228</v>
      </c>
      <c r="AB1060" t="s">
        <v>53</v>
      </c>
      <c r="AC1060" t="s">
        <v>1231</v>
      </c>
      <c r="AD1060">
        <v>101</v>
      </c>
      <c r="AE1060" t="s">
        <v>1232</v>
      </c>
      <c r="AF1060" s="10">
        <v>8092</v>
      </c>
      <c r="AG1060" s="136">
        <f t="shared" si="16"/>
        <v>809200</v>
      </c>
      <c r="AH1060" s="10">
        <v>8092</v>
      </c>
      <c r="AI1060">
        <v>0</v>
      </c>
      <c r="AJ1060">
        <v>0</v>
      </c>
      <c r="AK1060">
        <v>0</v>
      </c>
      <c r="AL1060">
        <v>0</v>
      </c>
    </row>
    <row r="1061" spans="1:38">
      <c r="A1061" t="s">
        <v>46</v>
      </c>
      <c r="B1061" t="s">
        <v>47</v>
      </c>
      <c r="C1061">
        <v>1000730</v>
      </c>
      <c r="D1061" t="s">
        <v>1412</v>
      </c>
      <c r="E1061">
        <v>6701398827</v>
      </c>
      <c r="F1061">
        <v>10</v>
      </c>
      <c r="G1061">
        <v>2002</v>
      </c>
      <c r="H1061" t="s">
        <v>1415</v>
      </c>
      <c r="I1061">
        <v>57</v>
      </c>
      <c r="J1061" t="s">
        <v>1224</v>
      </c>
      <c r="K1061" t="s">
        <v>1317</v>
      </c>
      <c r="L1061">
        <v>570301003</v>
      </c>
      <c r="M1061">
        <v>1427216</v>
      </c>
      <c r="N1061" t="s">
        <v>1416</v>
      </c>
      <c r="O1061" t="s">
        <v>1594</v>
      </c>
      <c r="P1061">
        <v>850</v>
      </c>
      <c r="Q1061" t="s">
        <v>1320</v>
      </c>
      <c r="R1061">
        <v>1</v>
      </c>
      <c r="S1061">
        <v>1</v>
      </c>
      <c r="T1061" s="10">
        <v>9367</v>
      </c>
      <c r="U1061" t="s">
        <v>1228</v>
      </c>
      <c r="V1061" t="s">
        <v>1589</v>
      </c>
      <c r="W1061" t="s">
        <v>1410</v>
      </c>
      <c r="X1061">
        <v>850</v>
      </c>
      <c r="Y1061" t="s">
        <v>1320</v>
      </c>
      <c r="Z1061" s="10">
        <v>9367</v>
      </c>
      <c r="AA1061" t="s">
        <v>1228</v>
      </c>
      <c r="AB1061" t="s">
        <v>53</v>
      </c>
      <c r="AC1061" t="s">
        <v>1231</v>
      </c>
      <c r="AD1061">
        <v>101</v>
      </c>
      <c r="AE1061" t="s">
        <v>1232</v>
      </c>
      <c r="AF1061" s="10">
        <v>9367</v>
      </c>
      <c r="AG1061" s="136">
        <f t="shared" si="16"/>
        <v>936700</v>
      </c>
      <c r="AH1061" s="10">
        <v>9367</v>
      </c>
      <c r="AI1061">
        <v>0</v>
      </c>
      <c r="AJ1061">
        <v>0</v>
      </c>
      <c r="AK1061">
        <v>0</v>
      </c>
      <c r="AL1061">
        <v>0</v>
      </c>
    </row>
    <row r="1062" spans="1:38">
      <c r="A1062" t="s">
        <v>46</v>
      </c>
      <c r="B1062" t="s">
        <v>47</v>
      </c>
      <c r="C1062">
        <v>1000730</v>
      </c>
      <c r="D1062" t="s">
        <v>1412</v>
      </c>
      <c r="E1062">
        <v>6701399038</v>
      </c>
      <c r="F1062">
        <v>10</v>
      </c>
      <c r="G1062">
        <v>2002</v>
      </c>
      <c r="H1062" t="s">
        <v>1415</v>
      </c>
      <c r="I1062">
        <v>57</v>
      </c>
      <c r="J1062" t="s">
        <v>1224</v>
      </c>
      <c r="K1062" t="s">
        <v>1317</v>
      </c>
      <c r="L1062">
        <v>570301003</v>
      </c>
      <c r="M1062">
        <v>596921</v>
      </c>
      <c r="N1062" t="s">
        <v>1444</v>
      </c>
      <c r="O1062" t="s">
        <v>1409</v>
      </c>
      <c r="P1062">
        <v>2</v>
      </c>
      <c r="Q1062" t="s">
        <v>1320</v>
      </c>
      <c r="R1062">
        <v>1</v>
      </c>
      <c r="S1062">
        <v>1</v>
      </c>
      <c r="T1062" s="10">
        <v>1311.48</v>
      </c>
      <c r="U1062" t="s">
        <v>1228</v>
      </c>
      <c r="V1062" t="s">
        <v>1409</v>
      </c>
      <c r="W1062" t="s">
        <v>1597</v>
      </c>
      <c r="X1062">
        <v>2</v>
      </c>
      <c r="Y1062" t="s">
        <v>1320</v>
      </c>
      <c r="Z1062" s="10">
        <v>1311.48</v>
      </c>
      <c r="AA1062" t="s">
        <v>1228</v>
      </c>
      <c r="AB1062" t="s">
        <v>53</v>
      </c>
      <c r="AC1062" t="s">
        <v>1231</v>
      </c>
      <c r="AD1062">
        <v>101</v>
      </c>
      <c r="AE1062" t="s">
        <v>1232</v>
      </c>
      <c r="AF1062" s="10">
        <v>1311.48</v>
      </c>
      <c r="AG1062" s="136">
        <f t="shared" si="16"/>
        <v>131148</v>
      </c>
      <c r="AH1062" s="10">
        <v>1311.48</v>
      </c>
      <c r="AI1062">
        <v>0</v>
      </c>
      <c r="AJ1062">
        <v>0</v>
      </c>
      <c r="AK1062">
        <v>0</v>
      </c>
      <c r="AL1062">
        <v>0</v>
      </c>
    </row>
    <row r="1063" spans="1:38">
      <c r="A1063" t="s">
        <v>46</v>
      </c>
      <c r="B1063" t="s">
        <v>47</v>
      </c>
      <c r="C1063">
        <v>1000730</v>
      </c>
      <c r="D1063" t="s">
        <v>1412</v>
      </c>
      <c r="E1063">
        <v>6701399630</v>
      </c>
      <c r="F1063">
        <v>10</v>
      </c>
      <c r="G1063">
        <v>2002</v>
      </c>
      <c r="H1063" t="s">
        <v>1415</v>
      </c>
      <c r="I1063">
        <v>57</v>
      </c>
      <c r="J1063" t="s">
        <v>1224</v>
      </c>
      <c r="K1063" t="s">
        <v>1317</v>
      </c>
      <c r="L1063">
        <v>570301003</v>
      </c>
      <c r="M1063">
        <v>1283741</v>
      </c>
      <c r="N1063" t="s">
        <v>1470</v>
      </c>
      <c r="O1063" t="s">
        <v>1410</v>
      </c>
      <c r="P1063" s="10">
        <v>4760</v>
      </c>
      <c r="Q1063" t="s">
        <v>1427</v>
      </c>
      <c r="R1063">
        <v>1</v>
      </c>
      <c r="S1063">
        <v>1</v>
      </c>
      <c r="T1063" s="10">
        <v>13232.8</v>
      </c>
      <c r="U1063" t="s">
        <v>1228</v>
      </c>
      <c r="V1063" t="s">
        <v>1598</v>
      </c>
      <c r="W1063" t="s">
        <v>1597</v>
      </c>
      <c r="X1063" s="10">
        <v>4760</v>
      </c>
      <c r="Y1063" t="s">
        <v>1427</v>
      </c>
      <c r="Z1063" s="10">
        <v>13232.8</v>
      </c>
      <c r="AA1063" t="s">
        <v>1228</v>
      </c>
      <c r="AB1063" t="s">
        <v>53</v>
      </c>
      <c r="AC1063" t="s">
        <v>1231</v>
      </c>
      <c r="AD1063">
        <v>101</v>
      </c>
      <c r="AE1063" t="s">
        <v>1232</v>
      </c>
      <c r="AF1063" s="10">
        <v>13232.8</v>
      </c>
      <c r="AG1063" s="136">
        <f t="shared" si="16"/>
        <v>1323280</v>
      </c>
      <c r="AH1063" s="10">
        <v>13232.8</v>
      </c>
      <c r="AI1063">
        <v>0</v>
      </c>
      <c r="AJ1063">
        <v>0</v>
      </c>
      <c r="AK1063">
        <v>0</v>
      </c>
      <c r="AL106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34193-388A-4E92-9E17-723D0FB1A690}">
  <dimension ref="A1:P38"/>
  <sheetViews>
    <sheetView workbookViewId="0">
      <selection activeCell="P19" sqref="P19"/>
    </sheetView>
  </sheetViews>
  <sheetFormatPr baseColWidth="10" defaultRowHeight="14.4"/>
  <cols>
    <col min="1" max="1" width="30" bestFit="1" customWidth="1"/>
    <col min="2" max="2" width="21.77734375" bestFit="1" customWidth="1"/>
    <col min="3" max="3" width="11.44140625" bestFit="1" customWidth="1"/>
    <col min="4" max="4" width="11.33203125" bestFit="1" customWidth="1"/>
    <col min="5" max="12" width="11.44140625" bestFit="1" customWidth="1"/>
    <col min="13" max="13" width="11.109375" bestFit="1" customWidth="1"/>
    <col min="14" max="14" width="12.21875" bestFit="1" customWidth="1"/>
    <col min="16" max="16" width="13.88671875" bestFit="1" customWidth="1"/>
  </cols>
  <sheetData>
    <row r="1" spans="1:16">
      <c r="A1" s="132" t="s">
        <v>23</v>
      </c>
      <c r="B1" t="s">
        <v>1188</v>
      </c>
    </row>
    <row r="2" spans="1:16">
      <c r="A2" s="132" t="s">
        <v>27</v>
      </c>
      <c r="B2" t="s">
        <v>1188</v>
      </c>
    </row>
    <row r="3" spans="1:16">
      <c r="P3" t="s">
        <v>1602</v>
      </c>
    </row>
    <row r="4" spans="1:16">
      <c r="A4" s="132" t="s">
        <v>1190</v>
      </c>
      <c r="B4" s="132" t="s">
        <v>1191</v>
      </c>
    </row>
    <row r="5" spans="1:16">
      <c r="A5" s="132" t="s">
        <v>1189</v>
      </c>
      <c r="B5">
        <v>1</v>
      </c>
      <c r="C5">
        <v>2</v>
      </c>
      <c r="D5">
        <v>3</v>
      </c>
      <c r="E5">
        <v>4</v>
      </c>
      <c r="F5">
        <v>5</v>
      </c>
      <c r="G5">
        <v>6</v>
      </c>
      <c r="H5">
        <v>7</v>
      </c>
      <c r="I5">
        <v>8</v>
      </c>
      <c r="J5">
        <v>9</v>
      </c>
      <c r="K5">
        <v>10</v>
      </c>
      <c r="L5">
        <v>11</v>
      </c>
      <c r="M5">
        <v>12</v>
      </c>
      <c r="N5" t="s">
        <v>1175</v>
      </c>
    </row>
    <row r="6" spans="1:16">
      <c r="A6" s="116" t="s">
        <v>51</v>
      </c>
      <c r="B6" s="45">
        <v>21144907</v>
      </c>
      <c r="C6" s="45">
        <v>47212506</v>
      </c>
      <c r="D6" s="45">
        <v>68975877</v>
      </c>
      <c r="E6" s="45">
        <v>33193823</v>
      </c>
      <c r="F6" s="45">
        <v>54072781</v>
      </c>
      <c r="G6" s="45">
        <v>43182415</v>
      </c>
      <c r="H6" s="45">
        <v>39836366</v>
      </c>
      <c r="I6" s="45">
        <v>46555119</v>
      </c>
      <c r="J6" s="45">
        <v>27162938</v>
      </c>
      <c r="K6" s="45">
        <v>34504835</v>
      </c>
      <c r="L6" s="45">
        <v>41134184</v>
      </c>
      <c r="M6" s="45">
        <v>47828784</v>
      </c>
      <c r="N6" s="45">
        <v>504804535</v>
      </c>
    </row>
    <row r="7" spans="1:16">
      <c r="A7" s="135">
        <v>2025</v>
      </c>
      <c r="B7" s="45">
        <v>11150798</v>
      </c>
      <c r="C7" s="45">
        <v>47212506</v>
      </c>
      <c r="D7" s="45">
        <v>68975877</v>
      </c>
      <c r="E7" s="45">
        <v>33193823</v>
      </c>
      <c r="F7" s="45">
        <v>54072781</v>
      </c>
      <c r="G7" s="45">
        <v>43182415</v>
      </c>
      <c r="H7" s="45">
        <v>39836366</v>
      </c>
      <c r="I7" s="45">
        <v>46555119</v>
      </c>
      <c r="J7" s="45">
        <v>27162938</v>
      </c>
      <c r="K7" s="45">
        <v>34504835</v>
      </c>
      <c r="L7" s="45">
        <v>41134184</v>
      </c>
      <c r="M7" s="45">
        <v>47828784</v>
      </c>
      <c r="N7" s="45">
        <v>494810426</v>
      </c>
      <c r="O7" s="138">
        <v>0.04</v>
      </c>
      <c r="P7" s="136">
        <f>+SUM(B7:M7)*O7</f>
        <v>19792417.039999999</v>
      </c>
    </row>
    <row r="8" spans="1:16">
      <c r="A8" s="135">
        <v>2026</v>
      </c>
      <c r="B8" s="45">
        <v>9994109</v>
      </c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>
        <v>9994109</v>
      </c>
    </row>
    <row r="9" spans="1:16">
      <c r="A9" s="116" t="s">
        <v>78</v>
      </c>
      <c r="B9" s="45">
        <v>15040288</v>
      </c>
      <c r="C9" s="45">
        <v>24354398</v>
      </c>
      <c r="D9" s="45">
        <v>19992656</v>
      </c>
      <c r="E9" s="45">
        <v>3645130</v>
      </c>
      <c r="F9" s="45">
        <v>33723440</v>
      </c>
      <c r="G9" s="45">
        <v>27511166</v>
      </c>
      <c r="H9" s="45">
        <v>48204742</v>
      </c>
      <c r="I9" s="45">
        <v>22796416</v>
      </c>
      <c r="J9" s="45">
        <v>53237036</v>
      </c>
      <c r="K9" s="45">
        <v>40112194</v>
      </c>
      <c r="L9" s="45">
        <v>22032316</v>
      </c>
      <c r="M9" s="45">
        <v>52707668</v>
      </c>
      <c r="N9" s="45">
        <v>363357450</v>
      </c>
    </row>
    <row r="10" spans="1:16">
      <c r="A10" s="135">
        <v>2025</v>
      </c>
      <c r="B10" s="45">
        <v>88230</v>
      </c>
      <c r="C10" s="45">
        <v>7645888</v>
      </c>
      <c r="D10" s="45">
        <v>5941480</v>
      </c>
      <c r="E10" s="45">
        <v>2333930</v>
      </c>
      <c r="F10" s="45">
        <v>33723440</v>
      </c>
      <c r="G10" s="45">
        <v>27511166</v>
      </c>
      <c r="H10" s="45">
        <v>48204742</v>
      </c>
      <c r="I10" s="45">
        <v>22796416</v>
      </c>
      <c r="J10" s="45">
        <v>53237036</v>
      </c>
      <c r="K10" s="45">
        <v>40112194</v>
      </c>
      <c r="L10" s="45">
        <v>22032316</v>
      </c>
      <c r="M10" s="45">
        <v>52707668</v>
      </c>
      <c r="N10" s="45">
        <v>316334506</v>
      </c>
    </row>
    <row r="11" spans="1:16">
      <c r="A11" s="135">
        <v>2026</v>
      </c>
      <c r="B11" s="45">
        <v>14952058</v>
      </c>
      <c r="C11" s="45">
        <v>16708510</v>
      </c>
      <c r="D11" s="45">
        <v>14051176</v>
      </c>
      <c r="E11" s="45">
        <v>1311200</v>
      </c>
      <c r="F11" s="45"/>
      <c r="G11" s="45"/>
      <c r="H11" s="45">
        <v>0</v>
      </c>
      <c r="I11" s="45"/>
      <c r="J11" s="45"/>
      <c r="K11" s="45">
        <v>0</v>
      </c>
      <c r="L11" s="45"/>
      <c r="M11" s="45"/>
      <c r="N11" s="45">
        <v>47022944</v>
      </c>
    </row>
    <row r="12" spans="1:16">
      <c r="A12" s="116" t="s">
        <v>1175</v>
      </c>
      <c r="B12" s="45">
        <v>36185195</v>
      </c>
      <c r="C12" s="45">
        <v>71566904</v>
      </c>
      <c r="D12" s="45">
        <v>88968533</v>
      </c>
      <c r="E12" s="45">
        <v>36838953</v>
      </c>
      <c r="F12" s="45">
        <v>87796221</v>
      </c>
      <c r="G12" s="45">
        <v>70693581</v>
      </c>
      <c r="H12" s="45">
        <v>88041108</v>
      </c>
      <c r="I12" s="45">
        <v>69351535</v>
      </c>
      <c r="J12" s="45">
        <v>80399974</v>
      </c>
      <c r="K12" s="45">
        <v>74617029</v>
      </c>
      <c r="L12" s="45">
        <v>63166500</v>
      </c>
      <c r="M12" s="45">
        <v>100536452</v>
      </c>
      <c r="N12" s="45">
        <v>868161985</v>
      </c>
    </row>
    <row r="15" spans="1:16">
      <c r="B15" t="s">
        <v>1601</v>
      </c>
      <c r="C15" s="139">
        <v>1</v>
      </c>
      <c r="D15" s="139">
        <v>2</v>
      </c>
      <c r="E15" s="139">
        <v>3</v>
      </c>
      <c r="F15" s="139">
        <v>4</v>
      </c>
      <c r="G15" s="139">
        <v>5</v>
      </c>
      <c r="H15" s="139">
        <v>6</v>
      </c>
      <c r="I15" s="139">
        <v>7</v>
      </c>
      <c r="J15" s="139">
        <v>8</v>
      </c>
      <c r="K15" s="139">
        <v>9</v>
      </c>
      <c r="L15" s="139">
        <v>10</v>
      </c>
      <c r="M15" s="139">
        <v>11</v>
      </c>
      <c r="N15" s="139">
        <v>12</v>
      </c>
    </row>
    <row r="16" spans="1:16">
      <c r="B16" s="140" t="s">
        <v>51</v>
      </c>
      <c r="C16" s="136">
        <v>11150798</v>
      </c>
      <c r="D16" s="136">
        <v>47212506</v>
      </c>
      <c r="E16" s="136">
        <v>68975877</v>
      </c>
      <c r="F16" s="136">
        <v>33193823</v>
      </c>
      <c r="G16" s="136">
        <v>54072781</v>
      </c>
      <c r="H16" s="136">
        <v>43182415</v>
      </c>
      <c r="I16" s="136">
        <v>39836366</v>
      </c>
      <c r="J16" s="136">
        <v>46555119</v>
      </c>
      <c r="K16" s="136">
        <v>27162938</v>
      </c>
      <c r="L16" s="136">
        <v>34504835</v>
      </c>
      <c r="M16" s="136">
        <v>41134184</v>
      </c>
      <c r="N16" s="136">
        <v>57822893</v>
      </c>
    </row>
    <row r="17" spans="1:15">
      <c r="B17" s="140" t="s">
        <v>78</v>
      </c>
      <c r="C17" s="141">
        <v>88230</v>
      </c>
      <c r="D17" s="141">
        <v>7645888</v>
      </c>
      <c r="E17" s="141">
        <v>5941480</v>
      </c>
      <c r="F17" s="141">
        <v>2333930</v>
      </c>
      <c r="G17" s="141">
        <v>33723440</v>
      </c>
      <c r="H17" s="141">
        <v>27511166</v>
      </c>
      <c r="I17" s="141">
        <v>48204742</v>
      </c>
      <c r="J17" s="141">
        <v>22796416</v>
      </c>
      <c r="K17" s="141">
        <v>53237036</v>
      </c>
      <c r="L17" s="141">
        <v>40112194</v>
      </c>
      <c r="M17" s="141">
        <v>22032316</v>
      </c>
      <c r="N17" s="45">
        <v>99730612</v>
      </c>
    </row>
    <row r="19" spans="1:15">
      <c r="B19" s="144">
        <v>2026</v>
      </c>
      <c r="C19" s="141">
        <v>9994109</v>
      </c>
      <c r="D19" s="136">
        <f>+C19*4%</f>
        <v>399764.36</v>
      </c>
    </row>
    <row r="21" spans="1:15">
      <c r="B21" t="s">
        <v>605</v>
      </c>
      <c r="C21" s="139">
        <v>1</v>
      </c>
      <c r="D21" s="139">
        <v>2</v>
      </c>
      <c r="E21" s="139">
        <v>3</v>
      </c>
      <c r="F21" s="139">
        <v>4</v>
      </c>
      <c r="G21" s="139">
        <v>5</v>
      </c>
      <c r="H21" s="139">
        <v>6</v>
      </c>
      <c r="I21" s="139">
        <v>7</v>
      </c>
      <c r="J21" s="139">
        <v>8</v>
      </c>
      <c r="K21" s="139">
        <v>9</v>
      </c>
      <c r="L21" s="139">
        <v>10</v>
      </c>
      <c r="M21" s="139">
        <v>11</v>
      </c>
      <c r="N21" s="139">
        <v>12</v>
      </c>
    </row>
    <row r="22" spans="1:15">
      <c r="A22" s="138">
        <v>0.04</v>
      </c>
      <c r="B22" s="140" t="s">
        <v>51</v>
      </c>
      <c r="C22" s="136">
        <f>+$A$22*C16</f>
        <v>446031.92</v>
      </c>
      <c r="D22" s="136">
        <f t="shared" ref="D22:N22" si="0">+$A$22*D16</f>
        <v>1888500.24</v>
      </c>
      <c r="E22" s="136">
        <f t="shared" si="0"/>
        <v>2759035.08</v>
      </c>
      <c r="F22" s="136">
        <f t="shared" si="0"/>
        <v>1327752.92</v>
      </c>
      <c r="G22" s="136">
        <f t="shared" si="0"/>
        <v>2162911.2400000002</v>
      </c>
      <c r="H22" s="136">
        <f t="shared" si="0"/>
        <v>1727296.6</v>
      </c>
      <c r="I22" s="136">
        <f t="shared" si="0"/>
        <v>1593454.6400000001</v>
      </c>
      <c r="J22" s="136">
        <f t="shared" si="0"/>
        <v>1862204.76</v>
      </c>
      <c r="K22" s="136">
        <f t="shared" si="0"/>
        <v>1086517.52</v>
      </c>
      <c r="L22" s="136">
        <f t="shared" si="0"/>
        <v>1380193.4000000001</v>
      </c>
      <c r="M22" s="136">
        <f t="shared" si="0"/>
        <v>1645367.36</v>
      </c>
      <c r="N22" s="136">
        <f t="shared" si="0"/>
        <v>2312915.7200000002</v>
      </c>
      <c r="O22" s="137">
        <f>+SUM(C22:N22)</f>
        <v>20192181.399999999</v>
      </c>
    </row>
    <row r="23" spans="1:15">
      <c r="A23" s="138">
        <v>0.04</v>
      </c>
      <c r="B23" s="140" t="s">
        <v>78</v>
      </c>
      <c r="C23" s="136">
        <f>+$A$23*C17</f>
        <v>3529.2000000000003</v>
      </c>
      <c r="D23" s="136">
        <f t="shared" ref="D23:N23" si="1">+$A$23*D17</f>
        <v>305835.52000000002</v>
      </c>
      <c r="E23" s="136">
        <f t="shared" si="1"/>
        <v>237659.2</v>
      </c>
      <c r="F23" s="136">
        <f t="shared" si="1"/>
        <v>93357.2</v>
      </c>
      <c r="G23" s="136">
        <f t="shared" si="1"/>
        <v>1348937.6</v>
      </c>
      <c r="H23" s="136">
        <f t="shared" si="1"/>
        <v>1100446.6400000001</v>
      </c>
      <c r="I23" s="136">
        <f t="shared" si="1"/>
        <v>1928189.68</v>
      </c>
      <c r="J23" s="136">
        <f t="shared" si="1"/>
        <v>911856.64000000001</v>
      </c>
      <c r="K23" s="136">
        <f t="shared" si="1"/>
        <v>2129481.44</v>
      </c>
      <c r="L23" s="136">
        <f t="shared" si="1"/>
        <v>1604487.76</v>
      </c>
      <c r="M23" s="136">
        <f t="shared" si="1"/>
        <v>881292.64</v>
      </c>
      <c r="N23" s="136">
        <f t="shared" si="1"/>
        <v>3989224.48</v>
      </c>
      <c r="O23" s="137">
        <f>+SUM(C23:N23)</f>
        <v>14534298</v>
      </c>
    </row>
    <row r="30" spans="1:15">
      <c r="B30" t="s">
        <v>1603</v>
      </c>
      <c r="C30" s="139">
        <v>1</v>
      </c>
      <c r="D30" s="139">
        <v>2</v>
      </c>
      <c r="E30" s="139">
        <v>3</v>
      </c>
      <c r="F30" s="139">
        <v>4</v>
      </c>
      <c r="G30" s="139">
        <v>5</v>
      </c>
      <c r="H30" s="139">
        <v>6</v>
      </c>
      <c r="I30" s="139">
        <v>7</v>
      </c>
      <c r="J30" s="139">
        <v>8</v>
      </c>
      <c r="K30" s="139">
        <v>9</v>
      </c>
      <c r="L30" s="139">
        <v>10</v>
      </c>
      <c r="M30" s="139">
        <v>11</v>
      </c>
      <c r="N30" s="139">
        <v>12</v>
      </c>
    </row>
    <row r="31" spans="1:15">
      <c r="A31" s="142">
        <v>1.5E-3</v>
      </c>
      <c r="B31" s="140" t="s">
        <v>51</v>
      </c>
      <c r="C31" s="136">
        <f>+$A$31*C16</f>
        <v>16726.197</v>
      </c>
      <c r="D31" s="136">
        <f t="shared" ref="D31:N31" si="2">+$A$31*D16</f>
        <v>70818.759000000005</v>
      </c>
      <c r="E31" s="136">
        <f t="shared" si="2"/>
        <v>103463.8155</v>
      </c>
      <c r="F31" s="136">
        <f t="shared" si="2"/>
        <v>49790.734499999999</v>
      </c>
      <c r="G31" s="136">
        <f t="shared" si="2"/>
        <v>81109.171499999997</v>
      </c>
      <c r="H31" s="136">
        <f t="shared" si="2"/>
        <v>64773.622500000005</v>
      </c>
      <c r="I31" s="136">
        <f t="shared" si="2"/>
        <v>59754.548999999999</v>
      </c>
      <c r="J31" s="136">
        <f t="shared" si="2"/>
        <v>69832.678499999995</v>
      </c>
      <c r="K31" s="136">
        <f t="shared" si="2"/>
        <v>40744.406999999999</v>
      </c>
      <c r="L31" s="136">
        <f t="shared" si="2"/>
        <v>51757.252500000002</v>
      </c>
      <c r="M31" s="136">
        <f t="shared" si="2"/>
        <v>61701.275999999998</v>
      </c>
      <c r="N31" s="136">
        <f t="shared" si="2"/>
        <v>86734.339500000002</v>
      </c>
    </row>
    <row r="32" spans="1:15">
      <c r="A32" s="138">
        <v>0</v>
      </c>
      <c r="B32" s="140" t="s">
        <v>78</v>
      </c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</row>
    <row r="35" spans="1:15">
      <c r="B35" t="s">
        <v>603</v>
      </c>
      <c r="C35" s="139">
        <v>1</v>
      </c>
      <c r="D35" s="139">
        <v>2</v>
      </c>
      <c r="E35" s="139">
        <v>3</v>
      </c>
      <c r="F35" s="139">
        <v>4</v>
      </c>
      <c r="G35" s="139">
        <v>5</v>
      </c>
      <c r="H35" s="139">
        <v>6</v>
      </c>
      <c r="I35" s="139">
        <v>7</v>
      </c>
      <c r="J35" s="139">
        <v>8</v>
      </c>
      <c r="K35" s="139">
        <v>9</v>
      </c>
      <c r="L35" s="139">
        <v>10</v>
      </c>
      <c r="M35" s="139">
        <v>11</v>
      </c>
      <c r="N35" s="139">
        <v>12</v>
      </c>
    </row>
    <row r="36" spans="1:15">
      <c r="A36" s="142">
        <v>0.04</v>
      </c>
      <c r="B36" s="140" t="s">
        <v>51</v>
      </c>
      <c r="C36" s="136">
        <f>+$A$36*C16</f>
        <v>446031.92</v>
      </c>
      <c r="D36" s="136">
        <f t="shared" ref="D36:N36" si="3">+$A$36*D16</f>
        <v>1888500.24</v>
      </c>
      <c r="E36" s="136">
        <f t="shared" si="3"/>
        <v>2759035.08</v>
      </c>
      <c r="F36" s="136">
        <f t="shared" si="3"/>
        <v>1327752.92</v>
      </c>
      <c r="G36" s="136">
        <f t="shared" si="3"/>
        <v>2162911.2400000002</v>
      </c>
      <c r="H36" s="136">
        <f t="shared" si="3"/>
        <v>1727296.6</v>
      </c>
      <c r="I36" s="136">
        <f t="shared" si="3"/>
        <v>1593454.6400000001</v>
      </c>
      <c r="J36" s="136">
        <f t="shared" si="3"/>
        <v>1862204.76</v>
      </c>
      <c r="K36" s="136">
        <f t="shared" si="3"/>
        <v>1086517.52</v>
      </c>
      <c r="L36" s="136">
        <f t="shared" si="3"/>
        <v>1380193.4000000001</v>
      </c>
      <c r="M36" s="136">
        <f t="shared" si="3"/>
        <v>1645367.36</v>
      </c>
      <c r="N36" s="136">
        <f t="shared" si="3"/>
        <v>2312915.7200000002</v>
      </c>
    </row>
    <row r="38" spans="1:15">
      <c r="C38" s="141">
        <v>11150798</v>
      </c>
      <c r="D38" s="141">
        <v>47212506</v>
      </c>
      <c r="E38" s="141">
        <v>68651877</v>
      </c>
      <c r="F38" s="141">
        <v>33193823</v>
      </c>
      <c r="G38" s="141">
        <v>54072781</v>
      </c>
      <c r="H38" s="141">
        <v>43182415</v>
      </c>
      <c r="I38" s="141">
        <v>39836366</v>
      </c>
      <c r="J38" s="141">
        <v>46555119</v>
      </c>
      <c r="K38" s="141">
        <v>27162938</v>
      </c>
      <c r="L38" s="141">
        <v>34504835</v>
      </c>
      <c r="M38" s="141">
        <v>41134184</v>
      </c>
      <c r="N38" s="45">
        <v>57822893</v>
      </c>
      <c r="O38" s="4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>
    <tabColor theme="0" tint="-0.249977111117893"/>
  </sheetPr>
  <dimension ref="A1:AL18680"/>
  <sheetViews>
    <sheetView zoomScale="80" zoomScaleNormal="80" workbookViewId="0">
      <pane ySplit="1" topLeftCell="A950" activePane="bottomLeft" state="frozen"/>
      <selection activeCell="E2" sqref="E2:K2"/>
      <selection pane="bottomLeft" activeCell="C1031" sqref="C1031"/>
    </sheetView>
  </sheetViews>
  <sheetFormatPr baseColWidth="10" defaultColWidth="7.6640625" defaultRowHeight="14.4"/>
  <cols>
    <col min="1" max="1" width="16.5546875" bestFit="1" customWidth="1"/>
    <col min="2" max="2" width="12.33203125" customWidth="1"/>
    <col min="3" max="3" width="37.33203125" bestFit="1" customWidth="1"/>
    <col min="4" max="4" width="16.33203125" bestFit="1" customWidth="1"/>
    <col min="5" max="5" width="12.6640625" customWidth="1"/>
    <col min="6" max="6" width="10.6640625" customWidth="1"/>
    <col min="7" max="7" width="12.44140625" bestFit="1" customWidth="1"/>
    <col min="8" max="8" width="7.6640625" style="20" customWidth="1"/>
    <col min="9" max="9" width="16.6640625" bestFit="1" customWidth="1"/>
    <col min="10" max="10" width="13.33203125" bestFit="1" customWidth="1"/>
    <col min="11" max="11" width="13.33203125" customWidth="1"/>
    <col min="12" max="12" width="20.6640625" customWidth="1"/>
    <col min="13" max="13" width="10.6640625" customWidth="1"/>
    <col min="14" max="14" width="20.88671875" customWidth="1"/>
    <col min="15" max="15" width="14.6640625" style="21" bestFit="1" customWidth="1"/>
    <col min="16" max="16" width="14.6640625" style="21" customWidth="1"/>
    <col min="17" max="17" width="10.6640625" style="20" customWidth="1"/>
    <col min="18" max="18" width="47.6640625" style="21" customWidth="1"/>
    <col min="19" max="19" width="11.88671875" style="35" bestFit="1" customWidth="1"/>
    <col min="20" max="20" width="14.5546875" style="22" bestFit="1" customWidth="1"/>
    <col min="21" max="21" width="13.6640625" style="20" bestFit="1" customWidth="1"/>
    <col min="22" max="22" width="17.109375" style="20" bestFit="1" customWidth="1"/>
    <col min="23" max="23" width="8.33203125" style="21" bestFit="1" customWidth="1"/>
    <col min="24" max="25" width="17.6640625" style="20" customWidth="1"/>
    <col min="26" max="26" width="11.33203125" style="48" bestFit="1" customWidth="1"/>
    <col min="27" max="27" width="11.33203125" bestFit="1" customWidth="1"/>
    <col min="28" max="28" width="19.44140625" style="45" bestFit="1" customWidth="1"/>
    <col min="29" max="29" width="22.33203125" style="45" bestFit="1" customWidth="1"/>
    <col min="30" max="30" width="7.6640625" style="26" customWidth="1"/>
    <col min="31" max="34" width="7.6640625" style="10" customWidth="1"/>
    <col min="35" max="35" width="7.6640625" customWidth="1"/>
  </cols>
  <sheetData>
    <row r="1" spans="1:37">
      <c r="A1" s="16" t="s">
        <v>16</v>
      </c>
      <c r="B1" s="16" t="s">
        <v>17</v>
      </c>
      <c r="C1" s="16" t="s">
        <v>18</v>
      </c>
      <c r="D1" s="16" t="s">
        <v>19</v>
      </c>
      <c r="E1" s="16" t="s">
        <v>20</v>
      </c>
      <c r="F1" s="16" t="s">
        <v>21</v>
      </c>
      <c r="G1" s="16" t="s">
        <v>22</v>
      </c>
      <c r="H1" s="16" t="s">
        <v>23</v>
      </c>
      <c r="I1" s="16" t="s">
        <v>24</v>
      </c>
      <c r="J1" s="16" t="s">
        <v>25</v>
      </c>
      <c r="K1" s="16" t="s">
        <v>26</v>
      </c>
      <c r="L1" s="16" t="s">
        <v>27</v>
      </c>
      <c r="M1" s="16" t="s">
        <v>28</v>
      </c>
      <c r="N1" s="16" t="s">
        <v>29</v>
      </c>
      <c r="O1" s="16" t="s">
        <v>30</v>
      </c>
      <c r="P1" s="16" t="s">
        <v>31</v>
      </c>
      <c r="Q1" s="17" t="s">
        <v>32</v>
      </c>
      <c r="R1" s="19" t="s">
        <v>33</v>
      </c>
      <c r="S1" s="34" t="s">
        <v>34</v>
      </c>
      <c r="T1" s="18" t="s">
        <v>35</v>
      </c>
      <c r="U1" s="17" t="s">
        <v>36</v>
      </c>
      <c r="V1" s="17" t="s">
        <v>37</v>
      </c>
      <c r="W1" s="19" t="s">
        <v>38</v>
      </c>
      <c r="X1" s="17" t="s">
        <v>39</v>
      </c>
      <c r="Y1" s="17" t="s">
        <v>40</v>
      </c>
      <c r="Z1" s="47" t="s">
        <v>41</v>
      </c>
      <c r="AA1" s="16" t="s">
        <v>42</v>
      </c>
      <c r="AB1" s="46" t="s">
        <v>43</v>
      </c>
      <c r="AC1" s="46" t="s">
        <v>44</v>
      </c>
      <c r="AD1"/>
      <c r="AE1"/>
      <c r="AF1"/>
      <c r="AG1"/>
      <c r="AH1"/>
    </row>
    <row r="2" spans="1:37">
      <c r="A2" t="s">
        <v>45</v>
      </c>
      <c r="B2" t="s">
        <v>46</v>
      </c>
      <c r="C2" t="s">
        <v>47</v>
      </c>
      <c r="D2" t="s">
        <v>48</v>
      </c>
      <c r="E2" t="s">
        <v>49</v>
      </c>
      <c r="F2" t="s">
        <v>50</v>
      </c>
      <c r="G2" t="s">
        <v>51</v>
      </c>
      <c r="H2" s="20" t="s">
        <v>52</v>
      </c>
      <c r="I2" s="21" t="s">
        <v>53</v>
      </c>
      <c r="J2" s="21" t="s">
        <v>54</v>
      </c>
      <c r="K2" s="21"/>
      <c r="L2" t="s">
        <v>55</v>
      </c>
      <c r="M2" t="s">
        <v>56</v>
      </c>
      <c r="N2" t="s">
        <v>57</v>
      </c>
      <c r="O2" s="21" t="s">
        <v>58</v>
      </c>
      <c r="P2" s="21" t="s">
        <v>59</v>
      </c>
      <c r="Q2" s="20" t="s">
        <v>60</v>
      </c>
      <c r="R2" s="21" t="s">
        <v>61</v>
      </c>
      <c r="S2" s="35">
        <v>17</v>
      </c>
      <c r="T2" s="22">
        <v>1</v>
      </c>
      <c r="U2" s="20" t="s">
        <v>62</v>
      </c>
      <c r="V2" s="20">
        <v>45664</v>
      </c>
      <c r="W2" s="21">
        <v>1</v>
      </c>
      <c r="X2" s="20">
        <v>45671</v>
      </c>
      <c r="Y2" s="20">
        <v>45670</v>
      </c>
      <c r="Z2" s="48">
        <v>1</v>
      </c>
      <c r="AA2">
        <v>2025</v>
      </c>
      <c r="AB2" s="45">
        <v>1004268</v>
      </c>
      <c r="AC2" s="45">
        <v>59075</v>
      </c>
      <c r="AD2"/>
      <c r="AI2" s="10"/>
      <c r="AK2" s="10"/>
    </row>
    <row r="3" spans="1:37">
      <c r="A3" t="s">
        <v>45</v>
      </c>
      <c r="B3" t="s">
        <v>46</v>
      </c>
      <c r="C3" t="s">
        <v>47</v>
      </c>
      <c r="D3" t="s">
        <v>48</v>
      </c>
      <c r="E3" t="s">
        <v>49</v>
      </c>
      <c r="F3" t="s">
        <v>63</v>
      </c>
      <c r="G3" t="s">
        <v>51</v>
      </c>
      <c r="H3" s="20" t="s">
        <v>52</v>
      </c>
      <c r="I3" s="21" t="s">
        <v>53</v>
      </c>
      <c r="J3" s="21" t="s">
        <v>54</v>
      </c>
      <c r="K3" s="21"/>
      <c r="L3" t="s">
        <v>55</v>
      </c>
      <c r="M3" t="s">
        <v>56</v>
      </c>
      <c r="N3" t="s">
        <v>57</v>
      </c>
      <c r="O3" s="21" t="s">
        <v>58</v>
      </c>
      <c r="P3" s="21" t="s">
        <v>59</v>
      </c>
      <c r="Q3" s="20" t="s">
        <v>64</v>
      </c>
      <c r="R3" s="21" t="s">
        <v>65</v>
      </c>
      <c r="S3" s="35">
        <v>11</v>
      </c>
      <c r="T3" s="22">
        <v>0</v>
      </c>
      <c r="U3" s="20" t="s">
        <v>62</v>
      </c>
      <c r="V3" s="20">
        <v>45664</v>
      </c>
      <c r="W3" s="21">
        <v>1</v>
      </c>
      <c r="X3" s="20">
        <v>45671</v>
      </c>
      <c r="Z3" s="48">
        <v>1</v>
      </c>
      <c r="AA3">
        <v>2025</v>
      </c>
      <c r="AB3" s="45">
        <v>674256</v>
      </c>
      <c r="AC3" s="45">
        <v>0</v>
      </c>
      <c r="AD3"/>
      <c r="AI3" s="10"/>
      <c r="AK3" s="10"/>
    </row>
    <row r="4" spans="1:37">
      <c r="A4" t="s">
        <v>45</v>
      </c>
      <c r="B4" t="s">
        <v>46</v>
      </c>
      <c r="C4" t="s">
        <v>47</v>
      </c>
      <c r="D4" t="s">
        <v>48</v>
      </c>
      <c r="E4" t="s">
        <v>49</v>
      </c>
      <c r="F4" t="s">
        <v>66</v>
      </c>
      <c r="G4" t="s">
        <v>51</v>
      </c>
      <c r="H4" s="20" t="s">
        <v>52</v>
      </c>
      <c r="I4" t="s">
        <v>53</v>
      </c>
      <c r="J4" t="s">
        <v>54</v>
      </c>
      <c r="L4" t="s">
        <v>55</v>
      </c>
      <c r="M4" t="s">
        <v>56</v>
      </c>
      <c r="N4" t="s">
        <v>57</v>
      </c>
      <c r="O4" s="21" t="s">
        <v>58</v>
      </c>
      <c r="P4" s="21" t="s">
        <v>59</v>
      </c>
      <c r="Q4" s="20" t="s">
        <v>67</v>
      </c>
      <c r="R4" s="21" t="s">
        <v>68</v>
      </c>
      <c r="S4" s="35">
        <v>5</v>
      </c>
      <c r="T4" s="22">
        <v>5</v>
      </c>
      <c r="U4" s="20" t="s">
        <v>62</v>
      </c>
      <c r="V4" s="20">
        <v>45664</v>
      </c>
      <c r="W4" s="21">
        <v>1</v>
      </c>
      <c r="X4" s="20">
        <v>45671</v>
      </c>
      <c r="Y4" s="20">
        <v>45670</v>
      </c>
      <c r="Z4" s="48">
        <v>1</v>
      </c>
      <c r="AA4">
        <v>2025</v>
      </c>
      <c r="AB4" s="45">
        <v>414797</v>
      </c>
      <c r="AC4" s="45">
        <v>414797</v>
      </c>
      <c r="AI4" s="10"/>
      <c r="AK4" s="10"/>
    </row>
    <row r="5" spans="1:37">
      <c r="A5" t="s">
        <v>45</v>
      </c>
      <c r="B5" t="s">
        <v>46</v>
      </c>
      <c r="C5" t="s">
        <v>47</v>
      </c>
      <c r="D5" t="s">
        <v>48</v>
      </c>
      <c r="E5" t="s">
        <v>49</v>
      </c>
      <c r="F5" t="s">
        <v>69</v>
      </c>
      <c r="G5" t="s">
        <v>51</v>
      </c>
      <c r="H5" s="20" t="s">
        <v>52</v>
      </c>
      <c r="I5" t="s">
        <v>53</v>
      </c>
      <c r="J5" t="s">
        <v>54</v>
      </c>
      <c r="L5" t="s">
        <v>55</v>
      </c>
      <c r="M5" t="s">
        <v>56</v>
      </c>
      <c r="N5" t="s">
        <v>57</v>
      </c>
      <c r="O5" s="21" t="s">
        <v>58</v>
      </c>
      <c r="P5" s="21" t="s">
        <v>59</v>
      </c>
      <c r="Q5" s="20" t="s">
        <v>70</v>
      </c>
      <c r="R5" s="21" t="s">
        <v>71</v>
      </c>
      <c r="S5" s="35">
        <v>1</v>
      </c>
      <c r="T5" s="22">
        <v>1</v>
      </c>
      <c r="U5" s="20" t="s">
        <v>62</v>
      </c>
      <c r="V5" s="20">
        <v>45664</v>
      </c>
      <c r="W5" s="21">
        <v>1</v>
      </c>
      <c r="X5" s="20">
        <v>45671</v>
      </c>
      <c r="Y5" s="20">
        <v>45670</v>
      </c>
      <c r="Z5" s="48">
        <v>1</v>
      </c>
      <c r="AA5">
        <v>2025</v>
      </c>
      <c r="AB5" s="45">
        <v>144960</v>
      </c>
      <c r="AC5" s="45">
        <v>144960</v>
      </c>
      <c r="AI5" s="10"/>
      <c r="AK5" s="10"/>
    </row>
    <row r="6" spans="1:37">
      <c r="A6" t="s">
        <v>45</v>
      </c>
      <c r="B6" t="s">
        <v>46</v>
      </c>
      <c r="C6" t="s">
        <v>47</v>
      </c>
      <c r="D6" t="s">
        <v>48</v>
      </c>
      <c r="E6" t="s">
        <v>49</v>
      </c>
      <c r="F6" t="s">
        <v>72</v>
      </c>
      <c r="G6" t="s">
        <v>51</v>
      </c>
      <c r="H6" s="20" t="s">
        <v>52</v>
      </c>
      <c r="I6" t="s">
        <v>53</v>
      </c>
      <c r="J6" t="s">
        <v>54</v>
      </c>
      <c r="L6" t="s">
        <v>55</v>
      </c>
      <c r="M6" t="s">
        <v>56</v>
      </c>
      <c r="N6" t="s">
        <v>57</v>
      </c>
      <c r="O6" s="21" t="s">
        <v>58</v>
      </c>
      <c r="P6" s="21" t="s">
        <v>59</v>
      </c>
      <c r="Q6" s="20" t="s">
        <v>73</v>
      </c>
      <c r="R6" s="21" t="s">
        <v>74</v>
      </c>
      <c r="S6" s="35">
        <v>10</v>
      </c>
      <c r="T6" s="22">
        <v>0</v>
      </c>
      <c r="U6" s="20" t="s">
        <v>62</v>
      </c>
      <c r="V6" s="20">
        <v>45664</v>
      </c>
      <c r="W6" s="21">
        <v>1</v>
      </c>
      <c r="X6" s="20">
        <v>45671</v>
      </c>
      <c r="Z6" s="48">
        <v>1</v>
      </c>
      <c r="AA6">
        <v>2025</v>
      </c>
      <c r="AB6" s="45">
        <v>1415750</v>
      </c>
      <c r="AC6" s="45">
        <v>0</v>
      </c>
      <c r="AI6" s="10"/>
      <c r="AK6" s="10"/>
    </row>
    <row r="7" spans="1:37">
      <c r="A7" t="s">
        <v>45</v>
      </c>
      <c r="B7" t="s">
        <v>46</v>
      </c>
      <c r="C7" t="s">
        <v>47</v>
      </c>
      <c r="D7" t="s">
        <v>75</v>
      </c>
      <c r="E7" t="s">
        <v>76</v>
      </c>
      <c r="F7" t="s">
        <v>77</v>
      </c>
      <c r="G7" t="s">
        <v>78</v>
      </c>
      <c r="H7" s="20" t="s">
        <v>79</v>
      </c>
      <c r="I7" t="s">
        <v>53</v>
      </c>
      <c r="J7" t="s">
        <v>80</v>
      </c>
      <c r="L7" t="s">
        <v>81</v>
      </c>
      <c r="M7" t="s">
        <v>56</v>
      </c>
      <c r="N7" t="s">
        <v>57</v>
      </c>
      <c r="O7" s="21" t="s">
        <v>82</v>
      </c>
      <c r="P7" s="21" t="s">
        <v>59</v>
      </c>
      <c r="Q7" s="20" t="s">
        <v>83</v>
      </c>
      <c r="R7" s="21" t="s">
        <v>84</v>
      </c>
      <c r="S7" s="35">
        <v>230</v>
      </c>
      <c r="T7" s="22">
        <v>0</v>
      </c>
      <c r="U7" s="20" t="s">
        <v>85</v>
      </c>
      <c r="V7" s="20">
        <v>45671</v>
      </c>
      <c r="W7" s="21">
        <v>1</v>
      </c>
      <c r="X7" s="20">
        <v>45672</v>
      </c>
      <c r="Z7" s="48">
        <v>1</v>
      </c>
      <c r="AA7">
        <v>2025</v>
      </c>
      <c r="AB7" s="45">
        <v>183540</v>
      </c>
      <c r="AC7" s="45">
        <v>0</v>
      </c>
      <c r="AI7" s="10"/>
      <c r="AK7" s="10"/>
    </row>
    <row r="8" spans="1:37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86</v>
      </c>
      <c r="G8" t="s">
        <v>51</v>
      </c>
      <c r="H8" s="20" t="s">
        <v>52</v>
      </c>
      <c r="I8" t="s">
        <v>53</v>
      </c>
      <c r="J8" t="s">
        <v>54</v>
      </c>
      <c r="L8" t="s">
        <v>55</v>
      </c>
      <c r="M8" t="s">
        <v>56</v>
      </c>
      <c r="N8" t="s">
        <v>57</v>
      </c>
      <c r="O8" s="21" t="s">
        <v>58</v>
      </c>
      <c r="P8" s="21" t="s">
        <v>59</v>
      </c>
      <c r="Q8" s="20" t="s">
        <v>87</v>
      </c>
      <c r="R8" s="21" t="s">
        <v>88</v>
      </c>
      <c r="S8" s="35">
        <v>9</v>
      </c>
      <c r="T8" s="22">
        <v>9</v>
      </c>
      <c r="U8" s="20" t="s">
        <v>62</v>
      </c>
      <c r="V8" s="20">
        <v>45664</v>
      </c>
      <c r="W8" s="21">
        <v>1</v>
      </c>
      <c r="X8" s="20">
        <v>45671</v>
      </c>
      <c r="Y8" s="20">
        <v>45670</v>
      </c>
      <c r="Z8" s="48">
        <v>1</v>
      </c>
      <c r="AA8">
        <v>2025</v>
      </c>
      <c r="AB8" s="45">
        <v>751162</v>
      </c>
      <c r="AC8" s="45">
        <v>751162</v>
      </c>
      <c r="AI8" s="10"/>
      <c r="AK8" s="10"/>
    </row>
    <row r="9" spans="1:37">
      <c r="A9" t="s">
        <v>45</v>
      </c>
      <c r="B9" t="s">
        <v>46</v>
      </c>
      <c r="C9" t="s">
        <v>47</v>
      </c>
      <c r="D9" t="s">
        <v>48</v>
      </c>
      <c r="E9" t="s">
        <v>49</v>
      </c>
      <c r="F9" t="s">
        <v>89</v>
      </c>
      <c r="G9" t="s">
        <v>51</v>
      </c>
      <c r="H9" s="20" t="s">
        <v>52</v>
      </c>
      <c r="I9" t="s">
        <v>53</v>
      </c>
      <c r="J9" t="s">
        <v>54</v>
      </c>
      <c r="L9" t="s">
        <v>55</v>
      </c>
      <c r="M9" t="s">
        <v>56</v>
      </c>
      <c r="N9" t="s">
        <v>57</v>
      </c>
      <c r="O9" s="21" t="s">
        <v>58</v>
      </c>
      <c r="P9" s="21" t="s">
        <v>59</v>
      </c>
      <c r="Q9" s="20" t="s">
        <v>90</v>
      </c>
      <c r="R9" s="21" t="s">
        <v>91</v>
      </c>
      <c r="S9" s="35">
        <v>11</v>
      </c>
      <c r="T9" s="22">
        <v>11</v>
      </c>
      <c r="U9" s="20" t="s">
        <v>62</v>
      </c>
      <c r="V9" s="20">
        <v>45664</v>
      </c>
      <c r="W9" s="21">
        <v>1</v>
      </c>
      <c r="X9" s="20">
        <v>45671</v>
      </c>
      <c r="Y9" s="20">
        <v>45670</v>
      </c>
      <c r="Z9" s="48">
        <v>1</v>
      </c>
      <c r="AA9">
        <v>2025</v>
      </c>
      <c r="AB9" s="45">
        <v>726359</v>
      </c>
      <c r="AC9" s="45">
        <v>726359</v>
      </c>
      <c r="AI9" s="10"/>
      <c r="AK9" s="10"/>
    </row>
    <row r="10" spans="1:37">
      <c r="A10" t="s">
        <v>45</v>
      </c>
      <c r="B10" t="s">
        <v>46</v>
      </c>
      <c r="C10" t="s">
        <v>47</v>
      </c>
      <c r="D10" t="s">
        <v>48</v>
      </c>
      <c r="E10" t="s">
        <v>49</v>
      </c>
      <c r="F10" t="s">
        <v>92</v>
      </c>
      <c r="G10" t="s">
        <v>51</v>
      </c>
      <c r="H10" s="20" t="s">
        <v>52</v>
      </c>
      <c r="I10" t="s">
        <v>53</v>
      </c>
      <c r="J10" t="s">
        <v>54</v>
      </c>
      <c r="L10" t="s">
        <v>55</v>
      </c>
      <c r="M10" t="s">
        <v>56</v>
      </c>
      <c r="N10" t="s">
        <v>57</v>
      </c>
      <c r="O10" s="21" t="s">
        <v>58</v>
      </c>
      <c r="P10" s="21" t="s">
        <v>59</v>
      </c>
      <c r="Q10" s="20" t="s">
        <v>93</v>
      </c>
      <c r="R10" s="21" t="s">
        <v>94</v>
      </c>
      <c r="S10" s="35">
        <v>2</v>
      </c>
      <c r="T10" s="22">
        <v>0</v>
      </c>
      <c r="U10" s="20" t="s">
        <v>62</v>
      </c>
      <c r="V10" s="20">
        <v>45664</v>
      </c>
      <c r="W10" s="21">
        <v>1</v>
      </c>
      <c r="X10" s="20">
        <v>45671</v>
      </c>
      <c r="Z10" s="48">
        <v>1</v>
      </c>
      <c r="AA10">
        <v>2025</v>
      </c>
      <c r="AB10" s="45">
        <v>171456</v>
      </c>
      <c r="AC10" s="45">
        <v>0</v>
      </c>
      <c r="AI10" s="10"/>
      <c r="AK10" s="10"/>
    </row>
    <row r="11" spans="1:37">
      <c r="A11" t="s">
        <v>45</v>
      </c>
      <c r="B11" t="s">
        <v>46</v>
      </c>
      <c r="C11" t="s">
        <v>47</v>
      </c>
      <c r="D11" t="s">
        <v>95</v>
      </c>
      <c r="E11" t="s">
        <v>96</v>
      </c>
      <c r="F11" t="s">
        <v>77</v>
      </c>
      <c r="G11" t="s">
        <v>51</v>
      </c>
      <c r="H11" s="20" t="s">
        <v>52</v>
      </c>
      <c r="I11" t="s">
        <v>53</v>
      </c>
      <c r="J11" t="s">
        <v>54</v>
      </c>
      <c r="L11" t="s">
        <v>55</v>
      </c>
      <c r="M11" t="s">
        <v>97</v>
      </c>
      <c r="N11" t="s">
        <v>98</v>
      </c>
      <c r="O11" s="21" t="s">
        <v>99</v>
      </c>
      <c r="P11" s="21" t="s">
        <v>100</v>
      </c>
      <c r="Q11" s="20" t="s">
        <v>101</v>
      </c>
      <c r="R11" s="21" t="s">
        <v>102</v>
      </c>
      <c r="S11" s="35">
        <v>4</v>
      </c>
      <c r="T11" s="22">
        <v>4</v>
      </c>
      <c r="U11" s="20" t="s">
        <v>103</v>
      </c>
      <c r="V11" s="20">
        <v>45663</v>
      </c>
      <c r="W11" s="21">
        <v>1</v>
      </c>
      <c r="X11" s="20">
        <v>45670</v>
      </c>
      <c r="Y11" s="20">
        <v>45671</v>
      </c>
      <c r="Z11" s="48">
        <v>1</v>
      </c>
      <c r="AA11">
        <v>2025</v>
      </c>
      <c r="AB11" s="45">
        <v>1296000</v>
      </c>
      <c r="AC11" s="45">
        <v>1296000</v>
      </c>
      <c r="AI11" s="10"/>
      <c r="AK11" s="10"/>
    </row>
    <row r="12" spans="1:37">
      <c r="A12" t="s">
        <v>45</v>
      </c>
      <c r="B12" t="s">
        <v>46</v>
      </c>
      <c r="C12" t="s">
        <v>47</v>
      </c>
      <c r="D12" t="s">
        <v>95</v>
      </c>
      <c r="E12" t="s">
        <v>96</v>
      </c>
      <c r="F12" t="s">
        <v>104</v>
      </c>
      <c r="G12" t="s">
        <v>51</v>
      </c>
      <c r="H12" s="20" t="s">
        <v>52</v>
      </c>
      <c r="I12" t="s">
        <v>53</v>
      </c>
      <c r="J12" t="s">
        <v>54</v>
      </c>
      <c r="L12" t="s">
        <v>55</v>
      </c>
      <c r="M12" t="s">
        <v>97</v>
      </c>
      <c r="N12" t="s">
        <v>98</v>
      </c>
      <c r="O12" s="21" t="s">
        <v>99</v>
      </c>
      <c r="P12" s="21" t="s">
        <v>100</v>
      </c>
      <c r="Q12" s="20" t="s">
        <v>101</v>
      </c>
      <c r="R12" s="21" t="s">
        <v>102</v>
      </c>
      <c r="S12" s="35">
        <v>1</v>
      </c>
      <c r="T12" s="22">
        <v>0</v>
      </c>
      <c r="U12" s="20" t="s">
        <v>103</v>
      </c>
      <c r="V12" s="20">
        <v>45663</v>
      </c>
      <c r="W12" s="21">
        <v>1</v>
      </c>
      <c r="X12" s="20">
        <v>45670</v>
      </c>
      <c r="Z12" s="48">
        <v>1</v>
      </c>
      <c r="AA12">
        <v>2025</v>
      </c>
      <c r="AB12" s="45">
        <v>0</v>
      </c>
      <c r="AC12" s="45">
        <v>0</v>
      </c>
      <c r="AI12" s="10"/>
      <c r="AK12" s="10"/>
    </row>
    <row r="13" spans="1:37">
      <c r="A13" t="s">
        <v>45</v>
      </c>
      <c r="B13" t="s">
        <v>46</v>
      </c>
      <c r="C13" t="s">
        <v>47</v>
      </c>
      <c r="D13" t="s">
        <v>95</v>
      </c>
      <c r="E13" t="s">
        <v>96</v>
      </c>
      <c r="F13" t="s">
        <v>105</v>
      </c>
      <c r="G13" t="s">
        <v>51</v>
      </c>
      <c r="H13" s="20" t="s">
        <v>52</v>
      </c>
      <c r="I13" t="s">
        <v>53</v>
      </c>
      <c r="J13" t="s">
        <v>54</v>
      </c>
      <c r="L13" t="s">
        <v>55</v>
      </c>
      <c r="M13" t="s">
        <v>97</v>
      </c>
      <c r="N13" t="s">
        <v>98</v>
      </c>
      <c r="O13" s="21" t="s">
        <v>99</v>
      </c>
      <c r="P13" s="21" t="s">
        <v>100</v>
      </c>
      <c r="Q13" s="20" t="s">
        <v>101</v>
      </c>
      <c r="R13" s="21" t="s">
        <v>102</v>
      </c>
      <c r="S13" s="35">
        <v>1</v>
      </c>
      <c r="T13" s="22">
        <v>0</v>
      </c>
      <c r="U13" s="20" t="s">
        <v>103</v>
      </c>
      <c r="V13" s="20">
        <v>45663</v>
      </c>
      <c r="W13" s="21">
        <v>1</v>
      </c>
      <c r="X13" s="20">
        <v>45670</v>
      </c>
      <c r="Z13" s="48">
        <v>1</v>
      </c>
      <c r="AA13">
        <v>2025</v>
      </c>
      <c r="AB13" s="45">
        <v>0</v>
      </c>
      <c r="AC13" s="45">
        <v>0</v>
      </c>
      <c r="AI13" s="10"/>
      <c r="AK13" s="10"/>
    </row>
    <row r="14" spans="1:37">
      <c r="A14" t="s">
        <v>45</v>
      </c>
      <c r="B14" t="s">
        <v>46</v>
      </c>
      <c r="C14" t="s">
        <v>47</v>
      </c>
      <c r="D14" t="s">
        <v>95</v>
      </c>
      <c r="E14" t="s">
        <v>96</v>
      </c>
      <c r="F14" t="s">
        <v>106</v>
      </c>
      <c r="G14" t="s">
        <v>51</v>
      </c>
      <c r="H14" s="20" t="s">
        <v>52</v>
      </c>
      <c r="I14" t="s">
        <v>53</v>
      </c>
      <c r="J14" t="s">
        <v>54</v>
      </c>
      <c r="L14" t="s">
        <v>55</v>
      </c>
      <c r="M14" t="s">
        <v>97</v>
      </c>
      <c r="N14" t="s">
        <v>98</v>
      </c>
      <c r="O14" s="21" t="s">
        <v>99</v>
      </c>
      <c r="P14" s="21" t="s">
        <v>100</v>
      </c>
      <c r="Q14" s="20" t="s">
        <v>101</v>
      </c>
      <c r="R14" s="21" t="s">
        <v>102</v>
      </c>
      <c r="S14" s="35">
        <v>1</v>
      </c>
      <c r="T14" s="22">
        <v>0</v>
      </c>
      <c r="U14" s="20" t="s">
        <v>103</v>
      </c>
      <c r="V14" s="20">
        <v>45663</v>
      </c>
      <c r="W14" s="21">
        <v>1</v>
      </c>
      <c r="X14" s="20">
        <v>45670</v>
      </c>
      <c r="Z14" s="48">
        <v>1</v>
      </c>
      <c r="AA14">
        <v>2025</v>
      </c>
      <c r="AB14" s="45">
        <v>0</v>
      </c>
      <c r="AC14" s="45">
        <v>0</v>
      </c>
      <c r="AI14" s="10"/>
      <c r="AK14" s="10"/>
    </row>
    <row r="15" spans="1:37">
      <c r="A15" t="s">
        <v>45</v>
      </c>
      <c r="B15" t="s">
        <v>46</v>
      </c>
      <c r="C15" t="s">
        <v>47</v>
      </c>
      <c r="D15" t="s">
        <v>95</v>
      </c>
      <c r="E15" t="s">
        <v>96</v>
      </c>
      <c r="F15" t="s">
        <v>107</v>
      </c>
      <c r="G15" t="s">
        <v>51</v>
      </c>
      <c r="H15" s="20" t="s">
        <v>52</v>
      </c>
      <c r="I15" t="s">
        <v>53</v>
      </c>
      <c r="J15" t="s">
        <v>54</v>
      </c>
      <c r="L15" t="s">
        <v>55</v>
      </c>
      <c r="M15" t="s">
        <v>97</v>
      </c>
      <c r="N15" t="s">
        <v>98</v>
      </c>
      <c r="O15" s="21" t="s">
        <v>99</v>
      </c>
      <c r="P15" s="21" t="s">
        <v>100</v>
      </c>
      <c r="Q15" s="20" t="s">
        <v>101</v>
      </c>
      <c r="R15" s="21" t="s">
        <v>102</v>
      </c>
      <c r="S15" s="35">
        <v>1</v>
      </c>
      <c r="T15" s="22">
        <v>0</v>
      </c>
      <c r="U15" s="20" t="s">
        <v>103</v>
      </c>
      <c r="V15" s="20">
        <v>45663</v>
      </c>
      <c r="W15" s="21">
        <v>1</v>
      </c>
      <c r="X15" s="20">
        <v>45670</v>
      </c>
      <c r="Z15" s="48">
        <v>1</v>
      </c>
      <c r="AA15">
        <v>2025</v>
      </c>
      <c r="AB15" s="45">
        <v>0</v>
      </c>
      <c r="AC15" s="45">
        <v>0</v>
      </c>
      <c r="AI15" s="10"/>
      <c r="AK15" s="10"/>
    </row>
    <row r="16" spans="1:37">
      <c r="A16" t="s">
        <v>45</v>
      </c>
      <c r="B16" t="s">
        <v>46</v>
      </c>
      <c r="C16" t="s">
        <v>47</v>
      </c>
      <c r="D16" t="s">
        <v>48</v>
      </c>
      <c r="E16" t="s">
        <v>49</v>
      </c>
      <c r="F16" t="s">
        <v>77</v>
      </c>
      <c r="G16" t="s">
        <v>51</v>
      </c>
      <c r="H16" s="20" t="s">
        <v>52</v>
      </c>
      <c r="I16" t="s">
        <v>53</v>
      </c>
      <c r="J16" t="s">
        <v>54</v>
      </c>
      <c r="L16" t="s">
        <v>55</v>
      </c>
      <c r="M16" t="s">
        <v>56</v>
      </c>
      <c r="N16" t="s">
        <v>57</v>
      </c>
      <c r="O16" s="21" t="s">
        <v>58</v>
      </c>
      <c r="P16" s="21" t="s">
        <v>59</v>
      </c>
      <c r="Q16" s="20" t="s">
        <v>108</v>
      </c>
      <c r="R16" s="21" t="s">
        <v>109</v>
      </c>
      <c r="S16" s="35">
        <v>1</v>
      </c>
      <c r="T16" s="22">
        <v>1</v>
      </c>
      <c r="U16" s="20" t="s">
        <v>110</v>
      </c>
      <c r="V16" s="20">
        <v>45664</v>
      </c>
      <c r="W16" s="21">
        <v>1</v>
      </c>
      <c r="X16" s="20">
        <v>45671</v>
      </c>
      <c r="Y16" s="20">
        <v>45670</v>
      </c>
      <c r="Z16" s="48">
        <v>1</v>
      </c>
      <c r="AA16">
        <v>2025</v>
      </c>
      <c r="AB16" s="45">
        <v>115052</v>
      </c>
      <c r="AC16" s="45">
        <v>115052</v>
      </c>
      <c r="AI16" s="10"/>
      <c r="AK16" s="10"/>
    </row>
    <row r="17" spans="1:37">
      <c r="A17" t="s">
        <v>45</v>
      </c>
      <c r="B17" t="s">
        <v>46</v>
      </c>
      <c r="C17" t="s">
        <v>47</v>
      </c>
      <c r="D17" t="s">
        <v>48</v>
      </c>
      <c r="E17" t="s">
        <v>49</v>
      </c>
      <c r="F17" t="s">
        <v>111</v>
      </c>
      <c r="G17" t="s">
        <v>51</v>
      </c>
      <c r="H17" s="20" t="s">
        <v>52</v>
      </c>
      <c r="I17" t="s">
        <v>53</v>
      </c>
      <c r="J17" t="s">
        <v>54</v>
      </c>
      <c r="L17" t="s">
        <v>55</v>
      </c>
      <c r="M17" t="s">
        <v>56</v>
      </c>
      <c r="N17" t="s">
        <v>57</v>
      </c>
      <c r="O17" s="21" t="s">
        <v>58</v>
      </c>
      <c r="P17" s="21" t="s">
        <v>59</v>
      </c>
      <c r="Q17" s="20" t="s">
        <v>112</v>
      </c>
      <c r="R17" s="21" t="s">
        <v>113</v>
      </c>
      <c r="S17" s="35">
        <v>3</v>
      </c>
      <c r="T17" s="22">
        <v>2</v>
      </c>
      <c r="U17" s="20" t="s">
        <v>110</v>
      </c>
      <c r="V17" s="20">
        <v>45664</v>
      </c>
      <c r="W17" s="21">
        <v>1</v>
      </c>
      <c r="X17" s="20">
        <v>45671</v>
      </c>
      <c r="Y17" s="20">
        <v>45670</v>
      </c>
      <c r="Z17" s="48">
        <v>1</v>
      </c>
      <c r="AA17">
        <v>2025</v>
      </c>
      <c r="AB17" s="45">
        <v>451332</v>
      </c>
      <c r="AC17" s="45">
        <v>300888</v>
      </c>
      <c r="AI17" s="10"/>
      <c r="AK17" s="10"/>
    </row>
    <row r="18" spans="1:37">
      <c r="A18" t="s">
        <v>45</v>
      </c>
      <c r="B18" t="s">
        <v>46</v>
      </c>
      <c r="C18" t="s">
        <v>47</v>
      </c>
      <c r="D18" t="s">
        <v>114</v>
      </c>
      <c r="E18" t="s">
        <v>96</v>
      </c>
      <c r="F18" t="s">
        <v>77</v>
      </c>
      <c r="G18" t="s">
        <v>51</v>
      </c>
      <c r="H18" s="20" t="s">
        <v>52</v>
      </c>
      <c r="I18" t="s">
        <v>53</v>
      </c>
      <c r="J18" t="s">
        <v>54</v>
      </c>
      <c r="L18" t="s">
        <v>55</v>
      </c>
      <c r="M18" t="s">
        <v>97</v>
      </c>
      <c r="N18" t="s">
        <v>98</v>
      </c>
      <c r="O18" s="21" t="s">
        <v>99</v>
      </c>
      <c r="P18" s="21" t="s">
        <v>100</v>
      </c>
      <c r="Q18" s="20" t="s">
        <v>101</v>
      </c>
      <c r="R18" s="21" t="s">
        <v>102</v>
      </c>
      <c r="S18" s="35">
        <v>3</v>
      </c>
      <c r="T18" s="22">
        <v>3</v>
      </c>
      <c r="U18" s="20" t="s">
        <v>103</v>
      </c>
      <c r="V18" s="20">
        <v>45670</v>
      </c>
      <c r="W18" s="21">
        <v>1</v>
      </c>
      <c r="X18" s="20">
        <v>45677</v>
      </c>
      <c r="Y18" s="20">
        <v>45678</v>
      </c>
      <c r="Z18" s="48">
        <v>1</v>
      </c>
      <c r="AA18">
        <v>2025</v>
      </c>
      <c r="AB18" s="45">
        <v>972000</v>
      </c>
      <c r="AC18" s="45">
        <v>972000</v>
      </c>
      <c r="AI18" s="10"/>
      <c r="AK18" s="10"/>
    </row>
    <row r="19" spans="1:37">
      <c r="A19" t="s">
        <v>45</v>
      </c>
      <c r="B19" t="s">
        <v>46</v>
      </c>
      <c r="C19" t="s">
        <v>47</v>
      </c>
      <c r="D19" t="s">
        <v>114</v>
      </c>
      <c r="E19" t="s">
        <v>96</v>
      </c>
      <c r="F19" t="s">
        <v>104</v>
      </c>
      <c r="G19" t="s">
        <v>51</v>
      </c>
      <c r="H19" s="20" t="s">
        <v>52</v>
      </c>
      <c r="I19" t="s">
        <v>53</v>
      </c>
      <c r="J19" t="s">
        <v>54</v>
      </c>
      <c r="L19" t="s">
        <v>55</v>
      </c>
      <c r="M19" t="s">
        <v>97</v>
      </c>
      <c r="N19" t="s">
        <v>98</v>
      </c>
      <c r="O19" s="21" t="s">
        <v>99</v>
      </c>
      <c r="P19" s="21" t="s">
        <v>100</v>
      </c>
      <c r="Q19" s="20" t="s">
        <v>101</v>
      </c>
      <c r="R19" s="21" t="s">
        <v>102</v>
      </c>
      <c r="S19" s="35">
        <v>1</v>
      </c>
      <c r="T19" s="22">
        <v>0</v>
      </c>
      <c r="U19" s="20" t="s">
        <v>103</v>
      </c>
      <c r="V19" s="20">
        <v>45670</v>
      </c>
      <c r="W19" s="21">
        <v>1</v>
      </c>
      <c r="X19" s="20">
        <v>45677</v>
      </c>
      <c r="Z19" s="48">
        <v>1</v>
      </c>
      <c r="AA19">
        <v>2025</v>
      </c>
      <c r="AB19" s="45">
        <v>0</v>
      </c>
      <c r="AC19" s="45">
        <v>0</v>
      </c>
      <c r="AI19" s="10"/>
      <c r="AK19" s="10"/>
    </row>
    <row r="20" spans="1:37">
      <c r="A20" t="s">
        <v>45</v>
      </c>
      <c r="B20" t="s">
        <v>46</v>
      </c>
      <c r="C20" t="s">
        <v>47</v>
      </c>
      <c r="D20" t="s">
        <v>114</v>
      </c>
      <c r="E20" t="s">
        <v>96</v>
      </c>
      <c r="F20" t="s">
        <v>105</v>
      </c>
      <c r="G20" t="s">
        <v>51</v>
      </c>
      <c r="H20" s="20" t="s">
        <v>52</v>
      </c>
      <c r="I20" t="s">
        <v>53</v>
      </c>
      <c r="J20" t="s">
        <v>54</v>
      </c>
      <c r="L20" t="s">
        <v>55</v>
      </c>
      <c r="M20" t="s">
        <v>97</v>
      </c>
      <c r="N20" t="s">
        <v>98</v>
      </c>
      <c r="O20" s="21" t="s">
        <v>99</v>
      </c>
      <c r="P20" s="21" t="s">
        <v>100</v>
      </c>
      <c r="Q20" s="20" t="s">
        <v>101</v>
      </c>
      <c r="R20" s="21" t="s">
        <v>102</v>
      </c>
      <c r="S20" s="35">
        <v>1</v>
      </c>
      <c r="T20" s="22">
        <v>0</v>
      </c>
      <c r="U20" s="20" t="s">
        <v>103</v>
      </c>
      <c r="V20" s="20">
        <v>45670</v>
      </c>
      <c r="W20" s="21">
        <v>1</v>
      </c>
      <c r="X20" s="20">
        <v>45677</v>
      </c>
      <c r="Z20" s="48">
        <v>1</v>
      </c>
      <c r="AA20">
        <v>2025</v>
      </c>
      <c r="AB20" s="45">
        <v>0</v>
      </c>
      <c r="AC20" s="45">
        <v>0</v>
      </c>
      <c r="AI20" s="10"/>
      <c r="AK20" s="10"/>
    </row>
    <row r="21" spans="1:37">
      <c r="A21" t="s">
        <v>45</v>
      </c>
      <c r="B21" t="s">
        <v>46</v>
      </c>
      <c r="C21" t="s">
        <v>47</v>
      </c>
      <c r="D21" t="s">
        <v>114</v>
      </c>
      <c r="E21" t="s">
        <v>96</v>
      </c>
      <c r="F21" t="s">
        <v>106</v>
      </c>
      <c r="G21" t="s">
        <v>51</v>
      </c>
      <c r="H21" s="20" t="s">
        <v>52</v>
      </c>
      <c r="I21" t="s">
        <v>53</v>
      </c>
      <c r="J21" t="s">
        <v>54</v>
      </c>
      <c r="L21" t="s">
        <v>55</v>
      </c>
      <c r="M21" t="s">
        <v>97</v>
      </c>
      <c r="N21" t="s">
        <v>98</v>
      </c>
      <c r="O21" s="21" t="s">
        <v>99</v>
      </c>
      <c r="P21" s="21" t="s">
        <v>100</v>
      </c>
      <c r="Q21" s="20" t="s">
        <v>101</v>
      </c>
      <c r="R21" s="21" t="s">
        <v>102</v>
      </c>
      <c r="S21" s="35">
        <v>1</v>
      </c>
      <c r="T21" s="22">
        <v>0</v>
      </c>
      <c r="U21" s="20" t="s">
        <v>103</v>
      </c>
      <c r="V21" s="20">
        <v>45670</v>
      </c>
      <c r="W21" s="21">
        <v>1</v>
      </c>
      <c r="X21" s="20">
        <v>45677</v>
      </c>
      <c r="Z21" s="48">
        <v>1</v>
      </c>
      <c r="AA21">
        <v>2025</v>
      </c>
      <c r="AB21" s="45">
        <v>0</v>
      </c>
      <c r="AC21" s="45">
        <v>0</v>
      </c>
      <c r="AI21" s="10"/>
      <c r="AK21" s="10"/>
    </row>
    <row r="22" spans="1:37">
      <c r="A22" t="s">
        <v>45</v>
      </c>
      <c r="B22" t="s">
        <v>46</v>
      </c>
      <c r="C22" t="s">
        <v>47</v>
      </c>
      <c r="D22" t="s">
        <v>115</v>
      </c>
      <c r="E22" t="s">
        <v>49</v>
      </c>
      <c r="F22" t="s">
        <v>77</v>
      </c>
      <c r="G22" t="s">
        <v>51</v>
      </c>
      <c r="H22" s="20" t="s">
        <v>52</v>
      </c>
      <c r="I22" t="s">
        <v>53</v>
      </c>
      <c r="J22" t="s">
        <v>54</v>
      </c>
      <c r="L22" t="s">
        <v>55</v>
      </c>
      <c r="M22" t="s">
        <v>56</v>
      </c>
      <c r="N22" t="s">
        <v>57</v>
      </c>
      <c r="O22" s="21" t="s">
        <v>58</v>
      </c>
      <c r="P22" s="21" t="s">
        <v>59</v>
      </c>
      <c r="Q22" s="20" t="s">
        <v>108</v>
      </c>
      <c r="R22" s="21" t="s">
        <v>109</v>
      </c>
      <c r="S22" s="35">
        <v>2</v>
      </c>
      <c r="T22" s="22">
        <v>2</v>
      </c>
      <c r="U22" s="20" t="s">
        <v>110</v>
      </c>
      <c r="V22" s="20">
        <v>45670</v>
      </c>
      <c r="W22" s="21">
        <v>1</v>
      </c>
      <c r="X22" s="20">
        <v>45677</v>
      </c>
      <c r="Y22" s="20">
        <v>45678</v>
      </c>
      <c r="Z22" s="48">
        <v>1</v>
      </c>
      <c r="AA22">
        <v>2025</v>
      </c>
      <c r="AB22" s="45">
        <v>230104</v>
      </c>
      <c r="AC22" s="45">
        <v>230104</v>
      </c>
      <c r="AI22" s="10"/>
      <c r="AK22" s="10"/>
    </row>
    <row r="23" spans="1:37">
      <c r="A23" t="s">
        <v>45</v>
      </c>
      <c r="B23" t="s">
        <v>46</v>
      </c>
      <c r="C23" t="s">
        <v>47</v>
      </c>
      <c r="D23" t="s">
        <v>115</v>
      </c>
      <c r="E23" t="s">
        <v>49</v>
      </c>
      <c r="F23" t="s">
        <v>111</v>
      </c>
      <c r="G23" t="s">
        <v>51</v>
      </c>
      <c r="H23" s="20" t="s">
        <v>52</v>
      </c>
      <c r="I23" t="s">
        <v>53</v>
      </c>
      <c r="J23" t="s">
        <v>54</v>
      </c>
      <c r="L23" t="s">
        <v>55</v>
      </c>
      <c r="M23" t="s">
        <v>56</v>
      </c>
      <c r="N23" t="s">
        <v>57</v>
      </c>
      <c r="O23" s="21" t="s">
        <v>58</v>
      </c>
      <c r="P23" s="21" t="s">
        <v>59</v>
      </c>
      <c r="Q23" s="20" t="s">
        <v>87</v>
      </c>
      <c r="R23" s="21" t="s">
        <v>88</v>
      </c>
      <c r="S23" s="35">
        <v>38</v>
      </c>
      <c r="T23" s="22">
        <v>38</v>
      </c>
      <c r="U23" s="20" t="s">
        <v>62</v>
      </c>
      <c r="V23" s="20">
        <v>45670</v>
      </c>
      <c r="W23" s="21">
        <v>1</v>
      </c>
      <c r="X23" s="20">
        <v>45677</v>
      </c>
      <c r="Y23" s="20">
        <v>45678</v>
      </c>
      <c r="Z23" s="48">
        <v>1</v>
      </c>
      <c r="AA23">
        <v>2025</v>
      </c>
      <c r="AB23" s="45">
        <v>3171571</v>
      </c>
      <c r="AC23" s="45">
        <v>3171571</v>
      </c>
      <c r="AI23" s="10"/>
      <c r="AK23" s="10"/>
    </row>
    <row r="24" spans="1:37">
      <c r="A24" t="s">
        <v>45</v>
      </c>
      <c r="B24" t="s">
        <v>46</v>
      </c>
      <c r="C24" t="s">
        <v>47</v>
      </c>
      <c r="D24" t="s">
        <v>115</v>
      </c>
      <c r="E24" t="s">
        <v>49</v>
      </c>
      <c r="F24" t="s">
        <v>86</v>
      </c>
      <c r="G24" t="s">
        <v>51</v>
      </c>
      <c r="H24" s="20" t="s">
        <v>52</v>
      </c>
      <c r="I24" t="s">
        <v>53</v>
      </c>
      <c r="J24" t="s">
        <v>54</v>
      </c>
      <c r="L24" t="s">
        <v>55</v>
      </c>
      <c r="M24" t="s">
        <v>56</v>
      </c>
      <c r="N24" t="s">
        <v>57</v>
      </c>
      <c r="O24" s="21" t="s">
        <v>58</v>
      </c>
      <c r="P24" s="21" t="s">
        <v>59</v>
      </c>
      <c r="Q24" s="20" t="s">
        <v>90</v>
      </c>
      <c r="R24" s="21" t="s">
        <v>91</v>
      </c>
      <c r="S24" s="35">
        <v>38</v>
      </c>
      <c r="T24" s="22">
        <v>21</v>
      </c>
      <c r="U24" s="20" t="s">
        <v>62</v>
      </c>
      <c r="V24" s="20">
        <v>45670</v>
      </c>
      <c r="W24" s="21">
        <v>1</v>
      </c>
      <c r="X24" s="20">
        <v>45677</v>
      </c>
      <c r="Y24" s="20">
        <v>45678</v>
      </c>
      <c r="Z24" s="48">
        <v>1</v>
      </c>
      <c r="AA24">
        <v>2025</v>
      </c>
      <c r="AB24" s="45">
        <v>2509240</v>
      </c>
      <c r="AC24" s="45">
        <v>1386685</v>
      </c>
      <c r="AI24" s="10"/>
      <c r="AK24" s="10"/>
    </row>
    <row r="25" spans="1:37">
      <c r="A25" t="s">
        <v>45</v>
      </c>
      <c r="B25" t="s">
        <v>46</v>
      </c>
      <c r="C25" t="s">
        <v>47</v>
      </c>
      <c r="D25" t="s">
        <v>115</v>
      </c>
      <c r="E25" t="s">
        <v>49</v>
      </c>
      <c r="F25" t="s">
        <v>89</v>
      </c>
      <c r="G25" t="s">
        <v>51</v>
      </c>
      <c r="H25" s="20" t="s">
        <v>52</v>
      </c>
      <c r="I25" t="s">
        <v>53</v>
      </c>
      <c r="J25" t="s">
        <v>54</v>
      </c>
      <c r="L25" t="s">
        <v>55</v>
      </c>
      <c r="M25" t="s">
        <v>56</v>
      </c>
      <c r="N25" t="s">
        <v>57</v>
      </c>
      <c r="O25" s="21" t="s">
        <v>58</v>
      </c>
      <c r="P25" s="21" t="s">
        <v>59</v>
      </c>
      <c r="Q25" s="20" t="s">
        <v>93</v>
      </c>
      <c r="R25" s="21" t="s">
        <v>94</v>
      </c>
      <c r="S25" s="35">
        <v>14</v>
      </c>
      <c r="T25" s="22">
        <v>0</v>
      </c>
      <c r="U25" s="20" t="s">
        <v>62</v>
      </c>
      <c r="V25" s="20">
        <v>45670</v>
      </c>
      <c r="W25" s="21">
        <v>1</v>
      </c>
      <c r="X25" s="20">
        <v>45677</v>
      </c>
      <c r="Z25" s="48">
        <v>1</v>
      </c>
      <c r="AA25">
        <v>2025</v>
      </c>
      <c r="AB25" s="45">
        <v>1200192</v>
      </c>
      <c r="AC25" s="45">
        <v>0</v>
      </c>
      <c r="AI25" s="10"/>
      <c r="AK25" s="10"/>
    </row>
    <row r="26" spans="1:37">
      <c r="A26" t="s">
        <v>45</v>
      </c>
      <c r="B26" t="s">
        <v>46</v>
      </c>
      <c r="C26" t="s">
        <v>47</v>
      </c>
      <c r="D26" t="s">
        <v>115</v>
      </c>
      <c r="E26" t="s">
        <v>49</v>
      </c>
      <c r="F26" t="s">
        <v>92</v>
      </c>
      <c r="G26" t="s">
        <v>51</v>
      </c>
      <c r="H26" s="20" t="s">
        <v>52</v>
      </c>
      <c r="I26" t="s">
        <v>53</v>
      </c>
      <c r="J26" t="s">
        <v>54</v>
      </c>
      <c r="L26" t="s">
        <v>55</v>
      </c>
      <c r="M26" t="s">
        <v>56</v>
      </c>
      <c r="N26" t="s">
        <v>57</v>
      </c>
      <c r="O26" s="21" t="s">
        <v>58</v>
      </c>
      <c r="P26" s="21" t="s">
        <v>59</v>
      </c>
      <c r="Q26" s="20" t="s">
        <v>60</v>
      </c>
      <c r="R26" s="21" t="s">
        <v>61</v>
      </c>
      <c r="S26" s="35">
        <v>20</v>
      </c>
      <c r="T26" s="22">
        <v>0</v>
      </c>
      <c r="U26" s="20" t="s">
        <v>62</v>
      </c>
      <c r="V26" s="20">
        <v>45670</v>
      </c>
      <c r="W26" s="21">
        <v>1</v>
      </c>
      <c r="X26" s="20">
        <v>45677</v>
      </c>
      <c r="Z26" s="48">
        <v>1</v>
      </c>
      <c r="AA26">
        <v>2025</v>
      </c>
      <c r="AB26" s="45">
        <v>1181491</v>
      </c>
      <c r="AC26" s="45">
        <v>0</v>
      </c>
      <c r="AI26" s="10"/>
      <c r="AK26" s="10"/>
    </row>
    <row r="27" spans="1:37">
      <c r="A27" t="s">
        <v>45</v>
      </c>
      <c r="B27" t="s">
        <v>46</v>
      </c>
      <c r="C27" t="s">
        <v>47</v>
      </c>
      <c r="D27" t="s">
        <v>115</v>
      </c>
      <c r="E27" t="s">
        <v>49</v>
      </c>
      <c r="F27" t="s">
        <v>50</v>
      </c>
      <c r="G27" t="s">
        <v>51</v>
      </c>
      <c r="H27" s="20" t="s">
        <v>52</v>
      </c>
      <c r="I27" t="s">
        <v>53</v>
      </c>
      <c r="J27" t="s">
        <v>54</v>
      </c>
      <c r="L27" t="s">
        <v>55</v>
      </c>
      <c r="M27" t="s">
        <v>56</v>
      </c>
      <c r="N27" t="s">
        <v>57</v>
      </c>
      <c r="O27" s="21" t="s">
        <v>58</v>
      </c>
      <c r="P27" s="21" t="s">
        <v>59</v>
      </c>
      <c r="Q27" s="20" t="s">
        <v>64</v>
      </c>
      <c r="R27" s="21" t="s">
        <v>65</v>
      </c>
      <c r="S27" s="35">
        <v>13</v>
      </c>
      <c r="T27" s="22">
        <v>0</v>
      </c>
      <c r="U27" s="20" t="s">
        <v>62</v>
      </c>
      <c r="V27" s="20">
        <v>45670</v>
      </c>
      <c r="W27" s="21">
        <v>1</v>
      </c>
      <c r="X27" s="20">
        <v>45677</v>
      </c>
      <c r="Z27" s="48">
        <v>1</v>
      </c>
      <c r="AA27">
        <v>2025</v>
      </c>
      <c r="AB27" s="45">
        <v>796848</v>
      </c>
      <c r="AC27" s="45">
        <v>0</v>
      </c>
      <c r="AI27" s="10"/>
      <c r="AK27" s="10"/>
    </row>
    <row r="28" spans="1:37">
      <c r="A28" t="s">
        <v>45</v>
      </c>
      <c r="B28" t="s">
        <v>46</v>
      </c>
      <c r="C28" t="s">
        <v>47</v>
      </c>
      <c r="D28" t="s">
        <v>115</v>
      </c>
      <c r="E28" t="s">
        <v>49</v>
      </c>
      <c r="F28" t="s">
        <v>63</v>
      </c>
      <c r="G28" t="s">
        <v>51</v>
      </c>
      <c r="H28" s="20" t="s">
        <v>52</v>
      </c>
      <c r="I28" t="s">
        <v>53</v>
      </c>
      <c r="J28" t="s">
        <v>54</v>
      </c>
      <c r="L28" t="s">
        <v>55</v>
      </c>
      <c r="M28" t="s">
        <v>56</v>
      </c>
      <c r="N28" t="s">
        <v>57</v>
      </c>
      <c r="O28" s="21" t="s">
        <v>58</v>
      </c>
      <c r="P28" s="21" t="s">
        <v>59</v>
      </c>
      <c r="Q28" s="20" t="s">
        <v>67</v>
      </c>
      <c r="R28" s="21" t="s">
        <v>68</v>
      </c>
      <c r="S28" s="35">
        <v>5</v>
      </c>
      <c r="T28" s="22">
        <v>3</v>
      </c>
      <c r="U28" s="20" t="s">
        <v>62</v>
      </c>
      <c r="V28" s="20">
        <v>45670</v>
      </c>
      <c r="W28" s="21">
        <v>1</v>
      </c>
      <c r="X28" s="20">
        <v>45677</v>
      </c>
      <c r="Y28" s="20">
        <v>45678</v>
      </c>
      <c r="Z28" s="48">
        <v>1</v>
      </c>
      <c r="AA28">
        <v>2025</v>
      </c>
      <c r="AB28" s="45">
        <v>414797</v>
      </c>
      <c r="AC28" s="45">
        <v>248878</v>
      </c>
      <c r="AI28" s="10"/>
      <c r="AK28" s="10"/>
    </row>
    <row r="29" spans="1:37">
      <c r="A29" t="s">
        <v>45</v>
      </c>
      <c r="B29" t="s">
        <v>46</v>
      </c>
      <c r="C29" t="s">
        <v>47</v>
      </c>
      <c r="D29" t="s">
        <v>115</v>
      </c>
      <c r="E29" t="s">
        <v>49</v>
      </c>
      <c r="F29" t="s">
        <v>66</v>
      </c>
      <c r="G29" t="s">
        <v>51</v>
      </c>
      <c r="H29" s="20" t="s">
        <v>52</v>
      </c>
      <c r="I29" t="s">
        <v>53</v>
      </c>
      <c r="J29" t="s">
        <v>54</v>
      </c>
      <c r="L29" t="s">
        <v>55</v>
      </c>
      <c r="M29" t="s">
        <v>56</v>
      </c>
      <c r="N29" t="s">
        <v>57</v>
      </c>
      <c r="O29" s="21" t="s">
        <v>58</v>
      </c>
      <c r="P29" s="21" t="s">
        <v>59</v>
      </c>
      <c r="Q29" s="20" t="s">
        <v>70</v>
      </c>
      <c r="R29" s="21" t="s">
        <v>71</v>
      </c>
      <c r="S29" s="35">
        <v>3</v>
      </c>
      <c r="T29" s="22">
        <v>3</v>
      </c>
      <c r="U29" s="20" t="s">
        <v>62</v>
      </c>
      <c r="V29" s="20">
        <v>45670</v>
      </c>
      <c r="W29" s="21">
        <v>1</v>
      </c>
      <c r="X29" s="20">
        <v>45677</v>
      </c>
      <c r="Y29" s="20">
        <v>45678</v>
      </c>
      <c r="Z29" s="48">
        <v>1</v>
      </c>
      <c r="AA29">
        <v>2025</v>
      </c>
      <c r="AB29" s="45">
        <v>434880</v>
      </c>
      <c r="AC29" s="45">
        <v>434880</v>
      </c>
      <c r="AI29" s="10"/>
      <c r="AK29" s="10"/>
    </row>
    <row r="30" spans="1:37">
      <c r="A30" t="s">
        <v>45</v>
      </c>
      <c r="B30" t="s">
        <v>46</v>
      </c>
      <c r="C30" t="s">
        <v>47</v>
      </c>
      <c r="D30" t="s">
        <v>115</v>
      </c>
      <c r="E30" t="s">
        <v>49</v>
      </c>
      <c r="F30" t="s">
        <v>69</v>
      </c>
      <c r="G30" t="s">
        <v>51</v>
      </c>
      <c r="H30" s="20" t="s">
        <v>52</v>
      </c>
      <c r="I30" t="s">
        <v>53</v>
      </c>
      <c r="J30" t="s">
        <v>54</v>
      </c>
      <c r="L30" t="s">
        <v>55</v>
      </c>
      <c r="M30" t="s">
        <v>56</v>
      </c>
      <c r="N30" t="s">
        <v>57</v>
      </c>
      <c r="O30" s="21" t="s">
        <v>58</v>
      </c>
      <c r="P30" s="21" t="s">
        <v>59</v>
      </c>
      <c r="Q30" s="20" t="s">
        <v>73</v>
      </c>
      <c r="R30" s="21" t="s">
        <v>74</v>
      </c>
      <c r="S30" s="35">
        <v>2</v>
      </c>
      <c r="T30" s="22">
        <v>0</v>
      </c>
      <c r="U30" s="20" t="s">
        <v>62</v>
      </c>
      <c r="V30" s="20">
        <v>45670</v>
      </c>
      <c r="W30" s="21">
        <v>1</v>
      </c>
      <c r="X30" s="20">
        <v>45677</v>
      </c>
      <c r="Z30" s="48">
        <v>1</v>
      </c>
      <c r="AA30">
        <v>2025</v>
      </c>
      <c r="AB30" s="45">
        <v>283150</v>
      </c>
      <c r="AC30" s="45">
        <v>0</v>
      </c>
      <c r="AI30" s="10"/>
      <c r="AK30" s="10"/>
    </row>
    <row r="31" spans="1:37">
      <c r="A31" t="s">
        <v>45</v>
      </c>
      <c r="B31" t="s">
        <v>46</v>
      </c>
      <c r="C31" t="s">
        <v>47</v>
      </c>
      <c r="D31" t="s">
        <v>116</v>
      </c>
      <c r="E31" t="s">
        <v>76</v>
      </c>
      <c r="F31" t="s">
        <v>77</v>
      </c>
      <c r="G31" t="s">
        <v>78</v>
      </c>
      <c r="H31" s="20" t="s">
        <v>52</v>
      </c>
      <c r="I31" t="s">
        <v>53</v>
      </c>
      <c r="J31" t="s">
        <v>117</v>
      </c>
      <c r="L31" t="s">
        <v>81</v>
      </c>
      <c r="M31" t="s">
        <v>56</v>
      </c>
      <c r="N31" t="s">
        <v>57</v>
      </c>
      <c r="O31" s="21" t="s">
        <v>82</v>
      </c>
      <c r="P31" s="21" t="s">
        <v>59</v>
      </c>
      <c r="Q31" s="20" t="s">
        <v>118</v>
      </c>
      <c r="R31" s="21" t="s">
        <v>119</v>
      </c>
      <c r="S31" s="35">
        <v>1</v>
      </c>
      <c r="T31" s="22">
        <v>1</v>
      </c>
      <c r="U31" s="20" t="s">
        <v>85</v>
      </c>
      <c r="V31" s="20">
        <v>45671</v>
      </c>
      <c r="W31" s="21">
        <v>1</v>
      </c>
      <c r="X31" s="20">
        <v>45751</v>
      </c>
      <c r="Y31" s="20">
        <v>45685</v>
      </c>
      <c r="Z31" s="48">
        <v>1</v>
      </c>
      <c r="AA31">
        <v>2025</v>
      </c>
      <c r="AB31" s="45">
        <v>88230</v>
      </c>
      <c r="AC31" s="45">
        <v>88230</v>
      </c>
      <c r="AI31" s="10"/>
      <c r="AK31" s="10"/>
    </row>
    <row r="32" spans="1:37">
      <c r="A32" t="s">
        <v>45</v>
      </c>
      <c r="B32" t="s">
        <v>46</v>
      </c>
      <c r="C32" t="s">
        <v>47</v>
      </c>
      <c r="D32" t="s">
        <v>120</v>
      </c>
      <c r="E32" t="s">
        <v>49</v>
      </c>
      <c r="F32" t="s">
        <v>66</v>
      </c>
      <c r="G32" t="s">
        <v>51</v>
      </c>
      <c r="H32" s="20" t="s">
        <v>52</v>
      </c>
      <c r="I32" t="s">
        <v>53</v>
      </c>
      <c r="J32" t="s">
        <v>54</v>
      </c>
      <c r="L32" t="s">
        <v>55</v>
      </c>
      <c r="M32" t="s">
        <v>56</v>
      </c>
      <c r="N32" t="s">
        <v>57</v>
      </c>
      <c r="O32" s="21" t="s">
        <v>58</v>
      </c>
      <c r="P32" s="21" t="s">
        <v>59</v>
      </c>
      <c r="Q32" s="20" t="s">
        <v>73</v>
      </c>
      <c r="R32" s="21" t="s">
        <v>74</v>
      </c>
      <c r="S32" s="35">
        <v>9</v>
      </c>
      <c r="T32" s="22">
        <v>0</v>
      </c>
      <c r="U32" s="20" t="s">
        <v>62</v>
      </c>
      <c r="V32" s="20">
        <v>45677</v>
      </c>
      <c r="W32" s="21">
        <v>1</v>
      </c>
      <c r="X32" s="20">
        <v>45684</v>
      </c>
      <c r="Z32" s="48">
        <v>1</v>
      </c>
      <c r="AA32">
        <v>2025</v>
      </c>
      <c r="AB32" s="45">
        <v>1274175</v>
      </c>
      <c r="AC32" s="45">
        <v>0</v>
      </c>
      <c r="AI32" s="10"/>
      <c r="AK32" s="10"/>
    </row>
    <row r="33" spans="1:37">
      <c r="A33" t="s">
        <v>45</v>
      </c>
      <c r="B33" t="s">
        <v>46</v>
      </c>
      <c r="C33" t="s">
        <v>47</v>
      </c>
      <c r="D33" t="s">
        <v>121</v>
      </c>
      <c r="E33" t="s">
        <v>122</v>
      </c>
      <c r="F33" t="s">
        <v>77</v>
      </c>
      <c r="G33" t="s">
        <v>51</v>
      </c>
      <c r="H33" s="20" t="s">
        <v>79</v>
      </c>
      <c r="I33" t="s">
        <v>53</v>
      </c>
      <c r="J33" t="s">
        <v>80</v>
      </c>
      <c r="L33" t="s">
        <v>81</v>
      </c>
      <c r="M33" t="s">
        <v>56</v>
      </c>
      <c r="N33" t="s">
        <v>57</v>
      </c>
      <c r="O33" s="21" t="s">
        <v>58</v>
      </c>
      <c r="P33" s="21" t="s">
        <v>59</v>
      </c>
      <c r="Q33" s="20" t="s">
        <v>60</v>
      </c>
      <c r="R33" s="21" t="s">
        <v>61</v>
      </c>
      <c r="S33" s="35">
        <v>4</v>
      </c>
      <c r="T33" s="22">
        <v>0</v>
      </c>
      <c r="U33" s="20" t="s">
        <v>62</v>
      </c>
      <c r="V33" s="20">
        <v>45679</v>
      </c>
      <c r="W33" s="21">
        <v>1</v>
      </c>
      <c r="X33" s="20">
        <v>45688</v>
      </c>
      <c r="Z33" s="48">
        <v>1</v>
      </c>
      <c r="AA33">
        <v>2025</v>
      </c>
      <c r="AB33" s="45">
        <v>236298</v>
      </c>
      <c r="AC33" s="45">
        <v>0</v>
      </c>
      <c r="AI33" s="10"/>
      <c r="AK33" s="10"/>
    </row>
    <row r="34" spans="1:37">
      <c r="A34" t="s">
        <v>45</v>
      </c>
      <c r="B34" t="s">
        <v>46</v>
      </c>
      <c r="C34" t="s">
        <v>47</v>
      </c>
      <c r="D34" t="s">
        <v>121</v>
      </c>
      <c r="E34" t="s">
        <v>122</v>
      </c>
      <c r="F34" t="s">
        <v>111</v>
      </c>
      <c r="G34" t="s">
        <v>51</v>
      </c>
      <c r="H34" s="20" t="s">
        <v>79</v>
      </c>
      <c r="I34" t="s">
        <v>53</v>
      </c>
      <c r="J34" t="s">
        <v>80</v>
      </c>
      <c r="L34" t="s">
        <v>81</v>
      </c>
      <c r="M34" t="s">
        <v>56</v>
      </c>
      <c r="N34" t="s">
        <v>57</v>
      </c>
      <c r="O34" s="21" t="s">
        <v>58</v>
      </c>
      <c r="P34" s="21" t="s">
        <v>59</v>
      </c>
      <c r="Q34" s="20" t="s">
        <v>67</v>
      </c>
      <c r="R34" s="21" t="s">
        <v>68</v>
      </c>
      <c r="S34" s="35">
        <v>1</v>
      </c>
      <c r="T34" s="22">
        <v>0</v>
      </c>
      <c r="U34" s="20" t="s">
        <v>62</v>
      </c>
      <c r="V34" s="20">
        <v>45679</v>
      </c>
      <c r="W34" s="21">
        <v>1</v>
      </c>
      <c r="X34" s="20">
        <v>45688</v>
      </c>
      <c r="Z34" s="48">
        <v>1</v>
      </c>
      <c r="AA34">
        <v>2025</v>
      </c>
      <c r="AB34" s="45">
        <v>82959</v>
      </c>
      <c r="AC34" s="45">
        <v>0</v>
      </c>
      <c r="AI34" s="10"/>
      <c r="AK34" s="10"/>
    </row>
    <row r="35" spans="1:37">
      <c r="A35" t="s">
        <v>45</v>
      </c>
      <c r="B35" t="s">
        <v>46</v>
      </c>
      <c r="C35" t="s">
        <v>47</v>
      </c>
      <c r="D35" t="s">
        <v>121</v>
      </c>
      <c r="E35" t="s">
        <v>122</v>
      </c>
      <c r="F35" t="s">
        <v>86</v>
      </c>
      <c r="G35" t="s">
        <v>51</v>
      </c>
      <c r="H35" s="20" t="s">
        <v>79</v>
      </c>
      <c r="I35" t="s">
        <v>53</v>
      </c>
      <c r="J35" t="s">
        <v>80</v>
      </c>
      <c r="L35" t="s">
        <v>81</v>
      </c>
      <c r="M35" t="s">
        <v>56</v>
      </c>
      <c r="N35" t="s">
        <v>57</v>
      </c>
      <c r="O35" s="21" t="s">
        <v>58</v>
      </c>
      <c r="P35" s="21" t="s">
        <v>59</v>
      </c>
      <c r="Q35" s="20" t="s">
        <v>90</v>
      </c>
      <c r="R35" s="21" t="s">
        <v>91</v>
      </c>
      <c r="S35" s="35">
        <v>2</v>
      </c>
      <c r="T35" s="22">
        <v>0</v>
      </c>
      <c r="U35" s="20" t="s">
        <v>62</v>
      </c>
      <c r="V35" s="20">
        <v>45679</v>
      </c>
      <c r="W35" s="21">
        <v>1</v>
      </c>
      <c r="X35" s="20">
        <v>45688</v>
      </c>
      <c r="Z35" s="48">
        <v>1</v>
      </c>
      <c r="AA35">
        <v>2025</v>
      </c>
      <c r="AB35" s="45">
        <v>132065</v>
      </c>
      <c r="AC35" s="45">
        <v>0</v>
      </c>
      <c r="AI35" s="10"/>
      <c r="AK35" s="10"/>
    </row>
    <row r="36" spans="1:37">
      <c r="A36" t="s">
        <v>45</v>
      </c>
      <c r="B36" t="s">
        <v>46</v>
      </c>
      <c r="C36" t="s">
        <v>47</v>
      </c>
      <c r="D36" t="s">
        <v>123</v>
      </c>
      <c r="E36" t="s">
        <v>96</v>
      </c>
      <c r="F36" t="s">
        <v>77</v>
      </c>
      <c r="G36" t="s">
        <v>51</v>
      </c>
      <c r="H36" s="20" t="s">
        <v>52</v>
      </c>
      <c r="I36" t="s">
        <v>53</v>
      </c>
      <c r="J36" t="s">
        <v>54</v>
      </c>
      <c r="L36" t="s">
        <v>55</v>
      </c>
      <c r="M36" t="s">
        <v>97</v>
      </c>
      <c r="N36" t="s">
        <v>98</v>
      </c>
      <c r="O36" s="21" t="s">
        <v>99</v>
      </c>
      <c r="P36" s="21" t="s">
        <v>100</v>
      </c>
      <c r="Q36" s="20" t="s">
        <v>101</v>
      </c>
      <c r="R36" s="21" t="s">
        <v>102</v>
      </c>
      <c r="S36" s="35">
        <v>2</v>
      </c>
      <c r="T36" s="22">
        <v>2</v>
      </c>
      <c r="U36" s="20" t="s">
        <v>103</v>
      </c>
      <c r="V36" s="20">
        <v>45677</v>
      </c>
      <c r="W36" s="21">
        <v>1</v>
      </c>
      <c r="X36" s="20">
        <v>45684</v>
      </c>
      <c r="Y36" s="20">
        <v>45680</v>
      </c>
      <c r="Z36" s="48">
        <v>1</v>
      </c>
      <c r="AA36">
        <v>2025</v>
      </c>
      <c r="AB36" s="45">
        <v>648000</v>
      </c>
      <c r="AC36" s="45">
        <v>648000</v>
      </c>
      <c r="AI36" s="10"/>
      <c r="AK36" s="10"/>
    </row>
    <row r="37" spans="1:37">
      <c r="A37" t="s">
        <v>45</v>
      </c>
      <c r="B37" t="s">
        <v>46</v>
      </c>
      <c r="C37" t="s">
        <v>47</v>
      </c>
      <c r="D37" t="s">
        <v>123</v>
      </c>
      <c r="E37" t="s">
        <v>96</v>
      </c>
      <c r="F37" t="s">
        <v>104</v>
      </c>
      <c r="G37" t="s">
        <v>51</v>
      </c>
      <c r="H37" s="20" t="s">
        <v>52</v>
      </c>
      <c r="I37" t="s">
        <v>53</v>
      </c>
      <c r="J37" t="s">
        <v>54</v>
      </c>
      <c r="L37" t="s">
        <v>55</v>
      </c>
      <c r="M37" t="s">
        <v>97</v>
      </c>
      <c r="N37" t="s">
        <v>98</v>
      </c>
      <c r="O37" s="21" t="s">
        <v>99</v>
      </c>
      <c r="P37" s="21" t="s">
        <v>100</v>
      </c>
      <c r="Q37" s="20" t="s">
        <v>101</v>
      </c>
      <c r="R37" s="21" t="s">
        <v>102</v>
      </c>
      <c r="S37" s="35">
        <v>1</v>
      </c>
      <c r="T37" s="22">
        <v>0</v>
      </c>
      <c r="U37" s="20" t="s">
        <v>103</v>
      </c>
      <c r="V37" s="20">
        <v>45677</v>
      </c>
      <c r="W37" s="21">
        <v>1</v>
      </c>
      <c r="X37" s="20">
        <v>45684</v>
      </c>
      <c r="Z37" s="48">
        <v>1</v>
      </c>
      <c r="AA37">
        <v>2025</v>
      </c>
      <c r="AB37" s="45">
        <v>0</v>
      </c>
      <c r="AC37" s="45">
        <v>0</v>
      </c>
      <c r="AI37" s="10"/>
      <c r="AK37" s="10"/>
    </row>
    <row r="38" spans="1:37">
      <c r="A38" t="s">
        <v>45</v>
      </c>
      <c r="B38" t="s">
        <v>46</v>
      </c>
      <c r="C38" t="s">
        <v>47</v>
      </c>
      <c r="D38" t="s">
        <v>123</v>
      </c>
      <c r="E38" t="s">
        <v>96</v>
      </c>
      <c r="F38" t="s">
        <v>105</v>
      </c>
      <c r="G38" t="s">
        <v>51</v>
      </c>
      <c r="H38" s="20" t="s">
        <v>52</v>
      </c>
      <c r="I38" t="s">
        <v>53</v>
      </c>
      <c r="J38" t="s">
        <v>54</v>
      </c>
      <c r="L38" t="s">
        <v>55</v>
      </c>
      <c r="M38" t="s">
        <v>97</v>
      </c>
      <c r="N38" t="s">
        <v>98</v>
      </c>
      <c r="O38" s="21" t="s">
        <v>99</v>
      </c>
      <c r="P38" s="21" t="s">
        <v>100</v>
      </c>
      <c r="Q38" s="20" t="s">
        <v>101</v>
      </c>
      <c r="R38" s="21" t="s">
        <v>102</v>
      </c>
      <c r="S38" s="35">
        <v>1</v>
      </c>
      <c r="T38" s="22">
        <v>0</v>
      </c>
      <c r="U38" s="20" t="s">
        <v>103</v>
      </c>
      <c r="V38" s="20">
        <v>45677</v>
      </c>
      <c r="W38" s="21">
        <v>1</v>
      </c>
      <c r="X38" s="20">
        <v>45684</v>
      </c>
      <c r="Z38" s="48">
        <v>1</v>
      </c>
      <c r="AA38">
        <v>2025</v>
      </c>
      <c r="AB38" s="45">
        <v>0</v>
      </c>
      <c r="AC38" s="45">
        <v>0</v>
      </c>
      <c r="AI38" s="10"/>
      <c r="AK38" s="10"/>
    </row>
    <row r="39" spans="1:37">
      <c r="A39" t="s">
        <v>45</v>
      </c>
      <c r="B39" t="s">
        <v>46</v>
      </c>
      <c r="C39" t="s">
        <v>47</v>
      </c>
      <c r="D39" t="s">
        <v>120</v>
      </c>
      <c r="E39" t="s">
        <v>49</v>
      </c>
      <c r="F39" t="s">
        <v>77</v>
      </c>
      <c r="G39" t="s">
        <v>51</v>
      </c>
      <c r="H39" s="20" t="s">
        <v>79</v>
      </c>
      <c r="I39" t="s">
        <v>53</v>
      </c>
      <c r="J39" t="s">
        <v>54</v>
      </c>
      <c r="L39" t="s">
        <v>55</v>
      </c>
      <c r="M39" t="s">
        <v>56</v>
      </c>
      <c r="N39" t="s">
        <v>57</v>
      </c>
      <c r="O39" s="21" t="s">
        <v>58</v>
      </c>
      <c r="P39" s="21" t="s">
        <v>59</v>
      </c>
      <c r="Q39" s="20" t="s">
        <v>112</v>
      </c>
      <c r="R39" s="21" t="s">
        <v>113</v>
      </c>
      <c r="S39" s="35">
        <v>1</v>
      </c>
      <c r="T39" s="22">
        <v>0</v>
      </c>
      <c r="U39" s="20" t="s">
        <v>110</v>
      </c>
      <c r="V39" s="20">
        <v>45677</v>
      </c>
      <c r="W39" s="21">
        <v>1</v>
      </c>
      <c r="X39" s="20">
        <v>45684</v>
      </c>
      <c r="Z39" s="48">
        <v>1</v>
      </c>
      <c r="AA39">
        <v>2025</v>
      </c>
      <c r="AB39" s="45">
        <v>150444</v>
      </c>
      <c r="AC39" s="45">
        <v>0</v>
      </c>
      <c r="AI39" s="10"/>
      <c r="AK39" s="10"/>
    </row>
    <row r="40" spans="1:37">
      <c r="A40" t="s">
        <v>45</v>
      </c>
      <c r="B40" t="s">
        <v>46</v>
      </c>
      <c r="C40" t="s">
        <v>47</v>
      </c>
      <c r="D40" t="s">
        <v>120</v>
      </c>
      <c r="E40" t="s">
        <v>49</v>
      </c>
      <c r="F40" t="s">
        <v>111</v>
      </c>
      <c r="G40" t="s">
        <v>51</v>
      </c>
      <c r="H40" s="20" t="s">
        <v>52</v>
      </c>
      <c r="I40" t="s">
        <v>53</v>
      </c>
      <c r="J40" t="s">
        <v>54</v>
      </c>
      <c r="L40" t="s">
        <v>55</v>
      </c>
      <c r="M40" t="s">
        <v>56</v>
      </c>
      <c r="N40" t="s">
        <v>57</v>
      </c>
      <c r="O40" s="21" t="s">
        <v>58</v>
      </c>
      <c r="P40" s="21" t="s">
        <v>59</v>
      </c>
      <c r="Q40" s="20" t="s">
        <v>87</v>
      </c>
      <c r="R40" s="21" t="s">
        <v>88</v>
      </c>
      <c r="S40" s="35">
        <v>25</v>
      </c>
      <c r="T40" s="22">
        <v>3</v>
      </c>
      <c r="U40" s="20" t="s">
        <v>62</v>
      </c>
      <c r="V40" s="20">
        <v>45677</v>
      </c>
      <c r="W40" s="21">
        <v>1</v>
      </c>
      <c r="X40" s="20">
        <v>45684</v>
      </c>
      <c r="Y40" s="20">
        <v>45681</v>
      </c>
      <c r="Z40" s="48">
        <v>1</v>
      </c>
      <c r="AA40">
        <v>2025</v>
      </c>
      <c r="AB40" s="45">
        <v>2086560</v>
      </c>
      <c r="AC40" s="45">
        <v>250387</v>
      </c>
      <c r="AI40" s="10"/>
      <c r="AK40" s="10"/>
    </row>
    <row r="41" spans="1:37">
      <c r="A41" t="s">
        <v>45</v>
      </c>
      <c r="B41" t="s">
        <v>46</v>
      </c>
      <c r="C41" t="s">
        <v>47</v>
      </c>
      <c r="D41" t="s">
        <v>120</v>
      </c>
      <c r="E41" t="s">
        <v>49</v>
      </c>
      <c r="F41" t="s">
        <v>86</v>
      </c>
      <c r="G41" t="s">
        <v>51</v>
      </c>
      <c r="H41" s="20" t="s">
        <v>52</v>
      </c>
      <c r="I41" t="s">
        <v>53</v>
      </c>
      <c r="J41" t="s">
        <v>54</v>
      </c>
      <c r="L41" t="s">
        <v>55</v>
      </c>
      <c r="M41" t="s">
        <v>56</v>
      </c>
      <c r="N41" t="s">
        <v>57</v>
      </c>
      <c r="O41" s="21" t="s">
        <v>58</v>
      </c>
      <c r="P41" s="21" t="s">
        <v>59</v>
      </c>
      <c r="Q41" s="20" t="s">
        <v>90</v>
      </c>
      <c r="R41" s="21" t="s">
        <v>91</v>
      </c>
      <c r="S41" s="35">
        <v>32</v>
      </c>
      <c r="T41" s="22">
        <v>0</v>
      </c>
      <c r="U41" s="20" t="s">
        <v>62</v>
      </c>
      <c r="V41" s="20">
        <v>45677</v>
      </c>
      <c r="W41" s="21">
        <v>1</v>
      </c>
      <c r="X41" s="20">
        <v>45684</v>
      </c>
      <c r="Z41" s="48">
        <v>1</v>
      </c>
      <c r="AA41">
        <v>2025</v>
      </c>
      <c r="AB41" s="45">
        <v>2113044</v>
      </c>
      <c r="AC41" s="45">
        <v>0</v>
      </c>
      <c r="AI41" s="10"/>
      <c r="AK41" s="10"/>
    </row>
    <row r="42" spans="1:37">
      <c r="A42" t="s">
        <v>45</v>
      </c>
      <c r="B42" t="s">
        <v>46</v>
      </c>
      <c r="C42" t="s">
        <v>47</v>
      </c>
      <c r="D42" t="s">
        <v>120</v>
      </c>
      <c r="E42" t="s">
        <v>49</v>
      </c>
      <c r="F42" t="s">
        <v>89</v>
      </c>
      <c r="G42" t="s">
        <v>51</v>
      </c>
      <c r="H42" s="20" t="s">
        <v>52</v>
      </c>
      <c r="I42" t="s">
        <v>53</v>
      </c>
      <c r="J42" t="s">
        <v>54</v>
      </c>
      <c r="L42" t="s">
        <v>55</v>
      </c>
      <c r="M42" t="s">
        <v>56</v>
      </c>
      <c r="N42" t="s">
        <v>57</v>
      </c>
      <c r="O42" s="21" t="s">
        <v>58</v>
      </c>
      <c r="P42" s="21" t="s">
        <v>59</v>
      </c>
      <c r="Q42" s="20" t="s">
        <v>93</v>
      </c>
      <c r="R42" s="21" t="s">
        <v>94</v>
      </c>
      <c r="S42" s="35">
        <v>14</v>
      </c>
      <c r="T42" s="22">
        <v>0</v>
      </c>
      <c r="U42" s="20" t="s">
        <v>62</v>
      </c>
      <c r="V42" s="20">
        <v>45677</v>
      </c>
      <c r="W42" s="21">
        <v>1</v>
      </c>
      <c r="X42" s="20">
        <v>45684</v>
      </c>
      <c r="Z42" s="48">
        <v>1</v>
      </c>
      <c r="AA42">
        <v>2025</v>
      </c>
      <c r="AB42" s="45">
        <v>1200192</v>
      </c>
      <c r="AC42" s="45">
        <v>0</v>
      </c>
      <c r="AI42" s="10"/>
      <c r="AK42" s="10"/>
    </row>
    <row r="43" spans="1:37">
      <c r="A43" t="s">
        <v>45</v>
      </c>
      <c r="B43" t="s">
        <v>46</v>
      </c>
      <c r="C43" t="s">
        <v>47</v>
      </c>
      <c r="D43" t="s">
        <v>120</v>
      </c>
      <c r="E43" t="s">
        <v>49</v>
      </c>
      <c r="F43" t="s">
        <v>92</v>
      </c>
      <c r="G43" t="s">
        <v>51</v>
      </c>
      <c r="H43" s="20" t="s">
        <v>52</v>
      </c>
      <c r="I43" t="s">
        <v>53</v>
      </c>
      <c r="J43" t="s">
        <v>54</v>
      </c>
      <c r="L43" t="s">
        <v>55</v>
      </c>
      <c r="M43" t="s">
        <v>56</v>
      </c>
      <c r="N43" t="s">
        <v>57</v>
      </c>
      <c r="O43" s="21" t="s">
        <v>58</v>
      </c>
      <c r="P43" s="21" t="s">
        <v>59</v>
      </c>
      <c r="Q43" s="20" t="s">
        <v>60</v>
      </c>
      <c r="R43" s="21" t="s">
        <v>61</v>
      </c>
      <c r="S43" s="35">
        <v>36</v>
      </c>
      <c r="T43" s="22">
        <v>0</v>
      </c>
      <c r="U43" s="20" t="s">
        <v>62</v>
      </c>
      <c r="V43" s="20">
        <v>45677</v>
      </c>
      <c r="W43" s="21">
        <v>1</v>
      </c>
      <c r="X43" s="20">
        <v>45684</v>
      </c>
      <c r="Z43" s="48">
        <v>1</v>
      </c>
      <c r="AA43">
        <v>2025</v>
      </c>
      <c r="AB43" s="45">
        <v>2126684</v>
      </c>
      <c r="AC43" s="45">
        <v>0</v>
      </c>
      <c r="AI43" s="10"/>
      <c r="AK43" s="10"/>
    </row>
    <row r="44" spans="1:37">
      <c r="A44" t="s">
        <v>45</v>
      </c>
      <c r="B44" t="s">
        <v>46</v>
      </c>
      <c r="C44" t="s">
        <v>47</v>
      </c>
      <c r="D44" t="s">
        <v>120</v>
      </c>
      <c r="E44" t="s">
        <v>49</v>
      </c>
      <c r="F44" t="s">
        <v>50</v>
      </c>
      <c r="G44" t="s">
        <v>51</v>
      </c>
      <c r="H44" s="20" t="s">
        <v>52</v>
      </c>
      <c r="I44" t="s">
        <v>53</v>
      </c>
      <c r="J44" t="s">
        <v>54</v>
      </c>
      <c r="L44" t="s">
        <v>55</v>
      </c>
      <c r="M44" t="s">
        <v>56</v>
      </c>
      <c r="N44" t="s">
        <v>57</v>
      </c>
      <c r="O44" s="21" t="s">
        <v>58</v>
      </c>
      <c r="P44" s="21" t="s">
        <v>59</v>
      </c>
      <c r="Q44" s="20" t="s">
        <v>64</v>
      </c>
      <c r="R44" s="21" t="s">
        <v>65</v>
      </c>
      <c r="S44" s="35">
        <v>18</v>
      </c>
      <c r="T44" s="22">
        <v>0</v>
      </c>
      <c r="U44" s="20" t="s">
        <v>62</v>
      </c>
      <c r="V44" s="20">
        <v>45677</v>
      </c>
      <c r="W44" s="21">
        <v>1</v>
      </c>
      <c r="X44" s="20">
        <v>45684</v>
      </c>
      <c r="Z44" s="48">
        <v>1</v>
      </c>
      <c r="AA44">
        <v>2025</v>
      </c>
      <c r="AB44" s="45">
        <v>1103328</v>
      </c>
      <c r="AC44" s="45">
        <v>0</v>
      </c>
      <c r="AI44" s="10"/>
      <c r="AK44" s="10"/>
    </row>
    <row r="45" spans="1:37">
      <c r="A45" t="s">
        <v>45</v>
      </c>
      <c r="B45" t="s">
        <v>46</v>
      </c>
      <c r="C45" t="s">
        <v>47</v>
      </c>
      <c r="D45" t="s">
        <v>120</v>
      </c>
      <c r="E45" t="s">
        <v>49</v>
      </c>
      <c r="F45" t="s">
        <v>63</v>
      </c>
      <c r="G45" t="s">
        <v>51</v>
      </c>
      <c r="H45" s="20" t="s">
        <v>52</v>
      </c>
      <c r="I45" t="s">
        <v>53</v>
      </c>
      <c r="J45" t="s">
        <v>54</v>
      </c>
      <c r="L45" t="s">
        <v>55</v>
      </c>
      <c r="M45" t="s">
        <v>56</v>
      </c>
      <c r="N45" t="s">
        <v>57</v>
      </c>
      <c r="O45" s="21" t="s">
        <v>58</v>
      </c>
      <c r="P45" s="21" t="s">
        <v>59</v>
      </c>
      <c r="Q45" s="20" t="s">
        <v>67</v>
      </c>
      <c r="R45" s="21" t="s">
        <v>68</v>
      </c>
      <c r="S45" s="35">
        <v>4</v>
      </c>
      <c r="T45" s="22">
        <v>0</v>
      </c>
      <c r="U45" s="20" t="s">
        <v>62</v>
      </c>
      <c r="V45" s="20">
        <v>45677</v>
      </c>
      <c r="W45" s="21">
        <v>1</v>
      </c>
      <c r="X45" s="20">
        <v>45684</v>
      </c>
      <c r="Z45" s="48">
        <v>1</v>
      </c>
      <c r="AA45">
        <v>2025</v>
      </c>
      <c r="AB45" s="45">
        <v>331837</v>
      </c>
      <c r="AC45" s="45">
        <v>0</v>
      </c>
      <c r="AI45" s="10"/>
      <c r="AK45" s="10"/>
    </row>
    <row r="46" spans="1:37">
      <c r="A46" t="s">
        <v>45</v>
      </c>
      <c r="B46" t="s">
        <v>46</v>
      </c>
      <c r="C46" t="s">
        <v>47</v>
      </c>
      <c r="D46" t="s">
        <v>124</v>
      </c>
      <c r="E46" t="s">
        <v>49</v>
      </c>
      <c r="F46" t="s">
        <v>72</v>
      </c>
      <c r="G46" t="s">
        <v>51</v>
      </c>
      <c r="H46" s="20" t="s">
        <v>52</v>
      </c>
      <c r="I46" t="s">
        <v>53</v>
      </c>
      <c r="J46" t="s">
        <v>54</v>
      </c>
      <c r="L46" t="s">
        <v>55</v>
      </c>
      <c r="M46" t="s">
        <v>56</v>
      </c>
      <c r="N46" t="s">
        <v>57</v>
      </c>
      <c r="O46" s="21" t="s">
        <v>58</v>
      </c>
      <c r="P46" s="21" t="s">
        <v>59</v>
      </c>
      <c r="Q46" s="20" t="s">
        <v>125</v>
      </c>
      <c r="R46" s="21" t="s">
        <v>126</v>
      </c>
      <c r="S46" s="35">
        <v>2</v>
      </c>
      <c r="T46" s="22">
        <v>2</v>
      </c>
      <c r="U46" s="20" t="s">
        <v>62</v>
      </c>
      <c r="V46" s="20">
        <v>45684</v>
      </c>
      <c r="W46" s="21">
        <v>1</v>
      </c>
      <c r="X46" s="20">
        <v>45691</v>
      </c>
      <c r="Y46" s="20">
        <v>45691</v>
      </c>
      <c r="Z46" s="48">
        <v>2</v>
      </c>
      <c r="AA46">
        <v>2025</v>
      </c>
      <c r="AB46" s="45">
        <v>229896</v>
      </c>
      <c r="AC46" s="45">
        <v>229896</v>
      </c>
      <c r="AI46" s="10"/>
      <c r="AK46" s="10"/>
    </row>
    <row r="47" spans="1:37">
      <c r="A47" t="s">
        <v>45</v>
      </c>
      <c r="B47" t="s">
        <v>46</v>
      </c>
      <c r="C47" t="s">
        <v>47</v>
      </c>
      <c r="D47" t="s">
        <v>127</v>
      </c>
      <c r="E47" t="s">
        <v>96</v>
      </c>
      <c r="F47" t="s">
        <v>77</v>
      </c>
      <c r="G47" t="s">
        <v>51</v>
      </c>
      <c r="H47" s="20" t="s">
        <v>52</v>
      </c>
      <c r="I47" t="s">
        <v>53</v>
      </c>
      <c r="J47" t="s">
        <v>54</v>
      </c>
      <c r="L47" t="s">
        <v>55</v>
      </c>
      <c r="M47" t="s">
        <v>97</v>
      </c>
      <c r="N47" t="s">
        <v>98</v>
      </c>
      <c r="O47" s="21" t="s">
        <v>99</v>
      </c>
      <c r="P47" s="21" t="s">
        <v>100</v>
      </c>
      <c r="Q47" s="20" t="s">
        <v>128</v>
      </c>
      <c r="R47" s="21" t="s">
        <v>129</v>
      </c>
      <c r="S47" s="35">
        <v>2</v>
      </c>
      <c r="T47" s="22">
        <v>2</v>
      </c>
      <c r="U47" s="20" t="s">
        <v>103</v>
      </c>
      <c r="V47" s="20">
        <v>45687</v>
      </c>
      <c r="W47" s="21">
        <v>1</v>
      </c>
      <c r="X47" s="20">
        <v>45694</v>
      </c>
      <c r="Y47" s="20">
        <v>45694</v>
      </c>
      <c r="Z47" s="48">
        <v>2</v>
      </c>
      <c r="AA47">
        <v>2025</v>
      </c>
      <c r="AB47" s="45">
        <v>907200</v>
      </c>
      <c r="AC47" s="45">
        <v>907200</v>
      </c>
      <c r="AI47" s="10"/>
      <c r="AK47" s="10"/>
    </row>
    <row r="48" spans="1:37">
      <c r="A48" t="s">
        <v>45</v>
      </c>
      <c r="B48" t="s">
        <v>46</v>
      </c>
      <c r="C48" t="s">
        <v>47</v>
      </c>
      <c r="D48" t="s">
        <v>127</v>
      </c>
      <c r="E48" t="s">
        <v>96</v>
      </c>
      <c r="F48" t="s">
        <v>104</v>
      </c>
      <c r="G48" t="s">
        <v>51</v>
      </c>
      <c r="H48" s="20" t="s">
        <v>52</v>
      </c>
      <c r="I48" t="s">
        <v>53</v>
      </c>
      <c r="J48" t="s">
        <v>54</v>
      </c>
      <c r="L48" t="s">
        <v>55</v>
      </c>
      <c r="M48" t="s">
        <v>97</v>
      </c>
      <c r="N48" t="s">
        <v>98</v>
      </c>
      <c r="O48" s="21" t="s">
        <v>99</v>
      </c>
      <c r="P48" s="21" t="s">
        <v>100</v>
      </c>
      <c r="Q48" s="20" t="s">
        <v>128</v>
      </c>
      <c r="R48" s="21" t="s">
        <v>129</v>
      </c>
      <c r="S48" s="35">
        <v>2</v>
      </c>
      <c r="T48" s="22">
        <v>0</v>
      </c>
      <c r="U48" s="20" t="s">
        <v>103</v>
      </c>
      <c r="V48" s="20">
        <v>45687</v>
      </c>
      <c r="W48" s="21">
        <v>1</v>
      </c>
      <c r="X48" s="20">
        <v>45694</v>
      </c>
      <c r="Z48" s="48">
        <v>2</v>
      </c>
      <c r="AA48">
        <v>2025</v>
      </c>
      <c r="AB48" s="45">
        <v>0</v>
      </c>
      <c r="AC48" s="45">
        <v>0</v>
      </c>
      <c r="AI48" s="10"/>
      <c r="AK48" s="10"/>
    </row>
    <row r="49" spans="1:37">
      <c r="A49" t="s">
        <v>45</v>
      </c>
      <c r="B49" t="s">
        <v>46</v>
      </c>
      <c r="C49" t="s">
        <v>47</v>
      </c>
      <c r="D49" t="s">
        <v>130</v>
      </c>
      <c r="E49" t="s">
        <v>96</v>
      </c>
      <c r="F49" t="s">
        <v>77</v>
      </c>
      <c r="G49" t="s">
        <v>51</v>
      </c>
      <c r="H49" s="20" t="s">
        <v>52</v>
      </c>
      <c r="I49" t="s">
        <v>53</v>
      </c>
      <c r="J49" t="s">
        <v>54</v>
      </c>
      <c r="L49" t="s">
        <v>55</v>
      </c>
      <c r="M49" t="s">
        <v>97</v>
      </c>
      <c r="N49" t="s">
        <v>98</v>
      </c>
      <c r="O49" s="21" t="s">
        <v>99</v>
      </c>
      <c r="P49" s="21" t="s">
        <v>100</v>
      </c>
      <c r="Q49" s="20" t="s">
        <v>101</v>
      </c>
      <c r="R49" s="21" t="s">
        <v>102</v>
      </c>
      <c r="S49" s="35">
        <v>2</v>
      </c>
      <c r="T49" s="22">
        <v>2</v>
      </c>
      <c r="U49" s="20" t="s">
        <v>103</v>
      </c>
      <c r="V49" s="20">
        <v>45684</v>
      </c>
      <c r="W49" s="21">
        <v>1</v>
      </c>
      <c r="X49" s="20">
        <v>45691</v>
      </c>
      <c r="Y49" s="20">
        <v>45692</v>
      </c>
      <c r="Z49" s="48">
        <v>2</v>
      </c>
      <c r="AA49">
        <v>2025</v>
      </c>
      <c r="AB49" s="45">
        <v>648000</v>
      </c>
      <c r="AC49" s="45">
        <v>648000</v>
      </c>
      <c r="AI49" s="10"/>
      <c r="AK49" s="10"/>
    </row>
    <row r="50" spans="1:37">
      <c r="A50" t="s">
        <v>45</v>
      </c>
      <c r="B50" t="s">
        <v>46</v>
      </c>
      <c r="C50" t="s">
        <v>47</v>
      </c>
      <c r="D50" t="s">
        <v>130</v>
      </c>
      <c r="E50" t="s">
        <v>96</v>
      </c>
      <c r="F50" t="s">
        <v>104</v>
      </c>
      <c r="G50" t="s">
        <v>51</v>
      </c>
      <c r="H50" s="20" t="s">
        <v>52</v>
      </c>
      <c r="I50" t="s">
        <v>53</v>
      </c>
      <c r="J50" t="s">
        <v>54</v>
      </c>
      <c r="L50" t="s">
        <v>55</v>
      </c>
      <c r="M50" t="s">
        <v>97</v>
      </c>
      <c r="N50" t="s">
        <v>98</v>
      </c>
      <c r="O50" s="21" t="s">
        <v>99</v>
      </c>
      <c r="P50" s="21" t="s">
        <v>100</v>
      </c>
      <c r="Q50" s="20" t="s">
        <v>101</v>
      </c>
      <c r="R50" s="21" t="s">
        <v>102</v>
      </c>
      <c r="S50" s="35">
        <v>1</v>
      </c>
      <c r="T50" s="22">
        <v>0</v>
      </c>
      <c r="U50" s="20" t="s">
        <v>103</v>
      </c>
      <c r="V50" s="20">
        <v>45684</v>
      </c>
      <c r="W50" s="21">
        <v>1</v>
      </c>
      <c r="X50" s="20">
        <v>45691</v>
      </c>
      <c r="Z50" s="48">
        <v>2</v>
      </c>
      <c r="AA50">
        <v>2025</v>
      </c>
      <c r="AB50" s="45">
        <v>0</v>
      </c>
      <c r="AC50" s="45">
        <v>0</v>
      </c>
      <c r="AI50" s="10"/>
      <c r="AK50" s="10"/>
    </row>
    <row r="51" spans="1:37">
      <c r="A51" t="s">
        <v>45</v>
      </c>
      <c r="B51" t="s">
        <v>46</v>
      </c>
      <c r="C51" t="s">
        <v>47</v>
      </c>
      <c r="D51" t="s">
        <v>130</v>
      </c>
      <c r="E51" t="s">
        <v>96</v>
      </c>
      <c r="F51" t="s">
        <v>105</v>
      </c>
      <c r="G51" t="s">
        <v>51</v>
      </c>
      <c r="H51" s="20" t="s">
        <v>52</v>
      </c>
      <c r="I51" t="s">
        <v>53</v>
      </c>
      <c r="J51" t="s">
        <v>54</v>
      </c>
      <c r="L51" t="s">
        <v>55</v>
      </c>
      <c r="M51" t="s">
        <v>97</v>
      </c>
      <c r="N51" t="s">
        <v>98</v>
      </c>
      <c r="O51" s="21" t="s">
        <v>99</v>
      </c>
      <c r="P51" s="21" t="s">
        <v>100</v>
      </c>
      <c r="Q51" s="20" t="s">
        <v>101</v>
      </c>
      <c r="R51" s="21" t="s">
        <v>102</v>
      </c>
      <c r="S51" s="35">
        <v>1</v>
      </c>
      <c r="T51" s="22">
        <v>0</v>
      </c>
      <c r="U51" s="20" t="s">
        <v>103</v>
      </c>
      <c r="V51" s="20">
        <v>45684</v>
      </c>
      <c r="W51" s="21">
        <v>1</v>
      </c>
      <c r="X51" s="20">
        <v>45691</v>
      </c>
      <c r="Z51" s="48">
        <v>2</v>
      </c>
      <c r="AA51">
        <v>2025</v>
      </c>
      <c r="AB51" s="45">
        <v>0</v>
      </c>
      <c r="AC51" s="45">
        <v>0</v>
      </c>
      <c r="AI51" s="10"/>
      <c r="AK51" s="10"/>
    </row>
    <row r="52" spans="1:37">
      <c r="A52" t="s">
        <v>45</v>
      </c>
      <c r="B52" t="s">
        <v>46</v>
      </c>
      <c r="C52" t="s">
        <v>47</v>
      </c>
      <c r="D52" t="s">
        <v>124</v>
      </c>
      <c r="E52" t="s">
        <v>49</v>
      </c>
      <c r="F52" t="s">
        <v>77</v>
      </c>
      <c r="G52" t="s">
        <v>51</v>
      </c>
      <c r="H52" s="20" t="s">
        <v>79</v>
      </c>
      <c r="I52" t="s">
        <v>53</v>
      </c>
      <c r="J52" t="s">
        <v>54</v>
      </c>
      <c r="L52" t="s">
        <v>55</v>
      </c>
      <c r="M52" t="s">
        <v>56</v>
      </c>
      <c r="N52" t="s">
        <v>57</v>
      </c>
      <c r="O52" s="21" t="s">
        <v>58</v>
      </c>
      <c r="P52" s="21" t="s">
        <v>59</v>
      </c>
      <c r="Q52" s="20" t="s">
        <v>112</v>
      </c>
      <c r="R52" s="21" t="s">
        <v>113</v>
      </c>
      <c r="S52" s="35">
        <v>2</v>
      </c>
      <c r="T52" s="22">
        <v>0</v>
      </c>
      <c r="U52" s="20" t="s">
        <v>110</v>
      </c>
      <c r="V52" s="20">
        <v>45684</v>
      </c>
      <c r="W52" s="21">
        <v>1</v>
      </c>
      <c r="X52" s="20">
        <v>45691</v>
      </c>
      <c r="Z52" s="48">
        <v>2</v>
      </c>
      <c r="AA52">
        <v>2025</v>
      </c>
      <c r="AB52" s="45">
        <v>300888</v>
      </c>
      <c r="AC52" s="45">
        <v>0</v>
      </c>
      <c r="AI52" s="10"/>
      <c r="AK52" s="10"/>
    </row>
    <row r="53" spans="1:37">
      <c r="A53" t="s">
        <v>45</v>
      </c>
      <c r="B53" t="s">
        <v>46</v>
      </c>
      <c r="C53" t="s">
        <v>47</v>
      </c>
      <c r="D53" t="s">
        <v>131</v>
      </c>
      <c r="E53" t="s">
        <v>76</v>
      </c>
      <c r="F53" t="s">
        <v>111</v>
      </c>
      <c r="G53" t="s">
        <v>78</v>
      </c>
      <c r="H53" s="20" t="s">
        <v>52</v>
      </c>
      <c r="I53" t="s">
        <v>53</v>
      </c>
      <c r="J53" t="s">
        <v>117</v>
      </c>
      <c r="L53" t="s">
        <v>81</v>
      </c>
      <c r="M53" t="s">
        <v>56</v>
      </c>
      <c r="N53" t="s">
        <v>57</v>
      </c>
      <c r="O53" s="21" t="s">
        <v>82</v>
      </c>
      <c r="P53" s="21" t="s">
        <v>59</v>
      </c>
      <c r="Q53" s="20" t="s">
        <v>132</v>
      </c>
      <c r="R53" s="21" t="s">
        <v>133</v>
      </c>
      <c r="S53" s="35">
        <v>72</v>
      </c>
      <c r="T53" s="22">
        <v>72</v>
      </c>
      <c r="U53" s="20" t="s">
        <v>85</v>
      </c>
      <c r="V53" s="20">
        <v>45673</v>
      </c>
      <c r="W53" s="21">
        <v>1</v>
      </c>
      <c r="X53" s="20">
        <v>45763</v>
      </c>
      <c r="Y53" s="20">
        <v>45700</v>
      </c>
      <c r="Z53" s="48">
        <v>2</v>
      </c>
      <c r="AA53">
        <v>2025</v>
      </c>
      <c r="AB53" s="45">
        <v>934776</v>
      </c>
      <c r="AC53" s="45">
        <v>934776</v>
      </c>
      <c r="AI53" s="10"/>
      <c r="AK53" s="10"/>
    </row>
    <row r="54" spans="1:37">
      <c r="A54" t="s">
        <v>45</v>
      </c>
      <c r="B54" t="s">
        <v>46</v>
      </c>
      <c r="C54" t="s">
        <v>47</v>
      </c>
      <c r="D54" t="s">
        <v>124</v>
      </c>
      <c r="E54" t="s">
        <v>49</v>
      </c>
      <c r="F54" t="s">
        <v>111</v>
      </c>
      <c r="G54" t="s">
        <v>51</v>
      </c>
      <c r="H54" s="20" t="s">
        <v>52</v>
      </c>
      <c r="I54" t="s">
        <v>53</v>
      </c>
      <c r="J54" t="s">
        <v>54</v>
      </c>
      <c r="L54" t="s">
        <v>55</v>
      </c>
      <c r="M54" t="s">
        <v>56</v>
      </c>
      <c r="N54" t="s">
        <v>57</v>
      </c>
      <c r="O54" s="21" t="s">
        <v>58</v>
      </c>
      <c r="P54" s="21" t="s">
        <v>59</v>
      </c>
      <c r="Q54" s="20" t="s">
        <v>87</v>
      </c>
      <c r="R54" s="21" t="s">
        <v>88</v>
      </c>
      <c r="S54" s="35">
        <v>51</v>
      </c>
      <c r="T54" s="22">
        <v>30</v>
      </c>
      <c r="U54" s="20" t="s">
        <v>62</v>
      </c>
      <c r="V54" s="20">
        <v>45684</v>
      </c>
      <c r="W54" s="21">
        <v>1</v>
      </c>
      <c r="X54" s="20">
        <v>45691</v>
      </c>
      <c r="Y54" s="20">
        <v>45691</v>
      </c>
      <c r="Z54" s="48">
        <v>2</v>
      </c>
      <c r="AA54">
        <v>2025</v>
      </c>
      <c r="AB54" s="45">
        <v>4256582</v>
      </c>
      <c r="AC54" s="45">
        <v>2503872</v>
      </c>
      <c r="AI54" s="10"/>
      <c r="AK54" s="10"/>
    </row>
    <row r="55" spans="1:37">
      <c r="A55" t="s">
        <v>45</v>
      </c>
      <c r="B55" t="s">
        <v>46</v>
      </c>
      <c r="C55" t="s">
        <v>47</v>
      </c>
      <c r="D55" t="s">
        <v>124</v>
      </c>
      <c r="E55" t="s">
        <v>49</v>
      </c>
      <c r="F55" t="s">
        <v>86</v>
      </c>
      <c r="G55" t="s">
        <v>51</v>
      </c>
      <c r="H55" s="20" t="s">
        <v>52</v>
      </c>
      <c r="I55" t="s">
        <v>53</v>
      </c>
      <c r="J55" t="s">
        <v>54</v>
      </c>
      <c r="L55" t="s">
        <v>55</v>
      </c>
      <c r="M55" t="s">
        <v>56</v>
      </c>
      <c r="N55" t="s">
        <v>57</v>
      </c>
      <c r="O55" s="21" t="s">
        <v>58</v>
      </c>
      <c r="P55" s="21" t="s">
        <v>59</v>
      </c>
      <c r="Q55" s="20" t="s">
        <v>90</v>
      </c>
      <c r="R55" s="21" t="s">
        <v>91</v>
      </c>
      <c r="S55" s="35">
        <v>46</v>
      </c>
      <c r="T55" s="22">
        <v>29</v>
      </c>
      <c r="U55" s="20" t="s">
        <v>62</v>
      </c>
      <c r="V55" s="20">
        <v>45684</v>
      </c>
      <c r="W55" s="21">
        <v>1</v>
      </c>
      <c r="X55" s="20">
        <v>45691</v>
      </c>
      <c r="Y55" s="20">
        <v>45691</v>
      </c>
      <c r="Z55" s="48">
        <v>2</v>
      </c>
      <c r="AA55">
        <v>2025</v>
      </c>
      <c r="AB55" s="45">
        <v>3037501</v>
      </c>
      <c r="AC55" s="45">
        <v>1914946</v>
      </c>
      <c r="AI55" s="10"/>
      <c r="AK55" s="10"/>
    </row>
    <row r="56" spans="1:37">
      <c r="A56" t="s">
        <v>45</v>
      </c>
      <c r="B56" t="s">
        <v>46</v>
      </c>
      <c r="C56" t="s">
        <v>47</v>
      </c>
      <c r="D56" t="s">
        <v>124</v>
      </c>
      <c r="E56" t="s">
        <v>49</v>
      </c>
      <c r="F56" t="s">
        <v>89</v>
      </c>
      <c r="G56" t="s">
        <v>51</v>
      </c>
      <c r="H56" s="20" t="s">
        <v>52</v>
      </c>
      <c r="I56" t="s">
        <v>53</v>
      </c>
      <c r="J56" t="s">
        <v>54</v>
      </c>
      <c r="L56" t="s">
        <v>55</v>
      </c>
      <c r="M56" t="s">
        <v>56</v>
      </c>
      <c r="N56" t="s">
        <v>57</v>
      </c>
      <c r="O56" s="21" t="s">
        <v>58</v>
      </c>
      <c r="P56" s="21" t="s">
        <v>59</v>
      </c>
      <c r="Q56" s="20" t="s">
        <v>93</v>
      </c>
      <c r="R56" s="21" t="s">
        <v>94</v>
      </c>
      <c r="S56" s="35">
        <v>42</v>
      </c>
      <c r="T56" s="22">
        <v>14</v>
      </c>
      <c r="U56" s="20" t="s">
        <v>62</v>
      </c>
      <c r="V56" s="20">
        <v>45684</v>
      </c>
      <c r="W56" s="21">
        <v>1</v>
      </c>
      <c r="X56" s="20">
        <v>45691</v>
      </c>
      <c r="Y56" s="20">
        <v>45691</v>
      </c>
      <c r="Z56" s="48">
        <v>2</v>
      </c>
      <c r="AA56">
        <v>2025</v>
      </c>
      <c r="AB56" s="45">
        <v>3600576</v>
      </c>
      <c r="AC56" s="45">
        <v>1200192</v>
      </c>
      <c r="AI56" s="10"/>
      <c r="AK56" s="10"/>
    </row>
    <row r="57" spans="1:37">
      <c r="A57" t="s">
        <v>45</v>
      </c>
      <c r="B57" t="s">
        <v>46</v>
      </c>
      <c r="C57" t="s">
        <v>47</v>
      </c>
      <c r="D57" t="s">
        <v>124</v>
      </c>
      <c r="E57" t="s">
        <v>49</v>
      </c>
      <c r="F57" t="s">
        <v>92</v>
      </c>
      <c r="G57" t="s">
        <v>51</v>
      </c>
      <c r="H57" s="20" t="s">
        <v>52</v>
      </c>
      <c r="I57" t="s">
        <v>53</v>
      </c>
      <c r="J57" t="s">
        <v>54</v>
      </c>
      <c r="L57" t="s">
        <v>55</v>
      </c>
      <c r="M57" t="s">
        <v>56</v>
      </c>
      <c r="N57" t="s">
        <v>57</v>
      </c>
      <c r="O57" s="21" t="s">
        <v>58</v>
      </c>
      <c r="P57" s="21" t="s">
        <v>59</v>
      </c>
      <c r="Q57" s="20" t="s">
        <v>60</v>
      </c>
      <c r="R57" s="21" t="s">
        <v>61</v>
      </c>
      <c r="S57" s="35">
        <v>71</v>
      </c>
      <c r="T57" s="22">
        <v>58</v>
      </c>
      <c r="U57" s="20" t="s">
        <v>62</v>
      </c>
      <c r="V57" s="20">
        <v>45684</v>
      </c>
      <c r="W57" s="21">
        <v>1</v>
      </c>
      <c r="X57" s="20">
        <v>45691</v>
      </c>
      <c r="Y57" s="20">
        <v>45691</v>
      </c>
      <c r="Z57" s="48">
        <v>2</v>
      </c>
      <c r="AA57">
        <v>2025</v>
      </c>
      <c r="AB57" s="45">
        <v>4194294</v>
      </c>
      <c r="AC57" s="45">
        <v>3426325</v>
      </c>
      <c r="AI57" s="10"/>
      <c r="AK57" s="10"/>
    </row>
    <row r="58" spans="1:37">
      <c r="A58" t="s">
        <v>45</v>
      </c>
      <c r="B58" t="s">
        <v>46</v>
      </c>
      <c r="C58" t="s">
        <v>47</v>
      </c>
      <c r="D58" t="s">
        <v>124</v>
      </c>
      <c r="E58" t="s">
        <v>49</v>
      </c>
      <c r="F58" t="s">
        <v>50</v>
      </c>
      <c r="G58" t="s">
        <v>51</v>
      </c>
      <c r="H58" s="20" t="s">
        <v>52</v>
      </c>
      <c r="I58" t="s">
        <v>53</v>
      </c>
      <c r="J58" t="s">
        <v>54</v>
      </c>
      <c r="L58" t="s">
        <v>55</v>
      </c>
      <c r="M58" t="s">
        <v>56</v>
      </c>
      <c r="N58" t="s">
        <v>57</v>
      </c>
      <c r="O58" s="21" t="s">
        <v>58</v>
      </c>
      <c r="P58" s="21" t="s">
        <v>59</v>
      </c>
      <c r="Q58" s="20" t="s">
        <v>64</v>
      </c>
      <c r="R58" s="21" t="s">
        <v>65</v>
      </c>
      <c r="S58" s="35">
        <v>41</v>
      </c>
      <c r="T58" s="22">
        <v>24</v>
      </c>
      <c r="U58" s="20" t="s">
        <v>62</v>
      </c>
      <c r="V58" s="20">
        <v>45684</v>
      </c>
      <c r="W58" s="21">
        <v>1</v>
      </c>
      <c r="X58" s="20">
        <v>45691</v>
      </c>
      <c r="Y58" s="20">
        <v>45691</v>
      </c>
      <c r="Z58" s="48">
        <v>2</v>
      </c>
      <c r="AA58">
        <v>2025</v>
      </c>
      <c r="AB58" s="45">
        <v>2513136</v>
      </c>
      <c r="AC58" s="45">
        <v>1471104</v>
      </c>
      <c r="AI58" s="10"/>
      <c r="AK58" s="10"/>
    </row>
    <row r="59" spans="1:37">
      <c r="A59" t="s">
        <v>45</v>
      </c>
      <c r="B59" t="s">
        <v>46</v>
      </c>
      <c r="C59" t="s">
        <v>47</v>
      </c>
      <c r="D59" t="s">
        <v>124</v>
      </c>
      <c r="E59" t="s">
        <v>49</v>
      </c>
      <c r="F59" t="s">
        <v>63</v>
      </c>
      <c r="G59" t="s">
        <v>51</v>
      </c>
      <c r="H59" s="20" t="s">
        <v>52</v>
      </c>
      <c r="I59" t="s">
        <v>53</v>
      </c>
      <c r="J59" t="s">
        <v>54</v>
      </c>
      <c r="L59" t="s">
        <v>55</v>
      </c>
      <c r="M59" t="s">
        <v>56</v>
      </c>
      <c r="N59" t="s">
        <v>57</v>
      </c>
      <c r="O59" s="21" t="s">
        <v>58</v>
      </c>
      <c r="P59" s="21" t="s">
        <v>59</v>
      </c>
      <c r="Q59" s="20" t="s">
        <v>67</v>
      </c>
      <c r="R59" s="21" t="s">
        <v>68</v>
      </c>
      <c r="S59" s="35">
        <v>7</v>
      </c>
      <c r="T59" s="22">
        <v>7</v>
      </c>
      <c r="U59" s="20" t="s">
        <v>62</v>
      </c>
      <c r="V59" s="20">
        <v>45684</v>
      </c>
      <c r="W59" s="21">
        <v>1</v>
      </c>
      <c r="X59" s="20">
        <v>45691</v>
      </c>
      <c r="Y59" s="20">
        <v>45691</v>
      </c>
      <c r="Z59" s="48">
        <v>2</v>
      </c>
      <c r="AA59">
        <v>2025</v>
      </c>
      <c r="AB59" s="45">
        <v>580716</v>
      </c>
      <c r="AC59" s="45">
        <v>580716</v>
      </c>
      <c r="AI59" s="10"/>
      <c r="AK59" s="10"/>
    </row>
    <row r="60" spans="1:37">
      <c r="A60" t="s">
        <v>45</v>
      </c>
      <c r="B60" t="s">
        <v>46</v>
      </c>
      <c r="C60" t="s">
        <v>47</v>
      </c>
      <c r="D60" t="s">
        <v>124</v>
      </c>
      <c r="E60" t="s">
        <v>49</v>
      </c>
      <c r="F60" t="s">
        <v>66</v>
      </c>
      <c r="G60" t="s">
        <v>51</v>
      </c>
      <c r="H60" s="20" t="s">
        <v>52</v>
      </c>
      <c r="I60" t="s">
        <v>53</v>
      </c>
      <c r="J60" t="s">
        <v>54</v>
      </c>
      <c r="L60" t="s">
        <v>55</v>
      </c>
      <c r="M60" t="s">
        <v>56</v>
      </c>
      <c r="N60" t="s">
        <v>57</v>
      </c>
      <c r="O60" s="21" t="s">
        <v>58</v>
      </c>
      <c r="P60" s="21" t="s">
        <v>59</v>
      </c>
      <c r="Q60" s="20" t="s">
        <v>70</v>
      </c>
      <c r="R60" s="21" t="s">
        <v>71</v>
      </c>
      <c r="S60" s="35">
        <v>1</v>
      </c>
      <c r="T60" s="22">
        <v>1</v>
      </c>
      <c r="U60" s="20" t="s">
        <v>62</v>
      </c>
      <c r="V60" s="20">
        <v>45684</v>
      </c>
      <c r="W60" s="21">
        <v>1</v>
      </c>
      <c r="X60" s="20">
        <v>45691</v>
      </c>
      <c r="Y60" s="20">
        <v>45691</v>
      </c>
      <c r="Z60" s="48">
        <v>2</v>
      </c>
      <c r="AA60">
        <v>2025</v>
      </c>
      <c r="AB60" s="45">
        <v>144960</v>
      </c>
      <c r="AC60" s="45">
        <v>144960</v>
      </c>
      <c r="AI60" s="10"/>
      <c r="AK60" s="10"/>
    </row>
    <row r="61" spans="1:37">
      <c r="A61" t="s">
        <v>45</v>
      </c>
      <c r="B61" t="s">
        <v>46</v>
      </c>
      <c r="C61" t="s">
        <v>47</v>
      </c>
      <c r="D61" t="s">
        <v>124</v>
      </c>
      <c r="E61" t="s">
        <v>49</v>
      </c>
      <c r="F61" t="s">
        <v>69</v>
      </c>
      <c r="G61" t="s">
        <v>51</v>
      </c>
      <c r="H61" s="20" t="s">
        <v>52</v>
      </c>
      <c r="I61" t="s">
        <v>53</v>
      </c>
      <c r="J61" t="s">
        <v>54</v>
      </c>
      <c r="L61" t="s">
        <v>55</v>
      </c>
      <c r="M61" t="s">
        <v>56</v>
      </c>
      <c r="N61" t="s">
        <v>57</v>
      </c>
      <c r="O61" s="21" t="s">
        <v>58</v>
      </c>
      <c r="P61" s="21" t="s">
        <v>59</v>
      </c>
      <c r="Q61" s="20" t="s">
        <v>73</v>
      </c>
      <c r="R61" s="21" t="s">
        <v>74</v>
      </c>
      <c r="S61" s="35">
        <v>17</v>
      </c>
      <c r="T61" s="22">
        <v>10</v>
      </c>
      <c r="U61" s="20" t="s">
        <v>62</v>
      </c>
      <c r="V61" s="20">
        <v>45684</v>
      </c>
      <c r="W61" s="21">
        <v>1</v>
      </c>
      <c r="X61" s="20">
        <v>45691</v>
      </c>
      <c r="Y61" s="20">
        <v>45691</v>
      </c>
      <c r="Z61" s="48">
        <v>2</v>
      </c>
      <c r="AA61">
        <v>2025</v>
      </c>
      <c r="AB61" s="45">
        <v>2406775</v>
      </c>
      <c r="AC61" s="45">
        <v>1415750</v>
      </c>
      <c r="AI61" s="10"/>
      <c r="AK61" s="10"/>
    </row>
    <row r="62" spans="1:37">
      <c r="A62" t="s">
        <v>45</v>
      </c>
      <c r="B62" t="s">
        <v>46</v>
      </c>
      <c r="C62" t="s">
        <v>47</v>
      </c>
      <c r="D62" t="s">
        <v>134</v>
      </c>
      <c r="E62" t="s">
        <v>76</v>
      </c>
      <c r="F62" t="s">
        <v>77</v>
      </c>
      <c r="G62" t="s">
        <v>78</v>
      </c>
      <c r="H62" s="20" t="s">
        <v>52</v>
      </c>
      <c r="I62" t="s">
        <v>53</v>
      </c>
      <c r="J62" t="s">
        <v>135</v>
      </c>
      <c r="L62" t="s">
        <v>81</v>
      </c>
      <c r="M62" t="s">
        <v>56</v>
      </c>
      <c r="N62" t="s">
        <v>57</v>
      </c>
      <c r="O62" s="21" t="s">
        <v>82</v>
      </c>
      <c r="P62" s="21" t="s">
        <v>59</v>
      </c>
      <c r="Q62" s="20" t="s">
        <v>118</v>
      </c>
      <c r="R62" s="21" t="s">
        <v>119</v>
      </c>
      <c r="S62" s="35">
        <v>1</v>
      </c>
      <c r="T62" s="22">
        <v>1</v>
      </c>
      <c r="U62" s="20" t="s">
        <v>85</v>
      </c>
      <c r="V62" s="20">
        <v>45686</v>
      </c>
      <c r="W62" s="21">
        <v>1</v>
      </c>
      <c r="X62" s="20">
        <v>45687</v>
      </c>
      <c r="Y62" s="20">
        <v>45694</v>
      </c>
      <c r="Z62" s="48">
        <v>2</v>
      </c>
      <c r="AA62">
        <v>2025</v>
      </c>
      <c r="AB62" s="45">
        <v>90950</v>
      </c>
      <c r="AC62" s="45">
        <v>90950</v>
      </c>
      <c r="AI62" s="10"/>
      <c r="AK62" s="10"/>
    </row>
    <row r="63" spans="1:37">
      <c r="A63" t="s">
        <v>45</v>
      </c>
      <c r="B63" t="s">
        <v>46</v>
      </c>
      <c r="C63" t="s">
        <v>47</v>
      </c>
      <c r="D63" t="s">
        <v>136</v>
      </c>
      <c r="E63" t="s">
        <v>76</v>
      </c>
      <c r="F63" t="s">
        <v>77</v>
      </c>
      <c r="G63" t="s">
        <v>78</v>
      </c>
      <c r="H63" s="20" t="s">
        <v>52</v>
      </c>
      <c r="I63" t="s">
        <v>53</v>
      </c>
      <c r="J63" t="s">
        <v>137</v>
      </c>
      <c r="L63" t="s">
        <v>81</v>
      </c>
      <c r="M63" t="s">
        <v>56</v>
      </c>
      <c r="N63" t="s">
        <v>57</v>
      </c>
      <c r="O63" s="21" t="s">
        <v>82</v>
      </c>
      <c r="P63" s="21" t="s">
        <v>59</v>
      </c>
      <c r="Q63" s="20" t="s">
        <v>138</v>
      </c>
      <c r="R63" s="21" t="s">
        <v>139</v>
      </c>
      <c r="S63" s="35">
        <v>112</v>
      </c>
      <c r="T63" s="22">
        <v>47</v>
      </c>
      <c r="U63" s="20" t="s">
        <v>85</v>
      </c>
      <c r="V63" s="20">
        <v>45686</v>
      </c>
      <c r="W63" s="21">
        <v>1</v>
      </c>
      <c r="X63" s="20">
        <v>45687</v>
      </c>
      <c r="Y63" s="20">
        <v>45713</v>
      </c>
      <c r="Z63" s="48">
        <v>2</v>
      </c>
      <c r="AA63">
        <v>2025</v>
      </c>
      <c r="AB63" s="45">
        <v>8500800</v>
      </c>
      <c r="AC63" s="45">
        <v>3567300</v>
      </c>
      <c r="AI63" s="10"/>
      <c r="AK63" s="10"/>
    </row>
    <row r="64" spans="1:37">
      <c r="A64" t="s">
        <v>45</v>
      </c>
      <c r="B64" t="s">
        <v>46</v>
      </c>
      <c r="C64" t="s">
        <v>47</v>
      </c>
      <c r="D64" t="s">
        <v>136</v>
      </c>
      <c r="E64" t="s">
        <v>76</v>
      </c>
      <c r="F64" t="s">
        <v>111</v>
      </c>
      <c r="G64" t="s">
        <v>78</v>
      </c>
      <c r="H64" s="20" t="s">
        <v>52</v>
      </c>
      <c r="I64" t="s">
        <v>53</v>
      </c>
      <c r="J64" t="s">
        <v>137</v>
      </c>
      <c r="L64" t="s">
        <v>81</v>
      </c>
      <c r="M64" t="s">
        <v>56</v>
      </c>
      <c r="N64" t="s">
        <v>57</v>
      </c>
      <c r="O64" s="21" t="s">
        <v>82</v>
      </c>
      <c r="P64" s="21" t="s">
        <v>140</v>
      </c>
      <c r="Q64" s="20" t="s">
        <v>141</v>
      </c>
      <c r="R64" s="21" t="s">
        <v>142</v>
      </c>
      <c r="S64" s="35">
        <v>100</v>
      </c>
      <c r="T64" s="22">
        <v>64</v>
      </c>
      <c r="U64" s="20" t="s">
        <v>85</v>
      </c>
      <c r="V64" s="20">
        <v>45686</v>
      </c>
      <c r="W64" s="21">
        <v>1</v>
      </c>
      <c r="X64" s="20">
        <v>45687</v>
      </c>
      <c r="Y64" s="20">
        <v>45713</v>
      </c>
      <c r="Z64" s="48">
        <v>2</v>
      </c>
      <c r="AA64">
        <v>2025</v>
      </c>
      <c r="AB64" s="45">
        <v>1298300</v>
      </c>
      <c r="AC64" s="45">
        <v>830912</v>
      </c>
      <c r="AI64" s="10"/>
      <c r="AK64" s="10"/>
    </row>
    <row r="65" spans="1:37">
      <c r="A65" t="s">
        <v>45</v>
      </c>
      <c r="B65" t="s">
        <v>46</v>
      </c>
      <c r="C65" t="s">
        <v>47</v>
      </c>
      <c r="D65" t="s">
        <v>143</v>
      </c>
      <c r="E65" t="s">
        <v>96</v>
      </c>
      <c r="F65" t="s">
        <v>107</v>
      </c>
      <c r="G65" t="s">
        <v>51</v>
      </c>
      <c r="H65" s="20" t="s">
        <v>52</v>
      </c>
      <c r="I65" t="s">
        <v>53</v>
      </c>
      <c r="J65" t="s">
        <v>54</v>
      </c>
      <c r="L65" t="s">
        <v>55</v>
      </c>
      <c r="M65" t="s">
        <v>97</v>
      </c>
      <c r="N65" t="s">
        <v>98</v>
      </c>
      <c r="O65" s="21" t="s">
        <v>99</v>
      </c>
      <c r="P65" s="21" t="s">
        <v>100</v>
      </c>
      <c r="Q65" s="20" t="s">
        <v>101</v>
      </c>
      <c r="R65" s="21" t="s">
        <v>102</v>
      </c>
      <c r="S65" s="35">
        <v>1</v>
      </c>
      <c r="T65" s="22">
        <v>0</v>
      </c>
      <c r="U65" s="20" t="s">
        <v>103</v>
      </c>
      <c r="V65" s="20">
        <v>45705</v>
      </c>
      <c r="W65" s="21">
        <v>2</v>
      </c>
      <c r="X65" s="20">
        <v>45712</v>
      </c>
      <c r="Z65" s="48">
        <v>2</v>
      </c>
      <c r="AA65">
        <v>2025</v>
      </c>
      <c r="AB65" s="45">
        <v>0</v>
      </c>
      <c r="AC65" s="45">
        <v>0</v>
      </c>
      <c r="AI65" s="10"/>
      <c r="AK65" s="10"/>
    </row>
    <row r="66" spans="1:37">
      <c r="A66" t="s">
        <v>45</v>
      </c>
      <c r="B66" t="s">
        <v>46</v>
      </c>
      <c r="C66" t="s">
        <v>47</v>
      </c>
      <c r="D66" t="s">
        <v>143</v>
      </c>
      <c r="E66" t="s">
        <v>96</v>
      </c>
      <c r="F66" t="s">
        <v>144</v>
      </c>
      <c r="G66" t="s">
        <v>51</v>
      </c>
      <c r="H66" s="20" t="s">
        <v>52</v>
      </c>
      <c r="I66" t="s">
        <v>53</v>
      </c>
      <c r="J66" t="s">
        <v>54</v>
      </c>
      <c r="L66" t="s">
        <v>55</v>
      </c>
      <c r="M66" t="s">
        <v>97</v>
      </c>
      <c r="N66" t="s">
        <v>98</v>
      </c>
      <c r="O66" s="21" t="s">
        <v>99</v>
      </c>
      <c r="P66" s="21" t="s">
        <v>100</v>
      </c>
      <c r="Q66" s="20" t="s">
        <v>101</v>
      </c>
      <c r="R66" s="21" t="s">
        <v>102</v>
      </c>
      <c r="S66" s="35">
        <v>1</v>
      </c>
      <c r="T66" s="22">
        <v>0</v>
      </c>
      <c r="U66" s="20" t="s">
        <v>103</v>
      </c>
      <c r="V66" s="20">
        <v>45705</v>
      </c>
      <c r="W66" s="21">
        <v>2</v>
      </c>
      <c r="X66" s="20">
        <v>45712</v>
      </c>
      <c r="Z66" s="48">
        <v>2</v>
      </c>
      <c r="AA66">
        <v>2025</v>
      </c>
      <c r="AB66" s="45">
        <v>0</v>
      </c>
      <c r="AC66" s="45">
        <v>0</v>
      </c>
      <c r="AI66" s="10"/>
      <c r="AK66" s="10"/>
    </row>
    <row r="67" spans="1:37">
      <c r="A67" t="s">
        <v>45</v>
      </c>
      <c r="B67" t="s">
        <v>46</v>
      </c>
      <c r="C67" t="s">
        <v>47</v>
      </c>
      <c r="D67" t="s">
        <v>145</v>
      </c>
      <c r="E67" t="s">
        <v>49</v>
      </c>
      <c r="F67" t="s">
        <v>50</v>
      </c>
      <c r="G67" t="s">
        <v>51</v>
      </c>
      <c r="H67" s="20" t="s">
        <v>52</v>
      </c>
      <c r="I67" t="s">
        <v>53</v>
      </c>
      <c r="J67" t="s">
        <v>54</v>
      </c>
      <c r="L67" t="s">
        <v>55</v>
      </c>
      <c r="M67" t="s">
        <v>56</v>
      </c>
      <c r="N67" t="s">
        <v>57</v>
      </c>
      <c r="O67" s="21" t="s">
        <v>58</v>
      </c>
      <c r="P67" s="21" t="s">
        <v>59</v>
      </c>
      <c r="Q67" s="20" t="s">
        <v>64</v>
      </c>
      <c r="R67" s="21" t="s">
        <v>65</v>
      </c>
      <c r="S67" s="35">
        <v>17</v>
      </c>
      <c r="T67" s="22">
        <v>0</v>
      </c>
      <c r="U67" s="20" t="s">
        <v>62</v>
      </c>
      <c r="V67" s="20">
        <v>45706</v>
      </c>
      <c r="W67" s="21">
        <v>2</v>
      </c>
      <c r="X67" s="20">
        <v>45713</v>
      </c>
      <c r="Z67" s="48">
        <v>2</v>
      </c>
      <c r="AA67">
        <v>2025</v>
      </c>
      <c r="AB67" s="45">
        <v>1042032</v>
      </c>
      <c r="AC67" s="45">
        <v>0</v>
      </c>
      <c r="AI67" s="10"/>
      <c r="AK67" s="10"/>
    </row>
    <row r="68" spans="1:37">
      <c r="A68" t="s">
        <v>45</v>
      </c>
      <c r="B68" t="s">
        <v>46</v>
      </c>
      <c r="C68" t="s">
        <v>47</v>
      </c>
      <c r="D68" t="s">
        <v>145</v>
      </c>
      <c r="E68" t="s">
        <v>49</v>
      </c>
      <c r="F68" t="s">
        <v>63</v>
      </c>
      <c r="G68" t="s">
        <v>51</v>
      </c>
      <c r="H68" s="20" t="s">
        <v>52</v>
      </c>
      <c r="I68" t="s">
        <v>53</v>
      </c>
      <c r="J68" t="s">
        <v>54</v>
      </c>
      <c r="L68" t="s">
        <v>55</v>
      </c>
      <c r="M68" t="s">
        <v>56</v>
      </c>
      <c r="N68" t="s">
        <v>57</v>
      </c>
      <c r="O68" s="21" t="s">
        <v>58</v>
      </c>
      <c r="P68" s="21" t="s">
        <v>59</v>
      </c>
      <c r="Q68" s="20" t="s">
        <v>67</v>
      </c>
      <c r="R68" s="21" t="s">
        <v>68</v>
      </c>
      <c r="S68" s="35">
        <v>11</v>
      </c>
      <c r="T68" s="22">
        <v>5</v>
      </c>
      <c r="U68" s="20" t="s">
        <v>62</v>
      </c>
      <c r="V68" s="20">
        <v>45706</v>
      </c>
      <c r="W68" s="21">
        <v>2</v>
      </c>
      <c r="X68" s="20">
        <v>45713</v>
      </c>
      <c r="Y68" s="20">
        <v>45713</v>
      </c>
      <c r="Z68" s="48">
        <v>2</v>
      </c>
      <c r="AA68">
        <v>2025</v>
      </c>
      <c r="AB68" s="45">
        <v>912553</v>
      </c>
      <c r="AC68" s="45">
        <v>414797</v>
      </c>
      <c r="AI68" s="10"/>
      <c r="AK68" s="10"/>
    </row>
    <row r="69" spans="1:37">
      <c r="A69" t="s">
        <v>45</v>
      </c>
      <c r="B69" t="s">
        <v>46</v>
      </c>
      <c r="C69" t="s">
        <v>47</v>
      </c>
      <c r="D69" t="s">
        <v>145</v>
      </c>
      <c r="E69" t="s">
        <v>49</v>
      </c>
      <c r="F69" t="s">
        <v>66</v>
      </c>
      <c r="G69" t="s">
        <v>51</v>
      </c>
      <c r="H69" s="20" t="s">
        <v>52</v>
      </c>
      <c r="I69" t="s">
        <v>53</v>
      </c>
      <c r="J69" t="s">
        <v>54</v>
      </c>
      <c r="L69" t="s">
        <v>55</v>
      </c>
      <c r="M69" t="s">
        <v>56</v>
      </c>
      <c r="N69" t="s">
        <v>57</v>
      </c>
      <c r="O69" s="21" t="s">
        <v>58</v>
      </c>
      <c r="P69" s="21" t="s">
        <v>59</v>
      </c>
      <c r="Q69" s="20" t="s">
        <v>73</v>
      </c>
      <c r="R69" s="21" t="s">
        <v>74</v>
      </c>
      <c r="S69" s="35">
        <v>5</v>
      </c>
      <c r="T69" s="22">
        <v>0</v>
      </c>
      <c r="U69" s="20" t="s">
        <v>62</v>
      </c>
      <c r="V69" s="20">
        <v>45706</v>
      </c>
      <c r="W69" s="21">
        <v>2</v>
      </c>
      <c r="X69" s="20">
        <v>45713</v>
      </c>
      <c r="Z69" s="48">
        <v>2</v>
      </c>
      <c r="AA69">
        <v>2025</v>
      </c>
      <c r="AB69" s="45">
        <v>707875</v>
      </c>
      <c r="AC69" s="45">
        <v>0</v>
      </c>
      <c r="AI69" s="10"/>
      <c r="AK69" s="10"/>
    </row>
    <row r="70" spans="1:37">
      <c r="A70" t="s">
        <v>45</v>
      </c>
      <c r="B70" t="s">
        <v>46</v>
      </c>
      <c r="C70" t="s">
        <v>47</v>
      </c>
      <c r="D70" t="s">
        <v>145</v>
      </c>
      <c r="E70" t="s">
        <v>49</v>
      </c>
      <c r="F70" t="s">
        <v>69</v>
      </c>
      <c r="G70" t="s">
        <v>51</v>
      </c>
      <c r="H70" s="20" t="s">
        <v>52</v>
      </c>
      <c r="I70" t="s">
        <v>53</v>
      </c>
      <c r="J70" t="s">
        <v>54</v>
      </c>
      <c r="L70" t="s">
        <v>55</v>
      </c>
      <c r="M70" t="s">
        <v>56</v>
      </c>
      <c r="N70" t="s">
        <v>57</v>
      </c>
      <c r="O70" s="21" t="s">
        <v>58</v>
      </c>
      <c r="P70" s="21" t="s">
        <v>59</v>
      </c>
      <c r="Q70" s="20" t="s">
        <v>125</v>
      </c>
      <c r="R70" s="21" t="s">
        <v>126</v>
      </c>
      <c r="S70" s="35">
        <v>3</v>
      </c>
      <c r="T70" s="22">
        <v>3</v>
      </c>
      <c r="U70" s="20" t="s">
        <v>62</v>
      </c>
      <c r="V70" s="20">
        <v>45706</v>
      </c>
      <c r="W70" s="21">
        <v>2</v>
      </c>
      <c r="X70" s="20">
        <v>45713</v>
      </c>
      <c r="Y70" s="20">
        <v>45713</v>
      </c>
      <c r="Z70" s="48">
        <v>2</v>
      </c>
      <c r="AA70">
        <v>2025</v>
      </c>
      <c r="AB70" s="45">
        <v>344844</v>
      </c>
      <c r="AC70" s="45">
        <v>344844</v>
      </c>
      <c r="AI70" s="10"/>
      <c r="AK70" s="10"/>
    </row>
    <row r="71" spans="1:37">
      <c r="A71" t="s">
        <v>45</v>
      </c>
      <c r="B71" t="s">
        <v>46</v>
      </c>
      <c r="C71" t="s">
        <v>47</v>
      </c>
      <c r="D71" t="s">
        <v>143</v>
      </c>
      <c r="E71" t="s">
        <v>96</v>
      </c>
      <c r="F71" t="s">
        <v>77</v>
      </c>
      <c r="G71" t="s">
        <v>51</v>
      </c>
      <c r="H71" s="20" t="s">
        <v>52</v>
      </c>
      <c r="I71" t="s">
        <v>53</v>
      </c>
      <c r="J71" t="s">
        <v>54</v>
      </c>
      <c r="L71" t="s">
        <v>55</v>
      </c>
      <c r="M71" t="s">
        <v>97</v>
      </c>
      <c r="N71" t="s">
        <v>98</v>
      </c>
      <c r="O71" s="21" t="s">
        <v>99</v>
      </c>
      <c r="P71" s="21" t="s">
        <v>100</v>
      </c>
      <c r="Q71" s="20" t="s">
        <v>101</v>
      </c>
      <c r="R71" s="21" t="s">
        <v>102</v>
      </c>
      <c r="S71" s="35">
        <v>8</v>
      </c>
      <c r="T71" s="22">
        <v>8</v>
      </c>
      <c r="U71" s="20" t="s">
        <v>103</v>
      </c>
      <c r="V71" s="20">
        <v>45705</v>
      </c>
      <c r="W71" s="21">
        <v>2</v>
      </c>
      <c r="X71" s="20">
        <v>45712</v>
      </c>
      <c r="Y71" s="20">
        <v>45712</v>
      </c>
      <c r="Z71" s="48">
        <v>2</v>
      </c>
      <c r="AA71">
        <v>2025</v>
      </c>
      <c r="AB71" s="45">
        <v>2592000</v>
      </c>
      <c r="AC71" s="45">
        <v>2592000</v>
      </c>
      <c r="AI71" s="10"/>
      <c r="AK71" s="10"/>
    </row>
    <row r="72" spans="1:37">
      <c r="A72" t="s">
        <v>45</v>
      </c>
      <c r="B72" t="s">
        <v>46</v>
      </c>
      <c r="C72" t="s">
        <v>47</v>
      </c>
      <c r="D72" t="s">
        <v>143</v>
      </c>
      <c r="E72" t="s">
        <v>96</v>
      </c>
      <c r="F72" t="s">
        <v>104</v>
      </c>
      <c r="G72" t="s">
        <v>51</v>
      </c>
      <c r="H72" s="20" t="s">
        <v>52</v>
      </c>
      <c r="I72" t="s">
        <v>53</v>
      </c>
      <c r="J72" t="s">
        <v>54</v>
      </c>
      <c r="L72" t="s">
        <v>55</v>
      </c>
      <c r="M72" t="s">
        <v>97</v>
      </c>
      <c r="N72" t="s">
        <v>98</v>
      </c>
      <c r="O72" s="21" t="s">
        <v>99</v>
      </c>
      <c r="P72" s="21" t="s">
        <v>100</v>
      </c>
      <c r="Q72" s="20" t="s">
        <v>101</v>
      </c>
      <c r="R72" s="21" t="s">
        <v>102</v>
      </c>
      <c r="S72" s="35">
        <v>1</v>
      </c>
      <c r="T72" s="22">
        <v>0</v>
      </c>
      <c r="U72" s="20" t="s">
        <v>103</v>
      </c>
      <c r="V72" s="20">
        <v>45705</v>
      </c>
      <c r="W72" s="21">
        <v>2</v>
      </c>
      <c r="X72" s="20">
        <v>45712</v>
      </c>
      <c r="Z72" s="48">
        <v>2</v>
      </c>
      <c r="AA72">
        <v>2025</v>
      </c>
      <c r="AB72" s="45">
        <v>0</v>
      </c>
      <c r="AC72" s="45">
        <v>0</v>
      </c>
      <c r="AI72" s="10"/>
      <c r="AK72" s="10"/>
    </row>
    <row r="73" spans="1:37">
      <c r="A73" t="s">
        <v>45</v>
      </c>
      <c r="B73" t="s">
        <v>46</v>
      </c>
      <c r="C73" t="s">
        <v>47</v>
      </c>
      <c r="D73" t="s">
        <v>143</v>
      </c>
      <c r="E73" t="s">
        <v>96</v>
      </c>
      <c r="F73" t="s">
        <v>105</v>
      </c>
      <c r="G73" t="s">
        <v>51</v>
      </c>
      <c r="H73" s="20" t="s">
        <v>52</v>
      </c>
      <c r="I73" t="s">
        <v>53</v>
      </c>
      <c r="J73" t="s">
        <v>54</v>
      </c>
      <c r="L73" t="s">
        <v>55</v>
      </c>
      <c r="M73" t="s">
        <v>97</v>
      </c>
      <c r="N73" t="s">
        <v>98</v>
      </c>
      <c r="O73" s="21" t="s">
        <v>99</v>
      </c>
      <c r="P73" s="21" t="s">
        <v>100</v>
      </c>
      <c r="Q73" s="20" t="s">
        <v>101</v>
      </c>
      <c r="R73" s="21" t="s">
        <v>102</v>
      </c>
      <c r="S73" s="35">
        <v>1</v>
      </c>
      <c r="T73" s="22">
        <v>0</v>
      </c>
      <c r="U73" s="20" t="s">
        <v>103</v>
      </c>
      <c r="V73" s="20">
        <v>45705</v>
      </c>
      <c r="W73" s="21">
        <v>2</v>
      </c>
      <c r="X73" s="20">
        <v>45712</v>
      </c>
      <c r="Z73" s="48">
        <v>2</v>
      </c>
      <c r="AA73">
        <v>2025</v>
      </c>
      <c r="AB73" s="45">
        <v>0</v>
      </c>
      <c r="AC73" s="45">
        <v>0</v>
      </c>
      <c r="AI73" s="10"/>
      <c r="AK73" s="10"/>
    </row>
    <row r="74" spans="1:37">
      <c r="A74" t="s">
        <v>45</v>
      </c>
      <c r="B74" t="s">
        <v>46</v>
      </c>
      <c r="C74" t="s">
        <v>47</v>
      </c>
      <c r="D74" t="s">
        <v>143</v>
      </c>
      <c r="E74" t="s">
        <v>96</v>
      </c>
      <c r="F74" t="s">
        <v>106</v>
      </c>
      <c r="G74" t="s">
        <v>51</v>
      </c>
      <c r="H74" s="20" t="s">
        <v>52</v>
      </c>
      <c r="I74" t="s">
        <v>53</v>
      </c>
      <c r="J74" t="s">
        <v>54</v>
      </c>
      <c r="L74" t="s">
        <v>55</v>
      </c>
      <c r="M74" t="s">
        <v>97</v>
      </c>
      <c r="N74" t="s">
        <v>98</v>
      </c>
      <c r="O74" s="21" t="s">
        <v>99</v>
      </c>
      <c r="P74" s="21" t="s">
        <v>100</v>
      </c>
      <c r="Q74" s="20" t="s">
        <v>101</v>
      </c>
      <c r="R74" s="21" t="s">
        <v>102</v>
      </c>
      <c r="S74" s="35">
        <v>1</v>
      </c>
      <c r="T74" s="22">
        <v>0</v>
      </c>
      <c r="U74" s="20" t="s">
        <v>103</v>
      </c>
      <c r="V74" s="20">
        <v>45705</v>
      </c>
      <c r="W74" s="21">
        <v>2</v>
      </c>
      <c r="X74" s="20">
        <v>45712</v>
      </c>
      <c r="Z74" s="48">
        <v>2</v>
      </c>
      <c r="AA74">
        <v>2025</v>
      </c>
      <c r="AB74" s="45">
        <v>0</v>
      </c>
      <c r="AC74" s="45">
        <v>0</v>
      </c>
      <c r="AI74" s="10"/>
      <c r="AK74" s="10"/>
    </row>
    <row r="75" spans="1:37">
      <c r="A75" t="s">
        <v>45</v>
      </c>
      <c r="B75" t="s">
        <v>46</v>
      </c>
      <c r="C75" t="s">
        <v>47</v>
      </c>
      <c r="D75" t="s">
        <v>143</v>
      </c>
      <c r="E75" t="s">
        <v>96</v>
      </c>
      <c r="F75" t="s">
        <v>146</v>
      </c>
      <c r="G75" t="s">
        <v>51</v>
      </c>
      <c r="H75" s="20" t="s">
        <v>52</v>
      </c>
      <c r="I75" t="s">
        <v>53</v>
      </c>
      <c r="J75" t="s">
        <v>54</v>
      </c>
      <c r="L75" t="s">
        <v>55</v>
      </c>
      <c r="M75" t="s">
        <v>97</v>
      </c>
      <c r="N75" t="s">
        <v>98</v>
      </c>
      <c r="O75" s="21" t="s">
        <v>99</v>
      </c>
      <c r="P75" s="21" t="s">
        <v>100</v>
      </c>
      <c r="Q75" s="20" t="s">
        <v>101</v>
      </c>
      <c r="R75" s="21" t="s">
        <v>102</v>
      </c>
      <c r="S75" s="35">
        <v>1</v>
      </c>
      <c r="T75" s="22">
        <v>0</v>
      </c>
      <c r="U75" s="20" t="s">
        <v>103</v>
      </c>
      <c r="V75" s="20">
        <v>45705</v>
      </c>
      <c r="W75" s="21">
        <v>2</v>
      </c>
      <c r="X75" s="20">
        <v>45712</v>
      </c>
      <c r="Z75" s="48">
        <v>2</v>
      </c>
      <c r="AA75">
        <v>2025</v>
      </c>
      <c r="AB75" s="45">
        <v>0</v>
      </c>
      <c r="AC75" s="45">
        <v>0</v>
      </c>
      <c r="AI75" s="10"/>
      <c r="AK75" s="10"/>
    </row>
    <row r="76" spans="1:37">
      <c r="A76" t="s">
        <v>45</v>
      </c>
      <c r="B76" t="s">
        <v>46</v>
      </c>
      <c r="C76" t="s">
        <v>47</v>
      </c>
      <c r="D76" t="s">
        <v>143</v>
      </c>
      <c r="E76" t="s">
        <v>96</v>
      </c>
      <c r="F76" t="s">
        <v>147</v>
      </c>
      <c r="G76" t="s">
        <v>51</v>
      </c>
      <c r="H76" s="20" t="s">
        <v>52</v>
      </c>
      <c r="I76" t="s">
        <v>53</v>
      </c>
      <c r="J76" t="s">
        <v>54</v>
      </c>
      <c r="L76" t="s">
        <v>55</v>
      </c>
      <c r="M76" t="s">
        <v>97</v>
      </c>
      <c r="N76" t="s">
        <v>98</v>
      </c>
      <c r="O76" s="21" t="s">
        <v>99</v>
      </c>
      <c r="P76" s="21" t="s">
        <v>100</v>
      </c>
      <c r="Q76" s="20" t="s">
        <v>101</v>
      </c>
      <c r="R76" s="21" t="s">
        <v>102</v>
      </c>
      <c r="S76" s="35">
        <v>1</v>
      </c>
      <c r="T76" s="22">
        <v>0</v>
      </c>
      <c r="U76" s="20" t="s">
        <v>103</v>
      </c>
      <c r="V76" s="20">
        <v>45705</v>
      </c>
      <c r="W76" s="21">
        <v>2</v>
      </c>
      <c r="X76" s="20">
        <v>45712</v>
      </c>
      <c r="Z76" s="48">
        <v>2</v>
      </c>
      <c r="AA76">
        <v>2025</v>
      </c>
      <c r="AB76" s="45">
        <v>0</v>
      </c>
      <c r="AC76" s="45">
        <v>0</v>
      </c>
      <c r="AI76" s="10"/>
      <c r="AK76" s="10"/>
    </row>
    <row r="77" spans="1:37">
      <c r="A77" t="s">
        <v>45</v>
      </c>
      <c r="B77" t="s">
        <v>46</v>
      </c>
      <c r="C77" t="s">
        <v>47</v>
      </c>
      <c r="D77" t="s">
        <v>143</v>
      </c>
      <c r="E77" t="s">
        <v>96</v>
      </c>
      <c r="F77" t="s">
        <v>148</v>
      </c>
      <c r="G77" t="s">
        <v>51</v>
      </c>
      <c r="H77" s="20" t="s">
        <v>52</v>
      </c>
      <c r="I77" t="s">
        <v>53</v>
      </c>
      <c r="J77" t="s">
        <v>54</v>
      </c>
      <c r="L77" t="s">
        <v>55</v>
      </c>
      <c r="M77" t="s">
        <v>97</v>
      </c>
      <c r="N77" t="s">
        <v>98</v>
      </c>
      <c r="O77" s="21" t="s">
        <v>99</v>
      </c>
      <c r="P77" s="21" t="s">
        <v>100</v>
      </c>
      <c r="Q77" s="20" t="s">
        <v>101</v>
      </c>
      <c r="R77" s="21" t="s">
        <v>102</v>
      </c>
      <c r="S77" s="35">
        <v>1</v>
      </c>
      <c r="T77" s="22">
        <v>0</v>
      </c>
      <c r="U77" s="20" t="s">
        <v>103</v>
      </c>
      <c r="V77" s="20">
        <v>45705</v>
      </c>
      <c r="W77" s="21">
        <v>2</v>
      </c>
      <c r="X77" s="20">
        <v>45712</v>
      </c>
      <c r="Z77" s="48">
        <v>2</v>
      </c>
      <c r="AA77">
        <v>2025</v>
      </c>
      <c r="AB77" s="45">
        <v>0</v>
      </c>
      <c r="AC77" s="45">
        <v>0</v>
      </c>
      <c r="AI77" s="10"/>
      <c r="AK77" s="10"/>
    </row>
    <row r="78" spans="1:37">
      <c r="A78" t="s">
        <v>45</v>
      </c>
      <c r="B78" t="s">
        <v>46</v>
      </c>
      <c r="C78" t="s">
        <v>47</v>
      </c>
      <c r="D78" t="s">
        <v>145</v>
      </c>
      <c r="E78" t="s">
        <v>49</v>
      </c>
      <c r="F78" t="s">
        <v>77</v>
      </c>
      <c r="G78" t="s">
        <v>51</v>
      </c>
      <c r="H78" s="20" t="s">
        <v>79</v>
      </c>
      <c r="I78" t="s">
        <v>53</v>
      </c>
      <c r="J78" t="s">
        <v>54</v>
      </c>
      <c r="L78" t="s">
        <v>55</v>
      </c>
      <c r="M78" t="s">
        <v>56</v>
      </c>
      <c r="N78" t="s">
        <v>57</v>
      </c>
      <c r="O78" s="21" t="s">
        <v>58</v>
      </c>
      <c r="P78" s="21" t="s">
        <v>59</v>
      </c>
      <c r="Q78" s="20" t="s">
        <v>112</v>
      </c>
      <c r="R78" s="21" t="s">
        <v>113</v>
      </c>
      <c r="S78" s="35">
        <v>1</v>
      </c>
      <c r="T78" s="22">
        <v>0</v>
      </c>
      <c r="U78" s="20" t="s">
        <v>110</v>
      </c>
      <c r="V78" s="20">
        <v>45706</v>
      </c>
      <c r="W78" s="21">
        <v>2</v>
      </c>
      <c r="X78" s="20">
        <v>45713</v>
      </c>
      <c r="Z78" s="48">
        <v>2</v>
      </c>
      <c r="AA78">
        <v>2025</v>
      </c>
      <c r="AB78" s="45">
        <v>150444</v>
      </c>
      <c r="AC78" s="45">
        <v>0</v>
      </c>
      <c r="AI78" s="10"/>
      <c r="AK78" s="10"/>
    </row>
    <row r="79" spans="1:37">
      <c r="A79" t="s">
        <v>45</v>
      </c>
      <c r="B79" t="s">
        <v>46</v>
      </c>
      <c r="C79" t="s">
        <v>47</v>
      </c>
      <c r="D79" t="s">
        <v>145</v>
      </c>
      <c r="E79" t="s">
        <v>49</v>
      </c>
      <c r="F79" t="s">
        <v>111</v>
      </c>
      <c r="G79" t="s">
        <v>51</v>
      </c>
      <c r="H79" s="20" t="s">
        <v>52</v>
      </c>
      <c r="I79" t="s">
        <v>53</v>
      </c>
      <c r="J79" t="s">
        <v>54</v>
      </c>
      <c r="L79" t="s">
        <v>55</v>
      </c>
      <c r="M79" t="s">
        <v>56</v>
      </c>
      <c r="N79" t="s">
        <v>57</v>
      </c>
      <c r="O79" s="21" t="s">
        <v>58</v>
      </c>
      <c r="P79" s="21" t="s">
        <v>59</v>
      </c>
      <c r="Q79" s="20" t="s">
        <v>87</v>
      </c>
      <c r="R79" s="21" t="s">
        <v>88</v>
      </c>
      <c r="S79" s="35">
        <v>45</v>
      </c>
      <c r="T79" s="22">
        <v>45</v>
      </c>
      <c r="U79" s="20" t="s">
        <v>62</v>
      </c>
      <c r="V79" s="20">
        <v>45706</v>
      </c>
      <c r="W79" s="21">
        <v>2</v>
      </c>
      <c r="X79" s="20">
        <v>45713</v>
      </c>
      <c r="Y79" s="20">
        <v>45713</v>
      </c>
      <c r="Z79" s="48">
        <v>2</v>
      </c>
      <c r="AA79">
        <v>2025</v>
      </c>
      <c r="AB79" s="45">
        <v>3755808</v>
      </c>
      <c r="AC79" s="45">
        <v>3755808</v>
      </c>
      <c r="AI79" s="10"/>
      <c r="AK79" s="10"/>
    </row>
    <row r="80" spans="1:37">
      <c r="A80" t="s">
        <v>45</v>
      </c>
      <c r="B80" t="s">
        <v>46</v>
      </c>
      <c r="C80" t="s">
        <v>47</v>
      </c>
      <c r="D80" t="s">
        <v>145</v>
      </c>
      <c r="E80" t="s">
        <v>49</v>
      </c>
      <c r="F80" t="s">
        <v>86</v>
      </c>
      <c r="G80" t="s">
        <v>51</v>
      </c>
      <c r="H80" s="20" t="s">
        <v>52</v>
      </c>
      <c r="I80" t="s">
        <v>53</v>
      </c>
      <c r="J80" t="s">
        <v>54</v>
      </c>
      <c r="L80" t="s">
        <v>55</v>
      </c>
      <c r="M80" t="s">
        <v>56</v>
      </c>
      <c r="N80" t="s">
        <v>57</v>
      </c>
      <c r="O80" s="21" t="s">
        <v>58</v>
      </c>
      <c r="P80" s="21" t="s">
        <v>59</v>
      </c>
      <c r="Q80" s="20" t="s">
        <v>90</v>
      </c>
      <c r="R80" s="21" t="s">
        <v>91</v>
      </c>
      <c r="S80" s="35">
        <v>20</v>
      </c>
      <c r="T80" s="22">
        <v>10</v>
      </c>
      <c r="U80" s="20" t="s">
        <v>62</v>
      </c>
      <c r="V80" s="20">
        <v>45706</v>
      </c>
      <c r="W80" s="21">
        <v>2</v>
      </c>
      <c r="X80" s="20">
        <v>45713</v>
      </c>
      <c r="Y80" s="20">
        <v>45713</v>
      </c>
      <c r="Z80" s="48">
        <v>2</v>
      </c>
      <c r="AA80">
        <v>2025</v>
      </c>
      <c r="AB80" s="45">
        <v>1320653</v>
      </c>
      <c r="AC80" s="45">
        <v>660327</v>
      </c>
      <c r="AI80" s="10"/>
      <c r="AK80" s="10"/>
    </row>
    <row r="81" spans="1:37">
      <c r="A81" t="s">
        <v>45</v>
      </c>
      <c r="B81" t="s">
        <v>46</v>
      </c>
      <c r="C81" t="s">
        <v>47</v>
      </c>
      <c r="D81" t="s">
        <v>149</v>
      </c>
      <c r="E81" t="s">
        <v>76</v>
      </c>
      <c r="F81" t="s">
        <v>77</v>
      </c>
      <c r="G81" t="s">
        <v>78</v>
      </c>
      <c r="H81" s="20" t="s">
        <v>52</v>
      </c>
      <c r="I81" t="s">
        <v>53</v>
      </c>
      <c r="J81" t="s">
        <v>150</v>
      </c>
      <c r="L81" t="s">
        <v>81</v>
      </c>
      <c r="M81" t="s">
        <v>56</v>
      </c>
      <c r="N81" t="s">
        <v>57</v>
      </c>
      <c r="O81" s="21" t="s">
        <v>82</v>
      </c>
      <c r="P81" s="21" t="s">
        <v>59</v>
      </c>
      <c r="Q81" s="20" t="s">
        <v>151</v>
      </c>
      <c r="R81" s="21" t="s">
        <v>152</v>
      </c>
      <c r="S81" s="35">
        <v>3600</v>
      </c>
      <c r="T81" s="22">
        <v>660</v>
      </c>
      <c r="U81" s="20" t="s">
        <v>85</v>
      </c>
      <c r="V81" s="20">
        <v>45686</v>
      </c>
      <c r="W81" s="21">
        <v>1</v>
      </c>
      <c r="X81" s="20">
        <v>45686</v>
      </c>
      <c r="Y81" s="20">
        <v>45709</v>
      </c>
      <c r="Z81" s="48">
        <v>2</v>
      </c>
      <c r="AA81">
        <v>2025</v>
      </c>
      <c r="AB81" s="45">
        <v>3988800</v>
      </c>
      <c r="AC81" s="45">
        <v>731280</v>
      </c>
      <c r="AI81" s="10"/>
      <c r="AK81" s="10"/>
    </row>
    <row r="82" spans="1:37">
      <c r="A82" t="s">
        <v>45</v>
      </c>
      <c r="B82" t="s">
        <v>46</v>
      </c>
      <c r="C82" t="s">
        <v>47</v>
      </c>
      <c r="D82" t="s">
        <v>153</v>
      </c>
      <c r="E82" t="s">
        <v>76</v>
      </c>
      <c r="F82" t="s">
        <v>77</v>
      </c>
      <c r="G82" t="s">
        <v>78</v>
      </c>
      <c r="H82" s="20" t="s">
        <v>52</v>
      </c>
      <c r="I82" t="s">
        <v>53</v>
      </c>
      <c r="J82" t="s">
        <v>80</v>
      </c>
      <c r="L82" t="s">
        <v>81</v>
      </c>
      <c r="M82" t="s">
        <v>56</v>
      </c>
      <c r="N82" t="s">
        <v>57</v>
      </c>
      <c r="O82" s="21" t="s">
        <v>82</v>
      </c>
      <c r="P82" s="21" t="s">
        <v>59</v>
      </c>
      <c r="Q82" s="20" t="s">
        <v>83</v>
      </c>
      <c r="R82" s="21" t="s">
        <v>84</v>
      </c>
      <c r="S82" s="35">
        <v>115</v>
      </c>
      <c r="T82" s="22">
        <v>115</v>
      </c>
      <c r="U82" s="20" t="s">
        <v>85</v>
      </c>
      <c r="V82" s="20">
        <v>45673</v>
      </c>
      <c r="W82" s="21">
        <v>1</v>
      </c>
      <c r="X82" s="20">
        <v>45674</v>
      </c>
      <c r="Y82" s="20">
        <v>45699</v>
      </c>
      <c r="Z82" s="48">
        <v>2</v>
      </c>
      <c r="AA82">
        <v>2025</v>
      </c>
      <c r="AB82" s="45">
        <v>91770</v>
      </c>
      <c r="AC82" s="45">
        <v>91770</v>
      </c>
      <c r="AI82" s="10"/>
      <c r="AK82" s="10"/>
    </row>
    <row r="83" spans="1:37">
      <c r="A83" t="s">
        <v>45</v>
      </c>
      <c r="B83" t="s">
        <v>46</v>
      </c>
      <c r="C83" t="s">
        <v>47</v>
      </c>
      <c r="D83" t="s">
        <v>154</v>
      </c>
      <c r="E83" t="s">
        <v>76</v>
      </c>
      <c r="F83" t="s">
        <v>77</v>
      </c>
      <c r="G83" t="s">
        <v>78</v>
      </c>
      <c r="H83" s="20" t="s">
        <v>52</v>
      </c>
      <c r="I83" t="s">
        <v>53</v>
      </c>
      <c r="J83" t="s">
        <v>155</v>
      </c>
      <c r="L83" t="s">
        <v>81</v>
      </c>
      <c r="M83" t="s">
        <v>56</v>
      </c>
      <c r="N83" t="s">
        <v>57</v>
      </c>
      <c r="O83" s="21" t="s">
        <v>79</v>
      </c>
      <c r="P83" s="21" t="s">
        <v>59</v>
      </c>
      <c r="Q83" s="20" t="s">
        <v>156</v>
      </c>
      <c r="R83" s="21" t="s">
        <v>157</v>
      </c>
      <c r="S83" s="35">
        <v>1</v>
      </c>
      <c r="T83" s="22">
        <v>1</v>
      </c>
      <c r="U83" s="20" t="s">
        <v>85</v>
      </c>
      <c r="V83" s="20">
        <v>45684</v>
      </c>
      <c r="W83" s="21">
        <v>1</v>
      </c>
      <c r="X83" s="20">
        <v>45684</v>
      </c>
      <c r="Y83" s="20">
        <v>45692</v>
      </c>
      <c r="Z83" s="48">
        <v>2</v>
      </c>
      <c r="AA83">
        <v>2025</v>
      </c>
      <c r="AB83" s="45">
        <v>90950</v>
      </c>
      <c r="AC83" s="45">
        <v>90950</v>
      </c>
      <c r="AI83" s="10"/>
      <c r="AK83" s="10"/>
    </row>
    <row r="84" spans="1:37">
      <c r="A84" t="s">
        <v>45</v>
      </c>
      <c r="B84" t="s">
        <v>46</v>
      </c>
      <c r="C84" t="s">
        <v>47</v>
      </c>
      <c r="D84" t="s">
        <v>158</v>
      </c>
      <c r="E84" t="s">
        <v>76</v>
      </c>
      <c r="F84" t="s">
        <v>77</v>
      </c>
      <c r="G84" t="s">
        <v>78</v>
      </c>
      <c r="H84" s="20" t="s">
        <v>52</v>
      </c>
      <c r="I84" t="s">
        <v>53</v>
      </c>
      <c r="J84" t="s">
        <v>155</v>
      </c>
      <c r="L84" t="s">
        <v>81</v>
      </c>
      <c r="M84" t="s">
        <v>56</v>
      </c>
      <c r="N84" t="s">
        <v>57</v>
      </c>
      <c r="O84" s="21" t="s">
        <v>82</v>
      </c>
      <c r="P84" s="21" t="s">
        <v>59</v>
      </c>
      <c r="Q84" s="20" t="s">
        <v>159</v>
      </c>
      <c r="R84" s="21" t="s">
        <v>160</v>
      </c>
      <c r="S84" s="35">
        <v>3</v>
      </c>
      <c r="T84" s="22">
        <v>3</v>
      </c>
      <c r="U84" s="20" t="s">
        <v>161</v>
      </c>
      <c r="V84" s="20">
        <v>45685</v>
      </c>
      <c r="W84" s="21">
        <v>1</v>
      </c>
      <c r="X84" s="20">
        <v>45685</v>
      </c>
      <c r="Y84" s="20">
        <v>45709</v>
      </c>
      <c r="Z84" s="48">
        <v>2</v>
      </c>
      <c r="AA84">
        <v>2025</v>
      </c>
      <c r="AB84" s="45">
        <v>323610</v>
      </c>
      <c r="AC84" s="45">
        <v>323610</v>
      </c>
      <c r="AI84" s="10"/>
      <c r="AK84" s="10"/>
    </row>
    <row r="85" spans="1:37">
      <c r="A85" t="s">
        <v>45</v>
      </c>
      <c r="B85" t="s">
        <v>46</v>
      </c>
      <c r="C85" t="s">
        <v>47</v>
      </c>
      <c r="D85" t="s">
        <v>127</v>
      </c>
      <c r="E85" t="s">
        <v>96</v>
      </c>
      <c r="F85" t="s">
        <v>111</v>
      </c>
      <c r="G85" t="s">
        <v>51</v>
      </c>
      <c r="H85" s="20" t="s">
        <v>52</v>
      </c>
      <c r="I85" t="s">
        <v>53</v>
      </c>
      <c r="J85" t="s">
        <v>54</v>
      </c>
      <c r="L85" t="s">
        <v>55</v>
      </c>
      <c r="M85" t="s">
        <v>97</v>
      </c>
      <c r="N85" t="s">
        <v>98</v>
      </c>
      <c r="O85" s="21" t="s">
        <v>99</v>
      </c>
      <c r="P85" s="21" t="s">
        <v>100</v>
      </c>
      <c r="Q85" s="20" t="s">
        <v>162</v>
      </c>
      <c r="R85" s="21" t="s">
        <v>163</v>
      </c>
      <c r="S85" s="35">
        <v>2</v>
      </c>
      <c r="T85" s="22">
        <v>2</v>
      </c>
      <c r="U85" s="20" t="s">
        <v>103</v>
      </c>
      <c r="V85" s="20">
        <v>45687</v>
      </c>
      <c r="W85" s="21">
        <v>1</v>
      </c>
      <c r="X85" s="20">
        <v>45694</v>
      </c>
      <c r="Y85" s="20">
        <v>45694</v>
      </c>
      <c r="Z85" s="48">
        <v>2</v>
      </c>
      <c r="AA85">
        <v>2025</v>
      </c>
      <c r="AB85" s="45">
        <v>907200</v>
      </c>
      <c r="AC85" s="45">
        <v>907200</v>
      </c>
      <c r="AI85" s="10"/>
      <c r="AK85" s="10"/>
    </row>
    <row r="86" spans="1:37">
      <c r="A86" t="s">
        <v>45</v>
      </c>
      <c r="B86" t="s">
        <v>46</v>
      </c>
      <c r="C86" t="s">
        <v>47</v>
      </c>
      <c r="D86" t="s">
        <v>127</v>
      </c>
      <c r="E86" t="s">
        <v>96</v>
      </c>
      <c r="F86" t="s">
        <v>164</v>
      </c>
      <c r="G86" t="s">
        <v>51</v>
      </c>
      <c r="H86" s="20" t="s">
        <v>52</v>
      </c>
      <c r="I86" t="s">
        <v>53</v>
      </c>
      <c r="J86" t="s">
        <v>54</v>
      </c>
      <c r="L86" t="s">
        <v>55</v>
      </c>
      <c r="M86" t="s">
        <v>97</v>
      </c>
      <c r="N86" t="s">
        <v>98</v>
      </c>
      <c r="O86" s="21" t="s">
        <v>99</v>
      </c>
      <c r="P86" s="21" t="s">
        <v>100</v>
      </c>
      <c r="Q86" s="20" t="s">
        <v>162</v>
      </c>
      <c r="R86" s="21" t="s">
        <v>163</v>
      </c>
      <c r="S86" s="35">
        <v>2</v>
      </c>
      <c r="T86" s="22">
        <v>0</v>
      </c>
      <c r="U86" s="20" t="s">
        <v>103</v>
      </c>
      <c r="V86" s="20">
        <v>45687</v>
      </c>
      <c r="W86" s="21">
        <v>1</v>
      </c>
      <c r="X86" s="20">
        <v>45694</v>
      </c>
      <c r="Z86" s="48">
        <v>2</v>
      </c>
      <c r="AA86">
        <v>2025</v>
      </c>
      <c r="AB86" s="45">
        <v>0</v>
      </c>
      <c r="AC86" s="45">
        <v>0</v>
      </c>
      <c r="AI86" s="10"/>
      <c r="AK86" s="10"/>
    </row>
    <row r="87" spans="1:37">
      <c r="A87" t="s">
        <v>45</v>
      </c>
      <c r="B87" t="s">
        <v>46</v>
      </c>
      <c r="C87" t="s">
        <v>47</v>
      </c>
      <c r="D87" t="s">
        <v>165</v>
      </c>
      <c r="E87" t="s">
        <v>49</v>
      </c>
      <c r="F87" t="s">
        <v>72</v>
      </c>
      <c r="G87" t="s">
        <v>51</v>
      </c>
      <c r="H87" s="20" t="s">
        <v>52</v>
      </c>
      <c r="I87" t="s">
        <v>53</v>
      </c>
      <c r="J87" t="s">
        <v>54</v>
      </c>
      <c r="L87" t="s">
        <v>55</v>
      </c>
      <c r="M87" t="s">
        <v>56</v>
      </c>
      <c r="N87" t="s">
        <v>57</v>
      </c>
      <c r="O87" s="21" t="s">
        <v>58</v>
      </c>
      <c r="P87" s="21" t="s">
        <v>59</v>
      </c>
      <c r="Q87" s="20" t="s">
        <v>125</v>
      </c>
      <c r="R87" s="21" t="s">
        <v>126</v>
      </c>
      <c r="S87" s="35">
        <v>1</v>
      </c>
      <c r="T87" s="22">
        <v>1</v>
      </c>
      <c r="U87" s="20" t="s">
        <v>62</v>
      </c>
      <c r="V87" s="20">
        <v>45699</v>
      </c>
      <c r="W87" s="21">
        <v>2</v>
      </c>
      <c r="X87" s="20">
        <v>45706</v>
      </c>
      <c r="Y87" s="20">
        <v>45706</v>
      </c>
      <c r="Z87" s="48">
        <v>2</v>
      </c>
      <c r="AA87">
        <v>2025</v>
      </c>
      <c r="AB87" s="45">
        <v>114948</v>
      </c>
      <c r="AC87" s="45">
        <v>114948</v>
      </c>
      <c r="AI87" s="10"/>
      <c r="AK87" s="10"/>
    </row>
    <row r="88" spans="1:37">
      <c r="A88" t="s">
        <v>45</v>
      </c>
      <c r="B88" t="s">
        <v>46</v>
      </c>
      <c r="C88" t="s">
        <v>47</v>
      </c>
      <c r="D88" t="s">
        <v>166</v>
      </c>
      <c r="E88" t="s">
        <v>76</v>
      </c>
      <c r="F88" t="s">
        <v>77</v>
      </c>
      <c r="G88" t="s">
        <v>78</v>
      </c>
      <c r="H88" s="20" t="s">
        <v>52</v>
      </c>
      <c r="I88" t="s">
        <v>53</v>
      </c>
      <c r="J88" t="s">
        <v>135</v>
      </c>
      <c r="L88" t="s">
        <v>81</v>
      </c>
      <c r="M88" t="s">
        <v>56</v>
      </c>
      <c r="N88" t="s">
        <v>57</v>
      </c>
      <c r="O88" s="21" t="s">
        <v>82</v>
      </c>
      <c r="P88" s="21" t="s">
        <v>59</v>
      </c>
      <c r="Q88" s="20" t="s">
        <v>83</v>
      </c>
      <c r="R88" s="21" t="s">
        <v>84</v>
      </c>
      <c r="S88" s="35">
        <v>4</v>
      </c>
      <c r="T88" s="22">
        <v>4</v>
      </c>
      <c r="U88" s="20" t="s">
        <v>85</v>
      </c>
      <c r="V88" s="20">
        <v>45692</v>
      </c>
      <c r="W88" s="21">
        <v>2</v>
      </c>
      <c r="X88" s="20">
        <v>45693</v>
      </c>
      <c r="Y88" s="20">
        <v>45712</v>
      </c>
      <c r="Z88" s="48">
        <v>2</v>
      </c>
      <c r="AA88">
        <v>2025</v>
      </c>
      <c r="AB88" s="45">
        <v>307280</v>
      </c>
      <c r="AC88" s="45">
        <v>307280</v>
      </c>
      <c r="AI88" s="10"/>
      <c r="AK88" s="10"/>
    </row>
    <row r="89" spans="1:37">
      <c r="A89" t="s">
        <v>45</v>
      </c>
      <c r="B89" t="s">
        <v>46</v>
      </c>
      <c r="C89" t="s">
        <v>47</v>
      </c>
      <c r="D89" t="s">
        <v>167</v>
      </c>
      <c r="E89" t="s">
        <v>49</v>
      </c>
      <c r="F89" t="s">
        <v>89</v>
      </c>
      <c r="G89" t="s">
        <v>51</v>
      </c>
      <c r="H89" s="20" t="s">
        <v>52</v>
      </c>
      <c r="I89" t="s">
        <v>53</v>
      </c>
      <c r="J89" t="s">
        <v>54</v>
      </c>
      <c r="L89" t="s">
        <v>55</v>
      </c>
      <c r="M89" t="s">
        <v>56</v>
      </c>
      <c r="N89" t="s">
        <v>57</v>
      </c>
      <c r="O89" s="21" t="s">
        <v>58</v>
      </c>
      <c r="P89" s="21" t="s">
        <v>59</v>
      </c>
      <c r="Q89" s="20" t="s">
        <v>93</v>
      </c>
      <c r="R89" s="21" t="s">
        <v>94</v>
      </c>
      <c r="S89" s="35">
        <v>39</v>
      </c>
      <c r="T89" s="22">
        <v>0</v>
      </c>
      <c r="U89" s="20" t="s">
        <v>62</v>
      </c>
      <c r="V89" s="20">
        <v>45692</v>
      </c>
      <c r="W89" s="21">
        <v>2</v>
      </c>
      <c r="X89" s="20">
        <v>45699</v>
      </c>
      <c r="Z89" s="48">
        <v>2</v>
      </c>
      <c r="AA89">
        <v>2025</v>
      </c>
      <c r="AB89" s="45">
        <v>3343392</v>
      </c>
      <c r="AC89" s="45">
        <v>0</v>
      </c>
      <c r="AI89" s="10"/>
      <c r="AK89" s="10"/>
    </row>
    <row r="90" spans="1:37">
      <c r="A90" t="s">
        <v>45</v>
      </c>
      <c r="B90" t="s">
        <v>46</v>
      </c>
      <c r="C90" t="s">
        <v>47</v>
      </c>
      <c r="D90" t="s">
        <v>167</v>
      </c>
      <c r="E90" t="s">
        <v>49</v>
      </c>
      <c r="F90" t="s">
        <v>92</v>
      </c>
      <c r="G90" t="s">
        <v>51</v>
      </c>
      <c r="H90" s="20" t="s">
        <v>52</v>
      </c>
      <c r="I90" t="s">
        <v>53</v>
      </c>
      <c r="J90" t="s">
        <v>54</v>
      </c>
      <c r="L90" t="s">
        <v>55</v>
      </c>
      <c r="M90" t="s">
        <v>56</v>
      </c>
      <c r="N90" t="s">
        <v>57</v>
      </c>
      <c r="O90" s="21" t="s">
        <v>58</v>
      </c>
      <c r="P90" s="21" t="s">
        <v>59</v>
      </c>
      <c r="Q90" s="20" t="s">
        <v>60</v>
      </c>
      <c r="R90" s="21" t="s">
        <v>61</v>
      </c>
      <c r="S90" s="35">
        <v>38</v>
      </c>
      <c r="T90" s="22">
        <v>0</v>
      </c>
      <c r="U90" s="20" t="s">
        <v>62</v>
      </c>
      <c r="V90" s="20">
        <v>45692</v>
      </c>
      <c r="W90" s="21">
        <v>2</v>
      </c>
      <c r="X90" s="20">
        <v>45699</v>
      </c>
      <c r="Z90" s="48">
        <v>2</v>
      </c>
      <c r="AA90">
        <v>2025</v>
      </c>
      <c r="AB90" s="45">
        <v>2244833</v>
      </c>
      <c r="AC90" s="45">
        <v>0</v>
      </c>
      <c r="AI90" s="10"/>
      <c r="AK90" s="10"/>
    </row>
    <row r="91" spans="1:37">
      <c r="A91" t="s">
        <v>45</v>
      </c>
      <c r="B91" t="s">
        <v>46</v>
      </c>
      <c r="C91" t="s">
        <v>47</v>
      </c>
      <c r="D91" t="s">
        <v>167</v>
      </c>
      <c r="E91" t="s">
        <v>49</v>
      </c>
      <c r="F91" t="s">
        <v>50</v>
      </c>
      <c r="G91" t="s">
        <v>51</v>
      </c>
      <c r="H91" s="20" t="s">
        <v>52</v>
      </c>
      <c r="I91" t="s">
        <v>53</v>
      </c>
      <c r="J91" t="s">
        <v>54</v>
      </c>
      <c r="L91" t="s">
        <v>55</v>
      </c>
      <c r="M91" t="s">
        <v>56</v>
      </c>
      <c r="N91" t="s">
        <v>57</v>
      </c>
      <c r="O91" s="21" t="s">
        <v>58</v>
      </c>
      <c r="P91" s="21" t="s">
        <v>59</v>
      </c>
      <c r="Q91" s="20" t="s">
        <v>64</v>
      </c>
      <c r="R91" s="21" t="s">
        <v>65</v>
      </c>
      <c r="S91" s="35">
        <v>30</v>
      </c>
      <c r="T91" s="22">
        <v>0</v>
      </c>
      <c r="U91" s="20" t="s">
        <v>62</v>
      </c>
      <c r="V91" s="20">
        <v>45692</v>
      </c>
      <c r="W91" s="21">
        <v>2</v>
      </c>
      <c r="X91" s="20">
        <v>45699</v>
      </c>
      <c r="Z91" s="48">
        <v>2</v>
      </c>
      <c r="AA91">
        <v>2025</v>
      </c>
      <c r="AB91" s="45">
        <v>1838880</v>
      </c>
      <c r="AC91" s="45">
        <v>0</v>
      </c>
      <c r="AI91" s="10"/>
      <c r="AK91" s="10"/>
    </row>
    <row r="92" spans="1:37">
      <c r="A92" t="s">
        <v>45</v>
      </c>
      <c r="B92" t="s">
        <v>46</v>
      </c>
      <c r="C92" t="s">
        <v>47</v>
      </c>
      <c r="D92" t="s">
        <v>167</v>
      </c>
      <c r="E92" t="s">
        <v>49</v>
      </c>
      <c r="F92" t="s">
        <v>63</v>
      </c>
      <c r="G92" t="s">
        <v>51</v>
      </c>
      <c r="H92" s="20" t="s">
        <v>52</v>
      </c>
      <c r="I92" t="s">
        <v>53</v>
      </c>
      <c r="J92" t="s">
        <v>54</v>
      </c>
      <c r="L92" t="s">
        <v>55</v>
      </c>
      <c r="M92" t="s">
        <v>56</v>
      </c>
      <c r="N92" t="s">
        <v>57</v>
      </c>
      <c r="O92" s="21" t="s">
        <v>58</v>
      </c>
      <c r="P92" s="21" t="s">
        <v>59</v>
      </c>
      <c r="Q92" s="20" t="s">
        <v>67</v>
      </c>
      <c r="R92" s="21" t="s">
        <v>68</v>
      </c>
      <c r="S92" s="35">
        <v>22</v>
      </c>
      <c r="T92" s="22">
        <v>8</v>
      </c>
      <c r="U92" s="20" t="s">
        <v>62</v>
      </c>
      <c r="V92" s="20">
        <v>45692</v>
      </c>
      <c r="W92" s="21">
        <v>2</v>
      </c>
      <c r="X92" s="20">
        <v>45699</v>
      </c>
      <c r="Y92" s="20">
        <v>45698</v>
      </c>
      <c r="Z92" s="48">
        <v>2</v>
      </c>
      <c r="AA92">
        <v>2025</v>
      </c>
      <c r="AB92" s="45">
        <v>1825106</v>
      </c>
      <c r="AC92" s="45">
        <v>663675</v>
      </c>
      <c r="AI92" s="10"/>
      <c r="AK92" s="10"/>
    </row>
    <row r="93" spans="1:37">
      <c r="A93" t="s">
        <v>45</v>
      </c>
      <c r="B93" t="s">
        <v>46</v>
      </c>
      <c r="C93" t="s">
        <v>47</v>
      </c>
      <c r="D93" t="s">
        <v>165</v>
      </c>
      <c r="E93" t="s">
        <v>49</v>
      </c>
      <c r="F93" t="s">
        <v>69</v>
      </c>
      <c r="G93" t="s">
        <v>51</v>
      </c>
      <c r="H93" s="20" t="s">
        <v>52</v>
      </c>
      <c r="I93" t="s">
        <v>53</v>
      </c>
      <c r="J93" t="s">
        <v>54</v>
      </c>
      <c r="L93" t="s">
        <v>55</v>
      </c>
      <c r="M93" t="s">
        <v>56</v>
      </c>
      <c r="N93" t="s">
        <v>57</v>
      </c>
      <c r="O93" s="21" t="s">
        <v>58</v>
      </c>
      <c r="P93" s="21" t="s">
        <v>59</v>
      </c>
      <c r="Q93" s="20" t="s">
        <v>73</v>
      </c>
      <c r="R93" s="21" t="s">
        <v>74</v>
      </c>
      <c r="S93" s="35">
        <v>19</v>
      </c>
      <c r="T93" s="22">
        <v>0</v>
      </c>
      <c r="U93" s="20" t="s">
        <v>62</v>
      </c>
      <c r="V93" s="20">
        <v>45699</v>
      </c>
      <c r="W93" s="21">
        <v>2</v>
      </c>
      <c r="X93" s="20">
        <v>45706</v>
      </c>
      <c r="Z93" s="48">
        <v>2</v>
      </c>
      <c r="AA93">
        <v>2025</v>
      </c>
      <c r="AB93" s="45">
        <v>2689925</v>
      </c>
      <c r="AC93" s="45">
        <v>0</v>
      </c>
      <c r="AI93" s="10"/>
      <c r="AK93" s="10"/>
    </row>
    <row r="94" spans="1:37">
      <c r="A94" t="s">
        <v>45</v>
      </c>
      <c r="B94" t="s">
        <v>46</v>
      </c>
      <c r="C94" t="s">
        <v>47</v>
      </c>
      <c r="D94" t="s">
        <v>168</v>
      </c>
      <c r="E94" t="s">
        <v>96</v>
      </c>
      <c r="F94" t="s">
        <v>106</v>
      </c>
      <c r="G94" t="s">
        <v>51</v>
      </c>
      <c r="H94" s="20" t="s">
        <v>52</v>
      </c>
      <c r="I94" t="s">
        <v>53</v>
      </c>
      <c r="J94" t="s">
        <v>54</v>
      </c>
      <c r="L94" t="s">
        <v>55</v>
      </c>
      <c r="M94" t="s">
        <v>97</v>
      </c>
      <c r="N94" t="s">
        <v>98</v>
      </c>
      <c r="O94" s="21" t="s">
        <v>99</v>
      </c>
      <c r="P94" s="21" t="s">
        <v>100</v>
      </c>
      <c r="Q94" s="20" t="s">
        <v>101</v>
      </c>
      <c r="R94" s="21" t="s">
        <v>102</v>
      </c>
      <c r="S94" s="35">
        <v>2</v>
      </c>
      <c r="T94" s="22">
        <v>0</v>
      </c>
      <c r="U94" s="20" t="s">
        <v>103</v>
      </c>
      <c r="V94" s="20">
        <v>45698</v>
      </c>
      <c r="W94" s="21">
        <v>2</v>
      </c>
      <c r="X94" s="20">
        <v>45705</v>
      </c>
      <c r="Z94" s="48">
        <v>2</v>
      </c>
      <c r="AA94">
        <v>2025</v>
      </c>
      <c r="AB94" s="45">
        <v>0</v>
      </c>
      <c r="AC94" s="45">
        <v>0</v>
      </c>
      <c r="AI94" s="10"/>
      <c r="AK94" s="10"/>
    </row>
    <row r="95" spans="1:37">
      <c r="A95" t="s">
        <v>45</v>
      </c>
      <c r="B95" t="s">
        <v>46</v>
      </c>
      <c r="C95" t="s">
        <v>47</v>
      </c>
      <c r="D95" t="s">
        <v>168</v>
      </c>
      <c r="E95" t="s">
        <v>96</v>
      </c>
      <c r="F95" t="s">
        <v>107</v>
      </c>
      <c r="G95" t="s">
        <v>51</v>
      </c>
      <c r="H95" s="20" t="s">
        <v>52</v>
      </c>
      <c r="I95" t="s">
        <v>53</v>
      </c>
      <c r="J95" t="s">
        <v>54</v>
      </c>
      <c r="L95" t="s">
        <v>55</v>
      </c>
      <c r="M95" t="s">
        <v>97</v>
      </c>
      <c r="N95" t="s">
        <v>98</v>
      </c>
      <c r="O95" s="21" t="s">
        <v>99</v>
      </c>
      <c r="P95" s="21" t="s">
        <v>100</v>
      </c>
      <c r="Q95" s="20" t="s">
        <v>101</v>
      </c>
      <c r="R95" s="21" t="s">
        <v>102</v>
      </c>
      <c r="S95" s="35">
        <v>1</v>
      </c>
      <c r="T95" s="22">
        <v>0</v>
      </c>
      <c r="U95" s="20" t="s">
        <v>103</v>
      </c>
      <c r="V95" s="20">
        <v>45698</v>
      </c>
      <c r="W95" s="21">
        <v>2</v>
      </c>
      <c r="X95" s="20">
        <v>45705</v>
      </c>
      <c r="Z95" s="48">
        <v>2</v>
      </c>
      <c r="AA95">
        <v>2025</v>
      </c>
      <c r="AB95" s="45">
        <v>0</v>
      </c>
      <c r="AC95" s="45">
        <v>0</v>
      </c>
      <c r="AI95" s="10"/>
      <c r="AK95" s="10"/>
    </row>
    <row r="96" spans="1:37">
      <c r="A96" t="s">
        <v>45</v>
      </c>
      <c r="B96" t="s">
        <v>46</v>
      </c>
      <c r="C96" t="s">
        <v>47</v>
      </c>
      <c r="D96" t="s">
        <v>169</v>
      </c>
      <c r="E96" t="s">
        <v>76</v>
      </c>
      <c r="F96" t="s">
        <v>77</v>
      </c>
      <c r="G96" t="s">
        <v>78</v>
      </c>
      <c r="H96" s="20" t="s">
        <v>52</v>
      </c>
      <c r="I96" t="s">
        <v>53</v>
      </c>
      <c r="J96" t="s">
        <v>80</v>
      </c>
      <c r="L96" t="s">
        <v>81</v>
      </c>
      <c r="M96" t="s">
        <v>56</v>
      </c>
      <c r="N96" t="s">
        <v>57</v>
      </c>
      <c r="O96" s="21" t="s">
        <v>82</v>
      </c>
      <c r="P96" s="21" t="s">
        <v>59</v>
      </c>
      <c r="Q96" s="20" t="s">
        <v>83</v>
      </c>
      <c r="R96" s="21" t="s">
        <v>84</v>
      </c>
      <c r="S96" s="35">
        <v>460</v>
      </c>
      <c r="T96" s="22">
        <v>460</v>
      </c>
      <c r="U96" s="20" t="s">
        <v>85</v>
      </c>
      <c r="V96" s="20">
        <v>45702</v>
      </c>
      <c r="W96" s="21">
        <v>2</v>
      </c>
      <c r="X96" s="20">
        <v>45702</v>
      </c>
      <c r="Y96" s="20">
        <v>45708</v>
      </c>
      <c r="Z96" s="48">
        <v>2</v>
      </c>
      <c r="AA96">
        <v>2025</v>
      </c>
      <c r="AB96" s="45">
        <v>367080</v>
      </c>
      <c r="AC96" s="45">
        <v>367080</v>
      </c>
      <c r="AI96" s="10"/>
      <c r="AK96" s="10"/>
    </row>
    <row r="97" spans="1:37">
      <c r="A97" t="s">
        <v>45</v>
      </c>
      <c r="B97" t="s">
        <v>46</v>
      </c>
      <c r="C97" t="s">
        <v>47</v>
      </c>
      <c r="D97" t="s">
        <v>168</v>
      </c>
      <c r="E97" t="s">
        <v>96</v>
      </c>
      <c r="F97" t="s">
        <v>144</v>
      </c>
      <c r="G97" t="s">
        <v>51</v>
      </c>
      <c r="H97" s="20" t="s">
        <v>52</v>
      </c>
      <c r="I97" t="s">
        <v>53</v>
      </c>
      <c r="J97" t="s">
        <v>54</v>
      </c>
      <c r="L97" t="s">
        <v>55</v>
      </c>
      <c r="M97" t="s">
        <v>97</v>
      </c>
      <c r="N97" t="s">
        <v>98</v>
      </c>
      <c r="O97" s="21" t="s">
        <v>99</v>
      </c>
      <c r="P97" s="21" t="s">
        <v>100</v>
      </c>
      <c r="Q97" s="20" t="s">
        <v>101</v>
      </c>
      <c r="R97" s="21" t="s">
        <v>102</v>
      </c>
      <c r="S97" s="35">
        <v>1</v>
      </c>
      <c r="T97" s="22">
        <v>0</v>
      </c>
      <c r="U97" s="20" t="s">
        <v>103</v>
      </c>
      <c r="V97" s="20">
        <v>45698</v>
      </c>
      <c r="W97" s="21">
        <v>2</v>
      </c>
      <c r="X97" s="20">
        <v>45705</v>
      </c>
      <c r="Z97" s="48">
        <v>2</v>
      </c>
      <c r="AA97">
        <v>2025</v>
      </c>
      <c r="AB97" s="45">
        <v>0</v>
      </c>
      <c r="AC97" s="45">
        <v>0</v>
      </c>
      <c r="AI97" s="10"/>
      <c r="AK97" s="10"/>
    </row>
    <row r="98" spans="1:37">
      <c r="A98" t="s">
        <v>45</v>
      </c>
      <c r="B98" t="s">
        <v>46</v>
      </c>
      <c r="C98" t="s">
        <v>47</v>
      </c>
      <c r="D98" t="s">
        <v>167</v>
      </c>
      <c r="E98" t="s">
        <v>49</v>
      </c>
      <c r="F98" t="s">
        <v>77</v>
      </c>
      <c r="G98" t="s">
        <v>51</v>
      </c>
      <c r="H98" s="20" t="s">
        <v>52</v>
      </c>
      <c r="I98" t="s">
        <v>53</v>
      </c>
      <c r="J98" t="s">
        <v>54</v>
      </c>
      <c r="L98" t="s">
        <v>55</v>
      </c>
      <c r="M98" t="s">
        <v>56</v>
      </c>
      <c r="N98" t="s">
        <v>57</v>
      </c>
      <c r="O98" s="21" t="s">
        <v>58</v>
      </c>
      <c r="P98" s="21" t="s">
        <v>59</v>
      </c>
      <c r="Q98" s="20" t="s">
        <v>108</v>
      </c>
      <c r="R98" s="21" t="s">
        <v>109</v>
      </c>
      <c r="S98" s="35">
        <v>2</v>
      </c>
      <c r="T98" s="22">
        <v>2</v>
      </c>
      <c r="U98" s="20" t="s">
        <v>110</v>
      </c>
      <c r="V98" s="20">
        <v>45692</v>
      </c>
      <c r="W98" s="21">
        <v>2</v>
      </c>
      <c r="X98" s="20">
        <v>45699</v>
      </c>
      <c r="Y98" s="20">
        <v>45698</v>
      </c>
      <c r="Z98" s="48">
        <v>2</v>
      </c>
      <c r="AA98">
        <v>2025</v>
      </c>
      <c r="AB98" s="45">
        <v>230104</v>
      </c>
      <c r="AC98" s="45">
        <v>230104</v>
      </c>
      <c r="AI98" s="10"/>
      <c r="AK98" s="10"/>
    </row>
    <row r="99" spans="1:37">
      <c r="A99" t="s">
        <v>45</v>
      </c>
      <c r="B99" t="s">
        <v>46</v>
      </c>
      <c r="C99" t="s">
        <v>47</v>
      </c>
      <c r="D99" t="s">
        <v>167</v>
      </c>
      <c r="E99" t="s">
        <v>49</v>
      </c>
      <c r="F99" t="s">
        <v>111</v>
      </c>
      <c r="G99" t="s">
        <v>51</v>
      </c>
      <c r="H99" s="20" t="s">
        <v>52</v>
      </c>
      <c r="I99" t="s">
        <v>53</v>
      </c>
      <c r="J99" t="s">
        <v>54</v>
      </c>
      <c r="L99" t="s">
        <v>55</v>
      </c>
      <c r="M99" t="s">
        <v>56</v>
      </c>
      <c r="N99" t="s">
        <v>57</v>
      </c>
      <c r="O99" s="21" t="s">
        <v>58</v>
      </c>
      <c r="P99" s="21" t="s">
        <v>59</v>
      </c>
      <c r="Q99" s="20" t="s">
        <v>87</v>
      </c>
      <c r="R99" s="21" t="s">
        <v>88</v>
      </c>
      <c r="S99" s="35">
        <v>91</v>
      </c>
      <c r="T99" s="22">
        <v>0</v>
      </c>
      <c r="U99" s="20" t="s">
        <v>62</v>
      </c>
      <c r="V99" s="20">
        <v>45692</v>
      </c>
      <c r="W99" s="21">
        <v>2</v>
      </c>
      <c r="X99" s="20">
        <v>45699</v>
      </c>
      <c r="Z99" s="48">
        <v>2</v>
      </c>
      <c r="AA99">
        <v>2025</v>
      </c>
      <c r="AB99" s="45">
        <v>7595078</v>
      </c>
      <c r="AC99" s="45">
        <v>0</v>
      </c>
      <c r="AI99" s="10"/>
      <c r="AK99" s="10"/>
    </row>
    <row r="100" spans="1:37">
      <c r="A100" t="s">
        <v>45</v>
      </c>
      <c r="B100" t="s">
        <v>46</v>
      </c>
      <c r="C100" t="s">
        <v>47</v>
      </c>
      <c r="D100" t="s">
        <v>167</v>
      </c>
      <c r="E100" t="s">
        <v>49</v>
      </c>
      <c r="F100" t="s">
        <v>86</v>
      </c>
      <c r="G100" t="s">
        <v>51</v>
      </c>
      <c r="H100" s="20" t="s">
        <v>52</v>
      </c>
      <c r="I100" t="s">
        <v>53</v>
      </c>
      <c r="J100" t="s">
        <v>54</v>
      </c>
      <c r="L100" t="s">
        <v>55</v>
      </c>
      <c r="M100" t="s">
        <v>56</v>
      </c>
      <c r="N100" t="s">
        <v>57</v>
      </c>
      <c r="O100" s="21" t="s">
        <v>58</v>
      </c>
      <c r="P100" s="21" t="s">
        <v>59</v>
      </c>
      <c r="Q100" s="20" t="s">
        <v>90</v>
      </c>
      <c r="R100" s="21" t="s">
        <v>91</v>
      </c>
      <c r="S100" s="35">
        <v>62</v>
      </c>
      <c r="T100" s="22">
        <v>0</v>
      </c>
      <c r="U100" s="20" t="s">
        <v>62</v>
      </c>
      <c r="V100" s="20">
        <v>45692</v>
      </c>
      <c r="W100" s="21">
        <v>2</v>
      </c>
      <c r="X100" s="20">
        <v>45699</v>
      </c>
      <c r="Z100" s="48">
        <v>2</v>
      </c>
      <c r="AA100">
        <v>2025</v>
      </c>
      <c r="AB100" s="45">
        <v>4094024</v>
      </c>
      <c r="AC100" s="45">
        <v>0</v>
      </c>
      <c r="AI100" s="10"/>
      <c r="AK100" s="10"/>
    </row>
    <row r="101" spans="1:37">
      <c r="A101" t="s">
        <v>45</v>
      </c>
      <c r="B101" t="s">
        <v>46</v>
      </c>
      <c r="C101" t="s">
        <v>47</v>
      </c>
      <c r="D101" t="s">
        <v>165</v>
      </c>
      <c r="E101" t="s">
        <v>49</v>
      </c>
      <c r="F101" t="s">
        <v>77</v>
      </c>
      <c r="G101" t="s">
        <v>51</v>
      </c>
      <c r="H101" s="20" t="s">
        <v>52</v>
      </c>
      <c r="I101" t="s">
        <v>53</v>
      </c>
      <c r="J101" t="s">
        <v>54</v>
      </c>
      <c r="L101" t="s">
        <v>55</v>
      </c>
      <c r="M101" t="s">
        <v>56</v>
      </c>
      <c r="N101" t="s">
        <v>57</v>
      </c>
      <c r="O101" s="21" t="s">
        <v>58</v>
      </c>
      <c r="P101" s="21" t="s">
        <v>59</v>
      </c>
      <c r="Q101" s="20" t="s">
        <v>108</v>
      </c>
      <c r="R101" s="21" t="s">
        <v>109</v>
      </c>
      <c r="S101" s="35">
        <v>2</v>
      </c>
      <c r="T101" s="22">
        <v>2</v>
      </c>
      <c r="U101" s="20" t="s">
        <v>110</v>
      </c>
      <c r="V101" s="20">
        <v>45699</v>
      </c>
      <c r="W101" s="21">
        <v>2</v>
      </c>
      <c r="X101" s="20">
        <v>45706</v>
      </c>
      <c r="Y101" s="20">
        <v>45706</v>
      </c>
      <c r="Z101" s="48">
        <v>2</v>
      </c>
      <c r="AA101">
        <v>2025</v>
      </c>
      <c r="AB101" s="45">
        <v>230104</v>
      </c>
      <c r="AC101" s="45">
        <v>230104</v>
      </c>
      <c r="AI101" s="10"/>
      <c r="AK101" s="10"/>
    </row>
    <row r="102" spans="1:37">
      <c r="A102" t="s">
        <v>45</v>
      </c>
      <c r="B102" t="s">
        <v>46</v>
      </c>
      <c r="C102" t="s">
        <v>47</v>
      </c>
      <c r="D102" t="s">
        <v>165</v>
      </c>
      <c r="E102" t="s">
        <v>49</v>
      </c>
      <c r="F102" t="s">
        <v>111</v>
      </c>
      <c r="G102" t="s">
        <v>51</v>
      </c>
      <c r="H102" s="20" t="s">
        <v>52</v>
      </c>
      <c r="I102" t="s">
        <v>53</v>
      </c>
      <c r="J102" t="s">
        <v>54</v>
      </c>
      <c r="L102" t="s">
        <v>55</v>
      </c>
      <c r="M102" t="s">
        <v>56</v>
      </c>
      <c r="N102" t="s">
        <v>57</v>
      </c>
      <c r="O102" s="21" t="s">
        <v>58</v>
      </c>
      <c r="P102" s="21" t="s">
        <v>59</v>
      </c>
      <c r="Q102" s="20" t="s">
        <v>112</v>
      </c>
      <c r="R102" s="21" t="s">
        <v>113</v>
      </c>
      <c r="S102" s="35">
        <v>4</v>
      </c>
      <c r="T102" s="22">
        <v>0</v>
      </c>
      <c r="U102" s="20" t="s">
        <v>110</v>
      </c>
      <c r="V102" s="20">
        <v>45699</v>
      </c>
      <c r="W102" s="21">
        <v>2</v>
      </c>
      <c r="X102" s="20">
        <v>45706</v>
      </c>
      <c r="Z102" s="48">
        <v>2</v>
      </c>
      <c r="AA102">
        <v>2025</v>
      </c>
      <c r="AB102" s="45">
        <v>601776</v>
      </c>
      <c r="AC102" s="45">
        <v>0</v>
      </c>
      <c r="AI102" s="10"/>
      <c r="AK102" s="10"/>
    </row>
    <row r="103" spans="1:37">
      <c r="A103" t="s">
        <v>45</v>
      </c>
      <c r="B103" t="s">
        <v>46</v>
      </c>
      <c r="C103" t="s">
        <v>47</v>
      </c>
      <c r="D103" t="s">
        <v>165</v>
      </c>
      <c r="E103" t="s">
        <v>49</v>
      </c>
      <c r="F103" t="s">
        <v>86</v>
      </c>
      <c r="G103" t="s">
        <v>51</v>
      </c>
      <c r="H103" s="20" t="s">
        <v>52</v>
      </c>
      <c r="I103" t="s">
        <v>53</v>
      </c>
      <c r="J103" t="s">
        <v>54</v>
      </c>
      <c r="L103" t="s">
        <v>55</v>
      </c>
      <c r="M103" t="s">
        <v>56</v>
      </c>
      <c r="N103" t="s">
        <v>57</v>
      </c>
      <c r="O103" s="21" t="s">
        <v>58</v>
      </c>
      <c r="P103" s="21" t="s">
        <v>59</v>
      </c>
      <c r="Q103" s="20" t="s">
        <v>87</v>
      </c>
      <c r="R103" s="21" t="s">
        <v>88</v>
      </c>
      <c r="S103" s="35">
        <v>148</v>
      </c>
      <c r="T103" s="22">
        <v>65</v>
      </c>
      <c r="U103" s="20" t="s">
        <v>62</v>
      </c>
      <c r="V103" s="20">
        <v>45699</v>
      </c>
      <c r="W103" s="21">
        <v>2</v>
      </c>
      <c r="X103" s="20">
        <v>45706</v>
      </c>
      <c r="Y103" s="20">
        <v>45706</v>
      </c>
      <c r="Z103" s="48">
        <v>2</v>
      </c>
      <c r="AA103">
        <v>2025</v>
      </c>
      <c r="AB103" s="45">
        <v>12352435</v>
      </c>
      <c r="AC103" s="45">
        <v>5425056</v>
      </c>
      <c r="AI103" s="10"/>
      <c r="AK103" s="10"/>
    </row>
    <row r="104" spans="1:37">
      <c r="A104" t="s">
        <v>45</v>
      </c>
      <c r="B104" t="s">
        <v>46</v>
      </c>
      <c r="C104" t="s">
        <v>47</v>
      </c>
      <c r="D104" t="s">
        <v>165</v>
      </c>
      <c r="E104" t="s">
        <v>49</v>
      </c>
      <c r="F104" t="s">
        <v>89</v>
      </c>
      <c r="G104" t="s">
        <v>51</v>
      </c>
      <c r="H104" s="20" t="s">
        <v>52</v>
      </c>
      <c r="I104" t="s">
        <v>53</v>
      </c>
      <c r="J104" t="s">
        <v>54</v>
      </c>
      <c r="L104" t="s">
        <v>55</v>
      </c>
      <c r="M104" t="s">
        <v>56</v>
      </c>
      <c r="N104" t="s">
        <v>57</v>
      </c>
      <c r="O104" s="21" t="s">
        <v>58</v>
      </c>
      <c r="P104" s="21" t="s">
        <v>59</v>
      </c>
      <c r="Q104" s="20" t="s">
        <v>90</v>
      </c>
      <c r="R104" s="21" t="s">
        <v>91</v>
      </c>
      <c r="S104" s="35">
        <v>110</v>
      </c>
      <c r="T104" s="22">
        <v>37</v>
      </c>
      <c r="U104" s="20" t="s">
        <v>62</v>
      </c>
      <c r="V104" s="20">
        <v>45699</v>
      </c>
      <c r="W104" s="21">
        <v>2</v>
      </c>
      <c r="X104" s="20">
        <v>45706</v>
      </c>
      <c r="Y104" s="20">
        <v>45706</v>
      </c>
      <c r="Z104" s="48">
        <v>2</v>
      </c>
      <c r="AA104">
        <v>2025</v>
      </c>
      <c r="AB104" s="45">
        <v>7263590</v>
      </c>
      <c r="AC104" s="45">
        <v>2443208</v>
      </c>
      <c r="AI104" s="10"/>
      <c r="AK104" s="10"/>
    </row>
    <row r="105" spans="1:37">
      <c r="A105" t="s">
        <v>45</v>
      </c>
      <c r="B105" t="s">
        <v>46</v>
      </c>
      <c r="C105" t="s">
        <v>47</v>
      </c>
      <c r="D105" t="s">
        <v>165</v>
      </c>
      <c r="E105" t="s">
        <v>49</v>
      </c>
      <c r="F105" t="s">
        <v>92</v>
      </c>
      <c r="G105" t="s">
        <v>51</v>
      </c>
      <c r="H105" s="20" t="s">
        <v>52</v>
      </c>
      <c r="I105" t="s">
        <v>53</v>
      </c>
      <c r="J105" t="s">
        <v>54</v>
      </c>
      <c r="L105" t="s">
        <v>55</v>
      </c>
      <c r="M105" t="s">
        <v>56</v>
      </c>
      <c r="N105" t="s">
        <v>57</v>
      </c>
      <c r="O105" s="21" t="s">
        <v>58</v>
      </c>
      <c r="P105" s="21" t="s">
        <v>59</v>
      </c>
      <c r="Q105" s="20" t="s">
        <v>93</v>
      </c>
      <c r="R105" s="21" t="s">
        <v>94</v>
      </c>
      <c r="S105" s="35">
        <v>78</v>
      </c>
      <c r="T105" s="22">
        <v>24</v>
      </c>
      <c r="U105" s="20" t="s">
        <v>62</v>
      </c>
      <c r="V105" s="20">
        <v>45699</v>
      </c>
      <c r="W105" s="21">
        <v>2</v>
      </c>
      <c r="X105" s="20">
        <v>45706</v>
      </c>
      <c r="Y105" s="20">
        <v>45706</v>
      </c>
      <c r="Z105" s="48">
        <v>2</v>
      </c>
      <c r="AA105">
        <v>2025</v>
      </c>
      <c r="AB105" s="45">
        <v>6686784</v>
      </c>
      <c r="AC105" s="45">
        <v>2057472</v>
      </c>
      <c r="AI105" s="10"/>
      <c r="AK105" s="10"/>
    </row>
    <row r="106" spans="1:37">
      <c r="A106" t="s">
        <v>45</v>
      </c>
      <c r="B106" t="s">
        <v>46</v>
      </c>
      <c r="C106" t="s">
        <v>47</v>
      </c>
      <c r="D106" t="s">
        <v>165</v>
      </c>
      <c r="E106" t="s">
        <v>49</v>
      </c>
      <c r="F106" t="s">
        <v>50</v>
      </c>
      <c r="G106" t="s">
        <v>51</v>
      </c>
      <c r="H106" s="20" t="s">
        <v>52</v>
      </c>
      <c r="I106" t="s">
        <v>53</v>
      </c>
      <c r="J106" t="s">
        <v>54</v>
      </c>
      <c r="L106" t="s">
        <v>55</v>
      </c>
      <c r="M106" t="s">
        <v>56</v>
      </c>
      <c r="N106" t="s">
        <v>57</v>
      </c>
      <c r="O106" s="21" t="s">
        <v>58</v>
      </c>
      <c r="P106" s="21" t="s">
        <v>59</v>
      </c>
      <c r="Q106" s="20" t="s">
        <v>60</v>
      </c>
      <c r="R106" s="21" t="s">
        <v>61</v>
      </c>
      <c r="S106" s="35">
        <v>80</v>
      </c>
      <c r="T106" s="22">
        <v>42</v>
      </c>
      <c r="U106" s="20" t="s">
        <v>62</v>
      </c>
      <c r="V106" s="20">
        <v>45699</v>
      </c>
      <c r="W106" s="21">
        <v>2</v>
      </c>
      <c r="X106" s="20">
        <v>45706</v>
      </c>
      <c r="Y106" s="20">
        <v>45706</v>
      </c>
      <c r="Z106" s="48">
        <v>2</v>
      </c>
      <c r="AA106">
        <v>2025</v>
      </c>
      <c r="AB106" s="45">
        <v>4725965</v>
      </c>
      <c r="AC106" s="45">
        <v>2481132</v>
      </c>
      <c r="AI106" s="10"/>
      <c r="AK106" s="10"/>
    </row>
    <row r="107" spans="1:37">
      <c r="A107" t="s">
        <v>45</v>
      </c>
      <c r="B107" t="s">
        <v>46</v>
      </c>
      <c r="C107" t="s">
        <v>47</v>
      </c>
      <c r="D107" t="s">
        <v>165</v>
      </c>
      <c r="E107" t="s">
        <v>49</v>
      </c>
      <c r="F107" t="s">
        <v>63</v>
      </c>
      <c r="G107" t="s">
        <v>51</v>
      </c>
      <c r="H107" s="20" t="s">
        <v>52</v>
      </c>
      <c r="I107" t="s">
        <v>53</v>
      </c>
      <c r="J107" t="s">
        <v>54</v>
      </c>
      <c r="L107" t="s">
        <v>55</v>
      </c>
      <c r="M107" t="s">
        <v>56</v>
      </c>
      <c r="N107" t="s">
        <v>57</v>
      </c>
      <c r="O107" s="21" t="s">
        <v>58</v>
      </c>
      <c r="P107" s="21" t="s">
        <v>59</v>
      </c>
      <c r="Q107" s="20" t="s">
        <v>64</v>
      </c>
      <c r="R107" s="21" t="s">
        <v>65</v>
      </c>
      <c r="S107" s="35">
        <v>56</v>
      </c>
      <c r="T107" s="22">
        <v>52</v>
      </c>
      <c r="U107" s="20" t="s">
        <v>62</v>
      </c>
      <c r="V107" s="20">
        <v>45699</v>
      </c>
      <c r="W107" s="21">
        <v>2</v>
      </c>
      <c r="X107" s="20">
        <v>45706</v>
      </c>
      <c r="Y107" s="20">
        <v>45706</v>
      </c>
      <c r="Z107" s="48">
        <v>2</v>
      </c>
      <c r="AA107">
        <v>2025</v>
      </c>
      <c r="AB107" s="45">
        <v>3432576</v>
      </c>
      <c r="AC107" s="45">
        <v>3187392</v>
      </c>
      <c r="AI107" s="10"/>
      <c r="AK107" s="10"/>
    </row>
    <row r="108" spans="1:37">
      <c r="A108" t="s">
        <v>45</v>
      </c>
      <c r="B108" t="s">
        <v>46</v>
      </c>
      <c r="C108" t="s">
        <v>47</v>
      </c>
      <c r="D108" t="s">
        <v>165</v>
      </c>
      <c r="E108" t="s">
        <v>49</v>
      </c>
      <c r="F108" t="s">
        <v>66</v>
      </c>
      <c r="G108" t="s">
        <v>51</v>
      </c>
      <c r="H108" s="20" t="s">
        <v>52</v>
      </c>
      <c r="I108" t="s">
        <v>53</v>
      </c>
      <c r="J108" t="s">
        <v>54</v>
      </c>
      <c r="L108" t="s">
        <v>55</v>
      </c>
      <c r="M108" t="s">
        <v>56</v>
      </c>
      <c r="N108" t="s">
        <v>57</v>
      </c>
      <c r="O108" s="21" t="s">
        <v>58</v>
      </c>
      <c r="P108" s="21" t="s">
        <v>59</v>
      </c>
      <c r="Q108" s="20" t="s">
        <v>67</v>
      </c>
      <c r="R108" s="21" t="s">
        <v>68</v>
      </c>
      <c r="S108" s="35">
        <v>39</v>
      </c>
      <c r="T108" s="22">
        <v>14</v>
      </c>
      <c r="U108" s="20" t="s">
        <v>62</v>
      </c>
      <c r="V108" s="20">
        <v>45699</v>
      </c>
      <c r="W108" s="21">
        <v>2</v>
      </c>
      <c r="X108" s="20">
        <v>45706</v>
      </c>
      <c r="Y108" s="20">
        <v>45706</v>
      </c>
      <c r="Z108" s="48">
        <v>2</v>
      </c>
      <c r="AA108">
        <v>2025</v>
      </c>
      <c r="AB108" s="45">
        <v>3235415</v>
      </c>
      <c r="AC108" s="45">
        <v>1161431</v>
      </c>
      <c r="AI108" s="10"/>
      <c r="AK108" s="10"/>
    </row>
    <row r="109" spans="1:37">
      <c r="A109" t="s">
        <v>45</v>
      </c>
      <c r="B109" t="s">
        <v>46</v>
      </c>
      <c r="C109" t="s">
        <v>47</v>
      </c>
      <c r="D109" t="s">
        <v>170</v>
      </c>
      <c r="E109" t="s">
        <v>96</v>
      </c>
      <c r="F109" t="s">
        <v>77</v>
      </c>
      <c r="G109" t="s">
        <v>51</v>
      </c>
      <c r="H109" s="20" t="s">
        <v>52</v>
      </c>
      <c r="I109" t="s">
        <v>53</v>
      </c>
      <c r="J109" t="s">
        <v>54</v>
      </c>
      <c r="L109" t="s">
        <v>55</v>
      </c>
      <c r="M109" t="s">
        <v>97</v>
      </c>
      <c r="N109" t="s">
        <v>98</v>
      </c>
      <c r="O109" s="21" t="s">
        <v>99</v>
      </c>
      <c r="P109" s="21" t="s">
        <v>100</v>
      </c>
      <c r="Q109" s="20" t="s">
        <v>101</v>
      </c>
      <c r="R109" s="21" t="s">
        <v>102</v>
      </c>
      <c r="S109" s="35">
        <v>4</v>
      </c>
      <c r="T109" s="22">
        <v>3</v>
      </c>
      <c r="U109" s="20" t="s">
        <v>103</v>
      </c>
      <c r="V109" s="20">
        <v>45692</v>
      </c>
      <c r="W109" s="21">
        <v>2</v>
      </c>
      <c r="X109" s="20">
        <v>45699</v>
      </c>
      <c r="Y109" s="20">
        <v>45699</v>
      </c>
      <c r="Z109" s="48">
        <v>2</v>
      </c>
      <c r="AA109">
        <v>2025</v>
      </c>
      <c r="AB109" s="45">
        <v>1296000</v>
      </c>
      <c r="AC109" s="45">
        <v>972000</v>
      </c>
      <c r="AI109" s="10"/>
      <c r="AK109" s="10"/>
    </row>
    <row r="110" spans="1:37">
      <c r="A110" t="s">
        <v>45</v>
      </c>
      <c r="B110" t="s">
        <v>46</v>
      </c>
      <c r="C110" t="s">
        <v>47</v>
      </c>
      <c r="D110" t="s">
        <v>167</v>
      </c>
      <c r="E110" t="s">
        <v>49</v>
      </c>
      <c r="F110" t="s">
        <v>66</v>
      </c>
      <c r="G110" t="s">
        <v>51</v>
      </c>
      <c r="H110" s="20" t="s">
        <v>52</v>
      </c>
      <c r="I110" t="s">
        <v>53</v>
      </c>
      <c r="J110" t="s">
        <v>54</v>
      </c>
      <c r="L110" t="s">
        <v>55</v>
      </c>
      <c r="M110" t="s">
        <v>56</v>
      </c>
      <c r="N110" t="s">
        <v>57</v>
      </c>
      <c r="O110" s="21" t="s">
        <v>58</v>
      </c>
      <c r="P110" s="21" t="s">
        <v>59</v>
      </c>
      <c r="Q110" s="20" t="s">
        <v>73</v>
      </c>
      <c r="R110" s="21" t="s">
        <v>74</v>
      </c>
      <c r="S110" s="35">
        <v>5</v>
      </c>
      <c r="T110" s="22">
        <v>0</v>
      </c>
      <c r="U110" s="20" t="s">
        <v>62</v>
      </c>
      <c r="V110" s="20">
        <v>45692</v>
      </c>
      <c r="W110" s="21">
        <v>2</v>
      </c>
      <c r="X110" s="20">
        <v>45699</v>
      </c>
      <c r="Z110" s="48">
        <v>2</v>
      </c>
      <c r="AA110">
        <v>2025</v>
      </c>
      <c r="AB110" s="45">
        <v>707875</v>
      </c>
      <c r="AC110" s="45">
        <v>0</v>
      </c>
      <c r="AI110" s="10"/>
      <c r="AK110" s="10"/>
    </row>
    <row r="111" spans="1:37">
      <c r="A111" t="s">
        <v>45</v>
      </c>
      <c r="B111" t="s">
        <v>46</v>
      </c>
      <c r="C111" t="s">
        <v>47</v>
      </c>
      <c r="D111" t="s">
        <v>170</v>
      </c>
      <c r="E111" t="s">
        <v>96</v>
      </c>
      <c r="F111" t="s">
        <v>105</v>
      </c>
      <c r="G111" t="s">
        <v>51</v>
      </c>
      <c r="H111" s="20" t="s">
        <v>52</v>
      </c>
      <c r="I111" t="s">
        <v>53</v>
      </c>
      <c r="J111" t="s">
        <v>54</v>
      </c>
      <c r="L111" t="s">
        <v>55</v>
      </c>
      <c r="M111" t="s">
        <v>97</v>
      </c>
      <c r="N111" t="s">
        <v>98</v>
      </c>
      <c r="O111" s="21" t="s">
        <v>99</v>
      </c>
      <c r="P111" s="21" t="s">
        <v>100</v>
      </c>
      <c r="Q111" s="20" t="s">
        <v>101</v>
      </c>
      <c r="R111" s="21" t="s">
        <v>102</v>
      </c>
      <c r="S111" s="35">
        <v>1</v>
      </c>
      <c r="T111" s="22">
        <v>0</v>
      </c>
      <c r="U111" s="20" t="s">
        <v>103</v>
      </c>
      <c r="V111" s="20">
        <v>45692</v>
      </c>
      <c r="W111" s="21">
        <v>2</v>
      </c>
      <c r="X111" s="20">
        <v>45699</v>
      </c>
      <c r="Z111" s="48">
        <v>2</v>
      </c>
      <c r="AA111">
        <v>2025</v>
      </c>
      <c r="AB111" s="45">
        <v>0</v>
      </c>
      <c r="AC111" s="45">
        <v>0</v>
      </c>
      <c r="AI111" s="10"/>
      <c r="AK111" s="10"/>
    </row>
    <row r="112" spans="1:37">
      <c r="A112" t="s">
        <v>45</v>
      </c>
      <c r="B112" t="s">
        <v>46</v>
      </c>
      <c r="C112" t="s">
        <v>47</v>
      </c>
      <c r="D112" t="s">
        <v>170</v>
      </c>
      <c r="E112" t="s">
        <v>96</v>
      </c>
      <c r="F112" t="s">
        <v>106</v>
      </c>
      <c r="G112" t="s">
        <v>51</v>
      </c>
      <c r="H112" s="20" t="s">
        <v>52</v>
      </c>
      <c r="I112" t="s">
        <v>53</v>
      </c>
      <c r="J112" t="s">
        <v>54</v>
      </c>
      <c r="L112" t="s">
        <v>55</v>
      </c>
      <c r="M112" t="s">
        <v>97</v>
      </c>
      <c r="N112" t="s">
        <v>98</v>
      </c>
      <c r="O112" s="21" t="s">
        <v>99</v>
      </c>
      <c r="P112" s="21" t="s">
        <v>100</v>
      </c>
      <c r="Q112" s="20" t="s">
        <v>101</v>
      </c>
      <c r="R112" s="21" t="s">
        <v>102</v>
      </c>
      <c r="S112" s="35">
        <v>2</v>
      </c>
      <c r="T112" s="22">
        <v>0</v>
      </c>
      <c r="U112" s="20" t="s">
        <v>103</v>
      </c>
      <c r="V112" s="20">
        <v>45692</v>
      </c>
      <c r="W112" s="21">
        <v>2</v>
      </c>
      <c r="X112" s="20">
        <v>45699</v>
      </c>
      <c r="Z112" s="48">
        <v>2</v>
      </c>
      <c r="AA112">
        <v>2025</v>
      </c>
      <c r="AB112" s="45">
        <v>0</v>
      </c>
      <c r="AC112" s="45">
        <v>0</v>
      </c>
      <c r="AI112" s="10"/>
      <c r="AK112" s="10"/>
    </row>
    <row r="113" spans="1:37">
      <c r="A113" t="s">
        <v>45</v>
      </c>
      <c r="B113" t="s">
        <v>46</v>
      </c>
      <c r="C113" t="s">
        <v>47</v>
      </c>
      <c r="D113" t="s">
        <v>168</v>
      </c>
      <c r="E113" t="s">
        <v>96</v>
      </c>
      <c r="F113" t="s">
        <v>77</v>
      </c>
      <c r="G113" t="s">
        <v>51</v>
      </c>
      <c r="H113" s="20" t="s">
        <v>52</v>
      </c>
      <c r="I113" t="s">
        <v>53</v>
      </c>
      <c r="J113" t="s">
        <v>54</v>
      </c>
      <c r="L113" t="s">
        <v>55</v>
      </c>
      <c r="M113" t="s">
        <v>97</v>
      </c>
      <c r="N113" t="s">
        <v>98</v>
      </c>
      <c r="O113" s="21" t="s">
        <v>99</v>
      </c>
      <c r="P113" s="21" t="s">
        <v>100</v>
      </c>
      <c r="Q113" s="20" t="s">
        <v>101</v>
      </c>
      <c r="R113" s="21" t="s">
        <v>102</v>
      </c>
      <c r="S113" s="35">
        <v>7</v>
      </c>
      <c r="T113" s="22">
        <v>7</v>
      </c>
      <c r="U113" s="20" t="s">
        <v>103</v>
      </c>
      <c r="V113" s="20">
        <v>45698</v>
      </c>
      <c r="W113" s="21">
        <v>2</v>
      </c>
      <c r="X113" s="20">
        <v>45705</v>
      </c>
      <c r="Y113" s="20">
        <v>45705</v>
      </c>
      <c r="Z113" s="48">
        <v>2</v>
      </c>
      <c r="AA113">
        <v>2025</v>
      </c>
      <c r="AB113" s="45">
        <v>2268000</v>
      </c>
      <c r="AC113" s="45">
        <v>2268000</v>
      </c>
      <c r="AI113" s="10"/>
      <c r="AK113" s="10"/>
    </row>
    <row r="114" spans="1:37">
      <c r="A114" t="s">
        <v>45</v>
      </c>
      <c r="B114" t="s">
        <v>46</v>
      </c>
      <c r="C114" t="s">
        <v>47</v>
      </c>
      <c r="D114" t="s">
        <v>168</v>
      </c>
      <c r="E114" t="s">
        <v>96</v>
      </c>
      <c r="F114" t="s">
        <v>104</v>
      </c>
      <c r="G114" t="s">
        <v>51</v>
      </c>
      <c r="H114" s="20" t="s">
        <v>52</v>
      </c>
      <c r="I114" t="s">
        <v>53</v>
      </c>
      <c r="J114" t="s">
        <v>54</v>
      </c>
      <c r="L114" t="s">
        <v>55</v>
      </c>
      <c r="M114" t="s">
        <v>97</v>
      </c>
      <c r="N114" t="s">
        <v>98</v>
      </c>
      <c r="O114" s="21" t="s">
        <v>99</v>
      </c>
      <c r="P114" s="21" t="s">
        <v>100</v>
      </c>
      <c r="Q114" s="20" t="s">
        <v>101</v>
      </c>
      <c r="R114" s="21" t="s">
        <v>102</v>
      </c>
      <c r="S114" s="35">
        <v>1</v>
      </c>
      <c r="T114" s="22">
        <v>0</v>
      </c>
      <c r="U114" s="20" t="s">
        <v>103</v>
      </c>
      <c r="V114" s="20">
        <v>45698</v>
      </c>
      <c r="W114" s="21">
        <v>2</v>
      </c>
      <c r="X114" s="20">
        <v>45705</v>
      </c>
      <c r="Z114" s="48">
        <v>2</v>
      </c>
      <c r="AA114">
        <v>2025</v>
      </c>
      <c r="AB114" s="45">
        <v>0</v>
      </c>
      <c r="AC114" s="45">
        <v>0</v>
      </c>
      <c r="AI114" s="10"/>
      <c r="AK114" s="10"/>
    </row>
    <row r="115" spans="1:37">
      <c r="A115" t="s">
        <v>45</v>
      </c>
      <c r="B115" t="s">
        <v>46</v>
      </c>
      <c r="C115" t="s">
        <v>47</v>
      </c>
      <c r="D115" t="s">
        <v>168</v>
      </c>
      <c r="E115" t="s">
        <v>96</v>
      </c>
      <c r="F115" t="s">
        <v>105</v>
      </c>
      <c r="G115" t="s">
        <v>51</v>
      </c>
      <c r="H115" s="20" t="s">
        <v>52</v>
      </c>
      <c r="I115" t="s">
        <v>53</v>
      </c>
      <c r="J115" t="s">
        <v>54</v>
      </c>
      <c r="L115" t="s">
        <v>55</v>
      </c>
      <c r="M115" t="s">
        <v>97</v>
      </c>
      <c r="N115" t="s">
        <v>98</v>
      </c>
      <c r="O115" s="21" t="s">
        <v>99</v>
      </c>
      <c r="P115" s="21" t="s">
        <v>100</v>
      </c>
      <c r="Q115" s="20" t="s">
        <v>101</v>
      </c>
      <c r="R115" s="21" t="s">
        <v>102</v>
      </c>
      <c r="S115" s="35">
        <v>2</v>
      </c>
      <c r="T115" s="22">
        <v>0</v>
      </c>
      <c r="U115" s="20" t="s">
        <v>103</v>
      </c>
      <c r="V115" s="20">
        <v>45698</v>
      </c>
      <c r="W115" s="21">
        <v>2</v>
      </c>
      <c r="X115" s="20">
        <v>45705</v>
      </c>
      <c r="Z115" s="48">
        <v>2</v>
      </c>
      <c r="AA115">
        <v>2025</v>
      </c>
      <c r="AB115" s="45">
        <v>0</v>
      </c>
      <c r="AC115" s="45">
        <v>0</v>
      </c>
      <c r="AI115" s="10"/>
      <c r="AK115" s="10"/>
    </row>
    <row r="116" spans="1:37">
      <c r="A116" t="s">
        <v>45</v>
      </c>
      <c r="B116" t="s">
        <v>46</v>
      </c>
      <c r="C116" t="s">
        <v>47</v>
      </c>
      <c r="D116" t="s">
        <v>171</v>
      </c>
      <c r="E116" t="s">
        <v>76</v>
      </c>
      <c r="F116" t="s">
        <v>77</v>
      </c>
      <c r="G116" t="s">
        <v>78</v>
      </c>
      <c r="H116" s="20" t="s">
        <v>79</v>
      </c>
      <c r="I116" t="s">
        <v>53</v>
      </c>
      <c r="J116" t="s">
        <v>117</v>
      </c>
      <c r="L116" t="s">
        <v>81</v>
      </c>
      <c r="M116" t="s">
        <v>56</v>
      </c>
      <c r="N116" t="s">
        <v>57</v>
      </c>
      <c r="O116" s="21" t="s">
        <v>82</v>
      </c>
      <c r="P116" s="21" t="s">
        <v>59</v>
      </c>
      <c r="Q116" s="20" t="s">
        <v>172</v>
      </c>
      <c r="R116" s="21" t="s">
        <v>173</v>
      </c>
      <c r="S116" s="35">
        <v>30</v>
      </c>
      <c r="T116" s="22">
        <v>0</v>
      </c>
      <c r="U116" s="20" t="s">
        <v>85</v>
      </c>
      <c r="V116" s="20">
        <v>45699</v>
      </c>
      <c r="W116" s="21">
        <v>2</v>
      </c>
      <c r="X116" s="20">
        <v>45700</v>
      </c>
      <c r="Z116" s="48">
        <v>2</v>
      </c>
      <c r="AA116">
        <v>2025</v>
      </c>
      <c r="AB116" s="45">
        <v>5932080</v>
      </c>
      <c r="AC116" s="45">
        <v>0</v>
      </c>
      <c r="AI116" s="10"/>
      <c r="AK116" s="10"/>
    </row>
    <row r="117" spans="1:37">
      <c r="A117" t="s">
        <v>45</v>
      </c>
      <c r="B117" t="s">
        <v>46</v>
      </c>
      <c r="C117" t="s">
        <v>47</v>
      </c>
      <c r="D117" t="s">
        <v>171</v>
      </c>
      <c r="E117" t="s">
        <v>76</v>
      </c>
      <c r="F117" t="s">
        <v>111</v>
      </c>
      <c r="G117" t="s">
        <v>78</v>
      </c>
      <c r="H117" s="20" t="s">
        <v>79</v>
      </c>
      <c r="I117" t="s">
        <v>53</v>
      </c>
      <c r="J117" t="s">
        <v>117</v>
      </c>
      <c r="L117" t="s">
        <v>81</v>
      </c>
      <c r="M117" t="s">
        <v>56</v>
      </c>
      <c r="N117" t="s">
        <v>57</v>
      </c>
      <c r="O117" s="21" t="s">
        <v>82</v>
      </c>
      <c r="P117" s="21" t="s">
        <v>59</v>
      </c>
      <c r="Q117" s="20" t="s">
        <v>174</v>
      </c>
      <c r="R117" s="21" t="s">
        <v>175</v>
      </c>
      <c r="S117" s="35">
        <v>2</v>
      </c>
      <c r="T117" s="22">
        <v>0</v>
      </c>
      <c r="U117" s="20" t="s">
        <v>103</v>
      </c>
      <c r="V117" s="20">
        <v>45699</v>
      </c>
      <c r="W117" s="21">
        <v>2</v>
      </c>
      <c r="X117" s="20">
        <v>45700</v>
      </c>
      <c r="Z117" s="48">
        <v>2</v>
      </c>
      <c r="AA117">
        <v>2025</v>
      </c>
      <c r="AB117" s="45">
        <v>192896</v>
      </c>
      <c r="AC117" s="45">
        <v>0</v>
      </c>
      <c r="AI117" s="10"/>
      <c r="AK117" s="10"/>
    </row>
    <row r="118" spans="1:37">
      <c r="A118" t="s">
        <v>45</v>
      </c>
      <c r="B118" t="s">
        <v>46</v>
      </c>
      <c r="C118" t="s">
        <v>47</v>
      </c>
      <c r="D118" t="s">
        <v>170</v>
      </c>
      <c r="E118" t="s">
        <v>96</v>
      </c>
      <c r="F118" t="s">
        <v>104</v>
      </c>
      <c r="G118" t="s">
        <v>51</v>
      </c>
      <c r="H118" s="20" t="s">
        <v>52</v>
      </c>
      <c r="I118" t="s">
        <v>53</v>
      </c>
      <c r="J118" t="s">
        <v>54</v>
      </c>
      <c r="L118" t="s">
        <v>55</v>
      </c>
      <c r="M118" t="s">
        <v>97</v>
      </c>
      <c r="N118" t="s">
        <v>98</v>
      </c>
      <c r="O118" s="21" t="s">
        <v>99</v>
      </c>
      <c r="P118" s="21" t="s">
        <v>100</v>
      </c>
      <c r="Q118" s="20" t="s">
        <v>101</v>
      </c>
      <c r="R118" s="21" t="s">
        <v>102</v>
      </c>
      <c r="S118" s="35">
        <v>1</v>
      </c>
      <c r="T118" s="22">
        <v>0</v>
      </c>
      <c r="U118" s="20" t="s">
        <v>103</v>
      </c>
      <c r="V118" s="20">
        <v>45692</v>
      </c>
      <c r="W118" s="21">
        <v>2</v>
      </c>
      <c r="X118" s="20">
        <v>45699</v>
      </c>
      <c r="Z118" s="48">
        <v>2</v>
      </c>
      <c r="AA118">
        <v>2025</v>
      </c>
      <c r="AB118" s="45">
        <v>0</v>
      </c>
      <c r="AC118" s="45">
        <v>0</v>
      </c>
      <c r="AI118" s="10"/>
      <c r="AK118" s="10"/>
    </row>
    <row r="119" spans="1:37">
      <c r="A119" t="s">
        <v>45</v>
      </c>
      <c r="B119" t="s">
        <v>46</v>
      </c>
      <c r="C119" t="s">
        <v>47</v>
      </c>
      <c r="D119" t="s">
        <v>145</v>
      </c>
      <c r="E119" t="s">
        <v>49</v>
      </c>
      <c r="F119" t="s">
        <v>89</v>
      </c>
      <c r="G119" t="s">
        <v>51</v>
      </c>
      <c r="H119" s="20" t="s">
        <v>52</v>
      </c>
      <c r="I119" t="s">
        <v>53</v>
      </c>
      <c r="J119" t="s">
        <v>54</v>
      </c>
      <c r="L119" t="s">
        <v>55</v>
      </c>
      <c r="M119" t="s">
        <v>56</v>
      </c>
      <c r="N119" t="s">
        <v>57</v>
      </c>
      <c r="O119" s="21" t="s">
        <v>58</v>
      </c>
      <c r="P119" s="21" t="s">
        <v>59</v>
      </c>
      <c r="Q119" s="20" t="s">
        <v>93</v>
      </c>
      <c r="R119" s="21" t="s">
        <v>94</v>
      </c>
      <c r="S119" s="35">
        <v>12</v>
      </c>
      <c r="T119" s="22">
        <v>12</v>
      </c>
      <c r="U119" s="20" t="s">
        <v>62</v>
      </c>
      <c r="V119" s="20">
        <v>45706</v>
      </c>
      <c r="W119" s="21">
        <v>2</v>
      </c>
      <c r="X119" s="20">
        <v>45713</v>
      </c>
      <c r="Y119" s="20">
        <v>45713</v>
      </c>
      <c r="Z119" s="48">
        <v>2</v>
      </c>
      <c r="AA119">
        <v>2025</v>
      </c>
      <c r="AB119" s="45">
        <v>1028736</v>
      </c>
      <c r="AC119" s="45">
        <v>1028736</v>
      </c>
      <c r="AI119" s="10"/>
      <c r="AK119" s="10"/>
    </row>
    <row r="120" spans="1:37">
      <c r="A120" t="s">
        <v>45</v>
      </c>
      <c r="B120" t="s">
        <v>46</v>
      </c>
      <c r="C120" t="s">
        <v>47</v>
      </c>
      <c r="D120" t="s">
        <v>145</v>
      </c>
      <c r="E120" t="s">
        <v>49</v>
      </c>
      <c r="F120" t="s">
        <v>92</v>
      </c>
      <c r="G120" t="s">
        <v>51</v>
      </c>
      <c r="H120" s="20" t="s">
        <v>52</v>
      </c>
      <c r="I120" t="s">
        <v>53</v>
      </c>
      <c r="J120" t="s">
        <v>54</v>
      </c>
      <c r="L120" t="s">
        <v>55</v>
      </c>
      <c r="M120" t="s">
        <v>56</v>
      </c>
      <c r="N120" t="s">
        <v>57</v>
      </c>
      <c r="O120" s="21" t="s">
        <v>58</v>
      </c>
      <c r="P120" s="21" t="s">
        <v>59</v>
      </c>
      <c r="Q120" s="20" t="s">
        <v>60</v>
      </c>
      <c r="R120" s="21" t="s">
        <v>61</v>
      </c>
      <c r="S120" s="35">
        <v>31</v>
      </c>
      <c r="T120" s="22">
        <v>31</v>
      </c>
      <c r="U120" s="20" t="s">
        <v>62</v>
      </c>
      <c r="V120" s="20">
        <v>45706</v>
      </c>
      <c r="W120" s="21">
        <v>2</v>
      </c>
      <c r="X120" s="20">
        <v>45713</v>
      </c>
      <c r="Y120" s="20">
        <v>45713</v>
      </c>
      <c r="Z120" s="48">
        <v>2</v>
      </c>
      <c r="AA120">
        <v>2025</v>
      </c>
      <c r="AB120" s="45">
        <v>1831311</v>
      </c>
      <c r="AC120" s="45">
        <v>1831311</v>
      </c>
      <c r="AI120" s="10"/>
      <c r="AK120" s="10"/>
    </row>
    <row r="121" spans="1:37">
      <c r="A121" t="s">
        <v>45</v>
      </c>
      <c r="B121" t="s">
        <v>46</v>
      </c>
      <c r="C121" t="s">
        <v>47</v>
      </c>
      <c r="D121" t="s">
        <v>176</v>
      </c>
      <c r="E121" t="s">
        <v>76</v>
      </c>
      <c r="F121" t="s">
        <v>77</v>
      </c>
      <c r="G121" t="s">
        <v>78</v>
      </c>
      <c r="H121" s="20" t="s">
        <v>79</v>
      </c>
      <c r="I121" t="s">
        <v>53</v>
      </c>
      <c r="J121" t="s">
        <v>177</v>
      </c>
      <c r="L121" t="s">
        <v>81</v>
      </c>
      <c r="M121" t="s">
        <v>56</v>
      </c>
      <c r="N121" t="s">
        <v>57</v>
      </c>
      <c r="O121" s="21" t="s">
        <v>58</v>
      </c>
      <c r="P121" s="21" t="s">
        <v>59</v>
      </c>
      <c r="Q121" s="20" t="s">
        <v>73</v>
      </c>
      <c r="R121" s="21" t="s">
        <v>74</v>
      </c>
      <c r="S121" s="35">
        <v>70</v>
      </c>
      <c r="T121" s="22">
        <v>0</v>
      </c>
      <c r="U121" s="20" t="s">
        <v>85</v>
      </c>
      <c r="V121" s="20">
        <v>45706</v>
      </c>
      <c r="W121" s="21">
        <v>2</v>
      </c>
      <c r="X121" s="20">
        <v>45707</v>
      </c>
      <c r="Z121" s="48">
        <v>2</v>
      </c>
      <c r="AA121">
        <v>2025</v>
      </c>
      <c r="AB121" s="45">
        <v>383600</v>
      </c>
      <c r="AC121" s="45">
        <v>0</v>
      </c>
      <c r="AI121" s="10"/>
      <c r="AK121" s="10"/>
    </row>
    <row r="122" spans="1:37">
      <c r="A122" t="s">
        <v>45</v>
      </c>
      <c r="B122" t="s">
        <v>46</v>
      </c>
      <c r="C122" t="s">
        <v>47</v>
      </c>
      <c r="D122" t="s">
        <v>178</v>
      </c>
      <c r="E122" t="s">
        <v>76</v>
      </c>
      <c r="F122" t="s">
        <v>111</v>
      </c>
      <c r="G122" t="s">
        <v>78</v>
      </c>
      <c r="H122" s="20" t="s">
        <v>52</v>
      </c>
      <c r="I122" t="s">
        <v>53</v>
      </c>
      <c r="J122" t="s">
        <v>117</v>
      </c>
      <c r="L122" t="s">
        <v>81</v>
      </c>
      <c r="M122" t="s">
        <v>56</v>
      </c>
      <c r="N122" t="s">
        <v>57</v>
      </c>
      <c r="O122" s="21" t="s">
        <v>82</v>
      </c>
      <c r="P122" s="21" t="s">
        <v>59</v>
      </c>
      <c r="Q122" s="20" t="s">
        <v>179</v>
      </c>
      <c r="R122" s="21" t="s">
        <v>180</v>
      </c>
      <c r="S122" s="35">
        <v>1</v>
      </c>
      <c r="T122" s="22">
        <v>1</v>
      </c>
      <c r="U122" s="20" t="s">
        <v>85</v>
      </c>
      <c r="V122" s="20">
        <v>45693</v>
      </c>
      <c r="W122" s="21">
        <v>2</v>
      </c>
      <c r="X122" s="20">
        <v>45783</v>
      </c>
      <c r="Y122" s="20">
        <v>45716</v>
      </c>
      <c r="Z122" s="48">
        <v>2</v>
      </c>
      <c r="AA122">
        <v>2025</v>
      </c>
      <c r="AB122" s="45">
        <v>92910</v>
      </c>
      <c r="AC122" s="45">
        <v>92910</v>
      </c>
      <c r="AI122" s="10"/>
      <c r="AK122" s="10"/>
    </row>
    <row r="123" spans="1:37">
      <c r="A123" t="s">
        <v>45</v>
      </c>
      <c r="B123" t="s">
        <v>46</v>
      </c>
      <c r="C123" t="s">
        <v>47</v>
      </c>
      <c r="D123" t="s">
        <v>181</v>
      </c>
      <c r="E123" t="s">
        <v>76</v>
      </c>
      <c r="F123" t="s">
        <v>77</v>
      </c>
      <c r="G123" t="s">
        <v>78</v>
      </c>
      <c r="H123" s="20" t="s">
        <v>52</v>
      </c>
      <c r="I123" t="s">
        <v>53</v>
      </c>
      <c r="J123" t="s">
        <v>182</v>
      </c>
      <c r="L123" t="s">
        <v>81</v>
      </c>
      <c r="M123" t="s">
        <v>56</v>
      </c>
      <c r="N123" t="s">
        <v>57</v>
      </c>
      <c r="O123" s="21" t="s">
        <v>82</v>
      </c>
      <c r="P123" s="21" t="s">
        <v>59</v>
      </c>
      <c r="Q123" s="20" t="s">
        <v>118</v>
      </c>
      <c r="R123" s="21" t="s">
        <v>119</v>
      </c>
      <c r="S123" s="35">
        <v>1</v>
      </c>
      <c r="T123" s="22">
        <v>1</v>
      </c>
      <c r="U123" s="20" t="s">
        <v>85</v>
      </c>
      <c r="V123" s="20">
        <v>45708</v>
      </c>
      <c r="W123" s="21">
        <v>2</v>
      </c>
      <c r="X123" s="20">
        <v>45708</v>
      </c>
      <c r="Y123" s="20">
        <v>45716</v>
      </c>
      <c r="Z123" s="48">
        <v>2</v>
      </c>
      <c r="AA123">
        <v>2025</v>
      </c>
      <c r="AB123" s="45">
        <v>91290</v>
      </c>
      <c r="AC123" s="45">
        <v>91290</v>
      </c>
      <c r="AI123" s="10"/>
      <c r="AK123" s="10"/>
    </row>
    <row r="124" spans="1:37">
      <c r="A124" t="s">
        <v>45</v>
      </c>
      <c r="B124" t="s">
        <v>46</v>
      </c>
      <c r="C124" t="s">
        <v>47</v>
      </c>
      <c r="D124" t="s">
        <v>158</v>
      </c>
      <c r="E124" t="s">
        <v>76</v>
      </c>
      <c r="F124" t="s">
        <v>86</v>
      </c>
      <c r="G124" t="s">
        <v>78</v>
      </c>
      <c r="H124" s="20" t="s">
        <v>52</v>
      </c>
      <c r="I124" t="s">
        <v>53</v>
      </c>
      <c r="J124" t="s">
        <v>155</v>
      </c>
      <c r="L124" t="s">
        <v>81</v>
      </c>
      <c r="M124" t="s">
        <v>56</v>
      </c>
      <c r="N124" t="s">
        <v>57</v>
      </c>
      <c r="O124" s="21" t="s">
        <v>82</v>
      </c>
      <c r="P124" s="21" t="s">
        <v>59</v>
      </c>
      <c r="Q124" s="20" t="s">
        <v>179</v>
      </c>
      <c r="R124" s="21" t="s">
        <v>180</v>
      </c>
      <c r="S124" s="35">
        <v>1</v>
      </c>
      <c r="T124" s="22">
        <v>1</v>
      </c>
      <c r="U124" s="20" t="s">
        <v>85</v>
      </c>
      <c r="V124" s="20">
        <v>45685</v>
      </c>
      <c r="W124" s="21">
        <v>1</v>
      </c>
      <c r="X124" s="20">
        <v>45686</v>
      </c>
      <c r="Y124" s="20">
        <v>45698</v>
      </c>
      <c r="Z124" s="48">
        <v>2</v>
      </c>
      <c r="AA124">
        <v>2025</v>
      </c>
      <c r="AB124" s="45">
        <v>125780</v>
      </c>
      <c r="AC124" s="45">
        <v>125780</v>
      </c>
      <c r="AI124" s="10"/>
      <c r="AK124" s="10"/>
    </row>
    <row r="125" spans="1:37">
      <c r="A125" t="s">
        <v>45</v>
      </c>
      <c r="B125" t="s">
        <v>46</v>
      </c>
      <c r="C125" t="s">
        <v>47</v>
      </c>
      <c r="D125" t="s">
        <v>183</v>
      </c>
      <c r="E125" t="s">
        <v>96</v>
      </c>
      <c r="F125" t="s">
        <v>146</v>
      </c>
      <c r="G125" t="s">
        <v>51</v>
      </c>
      <c r="H125" s="20" t="s">
        <v>52</v>
      </c>
      <c r="I125" t="s">
        <v>53</v>
      </c>
      <c r="J125" t="s">
        <v>54</v>
      </c>
      <c r="L125" t="s">
        <v>55</v>
      </c>
      <c r="M125" t="s">
        <v>97</v>
      </c>
      <c r="N125" t="s">
        <v>98</v>
      </c>
      <c r="O125" s="21" t="s">
        <v>99</v>
      </c>
      <c r="P125" s="21" t="s">
        <v>100</v>
      </c>
      <c r="Q125" s="20" t="s">
        <v>101</v>
      </c>
      <c r="R125" s="21" t="s">
        <v>102</v>
      </c>
      <c r="S125" s="35">
        <v>1</v>
      </c>
      <c r="T125" s="22">
        <v>0</v>
      </c>
      <c r="U125" s="20" t="s">
        <v>103</v>
      </c>
      <c r="V125" s="20">
        <v>45712</v>
      </c>
      <c r="W125" s="21">
        <v>2</v>
      </c>
      <c r="X125" s="20">
        <v>45719</v>
      </c>
      <c r="Z125" s="48">
        <v>3</v>
      </c>
      <c r="AA125">
        <v>2025</v>
      </c>
      <c r="AB125" s="45">
        <v>0</v>
      </c>
      <c r="AC125" s="45">
        <v>0</v>
      </c>
      <c r="AI125" s="10"/>
      <c r="AK125" s="10"/>
    </row>
    <row r="126" spans="1:37">
      <c r="A126" t="s">
        <v>45</v>
      </c>
      <c r="B126" t="s">
        <v>46</v>
      </c>
      <c r="C126" t="s">
        <v>47</v>
      </c>
      <c r="D126" t="s">
        <v>183</v>
      </c>
      <c r="E126" t="s">
        <v>96</v>
      </c>
      <c r="F126" t="s">
        <v>147</v>
      </c>
      <c r="G126" t="s">
        <v>51</v>
      </c>
      <c r="H126" s="20" t="s">
        <v>52</v>
      </c>
      <c r="I126" t="s">
        <v>53</v>
      </c>
      <c r="J126" t="s">
        <v>54</v>
      </c>
      <c r="L126" t="s">
        <v>55</v>
      </c>
      <c r="M126" t="s">
        <v>97</v>
      </c>
      <c r="N126" t="s">
        <v>98</v>
      </c>
      <c r="O126" s="21" t="s">
        <v>99</v>
      </c>
      <c r="P126" s="21" t="s">
        <v>100</v>
      </c>
      <c r="Q126" s="20" t="s">
        <v>101</v>
      </c>
      <c r="R126" s="21" t="s">
        <v>102</v>
      </c>
      <c r="S126" s="35">
        <v>1</v>
      </c>
      <c r="T126" s="22">
        <v>0</v>
      </c>
      <c r="U126" s="20" t="s">
        <v>103</v>
      </c>
      <c r="V126" s="20">
        <v>45712</v>
      </c>
      <c r="W126" s="21">
        <v>2</v>
      </c>
      <c r="X126" s="20">
        <v>45719</v>
      </c>
      <c r="Z126" s="48">
        <v>3</v>
      </c>
      <c r="AA126">
        <v>2025</v>
      </c>
      <c r="AB126" s="45">
        <v>0</v>
      </c>
      <c r="AC126" s="45">
        <v>0</v>
      </c>
      <c r="AI126" s="10"/>
      <c r="AK126" s="10"/>
    </row>
    <row r="127" spans="1:37">
      <c r="A127" t="s">
        <v>45</v>
      </c>
      <c r="B127" t="s">
        <v>46</v>
      </c>
      <c r="C127" t="s">
        <v>47</v>
      </c>
      <c r="D127" t="s">
        <v>184</v>
      </c>
      <c r="E127" t="s">
        <v>76</v>
      </c>
      <c r="F127" t="s">
        <v>77</v>
      </c>
      <c r="G127" t="s">
        <v>78</v>
      </c>
      <c r="H127" s="20" t="s">
        <v>52</v>
      </c>
      <c r="I127" t="s">
        <v>53</v>
      </c>
      <c r="J127" t="s">
        <v>117</v>
      </c>
      <c r="L127" t="s">
        <v>81</v>
      </c>
      <c r="M127" t="s">
        <v>56</v>
      </c>
      <c r="N127" t="s">
        <v>57</v>
      </c>
      <c r="O127" s="21" t="s">
        <v>82</v>
      </c>
      <c r="P127" s="21" t="s">
        <v>140</v>
      </c>
      <c r="Q127" s="20" t="s">
        <v>141</v>
      </c>
      <c r="R127" s="21" t="s">
        <v>142</v>
      </c>
      <c r="S127" s="35">
        <v>4</v>
      </c>
      <c r="T127" s="22">
        <v>4</v>
      </c>
      <c r="U127" s="20" t="s">
        <v>85</v>
      </c>
      <c r="V127" s="20">
        <v>45701</v>
      </c>
      <c r="W127" s="21">
        <v>2</v>
      </c>
      <c r="X127" s="20">
        <v>45790</v>
      </c>
      <c r="Y127" s="20">
        <v>45735</v>
      </c>
      <c r="Z127" s="48">
        <v>3</v>
      </c>
      <c r="AA127">
        <v>2025</v>
      </c>
      <c r="AB127" s="45">
        <v>51932</v>
      </c>
      <c r="AC127" s="45">
        <v>51932</v>
      </c>
      <c r="AI127" s="10"/>
      <c r="AK127" s="10"/>
    </row>
    <row r="128" spans="1:37">
      <c r="A128" t="s">
        <v>45</v>
      </c>
      <c r="B128" t="s">
        <v>46</v>
      </c>
      <c r="C128" t="s">
        <v>47</v>
      </c>
      <c r="D128" t="s">
        <v>184</v>
      </c>
      <c r="E128" t="s">
        <v>76</v>
      </c>
      <c r="F128" t="s">
        <v>111</v>
      </c>
      <c r="G128" t="s">
        <v>78</v>
      </c>
      <c r="H128" s="20" t="s">
        <v>52</v>
      </c>
      <c r="I128" t="s">
        <v>53</v>
      </c>
      <c r="J128" t="s">
        <v>117</v>
      </c>
      <c r="L128" t="s">
        <v>81</v>
      </c>
      <c r="M128" t="s">
        <v>56</v>
      </c>
      <c r="N128" t="s">
        <v>57</v>
      </c>
      <c r="O128" s="21" t="s">
        <v>82</v>
      </c>
      <c r="P128" s="21" t="s">
        <v>59</v>
      </c>
      <c r="Q128" s="20" t="s">
        <v>185</v>
      </c>
      <c r="R128" s="21" t="s">
        <v>186</v>
      </c>
      <c r="S128" s="35">
        <v>4</v>
      </c>
      <c r="T128" s="22">
        <v>4</v>
      </c>
      <c r="U128" s="20" t="s">
        <v>85</v>
      </c>
      <c r="V128" s="20">
        <v>45701</v>
      </c>
      <c r="W128" s="21">
        <v>2</v>
      </c>
      <c r="X128" s="20">
        <v>45790</v>
      </c>
      <c r="Y128" s="20">
        <v>45735</v>
      </c>
      <c r="Z128" s="48">
        <v>3</v>
      </c>
      <c r="AA128">
        <v>2025</v>
      </c>
      <c r="AB128" s="45">
        <v>259968</v>
      </c>
      <c r="AC128" s="45">
        <v>259968</v>
      </c>
      <c r="AI128" s="10"/>
      <c r="AK128" s="10"/>
    </row>
    <row r="129" spans="1:37">
      <c r="A129" t="s">
        <v>45</v>
      </c>
      <c r="B129" t="s">
        <v>46</v>
      </c>
      <c r="C129" t="s">
        <v>47</v>
      </c>
      <c r="D129" t="s">
        <v>187</v>
      </c>
      <c r="E129" t="s">
        <v>49</v>
      </c>
      <c r="F129" t="s">
        <v>92</v>
      </c>
      <c r="G129" t="s">
        <v>51</v>
      </c>
      <c r="H129" s="20" t="s">
        <v>52</v>
      </c>
      <c r="I129" t="s">
        <v>53</v>
      </c>
      <c r="J129" t="s">
        <v>54</v>
      </c>
      <c r="L129" t="s">
        <v>55</v>
      </c>
      <c r="M129" t="s">
        <v>56</v>
      </c>
      <c r="N129" t="s">
        <v>57</v>
      </c>
      <c r="O129" s="21" t="s">
        <v>58</v>
      </c>
      <c r="P129" s="21" t="s">
        <v>59</v>
      </c>
      <c r="Q129" s="20" t="s">
        <v>93</v>
      </c>
      <c r="R129" s="21" t="s">
        <v>94</v>
      </c>
      <c r="S129" s="35">
        <v>15</v>
      </c>
      <c r="T129" s="22">
        <v>5</v>
      </c>
      <c r="U129" s="20" t="s">
        <v>62</v>
      </c>
      <c r="V129" s="20">
        <v>45741</v>
      </c>
      <c r="W129" s="21">
        <v>3</v>
      </c>
      <c r="X129" s="20">
        <v>45748</v>
      </c>
      <c r="Y129" s="20">
        <v>45747</v>
      </c>
      <c r="Z129" s="48">
        <v>3</v>
      </c>
      <c r="AA129">
        <v>2025</v>
      </c>
      <c r="AB129" s="45">
        <v>1285920</v>
      </c>
      <c r="AC129" s="45">
        <v>428640</v>
      </c>
      <c r="AI129" s="10"/>
      <c r="AK129" s="10"/>
    </row>
    <row r="130" spans="1:37">
      <c r="A130" t="s">
        <v>45</v>
      </c>
      <c r="B130" t="s">
        <v>46</v>
      </c>
      <c r="C130" t="s">
        <v>47</v>
      </c>
      <c r="D130" t="s">
        <v>187</v>
      </c>
      <c r="E130" t="s">
        <v>49</v>
      </c>
      <c r="F130" t="s">
        <v>63</v>
      </c>
      <c r="G130" t="s">
        <v>51</v>
      </c>
      <c r="H130" s="20" t="s">
        <v>52</v>
      </c>
      <c r="I130" t="s">
        <v>53</v>
      </c>
      <c r="J130" t="s">
        <v>54</v>
      </c>
      <c r="L130" t="s">
        <v>55</v>
      </c>
      <c r="M130" t="s">
        <v>56</v>
      </c>
      <c r="N130" t="s">
        <v>57</v>
      </c>
      <c r="O130" s="21" t="s">
        <v>58</v>
      </c>
      <c r="P130" s="21" t="s">
        <v>59</v>
      </c>
      <c r="Q130" s="20" t="s">
        <v>64</v>
      </c>
      <c r="R130" s="21" t="s">
        <v>65</v>
      </c>
      <c r="S130" s="35">
        <v>20</v>
      </c>
      <c r="T130" s="22">
        <v>11</v>
      </c>
      <c r="U130" s="20" t="s">
        <v>62</v>
      </c>
      <c r="V130" s="20">
        <v>45741</v>
      </c>
      <c r="W130" s="21">
        <v>3</v>
      </c>
      <c r="X130" s="20">
        <v>45748</v>
      </c>
      <c r="Y130" s="20">
        <v>45747</v>
      </c>
      <c r="Z130" s="48">
        <v>3</v>
      </c>
      <c r="AA130">
        <v>2025</v>
      </c>
      <c r="AB130" s="45">
        <v>1225920</v>
      </c>
      <c r="AC130" s="45">
        <v>674256</v>
      </c>
      <c r="AI130" s="10"/>
      <c r="AK130" s="10"/>
    </row>
    <row r="131" spans="1:37">
      <c r="A131" t="s">
        <v>45</v>
      </c>
      <c r="B131" t="s">
        <v>46</v>
      </c>
      <c r="C131" t="s">
        <v>47</v>
      </c>
      <c r="D131" t="s">
        <v>187</v>
      </c>
      <c r="E131" t="s">
        <v>49</v>
      </c>
      <c r="F131" t="s">
        <v>66</v>
      </c>
      <c r="G131" t="s">
        <v>51</v>
      </c>
      <c r="H131" s="20" t="s">
        <v>52</v>
      </c>
      <c r="I131" t="s">
        <v>53</v>
      </c>
      <c r="J131" t="s">
        <v>54</v>
      </c>
      <c r="L131" t="s">
        <v>55</v>
      </c>
      <c r="M131" t="s">
        <v>56</v>
      </c>
      <c r="N131" t="s">
        <v>57</v>
      </c>
      <c r="O131" s="21" t="s">
        <v>58</v>
      </c>
      <c r="P131" s="21" t="s">
        <v>59</v>
      </c>
      <c r="Q131" s="20" t="s">
        <v>67</v>
      </c>
      <c r="R131" s="21" t="s">
        <v>68</v>
      </c>
      <c r="S131" s="35">
        <v>21</v>
      </c>
      <c r="T131" s="22">
        <v>18</v>
      </c>
      <c r="U131" s="20" t="s">
        <v>62</v>
      </c>
      <c r="V131" s="20">
        <v>45741</v>
      </c>
      <c r="W131" s="21">
        <v>3</v>
      </c>
      <c r="X131" s="20">
        <v>45748</v>
      </c>
      <c r="Y131" s="20">
        <v>45747</v>
      </c>
      <c r="Z131" s="48">
        <v>3</v>
      </c>
      <c r="AA131">
        <v>2025</v>
      </c>
      <c r="AB131" s="45">
        <v>1742147</v>
      </c>
      <c r="AC131" s="45">
        <v>1493269</v>
      </c>
      <c r="AI131" s="10"/>
      <c r="AK131" s="10"/>
    </row>
    <row r="132" spans="1:37">
      <c r="A132" t="s">
        <v>45</v>
      </c>
      <c r="B132" t="s">
        <v>46</v>
      </c>
      <c r="C132" t="s">
        <v>47</v>
      </c>
      <c r="D132" t="s">
        <v>183</v>
      </c>
      <c r="E132" t="s">
        <v>96</v>
      </c>
      <c r="F132" t="s">
        <v>77</v>
      </c>
      <c r="G132" t="s">
        <v>51</v>
      </c>
      <c r="H132" s="20" t="s">
        <v>52</v>
      </c>
      <c r="I132" t="s">
        <v>53</v>
      </c>
      <c r="J132" t="s">
        <v>54</v>
      </c>
      <c r="L132" t="s">
        <v>55</v>
      </c>
      <c r="M132" t="s">
        <v>97</v>
      </c>
      <c r="N132" t="s">
        <v>98</v>
      </c>
      <c r="O132" s="21" t="s">
        <v>99</v>
      </c>
      <c r="P132" s="21" t="s">
        <v>100</v>
      </c>
      <c r="Q132" s="20" t="s">
        <v>101</v>
      </c>
      <c r="R132" s="21" t="s">
        <v>102</v>
      </c>
      <c r="S132" s="35">
        <v>7</v>
      </c>
      <c r="T132" s="22">
        <v>7</v>
      </c>
      <c r="U132" s="20" t="s">
        <v>103</v>
      </c>
      <c r="V132" s="20">
        <v>45712</v>
      </c>
      <c r="W132" s="21">
        <v>2</v>
      </c>
      <c r="X132" s="20">
        <v>45719</v>
      </c>
      <c r="Y132" s="20">
        <v>45719</v>
      </c>
      <c r="Z132" s="48">
        <v>3</v>
      </c>
      <c r="AA132">
        <v>2025</v>
      </c>
      <c r="AB132" s="45">
        <v>2268000</v>
      </c>
      <c r="AC132" s="45">
        <v>2268000</v>
      </c>
      <c r="AI132" s="10"/>
      <c r="AK132" s="10"/>
    </row>
    <row r="133" spans="1:37">
      <c r="A133" t="s">
        <v>45</v>
      </c>
      <c r="B133" t="s">
        <v>46</v>
      </c>
      <c r="C133" t="s">
        <v>47</v>
      </c>
      <c r="D133" t="s">
        <v>183</v>
      </c>
      <c r="E133" t="s">
        <v>96</v>
      </c>
      <c r="F133" t="s">
        <v>104</v>
      </c>
      <c r="G133" t="s">
        <v>51</v>
      </c>
      <c r="H133" s="20" t="s">
        <v>52</v>
      </c>
      <c r="I133" t="s">
        <v>53</v>
      </c>
      <c r="J133" t="s">
        <v>54</v>
      </c>
      <c r="L133" t="s">
        <v>55</v>
      </c>
      <c r="M133" t="s">
        <v>97</v>
      </c>
      <c r="N133" t="s">
        <v>98</v>
      </c>
      <c r="O133" s="21" t="s">
        <v>99</v>
      </c>
      <c r="P133" s="21" t="s">
        <v>100</v>
      </c>
      <c r="Q133" s="20" t="s">
        <v>101</v>
      </c>
      <c r="R133" s="21" t="s">
        <v>102</v>
      </c>
      <c r="S133" s="35">
        <v>1</v>
      </c>
      <c r="T133" s="22">
        <v>0</v>
      </c>
      <c r="U133" s="20" t="s">
        <v>103</v>
      </c>
      <c r="V133" s="20">
        <v>45712</v>
      </c>
      <c r="W133" s="21">
        <v>2</v>
      </c>
      <c r="X133" s="20">
        <v>45719</v>
      </c>
      <c r="Z133" s="48">
        <v>3</v>
      </c>
      <c r="AA133">
        <v>2025</v>
      </c>
      <c r="AB133" s="45">
        <v>0</v>
      </c>
      <c r="AC133" s="45">
        <v>0</v>
      </c>
      <c r="AI133" s="10"/>
      <c r="AK133" s="10"/>
    </row>
    <row r="134" spans="1:37">
      <c r="A134" t="s">
        <v>45</v>
      </c>
      <c r="B134" t="s">
        <v>46</v>
      </c>
      <c r="C134" t="s">
        <v>47</v>
      </c>
      <c r="D134" t="s">
        <v>183</v>
      </c>
      <c r="E134" t="s">
        <v>96</v>
      </c>
      <c r="F134" t="s">
        <v>105</v>
      </c>
      <c r="G134" t="s">
        <v>51</v>
      </c>
      <c r="H134" s="20" t="s">
        <v>52</v>
      </c>
      <c r="I134" t="s">
        <v>53</v>
      </c>
      <c r="J134" t="s">
        <v>54</v>
      </c>
      <c r="L134" t="s">
        <v>55</v>
      </c>
      <c r="M134" t="s">
        <v>97</v>
      </c>
      <c r="N134" t="s">
        <v>98</v>
      </c>
      <c r="O134" s="21" t="s">
        <v>99</v>
      </c>
      <c r="P134" s="21" t="s">
        <v>100</v>
      </c>
      <c r="Q134" s="20" t="s">
        <v>101</v>
      </c>
      <c r="R134" s="21" t="s">
        <v>102</v>
      </c>
      <c r="S134" s="35">
        <v>1</v>
      </c>
      <c r="T134" s="22">
        <v>0</v>
      </c>
      <c r="U134" s="20" t="s">
        <v>103</v>
      </c>
      <c r="V134" s="20">
        <v>45712</v>
      </c>
      <c r="W134" s="21">
        <v>2</v>
      </c>
      <c r="X134" s="20">
        <v>45719</v>
      </c>
      <c r="Z134" s="48">
        <v>3</v>
      </c>
      <c r="AA134">
        <v>2025</v>
      </c>
      <c r="AB134" s="45">
        <v>0</v>
      </c>
      <c r="AC134" s="45">
        <v>0</v>
      </c>
      <c r="AI134" s="10"/>
      <c r="AK134" s="10"/>
    </row>
    <row r="135" spans="1:37">
      <c r="A135" t="s">
        <v>45</v>
      </c>
      <c r="B135" t="s">
        <v>46</v>
      </c>
      <c r="C135" t="s">
        <v>47</v>
      </c>
      <c r="D135" t="s">
        <v>183</v>
      </c>
      <c r="E135" t="s">
        <v>96</v>
      </c>
      <c r="F135" t="s">
        <v>106</v>
      </c>
      <c r="G135" t="s">
        <v>51</v>
      </c>
      <c r="H135" s="20" t="s">
        <v>52</v>
      </c>
      <c r="I135" t="s">
        <v>53</v>
      </c>
      <c r="J135" t="s">
        <v>54</v>
      </c>
      <c r="L135" t="s">
        <v>55</v>
      </c>
      <c r="M135" t="s">
        <v>97</v>
      </c>
      <c r="N135" t="s">
        <v>98</v>
      </c>
      <c r="O135" s="21" t="s">
        <v>99</v>
      </c>
      <c r="P135" s="21" t="s">
        <v>100</v>
      </c>
      <c r="Q135" s="20" t="s">
        <v>101</v>
      </c>
      <c r="R135" s="21" t="s">
        <v>102</v>
      </c>
      <c r="S135" s="35">
        <v>1</v>
      </c>
      <c r="T135" s="22">
        <v>0</v>
      </c>
      <c r="U135" s="20" t="s">
        <v>103</v>
      </c>
      <c r="V135" s="20">
        <v>45712</v>
      </c>
      <c r="W135" s="21">
        <v>2</v>
      </c>
      <c r="X135" s="20">
        <v>45719</v>
      </c>
      <c r="Z135" s="48">
        <v>3</v>
      </c>
      <c r="AA135">
        <v>2025</v>
      </c>
      <c r="AB135" s="45">
        <v>0</v>
      </c>
      <c r="AC135" s="45">
        <v>0</v>
      </c>
      <c r="AI135" s="10"/>
      <c r="AK135" s="10"/>
    </row>
    <row r="136" spans="1:37">
      <c r="A136" t="s">
        <v>45</v>
      </c>
      <c r="B136" t="s">
        <v>46</v>
      </c>
      <c r="C136" t="s">
        <v>47</v>
      </c>
      <c r="D136" t="s">
        <v>183</v>
      </c>
      <c r="E136" t="s">
        <v>96</v>
      </c>
      <c r="F136" t="s">
        <v>107</v>
      </c>
      <c r="G136" t="s">
        <v>51</v>
      </c>
      <c r="H136" s="20" t="s">
        <v>52</v>
      </c>
      <c r="I136" t="s">
        <v>53</v>
      </c>
      <c r="J136" t="s">
        <v>54</v>
      </c>
      <c r="L136" t="s">
        <v>55</v>
      </c>
      <c r="M136" t="s">
        <v>97</v>
      </c>
      <c r="N136" t="s">
        <v>98</v>
      </c>
      <c r="O136" s="21" t="s">
        <v>99</v>
      </c>
      <c r="P136" s="21" t="s">
        <v>100</v>
      </c>
      <c r="Q136" s="20" t="s">
        <v>101</v>
      </c>
      <c r="R136" s="21" t="s">
        <v>102</v>
      </c>
      <c r="S136" s="35">
        <v>1</v>
      </c>
      <c r="T136" s="22">
        <v>0</v>
      </c>
      <c r="U136" s="20" t="s">
        <v>103</v>
      </c>
      <c r="V136" s="20">
        <v>45712</v>
      </c>
      <c r="W136" s="21">
        <v>2</v>
      </c>
      <c r="X136" s="20">
        <v>45719</v>
      </c>
      <c r="Z136" s="48">
        <v>3</v>
      </c>
      <c r="AA136">
        <v>2025</v>
      </c>
      <c r="AB136" s="45">
        <v>0</v>
      </c>
      <c r="AC136" s="45">
        <v>0</v>
      </c>
      <c r="AI136" s="10"/>
      <c r="AK136" s="10"/>
    </row>
    <row r="137" spans="1:37">
      <c r="A137" t="s">
        <v>45</v>
      </c>
      <c r="B137" t="s">
        <v>46</v>
      </c>
      <c r="C137" t="s">
        <v>47</v>
      </c>
      <c r="D137" t="s">
        <v>183</v>
      </c>
      <c r="E137" t="s">
        <v>96</v>
      </c>
      <c r="F137" t="s">
        <v>144</v>
      </c>
      <c r="G137" t="s">
        <v>51</v>
      </c>
      <c r="H137" s="20" t="s">
        <v>52</v>
      </c>
      <c r="I137" t="s">
        <v>53</v>
      </c>
      <c r="J137" t="s">
        <v>54</v>
      </c>
      <c r="L137" t="s">
        <v>55</v>
      </c>
      <c r="M137" t="s">
        <v>97</v>
      </c>
      <c r="N137" t="s">
        <v>98</v>
      </c>
      <c r="O137" s="21" t="s">
        <v>99</v>
      </c>
      <c r="P137" s="21" t="s">
        <v>100</v>
      </c>
      <c r="Q137" s="20" t="s">
        <v>101</v>
      </c>
      <c r="R137" s="21" t="s">
        <v>102</v>
      </c>
      <c r="S137" s="35">
        <v>1</v>
      </c>
      <c r="T137" s="22">
        <v>0</v>
      </c>
      <c r="U137" s="20" t="s">
        <v>103</v>
      </c>
      <c r="V137" s="20">
        <v>45712</v>
      </c>
      <c r="W137" s="21">
        <v>2</v>
      </c>
      <c r="X137" s="20">
        <v>45719</v>
      </c>
      <c r="Z137" s="48">
        <v>3</v>
      </c>
      <c r="AA137">
        <v>2025</v>
      </c>
      <c r="AB137" s="45">
        <v>0</v>
      </c>
      <c r="AC137" s="45">
        <v>0</v>
      </c>
      <c r="AI137" s="10"/>
      <c r="AK137" s="10"/>
    </row>
    <row r="138" spans="1:37">
      <c r="A138" t="s">
        <v>45</v>
      </c>
      <c r="B138" t="s">
        <v>46</v>
      </c>
      <c r="C138" t="s">
        <v>47</v>
      </c>
      <c r="D138" t="s">
        <v>188</v>
      </c>
      <c r="E138" t="s">
        <v>96</v>
      </c>
      <c r="F138" t="s">
        <v>104</v>
      </c>
      <c r="G138" t="s">
        <v>51</v>
      </c>
      <c r="H138" s="20" t="s">
        <v>52</v>
      </c>
      <c r="I138" t="s">
        <v>53</v>
      </c>
      <c r="J138" t="s">
        <v>54</v>
      </c>
      <c r="L138" t="s">
        <v>55</v>
      </c>
      <c r="M138" t="s">
        <v>97</v>
      </c>
      <c r="N138" t="s">
        <v>98</v>
      </c>
      <c r="O138" s="21" t="s">
        <v>99</v>
      </c>
      <c r="P138" s="21" t="s">
        <v>100</v>
      </c>
      <c r="Q138" s="20" t="s">
        <v>101</v>
      </c>
      <c r="R138" s="21" t="s">
        <v>102</v>
      </c>
      <c r="S138" s="35">
        <v>1</v>
      </c>
      <c r="T138" s="22">
        <v>0</v>
      </c>
      <c r="U138" s="20" t="s">
        <v>103</v>
      </c>
      <c r="V138" s="20">
        <v>45740</v>
      </c>
      <c r="W138" s="21">
        <v>3</v>
      </c>
      <c r="X138" s="20">
        <v>45747</v>
      </c>
      <c r="Z138" s="48">
        <v>3</v>
      </c>
      <c r="AA138">
        <v>2025</v>
      </c>
      <c r="AB138" s="45">
        <v>0</v>
      </c>
      <c r="AC138" s="45">
        <v>0</v>
      </c>
      <c r="AI138" s="10"/>
      <c r="AK138" s="10"/>
    </row>
    <row r="139" spans="1:37">
      <c r="A139" t="s">
        <v>45</v>
      </c>
      <c r="B139" t="s">
        <v>46</v>
      </c>
      <c r="C139" t="s">
        <v>47</v>
      </c>
      <c r="D139" t="s">
        <v>188</v>
      </c>
      <c r="E139" t="s">
        <v>96</v>
      </c>
      <c r="F139" t="s">
        <v>105</v>
      </c>
      <c r="G139" t="s">
        <v>51</v>
      </c>
      <c r="H139" s="20" t="s">
        <v>52</v>
      </c>
      <c r="I139" t="s">
        <v>53</v>
      </c>
      <c r="J139" t="s">
        <v>54</v>
      </c>
      <c r="L139" t="s">
        <v>55</v>
      </c>
      <c r="M139" t="s">
        <v>97</v>
      </c>
      <c r="N139" t="s">
        <v>98</v>
      </c>
      <c r="O139" s="21" t="s">
        <v>99</v>
      </c>
      <c r="P139" s="21" t="s">
        <v>100</v>
      </c>
      <c r="Q139" s="20" t="s">
        <v>101</v>
      </c>
      <c r="R139" s="21" t="s">
        <v>102</v>
      </c>
      <c r="S139" s="35">
        <v>1</v>
      </c>
      <c r="T139" s="22">
        <v>0</v>
      </c>
      <c r="U139" s="20" t="s">
        <v>103</v>
      </c>
      <c r="V139" s="20">
        <v>45740</v>
      </c>
      <c r="W139" s="21">
        <v>3</v>
      </c>
      <c r="X139" s="20">
        <v>45747</v>
      </c>
      <c r="Z139" s="48">
        <v>3</v>
      </c>
      <c r="AA139">
        <v>2025</v>
      </c>
      <c r="AB139" s="45">
        <v>0</v>
      </c>
      <c r="AC139" s="45">
        <v>0</v>
      </c>
      <c r="AI139" s="10"/>
      <c r="AK139" s="10"/>
    </row>
    <row r="140" spans="1:37">
      <c r="A140" t="s">
        <v>45</v>
      </c>
      <c r="B140" t="s">
        <v>46</v>
      </c>
      <c r="C140" t="s">
        <v>47</v>
      </c>
      <c r="D140" t="s">
        <v>188</v>
      </c>
      <c r="E140" t="s">
        <v>96</v>
      </c>
      <c r="F140" t="s">
        <v>106</v>
      </c>
      <c r="G140" t="s">
        <v>51</v>
      </c>
      <c r="H140" s="20" t="s">
        <v>52</v>
      </c>
      <c r="I140" t="s">
        <v>53</v>
      </c>
      <c r="J140" t="s">
        <v>54</v>
      </c>
      <c r="L140" t="s">
        <v>55</v>
      </c>
      <c r="M140" t="s">
        <v>97</v>
      </c>
      <c r="N140" t="s">
        <v>98</v>
      </c>
      <c r="O140" s="21" t="s">
        <v>99</v>
      </c>
      <c r="P140" s="21" t="s">
        <v>100</v>
      </c>
      <c r="Q140" s="20" t="s">
        <v>101</v>
      </c>
      <c r="R140" s="21" t="s">
        <v>102</v>
      </c>
      <c r="S140" s="35">
        <v>2</v>
      </c>
      <c r="T140" s="22">
        <v>0</v>
      </c>
      <c r="U140" s="20" t="s">
        <v>103</v>
      </c>
      <c r="V140" s="20">
        <v>45740</v>
      </c>
      <c r="W140" s="21">
        <v>3</v>
      </c>
      <c r="X140" s="20">
        <v>45747</v>
      </c>
      <c r="Z140" s="48">
        <v>3</v>
      </c>
      <c r="AA140">
        <v>2025</v>
      </c>
      <c r="AB140" s="45">
        <v>0</v>
      </c>
      <c r="AC140" s="45">
        <v>0</v>
      </c>
      <c r="AI140" s="10"/>
      <c r="AK140" s="10"/>
    </row>
    <row r="141" spans="1:37">
      <c r="A141" t="s">
        <v>45</v>
      </c>
      <c r="B141" t="s">
        <v>46</v>
      </c>
      <c r="C141" t="s">
        <v>47</v>
      </c>
      <c r="D141" t="s">
        <v>189</v>
      </c>
      <c r="E141" t="s">
        <v>49</v>
      </c>
      <c r="F141" t="s">
        <v>77</v>
      </c>
      <c r="G141" t="s">
        <v>51</v>
      </c>
      <c r="H141" s="20" t="s">
        <v>52</v>
      </c>
      <c r="I141" t="s">
        <v>53</v>
      </c>
      <c r="J141" t="s">
        <v>54</v>
      </c>
      <c r="L141" t="s">
        <v>55</v>
      </c>
      <c r="M141" t="s">
        <v>56</v>
      </c>
      <c r="N141" t="s">
        <v>57</v>
      </c>
      <c r="O141" s="21" t="s">
        <v>58</v>
      </c>
      <c r="P141" s="21" t="s">
        <v>59</v>
      </c>
      <c r="Q141" s="20" t="s">
        <v>108</v>
      </c>
      <c r="R141" s="21" t="s">
        <v>109</v>
      </c>
      <c r="S141" s="35">
        <v>3</v>
      </c>
      <c r="T141" s="22">
        <v>3</v>
      </c>
      <c r="U141" s="20" t="s">
        <v>110</v>
      </c>
      <c r="V141" s="20">
        <v>45734</v>
      </c>
      <c r="W141" s="21">
        <v>3</v>
      </c>
      <c r="X141" s="20">
        <v>45741</v>
      </c>
      <c r="Y141" s="20">
        <v>45741</v>
      </c>
      <c r="Z141" s="48">
        <v>3</v>
      </c>
      <c r="AA141">
        <v>2025</v>
      </c>
      <c r="AB141" s="45">
        <v>345156</v>
      </c>
      <c r="AC141" s="45">
        <v>345156</v>
      </c>
      <c r="AI141" s="10"/>
      <c r="AK141" s="10"/>
    </row>
    <row r="142" spans="1:37">
      <c r="A142" t="s">
        <v>45</v>
      </c>
      <c r="B142" t="s">
        <v>46</v>
      </c>
      <c r="C142" t="s">
        <v>47</v>
      </c>
      <c r="D142" t="s">
        <v>189</v>
      </c>
      <c r="E142" t="s">
        <v>49</v>
      </c>
      <c r="F142" t="s">
        <v>111</v>
      </c>
      <c r="G142" t="s">
        <v>51</v>
      </c>
      <c r="H142" s="20" t="s">
        <v>52</v>
      </c>
      <c r="I142" t="s">
        <v>53</v>
      </c>
      <c r="J142" t="s">
        <v>54</v>
      </c>
      <c r="L142" t="s">
        <v>55</v>
      </c>
      <c r="M142" t="s">
        <v>56</v>
      </c>
      <c r="N142" t="s">
        <v>57</v>
      </c>
      <c r="O142" s="21" t="s">
        <v>58</v>
      </c>
      <c r="P142" s="21" t="s">
        <v>59</v>
      </c>
      <c r="Q142" s="20" t="s">
        <v>112</v>
      </c>
      <c r="R142" s="21" t="s">
        <v>113</v>
      </c>
      <c r="S142" s="35">
        <v>3</v>
      </c>
      <c r="T142" s="22">
        <v>3</v>
      </c>
      <c r="U142" s="20" t="s">
        <v>110</v>
      </c>
      <c r="V142" s="20">
        <v>45734</v>
      </c>
      <c r="W142" s="21">
        <v>3</v>
      </c>
      <c r="X142" s="20">
        <v>45741</v>
      </c>
      <c r="Y142" s="20">
        <v>45741</v>
      </c>
      <c r="Z142" s="48">
        <v>3</v>
      </c>
      <c r="AA142">
        <v>2025</v>
      </c>
      <c r="AB142" s="45">
        <v>451332</v>
      </c>
      <c r="AC142" s="45">
        <v>451332</v>
      </c>
      <c r="AI142" s="10"/>
      <c r="AK142" s="10"/>
    </row>
    <row r="143" spans="1:37">
      <c r="A143" t="s">
        <v>45</v>
      </c>
      <c r="B143" t="s">
        <v>46</v>
      </c>
      <c r="C143" t="s">
        <v>47</v>
      </c>
      <c r="D143" t="s">
        <v>189</v>
      </c>
      <c r="E143" t="s">
        <v>49</v>
      </c>
      <c r="F143" t="s">
        <v>86</v>
      </c>
      <c r="G143" t="s">
        <v>51</v>
      </c>
      <c r="H143" s="20" t="s">
        <v>52</v>
      </c>
      <c r="I143" t="s">
        <v>53</v>
      </c>
      <c r="J143" t="s">
        <v>54</v>
      </c>
      <c r="L143" t="s">
        <v>55</v>
      </c>
      <c r="M143" t="s">
        <v>56</v>
      </c>
      <c r="N143" t="s">
        <v>57</v>
      </c>
      <c r="O143" s="21" t="s">
        <v>58</v>
      </c>
      <c r="P143" s="21" t="s">
        <v>59</v>
      </c>
      <c r="Q143" s="20" t="s">
        <v>87</v>
      </c>
      <c r="R143" s="21" t="s">
        <v>88</v>
      </c>
      <c r="S143" s="35">
        <v>43</v>
      </c>
      <c r="T143" s="22">
        <v>43</v>
      </c>
      <c r="U143" s="20" t="s">
        <v>62</v>
      </c>
      <c r="V143" s="20">
        <v>45734</v>
      </c>
      <c r="W143" s="21">
        <v>3</v>
      </c>
      <c r="X143" s="20">
        <v>45741</v>
      </c>
      <c r="Y143" s="20">
        <v>45741</v>
      </c>
      <c r="Z143" s="48">
        <v>3</v>
      </c>
      <c r="AA143">
        <v>2025</v>
      </c>
      <c r="AB143" s="45">
        <v>3588883</v>
      </c>
      <c r="AC143" s="45">
        <v>3588883</v>
      </c>
      <c r="AI143" s="10"/>
      <c r="AK143" s="10"/>
    </row>
    <row r="144" spans="1:37">
      <c r="A144" t="s">
        <v>45</v>
      </c>
      <c r="B144" t="s">
        <v>46</v>
      </c>
      <c r="C144" t="s">
        <v>47</v>
      </c>
      <c r="D144" t="s">
        <v>189</v>
      </c>
      <c r="E144" t="s">
        <v>49</v>
      </c>
      <c r="F144" t="s">
        <v>89</v>
      </c>
      <c r="G144" t="s">
        <v>51</v>
      </c>
      <c r="H144" s="20" t="s">
        <v>52</v>
      </c>
      <c r="I144" t="s">
        <v>53</v>
      </c>
      <c r="J144" t="s">
        <v>54</v>
      </c>
      <c r="L144" t="s">
        <v>55</v>
      </c>
      <c r="M144" t="s">
        <v>56</v>
      </c>
      <c r="N144" t="s">
        <v>57</v>
      </c>
      <c r="O144" s="21" t="s">
        <v>58</v>
      </c>
      <c r="P144" s="21" t="s">
        <v>59</v>
      </c>
      <c r="Q144" s="20" t="s">
        <v>90</v>
      </c>
      <c r="R144" s="21" t="s">
        <v>91</v>
      </c>
      <c r="S144" s="35">
        <v>28</v>
      </c>
      <c r="T144" s="22">
        <v>21</v>
      </c>
      <c r="U144" s="20" t="s">
        <v>62</v>
      </c>
      <c r="V144" s="20">
        <v>45734</v>
      </c>
      <c r="W144" s="21">
        <v>3</v>
      </c>
      <c r="X144" s="20">
        <v>45741</v>
      </c>
      <c r="Y144" s="20">
        <v>45741</v>
      </c>
      <c r="Z144" s="48">
        <v>3</v>
      </c>
      <c r="AA144">
        <v>2025</v>
      </c>
      <c r="AB144" s="45">
        <v>1848914</v>
      </c>
      <c r="AC144" s="45">
        <v>1386686</v>
      </c>
      <c r="AI144" s="10"/>
      <c r="AK144" s="10"/>
    </row>
    <row r="145" spans="1:37">
      <c r="A145" t="s">
        <v>45</v>
      </c>
      <c r="B145" t="s">
        <v>46</v>
      </c>
      <c r="C145" t="s">
        <v>47</v>
      </c>
      <c r="D145" t="s">
        <v>189</v>
      </c>
      <c r="E145" t="s">
        <v>49</v>
      </c>
      <c r="F145" t="s">
        <v>92</v>
      </c>
      <c r="G145" t="s">
        <v>51</v>
      </c>
      <c r="H145" s="20" t="s">
        <v>52</v>
      </c>
      <c r="I145" t="s">
        <v>53</v>
      </c>
      <c r="J145" t="s">
        <v>54</v>
      </c>
      <c r="L145" t="s">
        <v>55</v>
      </c>
      <c r="M145" t="s">
        <v>56</v>
      </c>
      <c r="N145" t="s">
        <v>57</v>
      </c>
      <c r="O145" s="21" t="s">
        <v>58</v>
      </c>
      <c r="P145" s="21" t="s">
        <v>59</v>
      </c>
      <c r="Q145" s="20" t="s">
        <v>93</v>
      </c>
      <c r="R145" s="21" t="s">
        <v>94</v>
      </c>
      <c r="S145" s="35">
        <v>18</v>
      </c>
      <c r="T145" s="22">
        <v>18</v>
      </c>
      <c r="U145" s="20" t="s">
        <v>62</v>
      </c>
      <c r="V145" s="20">
        <v>45734</v>
      </c>
      <c r="W145" s="21">
        <v>3</v>
      </c>
      <c r="X145" s="20">
        <v>45741</v>
      </c>
      <c r="Y145" s="20">
        <v>45741</v>
      </c>
      <c r="Z145" s="48">
        <v>3</v>
      </c>
      <c r="AA145">
        <v>2025</v>
      </c>
      <c r="AB145" s="45">
        <v>1543104</v>
      </c>
      <c r="AC145" s="45">
        <v>1543104</v>
      </c>
      <c r="AI145" s="10"/>
      <c r="AK145" s="10"/>
    </row>
    <row r="146" spans="1:37">
      <c r="A146" t="s">
        <v>45</v>
      </c>
      <c r="B146" t="s">
        <v>46</v>
      </c>
      <c r="C146" t="s">
        <v>47</v>
      </c>
      <c r="D146" t="s">
        <v>188</v>
      </c>
      <c r="E146" t="s">
        <v>96</v>
      </c>
      <c r="F146" t="s">
        <v>107</v>
      </c>
      <c r="G146" t="s">
        <v>51</v>
      </c>
      <c r="H146" s="20" t="s">
        <v>52</v>
      </c>
      <c r="I146" t="s">
        <v>53</v>
      </c>
      <c r="J146" t="s">
        <v>54</v>
      </c>
      <c r="L146" t="s">
        <v>55</v>
      </c>
      <c r="M146" t="s">
        <v>97</v>
      </c>
      <c r="N146" t="s">
        <v>98</v>
      </c>
      <c r="O146" s="21" t="s">
        <v>99</v>
      </c>
      <c r="P146" s="21" t="s">
        <v>100</v>
      </c>
      <c r="Q146" s="20" t="s">
        <v>101</v>
      </c>
      <c r="R146" s="21" t="s">
        <v>102</v>
      </c>
      <c r="S146" s="35">
        <v>1</v>
      </c>
      <c r="T146" s="22">
        <v>0</v>
      </c>
      <c r="U146" s="20" t="s">
        <v>103</v>
      </c>
      <c r="V146" s="20">
        <v>45740</v>
      </c>
      <c r="W146" s="21">
        <v>3</v>
      </c>
      <c r="X146" s="20">
        <v>45747</v>
      </c>
      <c r="Z146" s="48">
        <v>3</v>
      </c>
      <c r="AA146">
        <v>2025</v>
      </c>
      <c r="AB146" s="45">
        <v>0</v>
      </c>
      <c r="AC146" s="45">
        <v>0</v>
      </c>
      <c r="AI146" s="10"/>
      <c r="AK146" s="10"/>
    </row>
    <row r="147" spans="1:37">
      <c r="A147" t="s">
        <v>45</v>
      </c>
      <c r="B147" t="s">
        <v>46</v>
      </c>
      <c r="C147" t="s">
        <v>47</v>
      </c>
      <c r="D147" t="s">
        <v>189</v>
      </c>
      <c r="E147" t="s">
        <v>49</v>
      </c>
      <c r="F147" t="s">
        <v>50</v>
      </c>
      <c r="G147" t="s">
        <v>51</v>
      </c>
      <c r="H147" s="20" t="s">
        <v>52</v>
      </c>
      <c r="I147" t="s">
        <v>53</v>
      </c>
      <c r="J147" t="s">
        <v>54</v>
      </c>
      <c r="L147" t="s">
        <v>55</v>
      </c>
      <c r="M147" t="s">
        <v>56</v>
      </c>
      <c r="N147" t="s">
        <v>57</v>
      </c>
      <c r="O147" s="21" t="s">
        <v>58</v>
      </c>
      <c r="P147" s="21" t="s">
        <v>59</v>
      </c>
      <c r="Q147" s="20" t="s">
        <v>60</v>
      </c>
      <c r="R147" s="21" t="s">
        <v>61</v>
      </c>
      <c r="S147" s="35">
        <v>32</v>
      </c>
      <c r="T147" s="22">
        <v>25</v>
      </c>
      <c r="U147" s="20" t="s">
        <v>62</v>
      </c>
      <c r="V147" s="20">
        <v>45734</v>
      </c>
      <c r="W147" s="21">
        <v>3</v>
      </c>
      <c r="X147" s="20">
        <v>45741</v>
      </c>
      <c r="Y147" s="20">
        <v>45741</v>
      </c>
      <c r="Z147" s="48">
        <v>3</v>
      </c>
      <c r="AA147">
        <v>2025</v>
      </c>
      <c r="AB147" s="45">
        <v>1890386</v>
      </c>
      <c r="AC147" s="45">
        <v>1476864</v>
      </c>
      <c r="AI147" s="10"/>
      <c r="AK147" s="10"/>
    </row>
    <row r="148" spans="1:37">
      <c r="A148" t="s">
        <v>45</v>
      </c>
      <c r="B148" t="s">
        <v>46</v>
      </c>
      <c r="C148" t="s">
        <v>47</v>
      </c>
      <c r="D148" t="s">
        <v>189</v>
      </c>
      <c r="E148" t="s">
        <v>49</v>
      </c>
      <c r="F148" t="s">
        <v>63</v>
      </c>
      <c r="G148" t="s">
        <v>51</v>
      </c>
      <c r="H148" s="20" t="s">
        <v>52</v>
      </c>
      <c r="I148" t="s">
        <v>53</v>
      </c>
      <c r="J148" t="s">
        <v>54</v>
      </c>
      <c r="L148" t="s">
        <v>55</v>
      </c>
      <c r="M148" t="s">
        <v>56</v>
      </c>
      <c r="N148" t="s">
        <v>57</v>
      </c>
      <c r="O148" s="21" t="s">
        <v>58</v>
      </c>
      <c r="P148" s="21" t="s">
        <v>59</v>
      </c>
      <c r="Q148" s="20" t="s">
        <v>64</v>
      </c>
      <c r="R148" s="21" t="s">
        <v>65</v>
      </c>
      <c r="S148" s="35">
        <v>12</v>
      </c>
      <c r="T148" s="22">
        <v>12</v>
      </c>
      <c r="U148" s="20" t="s">
        <v>62</v>
      </c>
      <c r="V148" s="20">
        <v>45734</v>
      </c>
      <c r="W148" s="21">
        <v>3</v>
      </c>
      <c r="X148" s="20">
        <v>45741</v>
      </c>
      <c r="Y148" s="20">
        <v>45741</v>
      </c>
      <c r="Z148" s="48">
        <v>3</v>
      </c>
      <c r="AA148">
        <v>2025</v>
      </c>
      <c r="AB148" s="45">
        <v>735552</v>
      </c>
      <c r="AC148" s="45">
        <v>735552</v>
      </c>
      <c r="AI148" s="10"/>
      <c r="AK148" s="10"/>
    </row>
    <row r="149" spans="1:37">
      <c r="A149" t="s">
        <v>45</v>
      </c>
      <c r="B149" t="s">
        <v>46</v>
      </c>
      <c r="C149" t="s">
        <v>47</v>
      </c>
      <c r="D149" t="s">
        <v>189</v>
      </c>
      <c r="E149" t="s">
        <v>49</v>
      </c>
      <c r="F149" t="s">
        <v>66</v>
      </c>
      <c r="G149" t="s">
        <v>51</v>
      </c>
      <c r="H149" s="20" t="s">
        <v>52</v>
      </c>
      <c r="I149" t="s">
        <v>53</v>
      </c>
      <c r="J149" t="s">
        <v>54</v>
      </c>
      <c r="L149" t="s">
        <v>55</v>
      </c>
      <c r="M149" t="s">
        <v>56</v>
      </c>
      <c r="N149" t="s">
        <v>57</v>
      </c>
      <c r="O149" s="21" t="s">
        <v>58</v>
      </c>
      <c r="P149" s="21" t="s">
        <v>59</v>
      </c>
      <c r="Q149" s="20" t="s">
        <v>67</v>
      </c>
      <c r="R149" s="21" t="s">
        <v>68</v>
      </c>
      <c r="S149" s="35">
        <v>6</v>
      </c>
      <c r="T149" s="22">
        <v>6</v>
      </c>
      <c r="U149" s="20" t="s">
        <v>62</v>
      </c>
      <c r="V149" s="20">
        <v>45734</v>
      </c>
      <c r="W149" s="21">
        <v>3</v>
      </c>
      <c r="X149" s="20">
        <v>45741</v>
      </c>
      <c r="Y149" s="20">
        <v>45741</v>
      </c>
      <c r="Z149" s="48">
        <v>3</v>
      </c>
      <c r="AA149">
        <v>2025</v>
      </c>
      <c r="AB149" s="45">
        <v>497756</v>
      </c>
      <c r="AC149" s="45">
        <v>497756</v>
      </c>
      <c r="AI149" s="10"/>
      <c r="AK149" s="10"/>
    </row>
    <row r="150" spans="1:37">
      <c r="A150" t="s">
        <v>45</v>
      </c>
      <c r="B150" t="s">
        <v>46</v>
      </c>
      <c r="C150" t="s">
        <v>47</v>
      </c>
      <c r="D150" t="s">
        <v>189</v>
      </c>
      <c r="E150" t="s">
        <v>49</v>
      </c>
      <c r="F150" t="s">
        <v>69</v>
      </c>
      <c r="G150" t="s">
        <v>51</v>
      </c>
      <c r="H150" s="20" t="s">
        <v>52</v>
      </c>
      <c r="I150" t="s">
        <v>53</v>
      </c>
      <c r="J150" t="s">
        <v>54</v>
      </c>
      <c r="L150" t="s">
        <v>55</v>
      </c>
      <c r="M150" t="s">
        <v>56</v>
      </c>
      <c r="N150" t="s">
        <v>57</v>
      </c>
      <c r="O150" s="21" t="s">
        <v>58</v>
      </c>
      <c r="P150" s="21" t="s">
        <v>59</v>
      </c>
      <c r="Q150" s="20" t="s">
        <v>190</v>
      </c>
      <c r="R150" s="21" t="s">
        <v>191</v>
      </c>
      <c r="S150" s="35">
        <v>1</v>
      </c>
      <c r="T150" s="22">
        <v>1</v>
      </c>
      <c r="U150" s="20" t="s">
        <v>62</v>
      </c>
      <c r="V150" s="20">
        <v>45734</v>
      </c>
      <c r="W150" s="21">
        <v>3</v>
      </c>
      <c r="X150" s="20">
        <v>45741</v>
      </c>
      <c r="Y150" s="20">
        <v>45741</v>
      </c>
      <c r="Z150" s="48">
        <v>3</v>
      </c>
      <c r="AA150">
        <v>2025</v>
      </c>
      <c r="AB150" s="45">
        <v>172710</v>
      </c>
      <c r="AC150" s="45">
        <v>172710</v>
      </c>
      <c r="AI150" s="10"/>
      <c r="AK150" s="10"/>
    </row>
    <row r="151" spans="1:37">
      <c r="A151" t="s">
        <v>45</v>
      </c>
      <c r="B151" t="s">
        <v>46</v>
      </c>
      <c r="C151" t="s">
        <v>47</v>
      </c>
      <c r="D151" t="s">
        <v>187</v>
      </c>
      <c r="E151" t="s">
        <v>49</v>
      </c>
      <c r="F151" t="s">
        <v>72</v>
      </c>
      <c r="G151" t="s">
        <v>51</v>
      </c>
      <c r="H151" s="20" t="s">
        <v>52</v>
      </c>
      <c r="I151" t="s">
        <v>53</v>
      </c>
      <c r="J151" t="s">
        <v>54</v>
      </c>
      <c r="L151" t="s">
        <v>55</v>
      </c>
      <c r="M151" t="s">
        <v>56</v>
      </c>
      <c r="N151" t="s">
        <v>57</v>
      </c>
      <c r="O151" s="21" t="s">
        <v>58</v>
      </c>
      <c r="P151" s="21" t="s">
        <v>59</v>
      </c>
      <c r="Q151" s="20" t="s">
        <v>125</v>
      </c>
      <c r="R151" s="21" t="s">
        <v>126</v>
      </c>
      <c r="S151" s="35">
        <v>2</v>
      </c>
      <c r="T151" s="22">
        <v>2</v>
      </c>
      <c r="U151" s="20" t="s">
        <v>62</v>
      </c>
      <c r="V151" s="20">
        <v>45741</v>
      </c>
      <c r="W151" s="21">
        <v>3</v>
      </c>
      <c r="X151" s="20">
        <v>45748</v>
      </c>
      <c r="Y151" s="20">
        <v>45747</v>
      </c>
      <c r="Z151" s="48">
        <v>3</v>
      </c>
      <c r="AA151">
        <v>2025</v>
      </c>
      <c r="AB151" s="45">
        <v>229896</v>
      </c>
      <c r="AC151" s="45">
        <v>229896</v>
      </c>
      <c r="AI151" s="10"/>
      <c r="AK151" s="10"/>
    </row>
    <row r="152" spans="1:37">
      <c r="A152" t="s">
        <v>45</v>
      </c>
      <c r="B152" t="s">
        <v>46</v>
      </c>
      <c r="C152" t="s">
        <v>47</v>
      </c>
      <c r="D152" t="s">
        <v>192</v>
      </c>
      <c r="E152" t="s">
        <v>49</v>
      </c>
      <c r="F152" t="s">
        <v>86</v>
      </c>
      <c r="G152" t="s">
        <v>51</v>
      </c>
      <c r="H152" s="20" t="s">
        <v>52</v>
      </c>
      <c r="I152" t="s">
        <v>53</v>
      </c>
      <c r="J152" t="s">
        <v>54</v>
      </c>
      <c r="L152" t="s">
        <v>55</v>
      </c>
      <c r="M152" t="s">
        <v>56</v>
      </c>
      <c r="N152" t="s">
        <v>57</v>
      </c>
      <c r="O152" s="21" t="s">
        <v>58</v>
      </c>
      <c r="P152" s="21" t="s">
        <v>59</v>
      </c>
      <c r="Q152" s="20" t="s">
        <v>90</v>
      </c>
      <c r="R152" s="21" t="s">
        <v>91</v>
      </c>
      <c r="S152" s="35">
        <v>30</v>
      </c>
      <c r="T152" s="22">
        <v>0</v>
      </c>
      <c r="U152" s="20" t="s">
        <v>62</v>
      </c>
      <c r="V152" s="20">
        <v>45713</v>
      </c>
      <c r="W152" s="21">
        <v>2</v>
      </c>
      <c r="X152" s="20">
        <v>45720</v>
      </c>
      <c r="Z152" s="48">
        <v>3</v>
      </c>
      <c r="AA152">
        <v>2025</v>
      </c>
      <c r="AB152" s="45">
        <v>1980979</v>
      </c>
      <c r="AC152" s="45">
        <v>0</v>
      </c>
      <c r="AI152" s="10"/>
      <c r="AK152" s="10"/>
    </row>
    <row r="153" spans="1:37">
      <c r="A153" t="s">
        <v>45</v>
      </c>
      <c r="B153" t="s">
        <v>46</v>
      </c>
      <c r="C153" t="s">
        <v>47</v>
      </c>
      <c r="D153" t="s">
        <v>192</v>
      </c>
      <c r="E153" t="s">
        <v>49</v>
      </c>
      <c r="F153" t="s">
        <v>89</v>
      </c>
      <c r="G153" t="s">
        <v>51</v>
      </c>
      <c r="H153" s="20" t="s">
        <v>52</v>
      </c>
      <c r="I153" t="s">
        <v>53</v>
      </c>
      <c r="J153" t="s">
        <v>54</v>
      </c>
      <c r="L153" t="s">
        <v>55</v>
      </c>
      <c r="M153" t="s">
        <v>56</v>
      </c>
      <c r="N153" t="s">
        <v>57</v>
      </c>
      <c r="O153" s="21" t="s">
        <v>58</v>
      </c>
      <c r="P153" s="21" t="s">
        <v>59</v>
      </c>
      <c r="Q153" s="20" t="s">
        <v>93</v>
      </c>
      <c r="R153" s="21" t="s">
        <v>94</v>
      </c>
      <c r="S153" s="35">
        <v>12</v>
      </c>
      <c r="T153" s="22">
        <v>12</v>
      </c>
      <c r="U153" s="20" t="s">
        <v>62</v>
      </c>
      <c r="V153" s="20">
        <v>45713</v>
      </c>
      <c r="W153" s="21">
        <v>2</v>
      </c>
      <c r="X153" s="20">
        <v>45720</v>
      </c>
      <c r="Y153" s="20">
        <v>45720</v>
      </c>
      <c r="Z153" s="48">
        <v>3</v>
      </c>
      <c r="AA153">
        <v>2025</v>
      </c>
      <c r="AB153" s="45">
        <v>1028736</v>
      </c>
      <c r="AC153" s="45">
        <v>1028736</v>
      </c>
      <c r="AI153" s="10"/>
      <c r="AK153" s="10"/>
    </row>
    <row r="154" spans="1:37">
      <c r="A154" t="s">
        <v>45</v>
      </c>
      <c r="B154" t="s">
        <v>46</v>
      </c>
      <c r="C154" t="s">
        <v>47</v>
      </c>
      <c r="D154" t="s">
        <v>192</v>
      </c>
      <c r="E154" t="s">
        <v>49</v>
      </c>
      <c r="F154" t="s">
        <v>92</v>
      </c>
      <c r="G154" t="s">
        <v>51</v>
      </c>
      <c r="H154" s="20" t="s">
        <v>52</v>
      </c>
      <c r="I154" t="s">
        <v>53</v>
      </c>
      <c r="J154" t="s">
        <v>54</v>
      </c>
      <c r="L154" t="s">
        <v>55</v>
      </c>
      <c r="M154" t="s">
        <v>56</v>
      </c>
      <c r="N154" t="s">
        <v>57</v>
      </c>
      <c r="O154" s="21" t="s">
        <v>58</v>
      </c>
      <c r="P154" s="21" t="s">
        <v>59</v>
      </c>
      <c r="Q154" s="20" t="s">
        <v>60</v>
      </c>
      <c r="R154" s="21" t="s">
        <v>61</v>
      </c>
      <c r="S154" s="35">
        <v>26</v>
      </c>
      <c r="T154" s="22">
        <v>26</v>
      </c>
      <c r="U154" s="20" t="s">
        <v>62</v>
      </c>
      <c r="V154" s="20">
        <v>45713</v>
      </c>
      <c r="W154" s="21">
        <v>2</v>
      </c>
      <c r="X154" s="20">
        <v>45720</v>
      </c>
      <c r="Y154" s="20">
        <v>45720</v>
      </c>
      <c r="Z154" s="48">
        <v>3</v>
      </c>
      <c r="AA154">
        <v>2025</v>
      </c>
      <c r="AB154" s="45">
        <v>1535939</v>
      </c>
      <c r="AC154" s="45">
        <v>1535939</v>
      </c>
      <c r="AI154" s="10"/>
      <c r="AK154" s="10"/>
    </row>
    <row r="155" spans="1:37">
      <c r="A155" t="s">
        <v>45</v>
      </c>
      <c r="B155" t="s">
        <v>46</v>
      </c>
      <c r="C155" t="s">
        <v>47</v>
      </c>
      <c r="D155" t="s">
        <v>192</v>
      </c>
      <c r="E155" t="s">
        <v>49</v>
      </c>
      <c r="F155" t="s">
        <v>50</v>
      </c>
      <c r="G155" t="s">
        <v>51</v>
      </c>
      <c r="H155" s="20" t="s">
        <v>52</v>
      </c>
      <c r="I155" t="s">
        <v>53</v>
      </c>
      <c r="J155" t="s">
        <v>54</v>
      </c>
      <c r="L155" t="s">
        <v>55</v>
      </c>
      <c r="M155" t="s">
        <v>56</v>
      </c>
      <c r="N155" t="s">
        <v>57</v>
      </c>
      <c r="O155" s="21" t="s">
        <v>58</v>
      </c>
      <c r="P155" s="21" t="s">
        <v>59</v>
      </c>
      <c r="Q155" s="20" t="s">
        <v>64</v>
      </c>
      <c r="R155" s="21" t="s">
        <v>65</v>
      </c>
      <c r="S155" s="35">
        <v>14</v>
      </c>
      <c r="T155" s="22">
        <v>0</v>
      </c>
      <c r="U155" s="20" t="s">
        <v>62</v>
      </c>
      <c r="V155" s="20">
        <v>45713</v>
      </c>
      <c r="W155" s="21">
        <v>2</v>
      </c>
      <c r="X155" s="20">
        <v>45720</v>
      </c>
      <c r="Z155" s="48">
        <v>3</v>
      </c>
      <c r="AA155">
        <v>2025</v>
      </c>
      <c r="AB155" s="45">
        <v>858144</v>
      </c>
      <c r="AC155" s="45">
        <v>0</v>
      </c>
      <c r="AI155" s="10"/>
      <c r="AK155" s="10"/>
    </row>
    <row r="156" spans="1:37">
      <c r="A156" t="s">
        <v>45</v>
      </c>
      <c r="B156" t="s">
        <v>46</v>
      </c>
      <c r="C156" t="s">
        <v>47</v>
      </c>
      <c r="D156" t="s">
        <v>192</v>
      </c>
      <c r="E156" t="s">
        <v>49</v>
      </c>
      <c r="F156" t="s">
        <v>63</v>
      </c>
      <c r="G156" t="s">
        <v>51</v>
      </c>
      <c r="H156" s="20" t="s">
        <v>52</v>
      </c>
      <c r="I156" t="s">
        <v>53</v>
      </c>
      <c r="J156" t="s">
        <v>54</v>
      </c>
      <c r="L156" t="s">
        <v>55</v>
      </c>
      <c r="M156" t="s">
        <v>56</v>
      </c>
      <c r="N156" t="s">
        <v>57</v>
      </c>
      <c r="O156" s="21" t="s">
        <v>58</v>
      </c>
      <c r="P156" s="21" t="s">
        <v>59</v>
      </c>
      <c r="Q156" s="20" t="s">
        <v>67</v>
      </c>
      <c r="R156" s="21" t="s">
        <v>68</v>
      </c>
      <c r="S156" s="35">
        <v>9</v>
      </c>
      <c r="T156" s="22">
        <v>0</v>
      </c>
      <c r="U156" s="20" t="s">
        <v>62</v>
      </c>
      <c r="V156" s="20">
        <v>45713</v>
      </c>
      <c r="W156" s="21">
        <v>2</v>
      </c>
      <c r="X156" s="20">
        <v>45720</v>
      </c>
      <c r="Z156" s="48">
        <v>3</v>
      </c>
      <c r="AA156">
        <v>2025</v>
      </c>
      <c r="AB156" s="45">
        <v>746634</v>
      </c>
      <c r="AC156" s="45">
        <v>0</v>
      </c>
      <c r="AI156" s="10"/>
      <c r="AK156" s="10"/>
    </row>
    <row r="157" spans="1:37">
      <c r="A157" t="s">
        <v>45</v>
      </c>
      <c r="B157" t="s">
        <v>46</v>
      </c>
      <c r="C157" t="s">
        <v>47</v>
      </c>
      <c r="D157" t="s">
        <v>192</v>
      </c>
      <c r="E157" t="s">
        <v>49</v>
      </c>
      <c r="F157" t="s">
        <v>66</v>
      </c>
      <c r="G157" t="s">
        <v>51</v>
      </c>
      <c r="H157" s="20" t="s">
        <v>52</v>
      </c>
      <c r="I157" t="s">
        <v>53</v>
      </c>
      <c r="J157" t="s">
        <v>54</v>
      </c>
      <c r="L157" t="s">
        <v>55</v>
      </c>
      <c r="M157" t="s">
        <v>56</v>
      </c>
      <c r="N157" t="s">
        <v>57</v>
      </c>
      <c r="O157" s="21" t="s">
        <v>58</v>
      </c>
      <c r="P157" s="21" t="s">
        <v>59</v>
      </c>
      <c r="Q157" s="20" t="s">
        <v>73</v>
      </c>
      <c r="R157" s="21" t="s">
        <v>74</v>
      </c>
      <c r="S157" s="35">
        <v>30</v>
      </c>
      <c r="T157" s="22">
        <v>30</v>
      </c>
      <c r="U157" s="20" t="s">
        <v>62</v>
      </c>
      <c r="V157" s="20">
        <v>45713</v>
      </c>
      <c r="W157" s="21">
        <v>2</v>
      </c>
      <c r="X157" s="20">
        <v>45720</v>
      </c>
      <c r="Y157" s="20">
        <v>45720</v>
      </c>
      <c r="Z157" s="48">
        <v>3</v>
      </c>
      <c r="AA157">
        <v>2025</v>
      </c>
      <c r="AB157" s="45">
        <v>4247250</v>
      </c>
      <c r="AC157" s="45">
        <v>4247250</v>
      </c>
      <c r="AI157" s="10"/>
      <c r="AK157" s="10"/>
    </row>
    <row r="158" spans="1:37">
      <c r="A158" t="s">
        <v>45</v>
      </c>
      <c r="B158" t="s">
        <v>46</v>
      </c>
      <c r="C158" t="s">
        <v>47</v>
      </c>
      <c r="D158" t="s">
        <v>192</v>
      </c>
      <c r="E158" t="s">
        <v>49</v>
      </c>
      <c r="F158" t="s">
        <v>69</v>
      </c>
      <c r="G158" t="s">
        <v>51</v>
      </c>
      <c r="H158" s="20" t="s">
        <v>52</v>
      </c>
      <c r="I158" t="s">
        <v>53</v>
      </c>
      <c r="J158" t="s">
        <v>54</v>
      </c>
      <c r="L158" t="s">
        <v>55</v>
      </c>
      <c r="M158" t="s">
        <v>56</v>
      </c>
      <c r="N158" t="s">
        <v>57</v>
      </c>
      <c r="O158" s="21" t="s">
        <v>58</v>
      </c>
      <c r="P158" s="21" t="s">
        <v>59</v>
      </c>
      <c r="Q158" s="20" t="s">
        <v>125</v>
      </c>
      <c r="R158" s="21" t="s">
        <v>126</v>
      </c>
      <c r="S158" s="35">
        <v>2</v>
      </c>
      <c r="T158" s="22">
        <v>2</v>
      </c>
      <c r="U158" s="20" t="s">
        <v>62</v>
      </c>
      <c r="V158" s="20">
        <v>45713</v>
      </c>
      <c r="W158" s="21">
        <v>2</v>
      </c>
      <c r="X158" s="20">
        <v>45720</v>
      </c>
      <c r="Y158" s="20">
        <v>45720</v>
      </c>
      <c r="Z158" s="48">
        <v>3</v>
      </c>
      <c r="AA158">
        <v>2025</v>
      </c>
      <c r="AB158" s="45">
        <v>229896</v>
      </c>
      <c r="AC158" s="45">
        <v>229896</v>
      </c>
      <c r="AI158" s="10"/>
      <c r="AK158" s="10"/>
    </row>
    <row r="159" spans="1:37">
      <c r="A159" t="s">
        <v>45</v>
      </c>
      <c r="B159" t="s">
        <v>46</v>
      </c>
      <c r="C159" t="s">
        <v>47</v>
      </c>
      <c r="D159" t="s">
        <v>193</v>
      </c>
      <c r="E159" t="s">
        <v>122</v>
      </c>
      <c r="F159" t="s">
        <v>77</v>
      </c>
      <c r="G159" t="s">
        <v>51</v>
      </c>
      <c r="H159" s="20" t="s">
        <v>52</v>
      </c>
      <c r="I159" t="s">
        <v>53</v>
      </c>
      <c r="J159" t="s">
        <v>194</v>
      </c>
      <c r="L159" t="s">
        <v>81</v>
      </c>
      <c r="M159" t="s">
        <v>97</v>
      </c>
      <c r="N159" t="s">
        <v>98</v>
      </c>
      <c r="O159" s="21" t="s">
        <v>99</v>
      </c>
      <c r="P159" s="21" t="s">
        <v>100</v>
      </c>
      <c r="Q159" s="20" t="s">
        <v>101</v>
      </c>
      <c r="R159" s="21" t="s">
        <v>102</v>
      </c>
      <c r="S159" s="35">
        <v>1</v>
      </c>
      <c r="T159" s="22">
        <v>1</v>
      </c>
      <c r="U159" s="20" t="s">
        <v>103</v>
      </c>
      <c r="V159" s="20">
        <v>45715</v>
      </c>
      <c r="W159" s="21">
        <v>2</v>
      </c>
      <c r="X159" s="20">
        <v>45728</v>
      </c>
      <c r="Y159" s="20">
        <v>45720</v>
      </c>
      <c r="Z159" s="48">
        <v>3</v>
      </c>
      <c r="AA159">
        <v>2025</v>
      </c>
      <c r="AB159" s="45">
        <v>324000</v>
      </c>
      <c r="AC159" s="45">
        <v>324000</v>
      </c>
      <c r="AI159" s="10"/>
      <c r="AK159" s="10"/>
    </row>
    <row r="160" spans="1:37">
      <c r="A160" t="s">
        <v>45</v>
      </c>
      <c r="B160" t="s">
        <v>46</v>
      </c>
      <c r="C160" t="s">
        <v>47</v>
      </c>
      <c r="D160" t="s">
        <v>189</v>
      </c>
      <c r="E160" t="s">
        <v>49</v>
      </c>
      <c r="F160" t="s">
        <v>72</v>
      </c>
      <c r="G160" t="s">
        <v>51</v>
      </c>
      <c r="H160" s="20" t="s">
        <v>52</v>
      </c>
      <c r="I160" t="s">
        <v>53</v>
      </c>
      <c r="J160" t="s">
        <v>54</v>
      </c>
      <c r="L160" t="s">
        <v>55</v>
      </c>
      <c r="M160" t="s">
        <v>56</v>
      </c>
      <c r="N160" t="s">
        <v>57</v>
      </c>
      <c r="O160" s="21" t="s">
        <v>58</v>
      </c>
      <c r="P160" s="21" t="s">
        <v>59</v>
      </c>
      <c r="Q160" s="20" t="s">
        <v>73</v>
      </c>
      <c r="R160" s="21" t="s">
        <v>74</v>
      </c>
      <c r="S160" s="35">
        <v>5</v>
      </c>
      <c r="T160" s="22">
        <v>0</v>
      </c>
      <c r="U160" s="20" t="s">
        <v>62</v>
      </c>
      <c r="V160" s="20">
        <v>45734</v>
      </c>
      <c r="W160" s="21">
        <v>3</v>
      </c>
      <c r="X160" s="20">
        <v>45741</v>
      </c>
      <c r="Z160" s="48">
        <v>3</v>
      </c>
      <c r="AA160">
        <v>2025</v>
      </c>
      <c r="AB160" s="45">
        <v>707875</v>
      </c>
      <c r="AC160" s="45">
        <v>0</v>
      </c>
      <c r="AI160" s="10"/>
      <c r="AK160" s="10"/>
    </row>
    <row r="161" spans="1:37">
      <c r="A161" t="s">
        <v>45</v>
      </c>
      <c r="B161" t="s">
        <v>46</v>
      </c>
      <c r="C161" t="s">
        <v>47</v>
      </c>
      <c r="D161" t="s">
        <v>189</v>
      </c>
      <c r="E161" t="s">
        <v>49</v>
      </c>
      <c r="F161" t="s">
        <v>195</v>
      </c>
      <c r="G161" t="s">
        <v>51</v>
      </c>
      <c r="H161" s="20" t="s">
        <v>52</v>
      </c>
      <c r="I161" t="s">
        <v>53</v>
      </c>
      <c r="J161" t="s">
        <v>54</v>
      </c>
      <c r="L161" t="s">
        <v>55</v>
      </c>
      <c r="M161" t="s">
        <v>56</v>
      </c>
      <c r="N161" t="s">
        <v>57</v>
      </c>
      <c r="O161" s="21" t="s">
        <v>58</v>
      </c>
      <c r="P161" s="21" t="s">
        <v>59</v>
      </c>
      <c r="Q161" s="20" t="s">
        <v>125</v>
      </c>
      <c r="R161" s="21" t="s">
        <v>126</v>
      </c>
      <c r="S161" s="35">
        <v>1</v>
      </c>
      <c r="T161" s="22">
        <v>1</v>
      </c>
      <c r="U161" s="20" t="s">
        <v>62</v>
      </c>
      <c r="V161" s="20">
        <v>45734</v>
      </c>
      <c r="W161" s="21">
        <v>3</v>
      </c>
      <c r="X161" s="20">
        <v>45741</v>
      </c>
      <c r="Y161" s="20">
        <v>45741</v>
      </c>
      <c r="Z161" s="48">
        <v>3</v>
      </c>
      <c r="AA161">
        <v>2025</v>
      </c>
      <c r="AB161" s="45">
        <v>114948</v>
      </c>
      <c r="AC161" s="45">
        <v>114948</v>
      </c>
      <c r="AI161" s="10"/>
      <c r="AK161" s="10"/>
    </row>
    <row r="162" spans="1:37">
      <c r="A162" t="s">
        <v>45</v>
      </c>
      <c r="B162" t="s">
        <v>46</v>
      </c>
      <c r="C162" t="s">
        <v>47</v>
      </c>
      <c r="D162" t="s">
        <v>188</v>
      </c>
      <c r="E162" t="s">
        <v>96</v>
      </c>
      <c r="F162" t="s">
        <v>77</v>
      </c>
      <c r="G162" t="s">
        <v>51</v>
      </c>
      <c r="H162" s="20" t="s">
        <v>52</v>
      </c>
      <c r="I162" t="s">
        <v>53</v>
      </c>
      <c r="J162" t="s">
        <v>54</v>
      </c>
      <c r="L162" t="s">
        <v>55</v>
      </c>
      <c r="M162" t="s">
        <v>97</v>
      </c>
      <c r="N162" t="s">
        <v>98</v>
      </c>
      <c r="O162" s="21" t="s">
        <v>99</v>
      </c>
      <c r="P162" s="21" t="s">
        <v>100</v>
      </c>
      <c r="Q162" s="20" t="s">
        <v>101</v>
      </c>
      <c r="R162" s="21" t="s">
        <v>102</v>
      </c>
      <c r="S162" s="35">
        <v>5</v>
      </c>
      <c r="T162" s="22">
        <v>5</v>
      </c>
      <c r="U162" s="20" t="s">
        <v>103</v>
      </c>
      <c r="V162" s="20">
        <v>45740</v>
      </c>
      <c r="W162" s="21">
        <v>3</v>
      </c>
      <c r="X162" s="20">
        <v>45747</v>
      </c>
      <c r="Y162" s="20">
        <v>45743</v>
      </c>
      <c r="Z162" s="48">
        <v>3</v>
      </c>
      <c r="AA162">
        <v>2025</v>
      </c>
      <c r="AB162" s="45">
        <v>1620000</v>
      </c>
      <c r="AC162" s="45">
        <v>1620000</v>
      </c>
      <c r="AI162" s="10"/>
      <c r="AK162" s="10"/>
    </row>
    <row r="163" spans="1:37">
      <c r="A163" t="s">
        <v>45</v>
      </c>
      <c r="B163" t="s">
        <v>46</v>
      </c>
      <c r="C163" t="s">
        <v>47</v>
      </c>
      <c r="D163" t="s">
        <v>196</v>
      </c>
      <c r="E163" t="s">
        <v>76</v>
      </c>
      <c r="F163" t="s">
        <v>77</v>
      </c>
      <c r="G163" t="s">
        <v>78</v>
      </c>
      <c r="H163" s="20" t="s">
        <v>52</v>
      </c>
      <c r="I163" t="s">
        <v>53</v>
      </c>
      <c r="J163" t="s">
        <v>155</v>
      </c>
      <c r="L163" t="s">
        <v>81</v>
      </c>
      <c r="M163" t="s">
        <v>56</v>
      </c>
      <c r="N163" t="s">
        <v>57</v>
      </c>
      <c r="O163" s="21" t="s">
        <v>82</v>
      </c>
      <c r="P163" s="21" t="s">
        <v>59</v>
      </c>
      <c r="Q163" s="20" t="s">
        <v>197</v>
      </c>
      <c r="R163" s="21" t="s">
        <v>198</v>
      </c>
      <c r="S163" s="35">
        <v>2</v>
      </c>
      <c r="T163" s="22">
        <v>2</v>
      </c>
      <c r="U163" s="20" t="s">
        <v>85</v>
      </c>
      <c r="V163" s="20">
        <v>45700</v>
      </c>
      <c r="W163" s="21">
        <v>2</v>
      </c>
      <c r="X163" s="20">
        <v>45709</v>
      </c>
      <c r="Y163" s="20">
        <v>45743</v>
      </c>
      <c r="Z163" s="48">
        <v>3</v>
      </c>
      <c r="AA163">
        <v>2025</v>
      </c>
      <c r="AB163" s="45">
        <v>159360</v>
      </c>
      <c r="AC163" s="45">
        <v>159360</v>
      </c>
      <c r="AI163" s="10"/>
      <c r="AK163" s="10"/>
    </row>
    <row r="164" spans="1:37">
      <c r="A164" t="s">
        <v>45</v>
      </c>
      <c r="B164" t="s">
        <v>46</v>
      </c>
      <c r="C164" t="s">
        <v>47</v>
      </c>
      <c r="D164" t="s">
        <v>196</v>
      </c>
      <c r="E164" t="s">
        <v>76</v>
      </c>
      <c r="F164" t="s">
        <v>111</v>
      </c>
      <c r="G164" t="s">
        <v>78</v>
      </c>
      <c r="H164" s="20" t="s">
        <v>52</v>
      </c>
      <c r="I164" t="s">
        <v>53</v>
      </c>
      <c r="J164" t="s">
        <v>155</v>
      </c>
      <c r="L164" t="s">
        <v>81</v>
      </c>
      <c r="M164" t="s">
        <v>56</v>
      </c>
      <c r="N164" t="s">
        <v>57</v>
      </c>
      <c r="O164" s="21" t="s">
        <v>82</v>
      </c>
      <c r="P164" s="21" t="s">
        <v>59</v>
      </c>
      <c r="Q164" s="20" t="s">
        <v>179</v>
      </c>
      <c r="R164" s="21" t="s">
        <v>180</v>
      </c>
      <c r="S164" s="35">
        <v>1</v>
      </c>
      <c r="T164" s="22">
        <v>1</v>
      </c>
      <c r="U164" s="20" t="s">
        <v>85</v>
      </c>
      <c r="V164" s="20">
        <v>45700</v>
      </c>
      <c r="W164" s="21">
        <v>2</v>
      </c>
      <c r="X164" s="20">
        <v>45709</v>
      </c>
      <c r="Y164" s="20">
        <v>45720</v>
      </c>
      <c r="Z164" s="48">
        <v>3</v>
      </c>
      <c r="AA164">
        <v>2025</v>
      </c>
      <c r="AB164" s="45">
        <v>125780</v>
      </c>
      <c r="AC164" s="45">
        <v>125780</v>
      </c>
      <c r="AI164" s="10"/>
      <c r="AK164" s="10"/>
    </row>
    <row r="165" spans="1:37">
      <c r="A165" t="s">
        <v>45</v>
      </c>
      <c r="B165" t="s">
        <v>46</v>
      </c>
      <c r="C165" t="s">
        <v>47</v>
      </c>
      <c r="D165" t="s">
        <v>178</v>
      </c>
      <c r="E165" t="s">
        <v>76</v>
      </c>
      <c r="F165" t="s">
        <v>77</v>
      </c>
      <c r="G165" t="s">
        <v>78</v>
      </c>
      <c r="H165" s="20" t="s">
        <v>52</v>
      </c>
      <c r="I165" t="s">
        <v>53</v>
      </c>
      <c r="J165" t="s">
        <v>117</v>
      </c>
      <c r="L165" t="s">
        <v>81</v>
      </c>
      <c r="M165" t="s">
        <v>56</v>
      </c>
      <c r="N165" t="s">
        <v>57</v>
      </c>
      <c r="O165" s="21" t="s">
        <v>82</v>
      </c>
      <c r="P165" s="21" t="s">
        <v>59</v>
      </c>
      <c r="Q165" s="20" t="s">
        <v>118</v>
      </c>
      <c r="R165" s="21" t="s">
        <v>119</v>
      </c>
      <c r="S165" s="35">
        <v>18</v>
      </c>
      <c r="T165" s="22">
        <v>5</v>
      </c>
      <c r="U165" s="20" t="s">
        <v>85</v>
      </c>
      <c r="V165" s="20">
        <v>45693</v>
      </c>
      <c r="W165" s="21">
        <v>2</v>
      </c>
      <c r="X165" s="20">
        <v>45783</v>
      </c>
      <c r="Y165" s="20">
        <v>45735</v>
      </c>
      <c r="Z165" s="48">
        <v>3</v>
      </c>
      <c r="AA165">
        <v>2025</v>
      </c>
      <c r="AB165" s="45">
        <v>1637100</v>
      </c>
      <c r="AC165" s="45">
        <v>454750</v>
      </c>
      <c r="AI165" s="10"/>
      <c r="AK165" s="10"/>
    </row>
    <row r="166" spans="1:37">
      <c r="A166" t="s">
        <v>45</v>
      </c>
      <c r="B166" t="s">
        <v>46</v>
      </c>
      <c r="C166" t="s">
        <v>47</v>
      </c>
      <c r="D166" t="s">
        <v>158</v>
      </c>
      <c r="E166" t="s">
        <v>76</v>
      </c>
      <c r="F166" t="s">
        <v>111</v>
      </c>
      <c r="G166" t="s">
        <v>78</v>
      </c>
      <c r="H166" s="20" t="s">
        <v>52</v>
      </c>
      <c r="I166" t="s">
        <v>53</v>
      </c>
      <c r="J166" t="s">
        <v>155</v>
      </c>
      <c r="L166" t="s">
        <v>81</v>
      </c>
      <c r="M166" t="s">
        <v>56</v>
      </c>
      <c r="N166" t="s">
        <v>57</v>
      </c>
      <c r="O166" s="21" t="s">
        <v>82</v>
      </c>
      <c r="P166" s="21" t="s">
        <v>59</v>
      </c>
      <c r="Q166" s="20" t="s">
        <v>197</v>
      </c>
      <c r="R166" s="21" t="s">
        <v>198</v>
      </c>
      <c r="S166" s="35">
        <v>2</v>
      </c>
      <c r="T166" s="22">
        <v>2</v>
      </c>
      <c r="U166" s="20" t="s">
        <v>85</v>
      </c>
      <c r="V166" s="20">
        <v>45685</v>
      </c>
      <c r="W166" s="21">
        <v>1</v>
      </c>
      <c r="X166" s="20">
        <v>45686</v>
      </c>
      <c r="Y166" s="20">
        <v>45743</v>
      </c>
      <c r="Z166" s="48">
        <v>3</v>
      </c>
      <c r="AA166">
        <v>2025</v>
      </c>
      <c r="AB166" s="45">
        <v>159360</v>
      </c>
      <c r="AC166" s="45">
        <v>159360</v>
      </c>
      <c r="AI166" s="10"/>
      <c r="AK166" s="10"/>
    </row>
    <row r="167" spans="1:37">
      <c r="A167" t="s">
        <v>45</v>
      </c>
      <c r="B167" t="s">
        <v>46</v>
      </c>
      <c r="C167" t="s">
        <v>47</v>
      </c>
      <c r="D167" t="s">
        <v>199</v>
      </c>
      <c r="E167" t="s">
        <v>76</v>
      </c>
      <c r="F167" t="s">
        <v>77</v>
      </c>
      <c r="G167" t="s">
        <v>78</v>
      </c>
      <c r="H167" s="20" t="s">
        <v>52</v>
      </c>
      <c r="I167" t="s">
        <v>53</v>
      </c>
      <c r="J167" t="s">
        <v>117</v>
      </c>
      <c r="L167" t="s">
        <v>81</v>
      </c>
      <c r="M167" t="s">
        <v>56</v>
      </c>
      <c r="N167" t="s">
        <v>57</v>
      </c>
      <c r="O167" s="21" t="s">
        <v>82</v>
      </c>
      <c r="P167" s="21" t="s">
        <v>59</v>
      </c>
      <c r="Q167" s="20" t="s">
        <v>200</v>
      </c>
      <c r="R167" s="21" t="s">
        <v>201</v>
      </c>
      <c r="S167" s="35">
        <v>14630</v>
      </c>
      <c r="T167" s="22">
        <v>1520</v>
      </c>
      <c r="U167" s="20" t="s">
        <v>85</v>
      </c>
      <c r="V167" s="20">
        <v>45707</v>
      </c>
      <c r="W167" s="21">
        <v>2</v>
      </c>
      <c r="X167" s="20">
        <v>45807</v>
      </c>
      <c r="Y167" s="20">
        <v>45736</v>
      </c>
      <c r="Z167" s="48">
        <v>3</v>
      </c>
      <c r="AA167">
        <v>2025</v>
      </c>
      <c r="AB167" s="45">
        <v>7154070</v>
      </c>
      <c r="AC167" s="45">
        <v>743280</v>
      </c>
      <c r="AI167" s="10"/>
      <c r="AK167" s="10"/>
    </row>
    <row r="168" spans="1:37">
      <c r="A168" t="s">
        <v>45</v>
      </c>
      <c r="B168" t="s">
        <v>46</v>
      </c>
      <c r="C168" t="s">
        <v>47</v>
      </c>
      <c r="D168" t="s">
        <v>202</v>
      </c>
      <c r="E168" t="s">
        <v>76</v>
      </c>
      <c r="F168" t="s">
        <v>77</v>
      </c>
      <c r="G168" t="s">
        <v>78</v>
      </c>
      <c r="H168" s="20" t="s">
        <v>52</v>
      </c>
      <c r="I168" t="s">
        <v>53</v>
      </c>
      <c r="J168" t="s">
        <v>182</v>
      </c>
      <c r="L168" t="s">
        <v>81</v>
      </c>
      <c r="M168" t="s">
        <v>56</v>
      </c>
      <c r="N168" t="s">
        <v>57</v>
      </c>
      <c r="O168" s="21" t="s">
        <v>82</v>
      </c>
      <c r="P168" s="21" t="s">
        <v>59</v>
      </c>
      <c r="Q168" s="20" t="s">
        <v>118</v>
      </c>
      <c r="R168" s="21" t="s">
        <v>119</v>
      </c>
      <c r="S168" s="35">
        <v>1</v>
      </c>
      <c r="T168" s="22">
        <v>1</v>
      </c>
      <c r="U168" s="20" t="s">
        <v>85</v>
      </c>
      <c r="V168" s="20">
        <v>45707</v>
      </c>
      <c r="W168" s="21">
        <v>2</v>
      </c>
      <c r="X168" s="20">
        <v>45707</v>
      </c>
      <c r="Y168" s="20">
        <v>45721</v>
      </c>
      <c r="Z168" s="48">
        <v>3</v>
      </c>
      <c r="AA168">
        <v>2025</v>
      </c>
      <c r="AB168" s="45">
        <v>91290</v>
      </c>
      <c r="AC168" s="45">
        <v>91290</v>
      </c>
      <c r="AI168" s="10"/>
      <c r="AK168" s="10"/>
    </row>
    <row r="169" spans="1:37">
      <c r="A169" t="s">
        <v>45</v>
      </c>
      <c r="B169" t="s">
        <v>46</v>
      </c>
      <c r="C169" t="s">
        <v>47</v>
      </c>
      <c r="D169" t="s">
        <v>203</v>
      </c>
      <c r="E169" t="s">
        <v>76</v>
      </c>
      <c r="F169" t="s">
        <v>77</v>
      </c>
      <c r="G169" t="s">
        <v>78</v>
      </c>
      <c r="H169" s="20" t="s">
        <v>52</v>
      </c>
      <c r="I169" t="s">
        <v>53</v>
      </c>
      <c r="J169" t="s">
        <v>117</v>
      </c>
      <c r="L169" t="s">
        <v>81</v>
      </c>
      <c r="M169" t="s">
        <v>56</v>
      </c>
      <c r="N169" t="s">
        <v>57</v>
      </c>
      <c r="O169" s="21" t="s">
        <v>82</v>
      </c>
      <c r="P169" s="21" t="s">
        <v>59</v>
      </c>
      <c r="Q169" s="20" t="s">
        <v>200</v>
      </c>
      <c r="R169" s="21" t="s">
        <v>201</v>
      </c>
      <c r="S169" s="35">
        <v>14820</v>
      </c>
      <c r="T169" s="22">
        <v>1520</v>
      </c>
      <c r="U169" s="20" t="s">
        <v>85</v>
      </c>
      <c r="V169" s="20">
        <v>45707</v>
      </c>
      <c r="W169" s="21">
        <v>2</v>
      </c>
      <c r="X169" s="20">
        <v>45708</v>
      </c>
      <c r="Y169" s="20">
        <v>45736</v>
      </c>
      <c r="Z169" s="48">
        <v>3</v>
      </c>
      <c r="AA169">
        <v>2025</v>
      </c>
      <c r="AB169" s="45">
        <v>7246980</v>
      </c>
      <c r="AC169" s="45">
        <v>743280</v>
      </c>
      <c r="AI169" s="10"/>
      <c r="AK169" s="10"/>
    </row>
    <row r="170" spans="1:37">
      <c r="A170" t="s">
        <v>45</v>
      </c>
      <c r="B170" t="s">
        <v>46</v>
      </c>
      <c r="C170" t="s">
        <v>47</v>
      </c>
      <c r="D170" t="s">
        <v>204</v>
      </c>
      <c r="E170" t="s">
        <v>76</v>
      </c>
      <c r="F170" t="s">
        <v>77</v>
      </c>
      <c r="G170" t="s">
        <v>78</v>
      </c>
      <c r="H170" s="20" t="s">
        <v>52</v>
      </c>
      <c r="I170" t="s">
        <v>53</v>
      </c>
      <c r="J170" t="s">
        <v>117</v>
      </c>
      <c r="L170" t="s">
        <v>81</v>
      </c>
      <c r="M170" t="s">
        <v>56</v>
      </c>
      <c r="N170" t="s">
        <v>57</v>
      </c>
      <c r="O170" s="21" t="s">
        <v>79</v>
      </c>
      <c r="P170" s="21" t="s">
        <v>59</v>
      </c>
      <c r="Q170" s="20" t="s">
        <v>156</v>
      </c>
      <c r="R170" s="21" t="s">
        <v>157</v>
      </c>
      <c r="S170" s="35">
        <v>680</v>
      </c>
      <c r="T170" s="22">
        <v>680</v>
      </c>
      <c r="U170" s="20" t="s">
        <v>85</v>
      </c>
      <c r="V170" s="20">
        <v>45708</v>
      </c>
      <c r="W170" s="21">
        <v>2</v>
      </c>
      <c r="X170" s="20">
        <v>45797</v>
      </c>
      <c r="Y170" s="20">
        <v>45736</v>
      </c>
      <c r="Z170" s="48">
        <v>3</v>
      </c>
      <c r="AA170">
        <v>2025</v>
      </c>
      <c r="AB170" s="45">
        <v>356320</v>
      </c>
      <c r="AC170" s="45">
        <v>356320</v>
      </c>
      <c r="AI170" s="10"/>
      <c r="AK170" s="10"/>
    </row>
    <row r="171" spans="1:37">
      <c r="A171" t="s">
        <v>45</v>
      </c>
      <c r="B171" t="s">
        <v>46</v>
      </c>
      <c r="C171" t="s">
        <v>47</v>
      </c>
      <c r="D171" t="s">
        <v>205</v>
      </c>
      <c r="E171" t="s">
        <v>76</v>
      </c>
      <c r="F171" t="s">
        <v>77</v>
      </c>
      <c r="G171" t="s">
        <v>78</v>
      </c>
      <c r="H171" s="20" t="s">
        <v>52</v>
      </c>
      <c r="I171" t="s">
        <v>53</v>
      </c>
      <c r="J171" t="s">
        <v>117</v>
      </c>
      <c r="L171" t="s">
        <v>81</v>
      </c>
      <c r="M171" t="s">
        <v>56</v>
      </c>
      <c r="N171" t="s">
        <v>57</v>
      </c>
      <c r="O171" s="21" t="s">
        <v>79</v>
      </c>
      <c r="P171" s="21" t="s">
        <v>59</v>
      </c>
      <c r="Q171" s="20" t="s">
        <v>156</v>
      </c>
      <c r="R171" s="21" t="s">
        <v>157</v>
      </c>
      <c r="S171" s="35">
        <v>1020</v>
      </c>
      <c r="T171" s="22">
        <v>1020</v>
      </c>
      <c r="U171" s="20" t="s">
        <v>85</v>
      </c>
      <c r="V171" s="20">
        <v>45709</v>
      </c>
      <c r="W171" s="21">
        <v>2</v>
      </c>
      <c r="X171" s="20">
        <v>45842</v>
      </c>
      <c r="Y171" s="20">
        <v>45736</v>
      </c>
      <c r="Z171" s="48">
        <v>3</v>
      </c>
      <c r="AA171">
        <v>2025</v>
      </c>
      <c r="AB171" s="45">
        <v>534480</v>
      </c>
      <c r="AC171" s="45">
        <v>534480</v>
      </c>
      <c r="AI171" s="10"/>
      <c r="AK171" s="10"/>
    </row>
    <row r="172" spans="1:37">
      <c r="A172" t="s">
        <v>45</v>
      </c>
      <c r="B172" t="s">
        <v>46</v>
      </c>
      <c r="C172" t="s">
        <v>47</v>
      </c>
      <c r="D172" t="s">
        <v>206</v>
      </c>
      <c r="E172" t="s">
        <v>76</v>
      </c>
      <c r="F172" t="s">
        <v>77</v>
      </c>
      <c r="G172" t="s">
        <v>78</v>
      </c>
      <c r="H172" s="20" t="s">
        <v>52</v>
      </c>
      <c r="I172" t="s">
        <v>53</v>
      </c>
      <c r="J172" t="s">
        <v>117</v>
      </c>
      <c r="L172" t="s">
        <v>81</v>
      </c>
      <c r="M172" t="s">
        <v>56</v>
      </c>
      <c r="N172" t="s">
        <v>57</v>
      </c>
      <c r="O172" s="21" t="s">
        <v>82</v>
      </c>
      <c r="P172" s="21" t="s">
        <v>59</v>
      </c>
      <c r="Q172" s="20" t="s">
        <v>118</v>
      </c>
      <c r="R172" s="21" t="s">
        <v>119</v>
      </c>
      <c r="S172" s="35">
        <v>1020</v>
      </c>
      <c r="T172" s="22">
        <v>1020</v>
      </c>
      <c r="U172" s="20" t="s">
        <v>85</v>
      </c>
      <c r="V172" s="20">
        <v>45707</v>
      </c>
      <c r="W172" s="21">
        <v>2</v>
      </c>
      <c r="X172" s="20">
        <v>45779</v>
      </c>
      <c r="Y172" s="20">
        <v>45736</v>
      </c>
      <c r="Z172" s="48">
        <v>3</v>
      </c>
      <c r="AA172">
        <v>2025</v>
      </c>
      <c r="AB172" s="45">
        <v>534480</v>
      </c>
      <c r="AC172" s="45">
        <v>534480</v>
      </c>
      <c r="AI172" s="10"/>
      <c r="AK172" s="10"/>
    </row>
    <row r="173" spans="1:37">
      <c r="A173" t="s">
        <v>45</v>
      </c>
      <c r="B173" t="s">
        <v>46</v>
      </c>
      <c r="C173" t="s">
        <v>47</v>
      </c>
      <c r="D173" t="s">
        <v>192</v>
      </c>
      <c r="E173" t="s">
        <v>49</v>
      </c>
      <c r="F173" t="s">
        <v>77</v>
      </c>
      <c r="G173" t="s">
        <v>51</v>
      </c>
      <c r="H173" s="20" t="s">
        <v>52</v>
      </c>
      <c r="I173" t="s">
        <v>53</v>
      </c>
      <c r="J173" t="s">
        <v>54</v>
      </c>
      <c r="L173" t="s">
        <v>55</v>
      </c>
      <c r="M173" t="s">
        <v>56</v>
      </c>
      <c r="N173" t="s">
        <v>57</v>
      </c>
      <c r="O173" s="21" t="s">
        <v>58</v>
      </c>
      <c r="P173" s="21" t="s">
        <v>59</v>
      </c>
      <c r="Q173" s="20" t="s">
        <v>112</v>
      </c>
      <c r="R173" s="21" t="s">
        <v>113</v>
      </c>
      <c r="S173" s="35">
        <v>3</v>
      </c>
      <c r="T173" s="22">
        <v>3</v>
      </c>
      <c r="U173" s="20" t="s">
        <v>110</v>
      </c>
      <c r="V173" s="20">
        <v>45713</v>
      </c>
      <c r="W173" s="21">
        <v>2</v>
      </c>
      <c r="X173" s="20">
        <v>45720</v>
      </c>
      <c r="Y173" s="20">
        <v>45720</v>
      </c>
      <c r="Z173" s="48">
        <v>3</v>
      </c>
      <c r="AA173">
        <v>2025</v>
      </c>
      <c r="AB173" s="45">
        <v>451332</v>
      </c>
      <c r="AC173" s="45">
        <v>451332</v>
      </c>
      <c r="AI173" s="10"/>
      <c r="AK173" s="10"/>
    </row>
    <row r="174" spans="1:37">
      <c r="A174" t="s">
        <v>45</v>
      </c>
      <c r="B174" t="s">
        <v>46</v>
      </c>
      <c r="C174" t="s">
        <v>47</v>
      </c>
      <c r="D174" t="s">
        <v>192</v>
      </c>
      <c r="E174" t="s">
        <v>49</v>
      </c>
      <c r="F174" t="s">
        <v>111</v>
      </c>
      <c r="G174" t="s">
        <v>51</v>
      </c>
      <c r="H174" s="20" t="s">
        <v>52</v>
      </c>
      <c r="I174" t="s">
        <v>53</v>
      </c>
      <c r="J174" t="s">
        <v>54</v>
      </c>
      <c r="L174" t="s">
        <v>55</v>
      </c>
      <c r="M174" t="s">
        <v>56</v>
      </c>
      <c r="N174" t="s">
        <v>57</v>
      </c>
      <c r="O174" s="21" t="s">
        <v>58</v>
      </c>
      <c r="P174" s="21" t="s">
        <v>59</v>
      </c>
      <c r="Q174" s="20" t="s">
        <v>87</v>
      </c>
      <c r="R174" s="21" t="s">
        <v>88</v>
      </c>
      <c r="S174" s="35">
        <v>42</v>
      </c>
      <c r="T174" s="22">
        <v>42</v>
      </c>
      <c r="U174" s="20" t="s">
        <v>62</v>
      </c>
      <c r="V174" s="20">
        <v>45713</v>
      </c>
      <c r="W174" s="21">
        <v>2</v>
      </c>
      <c r="X174" s="20">
        <v>45720</v>
      </c>
      <c r="Y174" s="20">
        <v>45720</v>
      </c>
      <c r="Z174" s="48">
        <v>3</v>
      </c>
      <c r="AA174">
        <v>2025</v>
      </c>
      <c r="AB174" s="45">
        <v>3505421</v>
      </c>
      <c r="AC174" s="45">
        <v>3505421</v>
      </c>
      <c r="AI174" s="10"/>
      <c r="AK174" s="10"/>
    </row>
    <row r="175" spans="1:37">
      <c r="A175" t="s">
        <v>45</v>
      </c>
      <c r="B175" t="s">
        <v>46</v>
      </c>
      <c r="C175" t="s">
        <v>47</v>
      </c>
      <c r="D175" t="s">
        <v>187</v>
      </c>
      <c r="E175" t="s">
        <v>49</v>
      </c>
      <c r="F175" t="s">
        <v>77</v>
      </c>
      <c r="G175" t="s">
        <v>51</v>
      </c>
      <c r="H175" s="20" t="s">
        <v>52</v>
      </c>
      <c r="I175" t="s">
        <v>53</v>
      </c>
      <c r="J175" t="s">
        <v>54</v>
      </c>
      <c r="L175" t="s">
        <v>55</v>
      </c>
      <c r="M175" t="s">
        <v>56</v>
      </c>
      <c r="N175" t="s">
        <v>57</v>
      </c>
      <c r="O175" s="21" t="s">
        <v>58</v>
      </c>
      <c r="P175" s="21" t="s">
        <v>59</v>
      </c>
      <c r="Q175" s="20" t="s">
        <v>108</v>
      </c>
      <c r="R175" s="21" t="s">
        <v>109</v>
      </c>
      <c r="S175" s="35">
        <v>2</v>
      </c>
      <c r="T175" s="22">
        <v>2</v>
      </c>
      <c r="U175" s="20" t="s">
        <v>110</v>
      </c>
      <c r="V175" s="20">
        <v>45741</v>
      </c>
      <c r="W175" s="21">
        <v>3</v>
      </c>
      <c r="X175" s="20">
        <v>45748</v>
      </c>
      <c r="Y175" s="20">
        <v>45747</v>
      </c>
      <c r="Z175" s="48">
        <v>3</v>
      </c>
      <c r="AA175">
        <v>2025</v>
      </c>
      <c r="AB175" s="45">
        <v>230104</v>
      </c>
      <c r="AC175" s="45">
        <v>230104</v>
      </c>
      <c r="AI175" s="10"/>
      <c r="AK175" s="10"/>
    </row>
    <row r="176" spans="1:37">
      <c r="A176" t="s">
        <v>45</v>
      </c>
      <c r="B176" t="s">
        <v>46</v>
      </c>
      <c r="C176" t="s">
        <v>47</v>
      </c>
      <c r="D176" t="s">
        <v>187</v>
      </c>
      <c r="E176" t="s">
        <v>49</v>
      </c>
      <c r="F176" t="s">
        <v>111</v>
      </c>
      <c r="G176" t="s">
        <v>51</v>
      </c>
      <c r="H176" s="20" t="s">
        <v>52</v>
      </c>
      <c r="I176" t="s">
        <v>53</v>
      </c>
      <c r="J176" t="s">
        <v>54</v>
      </c>
      <c r="L176" t="s">
        <v>55</v>
      </c>
      <c r="M176" t="s">
        <v>56</v>
      </c>
      <c r="N176" t="s">
        <v>57</v>
      </c>
      <c r="O176" s="21" t="s">
        <v>58</v>
      </c>
      <c r="P176" s="21" t="s">
        <v>59</v>
      </c>
      <c r="Q176" s="20" t="s">
        <v>112</v>
      </c>
      <c r="R176" s="21" t="s">
        <v>113</v>
      </c>
      <c r="S176" s="35">
        <v>1</v>
      </c>
      <c r="T176" s="22">
        <v>1</v>
      </c>
      <c r="U176" s="20" t="s">
        <v>110</v>
      </c>
      <c r="V176" s="20">
        <v>45741</v>
      </c>
      <c r="W176" s="21">
        <v>3</v>
      </c>
      <c r="X176" s="20">
        <v>45748</v>
      </c>
      <c r="Y176" s="20">
        <v>45747</v>
      </c>
      <c r="Z176" s="48">
        <v>3</v>
      </c>
      <c r="AA176">
        <v>2025</v>
      </c>
      <c r="AB176" s="45">
        <v>150444</v>
      </c>
      <c r="AC176" s="45">
        <v>150444</v>
      </c>
      <c r="AI176" s="10"/>
      <c r="AK176" s="10"/>
    </row>
    <row r="177" spans="1:37">
      <c r="A177" t="s">
        <v>45</v>
      </c>
      <c r="B177" t="s">
        <v>46</v>
      </c>
      <c r="C177" t="s">
        <v>47</v>
      </c>
      <c r="D177" t="s">
        <v>187</v>
      </c>
      <c r="E177" t="s">
        <v>49</v>
      </c>
      <c r="F177" t="s">
        <v>86</v>
      </c>
      <c r="G177" t="s">
        <v>51</v>
      </c>
      <c r="H177" s="20" t="s">
        <v>52</v>
      </c>
      <c r="I177" t="s">
        <v>53</v>
      </c>
      <c r="J177" t="s">
        <v>54</v>
      </c>
      <c r="L177" t="s">
        <v>55</v>
      </c>
      <c r="M177" t="s">
        <v>56</v>
      </c>
      <c r="N177" t="s">
        <v>57</v>
      </c>
      <c r="O177" s="21" t="s">
        <v>58</v>
      </c>
      <c r="P177" s="21" t="s">
        <v>59</v>
      </c>
      <c r="Q177" s="20" t="s">
        <v>87</v>
      </c>
      <c r="R177" s="21" t="s">
        <v>88</v>
      </c>
      <c r="S177" s="35">
        <v>63</v>
      </c>
      <c r="T177" s="22">
        <v>35</v>
      </c>
      <c r="U177" s="20" t="s">
        <v>62</v>
      </c>
      <c r="V177" s="20">
        <v>45741</v>
      </c>
      <c r="W177" s="21">
        <v>3</v>
      </c>
      <c r="X177" s="20">
        <v>45748</v>
      </c>
      <c r="Y177" s="20">
        <v>45747</v>
      </c>
      <c r="Z177" s="48">
        <v>3</v>
      </c>
      <c r="AA177">
        <v>2025</v>
      </c>
      <c r="AB177" s="45">
        <v>5258131</v>
      </c>
      <c r="AC177" s="45">
        <v>2921184</v>
      </c>
      <c r="AI177" s="10"/>
      <c r="AK177" s="10"/>
    </row>
    <row r="178" spans="1:37">
      <c r="A178" t="s">
        <v>45</v>
      </c>
      <c r="B178" t="s">
        <v>46</v>
      </c>
      <c r="C178" t="s">
        <v>47</v>
      </c>
      <c r="D178" t="s">
        <v>207</v>
      </c>
      <c r="E178" t="s">
        <v>49</v>
      </c>
      <c r="F178" t="s">
        <v>66</v>
      </c>
      <c r="G178" t="s">
        <v>51</v>
      </c>
      <c r="H178" s="20" t="s">
        <v>52</v>
      </c>
      <c r="I178" t="s">
        <v>53</v>
      </c>
      <c r="J178" t="s">
        <v>54</v>
      </c>
      <c r="L178" t="s">
        <v>55</v>
      </c>
      <c r="M178" t="s">
        <v>56</v>
      </c>
      <c r="N178" t="s">
        <v>57</v>
      </c>
      <c r="O178" s="21" t="s">
        <v>58</v>
      </c>
      <c r="P178" s="21" t="s">
        <v>59</v>
      </c>
      <c r="Q178" s="20" t="s">
        <v>73</v>
      </c>
      <c r="R178" s="21" t="s">
        <v>74</v>
      </c>
      <c r="S178" s="35">
        <v>10</v>
      </c>
      <c r="T178" s="22">
        <v>7</v>
      </c>
      <c r="U178" s="20" t="s">
        <v>62</v>
      </c>
      <c r="V178" s="20">
        <v>45726</v>
      </c>
      <c r="W178" s="21">
        <v>3</v>
      </c>
      <c r="X178" s="20">
        <v>45733</v>
      </c>
      <c r="Y178" s="20">
        <v>45733</v>
      </c>
      <c r="Z178" s="48">
        <v>3</v>
      </c>
      <c r="AA178">
        <v>2025</v>
      </c>
      <c r="AB178" s="45">
        <v>1415750</v>
      </c>
      <c r="AC178" s="45">
        <v>991025</v>
      </c>
      <c r="AI178" s="10"/>
      <c r="AK178" s="10"/>
    </row>
    <row r="179" spans="1:37">
      <c r="A179" t="s">
        <v>45</v>
      </c>
      <c r="B179" t="s">
        <v>46</v>
      </c>
      <c r="C179" t="s">
        <v>47</v>
      </c>
      <c r="D179" t="s">
        <v>207</v>
      </c>
      <c r="E179" t="s">
        <v>49</v>
      </c>
      <c r="F179" t="s">
        <v>69</v>
      </c>
      <c r="G179" t="s">
        <v>51</v>
      </c>
      <c r="H179" s="20" t="s">
        <v>52</v>
      </c>
      <c r="I179" t="s">
        <v>53</v>
      </c>
      <c r="J179" t="s">
        <v>54</v>
      </c>
      <c r="L179" t="s">
        <v>55</v>
      </c>
      <c r="M179" t="s">
        <v>56</v>
      </c>
      <c r="N179" t="s">
        <v>57</v>
      </c>
      <c r="O179" s="21" t="s">
        <v>58</v>
      </c>
      <c r="P179" s="21" t="s">
        <v>59</v>
      </c>
      <c r="Q179" s="20" t="s">
        <v>125</v>
      </c>
      <c r="R179" s="21" t="s">
        <v>126</v>
      </c>
      <c r="S179" s="35">
        <v>1</v>
      </c>
      <c r="T179" s="22">
        <v>1</v>
      </c>
      <c r="U179" s="20" t="s">
        <v>62</v>
      </c>
      <c r="V179" s="20">
        <v>45726</v>
      </c>
      <c r="W179" s="21">
        <v>3</v>
      </c>
      <c r="X179" s="20">
        <v>45733</v>
      </c>
      <c r="Y179" s="20">
        <v>45733</v>
      </c>
      <c r="Z179" s="48">
        <v>3</v>
      </c>
      <c r="AA179">
        <v>2025</v>
      </c>
      <c r="AB179" s="45">
        <v>114948</v>
      </c>
      <c r="AC179" s="45">
        <v>114948</v>
      </c>
      <c r="AI179" s="10"/>
      <c r="AK179" s="10"/>
    </row>
    <row r="180" spans="1:37">
      <c r="A180" t="s">
        <v>45</v>
      </c>
      <c r="B180" t="s">
        <v>46</v>
      </c>
      <c r="C180" t="s">
        <v>47</v>
      </c>
      <c r="D180" t="s">
        <v>208</v>
      </c>
      <c r="E180" t="s">
        <v>96</v>
      </c>
      <c r="F180" t="s">
        <v>77</v>
      </c>
      <c r="G180" t="s">
        <v>51</v>
      </c>
      <c r="H180" s="20" t="s">
        <v>52</v>
      </c>
      <c r="I180" t="s">
        <v>53</v>
      </c>
      <c r="J180" t="s">
        <v>54</v>
      </c>
      <c r="L180" t="s">
        <v>55</v>
      </c>
      <c r="M180" t="s">
        <v>97</v>
      </c>
      <c r="N180" t="s">
        <v>98</v>
      </c>
      <c r="O180" s="21" t="s">
        <v>99</v>
      </c>
      <c r="P180" s="21" t="s">
        <v>100</v>
      </c>
      <c r="Q180" s="20" t="s">
        <v>101</v>
      </c>
      <c r="R180" s="21" t="s">
        <v>102</v>
      </c>
      <c r="S180" s="35">
        <v>3</v>
      </c>
      <c r="T180" s="22">
        <v>3</v>
      </c>
      <c r="U180" s="20" t="s">
        <v>103</v>
      </c>
      <c r="V180" s="20">
        <v>45728</v>
      </c>
      <c r="W180" s="21">
        <v>3</v>
      </c>
      <c r="X180" s="20">
        <v>45735</v>
      </c>
      <c r="Y180" s="20">
        <v>45730</v>
      </c>
      <c r="Z180" s="48">
        <v>3</v>
      </c>
      <c r="AA180">
        <v>2025</v>
      </c>
      <c r="AB180" s="45">
        <v>972000</v>
      </c>
      <c r="AC180" s="45">
        <v>972000</v>
      </c>
      <c r="AI180" s="10"/>
      <c r="AK180" s="10"/>
    </row>
    <row r="181" spans="1:37">
      <c r="A181" t="s">
        <v>45</v>
      </c>
      <c r="B181" t="s">
        <v>46</v>
      </c>
      <c r="C181" t="s">
        <v>47</v>
      </c>
      <c r="D181" t="s">
        <v>208</v>
      </c>
      <c r="E181" t="s">
        <v>96</v>
      </c>
      <c r="F181" t="s">
        <v>104</v>
      </c>
      <c r="G181" t="s">
        <v>51</v>
      </c>
      <c r="H181" s="20" t="s">
        <v>52</v>
      </c>
      <c r="I181" t="s">
        <v>53</v>
      </c>
      <c r="J181" t="s">
        <v>54</v>
      </c>
      <c r="L181" t="s">
        <v>55</v>
      </c>
      <c r="M181" t="s">
        <v>97</v>
      </c>
      <c r="N181" t="s">
        <v>98</v>
      </c>
      <c r="O181" s="21" t="s">
        <v>99</v>
      </c>
      <c r="P181" s="21" t="s">
        <v>100</v>
      </c>
      <c r="Q181" s="20" t="s">
        <v>101</v>
      </c>
      <c r="R181" s="21" t="s">
        <v>102</v>
      </c>
      <c r="S181" s="35">
        <v>1</v>
      </c>
      <c r="T181" s="22">
        <v>0</v>
      </c>
      <c r="U181" s="20" t="s">
        <v>103</v>
      </c>
      <c r="V181" s="20">
        <v>45728</v>
      </c>
      <c r="W181" s="21">
        <v>3</v>
      </c>
      <c r="X181" s="20">
        <v>45735</v>
      </c>
      <c r="Z181" s="48">
        <v>3</v>
      </c>
      <c r="AA181">
        <v>2025</v>
      </c>
      <c r="AB181" s="45">
        <v>0</v>
      </c>
      <c r="AC181" s="45">
        <v>0</v>
      </c>
      <c r="AI181" s="10"/>
      <c r="AK181" s="10"/>
    </row>
    <row r="182" spans="1:37">
      <c r="A182" t="s">
        <v>45</v>
      </c>
      <c r="B182" t="s">
        <v>46</v>
      </c>
      <c r="C182" t="s">
        <v>47</v>
      </c>
      <c r="D182" t="s">
        <v>207</v>
      </c>
      <c r="E182" t="s">
        <v>49</v>
      </c>
      <c r="F182" t="s">
        <v>86</v>
      </c>
      <c r="G182" t="s">
        <v>51</v>
      </c>
      <c r="H182" s="20" t="s">
        <v>52</v>
      </c>
      <c r="I182" t="s">
        <v>53</v>
      </c>
      <c r="J182" t="s">
        <v>54</v>
      </c>
      <c r="L182" t="s">
        <v>55</v>
      </c>
      <c r="M182" t="s">
        <v>56</v>
      </c>
      <c r="N182" t="s">
        <v>57</v>
      </c>
      <c r="O182" s="21" t="s">
        <v>58</v>
      </c>
      <c r="P182" s="21" t="s">
        <v>59</v>
      </c>
      <c r="Q182" s="20" t="s">
        <v>90</v>
      </c>
      <c r="R182" s="21" t="s">
        <v>91</v>
      </c>
      <c r="S182" s="35">
        <v>71</v>
      </c>
      <c r="T182" s="22">
        <v>53</v>
      </c>
      <c r="U182" s="20" t="s">
        <v>62</v>
      </c>
      <c r="V182" s="20">
        <v>45726</v>
      </c>
      <c r="W182" s="21">
        <v>3</v>
      </c>
      <c r="X182" s="20">
        <v>45733</v>
      </c>
      <c r="Y182" s="20">
        <v>45733</v>
      </c>
      <c r="Z182" s="48">
        <v>3</v>
      </c>
      <c r="AA182">
        <v>2025</v>
      </c>
      <c r="AB182" s="45">
        <v>4688317</v>
      </c>
      <c r="AC182" s="45">
        <v>3499730</v>
      </c>
      <c r="AI182" s="10"/>
      <c r="AK182" s="10"/>
    </row>
    <row r="183" spans="1:37">
      <c r="A183" t="s">
        <v>45</v>
      </c>
      <c r="B183" t="s">
        <v>46</v>
      </c>
      <c r="C183" t="s">
        <v>47</v>
      </c>
      <c r="D183" t="s">
        <v>208</v>
      </c>
      <c r="E183" t="s">
        <v>96</v>
      </c>
      <c r="F183" t="s">
        <v>105</v>
      </c>
      <c r="G183" t="s">
        <v>51</v>
      </c>
      <c r="H183" s="20" t="s">
        <v>52</v>
      </c>
      <c r="I183" t="s">
        <v>53</v>
      </c>
      <c r="J183" t="s">
        <v>54</v>
      </c>
      <c r="L183" t="s">
        <v>55</v>
      </c>
      <c r="M183" t="s">
        <v>97</v>
      </c>
      <c r="N183" t="s">
        <v>98</v>
      </c>
      <c r="O183" s="21" t="s">
        <v>99</v>
      </c>
      <c r="P183" s="21" t="s">
        <v>100</v>
      </c>
      <c r="Q183" s="20" t="s">
        <v>101</v>
      </c>
      <c r="R183" s="21" t="s">
        <v>102</v>
      </c>
      <c r="S183" s="35">
        <v>1</v>
      </c>
      <c r="T183" s="22">
        <v>0</v>
      </c>
      <c r="U183" s="20" t="s">
        <v>103</v>
      </c>
      <c r="V183" s="20">
        <v>45728</v>
      </c>
      <c r="W183" s="21">
        <v>3</v>
      </c>
      <c r="X183" s="20">
        <v>45735</v>
      </c>
      <c r="Z183" s="48">
        <v>3</v>
      </c>
      <c r="AA183">
        <v>2025</v>
      </c>
      <c r="AB183" s="45">
        <v>0</v>
      </c>
      <c r="AC183" s="45">
        <v>0</v>
      </c>
      <c r="AI183" s="10"/>
      <c r="AK183" s="10"/>
    </row>
    <row r="184" spans="1:37">
      <c r="A184" t="s">
        <v>45</v>
      </c>
      <c r="B184" t="s">
        <v>46</v>
      </c>
      <c r="C184" t="s">
        <v>47</v>
      </c>
      <c r="D184" t="s">
        <v>208</v>
      </c>
      <c r="E184" t="s">
        <v>96</v>
      </c>
      <c r="F184" t="s">
        <v>106</v>
      </c>
      <c r="G184" t="s">
        <v>51</v>
      </c>
      <c r="H184" s="20" t="s">
        <v>52</v>
      </c>
      <c r="I184" t="s">
        <v>53</v>
      </c>
      <c r="J184" t="s">
        <v>54</v>
      </c>
      <c r="L184" t="s">
        <v>55</v>
      </c>
      <c r="M184" t="s">
        <v>97</v>
      </c>
      <c r="N184" t="s">
        <v>98</v>
      </c>
      <c r="O184" s="21" t="s">
        <v>99</v>
      </c>
      <c r="P184" s="21" t="s">
        <v>100</v>
      </c>
      <c r="Q184" s="20" t="s">
        <v>101</v>
      </c>
      <c r="R184" s="21" t="s">
        <v>102</v>
      </c>
      <c r="S184" s="35">
        <v>1</v>
      </c>
      <c r="T184" s="22">
        <v>0</v>
      </c>
      <c r="U184" s="20" t="s">
        <v>103</v>
      </c>
      <c r="V184" s="20">
        <v>45728</v>
      </c>
      <c r="W184" s="21">
        <v>3</v>
      </c>
      <c r="X184" s="20">
        <v>45735</v>
      </c>
      <c r="Z184" s="48">
        <v>3</v>
      </c>
      <c r="AA184">
        <v>2025</v>
      </c>
      <c r="AB184" s="45">
        <v>0</v>
      </c>
      <c r="AC184" s="45">
        <v>0</v>
      </c>
      <c r="AI184" s="10"/>
      <c r="AK184" s="10"/>
    </row>
    <row r="185" spans="1:37">
      <c r="A185" t="s">
        <v>45</v>
      </c>
      <c r="B185" t="s">
        <v>46</v>
      </c>
      <c r="C185" t="s">
        <v>47</v>
      </c>
      <c r="D185" t="s">
        <v>209</v>
      </c>
      <c r="E185" t="s">
        <v>76</v>
      </c>
      <c r="F185" t="s">
        <v>77</v>
      </c>
      <c r="G185" t="s">
        <v>78</v>
      </c>
      <c r="H185" s="20" t="s">
        <v>52</v>
      </c>
      <c r="I185" t="s">
        <v>53</v>
      </c>
      <c r="J185" t="s">
        <v>117</v>
      </c>
      <c r="L185" t="s">
        <v>81</v>
      </c>
      <c r="M185" t="s">
        <v>56</v>
      </c>
      <c r="N185" t="s">
        <v>57</v>
      </c>
      <c r="O185" s="21" t="s">
        <v>82</v>
      </c>
      <c r="P185" s="21" t="s">
        <v>59</v>
      </c>
      <c r="Q185" s="20" t="s">
        <v>118</v>
      </c>
      <c r="R185" s="21" t="s">
        <v>119</v>
      </c>
      <c r="S185" s="35">
        <v>4335</v>
      </c>
      <c r="T185" s="22">
        <v>1700</v>
      </c>
      <c r="U185" s="20" t="s">
        <v>85</v>
      </c>
      <c r="V185" s="20">
        <v>45728</v>
      </c>
      <c r="W185" s="21">
        <v>3</v>
      </c>
      <c r="X185" s="20">
        <v>45842</v>
      </c>
      <c r="Y185" s="20">
        <v>45743</v>
      </c>
      <c r="Z185" s="48">
        <v>3</v>
      </c>
      <c r="AA185">
        <v>2025</v>
      </c>
      <c r="AB185" s="45">
        <v>4404360</v>
      </c>
      <c r="AC185" s="45">
        <v>1727200</v>
      </c>
      <c r="AI185" s="10"/>
      <c r="AK185" s="10"/>
    </row>
    <row r="186" spans="1:37">
      <c r="A186" t="s">
        <v>45</v>
      </c>
      <c r="B186" t="s">
        <v>46</v>
      </c>
      <c r="C186" t="s">
        <v>47</v>
      </c>
      <c r="D186" t="s">
        <v>207</v>
      </c>
      <c r="E186" t="s">
        <v>49</v>
      </c>
      <c r="F186" t="s">
        <v>63</v>
      </c>
      <c r="G186" t="s">
        <v>51</v>
      </c>
      <c r="H186" s="20" t="s">
        <v>52</v>
      </c>
      <c r="I186" t="s">
        <v>53</v>
      </c>
      <c r="J186" t="s">
        <v>54</v>
      </c>
      <c r="L186" t="s">
        <v>55</v>
      </c>
      <c r="M186" t="s">
        <v>56</v>
      </c>
      <c r="N186" t="s">
        <v>57</v>
      </c>
      <c r="O186" s="21" t="s">
        <v>58</v>
      </c>
      <c r="P186" s="21" t="s">
        <v>59</v>
      </c>
      <c r="Q186" s="20" t="s">
        <v>67</v>
      </c>
      <c r="R186" s="21" t="s">
        <v>68</v>
      </c>
      <c r="S186" s="35">
        <v>20</v>
      </c>
      <c r="T186" s="22">
        <v>3</v>
      </c>
      <c r="U186" s="20" t="s">
        <v>62</v>
      </c>
      <c r="V186" s="20">
        <v>45726</v>
      </c>
      <c r="W186" s="21">
        <v>3</v>
      </c>
      <c r="X186" s="20">
        <v>45733</v>
      </c>
      <c r="Y186" s="20">
        <v>45733</v>
      </c>
      <c r="Z186" s="48">
        <v>3</v>
      </c>
      <c r="AA186">
        <v>2025</v>
      </c>
      <c r="AB186" s="45">
        <v>1659187</v>
      </c>
      <c r="AC186" s="45">
        <v>248878</v>
      </c>
      <c r="AI186" s="10"/>
      <c r="AK186" s="10"/>
    </row>
    <row r="187" spans="1:37">
      <c r="A187" t="s">
        <v>45</v>
      </c>
      <c r="B187" t="s">
        <v>46</v>
      </c>
      <c r="C187" t="s">
        <v>47</v>
      </c>
      <c r="D187" t="s">
        <v>210</v>
      </c>
      <c r="E187" t="s">
        <v>76</v>
      </c>
      <c r="F187" t="s">
        <v>77</v>
      </c>
      <c r="G187" t="s">
        <v>78</v>
      </c>
      <c r="H187" s="20" t="s">
        <v>79</v>
      </c>
      <c r="I187" t="s">
        <v>53</v>
      </c>
      <c r="J187" t="s">
        <v>211</v>
      </c>
      <c r="L187" t="s">
        <v>81</v>
      </c>
      <c r="M187" t="s">
        <v>56</v>
      </c>
      <c r="N187" t="s">
        <v>57</v>
      </c>
      <c r="O187" s="21" t="s">
        <v>82</v>
      </c>
      <c r="P187" s="21" t="s">
        <v>59</v>
      </c>
      <c r="Q187" s="20" t="s">
        <v>132</v>
      </c>
      <c r="R187" s="21" t="s">
        <v>133</v>
      </c>
      <c r="S187" s="35">
        <v>48</v>
      </c>
      <c r="T187" s="22">
        <v>0</v>
      </c>
      <c r="U187" s="20" t="s">
        <v>85</v>
      </c>
      <c r="V187" s="20">
        <v>45729</v>
      </c>
      <c r="W187" s="21">
        <v>3</v>
      </c>
      <c r="X187" s="20">
        <v>45729</v>
      </c>
      <c r="Z187" s="48">
        <v>3</v>
      </c>
      <c r="AA187">
        <v>2025</v>
      </c>
      <c r="AB187" s="45">
        <v>623184</v>
      </c>
      <c r="AC187" s="45">
        <v>0</v>
      </c>
      <c r="AI187" s="10"/>
      <c r="AK187" s="10"/>
    </row>
    <row r="188" spans="1:37">
      <c r="A188" t="s">
        <v>45</v>
      </c>
      <c r="B188" t="s">
        <v>46</v>
      </c>
      <c r="C188" t="s">
        <v>47</v>
      </c>
      <c r="D188" t="s">
        <v>210</v>
      </c>
      <c r="E188" t="s">
        <v>76</v>
      </c>
      <c r="F188" t="s">
        <v>111</v>
      </c>
      <c r="G188" t="s">
        <v>78</v>
      </c>
      <c r="H188" s="20" t="s">
        <v>79</v>
      </c>
      <c r="I188" t="s">
        <v>53</v>
      </c>
      <c r="J188" t="s">
        <v>211</v>
      </c>
      <c r="L188" t="s">
        <v>81</v>
      </c>
      <c r="M188" t="s">
        <v>56</v>
      </c>
      <c r="N188" t="s">
        <v>57</v>
      </c>
      <c r="O188" s="21" t="s">
        <v>82</v>
      </c>
      <c r="P188" s="21" t="s">
        <v>59</v>
      </c>
      <c r="Q188" s="20" t="s">
        <v>212</v>
      </c>
      <c r="R188" s="21" t="s">
        <v>213</v>
      </c>
      <c r="S188" s="35">
        <v>2375</v>
      </c>
      <c r="T188" s="22">
        <v>0</v>
      </c>
      <c r="U188" s="20" t="s">
        <v>85</v>
      </c>
      <c r="V188" s="20">
        <v>45729</v>
      </c>
      <c r="W188" s="21">
        <v>3</v>
      </c>
      <c r="X188" s="20">
        <v>45729</v>
      </c>
      <c r="Z188" s="48">
        <v>3</v>
      </c>
      <c r="AA188">
        <v>2025</v>
      </c>
      <c r="AB188" s="45">
        <v>1161375</v>
      </c>
      <c r="AC188" s="45">
        <v>0</v>
      </c>
      <c r="AI188" s="10"/>
      <c r="AK188" s="10"/>
    </row>
    <row r="189" spans="1:37">
      <c r="A189" t="s">
        <v>45</v>
      </c>
      <c r="B189" t="s">
        <v>46</v>
      </c>
      <c r="C189" t="s">
        <v>47</v>
      </c>
      <c r="D189" t="s">
        <v>214</v>
      </c>
      <c r="E189" t="s">
        <v>49</v>
      </c>
      <c r="F189" t="s">
        <v>77</v>
      </c>
      <c r="G189" t="s">
        <v>51</v>
      </c>
      <c r="H189" s="20" t="s">
        <v>52</v>
      </c>
      <c r="I189" t="s">
        <v>53</v>
      </c>
      <c r="J189" t="s">
        <v>54</v>
      </c>
      <c r="L189" t="s">
        <v>55</v>
      </c>
      <c r="M189" t="s">
        <v>56</v>
      </c>
      <c r="N189" t="s">
        <v>57</v>
      </c>
      <c r="O189" s="21" t="s">
        <v>58</v>
      </c>
      <c r="P189" s="21" t="s">
        <v>59</v>
      </c>
      <c r="Q189" s="20" t="s">
        <v>108</v>
      </c>
      <c r="R189" s="21" t="s">
        <v>109</v>
      </c>
      <c r="S189" s="35">
        <v>1</v>
      </c>
      <c r="T189" s="22">
        <v>1</v>
      </c>
      <c r="U189" s="20" t="s">
        <v>110</v>
      </c>
      <c r="V189" s="20">
        <v>45719</v>
      </c>
      <c r="W189" s="21">
        <v>3</v>
      </c>
      <c r="X189" s="20">
        <v>45726</v>
      </c>
      <c r="Y189" s="20">
        <v>45726</v>
      </c>
      <c r="Z189" s="48">
        <v>3</v>
      </c>
      <c r="AA189">
        <v>2025</v>
      </c>
      <c r="AB189" s="45">
        <v>115052</v>
      </c>
      <c r="AC189" s="45">
        <v>115052</v>
      </c>
      <c r="AI189" s="10"/>
      <c r="AK189" s="10"/>
    </row>
    <row r="190" spans="1:37">
      <c r="A190" t="s">
        <v>45</v>
      </c>
      <c r="B190" t="s">
        <v>46</v>
      </c>
      <c r="C190" t="s">
        <v>47</v>
      </c>
      <c r="D190" t="s">
        <v>214</v>
      </c>
      <c r="E190" t="s">
        <v>49</v>
      </c>
      <c r="F190" t="s">
        <v>111</v>
      </c>
      <c r="G190" t="s">
        <v>51</v>
      </c>
      <c r="H190" s="20" t="s">
        <v>52</v>
      </c>
      <c r="I190" t="s">
        <v>53</v>
      </c>
      <c r="J190" t="s">
        <v>54</v>
      </c>
      <c r="L190" t="s">
        <v>55</v>
      </c>
      <c r="M190" t="s">
        <v>56</v>
      </c>
      <c r="N190" t="s">
        <v>57</v>
      </c>
      <c r="O190" s="21" t="s">
        <v>58</v>
      </c>
      <c r="P190" s="21" t="s">
        <v>59</v>
      </c>
      <c r="Q190" s="20" t="s">
        <v>112</v>
      </c>
      <c r="R190" s="21" t="s">
        <v>113</v>
      </c>
      <c r="S190" s="35">
        <v>4</v>
      </c>
      <c r="T190" s="22">
        <v>4</v>
      </c>
      <c r="U190" s="20" t="s">
        <v>110</v>
      </c>
      <c r="V190" s="20">
        <v>45719</v>
      </c>
      <c r="W190" s="21">
        <v>3</v>
      </c>
      <c r="X190" s="20">
        <v>45726</v>
      </c>
      <c r="Y190" s="20">
        <v>45726</v>
      </c>
      <c r="Z190" s="48">
        <v>3</v>
      </c>
      <c r="AA190">
        <v>2025</v>
      </c>
      <c r="AB190" s="45">
        <v>601776</v>
      </c>
      <c r="AC190" s="45">
        <v>601776</v>
      </c>
      <c r="AI190" s="10"/>
      <c r="AK190" s="10"/>
    </row>
    <row r="191" spans="1:37">
      <c r="A191" t="s">
        <v>45</v>
      </c>
      <c r="B191" t="s">
        <v>46</v>
      </c>
      <c r="C191" t="s">
        <v>47</v>
      </c>
      <c r="D191" t="s">
        <v>214</v>
      </c>
      <c r="E191" t="s">
        <v>49</v>
      </c>
      <c r="F191" t="s">
        <v>86</v>
      </c>
      <c r="G191" t="s">
        <v>51</v>
      </c>
      <c r="H191" s="20" t="s">
        <v>52</v>
      </c>
      <c r="I191" t="s">
        <v>53</v>
      </c>
      <c r="J191" t="s">
        <v>54</v>
      </c>
      <c r="L191" t="s">
        <v>55</v>
      </c>
      <c r="M191" t="s">
        <v>56</v>
      </c>
      <c r="N191" t="s">
        <v>57</v>
      </c>
      <c r="O191" s="21" t="s">
        <v>58</v>
      </c>
      <c r="P191" s="21" t="s">
        <v>59</v>
      </c>
      <c r="Q191" s="20" t="s">
        <v>87</v>
      </c>
      <c r="R191" s="21" t="s">
        <v>88</v>
      </c>
      <c r="S191" s="35">
        <v>34</v>
      </c>
      <c r="T191" s="22">
        <v>34</v>
      </c>
      <c r="U191" s="20" t="s">
        <v>62</v>
      </c>
      <c r="V191" s="20">
        <v>45719</v>
      </c>
      <c r="W191" s="21">
        <v>3</v>
      </c>
      <c r="X191" s="20">
        <v>45726</v>
      </c>
      <c r="Y191" s="20">
        <v>45726</v>
      </c>
      <c r="Z191" s="48">
        <v>3</v>
      </c>
      <c r="AA191">
        <v>2025</v>
      </c>
      <c r="AB191" s="45">
        <v>2837722</v>
      </c>
      <c r="AC191" s="45">
        <v>2837722</v>
      </c>
      <c r="AI191" s="10"/>
      <c r="AK191" s="10"/>
    </row>
    <row r="192" spans="1:37">
      <c r="A192" t="s">
        <v>45</v>
      </c>
      <c r="B192" t="s">
        <v>46</v>
      </c>
      <c r="C192" t="s">
        <v>47</v>
      </c>
      <c r="D192" t="s">
        <v>214</v>
      </c>
      <c r="E192" t="s">
        <v>49</v>
      </c>
      <c r="F192" t="s">
        <v>89</v>
      </c>
      <c r="G192" t="s">
        <v>51</v>
      </c>
      <c r="H192" s="20" t="s">
        <v>52</v>
      </c>
      <c r="I192" t="s">
        <v>53</v>
      </c>
      <c r="J192" t="s">
        <v>54</v>
      </c>
      <c r="L192" t="s">
        <v>55</v>
      </c>
      <c r="M192" t="s">
        <v>56</v>
      </c>
      <c r="N192" t="s">
        <v>57</v>
      </c>
      <c r="O192" s="21" t="s">
        <v>58</v>
      </c>
      <c r="P192" s="21" t="s">
        <v>59</v>
      </c>
      <c r="Q192" s="20" t="s">
        <v>90</v>
      </c>
      <c r="R192" s="21" t="s">
        <v>91</v>
      </c>
      <c r="S192" s="35">
        <v>47</v>
      </c>
      <c r="T192" s="22">
        <v>47</v>
      </c>
      <c r="U192" s="20" t="s">
        <v>62</v>
      </c>
      <c r="V192" s="20">
        <v>45719</v>
      </c>
      <c r="W192" s="21">
        <v>3</v>
      </c>
      <c r="X192" s="20">
        <v>45726</v>
      </c>
      <c r="Y192" s="20">
        <v>45726</v>
      </c>
      <c r="Z192" s="48">
        <v>3</v>
      </c>
      <c r="AA192">
        <v>2025</v>
      </c>
      <c r="AB192" s="45">
        <v>3103534</v>
      </c>
      <c r="AC192" s="45">
        <v>3103534</v>
      </c>
      <c r="AI192" s="10"/>
      <c r="AK192" s="10"/>
    </row>
    <row r="193" spans="1:37">
      <c r="A193" t="s">
        <v>45</v>
      </c>
      <c r="B193" t="s">
        <v>46</v>
      </c>
      <c r="C193" t="s">
        <v>47</v>
      </c>
      <c r="D193" t="s">
        <v>214</v>
      </c>
      <c r="E193" t="s">
        <v>49</v>
      </c>
      <c r="F193" t="s">
        <v>92</v>
      </c>
      <c r="G193" t="s">
        <v>51</v>
      </c>
      <c r="H193" s="20" t="s">
        <v>52</v>
      </c>
      <c r="I193" t="s">
        <v>53</v>
      </c>
      <c r="J193" t="s">
        <v>54</v>
      </c>
      <c r="L193" t="s">
        <v>55</v>
      </c>
      <c r="M193" t="s">
        <v>56</v>
      </c>
      <c r="N193" t="s">
        <v>57</v>
      </c>
      <c r="O193" s="21" t="s">
        <v>58</v>
      </c>
      <c r="P193" s="21" t="s">
        <v>59</v>
      </c>
      <c r="Q193" s="20" t="s">
        <v>93</v>
      </c>
      <c r="R193" s="21" t="s">
        <v>94</v>
      </c>
      <c r="S193" s="35">
        <v>34</v>
      </c>
      <c r="T193" s="22">
        <v>25</v>
      </c>
      <c r="U193" s="20" t="s">
        <v>62</v>
      </c>
      <c r="V193" s="20">
        <v>45719</v>
      </c>
      <c r="W193" s="21">
        <v>3</v>
      </c>
      <c r="X193" s="20">
        <v>45726</v>
      </c>
      <c r="Y193" s="20">
        <v>45726</v>
      </c>
      <c r="Z193" s="48">
        <v>3</v>
      </c>
      <c r="AA193">
        <v>2025</v>
      </c>
      <c r="AB193" s="45">
        <v>2914752</v>
      </c>
      <c r="AC193" s="45">
        <v>2143200</v>
      </c>
      <c r="AI193" s="10"/>
      <c r="AK193" s="10"/>
    </row>
    <row r="194" spans="1:37">
      <c r="A194" t="s">
        <v>45</v>
      </c>
      <c r="B194" t="s">
        <v>46</v>
      </c>
      <c r="C194" t="s">
        <v>47</v>
      </c>
      <c r="D194" t="s">
        <v>214</v>
      </c>
      <c r="E194" t="s">
        <v>49</v>
      </c>
      <c r="F194" t="s">
        <v>50</v>
      </c>
      <c r="G194" t="s">
        <v>51</v>
      </c>
      <c r="H194" s="20" t="s">
        <v>52</v>
      </c>
      <c r="I194" t="s">
        <v>53</v>
      </c>
      <c r="J194" t="s">
        <v>54</v>
      </c>
      <c r="L194" t="s">
        <v>55</v>
      </c>
      <c r="M194" t="s">
        <v>56</v>
      </c>
      <c r="N194" t="s">
        <v>57</v>
      </c>
      <c r="O194" s="21" t="s">
        <v>58</v>
      </c>
      <c r="P194" s="21" t="s">
        <v>59</v>
      </c>
      <c r="Q194" s="20" t="s">
        <v>60</v>
      </c>
      <c r="R194" s="21" t="s">
        <v>61</v>
      </c>
      <c r="S194" s="35">
        <v>30</v>
      </c>
      <c r="T194" s="22">
        <v>30</v>
      </c>
      <c r="U194" s="20" t="s">
        <v>62</v>
      </c>
      <c r="V194" s="20">
        <v>45719</v>
      </c>
      <c r="W194" s="21">
        <v>3</v>
      </c>
      <c r="X194" s="20">
        <v>45726</v>
      </c>
      <c r="Y194" s="20">
        <v>45726</v>
      </c>
      <c r="Z194" s="48">
        <v>3</v>
      </c>
      <c r="AA194">
        <v>2025</v>
      </c>
      <c r="AB194" s="45">
        <v>1772237</v>
      </c>
      <c r="AC194" s="45">
        <v>1772237</v>
      </c>
      <c r="AI194" s="10"/>
      <c r="AK194" s="10"/>
    </row>
    <row r="195" spans="1:37">
      <c r="A195" t="s">
        <v>45</v>
      </c>
      <c r="B195" t="s">
        <v>46</v>
      </c>
      <c r="C195" t="s">
        <v>47</v>
      </c>
      <c r="D195" t="s">
        <v>214</v>
      </c>
      <c r="E195" t="s">
        <v>49</v>
      </c>
      <c r="F195" t="s">
        <v>63</v>
      </c>
      <c r="G195" t="s">
        <v>51</v>
      </c>
      <c r="H195" s="20" t="s">
        <v>52</v>
      </c>
      <c r="I195" t="s">
        <v>53</v>
      </c>
      <c r="J195" t="s">
        <v>54</v>
      </c>
      <c r="L195" t="s">
        <v>55</v>
      </c>
      <c r="M195" t="s">
        <v>56</v>
      </c>
      <c r="N195" t="s">
        <v>57</v>
      </c>
      <c r="O195" s="21" t="s">
        <v>58</v>
      </c>
      <c r="P195" s="21" t="s">
        <v>59</v>
      </c>
      <c r="Q195" s="20" t="s">
        <v>64</v>
      </c>
      <c r="R195" s="21" t="s">
        <v>65</v>
      </c>
      <c r="S195" s="35">
        <v>21</v>
      </c>
      <c r="T195" s="22">
        <v>21</v>
      </c>
      <c r="U195" s="20" t="s">
        <v>62</v>
      </c>
      <c r="V195" s="20">
        <v>45719</v>
      </c>
      <c r="W195" s="21">
        <v>3</v>
      </c>
      <c r="X195" s="20">
        <v>45726</v>
      </c>
      <c r="Y195" s="20">
        <v>45726</v>
      </c>
      <c r="Z195" s="48">
        <v>3</v>
      </c>
      <c r="AA195">
        <v>2025</v>
      </c>
      <c r="AB195" s="45">
        <v>1287216</v>
      </c>
      <c r="AC195" s="45">
        <v>1287216</v>
      </c>
      <c r="AI195" s="10"/>
      <c r="AK195" s="10"/>
    </row>
    <row r="196" spans="1:37">
      <c r="A196" t="s">
        <v>45</v>
      </c>
      <c r="B196" t="s">
        <v>46</v>
      </c>
      <c r="C196" t="s">
        <v>47</v>
      </c>
      <c r="D196" t="s">
        <v>214</v>
      </c>
      <c r="E196" t="s">
        <v>49</v>
      </c>
      <c r="F196" t="s">
        <v>66</v>
      </c>
      <c r="G196" t="s">
        <v>51</v>
      </c>
      <c r="H196" s="20" t="s">
        <v>52</v>
      </c>
      <c r="I196" t="s">
        <v>53</v>
      </c>
      <c r="J196" t="s">
        <v>54</v>
      </c>
      <c r="L196" t="s">
        <v>55</v>
      </c>
      <c r="M196" t="s">
        <v>56</v>
      </c>
      <c r="N196" t="s">
        <v>57</v>
      </c>
      <c r="O196" s="21" t="s">
        <v>58</v>
      </c>
      <c r="P196" s="21" t="s">
        <v>59</v>
      </c>
      <c r="Q196" s="20" t="s">
        <v>67</v>
      </c>
      <c r="R196" s="21" t="s">
        <v>68</v>
      </c>
      <c r="S196" s="35">
        <v>27</v>
      </c>
      <c r="T196" s="22">
        <v>27</v>
      </c>
      <c r="U196" s="20" t="s">
        <v>62</v>
      </c>
      <c r="V196" s="20">
        <v>45719</v>
      </c>
      <c r="W196" s="21">
        <v>3</v>
      </c>
      <c r="X196" s="20">
        <v>45726</v>
      </c>
      <c r="Y196" s="20">
        <v>45726</v>
      </c>
      <c r="Z196" s="48">
        <v>3</v>
      </c>
      <c r="AA196">
        <v>2025</v>
      </c>
      <c r="AB196" s="45">
        <v>2239903</v>
      </c>
      <c r="AC196" s="45">
        <v>2239903</v>
      </c>
      <c r="AI196" s="10"/>
      <c r="AK196" s="10"/>
    </row>
    <row r="197" spans="1:37">
      <c r="A197" t="s">
        <v>45</v>
      </c>
      <c r="B197" t="s">
        <v>46</v>
      </c>
      <c r="C197" t="s">
        <v>47</v>
      </c>
      <c r="D197" t="s">
        <v>214</v>
      </c>
      <c r="E197" t="s">
        <v>49</v>
      </c>
      <c r="F197" t="s">
        <v>69</v>
      </c>
      <c r="G197" t="s">
        <v>51</v>
      </c>
      <c r="H197" s="20" t="s">
        <v>52</v>
      </c>
      <c r="I197" t="s">
        <v>53</v>
      </c>
      <c r="J197" t="s">
        <v>54</v>
      </c>
      <c r="L197" t="s">
        <v>55</v>
      </c>
      <c r="M197" t="s">
        <v>56</v>
      </c>
      <c r="N197" t="s">
        <v>57</v>
      </c>
      <c r="O197" s="21" t="s">
        <v>58</v>
      </c>
      <c r="P197" s="21" t="s">
        <v>59</v>
      </c>
      <c r="Q197" s="20" t="s">
        <v>73</v>
      </c>
      <c r="R197" s="21" t="s">
        <v>74</v>
      </c>
      <c r="S197" s="35">
        <v>1</v>
      </c>
      <c r="T197" s="22">
        <v>1</v>
      </c>
      <c r="U197" s="20" t="s">
        <v>62</v>
      </c>
      <c r="V197" s="20">
        <v>45719</v>
      </c>
      <c r="W197" s="21">
        <v>3</v>
      </c>
      <c r="X197" s="20">
        <v>45726</v>
      </c>
      <c r="Y197" s="20">
        <v>45726</v>
      </c>
      <c r="Z197" s="48">
        <v>3</v>
      </c>
      <c r="AA197">
        <v>2025</v>
      </c>
      <c r="AB197" s="45">
        <v>141575</v>
      </c>
      <c r="AC197" s="45">
        <v>141575</v>
      </c>
      <c r="AI197" s="10"/>
      <c r="AK197" s="10"/>
    </row>
    <row r="198" spans="1:37">
      <c r="A198" t="s">
        <v>45</v>
      </c>
      <c r="B198" t="s">
        <v>46</v>
      </c>
      <c r="C198" t="s">
        <v>47</v>
      </c>
      <c r="D198" t="s">
        <v>214</v>
      </c>
      <c r="E198" t="s">
        <v>49</v>
      </c>
      <c r="F198" t="s">
        <v>72</v>
      </c>
      <c r="G198" t="s">
        <v>51</v>
      </c>
      <c r="H198" s="20" t="s">
        <v>52</v>
      </c>
      <c r="I198" t="s">
        <v>53</v>
      </c>
      <c r="J198" t="s">
        <v>54</v>
      </c>
      <c r="L198" t="s">
        <v>55</v>
      </c>
      <c r="M198" t="s">
        <v>56</v>
      </c>
      <c r="N198" t="s">
        <v>57</v>
      </c>
      <c r="O198" s="21" t="s">
        <v>58</v>
      </c>
      <c r="P198" s="21" t="s">
        <v>59</v>
      </c>
      <c r="Q198" s="20" t="s">
        <v>125</v>
      </c>
      <c r="R198" s="21" t="s">
        <v>126</v>
      </c>
      <c r="S198" s="35">
        <v>2</v>
      </c>
      <c r="T198" s="22">
        <v>2</v>
      </c>
      <c r="U198" s="20" t="s">
        <v>62</v>
      </c>
      <c r="V198" s="20">
        <v>45719</v>
      </c>
      <c r="W198" s="21">
        <v>3</v>
      </c>
      <c r="X198" s="20">
        <v>45726</v>
      </c>
      <c r="Y198" s="20">
        <v>45726</v>
      </c>
      <c r="Z198" s="48">
        <v>3</v>
      </c>
      <c r="AA198">
        <v>2025</v>
      </c>
      <c r="AB198" s="45">
        <v>229896</v>
      </c>
      <c r="AC198" s="45">
        <v>229896</v>
      </c>
      <c r="AI198" s="10"/>
      <c r="AK198" s="10"/>
    </row>
    <row r="199" spans="1:37">
      <c r="A199" t="s">
        <v>45</v>
      </c>
      <c r="B199" t="s">
        <v>46</v>
      </c>
      <c r="C199" t="s">
        <v>47</v>
      </c>
      <c r="D199" t="s">
        <v>207</v>
      </c>
      <c r="E199" t="s">
        <v>49</v>
      </c>
      <c r="F199" t="s">
        <v>77</v>
      </c>
      <c r="G199" t="s">
        <v>51</v>
      </c>
      <c r="H199" s="20" t="s">
        <v>52</v>
      </c>
      <c r="I199" t="s">
        <v>53</v>
      </c>
      <c r="J199" t="s">
        <v>54</v>
      </c>
      <c r="L199" t="s">
        <v>55</v>
      </c>
      <c r="M199" t="s">
        <v>56</v>
      </c>
      <c r="N199" t="s">
        <v>57</v>
      </c>
      <c r="O199" s="21" t="s">
        <v>58</v>
      </c>
      <c r="P199" s="21" t="s">
        <v>59</v>
      </c>
      <c r="Q199" s="20" t="s">
        <v>112</v>
      </c>
      <c r="R199" s="21" t="s">
        <v>113</v>
      </c>
      <c r="S199" s="35">
        <v>1</v>
      </c>
      <c r="T199" s="22">
        <v>1</v>
      </c>
      <c r="U199" s="20" t="s">
        <v>110</v>
      </c>
      <c r="V199" s="20">
        <v>45726</v>
      </c>
      <c r="W199" s="21">
        <v>3</v>
      </c>
      <c r="X199" s="20">
        <v>45733</v>
      </c>
      <c r="Y199" s="20">
        <v>45733</v>
      </c>
      <c r="Z199" s="48">
        <v>3</v>
      </c>
      <c r="AA199">
        <v>2025</v>
      </c>
      <c r="AB199" s="45">
        <v>150444</v>
      </c>
      <c r="AC199" s="45">
        <v>150444</v>
      </c>
      <c r="AI199" s="10"/>
      <c r="AK199" s="10"/>
    </row>
    <row r="200" spans="1:37">
      <c r="A200" t="s">
        <v>45</v>
      </c>
      <c r="B200" t="s">
        <v>46</v>
      </c>
      <c r="C200" t="s">
        <v>47</v>
      </c>
      <c r="D200" t="s">
        <v>207</v>
      </c>
      <c r="E200" t="s">
        <v>49</v>
      </c>
      <c r="F200" t="s">
        <v>111</v>
      </c>
      <c r="G200" t="s">
        <v>51</v>
      </c>
      <c r="H200" s="20" t="s">
        <v>52</v>
      </c>
      <c r="I200" t="s">
        <v>53</v>
      </c>
      <c r="J200" t="s">
        <v>54</v>
      </c>
      <c r="L200" t="s">
        <v>55</v>
      </c>
      <c r="M200" t="s">
        <v>56</v>
      </c>
      <c r="N200" t="s">
        <v>57</v>
      </c>
      <c r="O200" s="21" t="s">
        <v>58</v>
      </c>
      <c r="P200" s="21" t="s">
        <v>59</v>
      </c>
      <c r="Q200" s="20" t="s">
        <v>87</v>
      </c>
      <c r="R200" s="21" t="s">
        <v>88</v>
      </c>
      <c r="S200" s="35">
        <v>112</v>
      </c>
      <c r="T200" s="22">
        <v>112</v>
      </c>
      <c r="U200" s="20" t="s">
        <v>62</v>
      </c>
      <c r="V200" s="20">
        <v>45726</v>
      </c>
      <c r="W200" s="21">
        <v>3</v>
      </c>
      <c r="X200" s="20">
        <v>45733</v>
      </c>
      <c r="Y200" s="20">
        <v>45733</v>
      </c>
      <c r="Z200" s="48">
        <v>3</v>
      </c>
      <c r="AA200">
        <v>2025</v>
      </c>
      <c r="AB200" s="45">
        <v>9347789</v>
      </c>
      <c r="AC200" s="45">
        <v>9347789</v>
      </c>
      <c r="AI200" s="10"/>
      <c r="AK200" s="10"/>
    </row>
    <row r="201" spans="1:37">
      <c r="A201" t="s">
        <v>45</v>
      </c>
      <c r="B201" t="s">
        <v>46</v>
      </c>
      <c r="C201" t="s">
        <v>47</v>
      </c>
      <c r="D201" t="s">
        <v>207</v>
      </c>
      <c r="E201" t="s">
        <v>49</v>
      </c>
      <c r="F201" t="s">
        <v>89</v>
      </c>
      <c r="G201" t="s">
        <v>51</v>
      </c>
      <c r="H201" s="20" t="s">
        <v>52</v>
      </c>
      <c r="I201" t="s">
        <v>53</v>
      </c>
      <c r="J201" t="s">
        <v>54</v>
      </c>
      <c r="L201" t="s">
        <v>55</v>
      </c>
      <c r="M201" t="s">
        <v>56</v>
      </c>
      <c r="N201" t="s">
        <v>57</v>
      </c>
      <c r="O201" s="21" t="s">
        <v>58</v>
      </c>
      <c r="P201" s="21" t="s">
        <v>59</v>
      </c>
      <c r="Q201" s="20" t="s">
        <v>93</v>
      </c>
      <c r="R201" s="21" t="s">
        <v>94</v>
      </c>
      <c r="S201" s="35">
        <v>9</v>
      </c>
      <c r="T201" s="22">
        <v>0</v>
      </c>
      <c r="U201" s="20" t="s">
        <v>62</v>
      </c>
      <c r="V201" s="20">
        <v>45726</v>
      </c>
      <c r="W201" s="21">
        <v>3</v>
      </c>
      <c r="X201" s="20">
        <v>45733</v>
      </c>
      <c r="Z201" s="48">
        <v>3</v>
      </c>
      <c r="AA201">
        <v>2025</v>
      </c>
      <c r="AB201" s="45">
        <v>771552</v>
      </c>
      <c r="AC201" s="45">
        <v>0</v>
      </c>
      <c r="AI201" s="10"/>
      <c r="AK201" s="10"/>
    </row>
    <row r="202" spans="1:37">
      <c r="A202" t="s">
        <v>45</v>
      </c>
      <c r="B202" t="s">
        <v>46</v>
      </c>
      <c r="C202" t="s">
        <v>47</v>
      </c>
      <c r="D202" t="s">
        <v>207</v>
      </c>
      <c r="E202" t="s">
        <v>49</v>
      </c>
      <c r="F202" t="s">
        <v>92</v>
      </c>
      <c r="G202" t="s">
        <v>51</v>
      </c>
      <c r="H202" s="20" t="s">
        <v>52</v>
      </c>
      <c r="I202" t="s">
        <v>53</v>
      </c>
      <c r="J202" t="s">
        <v>54</v>
      </c>
      <c r="L202" t="s">
        <v>55</v>
      </c>
      <c r="M202" t="s">
        <v>56</v>
      </c>
      <c r="N202" t="s">
        <v>57</v>
      </c>
      <c r="O202" s="21" t="s">
        <v>58</v>
      </c>
      <c r="P202" s="21" t="s">
        <v>59</v>
      </c>
      <c r="Q202" s="20" t="s">
        <v>60</v>
      </c>
      <c r="R202" s="21" t="s">
        <v>61</v>
      </c>
      <c r="S202" s="35">
        <v>52</v>
      </c>
      <c r="T202" s="22">
        <v>29</v>
      </c>
      <c r="U202" s="20" t="s">
        <v>62</v>
      </c>
      <c r="V202" s="20">
        <v>45726</v>
      </c>
      <c r="W202" s="21">
        <v>3</v>
      </c>
      <c r="X202" s="20">
        <v>45733</v>
      </c>
      <c r="Y202" s="20">
        <v>45733</v>
      </c>
      <c r="Z202" s="48">
        <v>3</v>
      </c>
      <c r="AA202">
        <v>2025</v>
      </c>
      <c r="AB202" s="45">
        <v>3071877</v>
      </c>
      <c r="AC202" s="45">
        <v>1713162</v>
      </c>
      <c r="AI202" s="10"/>
      <c r="AK202" s="10"/>
    </row>
    <row r="203" spans="1:37">
      <c r="A203" t="s">
        <v>45</v>
      </c>
      <c r="B203" t="s">
        <v>46</v>
      </c>
      <c r="C203" t="s">
        <v>47</v>
      </c>
      <c r="D203" t="s">
        <v>207</v>
      </c>
      <c r="E203" t="s">
        <v>49</v>
      </c>
      <c r="F203" t="s">
        <v>50</v>
      </c>
      <c r="G203" t="s">
        <v>51</v>
      </c>
      <c r="H203" s="20" t="s">
        <v>52</v>
      </c>
      <c r="I203" t="s">
        <v>53</v>
      </c>
      <c r="J203" t="s">
        <v>54</v>
      </c>
      <c r="L203" t="s">
        <v>55</v>
      </c>
      <c r="M203" t="s">
        <v>56</v>
      </c>
      <c r="N203" t="s">
        <v>57</v>
      </c>
      <c r="O203" s="21" t="s">
        <v>58</v>
      </c>
      <c r="P203" s="21" t="s">
        <v>59</v>
      </c>
      <c r="Q203" s="20" t="s">
        <v>64</v>
      </c>
      <c r="R203" s="21" t="s">
        <v>65</v>
      </c>
      <c r="S203" s="35">
        <v>43</v>
      </c>
      <c r="T203" s="22">
        <v>42</v>
      </c>
      <c r="U203" s="20" t="s">
        <v>62</v>
      </c>
      <c r="V203" s="20">
        <v>45726</v>
      </c>
      <c r="W203" s="21">
        <v>3</v>
      </c>
      <c r="X203" s="20">
        <v>45733</v>
      </c>
      <c r="Y203" s="20">
        <v>45733</v>
      </c>
      <c r="Z203" s="48">
        <v>3</v>
      </c>
      <c r="AA203">
        <v>2025</v>
      </c>
      <c r="AB203" s="45">
        <v>2635728</v>
      </c>
      <c r="AC203" s="45">
        <v>2574432</v>
      </c>
      <c r="AI203" s="10"/>
      <c r="AK203" s="10"/>
    </row>
    <row r="204" spans="1:37">
      <c r="A204" t="s">
        <v>45</v>
      </c>
      <c r="B204" t="s">
        <v>46</v>
      </c>
      <c r="C204" t="s">
        <v>47</v>
      </c>
      <c r="D204" t="s">
        <v>215</v>
      </c>
      <c r="E204" t="s">
        <v>96</v>
      </c>
      <c r="F204" t="s">
        <v>77</v>
      </c>
      <c r="G204" t="s">
        <v>51</v>
      </c>
      <c r="H204" s="20" t="s">
        <v>52</v>
      </c>
      <c r="I204" t="s">
        <v>53</v>
      </c>
      <c r="J204" t="s">
        <v>54</v>
      </c>
      <c r="L204" t="s">
        <v>55</v>
      </c>
      <c r="M204" t="s">
        <v>97</v>
      </c>
      <c r="N204" t="s">
        <v>98</v>
      </c>
      <c r="O204" s="21" t="s">
        <v>99</v>
      </c>
      <c r="P204" s="21" t="s">
        <v>100</v>
      </c>
      <c r="Q204" s="20" t="s">
        <v>101</v>
      </c>
      <c r="R204" s="21" t="s">
        <v>102</v>
      </c>
      <c r="S204" s="35">
        <v>10</v>
      </c>
      <c r="T204" s="22">
        <v>10</v>
      </c>
      <c r="U204" s="20" t="s">
        <v>103</v>
      </c>
      <c r="V204" s="20">
        <v>45719</v>
      </c>
      <c r="W204" s="21">
        <v>3</v>
      </c>
      <c r="X204" s="20">
        <v>45726</v>
      </c>
      <c r="Y204" s="20">
        <v>45722</v>
      </c>
      <c r="Z204" s="48">
        <v>3</v>
      </c>
      <c r="AA204">
        <v>2025</v>
      </c>
      <c r="AB204" s="45">
        <v>3240000</v>
      </c>
      <c r="AC204" s="45">
        <v>3240000</v>
      </c>
      <c r="AI204" s="10"/>
      <c r="AK204" s="10"/>
    </row>
    <row r="205" spans="1:37">
      <c r="A205" t="s">
        <v>45</v>
      </c>
      <c r="B205" t="s">
        <v>46</v>
      </c>
      <c r="C205" t="s">
        <v>47</v>
      </c>
      <c r="D205" t="s">
        <v>215</v>
      </c>
      <c r="E205" t="s">
        <v>96</v>
      </c>
      <c r="F205" t="s">
        <v>104</v>
      </c>
      <c r="G205" t="s">
        <v>51</v>
      </c>
      <c r="H205" s="20" t="s">
        <v>52</v>
      </c>
      <c r="I205" t="s">
        <v>53</v>
      </c>
      <c r="J205" t="s">
        <v>54</v>
      </c>
      <c r="L205" t="s">
        <v>55</v>
      </c>
      <c r="M205" t="s">
        <v>97</v>
      </c>
      <c r="N205" t="s">
        <v>98</v>
      </c>
      <c r="O205" s="21" t="s">
        <v>99</v>
      </c>
      <c r="P205" s="21" t="s">
        <v>100</v>
      </c>
      <c r="Q205" s="20" t="s">
        <v>101</v>
      </c>
      <c r="R205" s="21" t="s">
        <v>102</v>
      </c>
      <c r="S205" s="35">
        <v>1</v>
      </c>
      <c r="T205" s="22">
        <v>0</v>
      </c>
      <c r="U205" s="20" t="s">
        <v>103</v>
      </c>
      <c r="V205" s="20">
        <v>45719</v>
      </c>
      <c r="W205" s="21">
        <v>3</v>
      </c>
      <c r="X205" s="20">
        <v>45726</v>
      </c>
      <c r="Z205" s="48">
        <v>3</v>
      </c>
      <c r="AA205">
        <v>2025</v>
      </c>
      <c r="AB205" s="45">
        <v>0</v>
      </c>
      <c r="AC205" s="45">
        <v>0</v>
      </c>
      <c r="AI205" s="10"/>
      <c r="AK205" s="10"/>
    </row>
    <row r="206" spans="1:37">
      <c r="A206" t="s">
        <v>45</v>
      </c>
      <c r="B206" t="s">
        <v>46</v>
      </c>
      <c r="C206" t="s">
        <v>47</v>
      </c>
      <c r="D206" t="s">
        <v>215</v>
      </c>
      <c r="E206" t="s">
        <v>96</v>
      </c>
      <c r="F206" t="s">
        <v>105</v>
      </c>
      <c r="G206" t="s">
        <v>51</v>
      </c>
      <c r="H206" s="20" t="s">
        <v>52</v>
      </c>
      <c r="I206" t="s">
        <v>53</v>
      </c>
      <c r="J206" t="s">
        <v>54</v>
      </c>
      <c r="L206" t="s">
        <v>55</v>
      </c>
      <c r="M206" t="s">
        <v>97</v>
      </c>
      <c r="N206" t="s">
        <v>98</v>
      </c>
      <c r="O206" s="21" t="s">
        <v>99</v>
      </c>
      <c r="P206" s="21" t="s">
        <v>100</v>
      </c>
      <c r="Q206" s="20" t="s">
        <v>101</v>
      </c>
      <c r="R206" s="21" t="s">
        <v>102</v>
      </c>
      <c r="S206" s="35">
        <v>1</v>
      </c>
      <c r="T206" s="22">
        <v>0</v>
      </c>
      <c r="U206" s="20" t="s">
        <v>103</v>
      </c>
      <c r="V206" s="20">
        <v>45719</v>
      </c>
      <c r="W206" s="21">
        <v>3</v>
      </c>
      <c r="X206" s="20">
        <v>45726</v>
      </c>
      <c r="Z206" s="48">
        <v>3</v>
      </c>
      <c r="AA206">
        <v>2025</v>
      </c>
      <c r="AB206" s="45">
        <v>0</v>
      </c>
      <c r="AC206" s="45">
        <v>0</v>
      </c>
      <c r="AI206" s="10"/>
      <c r="AK206" s="10"/>
    </row>
    <row r="207" spans="1:37">
      <c r="A207" t="s">
        <v>45</v>
      </c>
      <c r="B207" t="s">
        <v>46</v>
      </c>
      <c r="C207" t="s">
        <v>47</v>
      </c>
      <c r="D207" t="s">
        <v>215</v>
      </c>
      <c r="E207" t="s">
        <v>96</v>
      </c>
      <c r="F207" t="s">
        <v>106</v>
      </c>
      <c r="G207" t="s">
        <v>51</v>
      </c>
      <c r="H207" s="20" t="s">
        <v>52</v>
      </c>
      <c r="I207" t="s">
        <v>53</v>
      </c>
      <c r="J207" t="s">
        <v>54</v>
      </c>
      <c r="L207" t="s">
        <v>55</v>
      </c>
      <c r="M207" t="s">
        <v>97</v>
      </c>
      <c r="N207" t="s">
        <v>98</v>
      </c>
      <c r="O207" s="21" t="s">
        <v>99</v>
      </c>
      <c r="P207" s="21" t="s">
        <v>100</v>
      </c>
      <c r="Q207" s="20" t="s">
        <v>101</v>
      </c>
      <c r="R207" s="21" t="s">
        <v>102</v>
      </c>
      <c r="S207" s="35">
        <v>1</v>
      </c>
      <c r="T207" s="22">
        <v>0</v>
      </c>
      <c r="U207" s="20" t="s">
        <v>103</v>
      </c>
      <c r="V207" s="20">
        <v>45719</v>
      </c>
      <c r="W207" s="21">
        <v>3</v>
      </c>
      <c r="X207" s="20">
        <v>45726</v>
      </c>
      <c r="Z207" s="48">
        <v>3</v>
      </c>
      <c r="AA207">
        <v>2025</v>
      </c>
      <c r="AB207" s="45">
        <v>0</v>
      </c>
      <c r="AC207" s="45">
        <v>0</v>
      </c>
      <c r="AI207" s="10"/>
      <c r="AK207" s="10"/>
    </row>
    <row r="208" spans="1:37">
      <c r="A208" t="s">
        <v>45</v>
      </c>
      <c r="B208" t="s">
        <v>46</v>
      </c>
      <c r="C208" t="s">
        <v>47</v>
      </c>
      <c r="D208" t="s">
        <v>215</v>
      </c>
      <c r="E208" t="s">
        <v>96</v>
      </c>
      <c r="F208" t="s">
        <v>107</v>
      </c>
      <c r="G208" t="s">
        <v>51</v>
      </c>
      <c r="H208" s="20" t="s">
        <v>52</v>
      </c>
      <c r="I208" t="s">
        <v>53</v>
      </c>
      <c r="J208" t="s">
        <v>54</v>
      </c>
      <c r="L208" t="s">
        <v>55</v>
      </c>
      <c r="M208" t="s">
        <v>97</v>
      </c>
      <c r="N208" t="s">
        <v>98</v>
      </c>
      <c r="O208" s="21" t="s">
        <v>99</v>
      </c>
      <c r="P208" s="21" t="s">
        <v>100</v>
      </c>
      <c r="Q208" s="20" t="s">
        <v>101</v>
      </c>
      <c r="R208" s="21" t="s">
        <v>102</v>
      </c>
      <c r="S208" s="35">
        <v>3</v>
      </c>
      <c r="T208" s="22">
        <v>0</v>
      </c>
      <c r="U208" s="20" t="s">
        <v>103</v>
      </c>
      <c r="V208" s="20">
        <v>45719</v>
      </c>
      <c r="W208" s="21">
        <v>3</v>
      </c>
      <c r="X208" s="20">
        <v>45726</v>
      </c>
      <c r="Z208" s="48">
        <v>3</v>
      </c>
      <c r="AA208">
        <v>2025</v>
      </c>
      <c r="AB208" s="45">
        <v>0</v>
      </c>
      <c r="AC208" s="45">
        <v>0</v>
      </c>
      <c r="AI208" s="10"/>
      <c r="AK208" s="10"/>
    </row>
    <row r="209" spans="1:37">
      <c r="A209" t="s">
        <v>45</v>
      </c>
      <c r="B209" t="s">
        <v>46</v>
      </c>
      <c r="C209" t="s">
        <v>47</v>
      </c>
      <c r="D209" t="s">
        <v>215</v>
      </c>
      <c r="E209" t="s">
        <v>96</v>
      </c>
      <c r="F209" t="s">
        <v>144</v>
      </c>
      <c r="G209" t="s">
        <v>51</v>
      </c>
      <c r="H209" s="20" t="s">
        <v>52</v>
      </c>
      <c r="I209" t="s">
        <v>53</v>
      </c>
      <c r="J209" t="s">
        <v>54</v>
      </c>
      <c r="L209" t="s">
        <v>55</v>
      </c>
      <c r="M209" t="s">
        <v>97</v>
      </c>
      <c r="N209" t="s">
        <v>98</v>
      </c>
      <c r="O209" s="21" t="s">
        <v>99</v>
      </c>
      <c r="P209" s="21" t="s">
        <v>100</v>
      </c>
      <c r="Q209" s="20" t="s">
        <v>101</v>
      </c>
      <c r="R209" s="21" t="s">
        <v>102</v>
      </c>
      <c r="S209" s="35">
        <v>1</v>
      </c>
      <c r="T209" s="22">
        <v>0</v>
      </c>
      <c r="U209" s="20" t="s">
        <v>103</v>
      </c>
      <c r="V209" s="20">
        <v>45719</v>
      </c>
      <c r="W209" s="21">
        <v>3</v>
      </c>
      <c r="X209" s="20">
        <v>45726</v>
      </c>
      <c r="Z209" s="48">
        <v>3</v>
      </c>
      <c r="AA209">
        <v>2025</v>
      </c>
      <c r="AB209" s="45">
        <v>0</v>
      </c>
      <c r="AC209" s="45">
        <v>0</v>
      </c>
      <c r="AI209" s="10"/>
      <c r="AK209" s="10"/>
    </row>
    <row r="210" spans="1:37">
      <c r="A210" t="s">
        <v>45</v>
      </c>
      <c r="B210" t="s">
        <v>46</v>
      </c>
      <c r="C210" t="s">
        <v>47</v>
      </c>
      <c r="D210" t="s">
        <v>215</v>
      </c>
      <c r="E210" t="s">
        <v>96</v>
      </c>
      <c r="F210" t="s">
        <v>146</v>
      </c>
      <c r="G210" t="s">
        <v>51</v>
      </c>
      <c r="H210" s="20" t="s">
        <v>52</v>
      </c>
      <c r="I210" t="s">
        <v>53</v>
      </c>
      <c r="J210" t="s">
        <v>54</v>
      </c>
      <c r="L210" t="s">
        <v>55</v>
      </c>
      <c r="M210" t="s">
        <v>97</v>
      </c>
      <c r="N210" t="s">
        <v>98</v>
      </c>
      <c r="O210" s="21" t="s">
        <v>99</v>
      </c>
      <c r="P210" s="21" t="s">
        <v>100</v>
      </c>
      <c r="Q210" s="20" t="s">
        <v>101</v>
      </c>
      <c r="R210" s="21" t="s">
        <v>102</v>
      </c>
      <c r="S210" s="35">
        <v>1</v>
      </c>
      <c r="T210" s="22">
        <v>0</v>
      </c>
      <c r="U210" s="20" t="s">
        <v>103</v>
      </c>
      <c r="V210" s="20">
        <v>45719</v>
      </c>
      <c r="W210" s="21">
        <v>3</v>
      </c>
      <c r="X210" s="20">
        <v>45726</v>
      </c>
      <c r="Z210" s="48">
        <v>3</v>
      </c>
      <c r="AA210">
        <v>2025</v>
      </c>
      <c r="AB210" s="45">
        <v>0</v>
      </c>
      <c r="AC210" s="45">
        <v>0</v>
      </c>
      <c r="AI210" s="10"/>
      <c r="AK210" s="10"/>
    </row>
    <row r="211" spans="1:37">
      <c r="A211" t="s">
        <v>45</v>
      </c>
      <c r="B211" t="s">
        <v>46</v>
      </c>
      <c r="C211" t="s">
        <v>47</v>
      </c>
      <c r="D211" t="s">
        <v>215</v>
      </c>
      <c r="E211" t="s">
        <v>96</v>
      </c>
      <c r="F211" t="s">
        <v>147</v>
      </c>
      <c r="G211" t="s">
        <v>51</v>
      </c>
      <c r="H211" s="20" t="s">
        <v>52</v>
      </c>
      <c r="I211" t="s">
        <v>53</v>
      </c>
      <c r="J211" t="s">
        <v>54</v>
      </c>
      <c r="L211" t="s">
        <v>55</v>
      </c>
      <c r="M211" t="s">
        <v>97</v>
      </c>
      <c r="N211" t="s">
        <v>98</v>
      </c>
      <c r="O211" s="21" t="s">
        <v>99</v>
      </c>
      <c r="P211" s="21" t="s">
        <v>100</v>
      </c>
      <c r="Q211" s="20" t="s">
        <v>101</v>
      </c>
      <c r="R211" s="21" t="s">
        <v>102</v>
      </c>
      <c r="S211" s="35">
        <v>1</v>
      </c>
      <c r="T211" s="22">
        <v>0</v>
      </c>
      <c r="U211" s="20" t="s">
        <v>103</v>
      </c>
      <c r="V211" s="20">
        <v>45719</v>
      </c>
      <c r="W211" s="21">
        <v>3</v>
      </c>
      <c r="X211" s="20">
        <v>45726</v>
      </c>
      <c r="Z211" s="48">
        <v>3</v>
      </c>
      <c r="AA211">
        <v>2025</v>
      </c>
      <c r="AB211" s="45">
        <v>0</v>
      </c>
      <c r="AC211" s="45">
        <v>0</v>
      </c>
      <c r="AI211" s="10"/>
      <c r="AK211" s="10"/>
    </row>
    <row r="212" spans="1:37">
      <c r="A212" t="s">
        <v>45</v>
      </c>
      <c r="B212" t="s">
        <v>46</v>
      </c>
      <c r="C212" t="s">
        <v>47</v>
      </c>
      <c r="D212" t="s">
        <v>215</v>
      </c>
      <c r="E212" t="s">
        <v>96</v>
      </c>
      <c r="F212" t="s">
        <v>148</v>
      </c>
      <c r="G212" t="s">
        <v>51</v>
      </c>
      <c r="H212" s="20" t="s">
        <v>52</v>
      </c>
      <c r="I212" t="s">
        <v>53</v>
      </c>
      <c r="J212" t="s">
        <v>54</v>
      </c>
      <c r="L212" t="s">
        <v>55</v>
      </c>
      <c r="M212" t="s">
        <v>97</v>
      </c>
      <c r="N212" t="s">
        <v>98</v>
      </c>
      <c r="O212" s="21" t="s">
        <v>99</v>
      </c>
      <c r="P212" s="21" t="s">
        <v>100</v>
      </c>
      <c r="Q212" s="20" t="s">
        <v>101</v>
      </c>
      <c r="R212" s="21" t="s">
        <v>102</v>
      </c>
      <c r="S212" s="35">
        <v>1</v>
      </c>
      <c r="T212" s="22">
        <v>0</v>
      </c>
      <c r="U212" s="20" t="s">
        <v>103</v>
      </c>
      <c r="V212" s="20">
        <v>45719</v>
      </c>
      <c r="W212" s="21">
        <v>3</v>
      </c>
      <c r="X212" s="20">
        <v>45726</v>
      </c>
      <c r="Z212" s="48">
        <v>3</v>
      </c>
      <c r="AA212">
        <v>2025</v>
      </c>
      <c r="AB212" s="45">
        <v>0</v>
      </c>
      <c r="AC212" s="45">
        <v>0</v>
      </c>
      <c r="AI212" s="10"/>
      <c r="AK212" s="10"/>
    </row>
    <row r="213" spans="1:37">
      <c r="A213" t="s">
        <v>45</v>
      </c>
      <c r="B213" t="s">
        <v>46</v>
      </c>
      <c r="C213" t="s">
        <v>47</v>
      </c>
      <c r="D213" t="s">
        <v>131</v>
      </c>
      <c r="E213" t="s">
        <v>76</v>
      </c>
      <c r="F213" t="s">
        <v>77</v>
      </c>
      <c r="G213" t="s">
        <v>78</v>
      </c>
      <c r="H213" s="20" t="s">
        <v>79</v>
      </c>
      <c r="I213" t="s">
        <v>53</v>
      </c>
      <c r="J213" t="s">
        <v>117</v>
      </c>
      <c r="L213" t="s">
        <v>81</v>
      </c>
      <c r="M213" t="s">
        <v>56</v>
      </c>
      <c r="N213" t="s">
        <v>57</v>
      </c>
      <c r="O213" s="21" t="s">
        <v>82</v>
      </c>
      <c r="P213" s="21" t="s">
        <v>59</v>
      </c>
      <c r="Q213" s="20" t="s">
        <v>83</v>
      </c>
      <c r="R213" s="21" t="s">
        <v>84</v>
      </c>
      <c r="S213" s="35">
        <v>2300</v>
      </c>
      <c r="T213" s="22">
        <v>0</v>
      </c>
      <c r="U213" s="20" t="s">
        <v>85</v>
      </c>
      <c r="V213" s="20">
        <v>45673</v>
      </c>
      <c r="W213" s="21">
        <v>1</v>
      </c>
      <c r="X213" s="20">
        <v>45763</v>
      </c>
      <c r="Z213" s="48">
        <v>4</v>
      </c>
      <c r="AA213">
        <v>2025</v>
      </c>
      <c r="AB213" s="45">
        <v>917700</v>
      </c>
      <c r="AC213" s="45">
        <v>0</v>
      </c>
      <c r="AI213" s="10"/>
      <c r="AK213" s="10"/>
    </row>
    <row r="214" spans="1:37">
      <c r="A214" t="s">
        <v>45</v>
      </c>
      <c r="B214" t="s">
        <v>46</v>
      </c>
      <c r="C214" t="s">
        <v>47</v>
      </c>
      <c r="D214" t="s">
        <v>187</v>
      </c>
      <c r="E214" t="s">
        <v>49</v>
      </c>
      <c r="F214" t="s">
        <v>89</v>
      </c>
      <c r="G214" t="s">
        <v>51</v>
      </c>
      <c r="H214" s="20" t="s">
        <v>52</v>
      </c>
      <c r="I214" t="s">
        <v>53</v>
      </c>
      <c r="J214" t="s">
        <v>54</v>
      </c>
      <c r="L214" t="s">
        <v>55</v>
      </c>
      <c r="M214" t="s">
        <v>56</v>
      </c>
      <c r="N214" t="s">
        <v>57</v>
      </c>
      <c r="O214" s="21" t="s">
        <v>58</v>
      </c>
      <c r="P214" s="21" t="s">
        <v>59</v>
      </c>
      <c r="Q214" s="20" t="s">
        <v>90</v>
      </c>
      <c r="R214" s="21" t="s">
        <v>91</v>
      </c>
      <c r="S214" s="35">
        <v>22</v>
      </c>
      <c r="T214" s="22">
        <v>0</v>
      </c>
      <c r="U214" s="20" t="s">
        <v>62</v>
      </c>
      <c r="V214" s="20">
        <v>45741</v>
      </c>
      <c r="W214" s="21">
        <v>3</v>
      </c>
      <c r="X214" s="20">
        <v>45748</v>
      </c>
      <c r="Z214" s="48">
        <v>4</v>
      </c>
      <c r="AA214">
        <v>2025</v>
      </c>
      <c r="AB214" s="45">
        <v>1452718</v>
      </c>
      <c r="AC214" s="45">
        <v>0</v>
      </c>
      <c r="AI214" s="10"/>
      <c r="AK214" s="10"/>
    </row>
    <row r="215" spans="1:37">
      <c r="A215" t="s">
        <v>45</v>
      </c>
      <c r="B215" t="s">
        <v>46</v>
      </c>
      <c r="C215" t="s">
        <v>47</v>
      </c>
      <c r="D215" t="s">
        <v>216</v>
      </c>
      <c r="E215" t="s">
        <v>49</v>
      </c>
      <c r="F215" t="s">
        <v>89</v>
      </c>
      <c r="G215" t="s">
        <v>51</v>
      </c>
      <c r="H215" s="20" t="s">
        <v>52</v>
      </c>
      <c r="I215" t="s">
        <v>53</v>
      </c>
      <c r="J215" t="s">
        <v>54</v>
      </c>
      <c r="K215">
        <v>1</v>
      </c>
      <c r="L215" t="s">
        <v>55</v>
      </c>
      <c r="M215" t="s">
        <v>56</v>
      </c>
      <c r="N215" t="s">
        <v>57</v>
      </c>
      <c r="O215" s="21" t="s">
        <v>58</v>
      </c>
      <c r="P215" s="21" t="s">
        <v>59</v>
      </c>
      <c r="Q215" s="20" t="s">
        <v>90</v>
      </c>
      <c r="R215" s="21" t="s">
        <v>91</v>
      </c>
      <c r="S215" s="35">
        <v>24</v>
      </c>
      <c r="T215" s="22">
        <v>24</v>
      </c>
      <c r="U215" s="20" t="s">
        <v>62</v>
      </c>
      <c r="V215" s="20">
        <v>45762</v>
      </c>
      <c r="W215" s="21">
        <v>4</v>
      </c>
      <c r="X215" s="20">
        <v>45770</v>
      </c>
      <c r="Y215" s="20">
        <v>45770</v>
      </c>
      <c r="Z215" s="48">
        <v>4</v>
      </c>
      <c r="AA215">
        <v>2025</v>
      </c>
      <c r="AB215" s="45">
        <v>1584783</v>
      </c>
      <c r="AC215" s="45">
        <v>1584783</v>
      </c>
      <c r="AI215" s="10"/>
      <c r="AK215" s="10"/>
    </row>
    <row r="216" spans="1:37">
      <c r="A216" t="s">
        <v>45</v>
      </c>
      <c r="B216" t="s">
        <v>46</v>
      </c>
      <c r="C216" t="s">
        <v>47</v>
      </c>
      <c r="D216" t="s">
        <v>216</v>
      </c>
      <c r="E216" t="s">
        <v>49</v>
      </c>
      <c r="F216" t="s">
        <v>92</v>
      </c>
      <c r="G216" t="s">
        <v>51</v>
      </c>
      <c r="H216" s="20" t="s">
        <v>52</v>
      </c>
      <c r="I216" t="s">
        <v>53</v>
      </c>
      <c r="J216" t="s">
        <v>54</v>
      </c>
      <c r="K216">
        <v>1</v>
      </c>
      <c r="L216" t="s">
        <v>55</v>
      </c>
      <c r="M216" t="s">
        <v>56</v>
      </c>
      <c r="N216" t="s">
        <v>57</v>
      </c>
      <c r="O216" s="21" t="s">
        <v>58</v>
      </c>
      <c r="P216" s="21" t="s">
        <v>59</v>
      </c>
      <c r="Q216" s="20" t="s">
        <v>93</v>
      </c>
      <c r="R216" s="21" t="s">
        <v>94</v>
      </c>
      <c r="S216" s="35">
        <v>22</v>
      </c>
      <c r="T216" s="22">
        <v>22</v>
      </c>
      <c r="U216" s="20" t="s">
        <v>62</v>
      </c>
      <c r="V216" s="20">
        <v>45762</v>
      </c>
      <c r="W216" s="21">
        <v>4</v>
      </c>
      <c r="X216" s="20">
        <v>45770</v>
      </c>
      <c r="Y216" s="20">
        <v>45770</v>
      </c>
      <c r="Z216" s="48">
        <v>4</v>
      </c>
      <c r="AA216">
        <v>2025</v>
      </c>
      <c r="AB216" s="45">
        <v>1886016</v>
      </c>
      <c r="AC216" s="45">
        <v>1886016</v>
      </c>
      <c r="AI216" s="10"/>
      <c r="AK216" s="10"/>
    </row>
    <row r="217" spans="1:37">
      <c r="A217" t="s">
        <v>45</v>
      </c>
      <c r="B217" t="s">
        <v>46</v>
      </c>
      <c r="C217" t="s">
        <v>47</v>
      </c>
      <c r="D217" t="s">
        <v>216</v>
      </c>
      <c r="E217" t="s">
        <v>49</v>
      </c>
      <c r="F217" t="s">
        <v>111</v>
      </c>
      <c r="G217" t="s">
        <v>51</v>
      </c>
      <c r="H217" s="20" t="s">
        <v>52</v>
      </c>
      <c r="I217" t="s">
        <v>53</v>
      </c>
      <c r="J217" t="s">
        <v>54</v>
      </c>
      <c r="K217">
        <v>1</v>
      </c>
      <c r="L217" t="s">
        <v>55</v>
      </c>
      <c r="M217" t="s">
        <v>56</v>
      </c>
      <c r="N217" t="s">
        <v>57</v>
      </c>
      <c r="O217" s="21" t="s">
        <v>58</v>
      </c>
      <c r="P217" s="21" t="s">
        <v>59</v>
      </c>
      <c r="Q217" s="20" t="s">
        <v>112</v>
      </c>
      <c r="R217" s="21" t="s">
        <v>113</v>
      </c>
      <c r="S217" s="35">
        <v>1</v>
      </c>
      <c r="T217" s="22">
        <v>1</v>
      </c>
      <c r="U217" s="20" t="s">
        <v>110</v>
      </c>
      <c r="V217" s="20">
        <v>45762</v>
      </c>
      <c r="W217" s="21">
        <v>4</v>
      </c>
      <c r="X217" s="20">
        <v>45770</v>
      </c>
      <c r="Y217" s="20">
        <v>45770</v>
      </c>
      <c r="Z217" s="48">
        <v>4</v>
      </c>
      <c r="AA217">
        <v>2025</v>
      </c>
      <c r="AB217" s="45">
        <v>150444</v>
      </c>
      <c r="AC217" s="45">
        <v>150444</v>
      </c>
      <c r="AI217" s="10"/>
      <c r="AK217" s="10"/>
    </row>
    <row r="218" spans="1:37">
      <c r="A218" t="s">
        <v>45</v>
      </c>
      <c r="B218" t="s">
        <v>46</v>
      </c>
      <c r="C218" t="s">
        <v>47</v>
      </c>
      <c r="D218" t="s">
        <v>217</v>
      </c>
      <c r="E218" t="s">
        <v>96</v>
      </c>
      <c r="F218" t="s">
        <v>77</v>
      </c>
      <c r="G218" t="s">
        <v>51</v>
      </c>
      <c r="H218" s="20" t="s">
        <v>52</v>
      </c>
      <c r="I218" t="s">
        <v>53</v>
      </c>
      <c r="J218" t="s">
        <v>54</v>
      </c>
      <c r="K218">
        <v>1</v>
      </c>
      <c r="L218" t="s">
        <v>55</v>
      </c>
      <c r="M218" t="s">
        <v>97</v>
      </c>
      <c r="N218" t="s">
        <v>98</v>
      </c>
      <c r="O218" s="21" t="s">
        <v>99</v>
      </c>
      <c r="P218" s="21" t="s">
        <v>100</v>
      </c>
      <c r="Q218" s="20" t="s">
        <v>101</v>
      </c>
      <c r="R218" s="21" t="s">
        <v>102</v>
      </c>
      <c r="S218" s="35">
        <v>9</v>
      </c>
      <c r="T218" s="22">
        <v>9</v>
      </c>
      <c r="U218" s="20" t="s">
        <v>103</v>
      </c>
      <c r="V218" s="20">
        <v>45761</v>
      </c>
      <c r="W218" s="21">
        <v>4</v>
      </c>
      <c r="X218" s="20">
        <v>45769</v>
      </c>
      <c r="Y218" s="20">
        <v>45764</v>
      </c>
      <c r="Z218" s="48">
        <v>4</v>
      </c>
      <c r="AA218">
        <v>2025</v>
      </c>
      <c r="AB218" s="45">
        <v>2916000</v>
      </c>
      <c r="AC218" s="45">
        <v>2916000</v>
      </c>
      <c r="AI218" s="10"/>
      <c r="AK218" s="10"/>
    </row>
    <row r="219" spans="1:37">
      <c r="A219" t="s">
        <v>45</v>
      </c>
      <c r="B219" t="s">
        <v>46</v>
      </c>
      <c r="C219" t="s">
        <v>47</v>
      </c>
      <c r="D219" t="s">
        <v>217</v>
      </c>
      <c r="E219" t="s">
        <v>96</v>
      </c>
      <c r="F219" t="s">
        <v>104</v>
      </c>
      <c r="G219" t="s">
        <v>51</v>
      </c>
      <c r="H219" s="20" t="s">
        <v>52</v>
      </c>
      <c r="I219" t="s">
        <v>53</v>
      </c>
      <c r="J219" t="s">
        <v>54</v>
      </c>
      <c r="K219">
        <v>1</v>
      </c>
      <c r="L219" t="s">
        <v>55</v>
      </c>
      <c r="M219" t="s">
        <v>97</v>
      </c>
      <c r="N219" t="s">
        <v>98</v>
      </c>
      <c r="O219" s="21" t="s">
        <v>99</v>
      </c>
      <c r="P219" s="21" t="s">
        <v>100</v>
      </c>
      <c r="Q219" s="20" t="s">
        <v>101</v>
      </c>
      <c r="R219" s="21" t="s">
        <v>102</v>
      </c>
      <c r="S219" s="35">
        <v>1</v>
      </c>
      <c r="T219" s="22">
        <v>0</v>
      </c>
      <c r="U219" s="20" t="s">
        <v>103</v>
      </c>
      <c r="V219" s="20">
        <v>45761</v>
      </c>
      <c r="W219" s="21">
        <v>4</v>
      </c>
      <c r="X219" s="20">
        <v>45769</v>
      </c>
      <c r="Z219" s="48">
        <v>4</v>
      </c>
      <c r="AA219">
        <v>2025</v>
      </c>
      <c r="AB219" s="45">
        <v>0</v>
      </c>
      <c r="AC219" s="45">
        <v>0</v>
      </c>
      <c r="AI219" s="10"/>
      <c r="AK219" s="10"/>
    </row>
    <row r="220" spans="1:37">
      <c r="A220" t="s">
        <v>45</v>
      </c>
      <c r="B220" t="s">
        <v>46</v>
      </c>
      <c r="C220" t="s">
        <v>47</v>
      </c>
      <c r="D220" t="s">
        <v>217</v>
      </c>
      <c r="E220" t="s">
        <v>96</v>
      </c>
      <c r="F220" t="s">
        <v>105</v>
      </c>
      <c r="G220" t="s">
        <v>51</v>
      </c>
      <c r="H220" s="20" t="s">
        <v>52</v>
      </c>
      <c r="I220" t="s">
        <v>53</v>
      </c>
      <c r="J220" t="s">
        <v>54</v>
      </c>
      <c r="K220">
        <v>1</v>
      </c>
      <c r="L220" t="s">
        <v>55</v>
      </c>
      <c r="M220" t="s">
        <v>97</v>
      </c>
      <c r="N220" t="s">
        <v>98</v>
      </c>
      <c r="O220" s="21" t="s">
        <v>99</v>
      </c>
      <c r="P220" s="21" t="s">
        <v>100</v>
      </c>
      <c r="Q220" s="20" t="s">
        <v>101</v>
      </c>
      <c r="R220" s="21" t="s">
        <v>102</v>
      </c>
      <c r="S220" s="35">
        <v>1</v>
      </c>
      <c r="T220" s="22">
        <v>0</v>
      </c>
      <c r="U220" s="20" t="s">
        <v>103</v>
      </c>
      <c r="V220" s="20">
        <v>45761</v>
      </c>
      <c r="W220" s="21">
        <v>4</v>
      </c>
      <c r="X220" s="20">
        <v>45769</v>
      </c>
      <c r="Z220" s="48">
        <v>4</v>
      </c>
      <c r="AA220">
        <v>2025</v>
      </c>
      <c r="AB220" s="45">
        <v>0</v>
      </c>
      <c r="AC220" s="45">
        <v>0</v>
      </c>
      <c r="AI220" s="10"/>
      <c r="AK220" s="10"/>
    </row>
    <row r="221" spans="1:37">
      <c r="A221" t="s">
        <v>45</v>
      </c>
      <c r="B221" t="s">
        <v>46</v>
      </c>
      <c r="C221" t="s">
        <v>47</v>
      </c>
      <c r="D221" t="s">
        <v>217</v>
      </c>
      <c r="E221" t="s">
        <v>96</v>
      </c>
      <c r="F221" t="s">
        <v>106</v>
      </c>
      <c r="G221" t="s">
        <v>51</v>
      </c>
      <c r="H221" s="20" t="s">
        <v>52</v>
      </c>
      <c r="I221" t="s">
        <v>53</v>
      </c>
      <c r="J221" t="s">
        <v>54</v>
      </c>
      <c r="K221">
        <v>1</v>
      </c>
      <c r="L221" t="s">
        <v>55</v>
      </c>
      <c r="M221" t="s">
        <v>97</v>
      </c>
      <c r="N221" t="s">
        <v>98</v>
      </c>
      <c r="O221" s="21" t="s">
        <v>99</v>
      </c>
      <c r="P221" s="21" t="s">
        <v>100</v>
      </c>
      <c r="Q221" s="20" t="s">
        <v>101</v>
      </c>
      <c r="R221" s="21" t="s">
        <v>102</v>
      </c>
      <c r="S221" s="35">
        <v>2</v>
      </c>
      <c r="T221" s="22">
        <v>0</v>
      </c>
      <c r="U221" s="20" t="s">
        <v>103</v>
      </c>
      <c r="V221" s="20">
        <v>45761</v>
      </c>
      <c r="W221" s="21">
        <v>4</v>
      </c>
      <c r="X221" s="20">
        <v>45769</v>
      </c>
      <c r="Z221" s="48">
        <v>4</v>
      </c>
      <c r="AA221">
        <v>2025</v>
      </c>
      <c r="AB221" s="45">
        <v>0</v>
      </c>
      <c r="AC221" s="45">
        <v>0</v>
      </c>
      <c r="AI221" s="10"/>
      <c r="AK221" s="10"/>
    </row>
    <row r="222" spans="1:37">
      <c r="A222" t="s">
        <v>45</v>
      </c>
      <c r="B222" t="s">
        <v>46</v>
      </c>
      <c r="C222" t="s">
        <v>47</v>
      </c>
      <c r="D222" t="s">
        <v>218</v>
      </c>
      <c r="E222" t="s">
        <v>49</v>
      </c>
      <c r="F222" t="s">
        <v>77</v>
      </c>
      <c r="G222" t="s">
        <v>51</v>
      </c>
      <c r="H222" s="20" t="s">
        <v>52</v>
      </c>
      <c r="I222" t="s">
        <v>53</v>
      </c>
      <c r="J222" t="s">
        <v>54</v>
      </c>
      <c r="L222" t="s">
        <v>55</v>
      </c>
      <c r="M222" t="s">
        <v>56</v>
      </c>
      <c r="N222" t="s">
        <v>57</v>
      </c>
      <c r="O222" s="21" t="s">
        <v>58</v>
      </c>
      <c r="P222" s="21" t="s">
        <v>59</v>
      </c>
      <c r="Q222" s="20" t="s">
        <v>108</v>
      </c>
      <c r="R222" s="21" t="s">
        <v>109</v>
      </c>
      <c r="S222" s="35">
        <v>2</v>
      </c>
      <c r="T222" s="22">
        <v>2</v>
      </c>
      <c r="U222" s="20" t="s">
        <v>110</v>
      </c>
      <c r="V222" s="20">
        <v>45747</v>
      </c>
      <c r="W222" s="21">
        <v>3</v>
      </c>
      <c r="X222" s="20">
        <v>45754</v>
      </c>
      <c r="Y222" s="20">
        <v>45754</v>
      </c>
      <c r="Z222" s="48">
        <v>4</v>
      </c>
      <c r="AA222">
        <v>2025</v>
      </c>
      <c r="AB222" s="45">
        <v>230104</v>
      </c>
      <c r="AC222" s="45">
        <v>230104</v>
      </c>
      <c r="AI222" s="10"/>
      <c r="AK222" s="10"/>
    </row>
    <row r="223" spans="1:37">
      <c r="A223" t="s">
        <v>45</v>
      </c>
      <c r="B223" t="s">
        <v>46</v>
      </c>
      <c r="C223" t="s">
        <v>47</v>
      </c>
      <c r="D223" t="s">
        <v>218</v>
      </c>
      <c r="E223" t="s">
        <v>49</v>
      </c>
      <c r="F223" t="s">
        <v>111</v>
      </c>
      <c r="G223" t="s">
        <v>51</v>
      </c>
      <c r="H223" s="20" t="s">
        <v>52</v>
      </c>
      <c r="I223" t="s">
        <v>53</v>
      </c>
      <c r="J223" t="s">
        <v>54</v>
      </c>
      <c r="L223" t="s">
        <v>55</v>
      </c>
      <c r="M223" t="s">
        <v>56</v>
      </c>
      <c r="N223" t="s">
        <v>57</v>
      </c>
      <c r="O223" s="21" t="s">
        <v>58</v>
      </c>
      <c r="P223" s="21" t="s">
        <v>59</v>
      </c>
      <c r="Q223" s="20" t="s">
        <v>87</v>
      </c>
      <c r="R223" s="21" t="s">
        <v>88</v>
      </c>
      <c r="S223" s="35">
        <v>29</v>
      </c>
      <c r="T223" s="22">
        <v>0</v>
      </c>
      <c r="U223" s="20" t="s">
        <v>62</v>
      </c>
      <c r="V223" s="20">
        <v>45747</v>
      </c>
      <c r="W223" s="21">
        <v>3</v>
      </c>
      <c r="X223" s="20">
        <v>45754</v>
      </c>
      <c r="Z223" s="48">
        <v>4</v>
      </c>
      <c r="AA223">
        <v>2025</v>
      </c>
      <c r="AB223" s="45">
        <v>2420410</v>
      </c>
      <c r="AC223" s="45">
        <v>0</v>
      </c>
      <c r="AI223" s="10"/>
      <c r="AK223" s="10"/>
    </row>
    <row r="224" spans="1:37">
      <c r="A224" t="s">
        <v>45</v>
      </c>
      <c r="B224" t="s">
        <v>46</v>
      </c>
      <c r="C224" t="s">
        <v>47</v>
      </c>
      <c r="D224" t="s">
        <v>218</v>
      </c>
      <c r="E224" t="s">
        <v>49</v>
      </c>
      <c r="F224" t="s">
        <v>86</v>
      </c>
      <c r="G224" t="s">
        <v>51</v>
      </c>
      <c r="H224" s="20" t="s">
        <v>52</v>
      </c>
      <c r="I224" t="s">
        <v>53</v>
      </c>
      <c r="J224" t="s">
        <v>54</v>
      </c>
      <c r="L224" t="s">
        <v>55</v>
      </c>
      <c r="M224" t="s">
        <v>56</v>
      </c>
      <c r="N224" t="s">
        <v>57</v>
      </c>
      <c r="O224" s="21" t="s">
        <v>58</v>
      </c>
      <c r="P224" s="21" t="s">
        <v>59</v>
      </c>
      <c r="Q224" s="20" t="s">
        <v>90</v>
      </c>
      <c r="R224" s="21" t="s">
        <v>91</v>
      </c>
      <c r="S224" s="35">
        <v>17</v>
      </c>
      <c r="T224" s="22">
        <v>0</v>
      </c>
      <c r="U224" s="20" t="s">
        <v>62</v>
      </c>
      <c r="V224" s="20">
        <v>45747</v>
      </c>
      <c r="W224" s="21">
        <v>3</v>
      </c>
      <c r="X224" s="20">
        <v>45754</v>
      </c>
      <c r="Z224" s="48">
        <v>4</v>
      </c>
      <c r="AA224">
        <v>2025</v>
      </c>
      <c r="AB224" s="45">
        <v>1122555</v>
      </c>
      <c r="AC224" s="45">
        <v>0</v>
      </c>
      <c r="AI224" s="10"/>
      <c r="AK224" s="10"/>
    </row>
    <row r="225" spans="1:37">
      <c r="A225" t="s">
        <v>45</v>
      </c>
      <c r="B225" t="s">
        <v>46</v>
      </c>
      <c r="C225" t="s">
        <v>47</v>
      </c>
      <c r="D225" t="s">
        <v>218</v>
      </c>
      <c r="E225" t="s">
        <v>49</v>
      </c>
      <c r="F225" t="s">
        <v>89</v>
      </c>
      <c r="G225" t="s">
        <v>51</v>
      </c>
      <c r="H225" s="20" t="s">
        <v>52</v>
      </c>
      <c r="I225" t="s">
        <v>53</v>
      </c>
      <c r="J225" t="s">
        <v>54</v>
      </c>
      <c r="L225" t="s">
        <v>55</v>
      </c>
      <c r="M225" t="s">
        <v>56</v>
      </c>
      <c r="N225" t="s">
        <v>57</v>
      </c>
      <c r="O225" s="21" t="s">
        <v>58</v>
      </c>
      <c r="P225" s="21" t="s">
        <v>59</v>
      </c>
      <c r="Q225" s="20" t="s">
        <v>93</v>
      </c>
      <c r="R225" s="21" t="s">
        <v>94</v>
      </c>
      <c r="S225" s="35">
        <v>15</v>
      </c>
      <c r="T225" s="22">
        <v>0</v>
      </c>
      <c r="U225" s="20" t="s">
        <v>62</v>
      </c>
      <c r="V225" s="20">
        <v>45747</v>
      </c>
      <c r="W225" s="21">
        <v>3</v>
      </c>
      <c r="X225" s="20">
        <v>45754</v>
      </c>
      <c r="Z225" s="48">
        <v>4</v>
      </c>
      <c r="AA225">
        <v>2025</v>
      </c>
      <c r="AB225" s="45">
        <v>1285920</v>
      </c>
      <c r="AC225" s="45">
        <v>0</v>
      </c>
      <c r="AI225" s="10"/>
      <c r="AK225" s="10"/>
    </row>
    <row r="226" spans="1:37">
      <c r="A226" t="s">
        <v>45</v>
      </c>
      <c r="B226" t="s">
        <v>46</v>
      </c>
      <c r="C226" t="s">
        <v>47</v>
      </c>
      <c r="D226" t="s">
        <v>218</v>
      </c>
      <c r="E226" t="s">
        <v>49</v>
      </c>
      <c r="F226" t="s">
        <v>92</v>
      </c>
      <c r="G226" t="s">
        <v>51</v>
      </c>
      <c r="H226" s="20" t="s">
        <v>52</v>
      </c>
      <c r="I226" t="s">
        <v>53</v>
      </c>
      <c r="J226" t="s">
        <v>54</v>
      </c>
      <c r="L226" t="s">
        <v>55</v>
      </c>
      <c r="M226" t="s">
        <v>56</v>
      </c>
      <c r="N226" t="s">
        <v>57</v>
      </c>
      <c r="O226" s="21" t="s">
        <v>58</v>
      </c>
      <c r="P226" s="21" t="s">
        <v>59</v>
      </c>
      <c r="Q226" s="20" t="s">
        <v>60</v>
      </c>
      <c r="R226" s="21" t="s">
        <v>61</v>
      </c>
      <c r="S226" s="35">
        <v>18</v>
      </c>
      <c r="T226" s="22">
        <v>0</v>
      </c>
      <c r="U226" s="20" t="s">
        <v>62</v>
      </c>
      <c r="V226" s="20">
        <v>45747</v>
      </c>
      <c r="W226" s="21">
        <v>3</v>
      </c>
      <c r="X226" s="20">
        <v>45754</v>
      </c>
      <c r="Z226" s="48">
        <v>4</v>
      </c>
      <c r="AA226">
        <v>2025</v>
      </c>
      <c r="AB226" s="45">
        <v>1063342</v>
      </c>
      <c r="AC226" s="45">
        <v>0</v>
      </c>
      <c r="AI226" s="10"/>
      <c r="AK226" s="10"/>
    </row>
    <row r="227" spans="1:37">
      <c r="A227" t="s">
        <v>45</v>
      </c>
      <c r="B227" t="s">
        <v>46</v>
      </c>
      <c r="C227" t="s">
        <v>47</v>
      </c>
      <c r="D227" t="s">
        <v>218</v>
      </c>
      <c r="E227" t="s">
        <v>49</v>
      </c>
      <c r="F227" t="s">
        <v>50</v>
      </c>
      <c r="G227" t="s">
        <v>51</v>
      </c>
      <c r="H227" s="20" t="s">
        <v>52</v>
      </c>
      <c r="I227" t="s">
        <v>53</v>
      </c>
      <c r="J227" t="s">
        <v>54</v>
      </c>
      <c r="L227" t="s">
        <v>55</v>
      </c>
      <c r="M227" t="s">
        <v>56</v>
      </c>
      <c r="N227" t="s">
        <v>57</v>
      </c>
      <c r="O227" s="21" t="s">
        <v>58</v>
      </c>
      <c r="P227" s="21" t="s">
        <v>59</v>
      </c>
      <c r="Q227" s="20" t="s">
        <v>64</v>
      </c>
      <c r="R227" s="21" t="s">
        <v>65</v>
      </c>
      <c r="S227" s="35">
        <v>37</v>
      </c>
      <c r="T227" s="22">
        <v>0</v>
      </c>
      <c r="U227" s="20" t="s">
        <v>62</v>
      </c>
      <c r="V227" s="20">
        <v>45747</v>
      </c>
      <c r="W227" s="21">
        <v>3</v>
      </c>
      <c r="X227" s="20">
        <v>45754</v>
      </c>
      <c r="Z227" s="48">
        <v>4</v>
      </c>
      <c r="AA227">
        <v>2025</v>
      </c>
      <c r="AB227" s="45">
        <v>2267952</v>
      </c>
      <c r="AC227" s="45">
        <v>0</v>
      </c>
      <c r="AI227" s="10"/>
      <c r="AK227" s="10"/>
    </row>
    <row r="228" spans="1:37">
      <c r="A228" t="s">
        <v>45</v>
      </c>
      <c r="B228" t="s">
        <v>46</v>
      </c>
      <c r="C228" t="s">
        <v>47</v>
      </c>
      <c r="D228" t="s">
        <v>218</v>
      </c>
      <c r="E228" t="s">
        <v>49</v>
      </c>
      <c r="F228" t="s">
        <v>63</v>
      </c>
      <c r="G228" t="s">
        <v>51</v>
      </c>
      <c r="H228" s="20" t="s">
        <v>52</v>
      </c>
      <c r="I228" t="s">
        <v>53</v>
      </c>
      <c r="J228" t="s">
        <v>54</v>
      </c>
      <c r="L228" t="s">
        <v>55</v>
      </c>
      <c r="M228" t="s">
        <v>56</v>
      </c>
      <c r="N228" t="s">
        <v>57</v>
      </c>
      <c r="O228" s="21" t="s">
        <v>58</v>
      </c>
      <c r="P228" s="21" t="s">
        <v>59</v>
      </c>
      <c r="Q228" s="20" t="s">
        <v>67</v>
      </c>
      <c r="R228" s="21" t="s">
        <v>68</v>
      </c>
      <c r="S228" s="35">
        <v>3</v>
      </c>
      <c r="T228" s="22">
        <v>0</v>
      </c>
      <c r="U228" s="20" t="s">
        <v>62</v>
      </c>
      <c r="V228" s="20">
        <v>45747</v>
      </c>
      <c r="W228" s="21">
        <v>3</v>
      </c>
      <c r="X228" s="20">
        <v>45754</v>
      </c>
      <c r="Z228" s="48">
        <v>4</v>
      </c>
      <c r="AA228">
        <v>2025</v>
      </c>
      <c r="AB228" s="45">
        <v>248878</v>
      </c>
      <c r="AC228" s="45">
        <v>0</v>
      </c>
      <c r="AI228" s="10"/>
      <c r="AK228" s="10"/>
    </row>
    <row r="229" spans="1:37">
      <c r="A229" t="s">
        <v>45</v>
      </c>
      <c r="B229" t="s">
        <v>46</v>
      </c>
      <c r="C229" t="s">
        <v>47</v>
      </c>
      <c r="D229" t="s">
        <v>218</v>
      </c>
      <c r="E229" t="s">
        <v>49</v>
      </c>
      <c r="F229" t="s">
        <v>66</v>
      </c>
      <c r="G229" t="s">
        <v>51</v>
      </c>
      <c r="H229" s="20" t="s">
        <v>52</v>
      </c>
      <c r="I229" t="s">
        <v>53</v>
      </c>
      <c r="J229" t="s">
        <v>54</v>
      </c>
      <c r="L229" t="s">
        <v>55</v>
      </c>
      <c r="M229" t="s">
        <v>56</v>
      </c>
      <c r="N229" t="s">
        <v>57</v>
      </c>
      <c r="O229" s="21" t="s">
        <v>58</v>
      </c>
      <c r="P229" s="21" t="s">
        <v>59</v>
      </c>
      <c r="Q229" s="20" t="s">
        <v>73</v>
      </c>
      <c r="R229" s="21" t="s">
        <v>74</v>
      </c>
      <c r="S229" s="35">
        <v>5</v>
      </c>
      <c r="T229" s="22">
        <v>0</v>
      </c>
      <c r="U229" s="20" t="s">
        <v>62</v>
      </c>
      <c r="V229" s="20">
        <v>45747</v>
      </c>
      <c r="W229" s="21">
        <v>3</v>
      </c>
      <c r="X229" s="20">
        <v>45754</v>
      </c>
      <c r="Z229" s="48">
        <v>4</v>
      </c>
      <c r="AA229">
        <v>2025</v>
      </c>
      <c r="AB229" s="45">
        <v>707875</v>
      </c>
      <c r="AC229" s="45">
        <v>0</v>
      </c>
      <c r="AI229" s="10"/>
      <c r="AK229" s="10"/>
    </row>
    <row r="230" spans="1:37">
      <c r="A230" t="s">
        <v>45</v>
      </c>
      <c r="B230" t="s">
        <v>46</v>
      </c>
      <c r="C230" t="s">
        <v>47</v>
      </c>
      <c r="D230" t="s">
        <v>217</v>
      </c>
      <c r="E230" t="s">
        <v>96</v>
      </c>
      <c r="F230" t="s">
        <v>107</v>
      </c>
      <c r="G230" t="s">
        <v>51</v>
      </c>
      <c r="H230" s="20" t="s">
        <v>52</v>
      </c>
      <c r="I230" t="s">
        <v>53</v>
      </c>
      <c r="J230" t="s">
        <v>54</v>
      </c>
      <c r="K230">
        <v>1</v>
      </c>
      <c r="L230" t="s">
        <v>55</v>
      </c>
      <c r="M230" t="s">
        <v>97</v>
      </c>
      <c r="N230" t="s">
        <v>98</v>
      </c>
      <c r="O230" s="21" t="s">
        <v>99</v>
      </c>
      <c r="P230" s="21" t="s">
        <v>100</v>
      </c>
      <c r="Q230" s="20" t="s">
        <v>101</v>
      </c>
      <c r="R230" s="21" t="s">
        <v>102</v>
      </c>
      <c r="S230" s="35">
        <v>1</v>
      </c>
      <c r="T230" s="22">
        <v>0</v>
      </c>
      <c r="U230" s="20" t="s">
        <v>103</v>
      </c>
      <c r="V230" s="20">
        <v>45761</v>
      </c>
      <c r="W230" s="21">
        <v>4</v>
      </c>
      <c r="X230" s="20">
        <v>45769</v>
      </c>
      <c r="Z230" s="48">
        <v>4</v>
      </c>
      <c r="AA230">
        <v>2025</v>
      </c>
      <c r="AB230" s="45">
        <v>0</v>
      </c>
      <c r="AC230" s="45">
        <v>0</v>
      </c>
      <c r="AI230" s="10"/>
      <c r="AK230" s="10"/>
    </row>
    <row r="231" spans="1:37">
      <c r="A231" t="s">
        <v>45</v>
      </c>
      <c r="B231" t="s">
        <v>46</v>
      </c>
      <c r="C231" t="s">
        <v>47</v>
      </c>
      <c r="D231" t="s">
        <v>216</v>
      </c>
      <c r="E231" t="s">
        <v>49</v>
      </c>
      <c r="F231" t="s">
        <v>50</v>
      </c>
      <c r="G231" t="s">
        <v>51</v>
      </c>
      <c r="H231" s="20" t="s">
        <v>52</v>
      </c>
      <c r="I231" t="s">
        <v>53</v>
      </c>
      <c r="J231" t="s">
        <v>54</v>
      </c>
      <c r="K231">
        <v>1</v>
      </c>
      <c r="L231" t="s">
        <v>55</v>
      </c>
      <c r="M231" t="s">
        <v>56</v>
      </c>
      <c r="N231" t="s">
        <v>57</v>
      </c>
      <c r="O231" s="21" t="s">
        <v>58</v>
      </c>
      <c r="P231" s="21" t="s">
        <v>59</v>
      </c>
      <c r="Q231" s="20" t="s">
        <v>60</v>
      </c>
      <c r="R231" s="21" t="s">
        <v>61</v>
      </c>
      <c r="S231" s="35">
        <v>28</v>
      </c>
      <c r="T231" s="22">
        <v>14</v>
      </c>
      <c r="U231" s="20" t="s">
        <v>62</v>
      </c>
      <c r="V231" s="20">
        <v>45762</v>
      </c>
      <c r="W231" s="21">
        <v>4</v>
      </c>
      <c r="X231" s="20">
        <v>45770</v>
      </c>
      <c r="Y231" s="20">
        <v>45770</v>
      </c>
      <c r="Z231" s="48">
        <v>4</v>
      </c>
      <c r="AA231">
        <v>2025</v>
      </c>
      <c r="AB231" s="45">
        <v>1655378</v>
      </c>
      <c r="AC231" s="45">
        <v>827689</v>
      </c>
      <c r="AI231" s="10"/>
      <c r="AK231" s="10"/>
    </row>
    <row r="232" spans="1:37">
      <c r="A232" t="s">
        <v>45</v>
      </c>
      <c r="B232" t="s">
        <v>46</v>
      </c>
      <c r="C232" t="s">
        <v>47</v>
      </c>
      <c r="D232" t="s">
        <v>216</v>
      </c>
      <c r="E232" t="s">
        <v>49</v>
      </c>
      <c r="F232" t="s">
        <v>63</v>
      </c>
      <c r="G232" t="s">
        <v>51</v>
      </c>
      <c r="H232" s="20" t="s">
        <v>52</v>
      </c>
      <c r="I232" t="s">
        <v>53</v>
      </c>
      <c r="J232" t="s">
        <v>54</v>
      </c>
      <c r="K232">
        <v>1</v>
      </c>
      <c r="L232" t="s">
        <v>55</v>
      </c>
      <c r="M232" t="s">
        <v>56</v>
      </c>
      <c r="N232" t="s">
        <v>57</v>
      </c>
      <c r="O232" s="21" t="s">
        <v>58</v>
      </c>
      <c r="P232" s="21" t="s">
        <v>59</v>
      </c>
      <c r="Q232" s="20" t="s">
        <v>64</v>
      </c>
      <c r="R232" s="21" t="s">
        <v>65</v>
      </c>
      <c r="S232" s="35">
        <v>46</v>
      </c>
      <c r="T232" s="22">
        <v>0</v>
      </c>
      <c r="U232" s="20" t="s">
        <v>62</v>
      </c>
      <c r="V232" s="20">
        <v>45762</v>
      </c>
      <c r="W232" s="21">
        <v>4</v>
      </c>
      <c r="X232" s="20">
        <v>45770</v>
      </c>
      <c r="Z232" s="48">
        <v>4</v>
      </c>
      <c r="AA232">
        <v>2025</v>
      </c>
      <c r="AB232" s="45">
        <v>2819616</v>
      </c>
      <c r="AC232" s="45">
        <v>0</v>
      </c>
      <c r="AI232" s="10"/>
      <c r="AK232" s="10"/>
    </row>
    <row r="233" spans="1:37">
      <c r="A233" t="s">
        <v>45</v>
      </c>
      <c r="B233" t="s">
        <v>46</v>
      </c>
      <c r="C233" t="s">
        <v>47</v>
      </c>
      <c r="D233" t="s">
        <v>216</v>
      </c>
      <c r="E233" t="s">
        <v>49</v>
      </c>
      <c r="F233" t="s">
        <v>66</v>
      </c>
      <c r="G233" t="s">
        <v>51</v>
      </c>
      <c r="H233" s="20" t="s">
        <v>52</v>
      </c>
      <c r="I233" t="s">
        <v>53</v>
      </c>
      <c r="J233" t="s">
        <v>54</v>
      </c>
      <c r="K233">
        <v>1</v>
      </c>
      <c r="L233" t="s">
        <v>55</v>
      </c>
      <c r="M233" t="s">
        <v>56</v>
      </c>
      <c r="N233" t="s">
        <v>57</v>
      </c>
      <c r="O233" s="21" t="s">
        <v>58</v>
      </c>
      <c r="P233" s="21" t="s">
        <v>59</v>
      </c>
      <c r="Q233" s="20" t="s">
        <v>67</v>
      </c>
      <c r="R233" s="21" t="s">
        <v>68</v>
      </c>
      <c r="S233" s="35">
        <v>6</v>
      </c>
      <c r="T233" s="22">
        <v>6</v>
      </c>
      <c r="U233" s="20" t="s">
        <v>62</v>
      </c>
      <c r="V233" s="20">
        <v>45762</v>
      </c>
      <c r="W233" s="21">
        <v>4</v>
      </c>
      <c r="X233" s="20">
        <v>45770</v>
      </c>
      <c r="Y233" s="20">
        <v>45770</v>
      </c>
      <c r="Z233" s="48">
        <v>4</v>
      </c>
      <c r="AA233">
        <v>2025</v>
      </c>
      <c r="AB233" s="45">
        <v>498770</v>
      </c>
      <c r="AC233" s="45">
        <v>498770</v>
      </c>
      <c r="AI233" s="10"/>
      <c r="AK233" s="10"/>
    </row>
    <row r="234" spans="1:37">
      <c r="A234" t="s">
        <v>45</v>
      </c>
      <c r="B234" t="s">
        <v>46</v>
      </c>
      <c r="C234" t="s">
        <v>47</v>
      </c>
      <c r="D234" t="s">
        <v>216</v>
      </c>
      <c r="E234" t="s">
        <v>49</v>
      </c>
      <c r="F234" t="s">
        <v>69</v>
      </c>
      <c r="G234" t="s">
        <v>51</v>
      </c>
      <c r="H234" s="20" t="s">
        <v>52</v>
      </c>
      <c r="I234" t="s">
        <v>53</v>
      </c>
      <c r="J234" t="s">
        <v>54</v>
      </c>
      <c r="K234">
        <v>1</v>
      </c>
      <c r="L234" t="s">
        <v>55</v>
      </c>
      <c r="M234" t="s">
        <v>56</v>
      </c>
      <c r="N234" t="s">
        <v>57</v>
      </c>
      <c r="O234" s="21" t="s">
        <v>58</v>
      </c>
      <c r="P234" s="21" t="s">
        <v>59</v>
      </c>
      <c r="Q234" s="20" t="s">
        <v>73</v>
      </c>
      <c r="R234" s="21" t="s">
        <v>74</v>
      </c>
      <c r="S234" s="35">
        <v>5</v>
      </c>
      <c r="T234" s="22">
        <v>4</v>
      </c>
      <c r="U234" s="20" t="s">
        <v>62</v>
      </c>
      <c r="V234" s="20">
        <v>45762</v>
      </c>
      <c r="W234" s="21">
        <v>4</v>
      </c>
      <c r="X234" s="20">
        <v>45770</v>
      </c>
      <c r="Y234" s="20">
        <v>45770</v>
      </c>
      <c r="Z234" s="48">
        <v>4</v>
      </c>
      <c r="AA234">
        <v>2025</v>
      </c>
      <c r="AB234" s="45">
        <v>707875</v>
      </c>
      <c r="AC234" s="45">
        <v>566300</v>
      </c>
      <c r="AI234" s="10"/>
      <c r="AK234" s="10"/>
    </row>
    <row r="235" spans="1:37">
      <c r="A235" t="s">
        <v>45</v>
      </c>
      <c r="B235" t="s">
        <v>46</v>
      </c>
      <c r="C235" t="s">
        <v>47</v>
      </c>
      <c r="D235" t="s">
        <v>216</v>
      </c>
      <c r="E235" t="s">
        <v>49</v>
      </c>
      <c r="F235" t="s">
        <v>72</v>
      </c>
      <c r="G235" t="s">
        <v>51</v>
      </c>
      <c r="H235" s="20" t="s">
        <v>52</v>
      </c>
      <c r="I235" t="s">
        <v>53</v>
      </c>
      <c r="J235" t="s">
        <v>54</v>
      </c>
      <c r="K235">
        <v>1</v>
      </c>
      <c r="L235" t="s">
        <v>55</v>
      </c>
      <c r="M235" t="s">
        <v>56</v>
      </c>
      <c r="N235" t="s">
        <v>57</v>
      </c>
      <c r="O235" s="21" t="s">
        <v>58</v>
      </c>
      <c r="P235" s="21" t="s">
        <v>59</v>
      </c>
      <c r="Q235" s="20" t="s">
        <v>125</v>
      </c>
      <c r="R235" s="21" t="s">
        <v>126</v>
      </c>
      <c r="S235" s="35">
        <v>1</v>
      </c>
      <c r="T235" s="22">
        <v>1</v>
      </c>
      <c r="U235" s="20" t="s">
        <v>62</v>
      </c>
      <c r="V235" s="20">
        <v>45762</v>
      </c>
      <c r="W235" s="21">
        <v>4</v>
      </c>
      <c r="X235" s="20">
        <v>45770</v>
      </c>
      <c r="Y235" s="20">
        <v>45770</v>
      </c>
      <c r="Z235" s="48">
        <v>4</v>
      </c>
      <c r="AA235">
        <v>2025</v>
      </c>
      <c r="AB235" s="45">
        <v>111600</v>
      </c>
      <c r="AC235" s="45">
        <v>111600</v>
      </c>
      <c r="AI235" s="10"/>
      <c r="AK235" s="10"/>
    </row>
    <row r="236" spans="1:37">
      <c r="A236" t="s">
        <v>45</v>
      </c>
      <c r="B236" t="s">
        <v>46</v>
      </c>
      <c r="C236" t="s">
        <v>47</v>
      </c>
      <c r="D236" t="s">
        <v>219</v>
      </c>
      <c r="E236" t="s">
        <v>76</v>
      </c>
      <c r="F236" t="s">
        <v>77</v>
      </c>
      <c r="G236" t="s">
        <v>78</v>
      </c>
      <c r="H236" s="20" t="s">
        <v>79</v>
      </c>
      <c r="I236" t="s">
        <v>53</v>
      </c>
      <c r="J236" t="s">
        <v>135</v>
      </c>
      <c r="K236">
        <v>1</v>
      </c>
      <c r="L236" t="s">
        <v>81</v>
      </c>
      <c r="M236" t="s">
        <v>56</v>
      </c>
      <c r="N236" t="s">
        <v>57</v>
      </c>
      <c r="O236" s="21" t="s">
        <v>58</v>
      </c>
      <c r="P236" s="21" t="s">
        <v>59</v>
      </c>
      <c r="Q236" s="20" t="s">
        <v>125</v>
      </c>
      <c r="R236" s="21" t="s">
        <v>126</v>
      </c>
      <c r="S236" s="35">
        <v>180</v>
      </c>
      <c r="T236" s="22">
        <v>0</v>
      </c>
      <c r="U236" s="20" t="s">
        <v>85</v>
      </c>
      <c r="V236" s="20">
        <v>45750</v>
      </c>
      <c r="W236" s="21">
        <v>4</v>
      </c>
      <c r="X236" s="20">
        <v>45751</v>
      </c>
      <c r="Z236" s="48">
        <v>4</v>
      </c>
      <c r="AA236">
        <v>2025</v>
      </c>
      <c r="AB236" s="45">
        <v>540000</v>
      </c>
      <c r="AC236" s="45">
        <v>0</v>
      </c>
      <c r="AI236" s="10"/>
      <c r="AK236" s="10"/>
    </row>
    <row r="237" spans="1:37">
      <c r="A237" t="s">
        <v>45</v>
      </c>
      <c r="B237" t="s">
        <v>46</v>
      </c>
      <c r="C237" t="s">
        <v>47</v>
      </c>
      <c r="D237" t="s">
        <v>220</v>
      </c>
      <c r="E237" t="s">
        <v>76</v>
      </c>
      <c r="F237" t="s">
        <v>77</v>
      </c>
      <c r="G237" t="s">
        <v>78</v>
      </c>
      <c r="H237" s="20" t="s">
        <v>52</v>
      </c>
      <c r="I237" t="s">
        <v>53</v>
      </c>
      <c r="J237" t="s">
        <v>135</v>
      </c>
      <c r="K237">
        <v>1</v>
      </c>
      <c r="L237" t="s">
        <v>81</v>
      </c>
      <c r="M237" t="s">
        <v>56</v>
      </c>
      <c r="N237" t="s">
        <v>57</v>
      </c>
      <c r="O237" s="21" t="s">
        <v>58</v>
      </c>
      <c r="P237" s="21" t="s">
        <v>59</v>
      </c>
      <c r="Q237" s="20" t="s">
        <v>125</v>
      </c>
      <c r="R237" s="21" t="s">
        <v>126</v>
      </c>
      <c r="S237" s="35">
        <v>372</v>
      </c>
      <c r="T237" s="22">
        <v>372</v>
      </c>
      <c r="U237" s="20" t="s">
        <v>85</v>
      </c>
      <c r="V237" s="20">
        <v>45750</v>
      </c>
      <c r="W237" s="21">
        <v>4</v>
      </c>
      <c r="X237" s="20">
        <v>45751</v>
      </c>
      <c r="Y237" s="20">
        <v>45756</v>
      </c>
      <c r="Z237" s="48">
        <v>4</v>
      </c>
      <c r="AA237">
        <v>2025</v>
      </c>
      <c r="AB237" s="45">
        <v>558000</v>
      </c>
      <c r="AC237" s="45">
        <v>558000</v>
      </c>
      <c r="AI237" s="10"/>
      <c r="AK237" s="10"/>
    </row>
    <row r="238" spans="1:37">
      <c r="A238" t="s">
        <v>45</v>
      </c>
      <c r="B238" t="s">
        <v>46</v>
      </c>
      <c r="C238" t="s">
        <v>47</v>
      </c>
      <c r="D238" t="s">
        <v>217</v>
      </c>
      <c r="E238" t="s">
        <v>96</v>
      </c>
      <c r="F238" t="s">
        <v>144</v>
      </c>
      <c r="G238" t="s">
        <v>51</v>
      </c>
      <c r="H238" s="20" t="s">
        <v>52</v>
      </c>
      <c r="I238" t="s">
        <v>53</v>
      </c>
      <c r="J238" t="s">
        <v>54</v>
      </c>
      <c r="K238">
        <v>1</v>
      </c>
      <c r="L238" t="s">
        <v>55</v>
      </c>
      <c r="M238" t="s">
        <v>97</v>
      </c>
      <c r="N238" t="s">
        <v>98</v>
      </c>
      <c r="O238" s="21" t="s">
        <v>99</v>
      </c>
      <c r="P238" s="21" t="s">
        <v>100</v>
      </c>
      <c r="Q238" s="20" t="s">
        <v>101</v>
      </c>
      <c r="R238" s="21" t="s">
        <v>102</v>
      </c>
      <c r="S238" s="35">
        <v>1</v>
      </c>
      <c r="T238" s="22">
        <v>0</v>
      </c>
      <c r="U238" s="20" t="s">
        <v>103</v>
      </c>
      <c r="V238" s="20">
        <v>45761</v>
      </c>
      <c r="W238" s="21">
        <v>4</v>
      </c>
      <c r="X238" s="20">
        <v>45769</v>
      </c>
      <c r="Z238" s="48">
        <v>4</v>
      </c>
      <c r="AA238">
        <v>2025</v>
      </c>
      <c r="AB238" s="45">
        <v>0</v>
      </c>
      <c r="AC238" s="45">
        <v>0</v>
      </c>
      <c r="AI238" s="10"/>
      <c r="AK238" s="10"/>
    </row>
    <row r="239" spans="1:37">
      <c r="A239" t="s">
        <v>45</v>
      </c>
      <c r="B239" t="s">
        <v>46</v>
      </c>
      <c r="C239" t="s">
        <v>47</v>
      </c>
      <c r="D239" t="s">
        <v>217</v>
      </c>
      <c r="E239" t="s">
        <v>96</v>
      </c>
      <c r="F239" t="s">
        <v>146</v>
      </c>
      <c r="G239" t="s">
        <v>51</v>
      </c>
      <c r="H239" s="20" t="s">
        <v>52</v>
      </c>
      <c r="I239" t="s">
        <v>53</v>
      </c>
      <c r="J239" t="s">
        <v>54</v>
      </c>
      <c r="K239">
        <v>1</v>
      </c>
      <c r="L239" t="s">
        <v>55</v>
      </c>
      <c r="M239" t="s">
        <v>97</v>
      </c>
      <c r="N239" t="s">
        <v>98</v>
      </c>
      <c r="O239" s="21" t="s">
        <v>99</v>
      </c>
      <c r="P239" s="21" t="s">
        <v>100</v>
      </c>
      <c r="Q239" s="20" t="s">
        <v>101</v>
      </c>
      <c r="R239" s="21" t="s">
        <v>102</v>
      </c>
      <c r="S239" s="35">
        <v>3</v>
      </c>
      <c r="T239" s="22">
        <v>0</v>
      </c>
      <c r="U239" s="20" t="s">
        <v>103</v>
      </c>
      <c r="V239" s="20">
        <v>45761</v>
      </c>
      <c r="W239" s="21">
        <v>4</v>
      </c>
      <c r="X239" s="20">
        <v>45769</v>
      </c>
      <c r="Z239" s="48">
        <v>4</v>
      </c>
      <c r="AA239">
        <v>2025</v>
      </c>
      <c r="AB239" s="45">
        <v>0</v>
      </c>
      <c r="AC239" s="45">
        <v>0</v>
      </c>
      <c r="AI239" s="10"/>
      <c r="AK239" s="10"/>
    </row>
    <row r="240" spans="1:37">
      <c r="A240" t="s">
        <v>45</v>
      </c>
      <c r="B240" t="s">
        <v>46</v>
      </c>
      <c r="C240" t="s">
        <v>47</v>
      </c>
      <c r="D240" t="s">
        <v>216</v>
      </c>
      <c r="E240" t="s">
        <v>49</v>
      </c>
      <c r="F240" t="s">
        <v>77</v>
      </c>
      <c r="G240" t="s">
        <v>51</v>
      </c>
      <c r="H240" s="20" t="s">
        <v>52</v>
      </c>
      <c r="I240" t="s">
        <v>53</v>
      </c>
      <c r="J240" t="s">
        <v>54</v>
      </c>
      <c r="K240">
        <v>1</v>
      </c>
      <c r="L240" t="s">
        <v>55</v>
      </c>
      <c r="M240" t="s">
        <v>56</v>
      </c>
      <c r="N240" t="s">
        <v>57</v>
      </c>
      <c r="O240" s="21" t="s">
        <v>58</v>
      </c>
      <c r="P240" s="21" t="s">
        <v>59</v>
      </c>
      <c r="Q240" s="20" t="s">
        <v>108</v>
      </c>
      <c r="R240" s="21" t="s">
        <v>109</v>
      </c>
      <c r="S240" s="35">
        <v>6</v>
      </c>
      <c r="T240" s="22">
        <v>6</v>
      </c>
      <c r="U240" s="20" t="s">
        <v>110</v>
      </c>
      <c r="V240" s="20">
        <v>45762</v>
      </c>
      <c r="W240" s="21">
        <v>4</v>
      </c>
      <c r="X240" s="20">
        <v>45770</v>
      </c>
      <c r="Y240" s="20">
        <v>45770</v>
      </c>
      <c r="Z240" s="48">
        <v>4</v>
      </c>
      <c r="AA240">
        <v>2025</v>
      </c>
      <c r="AB240" s="45">
        <v>690312</v>
      </c>
      <c r="AC240" s="45">
        <v>690312</v>
      </c>
      <c r="AI240" s="10"/>
      <c r="AK240" s="10"/>
    </row>
    <row r="241" spans="1:37">
      <c r="A241" t="s">
        <v>45</v>
      </c>
      <c r="B241" t="s">
        <v>46</v>
      </c>
      <c r="C241" t="s">
        <v>47</v>
      </c>
      <c r="D241" t="s">
        <v>216</v>
      </c>
      <c r="E241" t="s">
        <v>49</v>
      </c>
      <c r="F241" t="s">
        <v>86</v>
      </c>
      <c r="G241" t="s">
        <v>51</v>
      </c>
      <c r="H241" s="20" t="s">
        <v>52</v>
      </c>
      <c r="I241" t="s">
        <v>53</v>
      </c>
      <c r="J241" t="s">
        <v>54</v>
      </c>
      <c r="K241">
        <v>1</v>
      </c>
      <c r="L241" t="s">
        <v>55</v>
      </c>
      <c r="M241" t="s">
        <v>56</v>
      </c>
      <c r="N241" t="s">
        <v>57</v>
      </c>
      <c r="O241" s="21" t="s">
        <v>58</v>
      </c>
      <c r="P241" s="21" t="s">
        <v>59</v>
      </c>
      <c r="Q241" s="20" t="s">
        <v>87</v>
      </c>
      <c r="R241" s="21" t="s">
        <v>88</v>
      </c>
      <c r="S241" s="35">
        <v>62</v>
      </c>
      <c r="T241" s="22">
        <v>37</v>
      </c>
      <c r="U241" s="20" t="s">
        <v>62</v>
      </c>
      <c r="V241" s="20">
        <v>45762</v>
      </c>
      <c r="W241" s="21">
        <v>4</v>
      </c>
      <c r="X241" s="20">
        <v>45770</v>
      </c>
      <c r="Y241" s="20">
        <v>45770</v>
      </c>
      <c r="Z241" s="48">
        <v>4</v>
      </c>
      <c r="AA241">
        <v>2025</v>
      </c>
      <c r="AB241" s="45">
        <v>5174669</v>
      </c>
      <c r="AC241" s="45">
        <v>3088109</v>
      </c>
      <c r="AI241" s="10"/>
      <c r="AK241" s="10"/>
    </row>
    <row r="242" spans="1:37">
      <c r="A242" t="s">
        <v>45</v>
      </c>
      <c r="B242" t="s">
        <v>46</v>
      </c>
      <c r="C242" t="s">
        <v>47</v>
      </c>
      <c r="D242" t="s">
        <v>218</v>
      </c>
      <c r="E242" t="s">
        <v>49</v>
      </c>
      <c r="F242" t="s">
        <v>69</v>
      </c>
      <c r="G242" t="s">
        <v>51</v>
      </c>
      <c r="H242" s="20" t="s">
        <v>52</v>
      </c>
      <c r="I242" t="s">
        <v>53</v>
      </c>
      <c r="J242" t="s">
        <v>54</v>
      </c>
      <c r="L242" t="s">
        <v>55</v>
      </c>
      <c r="M242" t="s">
        <v>56</v>
      </c>
      <c r="N242" t="s">
        <v>57</v>
      </c>
      <c r="O242" s="21" t="s">
        <v>58</v>
      </c>
      <c r="P242" s="21" t="s">
        <v>59</v>
      </c>
      <c r="Q242" s="20" t="s">
        <v>125</v>
      </c>
      <c r="R242" s="21" t="s">
        <v>126</v>
      </c>
      <c r="S242" s="35">
        <v>3</v>
      </c>
      <c r="T242" s="22">
        <v>3</v>
      </c>
      <c r="U242" s="20" t="s">
        <v>62</v>
      </c>
      <c r="V242" s="20">
        <v>45747</v>
      </c>
      <c r="W242" s="21">
        <v>3</v>
      </c>
      <c r="X242" s="20">
        <v>45754</v>
      </c>
      <c r="Y242" s="20">
        <v>45754</v>
      </c>
      <c r="Z242" s="48">
        <v>4</v>
      </c>
      <c r="AA242">
        <v>2025</v>
      </c>
      <c r="AB242" s="45">
        <v>344844</v>
      </c>
      <c r="AC242" s="45">
        <v>344844</v>
      </c>
      <c r="AI242" s="10"/>
      <c r="AK242" s="10"/>
    </row>
    <row r="243" spans="1:37">
      <c r="A243" t="s">
        <v>45</v>
      </c>
      <c r="B243" t="s">
        <v>46</v>
      </c>
      <c r="C243" t="s">
        <v>47</v>
      </c>
      <c r="D243" t="s">
        <v>187</v>
      </c>
      <c r="E243" t="s">
        <v>49</v>
      </c>
      <c r="F243" t="s">
        <v>69</v>
      </c>
      <c r="G243" t="s">
        <v>51</v>
      </c>
      <c r="H243" s="20" t="s">
        <v>52</v>
      </c>
      <c r="I243" t="s">
        <v>53</v>
      </c>
      <c r="J243" t="s">
        <v>54</v>
      </c>
      <c r="L243" t="s">
        <v>55</v>
      </c>
      <c r="M243" t="s">
        <v>56</v>
      </c>
      <c r="N243" t="s">
        <v>57</v>
      </c>
      <c r="O243" s="21" t="s">
        <v>58</v>
      </c>
      <c r="P243" s="21" t="s">
        <v>59</v>
      </c>
      <c r="Q243" s="20" t="s">
        <v>73</v>
      </c>
      <c r="R243" s="21" t="s">
        <v>74</v>
      </c>
      <c r="S243" s="35">
        <v>4</v>
      </c>
      <c r="T243" s="22">
        <v>0</v>
      </c>
      <c r="U243" s="20" t="s">
        <v>62</v>
      </c>
      <c r="V243" s="20">
        <v>45741</v>
      </c>
      <c r="W243" s="21">
        <v>3</v>
      </c>
      <c r="X243" s="20">
        <v>45748</v>
      </c>
      <c r="Z243" s="48">
        <v>4</v>
      </c>
      <c r="AA243">
        <v>2025</v>
      </c>
      <c r="AB243" s="45">
        <v>566300</v>
      </c>
      <c r="AC243" s="45">
        <v>0</v>
      </c>
      <c r="AI243" s="10"/>
      <c r="AK243" s="10"/>
    </row>
    <row r="244" spans="1:37">
      <c r="A244" t="s">
        <v>45</v>
      </c>
      <c r="B244" t="s">
        <v>46</v>
      </c>
      <c r="C244" t="s">
        <v>47</v>
      </c>
      <c r="D244" t="s">
        <v>187</v>
      </c>
      <c r="E244" t="s">
        <v>49</v>
      </c>
      <c r="F244" t="s">
        <v>50</v>
      </c>
      <c r="G244" t="s">
        <v>51</v>
      </c>
      <c r="H244" s="20" t="s">
        <v>52</v>
      </c>
      <c r="I244" t="s">
        <v>53</v>
      </c>
      <c r="J244" t="s">
        <v>54</v>
      </c>
      <c r="L244" t="s">
        <v>55</v>
      </c>
      <c r="M244" t="s">
        <v>56</v>
      </c>
      <c r="N244" t="s">
        <v>57</v>
      </c>
      <c r="O244" s="21" t="s">
        <v>58</v>
      </c>
      <c r="P244" s="21" t="s">
        <v>59</v>
      </c>
      <c r="Q244" s="20" t="s">
        <v>60</v>
      </c>
      <c r="R244" s="21" t="s">
        <v>61</v>
      </c>
      <c r="S244" s="35">
        <v>40</v>
      </c>
      <c r="T244" s="22">
        <v>0</v>
      </c>
      <c r="U244" s="20" t="s">
        <v>62</v>
      </c>
      <c r="V244" s="20">
        <v>45741</v>
      </c>
      <c r="W244" s="21">
        <v>3</v>
      </c>
      <c r="X244" s="20">
        <v>45748</v>
      </c>
      <c r="Z244" s="48">
        <v>4</v>
      </c>
      <c r="AA244">
        <v>2025</v>
      </c>
      <c r="AB244" s="45">
        <v>2362982</v>
      </c>
      <c r="AC244" s="45">
        <v>0</v>
      </c>
      <c r="AI244" s="10"/>
      <c r="AK244" s="10"/>
    </row>
    <row r="245" spans="1:37">
      <c r="A245" t="s">
        <v>45</v>
      </c>
      <c r="B245" t="s">
        <v>46</v>
      </c>
      <c r="C245" t="s">
        <v>47</v>
      </c>
      <c r="D245" t="s">
        <v>221</v>
      </c>
      <c r="E245" t="s">
        <v>96</v>
      </c>
      <c r="F245" t="s">
        <v>77</v>
      </c>
      <c r="G245" t="s">
        <v>51</v>
      </c>
      <c r="H245" s="20" t="s">
        <v>52</v>
      </c>
      <c r="I245" t="s">
        <v>53</v>
      </c>
      <c r="J245" t="s">
        <v>54</v>
      </c>
      <c r="K245">
        <v>1</v>
      </c>
      <c r="L245" t="s">
        <v>55</v>
      </c>
      <c r="M245" t="s">
        <v>97</v>
      </c>
      <c r="N245" t="s">
        <v>98</v>
      </c>
      <c r="O245" s="21" t="s">
        <v>99</v>
      </c>
      <c r="P245" s="21" t="s">
        <v>100</v>
      </c>
      <c r="Q245" s="20" t="s">
        <v>101</v>
      </c>
      <c r="R245" s="21" t="s">
        <v>102</v>
      </c>
      <c r="S245" s="35">
        <v>8</v>
      </c>
      <c r="T245" s="22">
        <v>8</v>
      </c>
      <c r="U245" s="20" t="s">
        <v>103</v>
      </c>
      <c r="V245" s="20">
        <v>45754</v>
      </c>
      <c r="W245" s="21">
        <v>4</v>
      </c>
      <c r="X245" s="20">
        <v>45762</v>
      </c>
      <c r="Y245" s="20">
        <v>45757</v>
      </c>
      <c r="Z245" s="48">
        <v>4</v>
      </c>
      <c r="AA245">
        <v>2025</v>
      </c>
      <c r="AB245" s="45">
        <v>2592000</v>
      </c>
      <c r="AC245" s="45">
        <v>2592000</v>
      </c>
      <c r="AI245" s="10"/>
      <c r="AK245" s="10"/>
    </row>
    <row r="246" spans="1:37">
      <c r="A246" t="s">
        <v>45</v>
      </c>
      <c r="B246" t="s">
        <v>46</v>
      </c>
      <c r="C246" t="s">
        <v>47</v>
      </c>
      <c r="D246" t="s">
        <v>221</v>
      </c>
      <c r="E246" t="s">
        <v>96</v>
      </c>
      <c r="F246" t="s">
        <v>104</v>
      </c>
      <c r="G246" t="s">
        <v>51</v>
      </c>
      <c r="H246" s="20" t="s">
        <v>52</v>
      </c>
      <c r="I246" t="s">
        <v>53</v>
      </c>
      <c r="J246" t="s">
        <v>54</v>
      </c>
      <c r="K246">
        <v>1</v>
      </c>
      <c r="L246" t="s">
        <v>55</v>
      </c>
      <c r="M246" t="s">
        <v>97</v>
      </c>
      <c r="N246" t="s">
        <v>98</v>
      </c>
      <c r="O246" s="21" t="s">
        <v>99</v>
      </c>
      <c r="P246" s="21" t="s">
        <v>100</v>
      </c>
      <c r="Q246" s="20" t="s">
        <v>101</v>
      </c>
      <c r="R246" s="21" t="s">
        <v>102</v>
      </c>
      <c r="S246" s="35">
        <v>4</v>
      </c>
      <c r="T246" s="22">
        <v>0</v>
      </c>
      <c r="U246" s="20" t="s">
        <v>103</v>
      </c>
      <c r="V246" s="20">
        <v>45754</v>
      </c>
      <c r="W246" s="21">
        <v>4</v>
      </c>
      <c r="X246" s="20">
        <v>45762</v>
      </c>
      <c r="Z246" s="48">
        <v>4</v>
      </c>
      <c r="AA246">
        <v>2025</v>
      </c>
      <c r="AB246" s="45">
        <v>0</v>
      </c>
      <c r="AC246" s="45">
        <v>0</v>
      </c>
      <c r="AI246" s="10"/>
      <c r="AK246" s="10"/>
    </row>
    <row r="247" spans="1:37">
      <c r="A247" t="s">
        <v>45</v>
      </c>
      <c r="B247" t="s">
        <v>46</v>
      </c>
      <c r="C247" t="s">
        <v>47</v>
      </c>
      <c r="D247" t="s">
        <v>221</v>
      </c>
      <c r="E247" t="s">
        <v>96</v>
      </c>
      <c r="F247" t="s">
        <v>105</v>
      </c>
      <c r="G247" t="s">
        <v>51</v>
      </c>
      <c r="H247" s="20" t="s">
        <v>52</v>
      </c>
      <c r="I247" t="s">
        <v>53</v>
      </c>
      <c r="J247" t="s">
        <v>54</v>
      </c>
      <c r="K247">
        <v>1</v>
      </c>
      <c r="L247" t="s">
        <v>55</v>
      </c>
      <c r="M247" t="s">
        <v>97</v>
      </c>
      <c r="N247" t="s">
        <v>98</v>
      </c>
      <c r="O247" s="21" t="s">
        <v>99</v>
      </c>
      <c r="P247" s="21" t="s">
        <v>100</v>
      </c>
      <c r="Q247" s="20" t="s">
        <v>101</v>
      </c>
      <c r="R247" s="21" t="s">
        <v>102</v>
      </c>
      <c r="S247" s="35">
        <v>2</v>
      </c>
      <c r="T247" s="22">
        <v>0</v>
      </c>
      <c r="U247" s="20" t="s">
        <v>103</v>
      </c>
      <c r="V247" s="20">
        <v>45754</v>
      </c>
      <c r="W247" s="21">
        <v>4</v>
      </c>
      <c r="X247" s="20">
        <v>45762</v>
      </c>
      <c r="Z247" s="48">
        <v>4</v>
      </c>
      <c r="AA247">
        <v>2025</v>
      </c>
      <c r="AB247" s="45">
        <v>0</v>
      </c>
      <c r="AC247" s="45">
        <v>0</v>
      </c>
      <c r="AI247" s="10"/>
      <c r="AK247" s="10"/>
    </row>
    <row r="248" spans="1:37">
      <c r="A248" t="s">
        <v>45</v>
      </c>
      <c r="B248" t="s">
        <v>46</v>
      </c>
      <c r="C248" t="s">
        <v>47</v>
      </c>
      <c r="D248" t="s">
        <v>221</v>
      </c>
      <c r="E248" t="s">
        <v>96</v>
      </c>
      <c r="F248" t="s">
        <v>106</v>
      </c>
      <c r="G248" t="s">
        <v>51</v>
      </c>
      <c r="H248" s="20" t="s">
        <v>52</v>
      </c>
      <c r="I248" t="s">
        <v>53</v>
      </c>
      <c r="J248" t="s">
        <v>54</v>
      </c>
      <c r="K248">
        <v>1</v>
      </c>
      <c r="L248" t="s">
        <v>55</v>
      </c>
      <c r="M248" t="s">
        <v>97</v>
      </c>
      <c r="N248" t="s">
        <v>98</v>
      </c>
      <c r="O248" s="21" t="s">
        <v>99</v>
      </c>
      <c r="P248" s="21" t="s">
        <v>100</v>
      </c>
      <c r="Q248" s="20" t="s">
        <v>101</v>
      </c>
      <c r="R248" s="21" t="s">
        <v>102</v>
      </c>
      <c r="S248" s="35">
        <v>2</v>
      </c>
      <c r="T248" s="22">
        <v>0</v>
      </c>
      <c r="U248" s="20" t="s">
        <v>103</v>
      </c>
      <c r="V248" s="20">
        <v>45754</v>
      </c>
      <c r="W248" s="21">
        <v>4</v>
      </c>
      <c r="X248" s="20">
        <v>45762</v>
      </c>
      <c r="Z248" s="48">
        <v>4</v>
      </c>
      <c r="AA248">
        <v>2025</v>
      </c>
      <c r="AB248" s="45">
        <v>0</v>
      </c>
      <c r="AC248" s="45">
        <v>0</v>
      </c>
      <c r="AI248" s="10"/>
      <c r="AK248" s="10"/>
    </row>
    <row r="249" spans="1:37">
      <c r="A249" t="s">
        <v>45</v>
      </c>
      <c r="B249" t="s">
        <v>46</v>
      </c>
      <c r="C249" t="s">
        <v>47</v>
      </c>
      <c r="D249" t="s">
        <v>222</v>
      </c>
      <c r="E249" t="s">
        <v>49</v>
      </c>
      <c r="F249" t="s">
        <v>77</v>
      </c>
      <c r="G249" t="s">
        <v>51</v>
      </c>
      <c r="H249" s="20" t="s">
        <v>52</v>
      </c>
      <c r="I249" t="s">
        <v>53</v>
      </c>
      <c r="J249" t="s">
        <v>54</v>
      </c>
      <c r="K249">
        <v>1</v>
      </c>
      <c r="L249" t="s">
        <v>55</v>
      </c>
      <c r="M249" t="s">
        <v>56</v>
      </c>
      <c r="N249" t="s">
        <v>57</v>
      </c>
      <c r="O249" s="21" t="s">
        <v>58</v>
      </c>
      <c r="P249" s="21" t="s">
        <v>59</v>
      </c>
      <c r="Q249" s="20" t="s">
        <v>108</v>
      </c>
      <c r="R249" s="21" t="s">
        <v>109</v>
      </c>
      <c r="S249" s="35">
        <v>5</v>
      </c>
      <c r="T249" s="22">
        <v>5</v>
      </c>
      <c r="U249" s="20" t="s">
        <v>110</v>
      </c>
      <c r="V249" s="20">
        <v>45754</v>
      </c>
      <c r="W249" s="21">
        <v>4</v>
      </c>
      <c r="X249" s="20">
        <v>45762</v>
      </c>
      <c r="Y249" s="20">
        <v>45762</v>
      </c>
      <c r="Z249" s="48">
        <v>4</v>
      </c>
      <c r="AA249">
        <v>2025</v>
      </c>
      <c r="AB249" s="45">
        <v>575260</v>
      </c>
      <c r="AC249" s="45">
        <v>575260</v>
      </c>
      <c r="AI249" s="10"/>
      <c r="AK249" s="10"/>
    </row>
    <row r="250" spans="1:37">
      <c r="A250" t="s">
        <v>45</v>
      </c>
      <c r="B250" t="s">
        <v>46</v>
      </c>
      <c r="C250" t="s">
        <v>47</v>
      </c>
      <c r="D250" t="s">
        <v>222</v>
      </c>
      <c r="E250" t="s">
        <v>49</v>
      </c>
      <c r="F250" t="s">
        <v>111</v>
      </c>
      <c r="G250" t="s">
        <v>51</v>
      </c>
      <c r="H250" s="20" t="s">
        <v>52</v>
      </c>
      <c r="I250" t="s">
        <v>53</v>
      </c>
      <c r="J250" t="s">
        <v>54</v>
      </c>
      <c r="K250">
        <v>1</v>
      </c>
      <c r="L250" t="s">
        <v>55</v>
      </c>
      <c r="M250" t="s">
        <v>56</v>
      </c>
      <c r="N250" t="s">
        <v>57</v>
      </c>
      <c r="O250" s="21" t="s">
        <v>58</v>
      </c>
      <c r="P250" s="21" t="s">
        <v>59</v>
      </c>
      <c r="Q250" s="20" t="s">
        <v>112</v>
      </c>
      <c r="R250" s="21" t="s">
        <v>113</v>
      </c>
      <c r="S250" s="35">
        <v>2</v>
      </c>
      <c r="T250" s="22">
        <v>2</v>
      </c>
      <c r="U250" s="20" t="s">
        <v>110</v>
      </c>
      <c r="V250" s="20">
        <v>45754</v>
      </c>
      <c r="W250" s="21">
        <v>4</v>
      </c>
      <c r="X250" s="20">
        <v>45762</v>
      </c>
      <c r="Y250" s="20">
        <v>45762</v>
      </c>
      <c r="Z250" s="48">
        <v>4</v>
      </c>
      <c r="AA250">
        <v>2025</v>
      </c>
      <c r="AB250" s="45">
        <v>300888</v>
      </c>
      <c r="AC250" s="45">
        <v>300888</v>
      </c>
      <c r="AI250" s="10"/>
      <c r="AK250" s="10"/>
    </row>
    <row r="251" spans="1:37">
      <c r="A251" t="s">
        <v>45</v>
      </c>
      <c r="B251" t="s">
        <v>46</v>
      </c>
      <c r="C251" t="s">
        <v>47</v>
      </c>
      <c r="D251" t="s">
        <v>222</v>
      </c>
      <c r="E251" t="s">
        <v>49</v>
      </c>
      <c r="F251" t="s">
        <v>86</v>
      </c>
      <c r="G251" t="s">
        <v>51</v>
      </c>
      <c r="H251" s="20" t="s">
        <v>52</v>
      </c>
      <c r="I251" t="s">
        <v>53</v>
      </c>
      <c r="J251" t="s">
        <v>54</v>
      </c>
      <c r="K251">
        <v>1</v>
      </c>
      <c r="L251" t="s">
        <v>55</v>
      </c>
      <c r="M251" t="s">
        <v>56</v>
      </c>
      <c r="N251" t="s">
        <v>57</v>
      </c>
      <c r="O251" s="21" t="s">
        <v>58</v>
      </c>
      <c r="P251" s="21" t="s">
        <v>59</v>
      </c>
      <c r="Q251" s="20" t="s">
        <v>87</v>
      </c>
      <c r="R251" s="21" t="s">
        <v>88</v>
      </c>
      <c r="S251" s="35">
        <v>56</v>
      </c>
      <c r="T251" s="22">
        <v>4</v>
      </c>
      <c r="U251" s="20" t="s">
        <v>62</v>
      </c>
      <c r="V251" s="20">
        <v>45754</v>
      </c>
      <c r="W251" s="21">
        <v>4</v>
      </c>
      <c r="X251" s="20">
        <v>45762</v>
      </c>
      <c r="Y251" s="20">
        <v>45762</v>
      </c>
      <c r="Z251" s="48">
        <v>4</v>
      </c>
      <c r="AA251">
        <v>2025</v>
      </c>
      <c r="AB251" s="45">
        <v>4673894</v>
      </c>
      <c r="AC251" s="45">
        <v>333850</v>
      </c>
      <c r="AI251" s="10"/>
      <c r="AK251" s="10"/>
    </row>
    <row r="252" spans="1:37">
      <c r="A252" t="s">
        <v>45</v>
      </c>
      <c r="B252" t="s">
        <v>46</v>
      </c>
      <c r="C252" t="s">
        <v>47</v>
      </c>
      <c r="D252" t="s">
        <v>222</v>
      </c>
      <c r="E252" t="s">
        <v>49</v>
      </c>
      <c r="F252" t="s">
        <v>89</v>
      </c>
      <c r="G252" t="s">
        <v>51</v>
      </c>
      <c r="H252" s="20" t="s">
        <v>52</v>
      </c>
      <c r="I252" t="s">
        <v>53</v>
      </c>
      <c r="J252" t="s">
        <v>54</v>
      </c>
      <c r="K252">
        <v>1</v>
      </c>
      <c r="L252" t="s">
        <v>55</v>
      </c>
      <c r="M252" t="s">
        <v>56</v>
      </c>
      <c r="N252" t="s">
        <v>57</v>
      </c>
      <c r="O252" s="21" t="s">
        <v>58</v>
      </c>
      <c r="P252" s="21" t="s">
        <v>59</v>
      </c>
      <c r="Q252" s="20" t="s">
        <v>90</v>
      </c>
      <c r="R252" s="21" t="s">
        <v>91</v>
      </c>
      <c r="S252" s="35">
        <v>57</v>
      </c>
      <c r="T252" s="22">
        <v>31</v>
      </c>
      <c r="U252" s="20" t="s">
        <v>62</v>
      </c>
      <c r="V252" s="20">
        <v>45754</v>
      </c>
      <c r="W252" s="21">
        <v>4</v>
      </c>
      <c r="X252" s="20">
        <v>45762</v>
      </c>
      <c r="Y252" s="20">
        <v>45762</v>
      </c>
      <c r="Z252" s="48">
        <v>4</v>
      </c>
      <c r="AA252">
        <v>2025</v>
      </c>
      <c r="AB252" s="45">
        <v>3763860</v>
      </c>
      <c r="AC252" s="45">
        <v>2047012</v>
      </c>
      <c r="AI252" s="10"/>
      <c r="AK252" s="10"/>
    </row>
    <row r="253" spans="1:37">
      <c r="A253" t="s">
        <v>45</v>
      </c>
      <c r="B253" t="s">
        <v>46</v>
      </c>
      <c r="C253" t="s">
        <v>47</v>
      </c>
      <c r="D253" t="s">
        <v>222</v>
      </c>
      <c r="E253" t="s">
        <v>49</v>
      </c>
      <c r="F253" t="s">
        <v>92</v>
      </c>
      <c r="G253" t="s">
        <v>51</v>
      </c>
      <c r="H253" s="20" t="s">
        <v>52</v>
      </c>
      <c r="I253" t="s">
        <v>53</v>
      </c>
      <c r="J253" t="s">
        <v>54</v>
      </c>
      <c r="K253">
        <v>1</v>
      </c>
      <c r="L253" t="s">
        <v>55</v>
      </c>
      <c r="M253" t="s">
        <v>56</v>
      </c>
      <c r="N253" t="s">
        <v>57</v>
      </c>
      <c r="O253" s="21" t="s">
        <v>58</v>
      </c>
      <c r="P253" s="21" t="s">
        <v>59</v>
      </c>
      <c r="Q253" s="20" t="s">
        <v>93</v>
      </c>
      <c r="R253" s="21" t="s">
        <v>94</v>
      </c>
      <c r="S253" s="35">
        <v>18</v>
      </c>
      <c r="T253" s="22">
        <v>0</v>
      </c>
      <c r="U253" s="20" t="s">
        <v>62</v>
      </c>
      <c r="V253" s="20">
        <v>45754</v>
      </c>
      <c r="W253" s="21">
        <v>4</v>
      </c>
      <c r="X253" s="20">
        <v>45762</v>
      </c>
      <c r="Z253" s="48">
        <v>4</v>
      </c>
      <c r="AA253">
        <v>2025</v>
      </c>
      <c r="AB253" s="45">
        <v>1543104</v>
      </c>
      <c r="AC253" s="45">
        <v>0</v>
      </c>
      <c r="AI253" s="10"/>
      <c r="AK253" s="10"/>
    </row>
    <row r="254" spans="1:37">
      <c r="A254" t="s">
        <v>45</v>
      </c>
      <c r="B254" t="s">
        <v>46</v>
      </c>
      <c r="C254" t="s">
        <v>47</v>
      </c>
      <c r="D254" t="s">
        <v>222</v>
      </c>
      <c r="E254" t="s">
        <v>49</v>
      </c>
      <c r="F254" t="s">
        <v>50</v>
      </c>
      <c r="G254" t="s">
        <v>51</v>
      </c>
      <c r="H254" s="20" t="s">
        <v>52</v>
      </c>
      <c r="I254" t="s">
        <v>53</v>
      </c>
      <c r="J254" t="s">
        <v>54</v>
      </c>
      <c r="K254">
        <v>1</v>
      </c>
      <c r="L254" t="s">
        <v>55</v>
      </c>
      <c r="M254" t="s">
        <v>56</v>
      </c>
      <c r="N254" t="s">
        <v>57</v>
      </c>
      <c r="O254" s="21" t="s">
        <v>58</v>
      </c>
      <c r="P254" s="21" t="s">
        <v>59</v>
      </c>
      <c r="Q254" s="20" t="s">
        <v>60</v>
      </c>
      <c r="R254" s="21" t="s">
        <v>61</v>
      </c>
      <c r="S254" s="35">
        <v>56</v>
      </c>
      <c r="T254" s="22">
        <v>3</v>
      </c>
      <c r="U254" s="20" t="s">
        <v>62</v>
      </c>
      <c r="V254" s="20">
        <v>45754</v>
      </c>
      <c r="W254" s="21">
        <v>4</v>
      </c>
      <c r="X254" s="20">
        <v>45762</v>
      </c>
      <c r="Y254" s="20">
        <v>45762</v>
      </c>
      <c r="Z254" s="48">
        <v>4</v>
      </c>
      <c r="AA254">
        <v>2025</v>
      </c>
      <c r="AB254" s="45">
        <v>3308175</v>
      </c>
      <c r="AC254" s="45">
        <v>177224</v>
      </c>
      <c r="AI254" s="10"/>
      <c r="AK254" s="10"/>
    </row>
    <row r="255" spans="1:37">
      <c r="A255" t="s">
        <v>45</v>
      </c>
      <c r="B255" t="s">
        <v>46</v>
      </c>
      <c r="C255" t="s">
        <v>47</v>
      </c>
      <c r="D255" t="s">
        <v>222</v>
      </c>
      <c r="E255" t="s">
        <v>49</v>
      </c>
      <c r="F255" t="s">
        <v>63</v>
      </c>
      <c r="G255" t="s">
        <v>51</v>
      </c>
      <c r="H255" s="20" t="s">
        <v>52</v>
      </c>
      <c r="I255" t="s">
        <v>53</v>
      </c>
      <c r="J255" t="s">
        <v>54</v>
      </c>
      <c r="K255">
        <v>1</v>
      </c>
      <c r="L255" t="s">
        <v>55</v>
      </c>
      <c r="M255" t="s">
        <v>56</v>
      </c>
      <c r="N255" t="s">
        <v>57</v>
      </c>
      <c r="O255" s="21" t="s">
        <v>58</v>
      </c>
      <c r="P255" s="21" t="s">
        <v>59</v>
      </c>
      <c r="Q255" s="20" t="s">
        <v>64</v>
      </c>
      <c r="R255" s="21" t="s">
        <v>65</v>
      </c>
      <c r="S255" s="35">
        <v>26</v>
      </c>
      <c r="T255" s="22">
        <v>0</v>
      </c>
      <c r="U255" s="20" t="s">
        <v>62</v>
      </c>
      <c r="V255" s="20">
        <v>45754</v>
      </c>
      <c r="W255" s="21">
        <v>4</v>
      </c>
      <c r="X255" s="20">
        <v>45762</v>
      </c>
      <c r="Z255" s="48">
        <v>4</v>
      </c>
      <c r="AA255">
        <v>2025</v>
      </c>
      <c r="AB255" s="45">
        <v>1593696</v>
      </c>
      <c r="AC255" s="45">
        <v>0</v>
      </c>
      <c r="AI255" s="10"/>
      <c r="AK255" s="10"/>
    </row>
    <row r="256" spans="1:37">
      <c r="A256" t="s">
        <v>45</v>
      </c>
      <c r="B256" t="s">
        <v>46</v>
      </c>
      <c r="C256" t="s">
        <v>47</v>
      </c>
      <c r="D256" t="s">
        <v>222</v>
      </c>
      <c r="E256" t="s">
        <v>49</v>
      </c>
      <c r="F256" t="s">
        <v>66</v>
      </c>
      <c r="G256" t="s">
        <v>51</v>
      </c>
      <c r="H256" s="20" t="s">
        <v>52</v>
      </c>
      <c r="I256" t="s">
        <v>53</v>
      </c>
      <c r="J256" t="s">
        <v>54</v>
      </c>
      <c r="K256">
        <v>1</v>
      </c>
      <c r="L256" t="s">
        <v>55</v>
      </c>
      <c r="M256" t="s">
        <v>56</v>
      </c>
      <c r="N256" t="s">
        <v>57</v>
      </c>
      <c r="O256" s="21" t="s">
        <v>58</v>
      </c>
      <c r="P256" s="21" t="s">
        <v>59</v>
      </c>
      <c r="Q256" s="20" t="s">
        <v>67</v>
      </c>
      <c r="R256" s="21" t="s">
        <v>68</v>
      </c>
      <c r="S256" s="35">
        <v>10</v>
      </c>
      <c r="T256" s="22">
        <v>0</v>
      </c>
      <c r="U256" s="20" t="s">
        <v>62</v>
      </c>
      <c r="V256" s="20">
        <v>45754</v>
      </c>
      <c r="W256" s="21">
        <v>4</v>
      </c>
      <c r="X256" s="20">
        <v>45762</v>
      </c>
      <c r="Z256" s="48">
        <v>4</v>
      </c>
      <c r="AA256">
        <v>2025</v>
      </c>
      <c r="AB256" s="45">
        <v>829594</v>
      </c>
      <c r="AC256" s="45">
        <v>0</v>
      </c>
      <c r="AI256" s="10"/>
      <c r="AK256" s="10"/>
    </row>
    <row r="257" spans="1:37">
      <c r="A257" t="s">
        <v>45</v>
      </c>
      <c r="B257" t="s">
        <v>46</v>
      </c>
      <c r="C257" t="s">
        <v>47</v>
      </c>
      <c r="D257" t="s">
        <v>222</v>
      </c>
      <c r="E257" t="s">
        <v>49</v>
      </c>
      <c r="F257" t="s">
        <v>69</v>
      </c>
      <c r="G257" t="s">
        <v>51</v>
      </c>
      <c r="H257" s="20" t="s">
        <v>52</v>
      </c>
      <c r="I257" t="s">
        <v>53</v>
      </c>
      <c r="J257" t="s">
        <v>54</v>
      </c>
      <c r="K257">
        <v>1</v>
      </c>
      <c r="L257" t="s">
        <v>55</v>
      </c>
      <c r="M257" t="s">
        <v>56</v>
      </c>
      <c r="N257" t="s">
        <v>57</v>
      </c>
      <c r="O257" s="21" t="s">
        <v>58</v>
      </c>
      <c r="P257" s="21" t="s">
        <v>59</v>
      </c>
      <c r="Q257" s="20" t="s">
        <v>73</v>
      </c>
      <c r="R257" s="21" t="s">
        <v>74</v>
      </c>
      <c r="S257" s="35">
        <v>11</v>
      </c>
      <c r="T257" s="22">
        <v>11</v>
      </c>
      <c r="U257" s="20" t="s">
        <v>62</v>
      </c>
      <c r="V257" s="20">
        <v>45754</v>
      </c>
      <c r="W257" s="21">
        <v>4</v>
      </c>
      <c r="X257" s="20">
        <v>45762</v>
      </c>
      <c r="Y257" s="20">
        <v>45762</v>
      </c>
      <c r="Z257" s="48">
        <v>4</v>
      </c>
      <c r="AA257">
        <v>2025</v>
      </c>
      <c r="AB257" s="45">
        <v>1557325</v>
      </c>
      <c r="AC257" s="45">
        <v>1557325</v>
      </c>
      <c r="AI257" s="10"/>
      <c r="AK257" s="10"/>
    </row>
    <row r="258" spans="1:37">
      <c r="A258" t="s">
        <v>45</v>
      </c>
      <c r="B258" t="s">
        <v>46</v>
      </c>
      <c r="C258" t="s">
        <v>47</v>
      </c>
      <c r="D258" t="s">
        <v>223</v>
      </c>
      <c r="E258" t="s">
        <v>76</v>
      </c>
      <c r="F258" t="s">
        <v>77</v>
      </c>
      <c r="G258" t="s">
        <v>78</v>
      </c>
      <c r="H258" s="20" t="s">
        <v>52</v>
      </c>
      <c r="I258" t="s">
        <v>53</v>
      </c>
      <c r="J258" t="s">
        <v>117</v>
      </c>
      <c r="K258">
        <v>1</v>
      </c>
      <c r="L258" t="s">
        <v>81</v>
      </c>
      <c r="M258" t="s">
        <v>56</v>
      </c>
      <c r="N258" t="s">
        <v>57</v>
      </c>
      <c r="O258" s="21" t="s">
        <v>82</v>
      </c>
      <c r="P258" s="21" t="s">
        <v>59</v>
      </c>
      <c r="Q258" s="20" t="s">
        <v>118</v>
      </c>
      <c r="R258" s="21" t="s">
        <v>119</v>
      </c>
      <c r="S258" s="35">
        <v>16</v>
      </c>
      <c r="T258" s="22">
        <v>16</v>
      </c>
      <c r="U258" s="20" t="s">
        <v>85</v>
      </c>
      <c r="V258" s="20">
        <v>45756</v>
      </c>
      <c r="W258" s="21">
        <v>4</v>
      </c>
      <c r="X258" s="20">
        <v>45758</v>
      </c>
      <c r="Y258" s="20">
        <v>45777</v>
      </c>
      <c r="Z258" s="48">
        <v>4</v>
      </c>
      <c r="AA258">
        <v>2025</v>
      </c>
      <c r="AB258" s="45">
        <v>1381760</v>
      </c>
      <c r="AC258" s="45">
        <v>1381760</v>
      </c>
      <c r="AI258" s="10"/>
      <c r="AK258" s="10"/>
    </row>
    <row r="259" spans="1:37">
      <c r="A259" t="s">
        <v>45</v>
      </c>
      <c r="B259" t="s">
        <v>46</v>
      </c>
      <c r="C259" t="s">
        <v>47</v>
      </c>
      <c r="D259" t="s">
        <v>224</v>
      </c>
      <c r="E259" t="s">
        <v>76</v>
      </c>
      <c r="F259" t="s">
        <v>77</v>
      </c>
      <c r="G259" t="s">
        <v>78</v>
      </c>
      <c r="H259" s="20" t="s">
        <v>52</v>
      </c>
      <c r="I259" t="s">
        <v>53</v>
      </c>
      <c r="J259" t="s">
        <v>150</v>
      </c>
      <c r="L259" t="s">
        <v>81</v>
      </c>
      <c r="M259" t="s">
        <v>56</v>
      </c>
      <c r="N259" t="s">
        <v>57</v>
      </c>
      <c r="O259" s="21" t="s">
        <v>82</v>
      </c>
      <c r="P259" s="21" t="s">
        <v>59</v>
      </c>
      <c r="Q259" s="20" t="s">
        <v>83</v>
      </c>
      <c r="R259" s="21" t="s">
        <v>84</v>
      </c>
      <c r="S259" s="35">
        <v>115</v>
      </c>
      <c r="T259" s="22">
        <v>115</v>
      </c>
      <c r="U259" s="20" t="s">
        <v>85</v>
      </c>
      <c r="V259" s="20">
        <v>45747</v>
      </c>
      <c r="W259" s="21">
        <v>3</v>
      </c>
      <c r="X259" s="20">
        <v>45747</v>
      </c>
      <c r="Y259" s="20">
        <v>45756</v>
      </c>
      <c r="Z259" s="48">
        <v>4</v>
      </c>
      <c r="AA259">
        <v>2025</v>
      </c>
      <c r="AB259" s="45">
        <v>91770</v>
      </c>
      <c r="AC259" s="45">
        <v>91770</v>
      </c>
      <c r="AI259" s="10"/>
      <c r="AK259" s="10"/>
    </row>
    <row r="260" spans="1:37">
      <c r="A260" t="s">
        <v>45</v>
      </c>
      <c r="B260" t="s">
        <v>46</v>
      </c>
      <c r="C260" t="s">
        <v>47</v>
      </c>
      <c r="D260" t="s">
        <v>225</v>
      </c>
      <c r="E260" t="s">
        <v>76</v>
      </c>
      <c r="F260" t="s">
        <v>77</v>
      </c>
      <c r="G260" t="s">
        <v>78</v>
      </c>
      <c r="H260" s="20" t="s">
        <v>79</v>
      </c>
      <c r="I260" t="s">
        <v>53</v>
      </c>
      <c r="J260" t="s">
        <v>117</v>
      </c>
      <c r="L260" t="s">
        <v>81</v>
      </c>
      <c r="M260" t="s">
        <v>106</v>
      </c>
      <c r="N260" t="s">
        <v>226</v>
      </c>
      <c r="O260" s="21" t="s">
        <v>99</v>
      </c>
      <c r="P260" s="21" t="s">
        <v>227</v>
      </c>
      <c r="Q260" s="20" t="s">
        <v>228</v>
      </c>
      <c r="R260" s="21" t="s">
        <v>229</v>
      </c>
      <c r="S260" s="35">
        <v>40</v>
      </c>
      <c r="T260" s="22">
        <v>0</v>
      </c>
      <c r="U260" s="20" t="s">
        <v>85</v>
      </c>
      <c r="V260" s="20">
        <v>45744</v>
      </c>
      <c r="W260" s="21">
        <v>3</v>
      </c>
      <c r="X260" s="20">
        <v>45749</v>
      </c>
      <c r="Z260" s="48">
        <v>4</v>
      </c>
      <c r="AA260">
        <v>2025</v>
      </c>
      <c r="AB260" s="45">
        <v>3240000</v>
      </c>
      <c r="AC260" s="45">
        <v>0</v>
      </c>
      <c r="AI260" s="10"/>
      <c r="AK260" s="10"/>
    </row>
    <row r="261" spans="1:37">
      <c r="A261" t="s">
        <v>45</v>
      </c>
      <c r="B261" t="s">
        <v>46</v>
      </c>
      <c r="C261" t="s">
        <v>47</v>
      </c>
      <c r="D261" t="s">
        <v>230</v>
      </c>
      <c r="E261" t="s">
        <v>49</v>
      </c>
      <c r="F261" t="s">
        <v>92</v>
      </c>
      <c r="G261" t="s">
        <v>51</v>
      </c>
      <c r="H261" s="20" t="s">
        <v>52</v>
      </c>
      <c r="I261" t="s">
        <v>53</v>
      </c>
      <c r="J261" t="s">
        <v>54</v>
      </c>
      <c r="K261">
        <v>1</v>
      </c>
      <c r="L261" t="s">
        <v>55</v>
      </c>
      <c r="M261" t="s">
        <v>56</v>
      </c>
      <c r="N261" t="s">
        <v>57</v>
      </c>
      <c r="O261" s="21" t="s">
        <v>58</v>
      </c>
      <c r="P261" s="21" t="s">
        <v>59</v>
      </c>
      <c r="Q261" s="20" t="s">
        <v>93</v>
      </c>
      <c r="R261" s="21" t="s">
        <v>94</v>
      </c>
      <c r="S261" s="35">
        <v>30</v>
      </c>
      <c r="T261" s="22">
        <v>30</v>
      </c>
      <c r="U261" s="20" t="s">
        <v>62</v>
      </c>
      <c r="V261" s="20">
        <v>45768</v>
      </c>
      <c r="W261" s="21">
        <v>4</v>
      </c>
      <c r="X261" s="20">
        <v>45775</v>
      </c>
      <c r="Y261" s="20">
        <v>45776</v>
      </c>
      <c r="Z261" s="48">
        <v>4</v>
      </c>
      <c r="AA261">
        <v>2025</v>
      </c>
      <c r="AB261" s="45">
        <v>2571840</v>
      </c>
      <c r="AC261" s="45">
        <v>2571840</v>
      </c>
      <c r="AI261" s="10"/>
      <c r="AK261" s="10"/>
    </row>
    <row r="262" spans="1:37">
      <c r="A262" t="s">
        <v>45</v>
      </c>
      <c r="B262" t="s">
        <v>46</v>
      </c>
      <c r="C262" t="s">
        <v>47</v>
      </c>
      <c r="D262" t="s">
        <v>230</v>
      </c>
      <c r="E262" t="s">
        <v>49</v>
      </c>
      <c r="F262" t="s">
        <v>50</v>
      </c>
      <c r="G262" t="s">
        <v>51</v>
      </c>
      <c r="H262" s="20" t="s">
        <v>52</v>
      </c>
      <c r="I262" t="s">
        <v>53</v>
      </c>
      <c r="J262" t="s">
        <v>54</v>
      </c>
      <c r="K262">
        <v>1</v>
      </c>
      <c r="L262" t="s">
        <v>55</v>
      </c>
      <c r="M262" t="s">
        <v>56</v>
      </c>
      <c r="N262" t="s">
        <v>57</v>
      </c>
      <c r="O262" s="21" t="s">
        <v>58</v>
      </c>
      <c r="P262" s="21" t="s">
        <v>59</v>
      </c>
      <c r="Q262" s="20" t="s">
        <v>60</v>
      </c>
      <c r="R262" s="21" t="s">
        <v>61</v>
      </c>
      <c r="S262" s="35">
        <v>23</v>
      </c>
      <c r="T262" s="22">
        <v>0</v>
      </c>
      <c r="U262" s="20" t="s">
        <v>62</v>
      </c>
      <c r="V262" s="20">
        <v>45768</v>
      </c>
      <c r="W262" s="21">
        <v>4</v>
      </c>
      <c r="X262" s="20">
        <v>45775</v>
      </c>
      <c r="Z262" s="48">
        <v>4</v>
      </c>
      <c r="AA262">
        <v>2025</v>
      </c>
      <c r="AB262" s="45">
        <v>1359775</v>
      </c>
      <c r="AC262" s="45">
        <v>0</v>
      </c>
      <c r="AI262" s="10"/>
      <c r="AK262" s="10"/>
    </row>
    <row r="263" spans="1:37">
      <c r="A263" t="s">
        <v>45</v>
      </c>
      <c r="B263" t="s">
        <v>46</v>
      </c>
      <c r="C263" t="s">
        <v>47</v>
      </c>
      <c r="D263" t="s">
        <v>231</v>
      </c>
      <c r="E263" t="s">
        <v>96</v>
      </c>
      <c r="F263" t="s">
        <v>77</v>
      </c>
      <c r="G263" t="s">
        <v>51</v>
      </c>
      <c r="H263" s="20" t="s">
        <v>52</v>
      </c>
      <c r="I263" t="s">
        <v>53</v>
      </c>
      <c r="J263" t="s">
        <v>54</v>
      </c>
      <c r="K263">
        <v>1</v>
      </c>
      <c r="L263" t="s">
        <v>55</v>
      </c>
      <c r="M263" t="s">
        <v>97</v>
      </c>
      <c r="N263" t="s">
        <v>98</v>
      </c>
      <c r="O263" s="21" t="s">
        <v>99</v>
      </c>
      <c r="P263" s="21" t="s">
        <v>100</v>
      </c>
      <c r="Q263" s="20" t="s">
        <v>101</v>
      </c>
      <c r="R263" s="21" t="s">
        <v>102</v>
      </c>
      <c r="S263" s="35">
        <v>16</v>
      </c>
      <c r="T263" s="22">
        <v>16</v>
      </c>
      <c r="U263" s="20" t="s">
        <v>103</v>
      </c>
      <c r="V263" s="20">
        <v>45768</v>
      </c>
      <c r="W263" s="21">
        <v>4</v>
      </c>
      <c r="X263" s="20">
        <v>45775</v>
      </c>
      <c r="Y263" s="20">
        <v>45775</v>
      </c>
      <c r="Z263" s="48">
        <v>4</v>
      </c>
      <c r="AA263">
        <v>2025</v>
      </c>
      <c r="AB263" s="45">
        <v>5184000</v>
      </c>
      <c r="AC263" s="45">
        <v>5184000</v>
      </c>
      <c r="AI263" s="10"/>
      <c r="AK263" s="10"/>
    </row>
    <row r="264" spans="1:37">
      <c r="A264" t="s">
        <v>45</v>
      </c>
      <c r="B264" t="s">
        <v>46</v>
      </c>
      <c r="C264" t="s">
        <v>47</v>
      </c>
      <c r="D264" t="s">
        <v>231</v>
      </c>
      <c r="E264" t="s">
        <v>96</v>
      </c>
      <c r="F264" t="s">
        <v>104</v>
      </c>
      <c r="G264" t="s">
        <v>51</v>
      </c>
      <c r="H264" s="20" t="s">
        <v>52</v>
      </c>
      <c r="I264" t="s">
        <v>53</v>
      </c>
      <c r="J264" t="s">
        <v>54</v>
      </c>
      <c r="K264">
        <v>1</v>
      </c>
      <c r="L264" t="s">
        <v>55</v>
      </c>
      <c r="M264" t="s">
        <v>97</v>
      </c>
      <c r="N264" t="s">
        <v>98</v>
      </c>
      <c r="O264" s="21" t="s">
        <v>99</v>
      </c>
      <c r="P264" s="21" t="s">
        <v>100</v>
      </c>
      <c r="Q264" s="20" t="s">
        <v>101</v>
      </c>
      <c r="R264" s="21" t="s">
        <v>102</v>
      </c>
      <c r="S264" s="35">
        <v>2</v>
      </c>
      <c r="T264" s="22">
        <v>0</v>
      </c>
      <c r="U264" s="20" t="s">
        <v>103</v>
      </c>
      <c r="V264" s="20">
        <v>45768</v>
      </c>
      <c r="W264" s="21">
        <v>4</v>
      </c>
      <c r="X264" s="20">
        <v>45775</v>
      </c>
      <c r="Z264" s="48">
        <v>4</v>
      </c>
      <c r="AA264">
        <v>2025</v>
      </c>
      <c r="AB264" s="45">
        <v>0</v>
      </c>
      <c r="AC264" s="45">
        <v>0</v>
      </c>
      <c r="AI264" s="10"/>
      <c r="AK264" s="10"/>
    </row>
    <row r="265" spans="1:37">
      <c r="A265" t="s">
        <v>45</v>
      </c>
      <c r="B265" t="s">
        <v>46</v>
      </c>
      <c r="C265" t="s">
        <v>47</v>
      </c>
      <c r="D265" t="s">
        <v>231</v>
      </c>
      <c r="E265" t="s">
        <v>96</v>
      </c>
      <c r="F265" t="s">
        <v>105</v>
      </c>
      <c r="G265" t="s">
        <v>51</v>
      </c>
      <c r="H265" s="20" t="s">
        <v>52</v>
      </c>
      <c r="I265" t="s">
        <v>53</v>
      </c>
      <c r="J265" t="s">
        <v>54</v>
      </c>
      <c r="K265">
        <v>1</v>
      </c>
      <c r="L265" t="s">
        <v>55</v>
      </c>
      <c r="M265" t="s">
        <v>97</v>
      </c>
      <c r="N265" t="s">
        <v>98</v>
      </c>
      <c r="O265" s="21" t="s">
        <v>99</v>
      </c>
      <c r="P265" s="21" t="s">
        <v>100</v>
      </c>
      <c r="Q265" s="20" t="s">
        <v>101</v>
      </c>
      <c r="R265" s="21" t="s">
        <v>102</v>
      </c>
      <c r="S265" s="35">
        <v>2</v>
      </c>
      <c r="T265" s="22">
        <v>0</v>
      </c>
      <c r="U265" s="20" t="s">
        <v>103</v>
      </c>
      <c r="V265" s="20">
        <v>45768</v>
      </c>
      <c r="W265" s="21">
        <v>4</v>
      </c>
      <c r="X265" s="20">
        <v>45775</v>
      </c>
      <c r="Z265" s="48">
        <v>4</v>
      </c>
      <c r="AA265">
        <v>2025</v>
      </c>
      <c r="AB265" s="45">
        <v>0</v>
      </c>
      <c r="AC265" s="45">
        <v>0</v>
      </c>
      <c r="AI265" s="10"/>
      <c r="AK265" s="10"/>
    </row>
    <row r="266" spans="1:37">
      <c r="A266" t="s">
        <v>45</v>
      </c>
      <c r="B266" t="s">
        <v>46</v>
      </c>
      <c r="C266" t="s">
        <v>47</v>
      </c>
      <c r="D266" t="s">
        <v>231</v>
      </c>
      <c r="E266" t="s">
        <v>96</v>
      </c>
      <c r="F266" t="s">
        <v>106</v>
      </c>
      <c r="G266" t="s">
        <v>51</v>
      </c>
      <c r="H266" s="20" t="s">
        <v>52</v>
      </c>
      <c r="I266" t="s">
        <v>53</v>
      </c>
      <c r="J266" t="s">
        <v>54</v>
      </c>
      <c r="K266">
        <v>1</v>
      </c>
      <c r="L266" t="s">
        <v>55</v>
      </c>
      <c r="M266" t="s">
        <v>97</v>
      </c>
      <c r="N266" t="s">
        <v>98</v>
      </c>
      <c r="O266" s="21" t="s">
        <v>99</v>
      </c>
      <c r="P266" s="21" t="s">
        <v>100</v>
      </c>
      <c r="Q266" s="20" t="s">
        <v>101</v>
      </c>
      <c r="R266" s="21" t="s">
        <v>102</v>
      </c>
      <c r="S266" s="35">
        <v>2</v>
      </c>
      <c r="T266" s="22">
        <v>0</v>
      </c>
      <c r="U266" s="20" t="s">
        <v>103</v>
      </c>
      <c r="V266" s="20">
        <v>45768</v>
      </c>
      <c r="W266" s="21">
        <v>4</v>
      </c>
      <c r="X266" s="20">
        <v>45775</v>
      </c>
      <c r="Z266" s="48">
        <v>4</v>
      </c>
      <c r="AA266">
        <v>2025</v>
      </c>
      <c r="AB266" s="45">
        <v>0</v>
      </c>
      <c r="AC266" s="45">
        <v>0</v>
      </c>
      <c r="AI266" s="10"/>
      <c r="AK266" s="10"/>
    </row>
    <row r="267" spans="1:37">
      <c r="A267" t="s">
        <v>45</v>
      </c>
      <c r="B267" t="s">
        <v>46</v>
      </c>
      <c r="C267" t="s">
        <v>47</v>
      </c>
      <c r="D267" t="s">
        <v>231</v>
      </c>
      <c r="E267" t="s">
        <v>96</v>
      </c>
      <c r="F267" t="s">
        <v>107</v>
      </c>
      <c r="G267" t="s">
        <v>51</v>
      </c>
      <c r="H267" s="20" t="s">
        <v>52</v>
      </c>
      <c r="I267" t="s">
        <v>53</v>
      </c>
      <c r="J267" t="s">
        <v>54</v>
      </c>
      <c r="K267">
        <v>1</v>
      </c>
      <c r="L267" t="s">
        <v>55</v>
      </c>
      <c r="M267" t="s">
        <v>97</v>
      </c>
      <c r="N267" t="s">
        <v>98</v>
      </c>
      <c r="O267" s="21" t="s">
        <v>99</v>
      </c>
      <c r="P267" s="21" t="s">
        <v>100</v>
      </c>
      <c r="Q267" s="20" t="s">
        <v>101</v>
      </c>
      <c r="R267" s="21" t="s">
        <v>102</v>
      </c>
      <c r="S267" s="35">
        <v>2</v>
      </c>
      <c r="T267" s="22">
        <v>0</v>
      </c>
      <c r="U267" s="20" t="s">
        <v>103</v>
      </c>
      <c r="V267" s="20">
        <v>45768</v>
      </c>
      <c r="W267" s="21">
        <v>4</v>
      </c>
      <c r="X267" s="20">
        <v>45775</v>
      </c>
      <c r="Z267" s="48">
        <v>4</v>
      </c>
      <c r="AA267">
        <v>2025</v>
      </c>
      <c r="AB267" s="45">
        <v>0</v>
      </c>
      <c r="AC267" s="45">
        <v>0</v>
      </c>
      <c r="AI267" s="10"/>
      <c r="AK267" s="10"/>
    </row>
    <row r="268" spans="1:37">
      <c r="A268" t="s">
        <v>45</v>
      </c>
      <c r="B268" t="s">
        <v>46</v>
      </c>
      <c r="C268" t="s">
        <v>47</v>
      </c>
      <c r="D268" t="s">
        <v>231</v>
      </c>
      <c r="E268" t="s">
        <v>96</v>
      </c>
      <c r="F268" t="s">
        <v>144</v>
      </c>
      <c r="G268" t="s">
        <v>51</v>
      </c>
      <c r="H268" s="20" t="s">
        <v>52</v>
      </c>
      <c r="I268" t="s">
        <v>53</v>
      </c>
      <c r="J268" t="s">
        <v>54</v>
      </c>
      <c r="K268">
        <v>1</v>
      </c>
      <c r="L268" t="s">
        <v>55</v>
      </c>
      <c r="M268" t="s">
        <v>97</v>
      </c>
      <c r="N268" t="s">
        <v>98</v>
      </c>
      <c r="O268" s="21" t="s">
        <v>99</v>
      </c>
      <c r="P268" s="21" t="s">
        <v>100</v>
      </c>
      <c r="Q268" s="20" t="s">
        <v>101</v>
      </c>
      <c r="R268" s="21" t="s">
        <v>102</v>
      </c>
      <c r="S268" s="35">
        <v>1</v>
      </c>
      <c r="T268" s="22">
        <v>0</v>
      </c>
      <c r="U268" s="20" t="s">
        <v>103</v>
      </c>
      <c r="V268" s="20">
        <v>45768</v>
      </c>
      <c r="W268" s="21">
        <v>4</v>
      </c>
      <c r="X268" s="20">
        <v>45775</v>
      </c>
      <c r="Z268" s="48">
        <v>4</v>
      </c>
      <c r="AA268">
        <v>2025</v>
      </c>
      <c r="AB268" s="45">
        <v>0</v>
      </c>
      <c r="AC268" s="45">
        <v>0</v>
      </c>
      <c r="AI268" s="10"/>
      <c r="AK268" s="10"/>
    </row>
    <row r="269" spans="1:37">
      <c r="A269" t="s">
        <v>45</v>
      </c>
      <c r="B269" t="s">
        <v>46</v>
      </c>
      <c r="C269" t="s">
        <v>47</v>
      </c>
      <c r="D269" t="s">
        <v>231</v>
      </c>
      <c r="E269" t="s">
        <v>96</v>
      </c>
      <c r="F269" t="s">
        <v>146</v>
      </c>
      <c r="G269" t="s">
        <v>51</v>
      </c>
      <c r="H269" s="20" t="s">
        <v>52</v>
      </c>
      <c r="I269" t="s">
        <v>53</v>
      </c>
      <c r="J269" t="s">
        <v>54</v>
      </c>
      <c r="K269">
        <v>1</v>
      </c>
      <c r="L269" t="s">
        <v>55</v>
      </c>
      <c r="M269" t="s">
        <v>97</v>
      </c>
      <c r="N269" t="s">
        <v>98</v>
      </c>
      <c r="O269" s="21" t="s">
        <v>99</v>
      </c>
      <c r="P269" s="21" t="s">
        <v>100</v>
      </c>
      <c r="Q269" s="20" t="s">
        <v>101</v>
      </c>
      <c r="R269" s="21" t="s">
        <v>102</v>
      </c>
      <c r="S269" s="35">
        <v>1</v>
      </c>
      <c r="T269" s="22">
        <v>0</v>
      </c>
      <c r="U269" s="20" t="s">
        <v>103</v>
      </c>
      <c r="V269" s="20">
        <v>45768</v>
      </c>
      <c r="W269" s="21">
        <v>4</v>
      </c>
      <c r="X269" s="20">
        <v>45775</v>
      </c>
      <c r="Z269" s="48">
        <v>4</v>
      </c>
      <c r="AA269">
        <v>2025</v>
      </c>
      <c r="AB269" s="45">
        <v>0</v>
      </c>
      <c r="AC269" s="45">
        <v>0</v>
      </c>
      <c r="AI269" s="10"/>
      <c r="AK269" s="10"/>
    </row>
    <row r="270" spans="1:37">
      <c r="A270" t="s">
        <v>45</v>
      </c>
      <c r="B270" t="s">
        <v>46</v>
      </c>
      <c r="C270" t="s">
        <v>47</v>
      </c>
      <c r="D270" t="s">
        <v>230</v>
      </c>
      <c r="E270" t="s">
        <v>49</v>
      </c>
      <c r="F270" t="s">
        <v>63</v>
      </c>
      <c r="G270" t="s">
        <v>51</v>
      </c>
      <c r="H270" s="20" t="s">
        <v>52</v>
      </c>
      <c r="I270" t="s">
        <v>53</v>
      </c>
      <c r="J270" t="s">
        <v>54</v>
      </c>
      <c r="K270">
        <v>1</v>
      </c>
      <c r="L270" t="s">
        <v>55</v>
      </c>
      <c r="M270" t="s">
        <v>56</v>
      </c>
      <c r="N270" t="s">
        <v>57</v>
      </c>
      <c r="O270" s="21" t="s">
        <v>58</v>
      </c>
      <c r="P270" s="21" t="s">
        <v>59</v>
      </c>
      <c r="Q270" s="20" t="s">
        <v>64</v>
      </c>
      <c r="R270" s="21" t="s">
        <v>65</v>
      </c>
      <c r="S270" s="35">
        <v>34</v>
      </c>
      <c r="T270" s="22">
        <v>0</v>
      </c>
      <c r="U270" s="20" t="s">
        <v>62</v>
      </c>
      <c r="V270" s="20">
        <v>45768</v>
      </c>
      <c r="W270" s="21">
        <v>4</v>
      </c>
      <c r="X270" s="20">
        <v>45775</v>
      </c>
      <c r="Z270" s="48">
        <v>4</v>
      </c>
      <c r="AA270">
        <v>2025</v>
      </c>
      <c r="AB270" s="45">
        <v>2084064</v>
      </c>
      <c r="AC270" s="45">
        <v>0</v>
      </c>
      <c r="AI270" s="10"/>
      <c r="AK270" s="10"/>
    </row>
    <row r="271" spans="1:37">
      <c r="A271" t="s">
        <v>45</v>
      </c>
      <c r="B271" t="s">
        <v>46</v>
      </c>
      <c r="C271" t="s">
        <v>47</v>
      </c>
      <c r="D271" t="s">
        <v>231</v>
      </c>
      <c r="E271" t="s">
        <v>96</v>
      </c>
      <c r="F271" t="s">
        <v>147</v>
      </c>
      <c r="G271" t="s">
        <v>51</v>
      </c>
      <c r="H271" s="20" t="s">
        <v>52</v>
      </c>
      <c r="I271" t="s">
        <v>53</v>
      </c>
      <c r="J271" t="s">
        <v>54</v>
      </c>
      <c r="K271">
        <v>1</v>
      </c>
      <c r="L271" t="s">
        <v>55</v>
      </c>
      <c r="M271" t="s">
        <v>97</v>
      </c>
      <c r="N271" t="s">
        <v>98</v>
      </c>
      <c r="O271" s="21" t="s">
        <v>99</v>
      </c>
      <c r="P271" s="21" t="s">
        <v>100</v>
      </c>
      <c r="Q271" s="20" t="s">
        <v>101</v>
      </c>
      <c r="R271" s="21" t="s">
        <v>102</v>
      </c>
      <c r="S271" s="35">
        <v>1</v>
      </c>
      <c r="T271" s="22">
        <v>0</v>
      </c>
      <c r="U271" s="20" t="s">
        <v>103</v>
      </c>
      <c r="V271" s="20">
        <v>45768</v>
      </c>
      <c r="W271" s="21">
        <v>4</v>
      </c>
      <c r="X271" s="20">
        <v>45775</v>
      </c>
      <c r="Z271" s="48">
        <v>4</v>
      </c>
      <c r="AA271">
        <v>2025</v>
      </c>
      <c r="AB271" s="45">
        <v>0</v>
      </c>
      <c r="AC271" s="45">
        <v>0</v>
      </c>
      <c r="AI271" s="10"/>
      <c r="AK271" s="10"/>
    </row>
    <row r="272" spans="1:37">
      <c r="A272" t="s">
        <v>45</v>
      </c>
      <c r="B272" t="s">
        <v>46</v>
      </c>
      <c r="C272" t="s">
        <v>47</v>
      </c>
      <c r="D272" t="s">
        <v>231</v>
      </c>
      <c r="E272" t="s">
        <v>96</v>
      </c>
      <c r="F272" t="s">
        <v>148</v>
      </c>
      <c r="G272" t="s">
        <v>51</v>
      </c>
      <c r="H272" s="20" t="s">
        <v>52</v>
      </c>
      <c r="I272" t="s">
        <v>53</v>
      </c>
      <c r="J272" t="s">
        <v>54</v>
      </c>
      <c r="K272">
        <v>1</v>
      </c>
      <c r="L272" t="s">
        <v>55</v>
      </c>
      <c r="M272" t="s">
        <v>97</v>
      </c>
      <c r="N272" t="s">
        <v>98</v>
      </c>
      <c r="O272" s="21" t="s">
        <v>99</v>
      </c>
      <c r="P272" s="21" t="s">
        <v>100</v>
      </c>
      <c r="Q272" s="20" t="s">
        <v>101</v>
      </c>
      <c r="R272" s="21" t="s">
        <v>102</v>
      </c>
      <c r="S272" s="35">
        <v>2</v>
      </c>
      <c r="T272" s="22">
        <v>0</v>
      </c>
      <c r="U272" s="20" t="s">
        <v>103</v>
      </c>
      <c r="V272" s="20">
        <v>45768</v>
      </c>
      <c r="W272" s="21">
        <v>4</v>
      </c>
      <c r="X272" s="20">
        <v>45775</v>
      </c>
      <c r="Z272" s="48">
        <v>4</v>
      </c>
      <c r="AA272">
        <v>2025</v>
      </c>
      <c r="AB272" s="45">
        <v>0</v>
      </c>
      <c r="AC272" s="45">
        <v>0</v>
      </c>
      <c r="AI272" s="10"/>
      <c r="AK272" s="10"/>
    </row>
    <row r="273" spans="1:37">
      <c r="A273" t="s">
        <v>45</v>
      </c>
      <c r="B273" t="s">
        <v>46</v>
      </c>
      <c r="C273" t="s">
        <v>47</v>
      </c>
      <c r="D273" t="s">
        <v>231</v>
      </c>
      <c r="E273" t="s">
        <v>96</v>
      </c>
      <c r="F273" t="s">
        <v>232</v>
      </c>
      <c r="G273" t="s">
        <v>51</v>
      </c>
      <c r="H273" s="20" t="s">
        <v>52</v>
      </c>
      <c r="I273" t="s">
        <v>53</v>
      </c>
      <c r="J273" t="s">
        <v>54</v>
      </c>
      <c r="K273">
        <v>1</v>
      </c>
      <c r="L273" t="s">
        <v>55</v>
      </c>
      <c r="M273" t="s">
        <v>97</v>
      </c>
      <c r="N273" t="s">
        <v>98</v>
      </c>
      <c r="O273" s="21" t="s">
        <v>99</v>
      </c>
      <c r="P273" s="21" t="s">
        <v>100</v>
      </c>
      <c r="Q273" s="20" t="s">
        <v>101</v>
      </c>
      <c r="R273" s="21" t="s">
        <v>102</v>
      </c>
      <c r="S273" s="35">
        <v>1</v>
      </c>
      <c r="T273" s="22">
        <v>0</v>
      </c>
      <c r="U273" s="20" t="s">
        <v>103</v>
      </c>
      <c r="V273" s="20">
        <v>45768</v>
      </c>
      <c r="W273" s="21">
        <v>4</v>
      </c>
      <c r="X273" s="20">
        <v>45775</v>
      </c>
      <c r="Z273" s="48">
        <v>4</v>
      </c>
      <c r="AA273">
        <v>2025</v>
      </c>
      <c r="AB273" s="45">
        <v>0</v>
      </c>
      <c r="AC273" s="45">
        <v>0</v>
      </c>
      <c r="AI273" s="10"/>
      <c r="AK273" s="10"/>
    </row>
    <row r="274" spans="1:37">
      <c r="A274" t="s">
        <v>45</v>
      </c>
      <c r="B274" t="s">
        <v>46</v>
      </c>
      <c r="C274" t="s">
        <v>47</v>
      </c>
      <c r="D274" t="s">
        <v>231</v>
      </c>
      <c r="E274" t="s">
        <v>96</v>
      </c>
      <c r="F274" t="s">
        <v>111</v>
      </c>
      <c r="G274" t="s">
        <v>51</v>
      </c>
      <c r="H274" s="20" t="s">
        <v>52</v>
      </c>
      <c r="I274" t="s">
        <v>53</v>
      </c>
      <c r="J274" t="s">
        <v>54</v>
      </c>
      <c r="K274">
        <v>1</v>
      </c>
      <c r="L274" t="s">
        <v>55</v>
      </c>
      <c r="M274" t="s">
        <v>97</v>
      </c>
      <c r="N274" t="s">
        <v>98</v>
      </c>
      <c r="O274" s="21" t="s">
        <v>99</v>
      </c>
      <c r="P274" s="21" t="s">
        <v>100</v>
      </c>
      <c r="Q274" s="20" t="s">
        <v>101</v>
      </c>
      <c r="R274" s="21" t="s">
        <v>102</v>
      </c>
      <c r="S274" s="35">
        <v>1</v>
      </c>
      <c r="T274" s="22">
        <v>0</v>
      </c>
      <c r="U274" s="20" t="s">
        <v>103</v>
      </c>
      <c r="V274" s="20">
        <v>45768</v>
      </c>
      <c r="W274" s="21">
        <v>4</v>
      </c>
      <c r="X274" s="20">
        <v>45775</v>
      </c>
      <c r="Z274" s="48">
        <v>4</v>
      </c>
      <c r="AA274">
        <v>2025</v>
      </c>
      <c r="AB274" s="45">
        <v>0</v>
      </c>
      <c r="AC274" s="45">
        <v>0</v>
      </c>
      <c r="AI274" s="10"/>
      <c r="AK274" s="10"/>
    </row>
    <row r="275" spans="1:37">
      <c r="A275" t="s">
        <v>45</v>
      </c>
      <c r="B275" t="s">
        <v>46</v>
      </c>
      <c r="C275" t="s">
        <v>47</v>
      </c>
      <c r="D275" t="s">
        <v>233</v>
      </c>
      <c r="E275" t="s">
        <v>76</v>
      </c>
      <c r="F275" t="s">
        <v>77</v>
      </c>
      <c r="G275" t="s">
        <v>78</v>
      </c>
      <c r="H275" s="20" t="s">
        <v>79</v>
      </c>
      <c r="I275" t="s">
        <v>53</v>
      </c>
      <c r="J275" t="s">
        <v>117</v>
      </c>
      <c r="K275">
        <v>1</v>
      </c>
      <c r="L275" t="s">
        <v>81</v>
      </c>
      <c r="M275" t="s">
        <v>56</v>
      </c>
      <c r="N275" t="s">
        <v>57</v>
      </c>
      <c r="O275" s="21" t="s">
        <v>82</v>
      </c>
      <c r="P275" s="21" t="s">
        <v>59</v>
      </c>
      <c r="Q275" s="20" t="s">
        <v>234</v>
      </c>
      <c r="R275" s="21" t="s">
        <v>235</v>
      </c>
      <c r="S275" s="35">
        <v>560</v>
      </c>
      <c r="T275" s="22">
        <v>0</v>
      </c>
      <c r="U275" s="20" t="s">
        <v>161</v>
      </c>
      <c r="V275" s="20">
        <v>45764</v>
      </c>
      <c r="W275" s="21">
        <v>4</v>
      </c>
      <c r="X275" s="20">
        <v>45769</v>
      </c>
      <c r="Z275" s="48">
        <v>4</v>
      </c>
      <c r="AA275">
        <v>2025</v>
      </c>
      <c r="AB275" s="45">
        <v>302400</v>
      </c>
      <c r="AC275" s="45">
        <v>0</v>
      </c>
      <c r="AI275" s="10"/>
      <c r="AK275" s="10"/>
    </row>
    <row r="276" spans="1:37">
      <c r="A276" t="s">
        <v>45</v>
      </c>
      <c r="B276" t="s">
        <v>46</v>
      </c>
      <c r="C276" t="s">
        <v>47</v>
      </c>
      <c r="D276" t="s">
        <v>231</v>
      </c>
      <c r="E276" t="s">
        <v>96</v>
      </c>
      <c r="F276" t="s">
        <v>164</v>
      </c>
      <c r="G276" t="s">
        <v>51</v>
      </c>
      <c r="H276" s="20" t="s">
        <v>52</v>
      </c>
      <c r="I276" t="s">
        <v>53</v>
      </c>
      <c r="J276" t="s">
        <v>54</v>
      </c>
      <c r="K276">
        <v>1</v>
      </c>
      <c r="L276" t="s">
        <v>55</v>
      </c>
      <c r="M276" t="s">
        <v>97</v>
      </c>
      <c r="N276" t="s">
        <v>98</v>
      </c>
      <c r="O276" s="21" t="s">
        <v>99</v>
      </c>
      <c r="P276" s="21" t="s">
        <v>100</v>
      </c>
      <c r="Q276" s="20" t="s">
        <v>101</v>
      </c>
      <c r="R276" s="21" t="s">
        <v>102</v>
      </c>
      <c r="S276" s="35">
        <v>1</v>
      </c>
      <c r="T276" s="22">
        <v>0</v>
      </c>
      <c r="U276" s="20" t="s">
        <v>103</v>
      </c>
      <c r="V276" s="20">
        <v>45768</v>
      </c>
      <c r="W276" s="21">
        <v>4</v>
      </c>
      <c r="X276" s="20">
        <v>45775</v>
      </c>
      <c r="Z276" s="48">
        <v>4</v>
      </c>
      <c r="AA276">
        <v>2025</v>
      </c>
      <c r="AB276" s="45">
        <v>0</v>
      </c>
      <c r="AC276" s="45">
        <v>0</v>
      </c>
      <c r="AI276" s="10"/>
      <c r="AK276" s="10"/>
    </row>
    <row r="277" spans="1:37">
      <c r="A277" t="s">
        <v>45</v>
      </c>
      <c r="B277" t="s">
        <v>46</v>
      </c>
      <c r="C277" t="s">
        <v>47</v>
      </c>
      <c r="D277" t="s">
        <v>230</v>
      </c>
      <c r="E277" t="s">
        <v>49</v>
      </c>
      <c r="F277" t="s">
        <v>66</v>
      </c>
      <c r="G277" t="s">
        <v>51</v>
      </c>
      <c r="H277" s="20" t="s">
        <v>52</v>
      </c>
      <c r="I277" t="s">
        <v>53</v>
      </c>
      <c r="J277" t="s">
        <v>54</v>
      </c>
      <c r="K277">
        <v>1</v>
      </c>
      <c r="L277" t="s">
        <v>55</v>
      </c>
      <c r="M277" t="s">
        <v>56</v>
      </c>
      <c r="N277" t="s">
        <v>57</v>
      </c>
      <c r="O277" s="21" t="s">
        <v>58</v>
      </c>
      <c r="P277" s="21" t="s">
        <v>59</v>
      </c>
      <c r="Q277" s="20" t="s">
        <v>67</v>
      </c>
      <c r="R277" s="21" t="s">
        <v>68</v>
      </c>
      <c r="S277" s="35">
        <v>21</v>
      </c>
      <c r="T277" s="22">
        <v>21</v>
      </c>
      <c r="U277" s="20" t="s">
        <v>62</v>
      </c>
      <c r="V277" s="20">
        <v>45768</v>
      </c>
      <c r="W277" s="21">
        <v>4</v>
      </c>
      <c r="X277" s="20">
        <v>45775</v>
      </c>
      <c r="Y277" s="20">
        <v>45776</v>
      </c>
      <c r="Z277" s="48">
        <v>4</v>
      </c>
      <c r="AA277">
        <v>2025</v>
      </c>
      <c r="AB277" s="45">
        <v>1745695</v>
      </c>
      <c r="AC277" s="45">
        <v>1745695</v>
      </c>
      <c r="AI277" s="10"/>
      <c r="AK277" s="10"/>
    </row>
    <row r="278" spans="1:37">
      <c r="A278" t="s">
        <v>45</v>
      </c>
      <c r="B278" t="s">
        <v>46</v>
      </c>
      <c r="C278" t="s">
        <v>47</v>
      </c>
      <c r="D278" t="s">
        <v>230</v>
      </c>
      <c r="E278" t="s">
        <v>49</v>
      </c>
      <c r="F278" t="s">
        <v>77</v>
      </c>
      <c r="G278" t="s">
        <v>51</v>
      </c>
      <c r="H278" s="20" t="s">
        <v>52</v>
      </c>
      <c r="I278" t="s">
        <v>53</v>
      </c>
      <c r="J278" t="s">
        <v>54</v>
      </c>
      <c r="K278">
        <v>1</v>
      </c>
      <c r="L278" t="s">
        <v>55</v>
      </c>
      <c r="M278" t="s">
        <v>56</v>
      </c>
      <c r="N278" t="s">
        <v>57</v>
      </c>
      <c r="O278" s="21" t="s">
        <v>58</v>
      </c>
      <c r="P278" s="21" t="s">
        <v>59</v>
      </c>
      <c r="Q278" s="20" t="s">
        <v>108</v>
      </c>
      <c r="R278" s="21" t="s">
        <v>109</v>
      </c>
      <c r="S278" s="35">
        <v>6</v>
      </c>
      <c r="T278" s="22">
        <v>6</v>
      </c>
      <c r="U278" s="20" t="s">
        <v>110</v>
      </c>
      <c r="V278" s="20">
        <v>45768</v>
      </c>
      <c r="W278" s="21">
        <v>4</v>
      </c>
      <c r="X278" s="20">
        <v>45775</v>
      </c>
      <c r="Y278" s="20">
        <v>45776</v>
      </c>
      <c r="Z278" s="48">
        <v>4</v>
      </c>
      <c r="AA278">
        <v>2025</v>
      </c>
      <c r="AB278" s="45">
        <v>690312</v>
      </c>
      <c r="AC278" s="45">
        <v>690312</v>
      </c>
      <c r="AI278" s="10"/>
      <c r="AK278" s="10"/>
    </row>
    <row r="279" spans="1:37">
      <c r="A279" t="s">
        <v>45</v>
      </c>
      <c r="B279" t="s">
        <v>46</v>
      </c>
      <c r="C279" t="s">
        <v>47</v>
      </c>
      <c r="D279" t="s">
        <v>230</v>
      </c>
      <c r="E279" t="s">
        <v>49</v>
      </c>
      <c r="F279" t="s">
        <v>111</v>
      </c>
      <c r="G279" t="s">
        <v>51</v>
      </c>
      <c r="H279" s="20" t="s">
        <v>52</v>
      </c>
      <c r="I279" t="s">
        <v>53</v>
      </c>
      <c r="J279" t="s">
        <v>54</v>
      </c>
      <c r="K279">
        <v>1</v>
      </c>
      <c r="L279" t="s">
        <v>55</v>
      </c>
      <c r="M279" t="s">
        <v>56</v>
      </c>
      <c r="N279" t="s">
        <v>57</v>
      </c>
      <c r="O279" s="21" t="s">
        <v>58</v>
      </c>
      <c r="P279" s="21" t="s">
        <v>59</v>
      </c>
      <c r="Q279" s="20" t="s">
        <v>112</v>
      </c>
      <c r="R279" s="21" t="s">
        <v>113</v>
      </c>
      <c r="S279" s="35">
        <v>3</v>
      </c>
      <c r="T279" s="22">
        <v>3</v>
      </c>
      <c r="U279" s="20" t="s">
        <v>110</v>
      </c>
      <c r="V279" s="20">
        <v>45768</v>
      </c>
      <c r="W279" s="21">
        <v>4</v>
      </c>
      <c r="X279" s="20">
        <v>45775</v>
      </c>
      <c r="Y279" s="20">
        <v>45776</v>
      </c>
      <c r="Z279" s="48">
        <v>4</v>
      </c>
      <c r="AA279">
        <v>2025</v>
      </c>
      <c r="AB279" s="45">
        <v>451332</v>
      </c>
      <c r="AC279" s="45">
        <v>451332</v>
      </c>
      <c r="AI279" s="10"/>
      <c r="AK279" s="10"/>
    </row>
    <row r="280" spans="1:37">
      <c r="A280" t="s">
        <v>45</v>
      </c>
      <c r="B280" t="s">
        <v>46</v>
      </c>
      <c r="C280" t="s">
        <v>47</v>
      </c>
      <c r="D280" t="s">
        <v>230</v>
      </c>
      <c r="E280" t="s">
        <v>49</v>
      </c>
      <c r="F280" t="s">
        <v>86</v>
      </c>
      <c r="G280" t="s">
        <v>51</v>
      </c>
      <c r="H280" s="20" t="s">
        <v>52</v>
      </c>
      <c r="I280" t="s">
        <v>53</v>
      </c>
      <c r="J280" t="s">
        <v>54</v>
      </c>
      <c r="K280">
        <v>1</v>
      </c>
      <c r="L280" t="s">
        <v>55</v>
      </c>
      <c r="M280" t="s">
        <v>56</v>
      </c>
      <c r="N280" t="s">
        <v>57</v>
      </c>
      <c r="O280" s="21" t="s">
        <v>58</v>
      </c>
      <c r="P280" s="21" t="s">
        <v>59</v>
      </c>
      <c r="Q280" s="20" t="s">
        <v>87</v>
      </c>
      <c r="R280" s="21" t="s">
        <v>88</v>
      </c>
      <c r="S280" s="35">
        <v>48</v>
      </c>
      <c r="T280" s="22">
        <v>0</v>
      </c>
      <c r="U280" s="20" t="s">
        <v>62</v>
      </c>
      <c r="V280" s="20">
        <v>45768</v>
      </c>
      <c r="W280" s="21">
        <v>4</v>
      </c>
      <c r="X280" s="20">
        <v>45775</v>
      </c>
      <c r="Z280" s="48">
        <v>4</v>
      </c>
      <c r="AA280">
        <v>2025</v>
      </c>
      <c r="AB280" s="45">
        <v>4006195</v>
      </c>
      <c r="AC280" s="45">
        <v>0</v>
      </c>
      <c r="AI280" s="10"/>
      <c r="AK280" s="10"/>
    </row>
    <row r="281" spans="1:37">
      <c r="A281" t="s">
        <v>45</v>
      </c>
      <c r="B281" t="s">
        <v>46</v>
      </c>
      <c r="C281" t="s">
        <v>47</v>
      </c>
      <c r="D281" t="s">
        <v>236</v>
      </c>
      <c r="E281" t="s">
        <v>76</v>
      </c>
      <c r="F281" t="s">
        <v>77</v>
      </c>
      <c r="G281" t="s">
        <v>78</v>
      </c>
      <c r="H281" s="20" t="s">
        <v>52</v>
      </c>
      <c r="I281" t="s">
        <v>53</v>
      </c>
      <c r="J281" t="s">
        <v>117</v>
      </c>
      <c r="K281">
        <v>1</v>
      </c>
      <c r="L281" t="s">
        <v>81</v>
      </c>
      <c r="M281" t="s">
        <v>56</v>
      </c>
      <c r="N281" t="s">
        <v>57</v>
      </c>
      <c r="O281" s="21" t="s">
        <v>82</v>
      </c>
      <c r="P281" s="21" t="s">
        <v>59</v>
      </c>
      <c r="Q281" s="20" t="s">
        <v>234</v>
      </c>
      <c r="R281" s="21" t="s">
        <v>235</v>
      </c>
      <c r="S281" s="35">
        <v>1120</v>
      </c>
      <c r="T281" s="22">
        <v>1120</v>
      </c>
      <c r="U281" s="20" t="s">
        <v>161</v>
      </c>
      <c r="V281" s="20">
        <v>45770</v>
      </c>
      <c r="W281" s="21">
        <v>4</v>
      </c>
      <c r="X281" s="20">
        <v>45771</v>
      </c>
      <c r="Y281" s="20">
        <v>45776</v>
      </c>
      <c r="Z281" s="48">
        <v>4</v>
      </c>
      <c r="AA281">
        <v>2025</v>
      </c>
      <c r="AB281" s="45">
        <v>302400</v>
      </c>
      <c r="AC281" s="45">
        <v>302400</v>
      </c>
      <c r="AI281" s="10"/>
      <c r="AK281" s="10"/>
    </row>
    <row r="282" spans="1:37">
      <c r="A282" t="s">
        <v>45</v>
      </c>
      <c r="B282" t="s">
        <v>46</v>
      </c>
      <c r="C282" t="s">
        <v>47</v>
      </c>
      <c r="D282" t="s">
        <v>230</v>
      </c>
      <c r="E282" t="s">
        <v>49</v>
      </c>
      <c r="F282" t="s">
        <v>89</v>
      </c>
      <c r="G282" t="s">
        <v>51</v>
      </c>
      <c r="H282" s="20" t="s">
        <v>52</v>
      </c>
      <c r="I282" t="s">
        <v>53</v>
      </c>
      <c r="J282" t="s">
        <v>54</v>
      </c>
      <c r="K282">
        <v>1</v>
      </c>
      <c r="L282" t="s">
        <v>55</v>
      </c>
      <c r="M282" t="s">
        <v>56</v>
      </c>
      <c r="N282" t="s">
        <v>57</v>
      </c>
      <c r="O282" s="21" t="s">
        <v>58</v>
      </c>
      <c r="P282" s="21" t="s">
        <v>59</v>
      </c>
      <c r="Q282" s="20" t="s">
        <v>90</v>
      </c>
      <c r="R282" s="21" t="s">
        <v>91</v>
      </c>
      <c r="S282" s="35">
        <v>28</v>
      </c>
      <c r="T282" s="22">
        <v>28</v>
      </c>
      <c r="U282" s="20" t="s">
        <v>62</v>
      </c>
      <c r="V282" s="20">
        <v>45768</v>
      </c>
      <c r="W282" s="21">
        <v>4</v>
      </c>
      <c r="X282" s="20">
        <v>45775</v>
      </c>
      <c r="Y282" s="20">
        <v>45776</v>
      </c>
      <c r="Z282" s="48">
        <v>4</v>
      </c>
      <c r="AA282">
        <v>2025</v>
      </c>
      <c r="AB282" s="45">
        <v>1848914</v>
      </c>
      <c r="AC282" s="45">
        <v>1848914</v>
      </c>
      <c r="AI282" s="10"/>
      <c r="AK282" s="10"/>
    </row>
    <row r="283" spans="1:37">
      <c r="A283" t="s">
        <v>45</v>
      </c>
      <c r="B283" t="s">
        <v>46</v>
      </c>
      <c r="C283" t="s">
        <v>47</v>
      </c>
      <c r="D283" t="s">
        <v>230</v>
      </c>
      <c r="E283" t="s">
        <v>49</v>
      </c>
      <c r="F283" t="s">
        <v>69</v>
      </c>
      <c r="G283" t="s">
        <v>51</v>
      </c>
      <c r="H283" s="20" t="s">
        <v>52</v>
      </c>
      <c r="I283" t="s">
        <v>53</v>
      </c>
      <c r="J283" t="s">
        <v>54</v>
      </c>
      <c r="K283">
        <v>1</v>
      </c>
      <c r="L283" t="s">
        <v>55</v>
      </c>
      <c r="M283" t="s">
        <v>56</v>
      </c>
      <c r="N283" t="s">
        <v>57</v>
      </c>
      <c r="O283" s="21" t="s">
        <v>58</v>
      </c>
      <c r="P283" s="21" t="s">
        <v>59</v>
      </c>
      <c r="Q283" s="20" t="s">
        <v>73</v>
      </c>
      <c r="R283" s="21" t="s">
        <v>74</v>
      </c>
      <c r="S283" s="35">
        <v>9</v>
      </c>
      <c r="T283" s="22">
        <v>0</v>
      </c>
      <c r="U283" s="20" t="s">
        <v>62</v>
      </c>
      <c r="V283" s="20">
        <v>45768</v>
      </c>
      <c r="W283" s="21">
        <v>4</v>
      </c>
      <c r="X283" s="20">
        <v>45775</v>
      </c>
      <c r="Z283" s="48">
        <v>4</v>
      </c>
      <c r="AA283">
        <v>2025</v>
      </c>
      <c r="AB283" s="45">
        <v>1274175</v>
      </c>
      <c r="AC283" s="45">
        <v>0</v>
      </c>
      <c r="AI283" s="10"/>
      <c r="AK283" s="10"/>
    </row>
    <row r="284" spans="1:37">
      <c r="A284" t="s">
        <v>45</v>
      </c>
      <c r="B284" t="s">
        <v>46</v>
      </c>
      <c r="C284" t="s">
        <v>47</v>
      </c>
      <c r="D284" t="s">
        <v>230</v>
      </c>
      <c r="E284" t="s">
        <v>49</v>
      </c>
      <c r="F284" t="s">
        <v>72</v>
      </c>
      <c r="G284" t="s">
        <v>51</v>
      </c>
      <c r="H284" s="20" t="s">
        <v>52</v>
      </c>
      <c r="I284" t="s">
        <v>53</v>
      </c>
      <c r="J284" t="s">
        <v>54</v>
      </c>
      <c r="K284">
        <v>1</v>
      </c>
      <c r="L284" t="s">
        <v>55</v>
      </c>
      <c r="M284" t="s">
        <v>56</v>
      </c>
      <c r="N284" t="s">
        <v>57</v>
      </c>
      <c r="O284" s="21" t="s">
        <v>58</v>
      </c>
      <c r="P284" s="21" t="s">
        <v>59</v>
      </c>
      <c r="Q284" s="20" t="s">
        <v>125</v>
      </c>
      <c r="R284" s="21" t="s">
        <v>126</v>
      </c>
      <c r="S284" s="35">
        <v>2</v>
      </c>
      <c r="T284" s="22">
        <v>2</v>
      </c>
      <c r="U284" s="20" t="s">
        <v>62</v>
      </c>
      <c r="V284" s="20">
        <v>45768</v>
      </c>
      <c r="W284" s="21">
        <v>4</v>
      </c>
      <c r="X284" s="20">
        <v>45775</v>
      </c>
      <c r="Y284" s="20">
        <v>45776</v>
      </c>
      <c r="Z284" s="48">
        <v>4</v>
      </c>
      <c r="AA284">
        <v>2025</v>
      </c>
      <c r="AB284" s="45">
        <v>223200</v>
      </c>
      <c r="AC284" s="45">
        <v>223200</v>
      </c>
      <c r="AI284" s="10"/>
      <c r="AK284" s="10"/>
    </row>
    <row r="285" spans="1:37">
      <c r="A285" t="s">
        <v>45</v>
      </c>
      <c r="B285" t="s">
        <v>46</v>
      </c>
      <c r="C285" t="s">
        <v>47</v>
      </c>
      <c r="D285" t="s">
        <v>237</v>
      </c>
      <c r="E285" t="s">
        <v>49</v>
      </c>
      <c r="F285" t="s">
        <v>77</v>
      </c>
      <c r="G285" t="s">
        <v>51</v>
      </c>
      <c r="H285" s="20" t="s">
        <v>52</v>
      </c>
      <c r="I285" t="s">
        <v>53</v>
      </c>
      <c r="J285" t="s">
        <v>54</v>
      </c>
      <c r="K285">
        <v>1</v>
      </c>
      <c r="L285" t="s">
        <v>55</v>
      </c>
      <c r="M285" t="s">
        <v>56</v>
      </c>
      <c r="N285" t="s">
        <v>57</v>
      </c>
      <c r="O285" s="21" t="s">
        <v>58</v>
      </c>
      <c r="P285" s="21" t="s">
        <v>59</v>
      </c>
      <c r="Q285" s="20" t="s">
        <v>112</v>
      </c>
      <c r="R285" s="21" t="s">
        <v>113</v>
      </c>
      <c r="S285" s="35">
        <v>1</v>
      </c>
      <c r="T285" s="22">
        <v>1</v>
      </c>
      <c r="U285" s="20" t="s">
        <v>110</v>
      </c>
      <c r="V285" s="20">
        <v>45776</v>
      </c>
      <c r="W285" s="21">
        <v>4</v>
      </c>
      <c r="X285" s="20">
        <v>45784</v>
      </c>
      <c r="Y285" s="20">
        <v>45784</v>
      </c>
      <c r="Z285" s="48">
        <v>5</v>
      </c>
      <c r="AA285">
        <v>2025</v>
      </c>
      <c r="AB285" s="45">
        <v>150444</v>
      </c>
      <c r="AC285" s="45">
        <v>150444</v>
      </c>
      <c r="AI285" s="10"/>
      <c r="AK285" s="10"/>
    </row>
    <row r="286" spans="1:37">
      <c r="A286" t="s">
        <v>45</v>
      </c>
      <c r="B286" t="s">
        <v>46</v>
      </c>
      <c r="C286" t="s">
        <v>47</v>
      </c>
      <c r="D286" t="s">
        <v>237</v>
      </c>
      <c r="E286" t="s">
        <v>49</v>
      </c>
      <c r="F286" t="s">
        <v>111</v>
      </c>
      <c r="G286" t="s">
        <v>51</v>
      </c>
      <c r="H286" s="20" t="s">
        <v>52</v>
      </c>
      <c r="I286" t="s">
        <v>53</v>
      </c>
      <c r="J286" t="s">
        <v>54</v>
      </c>
      <c r="K286">
        <v>1</v>
      </c>
      <c r="L286" t="s">
        <v>55</v>
      </c>
      <c r="M286" t="s">
        <v>56</v>
      </c>
      <c r="N286" t="s">
        <v>57</v>
      </c>
      <c r="O286" s="21" t="s">
        <v>58</v>
      </c>
      <c r="P286" s="21" t="s">
        <v>59</v>
      </c>
      <c r="Q286" s="20" t="s">
        <v>87</v>
      </c>
      <c r="R286" s="21" t="s">
        <v>88</v>
      </c>
      <c r="S286" s="35">
        <v>82</v>
      </c>
      <c r="T286" s="22">
        <v>82</v>
      </c>
      <c r="U286" s="20" t="s">
        <v>62</v>
      </c>
      <c r="V286" s="20">
        <v>45776</v>
      </c>
      <c r="W286" s="21">
        <v>4</v>
      </c>
      <c r="X286" s="20">
        <v>45784</v>
      </c>
      <c r="Y286" s="20">
        <v>45784</v>
      </c>
      <c r="Z286" s="48">
        <v>5</v>
      </c>
      <c r="AA286">
        <v>2025</v>
      </c>
      <c r="AB286" s="45">
        <v>6843917</v>
      </c>
      <c r="AC286" s="45">
        <v>6843917</v>
      </c>
      <c r="AI286" s="10"/>
      <c r="AK286" s="10"/>
    </row>
    <row r="287" spans="1:37">
      <c r="A287" t="s">
        <v>45</v>
      </c>
      <c r="B287" t="s">
        <v>46</v>
      </c>
      <c r="C287" t="s">
        <v>47</v>
      </c>
      <c r="D287" t="s">
        <v>238</v>
      </c>
      <c r="E287" t="s">
        <v>96</v>
      </c>
      <c r="F287" t="s">
        <v>77</v>
      </c>
      <c r="G287" t="s">
        <v>51</v>
      </c>
      <c r="H287" s="20" t="s">
        <v>52</v>
      </c>
      <c r="I287" t="s">
        <v>53</v>
      </c>
      <c r="J287" t="s">
        <v>54</v>
      </c>
      <c r="K287">
        <v>1</v>
      </c>
      <c r="L287" t="s">
        <v>55</v>
      </c>
      <c r="M287" t="s">
        <v>97</v>
      </c>
      <c r="N287" t="s">
        <v>98</v>
      </c>
      <c r="O287" s="21" t="s">
        <v>99</v>
      </c>
      <c r="P287" s="21" t="s">
        <v>100</v>
      </c>
      <c r="Q287" s="20" t="s">
        <v>101</v>
      </c>
      <c r="R287" s="21" t="s">
        <v>102</v>
      </c>
      <c r="S287" s="35">
        <v>4</v>
      </c>
      <c r="T287" s="22">
        <v>4</v>
      </c>
      <c r="U287" s="20" t="s">
        <v>103</v>
      </c>
      <c r="V287" s="20">
        <v>45796</v>
      </c>
      <c r="W287" s="21">
        <v>5</v>
      </c>
      <c r="X287" s="20">
        <v>45804</v>
      </c>
      <c r="Y287" s="20">
        <v>45803</v>
      </c>
      <c r="Z287" s="48">
        <v>5</v>
      </c>
      <c r="AA287">
        <v>2025</v>
      </c>
      <c r="AB287" s="45">
        <v>1296000</v>
      </c>
      <c r="AC287" s="45">
        <v>1296000</v>
      </c>
      <c r="AI287" s="10"/>
      <c r="AK287" s="10"/>
    </row>
    <row r="288" spans="1:37">
      <c r="A288" t="s">
        <v>45</v>
      </c>
      <c r="B288" t="s">
        <v>46</v>
      </c>
      <c r="C288" t="s">
        <v>47</v>
      </c>
      <c r="D288" t="s">
        <v>238</v>
      </c>
      <c r="E288" t="s">
        <v>96</v>
      </c>
      <c r="F288" t="s">
        <v>104</v>
      </c>
      <c r="G288" t="s">
        <v>51</v>
      </c>
      <c r="H288" s="20" t="s">
        <v>52</v>
      </c>
      <c r="I288" t="s">
        <v>53</v>
      </c>
      <c r="J288" t="s">
        <v>54</v>
      </c>
      <c r="K288">
        <v>1</v>
      </c>
      <c r="L288" t="s">
        <v>55</v>
      </c>
      <c r="M288" t="s">
        <v>97</v>
      </c>
      <c r="N288" t="s">
        <v>98</v>
      </c>
      <c r="O288" s="21" t="s">
        <v>99</v>
      </c>
      <c r="P288" s="21" t="s">
        <v>100</v>
      </c>
      <c r="Q288" s="20" t="s">
        <v>101</v>
      </c>
      <c r="R288" s="21" t="s">
        <v>102</v>
      </c>
      <c r="S288" s="35">
        <v>1</v>
      </c>
      <c r="T288" s="22">
        <v>0</v>
      </c>
      <c r="U288" s="20" t="s">
        <v>103</v>
      </c>
      <c r="V288" s="20">
        <v>45796</v>
      </c>
      <c r="W288" s="21">
        <v>5</v>
      </c>
      <c r="X288" s="20">
        <v>45804</v>
      </c>
      <c r="Z288" s="48">
        <v>5</v>
      </c>
      <c r="AA288">
        <v>2025</v>
      </c>
      <c r="AB288" s="45">
        <v>0</v>
      </c>
      <c r="AC288" s="45">
        <v>0</v>
      </c>
      <c r="AI288" s="10"/>
      <c r="AK288" s="10"/>
    </row>
    <row r="289" spans="1:37">
      <c r="A289" t="s">
        <v>45</v>
      </c>
      <c r="B289" t="s">
        <v>46</v>
      </c>
      <c r="C289" t="s">
        <v>47</v>
      </c>
      <c r="D289" t="s">
        <v>238</v>
      </c>
      <c r="E289" t="s">
        <v>96</v>
      </c>
      <c r="F289" t="s">
        <v>105</v>
      </c>
      <c r="G289" t="s">
        <v>51</v>
      </c>
      <c r="H289" s="20" t="s">
        <v>52</v>
      </c>
      <c r="I289" t="s">
        <v>53</v>
      </c>
      <c r="J289" t="s">
        <v>54</v>
      </c>
      <c r="K289">
        <v>1</v>
      </c>
      <c r="L289" t="s">
        <v>55</v>
      </c>
      <c r="M289" t="s">
        <v>97</v>
      </c>
      <c r="N289" t="s">
        <v>98</v>
      </c>
      <c r="O289" s="21" t="s">
        <v>99</v>
      </c>
      <c r="P289" s="21" t="s">
        <v>100</v>
      </c>
      <c r="Q289" s="20" t="s">
        <v>101</v>
      </c>
      <c r="R289" s="21" t="s">
        <v>102</v>
      </c>
      <c r="S289" s="35">
        <v>1</v>
      </c>
      <c r="T289" s="22">
        <v>0</v>
      </c>
      <c r="U289" s="20" t="s">
        <v>103</v>
      </c>
      <c r="V289" s="20">
        <v>45796</v>
      </c>
      <c r="W289" s="21">
        <v>5</v>
      </c>
      <c r="X289" s="20">
        <v>45804</v>
      </c>
      <c r="Z289" s="48">
        <v>5</v>
      </c>
      <c r="AA289">
        <v>2025</v>
      </c>
      <c r="AB289" s="45">
        <v>0</v>
      </c>
      <c r="AC289" s="45">
        <v>0</v>
      </c>
      <c r="AI289" s="10"/>
      <c r="AK289" s="10"/>
    </row>
    <row r="290" spans="1:37">
      <c r="A290" t="s">
        <v>45</v>
      </c>
      <c r="B290" t="s">
        <v>46</v>
      </c>
      <c r="C290" t="s">
        <v>47</v>
      </c>
      <c r="D290" t="s">
        <v>238</v>
      </c>
      <c r="E290" t="s">
        <v>96</v>
      </c>
      <c r="F290" t="s">
        <v>106</v>
      </c>
      <c r="G290" t="s">
        <v>51</v>
      </c>
      <c r="H290" s="20" t="s">
        <v>52</v>
      </c>
      <c r="I290" t="s">
        <v>53</v>
      </c>
      <c r="J290" t="s">
        <v>54</v>
      </c>
      <c r="K290">
        <v>1</v>
      </c>
      <c r="L290" t="s">
        <v>55</v>
      </c>
      <c r="M290" t="s">
        <v>97</v>
      </c>
      <c r="N290" t="s">
        <v>98</v>
      </c>
      <c r="O290" s="21" t="s">
        <v>99</v>
      </c>
      <c r="P290" s="21" t="s">
        <v>100</v>
      </c>
      <c r="Q290" s="20" t="s">
        <v>101</v>
      </c>
      <c r="R290" s="21" t="s">
        <v>102</v>
      </c>
      <c r="S290" s="35">
        <v>1</v>
      </c>
      <c r="T290" s="22">
        <v>0</v>
      </c>
      <c r="U290" s="20" t="s">
        <v>103</v>
      </c>
      <c r="V290" s="20">
        <v>45796</v>
      </c>
      <c r="W290" s="21">
        <v>5</v>
      </c>
      <c r="X290" s="20">
        <v>45804</v>
      </c>
      <c r="Z290" s="48">
        <v>5</v>
      </c>
      <c r="AA290">
        <v>2025</v>
      </c>
      <c r="AB290" s="45">
        <v>0</v>
      </c>
      <c r="AC290" s="45">
        <v>0</v>
      </c>
      <c r="AI290" s="10"/>
      <c r="AK290" s="10"/>
    </row>
    <row r="291" spans="1:37">
      <c r="A291" t="s">
        <v>45</v>
      </c>
      <c r="B291" t="s">
        <v>46</v>
      </c>
      <c r="C291" t="s">
        <v>47</v>
      </c>
      <c r="D291" t="s">
        <v>239</v>
      </c>
      <c r="E291" t="s">
        <v>49</v>
      </c>
      <c r="F291" t="s">
        <v>66</v>
      </c>
      <c r="G291" t="s">
        <v>51</v>
      </c>
      <c r="H291" s="20" t="s">
        <v>52</v>
      </c>
      <c r="I291" t="s">
        <v>53</v>
      </c>
      <c r="J291" t="s">
        <v>54</v>
      </c>
      <c r="K291">
        <v>1</v>
      </c>
      <c r="L291" t="s">
        <v>55</v>
      </c>
      <c r="M291" t="s">
        <v>56</v>
      </c>
      <c r="N291" t="s">
        <v>57</v>
      </c>
      <c r="O291" s="21" t="s">
        <v>58</v>
      </c>
      <c r="P291" s="21" t="s">
        <v>59</v>
      </c>
      <c r="Q291" s="20" t="s">
        <v>73</v>
      </c>
      <c r="R291" s="21" t="s">
        <v>74</v>
      </c>
      <c r="S291" s="35">
        <v>2</v>
      </c>
      <c r="T291" s="22">
        <v>2</v>
      </c>
      <c r="U291" s="20" t="s">
        <v>62</v>
      </c>
      <c r="V291" s="20">
        <v>45789</v>
      </c>
      <c r="W291" s="21">
        <v>5</v>
      </c>
      <c r="X291" s="20">
        <v>45796</v>
      </c>
      <c r="Y291" s="20">
        <v>45796</v>
      </c>
      <c r="Z291" s="48">
        <v>5</v>
      </c>
      <c r="AA291">
        <v>2025</v>
      </c>
      <c r="AB291" s="45">
        <v>283150</v>
      </c>
      <c r="AC291" s="45">
        <v>283150</v>
      </c>
      <c r="AI291" s="10"/>
      <c r="AK291" s="10"/>
    </row>
    <row r="292" spans="1:37">
      <c r="A292" t="s">
        <v>45</v>
      </c>
      <c r="B292" t="s">
        <v>46</v>
      </c>
      <c r="C292" t="s">
        <v>47</v>
      </c>
      <c r="D292" t="s">
        <v>240</v>
      </c>
      <c r="E292" t="s">
        <v>76</v>
      </c>
      <c r="F292" t="s">
        <v>92</v>
      </c>
      <c r="G292" t="s">
        <v>78</v>
      </c>
      <c r="H292" s="20" t="s">
        <v>52</v>
      </c>
      <c r="I292" t="s">
        <v>53</v>
      </c>
      <c r="J292" t="s">
        <v>135</v>
      </c>
      <c r="K292">
        <v>1</v>
      </c>
      <c r="L292" t="s">
        <v>81</v>
      </c>
      <c r="M292" t="s">
        <v>56</v>
      </c>
      <c r="N292" t="s">
        <v>57</v>
      </c>
      <c r="O292" s="21" t="s">
        <v>82</v>
      </c>
      <c r="P292" s="21" t="s">
        <v>59</v>
      </c>
      <c r="Q292" s="20" t="s">
        <v>241</v>
      </c>
      <c r="R292" s="21" t="s">
        <v>242</v>
      </c>
      <c r="S292" s="35">
        <v>144</v>
      </c>
      <c r="T292" s="22">
        <v>144</v>
      </c>
      <c r="U292" s="20" t="s">
        <v>85</v>
      </c>
      <c r="V292" s="20">
        <v>45775</v>
      </c>
      <c r="W292" s="21">
        <v>4</v>
      </c>
      <c r="X292" s="20">
        <v>45775</v>
      </c>
      <c r="Y292" s="20">
        <v>45800</v>
      </c>
      <c r="Z292" s="48">
        <v>5</v>
      </c>
      <c r="AA292">
        <v>2025</v>
      </c>
      <c r="AB292" s="45">
        <v>239040</v>
      </c>
      <c r="AC292" s="45">
        <v>239040</v>
      </c>
      <c r="AI292" s="10"/>
      <c r="AK292" s="10"/>
    </row>
    <row r="293" spans="1:37">
      <c r="A293" t="s">
        <v>45</v>
      </c>
      <c r="B293" t="s">
        <v>46</v>
      </c>
      <c r="C293" t="s">
        <v>47</v>
      </c>
      <c r="D293" t="s">
        <v>243</v>
      </c>
      <c r="E293" t="s">
        <v>49</v>
      </c>
      <c r="F293" t="s">
        <v>89</v>
      </c>
      <c r="G293" t="s">
        <v>51</v>
      </c>
      <c r="H293" s="20" t="s">
        <v>52</v>
      </c>
      <c r="I293" t="s">
        <v>53</v>
      </c>
      <c r="J293" t="s">
        <v>54</v>
      </c>
      <c r="K293">
        <v>1</v>
      </c>
      <c r="L293" t="s">
        <v>55</v>
      </c>
      <c r="M293" t="s">
        <v>56</v>
      </c>
      <c r="N293" t="s">
        <v>57</v>
      </c>
      <c r="O293" s="21" t="s">
        <v>58</v>
      </c>
      <c r="P293" s="21" t="s">
        <v>59</v>
      </c>
      <c r="Q293" s="20" t="s">
        <v>90</v>
      </c>
      <c r="R293" s="21" t="s">
        <v>91</v>
      </c>
      <c r="S293" s="35">
        <v>28</v>
      </c>
      <c r="T293" s="22">
        <v>28</v>
      </c>
      <c r="U293" s="20" t="s">
        <v>62</v>
      </c>
      <c r="V293" s="20">
        <v>45796</v>
      </c>
      <c r="W293" s="21">
        <v>5</v>
      </c>
      <c r="X293" s="20">
        <v>45804</v>
      </c>
      <c r="Y293" s="20">
        <v>45800</v>
      </c>
      <c r="Z293" s="48">
        <v>5</v>
      </c>
      <c r="AA293">
        <v>2025</v>
      </c>
      <c r="AB293" s="45">
        <v>1848914</v>
      </c>
      <c r="AC293" s="45">
        <v>1848914</v>
      </c>
      <c r="AI293" s="10"/>
      <c r="AK293" s="10"/>
    </row>
    <row r="294" spans="1:37">
      <c r="A294" t="s">
        <v>45</v>
      </c>
      <c r="B294" t="s">
        <v>46</v>
      </c>
      <c r="C294" t="s">
        <v>47</v>
      </c>
      <c r="D294" t="s">
        <v>243</v>
      </c>
      <c r="E294" t="s">
        <v>49</v>
      </c>
      <c r="F294" t="s">
        <v>92</v>
      </c>
      <c r="G294" t="s">
        <v>51</v>
      </c>
      <c r="H294" s="20" t="s">
        <v>52</v>
      </c>
      <c r="I294" t="s">
        <v>53</v>
      </c>
      <c r="J294" t="s">
        <v>54</v>
      </c>
      <c r="K294">
        <v>1</v>
      </c>
      <c r="L294" t="s">
        <v>55</v>
      </c>
      <c r="M294" t="s">
        <v>56</v>
      </c>
      <c r="N294" t="s">
        <v>57</v>
      </c>
      <c r="O294" s="21" t="s">
        <v>58</v>
      </c>
      <c r="P294" s="21" t="s">
        <v>59</v>
      </c>
      <c r="Q294" s="20" t="s">
        <v>93</v>
      </c>
      <c r="R294" s="21" t="s">
        <v>94</v>
      </c>
      <c r="S294" s="35">
        <v>6</v>
      </c>
      <c r="T294" s="22">
        <v>6</v>
      </c>
      <c r="U294" s="20" t="s">
        <v>62</v>
      </c>
      <c r="V294" s="20">
        <v>45796</v>
      </c>
      <c r="W294" s="21">
        <v>5</v>
      </c>
      <c r="X294" s="20">
        <v>45804</v>
      </c>
      <c r="Y294" s="20">
        <v>45800</v>
      </c>
      <c r="Z294" s="48">
        <v>5</v>
      </c>
      <c r="AA294">
        <v>2025</v>
      </c>
      <c r="AB294" s="45">
        <v>514368</v>
      </c>
      <c r="AC294" s="45">
        <v>514368</v>
      </c>
      <c r="AI294" s="10"/>
      <c r="AK294" s="10"/>
    </row>
    <row r="295" spans="1:37">
      <c r="A295" t="s">
        <v>45</v>
      </c>
      <c r="B295" t="s">
        <v>46</v>
      </c>
      <c r="C295" t="s">
        <v>47</v>
      </c>
      <c r="D295" t="s">
        <v>243</v>
      </c>
      <c r="E295" t="s">
        <v>49</v>
      </c>
      <c r="F295" t="s">
        <v>50</v>
      </c>
      <c r="G295" t="s">
        <v>51</v>
      </c>
      <c r="H295" s="20" t="s">
        <v>52</v>
      </c>
      <c r="I295" t="s">
        <v>53</v>
      </c>
      <c r="J295" t="s">
        <v>54</v>
      </c>
      <c r="K295">
        <v>1</v>
      </c>
      <c r="L295" t="s">
        <v>55</v>
      </c>
      <c r="M295" t="s">
        <v>56</v>
      </c>
      <c r="N295" t="s">
        <v>57</v>
      </c>
      <c r="O295" s="21" t="s">
        <v>58</v>
      </c>
      <c r="P295" s="21" t="s">
        <v>59</v>
      </c>
      <c r="Q295" s="20" t="s">
        <v>60</v>
      </c>
      <c r="R295" s="21" t="s">
        <v>61</v>
      </c>
      <c r="S295" s="35">
        <v>20</v>
      </c>
      <c r="T295" s="22">
        <v>20</v>
      </c>
      <c r="U295" s="20" t="s">
        <v>62</v>
      </c>
      <c r="V295" s="20">
        <v>45796</v>
      </c>
      <c r="W295" s="21">
        <v>5</v>
      </c>
      <c r="X295" s="20">
        <v>45804</v>
      </c>
      <c r="Y295" s="20">
        <v>45800</v>
      </c>
      <c r="Z295" s="48">
        <v>5</v>
      </c>
      <c r="AA295">
        <v>2025</v>
      </c>
      <c r="AB295" s="45">
        <v>1182413</v>
      </c>
      <c r="AC295" s="45">
        <v>1182413</v>
      </c>
      <c r="AI295" s="10"/>
      <c r="AK295" s="10"/>
    </row>
    <row r="296" spans="1:37">
      <c r="A296" t="s">
        <v>45</v>
      </c>
      <c r="B296" t="s">
        <v>46</v>
      </c>
      <c r="C296" t="s">
        <v>47</v>
      </c>
      <c r="D296" t="s">
        <v>243</v>
      </c>
      <c r="E296" t="s">
        <v>49</v>
      </c>
      <c r="F296" t="s">
        <v>63</v>
      </c>
      <c r="G296" t="s">
        <v>51</v>
      </c>
      <c r="H296" s="20" t="s">
        <v>52</v>
      </c>
      <c r="I296" t="s">
        <v>53</v>
      </c>
      <c r="J296" t="s">
        <v>54</v>
      </c>
      <c r="K296">
        <v>1</v>
      </c>
      <c r="L296" t="s">
        <v>55</v>
      </c>
      <c r="M296" t="s">
        <v>56</v>
      </c>
      <c r="N296" t="s">
        <v>57</v>
      </c>
      <c r="O296" s="21" t="s">
        <v>58</v>
      </c>
      <c r="P296" s="21" t="s">
        <v>59</v>
      </c>
      <c r="Q296" s="20" t="s">
        <v>64</v>
      </c>
      <c r="R296" s="21" t="s">
        <v>65</v>
      </c>
      <c r="S296" s="35">
        <v>3</v>
      </c>
      <c r="T296" s="22">
        <v>3</v>
      </c>
      <c r="U296" s="20" t="s">
        <v>62</v>
      </c>
      <c r="V296" s="20">
        <v>45796</v>
      </c>
      <c r="W296" s="21">
        <v>5</v>
      </c>
      <c r="X296" s="20">
        <v>45804</v>
      </c>
      <c r="Y296" s="20">
        <v>45800</v>
      </c>
      <c r="Z296" s="48">
        <v>5</v>
      </c>
      <c r="AA296">
        <v>2025</v>
      </c>
      <c r="AB296" s="45">
        <v>183888</v>
      </c>
      <c r="AC296" s="45">
        <v>183888</v>
      </c>
      <c r="AI296" s="10"/>
      <c r="AK296" s="10"/>
    </row>
    <row r="297" spans="1:37">
      <c r="A297" t="s">
        <v>45</v>
      </c>
      <c r="B297" t="s">
        <v>46</v>
      </c>
      <c r="C297" t="s">
        <v>47</v>
      </c>
      <c r="D297" t="s">
        <v>244</v>
      </c>
      <c r="E297" t="s">
        <v>76</v>
      </c>
      <c r="F297" t="s">
        <v>77</v>
      </c>
      <c r="G297" t="s">
        <v>78</v>
      </c>
      <c r="H297" s="20" t="s">
        <v>52</v>
      </c>
      <c r="I297" t="s">
        <v>53</v>
      </c>
      <c r="J297" t="s">
        <v>245</v>
      </c>
      <c r="K297">
        <v>1</v>
      </c>
      <c r="L297" t="s">
        <v>81</v>
      </c>
      <c r="M297" t="s">
        <v>56</v>
      </c>
      <c r="N297" t="s">
        <v>57</v>
      </c>
      <c r="O297" s="21" t="s">
        <v>82</v>
      </c>
      <c r="P297" s="21" t="s">
        <v>246</v>
      </c>
      <c r="Q297" s="20" t="s">
        <v>247</v>
      </c>
      <c r="R297" s="21" t="s">
        <v>248</v>
      </c>
      <c r="S297" s="35">
        <v>2800</v>
      </c>
      <c r="T297" s="22">
        <v>2800</v>
      </c>
      <c r="U297" s="20" t="s">
        <v>85</v>
      </c>
      <c r="V297" s="20">
        <v>45803</v>
      </c>
      <c r="W297" s="21">
        <v>5</v>
      </c>
      <c r="X297" s="20">
        <v>45804</v>
      </c>
      <c r="Y297" s="20">
        <v>45805</v>
      </c>
      <c r="Z297" s="48">
        <v>5</v>
      </c>
      <c r="AA297">
        <v>2025</v>
      </c>
      <c r="AB297" s="45">
        <v>4340000</v>
      </c>
      <c r="AC297" s="45">
        <v>4340000</v>
      </c>
      <c r="AI297" s="10"/>
      <c r="AK297" s="10"/>
    </row>
    <row r="298" spans="1:37">
      <c r="A298" t="s">
        <v>45</v>
      </c>
      <c r="B298" t="s">
        <v>46</v>
      </c>
      <c r="C298" t="s">
        <v>47</v>
      </c>
      <c r="D298" t="s">
        <v>243</v>
      </c>
      <c r="E298" t="s">
        <v>49</v>
      </c>
      <c r="F298" t="s">
        <v>86</v>
      </c>
      <c r="G298" t="s">
        <v>51</v>
      </c>
      <c r="H298" s="20" t="s">
        <v>52</v>
      </c>
      <c r="I298" t="s">
        <v>53</v>
      </c>
      <c r="J298" t="s">
        <v>54</v>
      </c>
      <c r="K298">
        <v>1</v>
      </c>
      <c r="L298" t="s">
        <v>55</v>
      </c>
      <c r="M298" t="s">
        <v>56</v>
      </c>
      <c r="N298" t="s">
        <v>57</v>
      </c>
      <c r="O298" s="21" t="s">
        <v>58</v>
      </c>
      <c r="P298" s="21" t="s">
        <v>59</v>
      </c>
      <c r="Q298" s="20" t="s">
        <v>87</v>
      </c>
      <c r="R298" s="21" t="s">
        <v>88</v>
      </c>
      <c r="S298" s="35">
        <v>20</v>
      </c>
      <c r="T298" s="22">
        <v>20</v>
      </c>
      <c r="U298" s="20" t="s">
        <v>62</v>
      </c>
      <c r="V298" s="20">
        <v>45796</v>
      </c>
      <c r="W298" s="21">
        <v>5</v>
      </c>
      <c r="X298" s="20">
        <v>45804</v>
      </c>
      <c r="Y298" s="20">
        <v>45800</v>
      </c>
      <c r="Z298" s="48">
        <v>5</v>
      </c>
      <c r="AA298">
        <v>2025</v>
      </c>
      <c r="AB298" s="45">
        <v>1669248</v>
      </c>
      <c r="AC298" s="45">
        <v>1669248</v>
      </c>
      <c r="AI298" s="10"/>
      <c r="AK298" s="10"/>
    </row>
    <row r="299" spans="1:37">
      <c r="A299" t="s">
        <v>45</v>
      </c>
      <c r="B299" t="s">
        <v>46</v>
      </c>
      <c r="C299" t="s">
        <v>47</v>
      </c>
      <c r="D299" t="s">
        <v>249</v>
      </c>
      <c r="E299" t="s">
        <v>76</v>
      </c>
      <c r="F299" t="s">
        <v>77</v>
      </c>
      <c r="G299" t="s">
        <v>78</v>
      </c>
      <c r="H299" s="20" t="s">
        <v>52</v>
      </c>
      <c r="I299" t="s">
        <v>53</v>
      </c>
      <c r="J299" t="s">
        <v>250</v>
      </c>
      <c r="K299">
        <v>1</v>
      </c>
      <c r="L299" t="s">
        <v>81</v>
      </c>
      <c r="M299" t="s">
        <v>56</v>
      </c>
      <c r="N299" t="s">
        <v>57</v>
      </c>
      <c r="O299" s="21" t="s">
        <v>82</v>
      </c>
      <c r="P299" s="21" t="s">
        <v>59</v>
      </c>
      <c r="Q299" s="20" t="s">
        <v>159</v>
      </c>
      <c r="R299" s="21" t="s">
        <v>160</v>
      </c>
      <c r="S299" s="35">
        <v>2070</v>
      </c>
      <c r="T299" s="22">
        <v>2070</v>
      </c>
      <c r="U299" s="20" t="s">
        <v>161</v>
      </c>
      <c r="V299" s="20">
        <v>45805</v>
      </c>
      <c r="W299" s="21">
        <v>5</v>
      </c>
      <c r="X299" s="20">
        <v>45805</v>
      </c>
      <c r="Y299" s="20">
        <v>45807</v>
      </c>
      <c r="Z299" s="48">
        <v>5</v>
      </c>
      <c r="AA299">
        <v>2025</v>
      </c>
      <c r="AB299" s="45">
        <v>825930</v>
      </c>
      <c r="AC299" s="45">
        <v>825930</v>
      </c>
      <c r="AI299" s="10"/>
      <c r="AK299" s="10"/>
    </row>
    <row r="300" spans="1:37">
      <c r="A300" t="s">
        <v>45</v>
      </c>
      <c r="B300" t="s">
        <v>46</v>
      </c>
      <c r="C300" t="s">
        <v>47</v>
      </c>
      <c r="D300" t="s">
        <v>251</v>
      </c>
      <c r="E300" t="s">
        <v>76</v>
      </c>
      <c r="F300" t="s">
        <v>77</v>
      </c>
      <c r="G300" t="s">
        <v>78</v>
      </c>
      <c r="H300" s="20" t="s">
        <v>52</v>
      </c>
      <c r="I300" t="s">
        <v>53</v>
      </c>
      <c r="J300" t="s">
        <v>252</v>
      </c>
      <c r="K300">
        <v>1</v>
      </c>
      <c r="L300" t="s">
        <v>81</v>
      </c>
      <c r="M300" t="s">
        <v>56</v>
      </c>
      <c r="N300" t="s">
        <v>57</v>
      </c>
      <c r="O300" s="21" t="s">
        <v>82</v>
      </c>
      <c r="P300" s="21" t="s">
        <v>59</v>
      </c>
      <c r="Q300" s="20" t="s">
        <v>200</v>
      </c>
      <c r="R300" s="21" t="s">
        <v>201</v>
      </c>
      <c r="S300" s="35">
        <v>190</v>
      </c>
      <c r="T300" s="22">
        <v>190</v>
      </c>
      <c r="U300" s="20" t="s">
        <v>85</v>
      </c>
      <c r="V300" s="20">
        <v>45793</v>
      </c>
      <c r="W300" s="21">
        <v>5</v>
      </c>
      <c r="X300" s="20">
        <v>45793</v>
      </c>
      <c r="Y300" s="20">
        <v>45805</v>
      </c>
      <c r="Z300" s="48">
        <v>5</v>
      </c>
      <c r="AA300">
        <v>2025</v>
      </c>
      <c r="AB300" s="45">
        <v>185250</v>
      </c>
      <c r="AC300" s="45">
        <v>185250</v>
      </c>
      <c r="AI300" s="10"/>
      <c r="AK300" s="10"/>
    </row>
    <row r="301" spans="1:37">
      <c r="A301" t="s">
        <v>45</v>
      </c>
      <c r="B301" t="s">
        <v>46</v>
      </c>
      <c r="C301" t="s">
        <v>47</v>
      </c>
      <c r="D301" t="s">
        <v>243</v>
      </c>
      <c r="E301" t="s">
        <v>49</v>
      </c>
      <c r="F301" t="s">
        <v>66</v>
      </c>
      <c r="G301" t="s">
        <v>51</v>
      </c>
      <c r="H301" s="20" t="s">
        <v>52</v>
      </c>
      <c r="I301" t="s">
        <v>53</v>
      </c>
      <c r="J301" t="s">
        <v>54</v>
      </c>
      <c r="K301">
        <v>1</v>
      </c>
      <c r="L301" t="s">
        <v>55</v>
      </c>
      <c r="M301" t="s">
        <v>56</v>
      </c>
      <c r="N301" t="s">
        <v>57</v>
      </c>
      <c r="O301" s="21" t="s">
        <v>58</v>
      </c>
      <c r="P301" s="21" t="s">
        <v>59</v>
      </c>
      <c r="Q301" s="20" t="s">
        <v>67</v>
      </c>
      <c r="R301" s="21" t="s">
        <v>68</v>
      </c>
      <c r="S301" s="35">
        <v>8</v>
      </c>
      <c r="T301" s="22">
        <v>8</v>
      </c>
      <c r="U301" s="20" t="s">
        <v>62</v>
      </c>
      <c r="V301" s="20">
        <v>45796</v>
      </c>
      <c r="W301" s="21">
        <v>5</v>
      </c>
      <c r="X301" s="20">
        <v>45804</v>
      </c>
      <c r="Y301" s="20">
        <v>45800</v>
      </c>
      <c r="Z301" s="48">
        <v>5</v>
      </c>
      <c r="AA301">
        <v>2025</v>
      </c>
      <c r="AB301" s="45">
        <v>665027</v>
      </c>
      <c r="AC301" s="45">
        <v>665027</v>
      </c>
      <c r="AI301" s="10"/>
      <c r="AK301" s="10"/>
    </row>
    <row r="302" spans="1:37">
      <c r="A302" t="s">
        <v>45</v>
      </c>
      <c r="B302" t="s">
        <v>46</v>
      </c>
      <c r="C302" t="s">
        <v>47</v>
      </c>
      <c r="D302" t="s">
        <v>243</v>
      </c>
      <c r="E302" t="s">
        <v>49</v>
      </c>
      <c r="F302" t="s">
        <v>69</v>
      </c>
      <c r="G302" t="s">
        <v>51</v>
      </c>
      <c r="H302" s="20" t="s">
        <v>52</v>
      </c>
      <c r="I302" t="s">
        <v>53</v>
      </c>
      <c r="J302" t="s">
        <v>54</v>
      </c>
      <c r="K302">
        <v>1</v>
      </c>
      <c r="L302" t="s">
        <v>55</v>
      </c>
      <c r="M302" t="s">
        <v>56</v>
      </c>
      <c r="N302" t="s">
        <v>57</v>
      </c>
      <c r="O302" s="21" t="s">
        <v>58</v>
      </c>
      <c r="P302" s="21" t="s">
        <v>59</v>
      </c>
      <c r="Q302" s="20" t="s">
        <v>70</v>
      </c>
      <c r="R302" s="21" t="s">
        <v>71</v>
      </c>
      <c r="S302" s="35">
        <v>1</v>
      </c>
      <c r="T302" s="22">
        <v>1</v>
      </c>
      <c r="U302" s="20" t="s">
        <v>62</v>
      </c>
      <c r="V302" s="20">
        <v>45796</v>
      </c>
      <c r="W302" s="21">
        <v>5</v>
      </c>
      <c r="X302" s="20">
        <v>45804</v>
      </c>
      <c r="Y302" s="20">
        <v>45800</v>
      </c>
      <c r="Z302" s="48">
        <v>5</v>
      </c>
      <c r="AA302">
        <v>2025</v>
      </c>
      <c r="AB302" s="45">
        <v>144936</v>
      </c>
      <c r="AC302" s="45">
        <v>144936</v>
      </c>
      <c r="AI302" s="10"/>
      <c r="AK302" s="10"/>
    </row>
    <row r="303" spans="1:37">
      <c r="A303" t="s">
        <v>45</v>
      </c>
      <c r="B303" t="s">
        <v>46</v>
      </c>
      <c r="C303" t="s">
        <v>47</v>
      </c>
      <c r="D303" t="s">
        <v>243</v>
      </c>
      <c r="E303" t="s">
        <v>49</v>
      </c>
      <c r="F303" t="s">
        <v>72</v>
      </c>
      <c r="G303" t="s">
        <v>51</v>
      </c>
      <c r="H303" s="20" t="s">
        <v>52</v>
      </c>
      <c r="I303" t="s">
        <v>53</v>
      </c>
      <c r="J303" t="s">
        <v>54</v>
      </c>
      <c r="K303">
        <v>1</v>
      </c>
      <c r="L303" t="s">
        <v>55</v>
      </c>
      <c r="M303" t="s">
        <v>56</v>
      </c>
      <c r="N303" t="s">
        <v>57</v>
      </c>
      <c r="O303" s="21" t="s">
        <v>58</v>
      </c>
      <c r="P303" s="21" t="s">
        <v>59</v>
      </c>
      <c r="Q303" s="20" t="s">
        <v>73</v>
      </c>
      <c r="R303" s="21" t="s">
        <v>74</v>
      </c>
      <c r="S303" s="35">
        <v>6</v>
      </c>
      <c r="T303" s="22">
        <v>6</v>
      </c>
      <c r="U303" s="20" t="s">
        <v>62</v>
      </c>
      <c r="V303" s="20">
        <v>45796</v>
      </c>
      <c r="W303" s="21">
        <v>5</v>
      </c>
      <c r="X303" s="20">
        <v>45804</v>
      </c>
      <c r="Y303" s="20">
        <v>45800</v>
      </c>
      <c r="Z303" s="48">
        <v>5</v>
      </c>
      <c r="AA303">
        <v>2025</v>
      </c>
      <c r="AB303" s="45">
        <v>849450</v>
      </c>
      <c r="AC303" s="45">
        <v>849450</v>
      </c>
      <c r="AI303" s="10"/>
      <c r="AK303" s="10"/>
    </row>
    <row r="304" spans="1:37">
      <c r="A304" t="s">
        <v>45</v>
      </c>
      <c r="B304" t="s">
        <v>46</v>
      </c>
      <c r="C304" t="s">
        <v>47</v>
      </c>
      <c r="D304" t="s">
        <v>253</v>
      </c>
      <c r="E304" t="s">
        <v>76</v>
      </c>
      <c r="F304" t="s">
        <v>77</v>
      </c>
      <c r="G304" t="s">
        <v>78</v>
      </c>
      <c r="H304" s="20" t="s">
        <v>52</v>
      </c>
      <c r="I304" t="s">
        <v>53</v>
      </c>
      <c r="J304" t="s">
        <v>254</v>
      </c>
      <c r="K304">
        <v>1</v>
      </c>
      <c r="L304" t="s">
        <v>81</v>
      </c>
      <c r="M304" t="s">
        <v>56</v>
      </c>
      <c r="N304" t="s">
        <v>57</v>
      </c>
      <c r="O304" s="21" t="s">
        <v>82</v>
      </c>
      <c r="P304" s="21" t="s">
        <v>59</v>
      </c>
      <c r="Q304" s="20" t="s">
        <v>255</v>
      </c>
      <c r="R304" s="21" t="s">
        <v>256</v>
      </c>
      <c r="S304" s="35">
        <v>84</v>
      </c>
      <c r="T304" s="22">
        <v>84</v>
      </c>
      <c r="U304" s="20" t="s">
        <v>85</v>
      </c>
      <c r="V304" s="20">
        <v>45800</v>
      </c>
      <c r="W304" s="21">
        <v>5</v>
      </c>
      <c r="X304" s="20">
        <v>45800</v>
      </c>
      <c r="Y304" s="20">
        <v>45806</v>
      </c>
      <c r="Z304" s="48">
        <v>5</v>
      </c>
      <c r="AA304">
        <v>2025</v>
      </c>
      <c r="AB304" s="45">
        <v>1090572</v>
      </c>
      <c r="AC304" s="45">
        <v>1090572</v>
      </c>
      <c r="AI304" s="10"/>
      <c r="AK304" s="10"/>
    </row>
    <row r="305" spans="1:37">
      <c r="A305" t="s">
        <v>45</v>
      </c>
      <c r="B305" t="s">
        <v>46</v>
      </c>
      <c r="C305" t="s">
        <v>47</v>
      </c>
      <c r="D305" t="s">
        <v>238</v>
      </c>
      <c r="E305" t="s">
        <v>96</v>
      </c>
      <c r="F305" t="s">
        <v>107</v>
      </c>
      <c r="G305" t="s">
        <v>51</v>
      </c>
      <c r="H305" s="20" t="s">
        <v>52</v>
      </c>
      <c r="I305" t="s">
        <v>53</v>
      </c>
      <c r="J305" t="s">
        <v>54</v>
      </c>
      <c r="K305">
        <v>1</v>
      </c>
      <c r="L305" t="s">
        <v>55</v>
      </c>
      <c r="M305" t="s">
        <v>97</v>
      </c>
      <c r="N305" t="s">
        <v>98</v>
      </c>
      <c r="O305" s="21" t="s">
        <v>99</v>
      </c>
      <c r="P305" s="21" t="s">
        <v>100</v>
      </c>
      <c r="Q305" s="20" t="s">
        <v>101</v>
      </c>
      <c r="R305" s="21" t="s">
        <v>102</v>
      </c>
      <c r="S305" s="35">
        <v>1</v>
      </c>
      <c r="T305" s="22">
        <v>0</v>
      </c>
      <c r="U305" s="20" t="s">
        <v>103</v>
      </c>
      <c r="V305" s="20">
        <v>45796</v>
      </c>
      <c r="W305" s="21">
        <v>5</v>
      </c>
      <c r="X305" s="20">
        <v>45804</v>
      </c>
      <c r="Z305" s="48">
        <v>5</v>
      </c>
      <c r="AA305">
        <v>2025</v>
      </c>
      <c r="AB305" s="45">
        <v>0</v>
      </c>
      <c r="AC305" s="45">
        <v>0</v>
      </c>
      <c r="AI305" s="10"/>
      <c r="AK305" s="10"/>
    </row>
    <row r="306" spans="1:37">
      <c r="A306" t="s">
        <v>45</v>
      </c>
      <c r="B306" t="s">
        <v>46</v>
      </c>
      <c r="C306" t="s">
        <v>47</v>
      </c>
      <c r="D306" t="s">
        <v>243</v>
      </c>
      <c r="E306" t="s">
        <v>49</v>
      </c>
      <c r="F306" t="s">
        <v>77</v>
      </c>
      <c r="G306" t="s">
        <v>51</v>
      </c>
      <c r="H306" s="20" t="s">
        <v>52</v>
      </c>
      <c r="I306" t="s">
        <v>53</v>
      </c>
      <c r="J306" t="s">
        <v>54</v>
      </c>
      <c r="K306">
        <v>1</v>
      </c>
      <c r="L306" t="s">
        <v>55</v>
      </c>
      <c r="M306" t="s">
        <v>56</v>
      </c>
      <c r="N306" t="s">
        <v>57</v>
      </c>
      <c r="O306" s="21" t="s">
        <v>58</v>
      </c>
      <c r="P306" s="21" t="s">
        <v>59</v>
      </c>
      <c r="Q306" s="20" t="s">
        <v>108</v>
      </c>
      <c r="R306" s="21" t="s">
        <v>109</v>
      </c>
      <c r="S306" s="35">
        <v>1</v>
      </c>
      <c r="T306" s="22">
        <v>1</v>
      </c>
      <c r="U306" s="20" t="s">
        <v>110</v>
      </c>
      <c r="V306" s="20">
        <v>45796</v>
      </c>
      <c r="W306" s="21">
        <v>5</v>
      </c>
      <c r="X306" s="20">
        <v>45804</v>
      </c>
      <c r="Y306" s="20">
        <v>45800</v>
      </c>
      <c r="Z306" s="48">
        <v>5</v>
      </c>
      <c r="AA306">
        <v>2025</v>
      </c>
      <c r="AB306" s="45">
        <v>115052</v>
      </c>
      <c r="AC306" s="45">
        <v>115052</v>
      </c>
      <c r="AI306" s="10"/>
      <c r="AK306" s="10"/>
    </row>
    <row r="307" spans="1:37">
      <c r="A307" t="s">
        <v>45</v>
      </c>
      <c r="B307" t="s">
        <v>46</v>
      </c>
      <c r="C307" t="s">
        <v>47</v>
      </c>
      <c r="D307" t="s">
        <v>243</v>
      </c>
      <c r="E307" t="s">
        <v>49</v>
      </c>
      <c r="F307" t="s">
        <v>111</v>
      </c>
      <c r="G307" t="s">
        <v>51</v>
      </c>
      <c r="H307" s="20" t="s">
        <v>52</v>
      </c>
      <c r="I307" t="s">
        <v>53</v>
      </c>
      <c r="J307" t="s">
        <v>54</v>
      </c>
      <c r="K307">
        <v>1</v>
      </c>
      <c r="L307" t="s">
        <v>55</v>
      </c>
      <c r="M307" t="s">
        <v>56</v>
      </c>
      <c r="N307" t="s">
        <v>57</v>
      </c>
      <c r="O307" s="21" t="s">
        <v>58</v>
      </c>
      <c r="P307" s="21" t="s">
        <v>59</v>
      </c>
      <c r="Q307" s="20" t="s">
        <v>112</v>
      </c>
      <c r="R307" s="21" t="s">
        <v>113</v>
      </c>
      <c r="S307" s="35">
        <v>4</v>
      </c>
      <c r="T307" s="22">
        <v>4</v>
      </c>
      <c r="U307" s="20" t="s">
        <v>110</v>
      </c>
      <c r="V307" s="20">
        <v>45796</v>
      </c>
      <c r="W307" s="21">
        <v>5</v>
      </c>
      <c r="X307" s="20">
        <v>45804</v>
      </c>
      <c r="Y307" s="20">
        <v>45800</v>
      </c>
      <c r="Z307" s="48">
        <v>5</v>
      </c>
      <c r="AA307">
        <v>2025</v>
      </c>
      <c r="AB307" s="45">
        <v>601776</v>
      </c>
      <c r="AC307" s="45">
        <v>601776</v>
      </c>
      <c r="AI307" s="10"/>
      <c r="AK307" s="10"/>
    </row>
    <row r="308" spans="1:37">
      <c r="A308" t="s">
        <v>45</v>
      </c>
      <c r="B308" t="s">
        <v>46</v>
      </c>
      <c r="C308" t="s">
        <v>47</v>
      </c>
      <c r="D308" t="s">
        <v>257</v>
      </c>
      <c r="E308" t="s">
        <v>76</v>
      </c>
      <c r="F308" t="s">
        <v>77</v>
      </c>
      <c r="G308" t="s">
        <v>78</v>
      </c>
      <c r="H308" s="20" t="s">
        <v>52</v>
      </c>
      <c r="I308" t="s">
        <v>53</v>
      </c>
      <c r="J308" t="s">
        <v>150</v>
      </c>
      <c r="K308">
        <v>1</v>
      </c>
      <c r="L308" t="s">
        <v>81</v>
      </c>
      <c r="M308" t="s">
        <v>56</v>
      </c>
      <c r="N308" t="s">
        <v>57</v>
      </c>
      <c r="O308" s="21" t="s">
        <v>79</v>
      </c>
      <c r="P308" s="21" t="s">
        <v>59</v>
      </c>
      <c r="Q308" s="20" t="s">
        <v>156</v>
      </c>
      <c r="R308" s="21" t="s">
        <v>157</v>
      </c>
      <c r="S308" s="35">
        <v>85</v>
      </c>
      <c r="T308" s="22">
        <v>85</v>
      </c>
      <c r="U308" s="20" t="s">
        <v>85</v>
      </c>
      <c r="V308" s="20">
        <v>45799</v>
      </c>
      <c r="W308" s="21">
        <v>5</v>
      </c>
      <c r="X308" s="20">
        <v>45799</v>
      </c>
      <c r="Y308" s="20">
        <v>45806</v>
      </c>
      <c r="Z308" s="48">
        <v>5</v>
      </c>
      <c r="AA308">
        <v>2025</v>
      </c>
      <c r="AB308" s="45">
        <v>90950</v>
      </c>
      <c r="AC308" s="45">
        <v>90950</v>
      </c>
      <c r="AI308" s="10"/>
      <c r="AK308" s="10"/>
    </row>
    <row r="309" spans="1:37">
      <c r="A309" t="s">
        <v>45</v>
      </c>
      <c r="B309" t="s">
        <v>46</v>
      </c>
      <c r="C309" t="s">
        <v>47</v>
      </c>
      <c r="D309" t="s">
        <v>258</v>
      </c>
      <c r="E309" t="s">
        <v>76</v>
      </c>
      <c r="F309" t="s">
        <v>77</v>
      </c>
      <c r="G309" t="s">
        <v>78</v>
      </c>
      <c r="H309" s="20" t="s">
        <v>52</v>
      </c>
      <c r="I309" t="s">
        <v>53</v>
      </c>
      <c r="J309" t="s">
        <v>177</v>
      </c>
      <c r="K309">
        <v>1</v>
      </c>
      <c r="L309" t="s">
        <v>81</v>
      </c>
      <c r="M309" t="s">
        <v>56</v>
      </c>
      <c r="N309" t="s">
        <v>57</v>
      </c>
      <c r="O309" s="21" t="s">
        <v>99</v>
      </c>
      <c r="P309" s="21" t="s">
        <v>259</v>
      </c>
      <c r="Q309" s="20" t="s">
        <v>260</v>
      </c>
      <c r="R309" s="21" t="s">
        <v>261</v>
      </c>
      <c r="S309" s="35">
        <v>14</v>
      </c>
      <c r="T309" s="22">
        <v>14</v>
      </c>
      <c r="U309" s="20" t="s">
        <v>85</v>
      </c>
      <c r="V309" s="20">
        <v>45800</v>
      </c>
      <c r="W309" s="21">
        <v>5</v>
      </c>
      <c r="X309" s="20">
        <v>45800</v>
      </c>
      <c r="Y309" s="20">
        <v>45807</v>
      </c>
      <c r="Z309" s="48">
        <v>5</v>
      </c>
      <c r="AA309">
        <v>2025</v>
      </c>
      <c r="AB309" s="45">
        <v>358204</v>
      </c>
      <c r="AC309" s="45">
        <v>358204</v>
      </c>
      <c r="AI309" s="10"/>
      <c r="AK309" s="10"/>
    </row>
    <row r="310" spans="1:37">
      <c r="A310" t="s">
        <v>45</v>
      </c>
      <c r="B310" t="s">
        <v>46</v>
      </c>
      <c r="C310" t="s">
        <v>47</v>
      </c>
      <c r="D310" t="s">
        <v>258</v>
      </c>
      <c r="E310" t="s">
        <v>76</v>
      </c>
      <c r="F310" t="s">
        <v>111</v>
      </c>
      <c r="G310" t="s">
        <v>78</v>
      </c>
      <c r="H310" s="20" t="s">
        <v>52</v>
      </c>
      <c r="I310" t="s">
        <v>53</v>
      </c>
      <c r="J310" t="s">
        <v>177</v>
      </c>
      <c r="K310">
        <v>1</v>
      </c>
      <c r="L310" t="s">
        <v>81</v>
      </c>
      <c r="M310" t="s">
        <v>56</v>
      </c>
      <c r="N310" t="s">
        <v>57</v>
      </c>
      <c r="O310" s="21" t="s">
        <v>99</v>
      </c>
      <c r="P310" s="21" t="s">
        <v>259</v>
      </c>
      <c r="Q310" s="20" t="s">
        <v>262</v>
      </c>
      <c r="R310" s="21" t="s">
        <v>263</v>
      </c>
      <c r="S310" s="35">
        <v>21</v>
      </c>
      <c r="T310" s="22">
        <v>21</v>
      </c>
      <c r="U310" s="20" t="s">
        <v>85</v>
      </c>
      <c r="V310" s="20">
        <v>45800</v>
      </c>
      <c r="W310" s="21">
        <v>5</v>
      </c>
      <c r="X310" s="20">
        <v>45800</v>
      </c>
      <c r="Y310" s="20">
        <v>45807</v>
      </c>
      <c r="Z310" s="48">
        <v>5</v>
      </c>
      <c r="AA310">
        <v>2025</v>
      </c>
      <c r="AB310" s="45">
        <v>229068</v>
      </c>
      <c r="AC310" s="45">
        <v>229068</v>
      </c>
      <c r="AI310" s="10"/>
      <c r="AK310" s="10"/>
    </row>
    <row r="311" spans="1:37">
      <c r="A311" t="s">
        <v>45</v>
      </c>
      <c r="B311" t="s">
        <v>46</v>
      </c>
      <c r="C311" t="s">
        <v>47</v>
      </c>
      <c r="D311" t="s">
        <v>258</v>
      </c>
      <c r="E311" t="s">
        <v>76</v>
      </c>
      <c r="F311" t="s">
        <v>86</v>
      </c>
      <c r="G311" t="s">
        <v>78</v>
      </c>
      <c r="H311" s="20" t="s">
        <v>52</v>
      </c>
      <c r="I311" t="s">
        <v>53</v>
      </c>
      <c r="J311" t="s">
        <v>177</v>
      </c>
      <c r="K311">
        <v>1</v>
      </c>
      <c r="L311" t="s">
        <v>81</v>
      </c>
      <c r="M311" t="s">
        <v>56</v>
      </c>
      <c r="N311" t="s">
        <v>57</v>
      </c>
      <c r="O311" s="21" t="s">
        <v>58</v>
      </c>
      <c r="P311" s="21" t="s">
        <v>59</v>
      </c>
      <c r="Q311" s="20" t="s">
        <v>264</v>
      </c>
      <c r="R311" s="21" t="s">
        <v>265</v>
      </c>
      <c r="S311" s="35">
        <v>19</v>
      </c>
      <c r="T311" s="22">
        <v>19</v>
      </c>
      <c r="U311" s="20" t="s">
        <v>85</v>
      </c>
      <c r="V311" s="20">
        <v>45800</v>
      </c>
      <c r="W311" s="21">
        <v>5</v>
      </c>
      <c r="X311" s="20">
        <v>45800</v>
      </c>
      <c r="Y311" s="20">
        <v>45807</v>
      </c>
      <c r="Z311" s="48">
        <v>5</v>
      </c>
      <c r="AA311">
        <v>2025</v>
      </c>
      <c r="AB311" s="45">
        <v>222680</v>
      </c>
      <c r="AC311" s="45">
        <v>222680</v>
      </c>
      <c r="AI311" s="10"/>
      <c r="AK311" s="10"/>
    </row>
    <row r="312" spans="1:37">
      <c r="A312" t="s">
        <v>45</v>
      </c>
      <c r="B312" t="s">
        <v>46</v>
      </c>
      <c r="C312" t="s">
        <v>47</v>
      </c>
      <c r="D312" t="s">
        <v>237</v>
      </c>
      <c r="E312" t="s">
        <v>49</v>
      </c>
      <c r="F312" t="s">
        <v>86</v>
      </c>
      <c r="G312" t="s">
        <v>51</v>
      </c>
      <c r="H312" s="20" t="s">
        <v>52</v>
      </c>
      <c r="I312" t="s">
        <v>53</v>
      </c>
      <c r="J312" t="s">
        <v>54</v>
      </c>
      <c r="K312">
        <v>1</v>
      </c>
      <c r="L312" t="s">
        <v>55</v>
      </c>
      <c r="M312" t="s">
        <v>56</v>
      </c>
      <c r="N312" t="s">
        <v>57</v>
      </c>
      <c r="O312" s="21" t="s">
        <v>58</v>
      </c>
      <c r="P312" s="21" t="s">
        <v>59</v>
      </c>
      <c r="Q312" s="20" t="s">
        <v>90</v>
      </c>
      <c r="R312" s="21" t="s">
        <v>91</v>
      </c>
      <c r="S312" s="35">
        <v>34</v>
      </c>
      <c r="T312" s="22">
        <v>34</v>
      </c>
      <c r="U312" s="20" t="s">
        <v>62</v>
      </c>
      <c r="V312" s="20">
        <v>45776</v>
      </c>
      <c r="W312" s="21">
        <v>4</v>
      </c>
      <c r="X312" s="20">
        <v>45784</v>
      </c>
      <c r="Y312" s="20">
        <v>45784</v>
      </c>
      <c r="Z312" s="48">
        <v>5</v>
      </c>
      <c r="AA312">
        <v>2025</v>
      </c>
      <c r="AB312" s="45">
        <v>2245110</v>
      </c>
      <c r="AC312" s="45">
        <v>2245110</v>
      </c>
      <c r="AI312" s="10"/>
      <c r="AK312" s="10"/>
    </row>
    <row r="313" spans="1:37">
      <c r="A313" t="s">
        <v>45</v>
      </c>
      <c r="B313" t="s">
        <v>46</v>
      </c>
      <c r="C313" t="s">
        <v>47</v>
      </c>
      <c r="D313" t="s">
        <v>237</v>
      </c>
      <c r="E313" t="s">
        <v>49</v>
      </c>
      <c r="F313" t="s">
        <v>89</v>
      </c>
      <c r="G313" t="s">
        <v>51</v>
      </c>
      <c r="H313" s="20" t="s">
        <v>52</v>
      </c>
      <c r="I313" t="s">
        <v>53</v>
      </c>
      <c r="J313" t="s">
        <v>54</v>
      </c>
      <c r="K313">
        <v>1</v>
      </c>
      <c r="L313" t="s">
        <v>55</v>
      </c>
      <c r="M313" t="s">
        <v>56</v>
      </c>
      <c r="N313" t="s">
        <v>57</v>
      </c>
      <c r="O313" s="21" t="s">
        <v>58</v>
      </c>
      <c r="P313" s="21" t="s">
        <v>59</v>
      </c>
      <c r="Q313" s="20" t="s">
        <v>93</v>
      </c>
      <c r="R313" s="21" t="s">
        <v>94</v>
      </c>
      <c r="S313" s="35">
        <v>21</v>
      </c>
      <c r="T313" s="22">
        <v>21</v>
      </c>
      <c r="U313" s="20" t="s">
        <v>62</v>
      </c>
      <c r="V313" s="20">
        <v>45776</v>
      </c>
      <c r="W313" s="21">
        <v>4</v>
      </c>
      <c r="X313" s="20">
        <v>45784</v>
      </c>
      <c r="Y313" s="20">
        <v>45784</v>
      </c>
      <c r="Z313" s="48">
        <v>5</v>
      </c>
      <c r="AA313">
        <v>2025</v>
      </c>
      <c r="AB313" s="45">
        <v>1800288</v>
      </c>
      <c r="AC313" s="45">
        <v>1800288</v>
      </c>
      <c r="AI313" s="10"/>
      <c r="AK313" s="10"/>
    </row>
    <row r="314" spans="1:37">
      <c r="A314" t="s">
        <v>45</v>
      </c>
      <c r="B314" t="s">
        <v>46</v>
      </c>
      <c r="C314" t="s">
        <v>47</v>
      </c>
      <c r="D314" t="s">
        <v>237</v>
      </c>
      <c r="E314" t="s">
        <v>49</v>
      </c>
      <c r="F314" t="s">
        <v>92</v>
      </c>
      <c r="G314" t="s">
        <v>51</v>
      </c>
      <c r="H314" s="20" t="s">
        <v>52</v>
      </c>
      <c r="I314" t="s">
        <v>53</v>
      </c>
      <c r="J314" t="s">
        <v>54</v>
      </c>
      <c r="K314">
        <v>1</v>
      </c>
      <c r="L314" t="s">
        <v>55</v>
      </c>
      <c r="M314" t="s">
        <v>56</v>
      </c>
      <c r="N314" t="s">
        <v>57</v>
      </c>
      <c r="O314" s="21" t="s">
        <v>58</v>
      </c>
      <c r="P314" s="21" t="s">
        <v>59</v>
      </c>
      <c r="Q314" s="20" t="s">
        <v>60</v>
      </c>
      <c r="R314" s="21" t="s">
        <v>61</v>
      </c>
      <c r="S314" s="35">
        <v>56</v>
      </c>
      <c r="T314" s="22">
        <v>56</v>
      </c>
      <c r="U314" s="20" t="s">
        <v>62</v>
      </c>
      <c r="V314" s="20">
        <v>45776</v>
      </c>
      <c r="W314" s="21">
        <v>4</v>
      </c>
      <c r="X314" s="20">
        <v>45784</v>
      </c>
      <c r="Y314" s="20">
        <v>45784</v>
      </c>
      <c r="Z314" s="48">
        <v>5</v>
      </c>
      <c r="AA314">
        <v>2025</v>
      </c>
      <c r="AB314" s="45">
        <v>3310756</v>
      </c>
      <c r="AC314" s="45">
        <v>3310756</v>
      </c>
      <c r="AI314" s="10"/>
      <c r="AK314" s="10"/>
    </row>
    <row r="315" spans="1:37">
      <c r="A315" t="s">
        <v>45</v>
      </c>
      <c r="B315" t="s">
        <v>46</v>
      </c>
      <c r="C315" t="s">
        <v>47</v>
      </c>
      <c r="D315" t="s">
        <v>237</v>
      </c>
      <c r="E315" t="s">
        <v>49</v>
      </c>
      <c r="F315" t="s">
        <v>50</v>
      </c>
      <c r="G315" t="s">
        <v>51</v>
      </c>
      <c r="H315" s="20" t="s">
        <v>52</v>
      </c>
      <c r="I315" t="s">
        <v>53</v>
      </c>
      <c r="J315" t="s">
        <v>54</v>
      </c>
      <c r="K315">
        <v>1</v>
      </c>
      <c r="L315" t="s">
        <v>55</v>
      </c>
      <c r="M315" t="s">
        <v>56</v>
      </c>
      <c r="N315" t="s">
        <v>57</v>
      </c>
      <c r="O315" s="21" t="s">
        <v>58</v>
      </c>
      <c r="P315" s="21" t="s">
        <v>59</v>
      </c>
      <c r="Q315" s="20" t="s">
        <v>64</v>
      </c>
      <c r="R315" s="21" t="s">
        <v>65</v>
      </c>
      <c r="S315" s="35">
        <v>32</v>
      </c>
      <c r="T315" s="22">
        <v>32</v>
      </c>
      <c r="U315" s="20" t="s">
        <v>62</v>
      </c>
      <c r="V315" s="20">
        <v>45776</v>
      </c>
      <c r="W315" s="21">
        <v>4</v>
      </c>
      <c r="X315" s="20">
        <v>45784</v>
      </c>
      <c r="Y315" s="20">
        <v>45784</v>
      </c>
      <c r="Z315" s="48">
        <v>5</v>
      </c>
      <c r="AA315">
        <v>2025</v>
      </c>
      <c r="AB315" s="45">
        <v>1961472</v>
      </c>
      <c r="AC315" s="45">
        <v>1961472</v>
      </c>
      <c r="AI315" s="10"/>
      <c r="AK315" s="10"/>
    </row>
    <row r="316" spans="1:37">
      <c r="A316" t="s">
        <v>45</v>
      </c>
      <c r="B316" t="s">
        <v>46</v>
      </c>
      <c r="C316" t="s">
        <v>47</v>
      </c>
      <c r="D316" t="s">
        <v>237</v>
      </c>
      <c r="E316" t="s">
        <v>49</v>
      </c>
      <c r="F316" t="s">
        <v>63</v>
      </c>
      <c r="G316" t="s">
        <v>51</v>
      </c>
      <c r="H316" s="20" t="s">
        <v>52</v>
      </c>
      <c r="I316" t="s">
        <v>53</v>
      </c>
      <c r="J316" t="s">
        <v>54</v>
      </c>
      <c r="K316">
        <v>1</v>
      </c>
      <c r="L316" t="s">
        <v>55</v>
      </c>
      <c r="M316" t="s">
        <v>56</v>
      </c>
      <c r="N316" t="s">
        <v>57</v>
      </c>
      <c r="O316" s="21" t="s">
        <v>58</v>
      </c>
      <c r="P316" s="21" t="s">
        <v>59</v>
      </c>
      <c r="Q316" s="20" t="s">
        <v>67</v>
      </c>
      <c r="R316" s="21" t="s">
        <v>68</v>
      </c>
      <c r="S316" s="35">
        <v>11</v>
      </c>
      <c r="T316" s="22">
        <v>11</v>
      </c>
      <c r="U316" s="20" t="s">
        <v>62</v>
      </c>
      <c r="V316" s="20">
        <v>45776</v>
      </c>
      <c r="W316" s="21">
        <v>4</v>
      </c>
      <c r="X316" s="20">
        <v>45784</v>
      </c>
      <c r="Y316" s="20">
        <v>45784</v>
      </c>
      <c r="Z316" s="48">
        <v>5</v>
      </c>
      <c r="AA316">
        <v>2025</v>
      </c>
      <c r="AB316" s="45">
        <v>914412</v>
      </c>
      <c r="AC316" s="45">
        <v>914412</v>
      </c>
      <c r="AI316" s="10"/>
      <c r="AK316" s="10"/>
    </row>
    <row r="317" spans="1:37">
      <c r="A317" t="s">
        <v>45</v>
      </c>
      <c r="B317" t="s">
        <v>46</v>
      </c>
      <c r="C317" t="s">
        <v>47</v>
      </c>
      <c r="D317" t="s">
        <v>237</v>
      </c>
      <c r="E317" t="s">
        <v>49</v>
      </c>
      <c r="F317" t="s">
        <v>66</v>
      </c>
      <c r="G317" t="s">
        <v>51</v>
      </c>
      <c r="H317" s="20" t="s">
        <v>52</v>
      </c>
      <c r="I317" t="s">
        <v>53</v>
      </c>
      <c r="J317" t="s">
        <v>54</v>
      </c>
      <c r="K317">
        <v>1</v>
      </c>
      <c r="L317" t="s">
        <v>55</v>
      </c>
      <c r="M317" t="s">
        <v>56</v>
      </c>
      <c r="N317" t="s">
        <v>57</v>
      </c>
      <c r="O317" s="21" t="s">
        <v>58</v>
      </c>
      <c r="P317" s="21" t="s">
        <v>59</v>
      </c>
      <c r="Q317" s="20" t="s">
        <v>190</v>
      </c>
      <c r="R317" s="21" t="s">
        <v>191</v>
      </c>
      <c r="S317" s="35">
        <v>1</v>
      </c>
      <c r="T317" s="22">
        <v>1</v>
      </c>
      <c r="U317" s="20" t="s">
        <v>62</v>
      </c>
      <c r="V317" s="20">
        <v>45776</v>
      </c>
      <c r="W317" s="21">
        <v>4</v>
      </c>
      <c r="X317" s="20">
        <v>45784</v>
      </c>
      <c r="Y317" s="20">
        <v>45784</v>
      </c>
      <c r="Z317" s="48">
        <v>5</v>
      </c>
      <c r="AA317">
        <v>2025</v>
      </c>
      <c r="AB317" s="45">
        <v>172650</v>
      </c>
      <c r="AC317" s="45">
        <v>172650</v>
      </c>
      <c r="AI317" s="10"/>
      <c r="AK317" s="10"/>
    </row>
    <row r="318" spans="1:37">
      <c r="A318" t="s">
        <v>45</v>
      </c>
      <c r="B318" t="s">
        <v>46</v>
      </c>
      <c r="C318" t="s">
        <v>47</v>
      </c>
      <c r="D318" t="s">
        <v>237</v>
      </c>
      <c r="E318" t="s">
        <v>49</v>
      </c>
      <c r="F318" t="s">
        <v>69</v>
      </c>
      <c r="G318" t="s">
        <v>51</v>
      </c>
      <c r="H318" s="20" t="s">
        <v>52</v>
      </c>
      <c r="I318" t="s">
        <v>53</v>
      </c>
      <c r="J318" t="s">
        <v>54</v>
      </c>
      <c r="K318">
        <v>1</v>
      </c>
      <c r="L318" t="s">
        <v>55</v>
      </c>
      <c r="M318" t="s">
        <v>56</v>
      </c>
      <c r="N318" t="s">
        <v>57</v>
      </c>
      <c r="O318" s="21" t="s">
        <v>58</v>
      </c>
      <c r="P318" s="21" t="s">
        <v>59</v>
      </c>
      <c r="Q318" s="20" t="s">
        <v>73</v>
      </c>
      <c r="R318" s="21" t="s">
        <v>74</v>
      </c>
      <c r="S318" s="35">
        <v>12</v>
      </c>
      <c r="T318" s="22">
        <v>12</v>
      </c>
      <c r="U318" s="20" t="s">
        <v>62</v>
      </c>
      <c r="V318" s="20">
        <v>45776</v>
      </c>
      <c r="W318" s="21">
        <v>4</v>
      </c>
      <c r="X318" s="20">
        <v>45784</v>
      </c>
      <c r="Y318" s="20">
        <v>45784</v>
      </c>
      <c r="Z318" s="48">
        <v>5</v>
      </c>
      <c r="AA318">
        <v>2025</v>
      </c>
      <c r="AB318" s="45">
        <v>1698900</v>
      </c>
      <c r="AC318" s="45">
        <v>1698900</v>
      </c>
      <c r="AI318" s="10"/>
      <c r="AK318" s="10"/>
    </row>
    <row r="319" spans="1:37">
      <c r="A319" t="s">
        <v>45</v>
      </c>
      <c r="B319" t="s">
        <v>46</v>
      </c>
      <c r="C319" t="s">
        <v>47</v>
      </c>
      <c r="D319" t="s">
        <v>266</v>
      </c>
      <c r="E319" t="s">
        <v>96</v>
      </c>
      <c r="F319" t="s">
        <v>77</v>
      </c>
      <c r="G319" t="s">
        <v>51</v>
      </c>
      <c r="H319" s="20" t="s">
        <v>52</v>
      </c>
      <c r="I319" t="s">
        <v>53</v>
      </c>
      <c r="J319" t="s">
        <v>54</v>
      </c>
      <c r="K319">
        <v>1</v>
      </c>
      <c r="L319" t="s">
        <v>55</v>
      </c>
      <c r="M319" t="s">
        <v>97</v>
      </c>
      <c r="N319" t="s">
        <v>98</v>
      </c>
      <c r="O319" s="21" t="s">
        <v>99</v>
      </c>
      <c r="P319" s="21" t="s">
        <v>100</v>
      </c>
      <c r="Q319" s="20" t="s">
        <v>101</v>
      </c>
      <c r="R319" s="21" t="s">
        <v>102</v>
      </c>
      <c r="S319" s="35">
        <v>4</v>
      </c>
      <c r="T319" s="22">
        <v>4</v>
      </c>
      <c r="U319" s="20" t="s">
        <v>103</v>
      </c>
      <c r="V319" s="20">
        <v>45777</v>
      </c>
      <c r="W319" s="21">
        <v>4</v>
      </c>
      <c r="X319" s="20">
        <v>45785</v>
      </c>
      <c r="Y319" s="20">
        <v>45782</v>
      </c>
      <c r="Z319" s="48">
        <v>5</v>
      </c>
      <c r="AA319">
        <v>2025</v>
      </c>
      <c r="AB319" s="45">
        <v>1296000</v>
      </c>
      <c r="AC319" s="45">
        <v>1296000</v>
      </c>
      <c r="AI319" s="10"/>
      <c r="AK319" s="10"/>
    </row>
    <row r="320" spans="1:37">
      <c r="A320" t="s">
        <v>45</v>
      </c>
      <c r="B320" t="s">
        <v>46</v>
      </c>
      <c r="C320" t="s">
        <v>47</v>
      </c>
      <c r="D320" t="s">
        <v>266</v>
      </c>
      <c r="E320" t="s">
        <v>96</v>
      </c>
      <c r="F320" t="s">
        <v>104</v>
      </c>
      <c r="G320" t="s">
        <v>51</v>
      </c>
      <c r="H320" s="20" t="s">
        <v>52</v>
      </c>
      <c r="I320" t="s">
        <v>53</v>
      </c>
      <c r="J320" t="s">
        <v>54</v>
      </c>
      <c r="K320">
        <v>1</v>
      </c>
      <c r="L320" t="s">
        <v>55</v>
      </c>
      <c r="M320" t="s">
        <v>97</v>
      </c>
      <c r="N320" t="s">
        <v>98</v>
      </c>
      <c r="O320" s="21" t="s">
        <v>99</v>
      </c>
      <c r="P320" s="21" t="s">
        <v>100</v>
      </c>
      <c r="Q320" s="20" t="s">
        <v>101</v>
      </c>
      <c r="R320" s="21" t="s">
        <v>102</v>
      </c>
      <c r="S320" s="35">
        <v>1</v>
      </c>
      <c r="T320" s="22">
        <v>0</v>
      </c>
      <c r="U320" s="20" t="s">
        <v>103</v>
      </c>
      <c r="V320" s="20">
        <v>45777</v>
      </c>
      <c r="W320" s="21">
        <v>4</v>
      </c>
      <c r="X320" s="20">
        <v>45785</v>
      </c>
      <c r="Z320" s="48">
        <v>5</v>
      </c>
      <c r="AA320">
        <v>2025</v>
      </c>
      <c r="AB320" s="45">
        <v>0</v>
      </c>
      <c r="AC320" s="45">
        <v>0</v>
      </c>
      <c r="AI320" s="10"/>
      <c r="AK320" s="10"/>
    </row>
    <row r="321" spans="1:37">
      <c r="A321" t="s">
        <v>45</v>
      </c>
      <c r="B321" t="s">
        <v>46</v>
      </c>
      <c r="C321" t="s">
        <v>47</v>
      </c>
      <c r="D321" t="s">
        <v>266</v>
      </c>
      <c r="E321" t="s">
        <v>96</v>
      </c>
      <c r="F321" t="s">
        <v>105</v>
      </c>
      <c r="G321" t="s">
        <v>51</v>
      </c>
      <c r="H321" s="20" t="s">
        <v>52</v>
      </c>
      <c r="I321" t="s">
        <v>53</v>
      </c>
      <c r="J321" t="s">
        <v>54</v>
      </c>
      <c r="K321">
        <v>1</v>
      </c>
      <c r="L321" t="s">
        <v>55</v>
      </c>
      <c r="M321" t="s">
        <v>97</v>
      </c>
      <c r="N321" t="s">
        <v>98</v>
      </c>
      <c r="O321" s="21" t="s">
        <v>99</v>
      </c>
      <c r="P321" s="21" t="s">
        <v>100</v>
      </c>
      <c r="Q321" s="20" t="s">
        <v>101</v>
      </c>
      <c r="R321" s="21" t="s">
        <v>102</v>
      </c>
      <c r="S321" s="35">
        <v>1</v>
      </c>
      <c r="T321" s="22">
        <v>0</v>
      </c>
      <c r="U321" s="20" t="s">
        <v>103</v>
      </c>
      <c r="V321" s="20">
        <v>45777</v>
      </c>
      <c r="W321" s="21">
        <v>4</v>
      </c>
      <c r="X321" s="20">
        <v>45785</v>
      </c>
      <c r="Z321" s="48">
        <v>5</v>
      </c>
      <c r="AA321">
        <v>2025</v>
      </c>
      <c r="AB321" s="45">
        <v>0</v>
      </c>
      <c r="AC321" s="45">
        <v>0</v>
      </c>
      <c r="AI321" s="10"/>
      <c r="AK321" s="10"/>
    </row>
    <row r="322" spans="1:37">
      <c r="A322" t="s">
        <v>45</v>
      </c>
      <c r="B322" t="s">
        <v>46</v>
      </c>
      <c r="C322" t="s">
        <v>47</v>
      </c>
      <c r="D322" t="s">
        <v>266</v>
      </c>
      <c r="E322" t="s">
        <v>96</v>
      </c>
      <c r="F322" t="s">
        <v>106</v>
      </c>
      <c r="G322" t="s">
        <v>51</v>
      </c>
      <c r="H322" s="20" t="s">
        <v>52</v>
      </c>
      <c r="I322" t="s">
        <v>53</v>
      </c>
      <c r="J322" t="s">
        <v>54</v>
      </c>
      <c r="K322">
        <v>1</v>
      </c>
      <c r="L322" t="s">
        <v>55</v>
      </c>
      <c r="M322" t="s">
        <v>97</v>
      </c>
      <c r="N322" t="s">
        <v>98</v>
      </c>
      <c r="O322" s="21" t="s">
        <v>99</v>
      </c>
      <c r="P322" s="21" t="s">
        <v>100</v>
      </c>
      <c r="Q322" s="20" t="s">
        <v>101</v>
      </c>
      <c r="R322" s="21" t="s">
        <v>102</v>
      </c>
      <c r="S322" s="35">
        <v>1</v>
      </c>
      <c r="T322" s="22">
        <v>0</v>
      </c>
      <c r="U322" s="20" t="s">
        <v>103</v>
      </c>
      <c r="V322" s="20">
        <v>45777</v>
      </c>
      <c r="W322" s="21">
        <v>4</v>
      </c>
      <c r="X322" s="20">
        <v>45785</v>
      </c>
      <c r="Z322" s="48">
        <v>5</v>
      </c>
      <c r="AA322">
        <v>2025</v>
      </c>
      <c r="AB322" s="45">
        <v>0</v>
      </c>
      <c r="AC322" s="45">
        <v>0</v>
      </c>
      <c r="AI322" s="10"/>
      <c r="AK322" s="10"/>
    </row>
    <row r="323" spans="1:37">
      <c r="A323" t="s">
        <v>45</v>
      </c>
      <c r="B323" t="s">
        <v>46</v>
      </c>
      <c r="C323" t="s">
        <v>47</v>
      </c>
      <c r="D323" t="s">
        <v>266</v>
      </c>
      <c r="E323" t="s">
        <v>96</v>
      </c>
      <c r="F323" t="s">
        <v>107</v>
      </c>
      <c r="G323" t="s">
        <v>51</v>
      </c>
      <c r="H323" s="20" t="s">
        <v>52</v>
      </c>
      <c r="I323" t="s">
        <v>53</v>
      </c>
      <c r="J323" t="s">
        <v>54</v>
      </c>
      <c r="K323">
        <v>1</v>
      </c>
      <c r="L323" t="s">
        <v>55</v>
      </c>
      <c r="M323" t="s">
        <v>97</v>
      </c>
      <c r="N323" t="s">
        <v>98</v>
      </c>
      <c r="O323" s="21" t="s">
        <v>99</v>
      </c>
      <c r="P323" s="21" t="s">
        <v>100</v>
      </c>
      <c r="Q323" s="20" t="s">
        <v>101</v>
      </c>
      <c r="R323" s="21" t="s">
        <v>102</v>
      </c>
      <c r="S323" s="35">
        <v>1</v>
      </c>
      <c r="T323" s="22">
        <v>0</v>
      </c>
      <c r="U323" s="20" t="s">
        <v>103</v>
      </c>
      <c r="V323" s="20">
        <v>45777</v>
      </c>
      <c r="W323" s="21">
        <v>4</v>
      </c>
      <c r="X323" s="20">
        <v>45785</v>
      </c>
      <c r="Z323" s="48">
        <v>5</v>
      </c>
      <c r="AA323">
        <v>2025</v>
      </c>
      <c r="AB323" s="45">
        <v>0</v>
      </c>
      <c r="AC323" s="45">
        <v>0</v>
      </c>
      <c r="AI323" s="10"/>
      <c r="AK323" s="10"/>
    </row>
    <row r="324" spans="1:37">
      <c r="A324" t="s">
        <v>45</v>
      </c>
      <c r="B324" t="s">
        <v>46</v>
      </c>
      <c r="C324" t="s">
        <v>47</v>
      </c>
      <c r="D324" t="s">
        <v>267</v>
      </c>
      <c r="E324" t="s">
        <v>76</v>
      </c>
      <c r="F324" t="s">
        <v>77</v>
      </c>
      <c r="G324" t="s">
        <v>78</v>
      </c>
      <c r="H324" s="20" t="s">
        <v>52</v>
      </c>
      <c r="I324" t="s">
        <v>53</v>
      </c>
      <c r="J324" t="s">
        <v>117</v>
      </c>
      <c r="K324">
        <v>1</v>
      </c>
      <c r="L324" t="s">
        <v>81</v>
      </c>
      <c r="M324" t="s">
        <v>56</v>
      </c>
      <c r="N324" t="s">
        <v>57</v>
      </c>
      <c r="O324" s="21" t="s">
        <v>82</v>
      </c>
      <c r="P324" s="21" t="s">
        <v>59</v>
      </c>
      <c r="Q324" s="20" t="s">
        <v>268</v>
      </c>
      <c r="R324" s="21" t="s">
        <v>269</v>
      </c>
      <c r="S324" s="35">
        <v>2816</v>
      </c>
      <c r="T324" s="22">
        <v>2816</v>
      </c>
      <c r="U324" s="20" t="s">
        <v>85</v>
      </c>
      <c r="V324" s="20">
        <v>45764</v>
      </c>
      <c r="W324" s="21">
        <v>4</v>
      </c>
      <c r="X324" s="20">
        <v>45869</v>
      </c>
      <c r="Y324" s="20">
        <v>45806</v>
      </c>
      <c r="Z324" s="48">
        <v>5</v>
      </c>
      <c r="AA324">
        <v>2025</v>
      </c>
      <c r="AB324" s="45">
        <v>1543168</v>
      </c>
      <c r="AC324" s="45">
        <v>1543168</v>
      </c>
      <c r="AI324" s="10"/>
      <c r="AK324" s="10"/>
    </row>
    <row r="325" spans="1:37">
      <c r="A325" t="s">
        <v>45</v>
      </c>
      <c r="B325" t="s">
        <v>46</v>
      </c>
      <c r="C325" t="s">
        <v>47</v>
      </c>
      <c r="D325" t="s">
        <v>240</v>
      </c>
      <c r="E325" t="s">
        <v>76</v>
      </c>
      <c r="F325" t="s">
        <v>77</v>
      </c>
      <c r="G325" t="s">
        <v>78</v>
      </c>
      <c r="H325" s="20" t="s">
        <v>52</v>
      </c>
      <c r="I325" t="s">
        <v>53</v>
      </c>
      <c r="J325" t="s">
        <v>135</v>
      </c>
      <c r="K325">
        <v>1</v>
      </c>
      <c r="L325" t="s">
        <v>81</v>
      </c>
      <c r="M325" t="s">
        <v>56</v>
      </c>
      <c r="N325" t="s">
        <v>57</v>
      </c>
      <c r="O325" s="21" t="s">
        <v>82</v>
      </c>
      <c r="P325" s="21" t="s">
        <v>59</v>
      </c>
      <c r="Q325" s="20" t="s">
        <v>174</v>
      </c>
      <c r="R325" s="21" t="s">
        <v>175</v>
      </c>
      <c r="S325" s="35">
        <v>352</v>
      </c>
      <c r="T325" s="22">
        <v>352</v>
      </c>
      <c r="U325" s="20" t="s">
        <v>85</v>
      </c>
      <c r="V325" s="20">
        <v>45775</v>
      </c>
      <c r="W325" s="21">
        <v>4</v>
      </c>
      <c r="X325" s="20">
        <v>45775</v>
      </c>
      <c r="Y325" s="20">
        <v>45800</v>
      </c>
      <c r="Z325" s="48">
        <v>5</v>
      </c>
      <c r="AA325">
        <v>2025</v>
      </c>
      <c r="AB325" s="45">
        <v>228448</v>
      </c>
      <c r="AC325" s="45">
        <v>228448</v>
      </c>
      <c r="AI325" s="10"/>
      <c r="AK325" s="10"/>
    </row>
    <row r="326" spans="1:37">
      <c r="A326" t="s">
        <v>45</v>
      </c>
      <c r="B326" t="s">
        <v>46</v>
      </c>
      <c r="C326" t="s">
        <v>47</v>
      </c>
      <c r="D326" t="s">
        <v>240</v>
      </c>
      <c r="E326" t="s">
        <v>76</v>
      </c>
      <c r="F326" t="s">
        <v>111</v>
      </c>
      <c r="G326" t="s">
        <v>78</v>
      </c>
      <c r="H326" s="20" t="s">
        <v>52</v>
      </c>
      <c r="I326" t="s">
        <v>53</v>
      </c>
      <c r="J326" t="s">
        <v>135</v>
      </c>
      <c r="K326">
        <v>1</v>
      </c>
      <c r="L326" t="s">
        <v>81</v>
      </c>
      <c r="M326" t="s">
        <v>56</v>
      </c>
      <c r="N326" t="s">
        <v>57</v>
      </c>
      <c r="O326" s="21" t="s">
        <v>82</v>
      </c>
      <c r="P326" s="21" t="s">
        <v>59</v>
      </c>
      <c r="Q326" s="20" t="s">
        <v>83</v>
      </c>
      <c r="R326" s="21" t="s">
        <v>84</v>
      </c>
      <c r="S326" s="35">
        <v>230</v>
      </c>
      <c r="T326" s="22">
        <v>230</v>
      </c>
      <c r="U326" s="20" t="s">
        <v>85</v>
      </c>
      <c r="V326" s="20">
        <v>45775</v>
      </c>
      <c r="W326" s="21">
        <v>4</v>
      </c>
      <c r="X326" s="20">
        <v>45775</v>
      </c>
      <c r="Y326" s="20">
        <v>45800</v>
      </c>
      <c r="Z326" s="48">
        <v>5</v>
      </c>
      <c r="AA326">
        <v>2025</v>
      </c>
      <c r="AB326" s="45">
        <v>215510</v>
      </c>
      <c r="AC326" s="45">
        <v>215510</v>
      </c>
      <c r="AI326" s="10"/>
      <c r="AK326" s="10"/>
    </row>
    <row r="327" spans="1:37">
      <c r="A327" t="s">
        <v>45</v>
      </c>
      <c r="B327" t="s">
        <v>46</v>
      </c>
      <c r="C327" t="s">
        <v>47</v>
      </c>
      <c r="D327" t="s">
        <v>240</v>
      </c>
      <c r="E327" t="s">
        <v>76</v>
      </c>
      <c r="F327" t="s">
        <v>86</v>
      </c>
      <c r="G327" t="s">
        <v>78</v>
      </c>
      <c r="H327" s="20" t="s">
        <v>52</v>
      </c>
      <c r="I327" t="s">
        <v>53</v>
      </c>
      <c r="J327" t="s">
        <v>135</v>
      </c>
      <c r="K327">
        <v>1</v>
      </c>
      <c r="L327" t="s">
        <v>81</v>
      </c>
      <c r="M327" t="s">
        <v>56</v>
      </c>
      <c r="N327" t="s">
        <v>57</v>
      </c>
      <c r="O327" s="21" t="s">
        <v>82</v>
      </c>
      <c r="P327" s="21" t="s">
        <v>59</v>
      </c>
      <c r="Q327" s="20" t="s">
        <v>179</v>
      </c>
      <c r="R327" s="21" t="s">
        <v>180</v>
      </c>
      <c r="S327" s="35">
        <v>190</v>
      </c>
      <c r="T327" s="22">
        <v>190</v>
      </c>
      <c r="U327" s="20" t="s">
        <v>85</v>
      </c>
      <c r="V327" s="20">
        <v>45775</v>
      </c>
      <c r="W327" s="21">
        <v>4</v>
      </c>
      <c r="X327" s="20">
        <v>45775</v>
      </c>
      <c r="Y327" s="20">
        <v>45800</v>
      </c>
      <c r="Z327" s="48">
        <v>5</v>
      </c>
      <c r="AA327">
        <v>2025</v>
      </c>
      <c r="AB327" s="45">
        <v>251560</v>
      </c>
      <c r="AC327" s="45">
        <v>251560</v>
      </c>
      <c r="AI327" s="10"/>
      <c r="AK327" s="10"/>
    </row>
    <row r="328" spans="1:37">
      <c r="A328" t="s">
        <v>45</v>
      </c>
      <c r="B328" t="s">
        <v>46</v>
      </c>
      <c r="C328" t="s">
        <v>47</v>
      </c>
      <c r="D328" t="s">
        <v>240</v>
      </c>
      <c r="E328" t="s">
        <v>76</v>
      </c>
      <c r="F328" t="s">
        <v>89</v>
      </c>
      <c r="G328" t="s">
        <v>78</v>
      </c>
      <c r="H328" s="20" t="s">
        <v>52</v>
      </c>
      <c r="I328" t="s">
        <v>53</v>
      </c>
      <c r="J328" t="s">
        <v>135</v>
      </c>
      <c r="K328">
        <v>1</v>
      </c>
      <c r="L328" t="s">
        <v>81</v>
      </c>
      <c r="M328" t="s">
        <v>56</v>
      </c>
      <c r="N328" t="s">
        <v>57</v>
      </c>
      <c r="O328" s="21" t="s">
        <v>82</v>
      </c>
      <c r="P328" s="21" t="s">
        <v>59</v>
      </c>
      <c r="Q328" s="20" t="s">
        <v>270</v>
      </c>
      <c r="R328" s="21" t="s">
        <v>271</v>
      </c>
      <c r="S328" s="35">
        <v>120</v>
      </c>
      <c r="T328" s="22">
        <v>120</v>
      </c>
      <c r="U328" s="20" t="s">
        <v>85</v>
      </c>
      <c r="V328" s="20">
        <v>45775</v>
      </c>
      <c r="W328" s="21">
        <v>4</v>
      </c>
      <c r="X328" s="20">
        <v>45775</v>
      </c>
      <c r="Y328" s="20">
        <v>45800</v>
      </c>
      <c r="Z328" s="48">
        <v>5</v>
      </c>
      <c r="AA328">
        <v>2025</v>
      </c>
      <c r="AB328" s="45">
        <v>183000</v>
      </c>
      <c r="AC328" s="45">
        <v>183000</v>
      </c>
      <c r="AI328" s="10"/>
      <c r="AK328" s="10"/>
    </row>
    <row r="329" spans="1:37">
      <c r="A329" t="s">
        <v>45</v>
      </c>
      <c r="B329" t="s">
        <v>46</v>
      </c>
      <c r="C329" t="s">
        <v>47</v>
      </c>
      <c r="D329" t="s">
        <v>272</v>
      </c>
      <c r="E329" t="s">
        <v>76</v>
      </c>
      <c r="F329" t="s">
        <v>77</v>
      </c>
      <c r="G329" t="s">
        <v>78</v>
      </c>
      <c r="H329" s="20" t="s">
        <v>52</v>
      </c>
      <c r="I329" t="s">
        <v>53</v>
      </c>
      <c r="J329" t="s">
        <v>135</v>
      </c>
      <c r="K329">
        <v>1</v>
      </c>
      <c r="L329" t="s">
        <v>81</v>
      </c>
      <c r="M329" t="s">
        <v>56</v>
      </c>
      <c r="N329" t="s">
        <v>57</v>
      </c>
      <c r="O329" s="21" t="s">
        <v>58</v>
      </c>
      <c r="P329" s="21" t="s">
        <v>59</v>
      </c>
      <c r="Q329" s="20" t="s">
        <v>125</v>
      </c>
      <c r="R329" s="21" t="s">
        <v>126</v>
      </c>
      <c r="S329" s="35">
        <v>248</v>
      </c>
      <c r="T329" s="22">
        <v>248</v>
      </c>
      <c r="U329" s="20" t="s">
        <v>85</v>
      </c>
      <c r="V329" s="20">
        <v>45770</v>
      </c>
      <c r="W329" s="21">
        <v>4</v>
      </c>
      <c r="X329" s="20">
        <v>45771</v>
      </c>
      <c r="Y329" s="20">
        <v>45783</v>
      </c>
      <c r="Z329" s="48">
        <v>5</v>
      </c>
      <c r="AA329">
        <v>2025</v>
      </c>
      <c r="AB329" s="45">
        <v>372000</v>
      </c>
      <c r="AC329" s="45">
        <v>372000</v>
      </c>
      <c r="AI329" s="10"/>
      <c r="AK329" s="10"/>
    </row>
    <row r="330" spans="1:37">
      <c r="A330" t="s">
        <v>45</v>
      </c>
      <c r="B330" t="s">
        <v>46</v>
      </c>
      <c r="C330" t="s">
        <v>47</v>
      </c>
      <c r="D330" t="s">
        <v>273</v>
      </c>
      <c r="E330" t="s">
        <v>76</v>
      </c>
      <c r="F330" t="s">
        <v>77</v>
      </c>
      <c r="G330" t="s">
        <v>78</v>
      </c>
      <c r="H330" s="20" t="s">
        <v>52</v>
      </c>
      <c r="I330" t="s">
        <v>53</v>
      </c>
      <c r="J330" t="s">
        <v>117</v>
      </c>
      <c r="K330">
        <v>1</v>
      </c>
      <c r="L330" t="s">
        <v>81</v>
      </c>
      <c r="M330" t="s">
        <v>56</v>
      </c>
      <c r="N330" t="s">
        <v>57</v>
      </c>
      <c r="O330" s="21" t="s">
        <v>82</v>
      </c>
      <c r="P330" s="21" t="s">
        <v>59</v>
      </c>
      <c r="Q330" s="20" t="s">
        <v>138</v>
      </c>
      <c r="R330" s="21" t="s">
        <v>139</v>
      </c>
      <c r="S330" s="35">
        <v>3700</v>
      </c>
      <c r="T330" s="22">
        <v>3700</v>
      </c>
      <c r="U330" s="20" t="s">
        <v>85</v>
      </c>
      <c r="V330" s="20">
        <v>45772</v>
      </c>
      <c r="W330" s="21">
        <v>4</v>
      </c>
      <c r="X330" s="20">
        <v>45933</v>
      </c>
      <c r="Y330" s="20">
        <v>45806</v>
      </c>
      <c r="Z330" s="48">
        <v>5</v>
      </c>
      <c r="AA330">
        <v>2025</v>
      </c>
      <c r="AB330" s="45">
        <v>2778700</v>
      </c>
      <c r="AC330" s="45">
        <v>2778700</v>
      </c>
      <c r="AI330" s="10"/>
      <c r="AK330" s="10"/>
    </row>
    <row r="331" spans="1:37">
      <c r="A331" t="s">
        <v>45</v>
      </c>
      <c r="B331" t="s">
        <v>46</v>
      </c>
      <c r="C331" t="s">
        <v>47</v>
      </c>
      <c r="D331" t="s">
        <v>274</v>
      </c>
      <c r="E331" t="s">
        <v>76</v>
      </c>
      <c r="F331" t="s">
        <v>77</v>
      </c>
      <c r="G331" t="s">
        <v>78</v>
      </c>
      <c r="H331" s="20" t="s">
        <v>52</v>
      </c>
      <c r="I331" t="s">
        <v>53</v>
      </c>
      <c r="J331" t="s">
        <v>252</v>
      </c>
      <c r="K331">
        <v>1</v>
      </c>
      <c r="L331" t="s">
        <v>81</v>
      </c>
      <c r="M331" t="s">
        <v>56</v>
      </c>
      <c r="N331" t="s">
        <v>57</v>
      </c>
      <c r="O331" s="21" t="s">
        <v>82</v>
      </c>
      <c r="P331" s="21" t="s">
        <v>59</v>
      </c>
      <c r="Q331" s="20" t="s">
        <v>200</v>
      </c>
      <c r="R331" s="21" t="s">
        <v>201</v>
      </c>
      <c r="S331" s="35">
        <v>570</v>
      </c>
      <c r="T331" s="22">
        <v>570</v>
      </c>
      <c r="U331" s="20" t="s">
        <v>85</v>
      </c>
      <c r="V331" s="20">
        <v>45775</v>
      </c>
      <c r="W331" s="21">
        <v>4</v>
      </c>
      <c r="X331" s="20">
        <v>45775</v>
      </c>
      <c r="Y331" s="20">
        <v>45792</v>
      </c>
      <c r="Z331" s="48">
        <v>5</v>
      </c>
      <c r="AA331">
        <v>2025</v>
      </c>
      <c r="AB331" s="45">
        <v>557460</v>
      </c>
      <c r="AC331" s="45">
        <v>557460</v>
      </c>
      <c r="AI331" s="10"/>
      <c r="AK331" s="10"/>
    </row>
    <row r="332" spans="1:37">
      <c r="A332" t="s">
        <v>45</v>
      </c>
      <c r="B332" t="s">
        <v>46</v>
      </c>
      <c r="C332" t="s">
        <v>47</v>
      </c>
      <c r="D332" t="s">
        <v>275</v>
      </c>
      <c r="E332" t="s">
        <v>49</v>
      </c>
      <c r="F332" t="s">
        <v>77</v>
      </c>
      <c r="G332" t="s">
        <v>51</v>
      </c>
      <c r="H332" s="20" t="s">
        <v>52</v>
      </c>
      <c r="I332" t="s">
        <v>53</v>
      </c>
      <c r="J332" t="s">
        <v>54</v>
      </c>
      <c r="K332">
        <v>1</v>
      </c>
      <c r="L332" t="s">
        <v>55</v>
      </c>
      <c r="M332" t="s">
        <v>56</v>
      </c>
      <c r="N332" t="s">
        <v>57</v>
      </c>
      <c r="O332" s="21" t="s">
        <v>58</v>
      </c>
      <c r="P332" s="21" t="s">
        <v>59</v>
      </c>
      <c r="Q332" s="20" t="s">
        <v>108</v>
      </c>
      <c r="R332" s="21" t="s">
        <v>109</v>
      </c>
      <c r="S332" s="35">
        <v>8</v>
      </c>
      <c r="T332" s="22">
        <v>8</v>
      </c>
      <c r="U332" s="20" t="s">
        <v>110</v>
      </c>
      <c r="V332" s="20">
        <v>45782</v>
      </c>
      <c r="W332" s="21">
        <v>5</v>
      </c>
      <c r="X332" s="20">
        <v>45789</v>
      </c>
      <c r="Y332" s="20">
        <v>45790</v>
      </c>
      <c r="Z332" s="48">
        <v>5</v>
      </c>
      <c r="AA332">
        <v>2025</v>
      </c>
      <c r="AB332" s="45">
        <v>920416</v>
      </c>
      <c r="AC332" s="45">
        <v>920416</v>
      </c>
      <c r="AI332" s="10"/>
      <c r="AK332" s="10"/>
    </row>
    <row r="333" spans="1:37">
      <c r="A333" t="s">
        <v>45</v>
      </c>
      <c r="B333" t="s">
        <v>46</v>
      </c>
      <c r="C333" t="s">
        <v>47</v>
      </c>
      <c r="D333" t="s">
        <v>275</v>
      </c>
      <c r="E333" t="s">
        <v>49</v>
      </c>
      <c r="F333" t="s">
        <v>111</v>
      </c>
      <c r="G333" t="s">
        <v>51</v>
      </c>
      <c r="H333" s="20" t="s">
        <v>52</v>
      </c>
      <c r="I333" t="s">
        <v>53</v>
      </c>
      <c r="J333" t="s">
        <v>54</v>
      </c>
      <c r="K333">
        <v>1</v>
      </c>
      <c r="L333" t="s">
        <v>55</v>
      </c>
      <c r="M333" t="s">
        <v>56</v>
      </c>
      <c r="N333" t="s">
        <v>57</v>
      </c>
      <c r="O333" s="21" t="s">
        <v>58</v>
      </c>
      <c r="P333" s="21" t="s">
        <v>59</v>
      </c>
      <c r="Q333" s="20" t="s">
        <v>87</v>
      </c>
      <c r="R333" s="21" t="s">
        <v>88</v>
      </c>
      <c r="S333" s="35">
        <v>57</v>
      </c>
      <c r="T333" s="22">
        <v>57</v>
      </c>
      <c r="U333" s="20" t="s">
        <v>62</v>
      </c>
      <c r="V333" s="20">
        <v>45782</v>
      </c>
      <c r="W333" s="21">
        <v>5</v>
      </c>
      <c r="X333" s="20">
        <v>45789</v>
      </c>
      <c r="Y333" s="20">
        <v>45790</v>
      </c>
      <c r="Z333" s="48">
        <v>5</v>
      </c>
      <c r="AA333">
        <v>2025</v>
      </c>
      <c r="AB333" s="45">
        <v>4757357</v>
      </c>
      <c r="AC333" s="45">
        <v>4757357</v>
      </c>
      <c r="AI333" s="10"/>
      <c r="AK333" s="10"/>
    </row>
    <row r="334" spans="1:37">
      <c r="A334" t="s">
        <v>45</v>
      </c>
      <c r="B334" t="s">
        <v>46</v>
      </c>
      <c r="C334" t="s">
        <v>47</v>
      </c>
      <c r="D334" t="s">
        <v>275</v>
      </c>
      <c r="E334" t="s">
        <v>49</v>
      </c>
      <c r="F334" t="s">
        <v>86</v>
      </c>
      <c r="G334" t="s">
        <v>51</v>
      </c>
      <c r="H334" s="20" t="s">
        <v>52</v>
      </c>
      <c r="I334" t="s">
        <v>53</v>
      </c>
      <c r="J334" t="s">
        <v>54</v>
      </c>
      <c r="K334">
        <v>1</v>
      </c>
      <c r="L334" t="s">
        <v>55</v>
      </c>
      <c r="M334" t="s">
        <v>56</v>
      </c>
      <c r="N334" t="s">
        <v>57</v>
      </c>
      <c r="O334" s="21" t="s">
        <v>58</v>
      </c>
      <c r="P334" s="21" t="s">
        <v>59</v>
      </c>
      <c r="Q334" s="20" t="s">
        <v>90</v>
      </c>
      <c r="R334" s="21" t="s">
        <v>91</v>
      </c>
      <c r="S334" s="35">
        <v>22</v>
      </c>
      <c r="T334" s="22">
        <v>22</v>
      </c>
      <c r="U334" s="20" t="s">
        <v>62</v>
      </c>
      <c r="V334" s="20">
        <v>45782</v>
      </c>
      <c r="W334" s="21">
        <v>5</v>
      </c>
      <c r="X334" s="20">
        <v>45789</v>
      </c>
      <c r="Y334" s="20">
        <v>45790</v>
      </c>
      <c r="Z334" s="48">
        <v>5</v>
      </c>
      <c r="AA334">
        <v>2025</v>
      </c>
      <c r="AB334" s="45">
        <v>1452718</v>
      </c>
      <c r="AC334" s="45">
        <v>1452718</v>
      </c>
      <c r="AI334" s="10"/>
      <c r="AK334" s="10"/>
    </row>
    <row r="335" spans="1:37">
      <c r="A335" t="s">
        <v>45</v>
      </c>
      <c r="B335" t="s">
        <v>46</v>
      </c>
      <c r="C335" t="s">
        <v>47</v>
      </c>
      <c r="D335" t="s">
        <v>275</v>
      </c>
      <c r="E335" t="s">
        <v>49</v>
      </c>
      <c r="F335" t="s">
        <v>89</v>
      </c>
      <c r="G335" t="s">
        <v>51</v>
      </c>
      <c r="H335" s="20" t="s">
        <v>52</v>
      </c>
      <c r="I335" t="s">
        <v>53</v>
      </c>
      <c r="J335" t="s">
        <v>54</v>
      </c>
      <c r="K335">
        <v>1</v>
      </c>
      <c r="L335" t="s">
        <v>55</v>
      </c>
      <c r="M335" t="s">
        <v>56</v>
      </c>
      <c r="N335" t="s">
        <v>57</v>
      </c>
      <c r="O335" s="21" t="s">
        <v>58</v>
      </c>
      <c r="P335" s="21" t="s">
        <v>59</v>
      </c>
      <c r="Q335" s="20" t="s">
        <v>93</v>
      </c>
      <c r="R335" s="21" t="s">
        <v>94</v>
      </c>
      <c r="S335" s="35">
        <v>19</v>
      </c>
      <c r="T335" s="22">
        <v>19</v>
      </c>
      <c r="U335" s="20" t="s">
        <v>62</v>
      </c>
      <c r="V335" s="20">
        <v>45782</v>
      </c>
      <c r="W335" s="21">
        <v>5</v>
      </c>
      <c r="X335" s="20">
        <v>45789</v>
      </c>
      <c r="Y335" s="20">
        <v>45790</v>
      </c>
      <c r="Z335" s="48">
        <v>5</v>
      </c>
      <c r="AA335">
        <v>2025</v>
      </c>
      <c r="AB335" s="45">
        <v>1628832</v>
      </c>
      <c r="AC335" s="45">
        <v>1628832</v>
      </c>
      <c r="AI335" s="10"/>
      <c r="AK335" s="10"/>
    </row>
    <row r="336" spans="1:37">
      <c r="A336" t="s">
        <v>45</v>
      </c>
      <c r="B336" t="s">
        <v>46</v>
      </c>
      <c r="C336" t="s">
        <v>47</v>
      </c>
      <c r="D336" t="s">
        <v>275</v>
      </c>
      <c r="E336" t="s">
        <v>49</v>
      </c>
      <c r="F336" t="s">
        <v>92</v>
      </c>
      <c r="G336" t="s">
        <v>51</v>
      </c>
      <c r="H336" s="20" t="s">
        <v>52</v>
      </c>
      <c r="I336" t="s">
        <v>53</v>
      </c>
      <c r="J336" t="s">
        <v>54</v>
      </c>
      <c r="K336">
        <v>1</v>
      </c>
      <c r="L336" t="s">
        <v>55</v>
      </c>
      <c r="M336" t="s">
        <v>56</v>
      </c>
      <c r="N336" t="s">
        <v>57</v>
      </c>
      <c r="O336" s="21" t="s">
        <v>58</v>
      </c>
      <c r="P336" s="21" t="s">
        <v>59</v>
      </c>
      <c r="Q336" s="20" t="s">
        <v>60</v>
      </c>
      <c r="R336" s="21" t="s">
        <v>61</v>
      </c>
      <c r="S336" s="35">
        <v>43</v>
      </c>
      <c r="T336" s="22">
        <v>43</v>
      </c>
      <c r="U336" s="20" t="s">
        <v>62</v>
      </c>
      <c r="V336" s="20">
        <v>45782</v>
      </c>
      <c r="W336" s="21">
        <v>5</v>
      </c>
      <c r="X336" s="20">
        <v>45789</v>
      </c>
      <c r="Y336" s="20">
        <v>45790</v>
      </c>
      <c r="Z336" s="48">
        <v>5</v>
      </c>
      <c r="AA336">
        <v>2025</v>
      </c>
      <c r="AB336" s="45">
        <v>2542188</v>
      </c>
      <c r="AC336" s="45">
        <v>2542188</v>
      </c>
      <c r="AI336" s="10"/>
      <c r="AK336" s="10"/>
    </row>
    <row r="337" spans="1:37">
      <c r="A337" t="s">
        <v>45</v>
      </c>
      <c r="B337" t="s">
        <v>46</v>
      </c>
      <c r="C337" t="s">
        <v>47</v>
      </c>
      <c r="D337" t="s">
        <v>276</v>
      </c>
      <c r="E337" t="s">
        <v>76</v>
      </c>
      <c r="F337" t="s">
        <v>77</v>
      </c>
      <c r="G337" t="s">
        <v>78</v>
      </c>
      <c r="H337" s="20" t="s">
        <v>52</v>
      </c>
      <c r="I337" t="s">
        <v>53</v>
      </c>
      <c r="J337" t="s">
        <v>117</v>
      </c>
      <c r="K337">
        <v>1</v>
      </c>
      <c r="L337" t="s">
        <v>81</v>
      </c>
      <c r="M337" t="s">
        <v>56</v>
      </c>
      <c r="N337" t="s">
        <v>57</v>
      </c>
      <c r="O337" s="21" t="s">
        <v>82</v>
      </c>
      <c r="P337" s="21" t="s">
        <v>59</v>
      </c>
      <c r="Q337" s="20" t="s">
        <v>138</v>
      </c>
      <c r="R337" s="21" t="s">
        <v>139</v>
      </c>
      <c r="S337" s="35">
        <v>120</v>
      </c>
      <c r="T337" s="22">
        <v>120</v>
      </c>
      <c r="U337" s="20" t="s">
        <v>85</v>
      </c>
      <c r="V337" s="20">
        <v>45790</v>
      </c>
      <c r="W337" s="21">
        <v>5</v>
      </c>
      <c r="X337" s="20">
        <v>45791</v>
      </c>
      <c r="Y337" s="20">
        <v>45796</v>
      </c>
      <c r="Z337" s="48">
        <v>5</v>
      </c>
      <c r="AA337">
        <v>2025</v>
      </c>
      <c r="AB337" s="45">
        <v>9108000</v>
      </c>
      <c r="AC337" s="45">
        <v>9108000</v>
      </c>
      <c r="AI337" s="10"/>
      <c r="AK337" s="10"/>
    </row>
    <row r="338" spans="1:37">
      <c r="A338" t="s">
        <v>45</v>
      </c>
      <c r="B338" t="s">
        <v>46</v>
      </c>
      <c r="C338" t="s">
        <v>47</v>
      </c>
      <c r="D338" t="s">
        <v>277</v>
      </c>
      <c r="E338" t="s">
        <v>76</v>
      </c>
      <c r="F338" t="s">
        <v>77</v>
      </c>
      <c r="G338" t="s">
        <v>78</v>
      </c>
      <c r="H338" s="20" t="s">
        <v>79</v>
      </c>
      <c r="I338" t="s">
        <v>53</v>
      </c>
      <c r="J338" t="s">
        <v>117</v>
      </c>
      <c r="K338">
        <v>1</v>
      </c>
      <c r="L338" t="s">
        <v>81</v>
      </c>
      <c r="M338" t="s">
        <v>56</v>
      </c>
      <c r="N338" t="s">
        <v>57</v>
      </c>
      <c r="O338" s="21" t="s">
        <v>82</v>
      </c>
      <c r="P338" s="21" t="s">
        <v>59</v>
      </c>
      <c r="Q338" s="20" t="s">
        <v>138</v>
      </c>
      <c r="R338" s="21" t="s">
        <v>139</v>
      </c>
      <c r="S338" s="35">
        <v>60</v>
      </c>
      <c r="T338" s="22">
        <v>0</v>
      </c>
      <c r="U338" s="20" t="s">
        <v>85</v>
      </c>
      <c r="V338" s="20">
        <v>45789</v>
      </c>
      <c r="W338" s="21">
        <v>5</v>
      </c>
      <c r="X338" s="20">
        <v>45790</v>
      </c>
      <c r="Z338" s="48">
        <v>5</v>
      </c>
      <c r="AA338">
        <v>2025</v>
      </c>
      <c r="AB338" s="45">
        <v>9108000</v>
      </c>
      <c r="AC338" s="45">
        <v>0</v>
      </c>
      <c r="AI338" s="10"/>
      <c r="AK338" s="10"/>
    </row>
    <row r="339" spans="1:37">
      <c r="A339" t="s">
        <v>45</v>
      </c>
      <c r="B339" t="s">
        <v>46</v>
      </c>
      <c r="C339" t="s">
        <v>47</v>
      </c>
      <c r="D339" t="s">
        <v>275</v>
      </c>
      <c r="E339" t="s">
        <v>49</v>
      </c>
      <c r="F339" t="s">
        <v>50</v>
      </c>
      <c r="G339" t="s">
        <v>51</v>
      </c>
      <c r="H339" s="20" t="s">
        <v>52</v>
      </c>
      <c r="I339" t="s">
        <v>53</v>
      </c>
      <c r="J339" t="s">
        <v>54</v>
      </c>
      <c r="K339">
        <v>1</v>
      </c>
      <c r="L339" t="s">
        <v>55</v>
      </c>
      <c r="M339" t="s">
        <v>56</v>
      </c>
      <c r="N339" t="s">
        <v>57</v>
      </c>
      <c r="O339" s="21" t="s">
        <v>58</v>
      </c>
      <c r="P339" s="21" t="s">
        <v>59</v>
      </c>
      <c r="Q339" s="20" t="s">
        <v>64</v>
      </c>
      <c r="R339" s="21" t="s">
        <v>65</v>
      </c>
      <c r="S339" s="35">
        <v>40</v>
      </c>
      <c r="T339" s="22">
        <v>40</v>
      </c>
      <c r="U339" s="20" t="s">
        <v>62</v>
      </c>
      <c r="V339" s="20">
        <v>45782</v>
      </c>
      <c r="W339" s="21">
        <v>5</v>
      </c>
      <c r="X339" s="20">
        <v>45789</v>
      </c>
      <c r="Y339" s="20">
        <v>45790</v>
      </c>
      <c r="Z339" s="48">
        <v>5</v>
      </c>
      <c r="AA339">
        <v>2025</v>
      </c>
      <c r="AB339" s="45">
        <v>2451840</v>
      </c>
      <c r="AC339" s="45">
        <v>2451840</v>
      </c>
      <c r="AI339" s="10"/>
      <c r="AK339" s="10"/>
    </row>
    <row r="340" spans="1:37">
      <c r="A340" t="s">
        <v>45</v>
      </c>
      <c r="B340" t="s">
        <v>46</v>
      </c>
      <c r="C340" t="s">
        <v>47</v>
      </c>
      <c r="D340" t="s">
        <v>275</v>
      </c>
      <c r="E340" t="s">
        <v>49</v>
      </c>
      <c r="F340" t="s">
        <v>63</v>
      </c>
      <c r="G340" t="s">
        <v>51</v>
      </c>
      <c r="H340" s="20" t="s">
        <v>52</v>
      </c>
      <c r="I340" t="s">
        <v>53</v>
      </c>
      <c r="J340" t="s">
        <v>54</v>
      </c>
      <c r="K340">
        <v>1</v>
      </c>
      <c r="L340" t="s">
        <v>55</v>
      </c>
      <c r="M340" t="s">
        <v>56</v>
      </c>
      <c r="N340" t="s">
        <v>57</v>
      </c>
      <c r="O340" s="21" t="s">
        <v>58</v>
      </c>
      <c r="P340" s="21" t="s">
        <v>59</v>
      </c>
      <c r="Q340" s="20" t="s">
        <v>67</v>
      </c>
      <c r="R340" s="21" t="s">
        <v>68</v>
      </c>
      <c r="S340" s="35">
        <v>8</v>
      </c>
      <c r="T340" s="22">
        <v>8</v>
      </c>
      <c r="U340" s="20" t="s">
        <v>62</v>
      </c>
      <c r="V340" s="20">
        <v>45782</v>
      </c>
      <c r="W340" s="21">
        <v>5</v>
      </c>
      <c r="X340" s="20">
        <v>45789</v>
      </c>
      <c r="Y340" s="20">
        <v>45790</v>
      </c>
      <c r="Z340" s="48">
        <v>5</v>
      </c>
      <c r="AA340">
        <v>2025</v>
      </c>
      <c r="AB340" s="45">
        <v>665027</v>
      </c>
      <c r="AC340" s="45">
        <v>665027</v>
      </c>
      <c r="AI340" s="10"/>
      <c r="AK340" s="10"/>
    </row>
    <row r="341" spans="1:37">
      <c r="A341" t="s">
        <v>45</v>
      </c>
      <c r="B341" t="s">
        <v>46</v>
      </c>
      <c r="C341" t="s">
        <v>47</v>
      </c>
      <c r="D341" t="s">
        <v>275</v>
      </c>
      <c r="E341" t="s">
        <v>49</v>
      </c>
      <c r="F341" t="s">
        <v>66</v>
      </c>
      <c r="G341" t="s">
        <v>51</v>
      </c>
      <c r="H341" s="20" t="s">
        <v>52</v>
      </c>
      <c r="I341" t="s">
        <v>53</v>
      </c>
      <c r="J341" t="s">
        <v>54</v>
      </c>
      <c r="K341">
        <v>1</v>
      </c>
      <c r="L341" t="s">
        <v>55</v>
      </c>
      <c r="M341" t="s">
        <v>56</v>
      </c>
      <c r="N341" t="s">
        <v>57</v>
      </c>
      <c r="O341" s="21" t="s">
        <v>58</v>
      </c>
      <c r="P341" s="21" t="s">
        <v>59</v>
      </c>
      <c r="Q341" s="20" t="s">
        <v>73</v>
      </c>
      <c r="R341" s="21" t="s">
        <v>74</v>
      </c>
      <c r="S341" s="35">
        <v>7</v>
      </c>
      <c r="T341" s="22">
        <v>7</v>
      </c>
      <c r="U341" s="20" t="s">
        <v>62</v>
      </c>
      <c r="V341" s="20">
        <v>45782</v>
      </c>
      <c r="W341" s="21">
        <v>5</v>
      </c>
      <c r="X341" s="20">
        <v>45789</v>
      </c>
      <c r="Y341" s="20">
        <v>45790</v>
      </c>
      <c r="Z341" s="48">
        <v>5</v>
      </c>
      <c r="AA341">
        <v>2025</v>
      </c>
      <c r="AB341" s="45">
        <v>991025</v>
      </c>
      <c r="AC341" s="45">
        <v>991025</v>
      </c>
      <c r="AI341" s="10"/>
      <c r="AK341" s="10"/>
    </row>
    <row r="342" spans="1:37">
      <c r="A342" t="s">
        <v>45</v>
      </c>
      <c r="B342" t="s">
        <v>46</v>
      </c>
      <c r="C342" t="s">
        <v>47</v>
      </c>
      <c r="D342" t="s">
        <v>278</v>
      </c>
      <c r="E342" t="s">
        <v>76</v>
      </c>
      <c r="F342" t="s">
        <v>77</v>
      </c>
      <c r="G342" t="s">
        <v>78</v>
      </c>
      <c r="H342" s="20" t="s">
        <v>52</v>
      </c>
      <c r="I342" t="s">
        <v>53</v>
      </c>
      <c r="J342" t="s">
        <v>279</v>
      </c>
      <c r="K342">
        <v>1</v>
      </c>
      <c r="L342" t="s">
        <v>81</v>
      </c>
      <c r="M342" t="s">
        <v>56</v>
      </c>
      <c r="N342" t="s">
        <v>57</v>
      </c>
      <c r="O342" s="21" t="s">
        <v>82</v>
      </c>
      <c r="P342" s="21" t="s">
        <v>59</v>
      </c>
      <c r="Q342" s="20" t="s">
        <v>138</v>
      </c>
      <c r="R342" s="21" t="s">
        <v>139</v>
      </c>
      <c r="S342" s="35">
        <v>6</v>
      </c>
      <c r="T342" s="22">
        <v>6</v>
      </c>
      <c r="U342" s="20" t="s">
        <v>85</v>
      </c>
      <c r="V342" s="20">
        <v>45792</v>
      </c>
      <c r="W342" s="21">
        <v>5</v>
      </c>
      <c r="X342" s="20">
        <v>45806</v>
      </c>
      <c r="Y342" s="20">
        <v>45805</v>
      </c>
      <c r="Z342" s="48">
        <v>5</v>
      </c>
      <c r="AA342">
        <v>2025</v>
      </c>
      <c r="AB342" s="45">
        <v>465000</v>
      </c>
      <c r="AC342" s="45">
        <v>465000</v>
      </c>
      <c r="AI342" s="10"/>
      <c r="AK342" s="10"/>
    </row>
    <row r="343" spans="1:37">
      <c r="A343" t="s">
        <v>45</v>
      </c>
      <c r="B343" t="s">
        <v>46</v>
      </c>
      <c r="C343" t="s">
        <v>47</v>
      </c>
      <c r="D343" t="s">
        <v>275</v>
      </c>
      <c r="E343" t="s">
        <v>49</v>
      </c>
      <c r="F343" t="s">
        <v>69</v>
      </c>
      <c r="G343" t="s">
        <v>51</v>
      </c>
      <c r="H343" s="20" t="s">
        <v>52</v>
      </c>
      <c r="I343" t="s">
        <v>53</v>
      </c>
      <c r="J343" t="s">
        <v>54</v>
      </c>
      <c r="K343">
        <v>1</v>
      </c>
      <c r="L343" t="s">
        <v>55</v>
      </c>
      <c r="M343" t="s">
        <v>56</v>
      </c>
      <c r="N343" t="s">
        <v>57</v>
      </c>
      <c r="O343" s="21" t="s">
        <v>58</v>
      </c>
      <c r="P343" s="21" t="s">
        <v>59</v>
      </c>
      <c r="Q343" s="20" t="s">
        <v>125</v>
      </c>
      <c r="R343" s="21" t="s">
        <v>126</v>
      </c>
      <c r="S343" s="35">
        <v>1</v>
      </c>
      <c r="T343" s="22">
        <v>1</v>
      </c>
      <c r="U343" s="20" t="s">
        <v>62</v>
      </c>
      <c r="V343" s="20">
        <v>45782</v>
      </c>
      <c r="W343" s="21">
        <v>5</v>
      </c>
      <c r="X343" s="20">
        <v>45789</v>
      </c>
      <c r="Y343" s="20">
        <v>45790</v>
      </c>
      <c r="Z343" s="48">
        <v>5</v>
      </c>
      <c r="AA343">
        <v>2025</v>
      </c>
      <c r="AB343" s="45">
        <v>111600</v>
      </c>
      <c r="AC343" s="45">
        <v>111600</v>
      </c>
      <c r="AI343" s="10"/>
      <c r="AK343" s="10"/>
    </row>
    <row r="344" spans="1:37">
      <c r="A344" t="s">
        <v>45</v>
      </c>
      <c r="B344" t="s">
        <v>46</v>
      </c>
      <c r="C344" t="s">
        <v>47</v>
      </c>
      <c r="D344" t="s">
        <v>280</v>
      </c>
      <c r="E344" t="s">
        <v>96</v>
      </c>
      <c r="F344" t="s">
        <v>77</v>
      </c>
      <c r="G344" t="s">
        <v>51</v>
      </c>
      <c r="H344" s="20" t="s">
        <v>52</v>
      </c>
      <c r="I344" t="s">
        <v>53</v>
      </c>
      <c r="J344" t="s">
        <v>54</v>
      </c>
      <c r="K344">
        <v>1</v>
      </c>
      <c r="L344" t="s">
        <v>55</v>
      </c>
      <c r="M344" t="s">
        <v>97</v>
      </c>
      <c r="N344" t="s">
        <v>98</v>
      </c>
      <c r="O344" s="21" t="s">
        <v>99</v>
      </c>
      <c r="P344" s="21" t="s">
        <v>100</v>
      </c>
      <c r="Q344" s="20" t="s">
        <v>101</v>
      </c>
      <c r="R344" s="21" t="s">
        <v>102</v>
      </c>
      <c r="S344" s="35">
        <v>2</v>
      </c>
      <c r="T344" s="22">
        <v>2</v>
      </c>
      <c r="U344" s="20" t="s">
        <v>103</v>
      </c>
      <c r="V344" s="20">
        <v>45783</v>
      </c>
      <c r="W344" s="21">
        <v>5</v>
      </c>
      <c r="X344" s="20">
        <v>45790</v>
      </c>
      <c r="Y344" s="20">
        <v>45789</v>
      </c>
      <c r="Z344" s="48">
        <v>5</v>
      </c>
      <c r="AA344">
        <v>2025</v>
      </c>
      <c r="AB344" s="45">
        <v>648000</v>
      </c>
      <c r="AC344" s="45">
        <v>648000</v>
      </c>
      <c r="AI344" s="10"/>
      <c r="AK344" s="10"/>
    </row>
    <row r="345" spans="1:37">
      <c r="A345" t="s">
        <v>45</v>
      </c>
      <c r="B345" t="s">
        <v>46</v>
      </c>
      <c r="C345" t="s">
        <v>47</v>
      </c>
      <c r="D345" t="s">
        <v>280</v>
      </c>
      <c r="E345" t="s">
        <v>96</v>
      </c>
      <c r="F345" t="s">
        <v>104</v>
      </c>
      <c r="G345" t="s">
        <v>51</v>
      </c>
      <c r="H345" s="20" t="s">
        <v>52</v>
      </c>
      <c r="I345" t="s">
        <v>53</v>
      </c>
      <c r="J345" t="s">
        <v>54</v>
      </c>
      <c r="K345">
        <v>1</v>
      </c>
      <c r="L345" t="s">
        <v>55</v>
      </c>
      <c r="M345" t="s">
        <v>97</v>
      </c>
      <c r="N345" t="s">
        <v>98</v>
      </c>
      <c r="O345" s="21" t="s">
        <v>99</v>
      </c>
      <c r="P345" s="21" t="s">
        <v>100</v>
      </c>
      <c r="Q345" s="20" t="s">
        <v>101</v>
      </c>
      <c r="R345" s="21" t="s">
        <v>102</v>
      </c>
      <c r="S345" s="35">
        <v>2</v>
      </c>
      <c r="T345" s="22">
        <v>0</v>
      </c>
      <c r="U345" s="20" t="s">
        <v>103</v>
      </c>
      <c r="V345" s="20">
        <v>45783</v>
      </c>
      <c r="W345" s="21">
        <v>5</v>
      </c>
      <c r="X345" s="20">
        <v>45790</v>
      </c>
      <c r="Z345" s="48">
        <v>5</v>
      </c>
      <c r="AA345">
        <v>2025</v>
      </c>
      <c r="AB345" s="45">
        <v>0</v>
      </c>
      <c r="AC345" s="45">
        <v>0</v>
      </c>
      <c r="AI345" s="10"/>
      <c r="AK345" s="10"/>
    </row>
    <row r="346" spans="1:37">
      <c r="A346" t="s">
        <v>45</v>
      </c>
      <c r="B346" t="s">
        <v>46</v>
      </c>
      <c r="C346" t="s">
        <v>47</v>
      </c>
      <c r="D346" t="s">
        <v>239</v>
      </c>
      <c r="E346" t="s">
        <v>49</v>
      </c>
      <c r="F346" t="s">
        <v>77</v>
      </c>
      <c r="G346" t="s">
        <v>51</v>
      </c>
      <c r="H346" s="20" t="s">
        <v>52</v>
      </c>
      <c r="I346" t="s">
        <v>53</v>
      </c>
      <c r="J346" t="s">
        <v>54</v>
      </c>
      <c r="K346">
        <v>1</v>
      </c>
      <c r="L346" t="s">
        <v>55</v>
      </c>
      <c r="M346" t="s">
        <v>56</v>
      </c>
      <c r="N346" t="s">
        <v>57</v>
      </c>
      <c r="O346" s="21" t="s">
        <v>58</v>
      </c>
      <c r="P346" s="21" t="s">
        <v>59</v>
      </c>
      <c r="Q346" s="20" t="s">
        <v>108</v>
      </c>
      <c r="R346" s="21" t="s">
        <v>109</v>
      </c>
      <c r="S346" s="35">
        <v>4</v>
      </c>
      <c r="T346" s="22">
        <v>4</v>
      </c>
      <c r="U346" s="20" t="s">
        <v>110</v>
      </c>
      <c r="V346" s="20">
        <v>45789</v>
      </c>
      <c r="W346" s="21">
        <v>5</v>
      </c>
      <c r="X346" s="20">
        <v>45796</v>
      </c>
      <c r="Y346" s="20">
        <v>45796</v>
      </c>
      <c r="Z346" s="48">
        <v>5</v>
      </c>
      <c r="AA346">
        <v>2025</v>
      </c>
      <c r="AB346" s="45">
        <v>460208</v>
      </c>
      <c r="AC346" s="45">
        <v>460208</v>
      </c>
      <c r="AI346" s="10"/>
      <c r="AK346" s="10"/>
    </row>
    <row r="347" spans="1:37">
      <c r="A347" t="s">
        <v>45</v>
      </c>
      <c r="B347" t="s">
        <v>46</v>
      </c>
      <c r="C347" t="s">
        <v>47</v>
      </c>
      <c r="D347" t="s">
        <v>239</v>
      </c>
      <c r="E347" t="s">
        <v>49</v>
      </c>
      <c r="F347" t="s">
        <v>111</v>
      </c>
      <c r="G347" t="s">
        <v>51</v>
      </c>
      <c r="H347" s="20" t="s">
        <v>52</v>
      </c>
      <c r="I347" t="s">
        <v>53</v>
      </c>
      <c r="J347" t="s">
        <v>54</v>
      </c>
      <c r="K347">
        <v>1</v>
      </c>
      <c r="L347" t="s">
        <v>55</v>
      </c>
      <c r="M347" t="s">
        <v>56</v>
      </c>
      <c r="N347" t="s">
        <v>57</v>
      </c>
      <c r="O347" s="21" t="s">
        <v>58</v>
      </c>
      <c r="P347" s="21" t="s">
        <v>59</v>
      </c>
      <c r="Q347" s="20" t="s">
        <v>87</v>
      </c>
      <c r="R347" s="21" t="s">
        <v>88</v>
      </c>
      <c r="S347" s="35">
        <v>29</v>
      </c>
      <c r="T347" s="22">
        <v>29</v>
      </c>
      <c r="U347" s="20" t="s">
        <v>62</v>
      </c>
      <c r="V347" s="20">
        <v>45789</v>
      </c>
      <c r="W347" s="21">
        <v>5</v>
      </c>
      <c r="X347" s="20">
        <v>45796</v>
      </c>
      <c r="Y347" s="20">
        <v>45796</v>
      </c>
      <c r="Z347" s="48">
        <v>5</v>
      </c>
      <c r="AA347">
        <v>2025</v>
      </c>
      <c r="AB347" s="45">
        <v>2420410</v>
      </c>
      <c r="AC347" s="45">
        <v>2420410</v>
      </c>
      <c r="AI347" s="10"/>
      <c r="AK347" s="10"/>
    </row>
    <row r="348" spans="1:37">
      <c r="A348" t="s">
        <v>45</v>
      </c>
      <c r="B348" t="s">
        <v>46</v>
      </c>
      <c r="C348" t="s">
        <v>47</v>
      </c>
      <c r="D348" t="s">
        <v>239</v>
      </c>
      <c r="E348" t="s">
        <v>49</v>
      </c>
      <c r="F348" t="s">
        <v>86</v>
      </c>
      <c r="G348" t="s">
        <v>51</v>
      </c>
      <c r="H348" s="20" t="s">
        <v>52</v>
      </c>
      <c r="I348" t="s">
        <v>53</v>
      </c>
      <c r="J348" t="s">
        <v>54</v>
      </c>
      <c r="K348">
        <v>1</v>
      </c>
      <c r="L348" t="s">
        <v>55</v>
      </c>
      <c r="M348" t="s">
        <v>56</v>
      </c>
      <c r="N348" t="s">
        <v>57</v>
      </c>
      <c r="O348" s="21" t="s">
        <v>58</v>
      </c>
      <c r="P348" s="21" t="s">
        <v>59</v>
      </c>
      <c r="Q348" s="20" t="s">
        <v>90</v>
      </c>
      <c r="R348" s="21" t="s">
        <v>91</v>
      </c>
      <c r="S348" s="35">
        <v>11</v>
      </c>
      <c r="T348" s="22">
        <v>11</v>
      </c>
      <c r="U348" s="20" t="s">
        <v>62</v>
      </c>
      <c r="V348" s="20">
        <v>45789</v>
      </c>
      <c r="W348" s="21">
        <v>5</v>
      </c>
      <c r="X348" s="20">
        <v>45796</v>
      </c>
      <c r="Y348" s="20">
        <v>45796</v>
      </c>
      <c r="Z348" s="48">
        <v>5</v>
      </c>
      <c r="AA348">
        <v>2025</v>
      </c>
      <c r="AB348" s="45">
        <v>726359</v>
      </c>
      <c r="AC348" s="45">
        <v>726359</v>
      </c>
      <c r="AI348" s="10"/>
      <c r="AK348" s="10"/>
    </row>
    <row r="349" spans="1:37">
      <c r="A349" t="s">
        <v>45</v>
      </c>
      <c r="B349" t="s">
        <v>46</v>
      </c>
      <c r="C349" t="s">
        <v>47</v>
      </c>
      <c r="D349" t="s">
        <v>239</v>
      </c>
      <c r="E349" t="s">
        <v>49</v>
      </c>
      <c r="F349" t="s">
        <v>89</v>
      </c>
      <c r="G349" t="s">
        <v>51</v>
      </c>
      <c r="H349" s="20" t="s">
        <v>52</v>
      </c>
      <c r="I349" t="s">
        <v>53</v>
      </c>
      <c r="J349" t="s">
        <v>54</v>
      </c>
      <c r="K349">
        <v>1</v>
      </c>
      <c r="L349" t="s">
        <v>55</v>
      </c>
      <c r="M349" t="s">
        <v>56</v>
      </c>
      <c r="N349" t="s">
        <v>57</v>
      </c>
      <c r="O349" s="21" t="s">
        <v>58</v>
      </c>
      <c r="P349" s="21" t="s">
        <v>59</v>
      </c>
      <c r="Q349" s="20" t="s">
        <v>93</v>
      </c>
      <c r="R349" s="21" t="s">
        <v>94</v>
      </c>
      <c r="S349" s="35">
        <v>7</v>
      </c>
      <c r="T349" s="22">
        <v>7</v>
      </c>
      <c r="U349" s="20" t="s">
        <v>62</v>
      </c>
      <c r="V349" s="20">
        <v>45789</v>
      </c>
      <c r="W349" s="21">
        <v>5</v>
      </c>
      <c r="X349" s="20">
        <v>45796</v>
      </c>
      <c r="Y349" s="20">
        <v>45796</v>
      </c>
      <c r="Z349" s="48">
        <v>5</v>
      </c>
      <c r="AA349">
        <v>2025</v>
      </c>
      <c r="AB349" s="45">
        <v>600096</v>
      </c>
      <c r="AC349" s="45">
        <v>600096</v>
      </c>
      <c r="AI349" s="10"/>
      <c r="AK349" s="10"/>
    </row>
    <row r="350" spans="1:37">
      <c r="A350" t="s">
        <v>45</v>
      </c>
      <c r="B350" t="s">
        <v>46</v>
      </c>
      <c r="C350" t="s">
        <v>47</v>
      </c>
      <c r="D350" t="s">
        <v>239</v>
      </c>
      <c r="E350" t="s">
        <v>49</v>
      </c>
      <c r="F350" t="s">
        <v>92</v>
      </c>
      <c r="G350" t="s">
        <v>51</v>
      </c>
      <c r="H350" s="20" t="s">
        <v>52</v>
      </c>
      <c r="I350" t="s">
        <v>53</v>
      </c>
      <c r="J350" t="s">
        <v>54</v>
      </c>
      <c r="K350">
        <v>1</v>
      </c>
      <c r="L350" t="s">
        <v>55</v>
      </c>
      <c r="M350" t="s">
        <v>56</v>
      </c>
      <c r="N350" t="s">
        <v>57</v>
      </c>
      <c r="O350" s="21" t="s">
        <v>58</v>
      </c>
      <c r="P350" s="21" t="s">
        <v>59</v>
      </c>
      <c r="Q350" s="20" t="s">
        <v>60</v>
      </c>
      <c r="R350" s="21" t="s">
        <v>61</v>
      </c>
      <c r="S350" s="35">
        <v>9</v>
      </c>
      <c r="T350" s="22">
        <v>9</v>
      </c>
      <c r="U350" s="20" t="s">
        <v>62</v>
      </c>
      <c r="V350" s="20">
        <v>45789</v>
      </c>
      <c r="W350" s="21">
        <v>5</v>
      </c>
      <c r="X350" s="20">
        <v>45796</v>
      </c>
      <c r="Y350" s="20">
        <v>45796</v>
      </c>
      <c r="Z350" s="48">
        <v>5</v>
      </c>
      <c r="AA350">
        <v>2025</v>
      </c>
      <c r="AB350" s="45">
        <v>532086</v>
      </c>
      <c r="AC350" s="45">
        <v>532086</v>
      </c>
      <c r="AI350" s="10"/>
      <c r="AK350" s="10"/>
    </row>
    <row r="351" spans="1:37">
      <c r="A351" t="s">
        <v>45</v>
      </c>
      <c r="B351" t="s">
        <v>46</v>
      </c>
      <c r="C351" t="s">
        <v>47</v>
      </c>
      <c r="D351" t="s">
        <v>239</v>
      </c>
      <c r="E351" t="s">
        <v>49</v>
      </c>
      <c r="F351" t="s">
        <v>50</v>
      </c>
      <c r="G351" t="s">
        <v>51</v>
      </c>
      <c r="H351" s="20" t="s">
        <v>52</v>
      </c>
      <c r="I351" t="s">
        <v>53</v>
      </c>
      <c r="J351" t="s">
        <v>54</v>
      </c>
      <c r="K351">
        <v>1</v>
      </c>
      <c r="L351" t="s">
        <v>55</v>
      </c>
      <c r="M351" t="s">
        <v>56</v>
      </c>
      <c r="N351" t="s">
        <v>57</v>
      </c>
      <c r="O351" s="21" t="s">
        <v>58</v>
      </c>
      <c r="P351" s="21" t="s">
        <v>59</v>
      </c>
      <c r="Q351" s="20" t="s">
        <v>64</v>
      </c>
      <c r="R351" s="21" t="s">
        <v>65</v>
      </c>
      <c r="S351" s="35">
        <v>5</v>
      </c>
      <c r="T351" s="22">
        <v>5</v>
      </c>
      <c r="U351" s="20" t="s">
        <v>62</v>
      </c>
      <c r="V351" s="20">
        <v>45789</v>
      </c>
      <c r="W351" s="21">
        <v>5</v>
      </c>
      <c r="X351" s="20">
        <v>45796</v>
      </c>
      <c r="Y351" s="20">
        <v>45796</v>
      </c>
      <c r="Z351" s="48">
        <v>5</v>
      </c>
      <c r="AA351">
        <v>2025</v>
      </c>
      <c r="AB351" s="45">
        <v>306480</v>
      </c>
      <c r="AC351" s="45">
        <v>306480</v>
      </c>
      <c r="AI351" s="10"/>
      <c r="AK351" s="10"/>
    </row>
    <row r="352" spans="1:37">
      <c r="A352" t="s">
        <v>45</v>
      </c>
      <c r="B352" t="s">
        <v>46</v>
      </c>
      <c r="C352" t="s">
        <v>47</v>
      </c>
      <c r="D352" t="s">
        <v>239</v>
      </c>
      <c r="E352" t="s">
        <v>49</v>
      </c>
      <c r="F352" t="s">
        <v>63</v>
      </c>
      <c r="G352" t="s">
        <v>51</v>
      </c>
      <c r="H352" s="20" t="s">
        <v>52</v>
      </c>
      <c r="I352" t="s">
        <v>53</v>
      </c>
      <c r="J352" t="s">
        <v>54</v>
      </c>
      <c r="K352">
        <v>1</v>
      </c>
      <c r="L352" t="s">
        <v>55</v>
      </c>
      <c r="M352" t="s">
        <v>56</v>
      </c>
      <c r="N352" t="s">
        <v>57</v>
      </c>
      <c r="O352" s="21" t="s">
        <v>58</v>
      </c>
      <c r="P352" s="21" t="s">
        <v>59</v>
      </c>
      <c r="Q352" s="20" t="s">
        <v>67</v>
      </c>
      <c r="R352" s="21" t="s">
        <v>68</v>
      </c>
      <c r="S352" s="35">
        <v>4</v>
      </c>
      <c r="T352" s="22">
        <v>4</v>
      </c>
      <c r="U352" s="20" t="s">
        <v>62</v>
      </c>
      <c r="V352" s="20">
        <v>45789</v>
      </c>
      <c r="W352" s="21">
        <v>5</v>
      </c>
      <c r="X352" s="20">
        <v>45796</v>
      </c>
      <c r="Y352" s="20">
        <v>45796</v>
      </c>
      <c r="Z352" s="48">
        <v>5</v>
      </c>
      <c r="AA352">
        <v>2025</v>
      </c>
      <c r="AB352" s="45">
        <v>332513</v>
      </c>
      <c r="AC352" s="45">
        <v>332513</v>
      </c>
      <c r="AI352" s="10"/>
      <c r="AK352" s="10"/>
    </row>
    <row r="353" spans="1:37">
      <c r="A353" t="s">
        <v>45</v>
      </c>
      <c r="B353" t="s">
        <v>46</v>
      </c>
      <c r="C353" t="s">
        <v>47</v>
      </c>
      <c r="D353" t="s">
        <v>281</v>
      </c>
      <c r="E353" t="s">
        <v>49</v>
      </c>
      <c r="F353" t="s">
        <v>50</v>
      </c>
      <c r="G353" t="s">
        <v>51</v>
      </c>
      <c r="H353" s="20" t="s">
        <v>52</v>
      </c>
      <c r="I353" t="s">
        <v>53</v>
      </c>
      <c r="J353" t="s">
        <v>54</v>
      </c>
      <c r="K353">
        <v>1</v>
      </c>
      <c r="L353" t="s">
        <v>55</v>
      </c>
      <c r="M353" t="s">
        <v>56</v>
      </c>
      <c r="N353" t="s">
        <v>57</v>
      </c>
      <c r="O353" s="21" t="s">
        <v>58</v>
      </c>
      <c r="P353" s="21" t="s">
        <v>59</v>
      </c>
      <c r="Q353" s="20" t="s">
        <v>64</v>
      </c>
      <c r="R353" s="21" t="s">
        <v>65</v>
      </c>
      <c r="S353" s="35">
        <v>7</v>
      </c>
      <c r="T353" s="22">
        <v>7</v>
      </c>
      <c r="U353" s="20" t="s">
        <v>62</v>
      </c>
      <c r="V353" s="20">
        <v>45790</v>
      </c>
      <c r="W353" s="21">
        <v>5</v>
      </c>
      <c r="X353" s="20">
        <v>45797</v>
      </c>
      <c r="Y353" s="20">
        <v>45796</v>
      </c>
      <c r="Z353" s="48">
        <v>5</v>
      </c>
      <c r="AA353">
        <v>2025</v>
      </c>
      <c r="AB353" s="45">
        <v>429072</v>
      </c>
      <c r="AC353" s="45">
        <v>429072</v>
      </c>
      <c r="AI353" s="10"/>
      <c r="AK353" s="10"/>
    </row>
    <row r="354" spans="1:37">
      <c r="A354" t="s">
        <v>45</v>
      </c>
      <c r="B354" t="s">
        <v>46</v>
      </c>
      <c r="C354" t="s">
        <v>47</v>
      </c>
      <c r="D354" t="s">
        <v>281</v>
      </c>
      <c r="E354" t="s">
        <v>49</v>
      </c>
      <c r="F354" t="s">
        <v>63</v>
      </c>
      <c r="G354" t="s">
        <v>51</v>
      </c>
      <c r="H354" s="20" t="s">
        <v>52</v>
      </c>
      <c r="I354" t="s">
        <v>53</v>
      </c>
      <c r="J354" t="s">
        <v>54</v>
      </c>
      <c r="K354">
        <v>1</v>
      </c>
      <c r="L354" t="s">
        <v>55</v>
      </c>
      <c r="M354" t="s">
        <v>56</v>
      </c>
      <c r="N354" t="s">
        <v>57</v>
      </c>
      <c r="O354" s="21" t="s">
        <v>58</v>
      </c>
      <c r="P354" s="21" t="s">
        <v>59</v>
      </c>
      <c r="Q354" s="20" t="s">
        <v>67</v>
      </c>
      <c r="R354" s="21" t="s">
        <v>68</v>
      </c>
      <c r="S354" s="35">
        <v>1</v>
      </c>
      <c r="T354" s="22">
        <v>1</v>
      </c>
      <c r="U354" s="20" t="s">
        <v>62</v>
      </c>
      <c r="V354" s="20">
        <v>45790</v>
      </c>
      <c r="W354" s="21">
        <v>5</v>
      </c>
      <c r="X354" s="20">
        <v>45797</v>
      </c>
      <c r="Y354" s="20">
        <v>45796</v>
      </c>
      <c r="Z354" s="48">
        <v>5</v>
      </c>
      <c r="AA354">
        <v>2025</v>
      </c>
      <c r="AB354" s="45">
        <v>83128</v>
      </c>
      <c r="AC354" s="45">
        <v>83128</v>
      </c>
      <c r="AI354" s="10"/>
      <c r="AK354" s="10"/>
    </row>
    <row r="355" spans="1:37">
      <c r="A355" t="s">
        <v>45</v>
      </c>
      <c r="B355" t="s">
        <v>46</v>
      </c>
      <c r="C355" t="s">
        <v>47</v>
      </c>
      <c r="D355" t="s">
        <v>281</v>
      </c>
      <c r="E355" t="s">
        <v>49</v>
      </c>
      <c r="F355" t="s">
        <v>66</v>
      </c>
      <c r="G355" t="s">
        <v>51</v>
      </c>
      <c r="H355" s="20" t="s">
        <v>52</v>
      </c>
      <c r="I355" t="s">
        <v>53</v>
      </c>
      <c r="J355" t="s">
        <v>54</v>
      </c>
      <c r="K355">
        <v>1</v>
      </c>
      <c r="L355" t="s">
        <v>55</v>
      </c>
      <c r="M355" t="s">
        <v>56</v>
      </c>
      <c r="N355" t="s">
        <v>57</v>
      </c>
      <c r="O355" s="21" t="s">
        <v>58</v>
      </c>
      <c r="P355" s="21" t="s">
        <v>59</v>
      </c>
      <c r="Q355" s="20" t="s">
        <v>190</v>
      </c>
      <c r="R355" s="21" t="s">
        <v>191</v>
      </c>
      <c r="S355" s="35">
        <v>1</v>
      </c>
      <c r="T355" s="22">
        <v>1</v>
      </c>
      <c r="U355" s="20" t="s">
        <v>62</v>
      </c>
      <c r="V355" s="20">
        <v>45790</v>
      </c>
      <c r="W355" s="21">
        <v>5</v>
      </c>
      <c r="X355" s="20">
        <v>45797</v>
      </c>
      <c r="Y355" s="20">
        <v>45796</v>
      </c>
      <c r="Z355" s="48">
        <v>5</v>
      </c>
      <c r="AA355">
        <v>2025</v>
      </c>
      <c r="AB355" s="45">
        <v>172650</v>
      </c>
      <c r="AC355" s="45">
        <v>172650</v>
      </c>
      <c r="AI355" s="10"/>
      <c r="AK355" s="10"/>
    </row>
    <row r="356" spans="1:37">
      <c r="A356" t="s">
        <v>45</v>
      </c>
      <c r="B356" t="s">
        <v>46</v>
      </c>
      <c r="C356" t="s">
        <v>47</v>
      </c>
      <c r="D356" t="s">
        <v>281</v>
      </c>
      <c r="E356" t="s">
        <v>49</v>
      </c>
      <c r="F356" t="s">
        <v>69</v>
      </c>
      <c r="G356" t="s">
        <v>51</v>
      </c>
      <c r="H356" s="20" t="s">
        <v>52</v>
      </c>
      <c r="I356" s="21" t="s">
        <v>53</v>
      </c>
      <c r="J356" s="21" t="s">
        <v>54</v>
      </c>
      <c r="K356" s="21">
        <v>1</v>
      </c>
      <c r="L356" t="s">
        <v>55</v>
      </c>
      <c r="M356" t="s">
        <v>56</v>
      </c>
      <c r="N356" t="s">
        <v>57</v>
      </c>
      <c r="O356" s="21" t="s">
        <v>58</v>
      </c>
      <c r="P356" s="21" t="s">
        <v>59</v>
      </c>
      <c r="Q356" s="20" t="s">
        <v>70</v>
      </c>
      <c r="R356" s="21" t="s">
        <v>71</v>
      </c>
      <c r="S356" s="35">
        <v>1</v>
      </c>
      <c r="T356" s="22">
        <v>1</v>
      </c>
      <c r="U356" s="20" t="s">
        <v>62</v>
      </c>
      <c r="V356" s="20">
        <v>45790</v>
      </c>
      <c r="W356" s="21">
        <v>5</v>
      </c>
      <c r="X356" s="20">
        <v>45797</v>
      </c>
      <c r="Y356" s="20">
        <v>45796</v>
      </c>
      <c r="Z356" s="48">
        <v>5</v>
      </c>
      <c r="AA356">
        <v>2025</v>
      </c>
      <c r="AB356" s="45">
        <v>144936</v>
      </c>
      <c r="AC356" s="45">
        <v>144936</v>
      </c>
      <c r="AD356"/>
      <c r="AI356" s="10"/>
      <c r="AK356" s="10"/>
    </row>
    <row r="357" spans="1:37">
      <c r="A357" t="s">
        <v>45</v>
      </c>
      <c r="B357" t="s">
        <v>46</v>
      </c>
      <c r="C357" t="s">
        <v>47</v>
      </c>
      <c r="D357" t="s">
        <v>281</v>
      </c>
      <c r="E357" t="s">
        <v>49</v>
      </c>
      <c r="F357" t="s">
        <v>72</v>
      </c>
      <c r="G357" t="s">
        <v>51</v>
      </c>
      <c r="H357" s="20" t="s">
        <v>52</v>
      </c>
      <c r="I357" t="s">
        <v>53</v>
      </c>
      <c r="J357" t="s">
        <v>54</v>
      </c>
      <c r="K357">
        <v>1</v>
      </c>
      <c r="L357" t="s">
        <v>55</v>
      </c>
      <c r="M357" t="s">
        <v>56</v>
      </c>
      <c r="N357" t="s">
        <v>57</v>
      </c>
      <c r="O357" s="21" t="s">
        <v>58</v>
      </c>
      <c r="P357" s="21" t="s">
        <v>59</v>
      </c>
      <c r="Q357" s="20" t="s">
        <v>73</v>
      </c>
      <c r="R357" s="21" t="s">
        <v>74</v>
      </c>
      <c r="S357" s="35">
        <v>1</v>
      </c>
      <c r="T357" s="22">
        <v>1</v>
      </c>
      <c r="U357" s="20" t="s">
        <v>62</v>
      </c>
      <c r="V357" s="20">
        <v>45790</v>
      </c>
      <c r="W357" s="21">
        <v>5</v>
      </c>
      <c r="X357" s="20">
        <v>45797</v>
      </c>
      <c r="Y357" s="20">
        <v>45796</v>
      </c>
      <c r="Z357" s="48">
        <v>5</v>
      </c>
      <c r="AA357">
        <v>2025</v>
      </c>
      <c r="AB357" s="45">
        <v>141575</v>
      </c>
      <c r="AC357" s="45">
        <v>141575</v>
      </c>
      <c r="AI357" s="10"/>
      <c r="AK357" s="10"/>
    </row>
    <row r="358" spans="1:37">
      <c r="A358" t="s">
        <v>45</v>
      </c>
      <c r="B358" t="s">
        <v>46</v>
      </c>
      <c r="C358" t="s">
        <v>47</v>
      </c>
      <c r="D358" t="s">
        <v>281</v>
      </c>
      <c r="E358" t="s">
        <v>49</v>
      </c>
      <c r="F358" t="s">
        <v>195</v>
      </c>
      <c r="G358" t="s">
        <v>51</v>
      </c>
      <c r="H358" s="20" t="s">
        <v>52</v>
      </c>
      <c r="I358" t="s">
        <v>53</v>
      </c>
      <c r="J358" t="s">
        <v>54</v>
      </c>
      <c r="K358">
        <v>1</v>
      </c>
      <c r="L358" t="s">
        <v>55</v>
      </c>
      <c r="M358" t="s">
        <v>56</v>
      </c>
      <c r="N358" t="s">
        <v>57</v>
      </c>
      <c r="O358" s="21" t="s">
        <v>58</v>
      </c>
      <c r="P358" s="21" t="s">
        <v>59</v>
      </c>
      <c r="Q358" s="20" t="s">
        <v>125</v>
      </c>
      <c r="R358" s="21" t="s">
        <v>126</v>
      </c>
      <c r="S358" s="35">
        <v>1</v>
      </c>
      <c r="T358" s="22">
        <v>1</v>
      </c>
      <c r="U358" s="20" t="s">
        <v>62</v>
      </c>
      <c r="V358" s="20">
        <v>45790</v>
      </c>
      <c r="W358" s="21">
        <v>5</v>
      </c>
      <c r="X358" s="20">
        <v>45797</v>
      </c>
      <c r="Y358" s="20">
        <v>45796</v>
      </c>
      <c r="Z358" s="48">
        <v>5</v>
      </c>
      <c r="AA358">
        <v>2025</v>
      </c>
      <c r="AB358" s="45">
        <v>111600</v>
      </c>
      <c r="AC358" s="45">
        <v>111600</v>
      </c>
      <c r="AI358" s="10"/>
      <c r="AK358" s="10"/>
    </row>
    <row r="359" spans="1:37">
      <c r="A359" t="s">
        <v>45</v>
      </c>
      <c r="B359" t="s">
        <v>46</v>
      </c>
      <c r="C359" t="s">
        <v>47</v>
      </c>
      <c r="D359" t="s">
        <v>281</v>
      </c>
      <c r="E359" t="s">
        <v>49</v>
      </c>
      <c r="F359" t="s">
        <v>77</v>
      </c>
      <c r="G359" t="s">
        <v>51</v>
      </c>
      <c r="H359" s="20" t="s">
        <v>52</v>
      </c>
      <c r="I359" t="s">
        <v>53</v>
      </c>
      <c r="J359" t="s">
        <v>54</v>
      </c>
      <c r="K359">
        <v>1</v>
      </c>
      <c r="L359" t="s">
        <v>55</v>
      </c>
      <c r="M359" t="s">
        <v>56</v>
      </c>
      <c r="N359" t="s">
        <v>57</v>
      </c>
      <c r="O359" s="21" t="s">
        <v>58</v>
      </c>
      <c r="P359" s="21" t="s">
        <v>59</v>
      </c>
      <c r="Q359" s="20" t="s">
        <v>108</v>
      </c>
      <c r="R359" s="21" t="s">
        <v>109</v>
      </c>
      <c r="S359" s="35">
        <v>1</v>
      </c>
      <c r="T359" s="22">
        <v>1</v>
      </c>
      <c r="U359" s="20" t="s">
        <v>110</v>
      </c>
      <c r="V359" s="20">
        <v>45790</v>
      </c>
      <c r="W359" s="21">
        <v>5</v>
      </c>
      <c r="X359" s="20">
        <v>45797</v>
      </c>
      <c r="Y359" s="20">
        <v>45796</v>
      </c>
      <c r="Z359" s="48">
        <v>5</v>
      </c>
      <c r="AA359">
        <v>2025</v>
      </c>
      <c r="AB359" s="45">
        <v>115052</v>
      </c>
      <c r="AC359" s="45">
        <v>115052</v>
      </c>
      <c r="AI359" s="10"/>
      <c r="AK359" s="10"/>
    </row>
    <row r="360" spans="1:37">
      <c r="A360" t="s">
        <v>45</v>
      </c>
      <c r="B360" t="s">
        <v>46</v>
      </c>
      <c r="C360" t="s">
        <v>47</v>
      </c>
      <c r="D360" t="s">
        <v>281</v>
      </c>
      <c r="E360" t="s">
        <v>49</v>
      </c>
      <c r="F360" t="s">
        <v>111</v>
      </c>
      <c r="G360" t="s">
        <v>51</v>
      </c>
      <c r="H360" s="20" t="s">
        <v>52</v>
      </c>
      <c r="I360" t="s">
        <v>53</v>
      </c>
      <c r="J360" t="s">
        <v>54</v>
      </c>
      <c r="K360">
        <v>1</v>
      </c>
      <c r="L360" t="s">
        <v>55</v>
      </c>
      <c r="M360" t="s">
        <v>56</v>
      </c>
      <c r="N360" t="s">
        <v>57</v>
      </c>
      <c r="O360" s="21" t="s">
        <v>58</v>
      </c>
      <c r="P360" s="21" t="s">
        <v>59</v>
      </c>
      <c r="Q360" s="20" t="s">
        <v>87</v>
      </c>
      <c r="R360" s="21" t="s">
        <v>88</v>
      </c>
      <c r="S360" s="35">
        <v>4</v>
      </c>
      <c r="T360" s="22">
        <v>4</v>
      </c>
      <c r="U360" s="20" t="s">
        <v>62</v>
      </c>
      <c r="V360" s="20">
        <v>45790</v>
      </c>
      <c r="W360" s="21">
        <v>5</v>
      </c>
      <c r="X360" s="20">
        <v>45797</v>
      </c>
      <c r="Y360" s="20">
        <v>45796</v>
      </c>
      <c r="Z360" s="48">
        <v>5</v>
      </c>
      <c r="AA360">
        <v>2025</v>
      </c>
      <c r="AB360" s="45">
        <v>333850</v>
      </c>
      <c r="AC360" s="45">
        <v>333850</v>
      </c>
      <c r="AI360" s="10"/>
      <c r="AK360" s="10"/>
    </row>
    <row r="361" spans="1:37">
      <c r="A361" t="s">
        <v>45</v>
      </c>
      <c r="B361" t="s">
        <v>46</v>
      </c>
      <c r="C361" t="s">
        <v>47</v>
      </c>
      <c r="D361" t="s">
        <v>281</v>
      </c>
      <c r="E361" t="s">
        <v>49</v>
      </c>
      <c r="F361" t="s">
        <v>86</v>
      </c>
      <c r="G361" t="s">
        <v>51</v>
      </c>
      <c r="H361" s="20" t="s">
        <v>52</v>
      </c>
      <c r="I361" t="s">
        <v>53</v>
      </c>
      <c r="J361" t="s">
        <v>54</v>
      </c>
      <c r="K361">
        <v>1</v>
      </c>
      <c r="L361" t="s">
        <v>55</v>
      </c>
      <c r="M361" t="s">
        <v>56</v>
      </c>
      <c r="N361" t="s">
        <v>57</v>
      </c>
      <c r="O361" s="21" t="s">
        <v>58</v>
      </c>
      <c r="P361" s="21" t="s">
        <v>59</v>
      </c>
      <c r="Q361" s="20" t="s">
        <v>90</v>
      </c>
      <c r="R361" s="21" t="s">
        <v>91</v>
      </c>
      <c r="S361" s="35">
        <v>7</v>
      </c>
      <c r="T361" s="22">
        <v>7</v>
      </c>
      <c r="U361" s="20" t="s">
        <v>62</v>
      </c>
      <c r="V361" s="20">
        <v>45790</v>
      </c>
      <c r="W361" s="21">
        <v>5</v>
      </c>
      <c r="X361" s="20">
        <v>45797</v>
      </c>
      <c r="Y361" s="20">
        <v>45796</v>
      </c>
      <c r="Z361" s="48">
        <v>5</v>
      </c>
      <c r="AA361">
        <v>2025</v>
      </c>
      <c r="AB361" s="45">
        <v>462228</v>
      </c>
      <c r="AC361" s="45">
        <v>462228</v>
      </c>
      <c r="AI361" s="10"/>
      <c r="AK361" s="10"/>
    </row>
    <row r="362" spans="1:37">
      <c r="A362" t="s">
        <v>45</v>
      </c>
      <c r="B362" t="s">
        <v>46</v>
      </c>
      <c r="C362" t="s">
        <v>47</v>
      </c>
      <c r="D362" t="s">
        <v>281</v>
      </c>
      <c r="E362" t="s">
        <v>49</v>
      </c>
      <c r="F362" t="s">
        <v>89</v>
      </c>
      <c r="G362" t="s">
        <v>51</v>
      </c>
      <c r="H362" s="20" t="s">
        <v>52</v>
      </c>
      <c r="I362" t="s">
        <v>53</v>
      </c>
      <c r="J362" t="s">
        <v>54</v>
      </c>
      <c r="K362">
        <v>1</v>
      </c>
      <c r="L362" t="s">
        <v>55</v>
      </c>
      <c r="M362" t="s">
        <v>56</v>
      </c>
      <c r="N362" t="s">
        <v>57</v>
      </c>
      <c r="O362" s="21" t="s">
        <v>58</v>
      </c>
      <c r="P362" s="21" t="s">
        <v>59</v>
      </c>
      <c r="Q362" s="20" t="s">
        <v>93</v>
      </c>
      <c r="R362" s="21" t="s">
        <v>94</v>
      </c>
      <c r="S362" s="35">
        <v>5</v>
      </c>
      <c r="T362" s="22">
        <v>5</v>
      </c>
      <c r="U362" s="20" t="s">
        <v>62</v>
      </c>
      <c r="V362" s="20">
        <v>45790</v>
      </c>
      <c r="W362" s="21">
        <v>5</v>
      </c>
      <c r="X362" s="20">
        <v>45797</v>
      </c>
      <c r="Y362" s="20">
        <v>45796</v>
      </c>
      <c r="Z362" s="48">
        <v>5</v>
      </c>
      <c r="AA362">
        <v>2025</v>
      </c>
      <c r="AB362" s="45">
        <v>428640</v>
      </c>
      <c r="AC362" s="45">
        <v>428640</v>
      </c>
      <c r="AI362" s="10"/>
      <c r="AK362" s="10"/>
    </row>
    <row r="363" spans="1:37">
      <c r="A363" t="s">
        <v>45</v>
      </c>
      <c r="B363" t="s">
        <v>46</v>
      </c>
      <c r="C363" t="s">
        <v>47</v>
      </c>
      <c r="D363" t="s">
        <v>281</v>
      </c>
      <c r="E363" t="s">
        <v>49</v>
      </c>
      <c r="F363" t="s">
        <v>92</v>
      </c>
      <c r="G363" t="s">
        <v>51</v>
      </c>
      <c r="H363" s="20" t="s">
        <v>52</v>
      </c>
      <c r="I363" t="s">
        <v>53</v>
      </c>
      <c r="J363" t="s">
        <v>54</v>
      </c>
      <c r="K363">
        <v>1</v>
      </c>
      <c r="L363" t="s">
        <v>55</v>
      </c>
      <c r="M363" t="s">
        <v>56</v>
      </c>
      <c r="N363" t="s">
        <v>57</v>
      </c>
      <c r="O363" s="21" t="s">
        <v>58</v>
      </c>
      <c r="P363" s="21" t="s">
        <v>59</v>
      </c>
      <c r="Q363" s="20" t="s">
        <v>60</v>
      </c>
      <c r="R363" s="21" t="s">
        <v>61</v>
      </c>
      <c r="S363" s="35">
        <v>6</v>
      </c>
      <c r="T363" s="22">
        <v>6</v>
      </c>
      <c r="U363" s="20" t="s">
        <v>62</v>
      </c>
      <c r="V363" s="20">
        <v>45790</v>
      </c>
      <c r="W363" s="21">
        <v>5</v>
      </c>
      <c r="X363" s="20">
        <v>45797</v>
      </c>
      <c r="Y363" s="20">
        <v>45796</v>
      </c>
      <c r="Z363" s="48">
        <v>5</v>
      </c>
      <c r="AA363">
        <v>2025</v>
      </c>
      <c r="AB363" s="45">
        <v>354724</v>
      </c>
      <c r="AC363" s="45">
        <v>354724</v>
      </c>
      <c r="AI363" s="10"/>
      <c r="AK363" s="10"/>
    </row>
    <row r="364" spans="1:37">
      <c r="A364" t="s">
        <v>45</v>
      </c>
      <c r="B364" t="s">
        <v>46</v>
      </c>
      <c r="C364" t="s">
        <v>47</v>
      </c>
      <c r="D364" t="s">
        <v>282</v>
      </c>
      <c r="E364" t="s">
        <v>76</v>
      </c>
      <c r="F364" t="s">
        <v>77</v>
      </c>
      <c r="G364" t="s">
        <v>78</v>
      </c>
      <c r="H364" s="20" t="s">
        <v>52</v>
      </c>
      <c r="I364" t="s">
        <v>53</v>
      </c>
      <c r="J364" t="s">
        <v>117</v>
      </c>
      <c r="K364">
        <v>1</v>
      </c>
      <c r="L364" t="s">
        <v>81</v>
      </c>
      <c r="M364" t="s">
        <v>56</v>
      </c>
      <c r="N364" t="s">
        <v>57</v>
      </c>
      <c r="O364" s="21" t="s">
        <v>82</v>
      </c>
      <c r="P364" s="21" t="s">
        <v>59</v>
      </c>
      <c r="Q364" s="20" t="s">
        <v>138</v>
      </c>
      <c r="R364" s="21" t="s">
        <v>139</v>
      </c>
      <c r="S364" s="35">
        <v>50</v>
      </c>
      <c r="T364" s="22">
        <v>50</v>
      </c>
      <c r="U364" s="20" t="s">
        <v>85</v>
      </c>
      <c r="V364" s="20">
        <v>45761</v>
      </c>
      <c r="W364" s="21">
        <v>4</v>
      </c>
      <c r="X364" s="20">
        <v>45842</v>
      </c>
      <c r="Y364" s="20">
        <v>45806</v>
      </c>
      <c r="Z364" s="48">
        <v>5</v>
      </c>
      <c r="AA364">
        <v>2025</v>
      </c>
      <c r="AB364" s="45">
        <v>3755000</v>
      </c>
      <c r="AC364" s="45">
        <v>3755000</v>
      </c>
      <c r="AI364" s="10"/>
      <c r="AK364" s="10"/>
    </row>
    <row r="365" spans="1:37">
      <c r="A365" t="s">
        <v>45</v>
      </c>
      <c r="B365" t="s">
        <v>46</v>
      </c>
      <c r="C365" t="s">
        <v>47</v>
      </c>
      <c r="D365" t="s">
        <v>283</v>
      </c>
      <c r="E365" t="s">
        <v>76</v>
      </c>
      <c r="F365" t="s">
        <v>77</v>
      </c>
      <c r="G365" t="s">
        <v>78</v>
      </c>
      <c r="H365" s="20" t="s">
        <v>52</v>
      </c>
      <c r="I365" t="s">
        <v>53</v>
      </c>
      <c r="J365" t="s">
        <v>117</v>
      </c>
      <c r="K365">
        <v>1</v>
      </c>
      <c r="L365" t="s">
        <v>81</v>
      </c>
      <c r="M365" t="s">
        <v>56</v>
      </c>
      <c r="N365" t="s">
        <v>57</v>
      </c>
      <c r="O365" s="21" t="s">
        <v>82</v>
      </c>
      <c r="P365" s="21" t="s">
        <v>59</v>
      </c>
      <c r="Q365" s="20" t="s">
        <v>138</v>
      </c>
      <c r="R365" s="21" t="s">
        <v>139</v>
      </c>
      <c r="S365" s="35">
        <v>14</v>
      </c>
      <c r="T365" s="22">
        <v>14</v>
      </c>
      <c r="U365" s="20" t="s">
        <v>85</v>
      </c>
      <c r="V365" s="20">
        <v>45761</v>
      </c>
      <c r="W365" s="21">
        <v>4</v>
      </c>
      <c r="X365" s="20">
        <v>45842</v>
      </c>
      <c r="Y365" s="20">
        <v>45806</v>
      </c>
      <c r="Z365" s="48">
        <v>5</v>
      </c>
      <c r="AA365">
        <v>2025</v>
      </c>
      <c r="AB365" s="45">
        <v>1051400</v>
      </c>
      <c r="AC365" s="45">
        <v>1051400</v>
      </c>
      <c r="AI365" s="10"/>
      <c r="AK365" s="10"/>
    </row>
    <row r="366" spans="1:37">
      <c r="A366" t="s">
        <v>45</v>
      </c>
      <c r="B366" t="s">
        <v>46</v>
      </c>
      <c r="C366" t="s">
        <v>47</v>
      </c>
      <c r="D366" t="s">
        <v>284</v>
      </c>
      <c r="E366" t="s">
        <v>76</v>
      </c>
      <c r="F366" t="s">
        <v>77</v>
      </c>
      <c r="G366" t="s">
        <v>78</v>
      </c>
      <c r="H366" s="20" t="s">
        <v>79</v>
      </c>
      <c r="I366" t="s">
        <v>53</v>
      </c>
      <c r="J366" t="s">
        <v>54</v>
      </c>
      <c r="L366" t="s">
        <v>55</v>
      </c>
      <c r="M366" t="s">
        <v>56</v>
      </c>
      <c r="N366" t="s">
        <v>57</v>
      </c>
      <c r="O366" s="21" t="s">
        <v>82</v>
      </c>
      <c r="P366" s="21" t="s">
        <v>59</v>
      </c>
      <c r="Q366" s="20" t="s">
        <v>200</v>
      </c>
      <c r="R366" s="21" t="s">
        <v>201</v>
      </c>
      <c r="S366" s="35">
        <v>14630</v>
      </c>
      <c r="T366" s="22">
        <v>0</v>
      </c>
      <c r="U366" s="20" t="s">
        <v>85</v>
      </c>
      <c r="V366" s="20">
        <v>45707</v>
      </c>
      <c r="W366" s="21">
        <v>2</v>
      </c>
      <c r="X366" s="20">
        <v>45807</v>
      </c>
      <c r="Z366" s="48">
        <v>5</v>
      </c>
      <c r="AA366">
        <v>2025</v>
      </c>
      <c r="AB366" s="45">
        <v>7154070</v>
      </c>
      <c r="AC366" s="45">
        <v>0</v>
      </c>
      <c r="AI366" s="10"/>
      <c r="AK366" s="10"/>
    </row>
    <row r="367" spans="1:37">
      <c r="A367" t="s">
        <v>45</v>
      </c>
      <c r="B367" t="s">
        <v>46</v>
      </c>
      <c r="C367" t="s">
        <v>47</v>
      </c>
      <c r="D367" t="s">
        <v>285</v>
      </c>
      <c r="E367" t="s">
        <v>76</v>
      </c>
      <c r="F367" t="s">
        <v>77</v>
      </c>
      <c r="G367" t="s">
        <v>78</v>
      </c>
      <c r="H367" s="20" t="s">
        <v>79</v>
      </c>
      <c r="I367" t="s">
        <v>53</v>
      </c>
      <c r="J367" t="s">
        <v>117</v>
      </c>
      <c r="L367" t="s">
        <v>81</v>
      </c>
      <c r="M367" t="s">
        <v>56</v>
      </c>
      <c r="N367" t="s">
        <v>57</v>
      </c>
      <c r="O367" s="21" t="s">
        <v>82</v>
      </c>
      <c r="P367" s="21" t="s">
        <v>140</v>
      </c>
      <c r="Q367" s="20" t="s">
        <v>141</v>
      </c>
      <c r="R367" s="21" t="s">
        <v>142</v>
      </c>
      <c r="S367" s="35">
        <v>20</v>
      </c>
      <c r="T367" s="22">
        <v>0</v>
      </c>
      <c r="U367" s="20" t="s">
        <v>85</v>
      </c>
      <c r="V367" s="20">
        <v>45734</v>
      </c>
      <c r="W367" s="21">
        <v>3</v>
      </c>
      <c r="X367" s="20">
        <v>45807</v>
      </c>
      <c r="Z367" s="48">
        <v>5</v>
      </c>
      <c r="AA367">
        <v>2025</v>
      </c>
      <c r="AB367" s="45">
        <v>259660</v>
      </c>
      <c r="AC367" s="45">
        <v>0</v>
      </c>
      <c r="AI367" s="10"/>
      <c r="AK367" s="10"/>
    </row>
    <row r="368" spans="1:37">
      <c r="A368" t="s">
        <v>45</v>
      </c>
      <c r="B368" t="s">
        <v>46</v>
      </c>
      <c r="C368" t="s">
        <v>47</v>
      </c>
      <c r="D368" t="s">
        <v>286</v>
      </c>
      <c r="E368" t="s">
        <v>76</v>
      </c>
      <c r="F368" t="s">
        <v>77</v>
      </c>
      <c r="G368" t="s">
        <v>78</v>
      </c>
      <c r="H368" s="20" t="s">
        <v>52</v>
      </c>
      <c r="I368" t="s">
        <v>53</v>
      </c>
      <c r="J368" t="s">
        <v>117</v>
      </c>
      <c r="K368">
        <v>1</v>
      </c>
      <c r="L368" t="s">
        <v>81</v>
      </c>
      <c r="M368" t="s">
        <v>56</v>
      </c>
      <c r="N368" t="s">
        <v>57</v>
      </c>
      <c r="O368" s="21" t="s">
        <v>82</v>
      </c>
      <c r="P368" s="21" t="s">
        <v>59</v>
      </c>
      <c r="Q368" s="20" t="s">
        <v>138</v>
      </c>
      <c r="R368" s="21" t="s">
        <v>139</v>
      </c>
      <c r="S368" s="35">
        <v>75</v>
      </c>
      <c r="T368" s="22">
        <v>75</v>
      </c>
      <c r="U368" s="20" t="s">
        <v>85</v>
      </c>
      <c r="V368" s="20">
        <v>45756</v>
      </c>
      <c r="W368" s="21">
        <v>4</v>
      </c>
      <c r="X368" s="20">
        <v>45870</v>
      </c>
      <c r="Y368" s="20">
        <v>45806</v>
      </c>
      <c r="Z368" s="48">
        <v>5</v>
      </c>
      <c r="AA368">
        <v>2025</v>
      </c>
      <c r="AB368" s="45">
        <v>5632500</v>
      </c>
      <c r="AC368" s="45">
        <v>5632500</v>
      </c>
      <c r="AI368" s="10"/>
      <c r="AK368" s="10"/>
    </row>
    <row r="369" spans="1:37">
      <c r="A369" t="s">
        <v>45</v>
      </c>
      <c r="B369" t="s">
        <v>46</v>
      </c>
      <c r="C369" t="s">
        <v>47</v>
      </c>
      <c r="D369" t="s">
        <v>287</v>
      </c>
      <c r="E369" t="s">
        <v>76</v>
      </c>
      <c r="F369" t="s">
        <v>77</v>
      </c>
      <c r="G369" t="s">
        <v>78</v>
      </c>
      <c r="H369" s="20" t="s">
        <v>79</v>
      </c>
      <c r="I369" t="s">
        <v>53</v>
      </c>
      <c r="J369" t="s">
        <v>117</v>
      </c>
      <c r="L369" t="s">
        <v>81</v>
      </c>
      <c r="M369" t="s">
        <v>56</v>
      </c>
      <c r="N369" t="s">
        <v>57</v>
      </c>
      <c r="O369" s="21" t="s">
        <v>82</v>
      </c>
      <c r="P369" s="21" t="s">
        <v>59</v>
      </c>
      <c r="Q369" s="20" t="s">
        <v>138</v>
      </c>
      <c r="R369" s="21" t="s">
        <v>139</v>
      </c>
      <c r="S369" s="35">
        <v>1</v>
      </c>
      <c r="T369" s="22">
        <v>0</v>
      </c>
      <c r="U369" s="20" t="s">
        <v>85</v>
      </c>
      <c r="V369" s="20">
        <v>45702</v>
      </c>
      <c r="W369" s="21">
        <v>2</v>
      </c>
      <c r="X369" s="20">
        <v>45779</v>
      </c>
      <c r="Z369" s="48">
        <v>5</v>
      </c>
      <c r="AA369">
        <v>2025</v>
      </c>
      <c r="AB369" s="45">
        <v>75100</v>
      </c>
      <c r="AC369" s="45">
        <v>0</v>
      </c>
      <c r="AI369" s="10"/>
      <c r="AK369" s="10"/>
    </row>
    <row r="370" spans="1:37">
      <c r="A370" t="s">
        <v>45</v>
      </c>
      <c r="B370" t="s">
        <v>46</v>
      </c>
      <c r="C370" t="s">
        <v>47</v>
      </c>
      <c r="D370" t="s">
        <v>288</v>
      </c>
      <c r="E370" t="s">
        <v>76</v>
      </c>
      <c r="F370" t="s">
        <v>77</v>
      </c>
      <c r="G370" t="s">
        <v>78</v>
      </c>
      <c r="H370" s="20" t="s">
        <v>79</v>
      </c>
      <c r="I370" t="s">
        <v>53</v>
      </c>
      <c r="J370" t="s">
        <v>245</v>
      </c>
      <c r="L370" t="s">
        <v>81</v>
      </c>
      <c r="M370" t="s">
        <v>56</v>
      </c>
      <c r="N370" t="s">
        <v>57</v>
      </c>
      <c r="O370" s="21" t="s">
        <v>82</v>
      </c>
      <c r="P370" s="21" t="s">
        <v>59</v>
      </c>
      <c r="Q370" s="20" t="s">
        <v>200</v>
      </c>
      <c r="R370" s="21" t="s">
        <v>201</v>
      </c>
      <c r="S370" s="35">
        <v>5700</v>
      </c>
      <c r="T370" s="22">
        <v>0</v>
      </c>
      <c r="U370" s="20" t="s">
        <v>85</v>
      </c>
      <c r="V370" s="20">
        <v>45727</v>
      </c>
      <c r="W370" s="21">
        <v>3</v>
      </c>
      <c r="X370" s="20">
        <v>45820</v>
      </c>
      <c r="Z370" s="48">
        <v>6</v>
      </c>
      <c r="AA370">
        <v>2025</v>
      </c>
      <c r="AB370" s="45">
        <v>5574600</v>
      </c>
      <c r="AC370" s="45">
        <v>0</v>
      </c>
      <c r="AI370" s="10"/>
      <c r="AK370" s="10"/>
    </row>
    <row r="371" spans="1:37">
      <c r="A371" t="s">
        <v>45</v>
      </c>
      <c r="B371" t="s">
        <v>46</v>
      </c>
      <c r="C371" t="s">
        <v>47</v>
      </c>
      <c r="D371" t="s">
        <v>289</v>
      </c>
      <c r="E371" t="s">
        <v>76</v>
      </c>
      <c r="F371" t="s">
        <v>77</v>
      </c>
      <c r="G371" t="s">
        <v>78</v>
      </c>
      <c r="H371" s="20" t="s">
        <v>79</v>
      </c>
      <c r="I371" t="s">
        <v>53</v>
      </c>
      <c r="J371" t="s">
        <v>117</v>
      </c>
      <c r="L371" t="s">
        <v>81</v>
      </c>
      <c r="M371" t="s">
        <v>56</v>
      </c>
      <c r="N371" t="s">
        <v>57</v>
      </c>
      <c r="O371" s="21" t="s">
        <v>79</v>
      </c>
      <c r="P371" s="21" t="s">
        <v>59</v>
      </c>
      <c r="Q371" s="20" t="s">
        <v>156</v>
      </c>
      <c r="R371" s="21" t="s">
        <v>157</v>
      </c>
      <c r="S371" s="35">
        <v>680</v>
      </c>
      <c r="T371" s="22">
        <v>0</v>
      </c>
      <c r="U371" s="20" t="s">
        <v>85</v>
      </c>
      <c r="V371" s="20">
        <v>45740</v>
      </c>
      <c r="W371" s="21">
        <v>3</v>
      </c>
      <c r="X371" s="20">
        <v>45833</v>
      </c>
      <c r="Z371" s="48">
        <v>6</v>
      </c>
      <c r="AA371">
        <v>2025</v>
      </c>
      <c r="AB371" s="45">
        <v>363800</v>
      </c>
      <c r="AC371" s="45">
        <v>0</v>
      </c>
      <c r="AI371" s="10"/>
      <c r="AK371" s="10"/>
    </row>
    <row r="372" spans="1:37">
      <c r="A372" t="s">
        <v>45</v>
      </c>
      <c r="B372" t="s">
        <v>46</v>
      </c>
      <c r="C372" t="s">
        <v>47</v>
      </c>
      <c r="D372" t="s">
        <v>289</v>
      </c>
      <c r="E372" t="s">
        <v>76</v>
      </c>
      <c r="F372" t="s">
        <v>111</v>
      </c>
      <c r="G372" t="s">
        <v>78</v>
      </c>
      <c r="H372" s="20" t="s">
        <v>79</v>
      </c>
      <c r="I372" t="s">
        <v>53</v>
      </c>
      <c r="J372" t="s">
        <v>117</v>
      </c>
      <c r="L372" t="s">
        <v>81</v>
      </c>
      <c r="M372" t="s">
        <v>56</v>
      </c>
      <c r="N372" t="s">
        <v>57</v>
      </c>
      <c r="O372" s="21" t="s">
        <v>82</v>
      </c>
      <c r="P372" s="21" t="s">
        <v>59</v>
      </c>
      <c r="Q372" s="20" t="s">
        <v>132</v>
      </c>
      <c r="R372" s="21" t="s">
        <v>133</v>
      </c>
      <c r="S372" s="35">
        <v>12</v>
      </c>
      <c r="T372" s="22">
        <v>0</v>
      </c>
      <c r="U372" s="20" t="s">
        <v>85</v>
      </c>
      <c r="V372" s="20">
        <v>45740</v>
      </c>
      <c r="W372" s="21">
        <v>3</v>
      </c>
      <c r="X372" s="20">
        <v>45833</v>
      </c>
      <c r="Z372" s="48">
        <v>6</v>
      </c>
      <c r="AA372">
        <v>2025</v>
      </c>
      <c r="AB372" s="45">
        <v>155796</v>
      </c>
      <c r="AC372" s="45">
        <v>0</v>
      </c>
      <c r="AI372" s="10"/>
      <c r="AK372" s="10"/>
    </row>
    <row r="373" spans="1:37">
      <c r="A373" t="s">
        <v>45</v>
      </c>
      <c r="B373" t="s">
        <v>46</v>
      </c>
      <c r="C373" t="s">
        <v>47</v>
      </c>
      <c r="D373" t="s">
        <v>290</v>
      </c>
      <c r="E373" t="s">
        <v>76</v>
      </c>
      <c r="F373" t="s">
        <v>111</v>
      </c>
      <c r="G373" t="s">
        <v>78</v>
      </c>
      <c r="H373" s="20" t="s">
        <v>52</v>
      </c>
      <c r="I373" t="s">
        <v>53</v>
      </c>
      <c r="J373" t="s">
        <v>117</v>
      </c>
      <c r="K373">
        <v>1</v>
      </c>
      <c r="L373" t="s">
        <v>81</v>
      </c>
      <c r="M373" t="s">
        <v>56</v>
      </c>
      <c r="N373" t="s">
        <v>57</v>
      </c>
      <c r="O373" s="21" t="s">
        <v>82</v>
      </c>
      <c r="P373" s="21" t="s">
        <v>59</v>
      </c>
      <c r="Q373" s="20" t="s">
        <v>138</v>
      </c>
      <c r="R373" s="21" t="s">
        <v>139</v>
      </c>
      <c r="S373" s="35">
        <v>80</v>
      </c>
      <c r="T373" s="22">
        <v>60</v>
      </c>
      <c r="U373" s="20" t="s">
        <v>85</v>
      </c>
      <c r="V373" s="20">
        <v>45750</v>
      </c>
      <c r="W373" s="21">
        <v>4</v>
      </c>
      <c r="X373" s="20">
        <v>45751</v>
      </c>
      <c r="Y373" s="20">
        <v>45833</v>
      </c>
      <c r="Z373" s="48">
        <v>6</v>
      </c>
      <c r="AA373">
        <v>2025</v>
      </c>
      <c r="AB373" s="45">
        <v>6072000</v>
      </c>
      <c r="AC373" s="45">
        <v>4554000</v>
      </c>
      <c r="AI373" s="10"/>
      <c r="AK373" s="10"/>
    </row>
    <row r="374" spans="1:37">
      <c r="A374" t="s">
        <v>45</v>
      </c>
      <c r="B374" t="s">
        <v>46</v>
      </c>
      <c r="C374" t="s">
        <v>47</v>
      </c>
      <c r="D374" t="s">
        <v>291</v>
      </c>
      <c r="E374" t="s">
        <v>49</v>
      </c>
      <c r="F374" t="s">
        <v>63</v>
      </c>
      <c r="G374" t="s">
        <v>51</v>
      </c>
      <c r="H374" s="20" t="s">
        <v>52</v>
      </c>
      <c r="I374" t="s">
        <v>53</v>
      </c>
      <c r="J374" t="s">
        <v>54</v>
      </c>
      <c r="K374">
        <v>1</v>
      </c>
      <c r="L374" t="s">
        <v>55</v>
      </c>
      <c r="M374" t="s">
        <v>56</v>
      </c>
      <c r="N374" t="s">
        <v>57</v>
      </c>
      <c r="O374" s="21" t="s">
        <v>58</v>
      </c>
      <c r="P374" s="21" t="s">
        <v>59</v>
      </c>
      <c r="Q374" s="20" t="s">
        <v>64</v>
      </c>
      <c r="R374" s="21" t="s">
        <v>65</v>
      </c>
      <c r="S374" s="35">
        <v>16</v>
      </c>
      <c r="T374" s="22">
        <v>16</v>
      </c>
      <c r="U374" s="20" t="s">
        <v>62</v>
      </c>
      <c r="V374" s="20">
        <v>45818</v>
      </c>
      <c r="W374" s="21">
        <v>6</v>
      </c>
      <c r="X374" s="20">
        <v>45825</v>
      </c>
      <c r="Y374" s="20">
        <v>45820</v>
      </c>
      <c r="Z374" s="48">
        <v>6</v>
      </c>
      <c r="AA374">
        <v>2025</v>
      </c>
      <c r="AB374" s="45">
        <v>980736</v>
      </c>
      <c r="AC374" s="45">
        <v>980736</v>
      </c>
      <c r="AI374" s="10"/>
      <c r="AK374" s="10"/>
    </row>
    <row r="375" spans="1:37">
      <c r="A375" t="s">
        <v>45</v>
      </c>
      <c r="B375" t="s">
        <v>46</v>
      </c>
      <c r="C375" t="s">
        <v>47</v>
      </c>
      <c r="D375" t="s">
        <v>291</v>
      </c>
      <c r="E375" t="s">
        <v>49</v>
      </c>
      <c r="F375" t="s">
        <v>66</v>
      </c>
      <c r="G375" t="s">
        <v>51</v>
      </c>
      <c r="H375" s="20" t="s">
        <v>52</v>
      </c>
      <c r="I375" t="s">
        <v>53</v>
      </c>
      <c r="J375" t="s">
        <v>54</v>
      </c>
      <c r="K375">
        <v>1</v>
      </c>
      <c r="L375" t="s">
        <v>55</v>
      </c>
      <c r="M375" t="s">
        <v>56</v>
      </c>
      <c r="N375" t="s">
        <v>57</v>
      </c>
      <c r="O375" s="21" t="s">
        <v>58</v>
      </c>
      <c r="P375" s="21" t="s">
        <v>59</v>
      </c>
      <c r="Q375" s="20" t="s">
        <v>67</v>
      </c>
      <c r="R375" s="21" t="s">
        <v>68</v>
      </c>
      <c r="S375" s="35">
        <v>6</v>
      </c>
      <c r="T375" s="22">
        <v>6</v>
      </c>
      <c r="U375" s="20" t="s">
        <v>62</v>
      </c>
      <c r="V375" s="20">
        <v>45818</v>
      </c>
      <c r="W375" s="21">
        <v>6</v>
      </c>
      <c r="X375" s="20">
        <v>45825</v>
      </c>
      <c r="Y375" s="20">
        <v>45820</v>
      </c>
      <c r="Z375" s="48">
        <v>6</v>
      </c>
      <c r="AA375">
        <v>2025</v>
      </c>
      <c r="AB375" s="45">
        <v>498770</v>
      </c>
      <c r="AC375" s="45">
        <v>498770</v>
      </c>
      <c r="AI375" s="10"/>
      <c r="AK375" s="10"/>
    </row>
    <row r="376" spans="1:37">
      <c r="A376" t="s">
        <v>45</v>
      </c>
      <c r="B376" t="s">
        <v>46</v>
      </c>
      <c r="C376" t="s">
        <v>47</v>
      </c>
      <c r="D376" t="s">
        <v>291</v>
      </c>
      <c r="E376" t="s">
        <v>49</v>
      </c>
      <c r="F376" t="s">
        <v>69</v>
      </c>
      <c r="G376" t="s">
        <v>51</v>
      </c>
      <c r="H376" s="20" t="s">
        <v>52</v>
      </c>
      <c r="I376" t="s">
        <v>53</v>
      </c>
      <c r="J376" t="s">
        <v>54</v>
      </c>
      <c r="K376">
        <v>1</v>
      </c>
      <c r="L376" t="s">
        <v>55</v>
      </c>
      <c r="M376" t="s">
        <v>56</v>
      </c>
      <c r="N376" t="s">
        <v>57</v>
      </c>
      <c r="O376" s="21" t="s">
        <v>58</v>
      </c>
      <c r="P376" s="21" t="s">
        <v>59</v>
      </c>
      <c r="Q376" s="20" t="s">
        <v>73</v>
      </c>
      <c r="R376" s="21" t="s">
        <v>74</v>
      </c>
      <c r="S376" s="35">
        <v>3</v>
      </c>
      <c r="T376" s="22">
        <v>3</v>
      </c>
      <c r="U376" s="20" t="s">
        <v>62</v>
      </c>
      <c r="V376" s="20">
        <v>45818</v>
      </c>
      <c r="W376" s="21">
        <v>6</v>
      </c>
      <c r="X376" s="20">
        <v>45825</v>
      </c>
      <c r="Y376" s="20">
        <v>45820</v>
      </c>
      <c r="Z376" s="48">
        <v>6</v>
      </c>
      <c r="AA376">
        <v>2025</v>
      </c>
      <c r="AB376" s="45">
        <v>424725</v>
      </c>
      <c r="AC376" s="45">
        <v>424725</v>
      </c>
      <c r="AI376" s="10"/>
      <c r="AK376" s="10"/>
    </row>
    <row r="377" spans="1:37">
      <c r="A377" t="s">
        <v>45</v>
      </c>
      <c r="B377" t="s">
        <v>46</v>
      </c>
      <c r="C377" t="s">
        <v>47</v>
      </c>
      <c r="D377" t="s">
        <v>292</v>
      </c>
      <c r="E377" t="s">
        <v>49</v>
      </c>
      <c r="F377" t="s">
        <v>77</v>
      </c>
      <c r="G377" t="s">
        <v>51</v>
      </c>
      <c r="H377" s="20" t="s">
        <v>79</v>
      </c>
      <c r="I377" t="s">
        <v>53</v>
      </c>
      <c r="J377" t="s">
        <v>54</v>
      </c>
      <c r="K377">
        <v>1</v>
      </c>
      <c r="L377" t="s">
        <v>55</v>
      </c>
      <c r="M377" t="s">
        <v>56</v>
      </c>
      <c r="N377" t="s">
        <v>57</v>
      </c>
      <c r="O377" s="21" t="s">
        <v>58</v>
      </c>
      <c r="P377" s="21" t="s">
        <v>59</v>
      </c>
      <c r="Q377" s="20" t="s">
        <v>108</v>
      </c>
      <c r="R377" s="21" t="s">
        <v>109</v>
      </c>
      <c r="S377" s="35">
        <v>5</v>
      </c>
      <c r="T377" s="22">
        <v>0</v>
      </c>
      <c r="U377" s="20" t="s">
        <v>110</v>
      </c>
      <c r="V377" s="20">
        <v>45803</v>
      </c>
      <c r="W377" s="21">
        <v>5</v>
      </c>
      <c r="X377" s="20">
        <v>45810</v>
      </c>
      <c r="Z377" s="48">
        <v>6</v>
      </c>
      <c r="AA377">
        <v>2025</v>
      </c>
      <c r="AB377" s="45">
        <v>575260</v>
      </c>
      <c r="AC377" s="45">
        <v>0</v>
      </c>
      <c r="AI377" s="10"/>
      <c r="AK377" s="10"/>
    </row>
    <row r="378" spans="1:37">
      <c r="A378" t="s">
        <v>45</v>
      </c>
      <c r="B378" t="s">
        <v>46</v>
      </c>
      <c r="C378" t="s">
        <v>47</v>
      </c>
      <c r="D378" t="s">
        <v>292</v>
      </c>
      <c r="E378" t="s">
        <v>49</v>
      </c>
      <c r="F378" t="s">
        <v>111</v>
      </c>
      <c r="G378" t="s">
        <v>51</v>
      </c>
      <c r="H378" s="20" t="s">
        <v>52</v>
      </c>
      <c r="I378" t="s">
        <v>53</v>
      </c>
      <c r="J378" t="s">
        <v>54</v>
      </c>
      <c r="K378">
        <v>1</v>
      </c>
      <c r="L378" t="s">
        <v>55</v>
      </c>
      <c r="M378" t="s">
        <v>56</v>
      </c>
      <c r="N378" t="s">
        <v>57</v>
      </c>
      <c r="O378" s="21" t="s">
        <v>58</v>
      </c>
      <c r="P378" s="21" t="s">
        <v>59</v>
      </c>
      <c r="Q378" s="20" t="s">
        <v>87</v>
      </c>
      <c r="R378" s="21" t="s">
        <v>88</v>
      </c>
      <c r="S378" s="35">
        <v>32</v>
      </c>
      <c r="T378" s="22">
        <v>32</v>
      </c>
      <c r="U378" s="20" t="s">
        <v>62</v>
      </c>
      <c r="V378" s="20">
        <v>45803</v>
      </c>
      <c r="W378" s="21">
        <v>5</v>
      </c>
      <c r="X378" s="20">
        <v>45810</v>
      </c>
      <c r="Y378" s="20">
        <v>45810</v>
      </c>
      <c r="Z378" s="48">
        <v>6</v>
      </c>
      <c r="AA378">
        <v>2025</v>
      </c>
      <c r="AB378" s="45">
        <v>2670797</v>
      </c>
      <c r="AC378" s="45">
        <v>2670797</v>
      </c>
      <c r="AI378" s="10"/>
      <c r="AK378" s="10"/>
    </row>
    <row r="379" spans="1:37">
      <c r="A379" t="s">
        <v>45</v>
      </c>
      <c r="B379" t="s">
        <v>46</v>
      </c>
      <c r="C379" t="s">
        <v>47</v>
      </c>
      <c r="D379" t="s">
        <v>293</v>
      </c>
      <c r="E379" t="s">
        <v>76</v>
      </c>
      <c r="F379" t="s">
        <v>77</v>
      </c>
      <c r="G379" t="s">
        <v>78</v>
      </c>
      <c r="H379" s="20" t="s">
        <v>52</v>
      </c>
      <c r="I379" t="s">
        <v>53</v>
      </c>
      <c r="J379" t="s">
        <v>117</v>
      </c>
      <c r="K379">
        <v>1</v>
      </c>
      <c r="L379" t="s">
        <v>81</v>
      </c>
      <c r="M379" t="s">
        <v>56</v>
      </c>
      <c r="N379" t="s">
        <v>57</v>
      </c>
      <c r="O379" s="21" t="s">
        <v>82</v>
      </c>
      <c r="P379" s="21" t="s">
        <v>59</v>
      </c>
      <c r="Q379" s="20" t="s">
        <v>132</v>
      </c>
      <c r="R379" s="21" t="s">
        <v>133</v>
      </c>
      <c r="S379" s="35">
        <v>20</v>
      </c>
      <c r="T379" s="22">
        <v>20</v>
      </c>
      <c r="U379" s="20" t="s">
        <v>85</v>
      </c>
      <c r="V379" s="20">
        <v>45803</v>
      </c>
      <c r="W379" s="21">
        <v>5</v>
      </c>
      <c r="X379" s="20">
        <v>45806</v>
      </c>
      <c r="Y379" s="20">
        <v>45811</v>
      </c>
      <c r="Z379" s="48">
        <v>6</v>
      </c>
      <c r="AA379">
        <v>2025</v>
      </c>
      <c r="AB379" s="45">
        <v>259660</v>
      </c>
      <c r="AC379" s="45">
        <v>259660</v>
      </c>
      <c r="AI379" s="10"/>
      <c r="AK379" s="10"/>
    </row>
    <row r="380" spans="1:37">
      <c r="A380" t="s">
        <v>45</v>
      </c>
      <c r="B380" t="s">
        <v>46</v>
      </c>
      <c r="C380" t="s">
        <v>47</v>
      </c>
      <c r="D380" t="s">
        <v>292</v>
      </c>
      <c r="E380" t="s">
        <v>49</v>
      </c>
      <c r="F380" t="s">
        <v>86</v>
      </c>
      <c r="G380" t="s">
        <v>51</v>
      </c>
      <c r="H380" s="20" t="s">
        <v>52</v>
      </c>
      <c r="I380" t="s">
        <v>53</v>
      </c>
      <c r="J380" t="s">
        <v>54</v>
      </c>
      <c r="K380">
        <v>1</v>
      </c>
      <c r="L380" t="s">
        <v>55</v>
      </c>
      <c r="M380" t="s">
        <v>56</v>
      </c>
      <c r="N380" t="s">
        <v>57</v>
      </c>
      <c r="O380" s="21" t="s">
        <v>58</v>
      </c>
      <c r="P380" s="21" t="s">
        <v>59</v>
      </c>
      <c r="Q380" s="20" t="s">
        <v>90</v>
      </c>
      <c r="R380" s="21" t="s">
        <v>91</v>
      </c>
      <c r="S380" s="35">
        <v>23</v>
      </c>
      <c r="T380" s="22">
        <v>23</v>
      </c>
      <c r="U380" s="20" t="s">
        <v>62</v>
      </c>
      <c r="V380" s="20">
        <v>45803</v>
      </c>
      <c r="W380" s="21">
        <v>5</v>
      </c>
      <c r="X380" s="20">
        <v>45810</v>
      </c>
      <c r="Y380" s="20">
        <v>45810</v>
      </c>
      <c r="Z380" s="48">
        <v>6</v>
      </c>
      <c r="AA380">
        <v>2025</v>
      </c>
      <c r="AB380" s="45">
        <v>1518751</v>
      </c>
      <c r="AC380" s="45">
        <v>1518751</v>
      </c>
      <c r="AI380" s="10"/>
      <c r="AK380" s="10"/>
    </row>
    <row r="381" spans="1:37">
      <c r="A381" t="s">
        <v>45</v>
      </c>
      <c r="B381" t="s">
        <v>46</v>
      </c>
      <c r="C381" t="s">
        <v>47</v>
      </c>
      <c r="D381" t="s">
        <v>292</v>
      </c>
      <c r="E381" t="s">
        <v>49</v>
      </c>
      <c r="F381" t="s">
        <v>89</v>
      </c>
      <c r="G381" t="s">
        <v>51</v>
      </c>
      <c r="H381" s="20" t="s">
        <v>52</v>
      </c>
      <c r="I381" t="s">
        <v>53</v>
      </c>
      <c r="J381" t="s">
        <v>54</v>
      </c>
      <c r="K381">
        <v>1</v>
      </c>
      <c r="L381" t="s">
        <v>55</v>
      </c>
      <c r="M381" t="s">
        <v>56</v>
      </c>
      <c r="N381" t="s">
        <v>57</v>
      </c>
      <c r="O381" s="21" t="s">
        <v>58</v>
      </c>
      <c r="P381" s="21" t="s">
        <v>59</v>
      </c>
      <c r="Q381" s="20" t="s">
        <v>93</v>
      </c>
      <c r="R381" s="21" t="s">
        <v>94</v>
      </c>
      <c r="S381" s="35">
        <v>8</v>
      </c>
      <c r="T381" s="22">
        <v>8</v>
      </c>
      <c r="U381" s="20" t="s">
        <v>62</v>
      </c>
      <c r="V381" s="20">
        <v>45803</v>
      </c>
      <c r="W381" s="21">
        <v>5</v>
      </c>
      <c r="X381" s="20">
        <v>45810</v>
      </c>
      <c r="Y381" s="20">
        <v>45810</v>
      </c>
      <c r="Z381" s="48">
        <v>6</v>
      </c>
      <c r="AA381">
        <v>2025</v>
      </c>
      <c r="AB381" s="45">
        <v>685824</v>
      </c>
      <c r="AC381" s="45">
        <v>685824</v>
      </c>
      <c r="AI381" s="10"/>
      <c r="AK381" s="10"/>
    </row>
    <row r="382" spans="1:37">
      <c r="A382" t="s">
        <v>45</v>
      </c>
      <c r="B382" t="s">
        <v>46</v>
      </c>
      <c r="C382" t="s">
        <v>47</v>
      </c>
      <c r="D382" t="s">
        <v>292</v>
      </c>
      <c r="E382" t="s">
        <v>49</v>
      </c>
      <c r="F382" t="s">
        <v>92</v>
      </c>
      <c r="G382" t="s">
        <v>51</v>
      </c>
      <c r="H382" s="20" t="s">
        <v>52</v>
      </c>
      <c r="I382" t="s">
        <v>53</v>
      </c>
      <c r="J382" t="s">
        <v>54</v>
      </c>
      <c r="K382">
        <v>1</v>
      </c>
      <c r="L382" t="s">
        <v>55</v>
      </c>
      <c r="M382" t="s">
        <v>56</v>
      </c>
      <c r="N382" t="s">
        <v>57</v>
      </c>
      <c r="O382" s="21" t="s">
        <v>58</v>
      </c>
      <c r="P382" s="21" t="s">
        <v>59</v>
      </c>
      <c r="Q382" s="20" t="s">
        <v>60</v>
      </c>
      <c r="R382" s="21" t="s">
        <v>61</v>
      </c>
      <c r="S382" s="35">
        <v>25</v>
      </c>
      <c r="T382" s="22">
        <v>25</v>
      </c>
      <c r="U382" s="20" t="s">
        <v>62</v>
      </c>
      <c r="V382" s="20">
        <v>45803</v>
      </c>
      <c r="W382" s="21">
        <v>5</v>
      </c>
      <c r="X382" s="20">
        <v>45810</v>
      </c>
      <c r="Y382" s="20">
        <v>45810</v>
      </c>
      <c r="Z382" s="48">
        <v>6</v>
      </c>
      <c r="AA382">
        <v>2025</v>
      </c>
      <c r="AB382" s="45">
        <v>1478016</v>
      </c>
      <c r="AC382" s="45">
        <v>1478016</v>
      </c>
      <c r="AI382" s="10"/>
      <c r="AK382" s="10"/>
    </row>
    <row r="383" spans="1:37">
      <c r="A383" t="s">
        <v>45</v>
      </c>
      <c r="B383" t="s">
        <v>46</v>
      </c>
      <c r="C383" t="s">
        <v>47</v>
      </c>
      <c r="D383" t="s">
        <v>292</v>
      </c>
      <c r="E383" t="s">
        <v>49</v>
      </c>
      <c r="F383" t="s">
        <v>50</v>
      </c>
      <c r="G383" t="s">
        <v>51</v>
      </c>
      <c r="H383" s="20" t="s">
        <v>52</v>
      </c>
      <c r="I383" t="s">
        <v>53</v>
      </c>
      <c r="J383" t="s">
        <v>54</v>
      </c>
      <c r="K383">
        <v>1</v>
      </c>
      <c r="L383" t="s">
        <v>55</v>
      </c>
      <c r="M383" t="s">
        <v>56</v>
      </c>
      <c r="N383" t="s">
        <v>57</v>
      </c>
      <c r="O383" s="21" t="s">
        <v>58</v>
      </c>
      <c r="P383" s="21" t="s">
        <v>59</v>
      </c>
      <c r="Q383" s="20" t="s">
        <v>64</v>
      </c>
      <c r="R383" s="21" t="s">
        <v>65</v>
      </c>
      <c r="S383" s="35">
        <v>9</v>
      </c>
      <c r="T383" s="22">
        <v>9</v>
      </c>
      <c r="U383" s="20" t="s">
        <v>62</v>
      </c>
      <c r="V383" s="20">
        <v>45803</v>
      </c>
      <c r="W383" s="21">
        <v>5</v>
      </c>
      <c r="X383" s="20">
        <v>45810</v>
      </c>
      <c r="Y383" s="20">
        <v>45810</v>
      </c>
      <c r="Z383" s="48">
        <v>6</v>
      </c>
      <c r="AA383">
        <v>2025</v>
      </c>
      <c r="AB383" s="45">
        <v>551664</v>
      </c>
      <c r="AC383" s="45">
        <v>551664</v>
      </c>
      <c r="AI383" s="10"/>
      <c r="AK383" s="10"/>
    </row>
    <row r="384" spans="1:37">
      <c r="A384" t="s">
        <v>45</v>
      </c>
      <c r="B384" t="s">
        <v>46</v>
      </c>
      <c r="C384" t="s">
        <v>47</v>
      </c>
      <c r="D384" t="s">
        <v>294</v>
      </c>
      <c r="E384" t="s">
        <v>49</v>
      </c>
      <c r="F384" t="s">
        <v>111</v>
      </c>
      <c r="G384" t="s">
        <v>51</v>
      </c>
      <c r="H384" s="20" t="s">
        <v>52</v>
      </c>
      <c r="I384" t="s">
        <v>53</v>
      </c>
      <c r="J384" t="s">
        <v>54</v>
      </c>
      <c r="K384">
        <v>1</v>
      </c>
      <c r="L384" t="s">
        <v>55</v>
      </c>
      <c r="M384" t="s">
        <v>56</v>
      </c>
      <c r="N384" t="s">
        <v>57</v>
      </c>
      <c r="O384" s="21" t="s">
        <v>58</v>
      </c>
      <c r="P384" s="21" t="s">
        <v>59</v>
      </c>
      <c r="Q384" s="20" t="s">
        <v>112</v>
      </c>
      <c r="R384" s="21" t="s">
        <v>113</v>
      </c>
      <c r="S384" s="35">
        <v>4</v>
      </c>
      <c r="T384" s="22">
        <v>4</v>
      </c>
      <c r="U384" s="20" t="s">
        <v>110</v>
      </c>
      <c r="V384" s="20">
        <v>45824</v>
      </c>
      <c r="W384" s="21">
        <v>6</v>
      </c>
      <c r="X384" s="20">
        <v>45831</v>
      </c>
      <c r="Y384" s="20">
        <v>45831</v>
      </c>
      <c r="Z384" s="48">
        <v>6</v>
      </c>
      <c r="AA384">
        <v>2025</v>
      </c>
      <c r="AB384" s="45">
        <v>601776</v>
      </c>
      <c r="AC384" s="45">
        <v>601776</v>
      </c>
      <c r="AI384" s="10"/>
      <c r="AK384" s="10"/>
    </row>
    <row r="385" spans="1:37">
      <c r="A385" t="s">
        <v>45</v>
      </c>
      <c r="B385" t="s">
        <v>46</v>
      </c>
      <c r="C385" t="s">
        <v>47</v>
      </c>
      <c r="D385" t="s">
        <v>294</v>
      </c>
      <c r="E385" t="s">
        <v>49</v>
      </c>
      <c r="F385" t="s">
        <v>86</v>
      </c>
      <c r="G385" t="s">
        <v>51</v>
      </c>
      <c r="H385" s="20" t="s">
        <v>52</v>
      </c>
      <c r="I385" t="s">
        <v>53</v>
      </c>
      <c r="J385" t="s">
        <v>54</v>
      </c>
      <c r="K385">
        <v>1</v>
      </c>
      <c r="L385" t="s">
        <v>55</v>
      </c>
      <c r="M385" t="s">
        <v>56</v>
      </c>
      <c r="N385" t="s">
        <v>57</v>
      </c>
      <c r="O385" s="21" t="s">
        <v>58</v>
      </c>
      <c r="P385" s="21" t="s">
        <v>59</v>
      </c>
      <c r="Q385" s="20" t="s">
        <v>87</v>
      </c>
      <c r="R385" s="21" t="s">
        <v>88</v>
      </c>
      <c r="S385" s="35">
        <v>33</v>
      </c>
      <c r="T385" s="22">
        <v>33</v>
      </c>
      <c r="U385" s="20" t="s">
        <v>62</v>
      </c>
      <c r="V385" s="20">
        <v>45824</v>
      </c>
      <c r="W385" s="21">
        <v>6</v>
      </c>
      <c r="X385" s="20">
        <v>45831</v>
      </c>
      <c r="Y385" s="20">
        <v>45831</v>
      </c>
      <c r="Z385" s="48">
        <v>6</v>
      </c>
      <c r="AA385">
        <v>2025</v>
      </c>
      <c r="AB385" s="45">
        <v>2754259</v>
      </c>
      <c r="AC385" s="45">
        <v>2754259</v>
      </c>
      <c r="AI385" s="10"/>
      <c r="AK385" s="10"/>
    </row>
    <row r="386" spans="1:37">
      <c r="A386" t="s">
        <v>45</v>
      </c>
      <c r="B386" t="s">
        <v>46</v>
      </c>
      <c r="C386" t="s">
        <v>47</v>
      </c>
      <c r="D386" t="s">
        <v>294</v>
      </c>
      <c r="E386" t="s">
        <v>49</v>
      </c>
      <c r="F386" t="s">
        <v>89</v>
      </c>
      <c r="G386" t="s">
        <v>51</v>
      </c>
      <c r="H386" s="20" t="s">
        <v>52</v>
      </c>
      <c r="I386" t="s">
        <v>53</v>
      </c>
      <c r="J386" t="s">
        <v>54</v>
      </c>
      <c r="K386">
        <v>1</v>
      </c>
      <c r="L386" t="s">
        <v>55</v>
      </c>
      <c r="M386" t="s">
        <v>56</v>
      </c>
      <c r="N386" t="s">
        <v>57</v>
      </c>
      <c r="O386" s="21" t="s">
        <v>58</v>
      </c>
      <c r="P386" s="21" t="s">
        <v>59</v>
      </c>
      <c r="Q386" s="20" t="s">
        <v>90</v>
      </c>
      <c r="R386" s="21" t="s">
        <v>91</v>
      </c>
      <c r="S386" s="35">
        <v>12</v>
      </c>
      <c r="T386" s="22">
        <v>12</v>
      </c>
      <c r="U386" s="20" t="s">
        <v>62</v>
      </c>
      <c r="V386" s="20">
        <v>45824</v>
      </c>
      <c r="W386" s="21">
        <v>6</v>
      </c>
      <c r="X386" s="20">
        <v>45831</v>
      </c>
      <c r="Y386" s="20">
        <v>45831</v>
      </c>
      <c r="Z386" s="48">
        <v>6</v>
      </c>
      <c r="AA386">
        <v>2025</v>
      </c>
      <c r="AB386" s="45">
        <v>792392</v>
      </c>
      <c r="AC386" s="45">
        <v>792392</v>
      </c>
      <c r="AI386" s="10"/>
      <c r="AK386" s="10"/>
    </row>
    <row r="387" spans="1:37">
      <c r="A387" t="s">
        <v>45</v>
      </c>
      <c r="B387" t="s">
        <v>46</v>
      </c>
      <c r="C387" t="s">
        <v>47</v>
      </c>
      <c r="D387" t="s">
        <v>294</v>
      </c>
      <c r="E387" t="s">
        <v>49</v>
      </c>
      <c r="F387" t="s">
        <v>92</v>
      </c>
      <c r="G387" t="s">
        <v>51</v>
      </c>
      <c r="H387" s="20" t="s">
        <v>52</v>
      </c>
      <c r="I387" t="s">
        <v>53</v>
      </c>
      <c r="J387" t="s">
        <v>54</v>
      </c>
      <c r="K387">
        <v>1</v>
      </c>
      <c r="L387" t="s">
        <v>55</v>
      </c>
      <c r="M387" t="s">
        <v>56</v>
      </c>
      <c r="N387" t="s">
        <v>57</v>
      </c>
      <c r="O387" s="21" t="s">
        <v>58</v>
      </c>
      <c r="P387" s="21" t="s">
        <v>59</v>
      </c>
      <c r="Q387" s="20" t="s">
        <v>93</v>
      </c>
      <c r="R387" s="21" t="s">
        <v>94</v>
      </c>
      <c r="S387" s="35">
        <v>7</v>
      </c>
      <c r="T387" s="22">
        <v>7</v>
      </c>
      <c r="U387" s="20" t="s">
        <v>62</v>
      </c>
      <c r="V387" s="20">
        <v>45824</v>
      </c>
      <c r="W387" s="21">
        <v>6</v>
      </c>
      <c r="X387" s="20">
        <v>45831</v>
      </c>
      <c r="Y387" s="20">
        <v>45831</v>
      </c>
      <c r="Z387" s="48">
        <v>6</v>
      </c>
      <c r="AA387">
        <v>2025</v>
      </c>
      <c r="AB387" s="45">
        <v>600096</v>
      </c>
      <c r="AC387" s="45">
        <v>600096</v>
      </c>
      <c r="AI387" s="10"/>
      <c r="AK387" s="10"/>
    </row>
    <row r="388" spans="1:37">
      <c r="A388" t="s">
        <v>45</v>
      </c>
      <c r="B388" t="s">
        <v>46</v>
      </c>
      <c r="C388" t="s">
        <v>47</v>
      </c>
      <c r="D388" t="s">
        <v>294</v>
      </c>
      <c r="E388" t="s">
        <v>49</v>
      </c>
      <c r="F388" t="s">
        <v>50</v>
      </c>
      <c r="G388" t="s">
        <v>51</v>
      </c>
      <c r="H388" s="20" t="s">
        <v>52</v>
      </c>
      <c r="I388" t="s">
        <v>53</v>
      </c>
      <c r="J388" t="s">
        <v>54</v>
      </c>
      <c r="K388">
        <v>1</v>
      </c>
      <c r="L388" t="s">
        <v>55</v>
      </c>
      <c r="M388" t="s">
        <v>56</v>
      </c>
      <c r="N388" t="s">
        <v>57</v>
      </c>
      <c r="O388" s="21" t="s">
        <v>58</v>
      </c>
      <c r="P388" s="21" t="s">
        <v>59</v>
      </c>
      <c r="Q388" s="20" t="s">
        <v>60</v>
      </c>
      <c r="R388" s="21" t="s">
        <v>61</v>
      </c>
      <c r="S388" s="35">
        <v>28</v>
      </c>
      <c r="T388" s="22">
        <v>28</v>
      </c>
      <c r="U388" s="20" t="s">
        <v>62</v>
      </c>
      <c r="V388" s="20">
        <v>45824</v>
      </c>
      <c r="W388" s="21">
        <v>6</v>
      </c>
      <c r="X388" s="20">
        <v>45831</v>
      </c>
      <c r="Y388" s="20">
        <v>45831</v>
      </c>
      <c r="Z388" s="48">
        <v>6</v>
      </c>
      <c r="AA388">
        <v>2025</v>
      </c>
      <c r="AB388" s="45">
        <v>1655378</v>
      </c>
      <c r="AC388" s="45">
        <v>1655378</v>
      </c>
      <c r="AI388" s="10"/>
      <c r="AK388" s="10"/>
    </row>
    <row r="389" spans="1:37">
      <c r="A389" t="s">
        <v>45</v>
      </c>
      <c r="B389" t="s">
        <v>46</v>
      </c>
      <c r="C389" t="s">
        <v>47</v>
      </c>
      <c r="D389" t="s">
        <v>294</v>
      </c>
      <c r="E389" t="s">
        <v>49</v>
      </c>
      <c r="F389" t="s">
        <v>63</v>
      </c>
      <c r="G389" t="s">
        <v>51</v>
      </c>
      <c r="H389" s="20" t="s">
        <v>52</v>
      </c>
      <c r="I389" t="s">
        <v>53</v>
      </c>
      <c r="J389" t="s">
        <v>54</v>
      </c>
      <c r="K389">
        <v>1</v>
      </c>
      <c r="L389" t="s">
        <v>55</v>
      </c>
      <c r="M389" t="s">
        <v>56</v>
      </c>
      <c r="N389" t="s">
        <v>57</v>
      </c>
      <c r="O389" s="21" t="s">
        <v>58</v>
      </c>
      <c r="P389" s="21" t="s">
        <v>59</v>
      </c>
      <c r="Q389" s="20" t="s">
        <v>64</v>
      </c>
      <c r="R389" s="21" t="s">
        <v>65</v>
      </c>
      <c r="S389" s="35">
        <v>11</v>
      </c>
      <c r="T389" s="22">
        <v>11</v>
      </c>
      <c r="U389" s="20" t="s">
        <v>62</v>
      </c>
      <c r="V389" s="20">
        <v>45824</v>
      </c>
      <c r="W389" s="21">
        <v>6</v>
      </c>
      <c r="X389" s="20">
        <v>45831</v>
      </c>
      <c r="Y389" s="20">
        <v>45831</v>
      </c>
      <c r="Z389" s="48">
        <v>6</v>
      </c>
      <c r="AA389">
        <v>2025</v>
      </c>
      <c r="AB389" s="45">
        <v>674256</v>
      </c>
      <c r="AC389" s="45">
        <v>674256</v>
      </c>
      <c r="AI389" s="10"/>
      <c r="AK389" s="10"/>
    </row>
    <row r="390" spans="1:37">
      <c r="A390" t="s">
        <v>45</v>
      </c>
      <c r="B390" t="s">
        <v>46</v>
      </c>
      <c r="C390" t="s">
        <v>47</v>
      </c>
      <c r="D390" t="s">
        <v>294</v>
      </c>
      <c r="E390" t="s">
        <v>49</v>
      </c>
      <c r="F390" t="s">
        <v>66</v>
      </c>
      <c r="G390" t="s">
        <v>51</v>
      </c>
      <c r="H390" s="20" t="s">
        <v>52</v>
      </c>
      <c r="I390" t="s">
        <v>53</v>
      </c>
      <c r="J390" t="s">
        <v>54</v>
      </c>
      <c r="K390">
        <v>1</v>
      </c>
      <c r="L390" t="s">
        <v>55</v>
      </c>
      <c r="M390" t="s">
        <v>56</v>
      </c>
      <c r="N390" t="s">
        <v>57</v>
      </c>
      <c r="O390" s="21" t="s">
        <v>58</v>
      </c>
      <c r="P390" s="21" t="s">
        <v>59</v>
      </c>
      <c r="Q390" s="20" t="s">
        <v>67</v>
      </c>
      <c r="R390" s="21" t="s">
        <v>68</v>
      </c>
      <c r="S390" s="35">
        <v>6</v>
      </c>
      <c r="T390" s="22">
        <v>6</v>
      </c>
      <c r="U390" s="20" t="s">
        <v>62</v>
      </c>
      <c r="V390" s="20">
        <v>45824</v>
      </c>
      <c r="W390" s="21">
        <v>6</v>
      </c>
      <c r="X390" s="20">
        <v>45831</v>
      </c>
      <c r="Y390" s="20">
        <v>45831</v>
      </c>
      <c r="Z390" s="48">
        <v>6</v>
      </c>
      <c r="AA390">
        <v>2025</v>
      </c>
      <c r="AB390" s="45">
        <v>498770</v>
      </c>
      <c r="AC390" s="45">
        <v>498770</v>
      </c>
      <c r="AI390" s="10"/>
      <c r="AK390" s="10"/>
    </row>
    <row r="391" spans="1:37">
      <c r="A391" t="s">
        <v>45</v>
      </c>
      <c r="B391" t="s">
        <v>46</v>
      </c>
      <c r="C391" t="s">
        <v>47</v>
      </c>
      <c r="D391" t="s">
        <v>294</v>
      </c>
      <c r="E391" t="s">
        <v>49</v>
      </c>
      <c r="F391" t="s">
        <v>69</v>
      </c>
      <c r="G391" t="s">
        <v>51</v>
      </c>
      <c r="H391" s="20" t="s">
        <v>52</v>
      </c>
      <c r="I391" t="s">
        <v>53</v>
      </c>
      <c r="J391" t="s">
        <v>54</v>
      </c>
      <c r="K391">
        <v>1</v>
      </c>
      <c r="L391" t="s">
        <v>55</v>
      </c>
      <c r="M391" t="s">
        <v>56</v>
      </c>
      <c r="N391" t="s">
        <v>57</v>
      </c>
      <c r="O391" s="21" t="s">
        <v>58</v>
      </c>
      <c r="P391" s="21" t="s">
        <v>59</v>
      </c>
      <c r="Q391" s="20" t="s">
        <v>190</v>
      </c>
      <c r="R391" s="21" t="s">
        <v>191</v>
      </c>
      <c r="S391" s="35">
        <v>1</v>
      </c>
      <c r="T391" s="22">
        <v>1</v>
      </c>
      <c r="U391" s="20" t="s">
        <v>62</v>
      </c>
      <c r="V391" s="20">
        <v>45824</v>
      </c>
      <c r="W391" s="21">
        <v>6</v>
      </c>
      <c r="X391" s="20">
        <v>45831</v>
      </c>
      <c r="Y391" s="20">
        <v>45831</v>
      </c>
      <c r="Z391" s="48">
        <v>6</v>
      </c>
      <c r="AA391">
        <v>2025</v>
      </c>
      <c r="AB391" s="45">
        <v>172650</v>
      </c>
      <c r="AC391" s="45">
        <v>172650</v>
      </c>
      <c r="AI391" s="10"/>
      <c r="AK391" s="10"/>
    </row>
    <row r="392" spans="1:37">
      <c r="A392" t="s">
        <v>45</v>
      </c>
      <c r="B392" t="s">
        <v>46</v>
      </c>
      <c r="C392" t="s">
        <v>47</v>
      </c>
      <c r="D392" t="s">
        <v>294</v>
      </c>
      <c r="E392" t="s">
        <v>49</v>
      </c>
      <c r="F392" t="s">
        <v>72</v>
      </c>
      <c r="G392" t="s">
        <v>51</v>
      </c>
      <c r="H392" s="20" t="s">
        <v>52</v>
      </c>
      <c r="I392" t="s">
        <v>53</v>
      </c>
      <c r="J392" t="s">
        <v>54</v>
      </c>
      <c r="K392">
        <v>1</v>
      </c>
      <c r="L392" t="s">
        <v>55</v>
      </c>
      <c r="M392" t="s">
        <v>56</v>
      </c>
      <c r="N392" t="s">
        <v>57</v>
      </c>
      <c r="O392" s="21" t="s">
        <v>58</v>
      </c>
      <c r="P392" s="21" t="s">
        <v>59</v>
      </c>
      <c r="Q392" s="20" t="s">
        <v>73</v>
      </c>
      <c r="R392" s="21" t="s">
        <v>74</v>
      </c>
      <c r="S392" s="35">
        <v>3</v>
      </c>
      <c r="T392" s="22">
        <v>3</v>
      </c>
      <c r="U392" s="20" t="s">
        <v>62</v>
      </c>
      <c r="V392" s="20">
        <v>45824</v>
      </c>
      <c r="W392" s="21">
        <v>6</v>
      </c>
      <c r="X392" s="20">
        <v>45831</v>
      </c>
      <c r="Y392" s="20">
        <v>45831</v>
      </c>
      <c r="Z392" s="48">
        <v>6</v>
      </c>
      <c r="AA392">
        <v>2025</v>
      </c>
      <c r="AB392" s="45">
        <v>424725</v>
      </c>
      <c r="AC392" s="45">
        <v>424725</v>
      </c>
      <c r="AI392" s="10"/>
      <c r="AK392" s="10"/>
    </row>
    <row r="393" spans="1:37">
      <c r="A393" t="s">
        <v>45</v>
      </c>
      <c r="B393" t="s">
        <v>46</v>
      </c>
      <c r="C393" t="s">
        <v>47</v>
      </c>
      <c r="D393" t="s">
        <v>295</v>
      </c>
      <c r="E393" t="s">
        <v>96</v>
      </c>
      <c r="F393" t="s">
        <v>77</v>
      </c>
      <c r="G393" t="s">
        <v>51</v>
      </c>
      <c r="H393" s="20" t="s">
        <v>52</v>
      </c>
      <c r="I393" t="s">
        <v>53</v>
      </c>
      <c r="J393" t="s">
        <v>54</v>
      </c>
      <c r="K393">
        <v>1</v>
      </c>
      <c r="L393" t="s">
        <v>55</v>
      </c>
      <c r="M393" t="s">
        <v>97</v>
      </c>
      <c r="N393" t="s">
        <v>98</v>
      </c>
      <c r="O393" s="21" t="s">
        <v>99</v>
      </c>
      <c r="P393" s="21" t="s">
        <v>100</v>
      </c>
      <c r="Q393" s="20" t="s">
        <v>101</v>
      </c>
      <c r="R393" s="21" t="s">
        <v>102</v>
      </c>
      <c r="S393" s="35">
        <v>7</v>
      </c>
      <c r="T393" s="22">
        <v>7</v>
      </c>
      <c r="U393" s="20" t="s">
        <v>103</v>
      </c>
      <c r="V393" s="20">
        <v>45803</v>
      </c>
      <c r="W393" s="21">
        <v>5</v>
      </c>
      <c r="X393" s="20">
        <v>45810</v>
      </c>
      <c r="Y393" s="20">
        <v>45811</v>
      </c>
      <c r="Z393" s="48">
        <v>6</v>
      </c>
      <c r="AA393">
        <v>2025</v>
      </c>
      <c r="AB393" s="45">
        <v>2268000</v>
      </c>
      <c r="AC393" s="45">
        <v>2268000</v>
      </c>
      <c r="AI393" s="10"/>
      <c r="AK393" s="10"/>
    </row>
    <row r="394" spans="1:37">
      <c r="A394" t="s">
        <v>45</v>
      </c>
      <c r="B394" t="s">
        <v>46</v>
      </c>
      <c r="C394" t="s">
        <v>47</v>
      </c>
      <c r="D394" t="s">
        <v>295</v>
      </c>
      <c r="E394" t="s">
        <v>96</v>
      </c>
      <c r="F394" t="s">
        <v>104</v>
      </c>
      <c r="G394" t="s">
        <v>51</v>
      </c>
      <c r="H394" s="20" t="s">
        <v>52</v>
      </c>
      <c r="I394" t="s">
        <v>53</v>
      </c>
      <c r="J394" t="s">
        <v>54</v>
      </c>
      <c r="K394">
        <v>1</v>
      </c>
      <c r="L394" t="s">
        <v>55</v>
      </c>
      <c r="M394" t="s">
        <v>97</v>
      </c>
      <c r="N394" t="s">
        <v>98</v>
      </c>
      <c r="O394" s="21" t="s">
        <v>99</v>
      </c>
      <c r="P394" s="21" t="s">
        <v>100</v>
      </c>
      <c r="Q394" s="20" t="s">
        <v>101</v>
      </c>
      <c r="R394" s="21" t="s">
        <v>102</v>
      </c>
      <c r="S394" s="35">
        <v>1</v>
      </c>
      <c r="T394" s="22">
        <v>0</v>
      </c>
      <c r="U394" s="20" t="s">
        <v>103</v>
      </c>
      <c r="V394" s="20">
        <v>45803</v>
      </c>
      <c r="W394" s="21">
        <v>5</v>
      </c>
      <c r="X394" s="20">
        <v>45810</v>
      </c>
      <c r="Z394" s="48">
        <v>6</v>
      </c>
      <c r="AA394">
        <v>2025</v>
      </c>
      <c r="AB394" s="45">
        <v>0</v>
      </c>
      <c r="AC394" s="45">
        <v>0</v>
      </c>
      <c r="AI394" s="10"/>
      <c r="AK394" s="10"/>
    </row>
    <row r="395" spans="1:37">
      <c r="A395" t="s">
        <v>45</v>
      </c>
      <c r="B395" t="s">
        <v>46</v>
      </c>
      <c r="C395" t="s">
        <v>47</v>
      </c>
      <c r="D395" t="s">
        <v>295</v>
      </c>
      <c r="E395" t="s">
        <v>96</v>
      </c>
      <c r="F395" t="s">
        <v>105</v>
      </c>
      <c r="G395" t="s">
        <v>51</v>
      </c>
      <c r="H395" s="20" t="s">
        <v>52</v>
      </c>
      <c r="I395" t="s">
        <v>53</v>
      </c>
      <c r="J395" t="s">
        <v>54</v>
      </c>
      <c r="K395">
        <v>1</v>
      </c>
      <c r="L395" t="s">
        <v>55</v>
      </c>
      <c r="M395" t="s">
        <v>97</v>
      </c>
      <c r="N395" t="s">
        <v>98</v>
      </c>
      <c r="O395" s="21" t="s">
        <v>99</v>
      </c>
      <c r="P395" s="21" t="s">
        <v>100</v>
      </c>
      <c r="Q395" s="20" t="s">
        <v>101</v>
      </c>
      <c r="R395" s="21" t="s">
        <v>102</v>
      </c>
      <c r="S395" s="35">
        <v>1</v>
      </c>
      <c r="T395" s="22">
        <v>0</v>
      </c>
      <c r="U395" s="20" t="s">
        <v>103</v>
      </c>
      <c r="V395" s="20">
        <v>45803</v>
      </c>
      <c r="W395" s="21">
        <v>5</v>
      </c>
      <c r="X395" s="20">
        <v>45810</v>
      </c>
      <c r="Z395" s="48">
        <v>6</v>
      </c>
      <c r="AA395">
        <v>2025</v>
      </c>
      <c r="AB395" s="45">
        <v>0</v>
      </c>
      <c r="AC395" s="45">
        <v>0</v>
      </c>
      <c r="AI395" s="10"/>
      <c r="AK395" s="10"/>
    </row>
    <row r="396" spans="1:37">
      <c r="A396" t="s">
        <v>45</v>
      </c>
      <c r="B396" t="s">
        <v>46</v>
      </c>
      <c r="C396" t="s">
        <v>47</v>
      </c>
      <c r="D396" t="s">
        <v>295</v>
      </c>
      <c r="E396" t="s">
        <v>96</v>
      </c>
      <c r="F396" t="s">
        <v>106</v>
      </c>
      <c r="G396" t="s">
        <v>51</v>
      </c>
      <c r="H396" s="20" t="s">
        <v>52</v>
      </c>
      <c r="I396" t="s">
        <v>53</v>
      </c>
      <c r="J396" t="s">
        <v>54</v>
      </c>
      <c r="K396">
        <v>1</v>
      </c>
      <c r="L396" t="s">
        <v>55</v>
      </c>
      <c r="M396" t="s">
        <v>97</v>
      </c>
      <c r="N396" t="s">
        <v>98</v>
      </c>
      <c r="O396" s="21" t="s">
        <v>99</v>
      </c>
      <c r="P396" s="21" t="s">
        <v>100</v>
      </c>
      <c r="Q396" s="20" t="s">
        <v>101</v>
      </c>
      <c r="R396" s="21" t="s">
        <v>102</v>
      </c>
      <c r="S396" s="35">
        <v>1</v>
      </c>
      <c r="T396" s="22">
        <v>0</v>
      </c>
      <c r="U396" s="20" t="s">
        <v>103</v>
      </c>
      <c r="V396" s="20">
        <v>45803</v>
      </c>
      <c r="W396" s="21">
        <v>5</v>
      </c>
      <c r="X396" s="20">
        <v>45810</v>
      </c>
      <c r="Z396" s="48">
        <v>6</v>
      </c>
      <c r="AA396">
        <v>2025</v>
      </c>
      <c r="AB396" s="45">
        <v>0</v>
      </c>
      <c r="AC396" s="45">
        <v>0</v>
      </c>
      <c r="AI396" s="10"/>
      <c r="AK396" s="10"/>
    </row>
    <row r="397" spans="1:37">
      <c r="A397" t="s">
        <v>45</v>
      </c>
      <c r="B397" t="s">
        <v>46</v>
      </c>
      <c r="C397" t="s">
        <v>47</v>
      </c>
      <c r="D397" t="s">
        <v>295</v>
      </c>
      <c r="E397" t="s">
        <v>96</v>
      </c>
      <c r="F397" t="s">
        <v>107</v>
      </c>
      <c r="G397" t="s">
        <v>51</v>
      </c>
      <c r="H397" s="20" t="s">
        <v>52</v>
      </c>
      <c r="I397" t="s">
        <v>53</v>
      </c>
      <c r="J397" t="s">
        <v>54</v>
      </c>
      <c r="K397">
        <v>1</v>
      </c>
      <c r="L397" t="s">
        <v>55</v>
      </c>
      <c r="M397" t="s">
        <v>97</v>
      </c>
      <c r="N397" t="s">
        <v>98</v>
      </c>
      <c r="O397" s="21" t="s">
        <v>99</v>
      </c>
      <c r="P397" s="21" t="s">
        <v>100</v>
      </c>
      <c r="Q397" s="20" t="s">
        <v>101</v>
      </c>
      <c r="R397" s="21" t="s">
        <v>102</v>
      </c>
      <c r="S397" s="35">
        <v>1</v>
      </c>
      <c r="T397" s="22">
        <v>0</v>
      </c>
      <c r="U397" s="20" t="s">
        <v>103</v>
      </c>
      <c r="V397" s="20">
        <v>45803</v>
      </c>
      <c r="W397" s="21">
        <v>5</v>
      </c>
      <c r="X397" s="20">
        <v>45810</v>
      </c>
      <c r="Z397" s="48">
        <v>6</v>
      </c>
      <c r="AA397">
        <v>2025</v>
      </c>
      <c r="AB397" s="45">
        <v>0</v>
      </c>
      <c r="AC397" s="45">
        <v>0</v>
      </c>
      <c r="AI397" s="10"/>
      <c r="AK397" s="10"/>
    </row>
    <row r="398" spans="1:37">
      <c r="A398" t="s">
        <v>45</v>
      </c>
      <c r="B398" t="s">
        <v>46</v>
      </c>
      <c r="C398" t="s">
        <v>47</v>
      </c>
      <c r="D398" t="s">
        <v>295</v>
      </c>
      <c r="E398" t="s">
        <v>96</v>
      </c>
      <c r="F398" t="s">
        <v>144</v>
      </c>
      <c r="G398" t="s">
        <v>51</v>
      </c>
      <c r="H398" s="20" t="s">
        <v>52</v>
      </c>
      <c r="I398" t="s">
        <v>53</v>
      </c>
      <c r="J398" t="s">
        <v>54</v>
      </c>
      <c r="K398">
        <v>1</v>
      </c>
      <c r="L398" t="s">
        <v>55</v>
      </c>
      <c r="M398" t="s">
        <v>97</v>
      </c>
      <c r="N398" t="s">
        <v>98</v>
      </c>
      <c r="O398" s="21" t="s">
        <v>99</v>
      </c>
      <c r="P398" s="21" t="s">
        <v>100</v>
      </c>
      <c r="Q398" s="20" t="s">
        <v>101</v>
      </c>
      <c r="R398" s="21" t="s">
        <v>102</v>
      </c>
      <c r="S398" s="35">
        <v>1</v>
      </c>
      <c r="T398" s="22">
        <v>0</v>
      </c>
      <c r="U398" s="20" t="s">
        <v>103</v>
      </c>
      <c r="V398" s="20">
        <v>45803</v>
      </c>
      <c r="W398" s="21">
        <v>5</v>
      </c>
      <c r="X398" s="20">
        <v>45810</v>
      </c>
      <c r="Z398" s="48">
        <v>6</v>
      </c>
      <c r="AA398">
        <v>2025</v>
      </c>
      <c r="AB398" s="45">
        <v>0</v>
      </c>
      <c r="AC398" s="45">
        <v>0</v>
      </c>
      <c r="AI398" s="10"/>
      <c r="AK398" s="10"/>
    </row>
    <row r="399" spans="1:37">
      <c r="A399" t="s">
        <v>45</v>
      </c>
      <c r="B399" t="s">
        <v>46</v>
      </c>
      <c r="C399" t="s">
        <v>47</v>
      </c>
      <c r="D399" t="s">
        <v>295</v>
      </c>
      <c r="E399" t="s">
        <v>96</v>
      </c>
      <c r="F399" t="s">
        <v>146</v>
      </c>
      <c r="G399" t="s">
        <v>51</v>
      </c>
      <c r="H399" s="20" t="s">
        <v>52</v>
      </c>
      <c r="I399" t="s">
        <v>53</v>
      </c>
      <c r="J399" t="s">
        <v>54</v>
      </c>
      <c r="K399">
        <v>1</v>
      </c>
      <c r="L399" t="s">
        <v>55</v>
      </c>
      <c r="M399" t="s">
        <v>97</v>
      </c>
      <c r="N399" t="s">
        <v>98</v>
      </c>
      <c r="O399" s="21" t="s">
        <v>99</v>
      </c>
      <c r="P399" s="21" t="s">
        <v>100</v>
      </c>
      <c r="Q399" s="20" t="s">
        <v>101</v>
      </c>
      <c r="R399" s="21" t="s">
        <v>102</v>
      </c>
      <c r="S399" s="35">
        <v>1</v>
      </c>
      <c r="T399" s="22">
        <v>0</v>
      </c>
      <c r="U399" s="20" t="s">
        <v>103</v>
      </c>
      <c r="V399" s="20">
        <v>45803</v>
      </c>
      <c r="W399" s="21">
        <v>5</v>
      </c>
      <c r="X399" s="20">
        <v>45810</v>
      </c>
      <c r="Z399" s="48">
        <v>6</v>
      </c>
      <c r="AA399">
        <v>2025</v>
      </c>
      <c r="AB399" s="45">
        <v>0</v>
      </c>
      <c r="AC399" s="45">
        <v>0</v>
      </c>
      <c r="AI399" s="10"/>
      <c r="AK399" s="10"/>
    </row>
    <row r="400" spans="1:37">
      <c r="A400" t="s">
        <v>45</v>
      </c>
      <c r="B400" t="s">
        <v>46</v>
      </c>
      <c r="C400" t="s">
        <v>47</v>
      </c>
      <c r="D400" t="s">
        <v>295</v>
      </c>
      <c r="E400" t="s">
        <v>96</v>
      </c>
      <c r="F400" t="s">
        <v>147</v>
      </c>
      <c r="G400" t="s">
        <v>51</v>
      </c>
      <c r="H400" s="20" t="s">
        <v>52</v>
      </c>
      <c r="I400" t="s">
        <v>53</v>
      </c>
      <c r="J400" t="s">
        <v>54</v>
      </c>
      <c r="K400">
        <v>1</v>
      </c>
      <c r="L400" t="s">
        <v>55</v>
      </c>
      <c r="M400" t="s">
        <v>97</v>
      </c>
      <c r="N400" t="s">
        <v>98</v>
      </c>
      <c r="O400" s="21" t="s">
        <v>99</v>
      </c>
      <c r="P400" s="21" t="s">
        <v>100</v>
      </c>
      <c r="Q400" s="20" t="s">
        <v>101</v>
      </c>
      <c r="R400" s="21" t="s">
        <v>102</v>
      </c>
      <c r="S400" s="35">
        <v>1</v>
      </c>
      <c r="T400" s="22">
        <v>0</v>
      </c>
      <c r="U400" s="20" t="s">
        <v>103</v>
      </c>
      <c r="V400" s="20">
        <v>45803</v>
      </c>
      <c r="W400" s="21">
        <v>5</v>
      </c>
      <c r="X400" s="20">
        <v>45810</v>
      </c>
      <c r="Z400" s="48">
        <v>6</v>
      </c>
      <c r="AA400">
        <v>2025</v>
      </c>
      <c r="AB400" s="45">
        <v>0</v>
      </c>
      <c r="AC400" s="45">
        <v>0</v>
      </c>
      <c r="AI400" s="10"/>
      <c r="AK400" s="10"/>
    </row>
    <row r="401" spans="1:37">
      <c r="A401" t="s">
        <v>45</v>
      </c>
      <c r="B401" t="s">
        <v>46</v>
      </c>
      <c r="C401" t="s">
        <v>47</v>
      </c>
      <c r="D401" t="s">
        <v>296</v>
      </c>
      <c r="E401" t="s">
        <v>76</v>
      </c>
      <c r="F401" t="s">
        <v>77</v>
      </c>
      <c r="G401" t="s">
        <v>78</v>
      </c>
      <c r="H401" s="20" t="s">
        <v>52</v>
      </c>
      <c r="I401" t="s">
        <v>53</v>
      </c>
      <c r="J401" t="s">
        <v>117</v>
      </c>
      <c r="K401">
        <v>1</v>
      </c>
      <c r="L401" t="s">
        <v>81</v>
      </c>
      <c r="M401" t="s">
        <v>56</v>
      </c>
      <c r="N401" t="s">
        <v>57</v>
      </c>
      <c r="O401" s="21" t="s">
        <v>82</v>
      </c>
      <c r="P401" s="21" t="s">
        <v>59</v>
      </c>
      <c r="Q401" s="20" t="s">
        <v>138</v>
      </c>
      <c r="R401" s="21" t="s">
        <v>139</v>
      </c>
      <c r="S401" s="35">
        <v>1100</v>
      </c>
      <c r="T401" s="22">
        <v>1100</v>
      </c>
      <c r="U401" s="20" t="s">
        <v>85</v>
      </c>
      <c r="V401" s="20">
        <v>45803</v>
      </c>
      <c r="W401" s="21">
        <v>5</v>
      </c>
      <c r="X401" s="20">
        <v>46025</v>
      </c>
      <c r="Y401" s="20">
        <v>45813</v>
      </c>
      <c r="Z401" s="48">
        <v>6</v>
      </c>
      <c r="AA401">
        <v>2025</v>
      </c>
      <c r="AB401" s="45">
        <v>826100</v>
      </c>
      <c r="AC401" s="45">
        <v>826100</v>
      </c>
      <c r="AI401" s="10"/>
      <c r="AK401" s="10"/>
    </row>
    <row r="402" spans="1:37">
      <c r="A402" t="s">
        <v>45</v>
      </c>
      <c r="B402" t="s">
        <v>46</v>
      </c>
      <c r="C402" t="s">
        <v>47</v>
      </c>
      <c r="D402" t="s">
        <v>297</v>
      </c>
      <c r="E402" t="s">
        <v>76</v>
      </c>
      <c r="F402" t="s">
        <v>111</v>
      </c>
      <c r="G402" t="s">
        <v>78</v>
      </c>
      <c r="H402" s="20" t="s">
        <v>52</v>
      </c>
      <c r="I402" t="s">
        <v>53</v>
      </c>
      <c r="J402" t="s">
        <v>117</v>
      </c>
      <c r="K402">
        <v>1</v>
      </c>
      <c r="L402" t="s">
        <v>81</v>
      </c>
      <c r="M402" t="s">
        <v>56</v>
      </c>
      <c r="N402" t="s">
        <v>57</v>
      </c>
      <c r="O402" s="21" t="s">
        <v>82</v>
      </c>
      <c r="P402" s="21" t="s">
        <v>59</v>
      </c>
      <c r="Q402" s="20" t="s">
        <v>132</v>
      </c>
      <c r="R402" s="21" t="s">
        <v>133</v>
      </c>
      <c r="S402" s="35">
        <v>4</v>
      </c>
      <c r="T402" s="22">
        <v>4</v>
      </c>
      <c r="U402" s="20" t="s">
        <v>85</v>
      </c>
      <c r="V402" s="20">
        <v>45825</v>
      </c>
      <c r="W402" s="21">
        <v>6</v>
      </c>
      <c r="X402" s="20">
        <v>45826</v>
      </c>
      <c r="Y402" s="20">
        <v>45832</v>
      </c>
      <c r="Z402" s="48">
        <v>6</v>
      </c>
      <c r="AA402">
        <v>2025</v>
      </c>
      <c r="AB402" s="45">
        <v>51932</v>
      </c>
      <c r="AC402" s="45">
        <v>51932</v>
      </c>
      <c r="AI402" s="10"/>
      <c r="AK402" s="10"/>
    </row>
    <row r="403" spans="1:37">
      <c r="A403" t="s">
        <v>45</v>
      </c>
      <c r="B403" t="s">
        <v>46</v>
      </c>
      <c r="C403" t="s">
        <v>47</v>
      </c>
      <c r="D403" t="s">
        <v>298</v>
      </c>
      <c r="E403" t="s">
        <v>76</v>
      </c>
      <c r="F403" t="s">
        <v>77</v>
      </c>
      <c r="G403" t="s">
        <v>78</v>
      </c>
      <c r="H403" s="20" t="s">
        <v>79</v>
      </c>
      <c r="I403" t="s">
        <v>53</v>
      </c>
      <c r="J403" t="s">
        <v>117</v>
      </c>
      <c r="K403">
        <v>1</v>
      </c>
      <c r="L403" t="s">
        <v>81</v>
      </c>
      <c r="M403" t="s">
        <v>97</v>
      </c>
      <c r="N403" t="s">
        <v>98</v>
      </c>
      <c r="O403" s="21" t="s">
        <v>99</v>
      </c>
      <c r="P403" s="21" t="s">
        <v>100</v>
      </c>
      <c r="Q403" s="20" t="s">
        <v>101</v>
      </c>
      <c r="R403" s="21" t="s">
        <v>102</v>
      </c>
      <c r="S403" s="35">
        <v>300</v>
      </c>
      <c r="T403" s="22">
        <v>0</v>
      </c>
      <c r="U403" s="20" t="s">
        <v>85</v>
      </c>
      <c r="V403" s="20">
        <v>45831</v>
      </c>
      <c r="W403" s="21">
        <v>6</v>
      </c>
      <c r="X403" s="20">
        <v>45832</v>
      </c>
      <c r="Z403" s="48">
        <v>6</v>
      </c>
      <c r="AA403">
        <v>2025</v>
      </c>
      <c r="AB403" s="45">
        <v>3874500</v>
      </c>
      <c r="AC403" s="45">
        <v>0</v>
      </c>
      <c r="AI403" s="10"/>
      <c r="AK403" s="10"/>
    </row>
    <row r="404" spans="1:37">
      <c r="A404" t="s">
        <v>45</v>
      </c>
      <c r="B404" t="s">
        <v>46</v>
      </c>
      <c r="C404" t="s">
        <v>47</v>
      </c>
      <c r="D404" t="s">
        <v>299</v>
      </c>
      <c r="E404" t="s">
        <v>76</v>
      </c>
      <c r="F404" t="s">
        <v>77</v>
      </c>
      <c r="G404" t="s">
        <v>78</v>
      </c>
      <c r="H404" s="20" t="s">
        <v>52</v>
      </c>
      <c r="I404" t="s">
        <v>53</v>
      </c>
      <c r="J404" t="s">
        <v>117</v>
      </c>
      <c r="K404">
        <v>1</v>
      </c>
      <c r="L404" t="s">
        <v>81</v>
      </c>
      <c r="M404" t="s">
        <v>56</v>
      </c>
      <c r="N404" t="s">
        <v>57</v>
      </c>
      <c r="O404" s="21" t="s">
        <v>82</v>
      </c>
      <c r="P404" s="21" t="s">
        <v>59</v>
      </c>
      <c r="Q404" s="20" t="s">
        <v>234</v>
      </c>
      <c r="R404" s="21" t="s">
        <v>235</v>
      </c>
      <c r="S404" s="35">
        <v>1680</v>
      </c>
      <c r="T404" s="22">
        <v>1680</v>
      </c>
      <c r="U404" s="20" t="s">
        <v>161</v>
      </c>
      <c r="V404" s="20">
        <v>45833</v>
      </c>
      <c r="W404" s="21">
        <v>6</v>
      </c>
      <c r="X404" s="20">
        <v>45933</v>
      </c>
      <c r="Y404" s="20">
        <v>45838</v>
      </c>
      <c r="Z404" s="48">
        <v>6</v>
      </c>
      <c r="AA404">
        <v>2025</v>
      </c>
      <c r="AB404" s="45">
        <v>453600</v>
      </c>
      <c r="AC404" s="45">
        <v>453600</v>
      </c>
      <c r="AI404" s="10"/>
      <c r="AK404" s="10"/>
    </row>
    <row r="405" spans="1:37">
      <c r="A405" t="s">
        <v>45</v>
      </c>
      <c r="B405" t="s">
        <v>46</v>
      </c>
      <c r="C405" t="s">
        <v>47</v>
      </c>
      <c r="D405" t="s">
        <v>300</v>
      </c>
      <c r="E405" t="s">
        <v>96</v>
      </c>
      <c r="F405" t="s">
        <v>77</v>
      </c>
      <c r="G405" t="s">
        <v>51</v>
      </c>
      <c r="H405" s="20" t="s">
        <v>52</v>
      </c>
      <c r="I405" t="s">
        <v>53</v>
      </c>
      <c r="J405" t="s">
        <v>54</v>
      </c>
      <c r="K405">
        <v>1</v>
      </c>
      <c r="L405" t="s">
        <v>55</v>
      </c>
      <c r="M405" t="s">
        <v>97</v>
      </c>
      <c r="N405" t="s">
        <v>98</v>
      </c>
      <c r="O405" s="21" t="s">
        <v>99</v>
      </c>
      <c r="P405" s="21" t="s">
        <v>100</v>
      </c>
      <c r="Q405" s="20" t="s">
        <v>101</v>
      </c>
      <c r="R405" s="21" t="s">
        <v>102</v>
      </c>
      <c r="S405" s="35">
        <v>12</v>
      </c>
      <c r="T405" s="22">
        <v>12</v>
      </c>
      <c r="U405" s="20" t="s">
        <v>103</v>
      </c>
      <c r="V405" s="20">
        <v>45824</v>
      </c>
      <c r="W405" s="21">
        <v>6</v>
      </c>
      <c r="X405" s="20">
        <v>45831</v>
      </c>
      <c r="Y405" s="20">
        <v>45831</v>
      </c>
      <c r="Z405" s="48">
        <v>6</v>
      </c>
      <c r="AA405">
        <v>2025</v>
      </c>
      <c r="AB405" s="45">
        <v>3888000</v>
      </c>
      <c r="AC405" s="45">
        <v>3888000</v>
      </c>
      <c r="AI405" s="10"/>
      <c r="AK405" s="10"/>
    </row>
    <row r="406" spans="1:37">
      <c r="A406" t="s">
        <v>45</v>
      </c>
      <c r="B406" t="s">
        <v>46</v>
      </c>
      <c r="C406" t="s">
        <v>47</v>
      </c>
      <c r="D406" t="s">
        <v>300</v>
      </c>
      <c r="E406" t="s">
        <v>96</v>
      </c>
      <c r="F406" t="s">
        <v>104</v>
      </c>
      <c r="G406" t="s">
        <v>51</v>
      </c>
      <c r="H406" s="20" t="s">
        <v>52</v>
      </c>
      <c r="I406" t="s">
        <v>53</v>
      </c>
      <c r="J406" t="s">
        <v>54</v>
      </c>
      <c r="K406">
        <v>1</v>
      </c>
      <c r="L406" t="s">
        <v>55</v>
      </c>
      <c r="M406" t="s">
        <v>97</v>
      </c>
      <c r="N406" t="s">
        <v>98</v>
      </c>
      <c r="O406" s="21" t="s">
        <v>99</v>
      </c>
      <c r="P406" s="21" t="s">
        <v>100</v>
      </c>
      <c r="Q406" s="20" t="s">
        <v>101</v>
      </c>
      <c r="R406" s="21" t="s">
        <v>102</v>
      </c>
      <c r="S406" s="35">
        <v>1</v>
      </c>
      <c r="T406" s="22">
        <v>0</v>
      </c>
      <c r="U406" s="20" t="s">
        <v>103</v>
      </c>
      <c r="V406" s="20">
        <v>45824</v>
      </c>
      <c r="W406" s="21">
        <v>6</v>
      </c>
      <c r="X406" s="20">
        <v>45831</v>
      </c>
      <c r="Z406" s="48">
        <v>6</v>
      </c>
      <c r="AA406">
        <v>2025</v>
      </c>
      <c r="AB406" s="45">
        <v>0</v>
      </c>
      <c r="AC406" s="45">
        <v>0</v>
      </c>
      <c r="AI406" s="10"/>
      <c r="AK406" s="10"/>
    </row>
    <row r="407" spans="1:37">
      <c r="A407" t="s">
        <v>45</v>
      </c>
      <c r="B407" t="s">
        <v>46</v>
      </c>
      <c r="C407" t="s">
        <v>47</v>
      </c>
      <c r="D407" t="s">
        <v>300</v>
      </c>
      <c r="E407" t="s">
        <v>96</v>
      </c>
      <c r="F407" t="s">
        <v>105</v>
      </c>
      <c r="G407" t="s">
        <v>51</v>
      </c>
      <c r="H407" s="20" t="s">
        <v>52</v>
      </c>
      <c r="I407" t="s">
        <v>53</v>
      </c>
      <c r="J407" t="s">
        <v>54</v>
      </c>
      <c r="K407">
        <v>1</v>
      </c>
      <c r="L407" t="s">
        <v>55</v>
      </c>
      <c r="M407" t="s">
        <v>97</v>
      </c>
      <c r="N407" t="s">
        <v>98</v>
      </c>
      <c r="O407" s="21" t="s">
        <v>99</v>
      </c>
      <c r="P407" s="21" t="s">
        <v>100</v>
      </c>
      <c r="Q407" s="20" t="s">
        <v>101</v>
      </c>
      <c r="R407" s="21" t="s">
        <v>102</v>
      </c>
      <c r="S407" s="35">
        <v>2</v>
      </c>
      <c r="T407" s="22">
        <v>0</v>
      </c>
      <c r="U407" s="20" t="s">
        <v>103</v>
      </c>
      <c r="V407" s="20">
        <v>45824</v>
      </c>
      <c r="W407" s="21">
        <v>6</v>
      </c>
      <c r="X407" s="20">
        <v>45831</v>
      </c>
      <c r="Z407" s="48">
        <v>6</v>
      </c>
      <c r="AA407">
        <v>2025</v>
      </c>
      <c r="AB407" s="45">
        <v>0</v>
      </c>
      <c r="AC407" s="45">
        <v>0</v>
      </c>
      <c r="AI407" s="10"/>
      <c r="AK407" s="10"/>
    </row>
    <row r="408" spans="1:37">
      <c r="A408" t="s">
        <v>45</v>
      </c>
      <c r="B408" t="s">
        <v>46</v>
      </c>
      <c r="C408" t="s">
        <v>47</v>
      </c>
      <c r="D408" t="s">
        <v>300</v>
      </c>
      <c r="E408" t="s">
        <v>96</v>
      </c>
      <c r="F408" t="s">
        <v>106</v>
      </c>
      <c r="G408" t="s">
        <v>51</v>
      </c>
      <c r="H408" s="20" t="s">
        <v>52</v>
      </c>
      <c r="I408" t="s">
        <v>53</v>
      </c>
      <c r="J408" t="s">
        <v>54</v>
      </c>
      <c r="K408">
        <v>1</v>
      </c>
      <c r="L408" t="s">
        <v>55</v>
      </c>
      <c r="M408" t="s">
        <v>97</v>
      </c>
      <c r="N408" t="s">
        <v>98</v>
      </c>
      <c r="O408" s="21" t="s">
        <v>99</v>
      </c>
      <c r="P408" s="21" t="s">
        <v>100</v>
      </c>
      <c r="Q408" s="20" t="s">
        <v>101</v>
      </c>
      <c r="R408" s="21" t="s">
        <v>102</v>
      </c>
      <c r="S408" s="35">
        <v>1</v>
      </c>
      <c r="T408" s="22">
        <v>0</v>
      </c>
      <c r="U408" s="20" t="s">
        <v>103</v>
      </c>
      <c r="V408" s="20">
        <v>45824</v>
      </c>
      <c r="W408" s="21">
        <v>6</v>
      </c>
      <c r="X408" s="20">
        <v>45831</v>
      </c>
      <c r="Z408" s="48">
        <v>6</v>
      </c>
      <c r="AA408">
        <v>2025</v>
      </c>
      <c r="AB408" s="45">
        <v>0</v>
      </c>
      <c r="AC408" s="45">
        <v>0</v>
      </c>
      <c r="AI408" s="10"/>
      <c r="AK408" s="10"/>
    </row>
    <row r="409" spans="1:37">
      <c r="A409" t="s">
        <v>45</v>
      </c>
      <c r="B409" t="s">
        <v>46</v>
      </c>
      <c r="C409" t="s">
        <v>47</v>
      </c>
      <c r="D409" t="s">
        <v>300</v>
      </c>
      <c r="E409" t="s">
        <v>96</v>
      </c>
      <c r="F409" t="s">
        <v>107</v>
      </c>
      <c r="G409" t="s">
        <v>51</v>
      </c>
      <c r="H409" s="20" t="s">
        <v>52</v>
      </c>
      <c r="I409" t="s">
        <v>53</v>
      </c>
      <c r="J409" t="s">
        <v>54</v>
      </c>
      <c r="K409">
        <v>1</v>
      </c>
      <c r="L409" t="s">
        <v>55</v>
      </c>
      <c r="M409" t="s">
        <v>97</v>
      </c>
      <c r="N409" t="s">
        <v>98</v>
      </c>
      <c r="O409" s="21" t="s">
        <v>99</v>
      </c>
      <c r="P409" s="21" t="s">
        <v>100</v>
      </c>
      <c r="Q409" s="20" t="s">
        <v>101</v>
      </c>
      <c r="R409" s="21" t="s">
        <v>102</v>
      </c>
      <c r="S409" s="35">
        <v>1</v>
      </c>
      <c r="T409" s="22">
        <v>0</v>
      </c>
      <c r="U409" s="20" t="s">
        <v>103</v>
      </c>
      <c r="V409" s="20">
        <v>45824</v>
      </c>
      <c r="W409" s="21">
        <v>6</v>
      </c>
      <c r="X409" s="20">
        <v>45831</v>
      </c>
      <c r="Z409" s="48">
        <v>6</v>
      </c>
      <c r="AA409">
        <v>2025</v>
      </c>
      <c r="AB409" s="45">
        <v>0</v>
      </c>
      <c r="AC409" s="45">
        <v>0</v>
      </c>
      <c r="AI409" s="10"/>
      <c r="AK409" s="10"/>
    </row>
    <row r="410" spans="1:37">
      <c r="A410" t="s">
        <v>45</v>
      </c>
      <c r="B410" t="s">
        <v>46</v>
      </c>
      <c r="C410" t="s">
        <v>47</v>
      </c>
      <c r="D410" t="s">
        <v>300</v>
      </c>
      <c r="E410" t="s">
        <v>96</v>
      </c>
      <c r="F410" t="s">
        <v>144</v>
      </c>
      <c r="G410" t="s">
        <v>51</v>
      </c>
      <c r="H410" s="20" t="s">
        <v>52</v>
      </c>
      <c r="I410" t="s">
        <v>53</v>
      </c>
      <c r="J410" t="s">
        <v>54</v>
      </c>
      <c r="K410">
        <v>1</v>
      </c>
      <c r="L410" t="s">
        <v>55</v>
      </c>
      <c r="M410" t="s">
        <v>97</v>
      </c>
      <c r="N410" t="s">
        <v>98</v>
      </c>
      <c r="O410" s="21" t="s">
        <v>99</v>
      </c>
      <c r="P410" s="21" t="s">
        <v>100</v>
      </c>
      <c r="Q410" s="20" t="s">
        <v>101</v>
      </c>
      <c r="R410" s="21" t="s">
        <v>102</v>
      </c>
      <c r="S410" s="35">
        <v>2</v>
      </c>
      <c r="T410" s="22">
        <v>0</v>
      </c>
      <c r="U410" s="20" t="s">
        <v>103</v>
      </c>
      <c r="V410" s="20">
        <v>45824</v>
      </c>
      <c r="W410" s="21">
        <v>6</v>
      </c>
      <c r="X410" s="20">
        <v>45831</v>
      </c>
      <c r="Z410" s="48">
        <v>6</v>
      </c>
      <c r="AA410">
        <v>2025</v>
      </c>
      <c r="AB410" s="45">
        <v>0</v>
      </c>
      <c r="AC410" s="45">
        <v>0</v>
      </c>
      <c r="AI410" s="10"/>
      <c r="AK410" s="10"/>
    </row>
    <row r="411" spans="1:37">
      <c r="A411" t="s">
        <v>45</v>
      </c>
      <c r="B411" t="s">
        <v>46</v>
      </c>
      <c r="C411" t="s">
        <v>47</v>
      </c>
      <c r="D411" t="s">
        <v>300</v>
      </c>
      <c r="E411" t="s">
        <v>96</v>
      </c>
      <c r="F411" t="s">
        <v>146</v>
      </c>
      <c r="G411" t="s">
        <v>51</v>
      </c>
      <c r="H411" s="20" t="s">
        <v>52</v>
      </c>
      <c r="I411" t="s">
        <v>53</v>
      </c>
      <c r="J411" t="s">
        <v>54</v>
      </c>
      <c r="K411">
        <v>1</v>
      </c>
      <c r="L411" t="s">
        <v>55</v>
      </c>
      <c r="M411" t="s">
        <v>97</v>
      </c>
      <c r="N411" t="s">
        <v>98</v>
      </c>
      <c r="O411" s="21" t="s">
        <v>99</v>
      </c>
      <c r="P411" s="21" t="s">
        <v>100</v>
      </c>
      <c r="Q411" s="20" t="s">
        <v>101</v>
      </c>
      <c r="R411" s="21" t="s">
        <v>102</v>
      </c>
      <c r="S411" s="35">
        <v>1</v>
      </c>
      <c r="T411" s="22">
        <v>0</v>
      </c>
      <c r="U411" s="20" t="s">
        <v>103</v>
      </c>
      <c r="V411" s="20">
        <v>45824</v>
      </c>
      <c r="W411" s="21">
        <v>6</v>
      </c>
      <c r="X411" s="20">
        <v>45831</v>
      </c>
      <c r="Z411" s="48">
        <v>6</v>
      </c>
      <c r="AA411">
        <v>2025</v>
      </c>
      <c r="AB411" s="45">
        <v>0</v>
      </c>
      <c r="AC411" s="45">
        <v>0</v>
      </c>
      <c r="AI411" s="10"/>
      <c r="AK411" s="10"/>
    </row>
    <row r="412" spans="1:37">
      <c r="A412" t="s">
        <v>45</v>
      </c>
      <c r="B412" t="s">
        <v>46</v>
      </c>
      <c r="C412" t="s">
        <v>47</v>
      </c>
      <c r="D412" t="s">
        <v>300</v>
      </c>
      <c r="E412" t="s">
        <v>96</v>
      </c>
      <c r="F412" t="s">
        <v>147</v>
      </c>
      <c r="G412" t="s">
        <v>51</v>
      </c>
      <c r="H412" s="20" t="s">
        <v>52</v>
      </c>
      <c r="I412" t="s">
        <v>53</v>
      </c>
      <c r="J412" t="s">
        <v>54</v>
      </c>
      <c r="K412">
        <v>1</v>
      </c>
      <c r="L412" t="s">
        <v>55</v>
      </c>
      <c r="M412" t="s">
        <v>97</v>
      </c>
      <c r="N412" t="s">
        <v>98</v>
      </c>
      <c r="O412" s="21" t="s">
        <v>99</v>
      </c>
      <c r="P412" s="21" t="s">
        <v>100</v>
      </c>
      <c r="Q412" s="20" t="s">
        <v>101</v>
      </c>
      <c r="R412" s="21" t="s">
        <v>102</v>
      </c>
      <c r="S412" s="35">
        <v>1</v>
      </c>
      <c r="T412" s="22">
        <v>0</v>
      </c>
      <c r="U412" s="20" t="s">
        <v>103</v>
      </c>
      <c r="V412" s="20">
        <v>45824</v>
      </c>
      <c r="W412" s="21">
        <v>6</v>
      </c>
      <c r="X412" s="20">
        <v>45831</v>
      </c>
      <c r="Z412" s="48">
        <v>6</v>
      </c>
      <c r="AA412">
        <v>2025</v>
      </c>
      <c r="AB412" s="45">
        <v>0</v>
      </c>
      <c r="AC412" s="45">
        <v>0</v>
      </c>
      <c r="AI412" s="10"/>
      <c r="AK412" s="10"/>
    </row>
    <row r="413" spans="1:37">
      <c r="A413" t="s">
        <v>45</v>
      </c>
      <c r="B413" t="s">
        <v>46</v>
      </c>
      <c r="C413" t="s">
        <v>47</v>
      </c>
      <c r="D413" t="s">
        <v>300</v>
      </c>
      <c r="E413" t="s">
        <v>96</v>
      </c>
      <c r="F413" t="s">
        <v>148</v>
      </c>
      <c r="G413" t="s">
        <v>51</v>
      </c>
      <c r="H413" s="20" t="s">
        <v>52</v>
      </c>
      <c r="I413" t="s">
        <v>53</v>
      </c>
      <c r="J413" t="s">
        <v>54</v>
      </c>
      <c r="K413">
        <v>1</v>
      </c>
      <c r="L413" t="s">
        <v>55</v>
      </c>
      <c r="M413" t="s">
        <v>97</v>
      </c>
      <c r="N413" t="s">
        <v>98</v>
      </c>
      <c r="O413" s="21" t="s">
        <v>99</v>
      </c>
      <c r="P413" s="21" t="s">
        <v>100</v>
      </c>
      <c r="Q413" s="20" t="s">
        <v>101</v>
      </c>
      <c r="R413" s="21" t="s">
        <v>102</v>
      </c>
      <c r="S413" s="35">
        <v>2</v>
      </c>
      <c r="T413" s="22">
        <v>0</v>
      </c>
      <c r="U413" s="20" t="s">
        <v>103</v>
      </c>
      <c r="V413" s="20">
        <v>45824</v>
      </c>
      <c r="W413" s="21">
        <v>6</v>
      </c>
      <c r="X413" s="20">
        <v>45831</v>
      </c>
      <c r="Z413" s="48">
        <v>6</v>
      </c>
      <c r="AA413">
        <v>2025</v>
      </c>
      <c r="AB413" s="45">
        <v>0</v>
      </c>
      <c r="AC413" s="45">
        <v>0</v>
      </c>
      <c r="AI413" s="10"/>
      <c r="AK413" s="10"/>
    </row>
    <row r="414" spans="1:37">
      <c r="A414" t="s">
        <v>45</v>
      </c>
      <c r="B414" t="s">
        <v>46</v>
      </c>
      <c r="C414" t="s">
        <v>47</v>
      </c>
      <c r="D414" t="s">
        <v>300</v>
      </c>
      <c r="E414" t="s">
        <v>96</v>
      </c>
      <c r="F414" t="s">
        <v>232</v>
      </c>
      <c r="G414" t="s">
        <v>51</v>
      </c>
      <c r="H414" s="20" t="s">
        <v>52</v>
      </c>
      <c r="I414" t="s">
        <v>53</v>
      </c>
      <c r="J414" t="s">
        <v>54</v>
      </c>
      <c r="K414">
        <v>1</v>
      </c>
      <c r="L414" t="s">
        <v>55</v>
      </c>
      <c r="M414" t="s">
        <v>97</v>
      </c>
      <c r="N414" t="s">
        <v>98</v>
      </c>
      <c r="O414" s="21" t="s">
        <v>99</v>
      </c>
      <c r="P414" s="21" t="s">
        <v>100</v>
      </c>
      <c r="Q414" s="20" t="s">
        <v>101</v>
      </c>
      <c r="R414" s="21" t="s">
        <v>102</v>
      </c>
      <c r="S414" s="35">
        <v>1</v>
      </c>
      <c r="T414" s="22">
        <v>0</v>
      </c>
      <c r="U414" s="20" t="s">
        <v>103</v>
      </c>
      <c r="V414" s="20">
        <v>45824</v>
      </c>
      <c r="W414" s="21">
        <v>6</v>
      </c>
      <c r="X414" s="20">
        <v>45831</v>
      </c>
      <c r="Z414" s="48">
        <v>6</v>
      </c>
      <c r="AA414">
        <v>2025</v>
      </c>
      <c r="AB414" s="45">
        <v>0</v>
      </c>
      <c r="AC414" s="45">
        <v>0</v>
      </c>
      <c r="AI414" s="10"/>
      <c r="AK414" s="10"/>
    </row>
    <row r="415" spans="1:37">
      <c r="A415" t="s">
        <v>45</v>
      </c>
      <c r="B415" t="s">
        <v>46</v>
      </c>
      <c r="C415" t="s">
        <v>47</v>
      </c>
      <c r="D415" t="s">
        <v>300</v>
      </c>
      <c r="E415" t="s">
        <v>96</v>
      </c>
      <c r="F415" t="s">
        <v>111</v>
      </c>
      <c r="G415" t="s">
        <v>51</v>
      </c>
      <c r="H415" s="20" t="s">
        <v>52</v>
      </c>
      <c r="I415" t="s">
        <v>53</v>
      </c>
      <c r="J415" t="s">
        <v>54</v>
      </c>
      <c r="K415">
        <v>1</v>
      </c>
      <c r="L415" t="s">
        <v>55</v>
      </c>
      <c r="M415" t="s">
        <v>97</v>
      </c>
      <c r="N415" t="s">
        <v>98</v>
      </c>
      <c r="O415" s="21" t="s">
        <v>99</v>
      </c>
      <c r="P415" s="21" t="s">
        <v>100</v>
      </c>
      <c r="Q415" s="20" t="s">
        <v>128</v>
      </c>
      <c r="R415" s="21" t="s">
        <v>129</v>
      </c>
      <c r="S415" s="35">
        <v>2</v>
      </c>
      <c r="T415" s="22">
        <v>2</v>
      </c>
      <c r="U415" s="20" t="s">
        <v>103</v>
      </c>
      <c r="V415" s="20">
        <v>45824</v>
      </c>
      <c r="W415" s="21">
        <v>6</v>
      </c>
      <c r="X415" s="20">
        <v>45831</v>
      </c>
      <c r="Y415" s="20">
        <v>45831</v>
      </c>
      <c r="Z415" s="48">
        <v>6</v>
      </c>
      <c r="AA415">
        <v>2025</v>
      </c>
      <c r="AB415" s="45">
        <v>907200</v>
      </c>
      <c r="AC415" s="45">
        <v>907200</v>
      </c>
      <c r="AI415" s="10"/>
      <c r="AK415" s="10"/>
    </row>
    <row r="416" spans="1:37">
      <c r="A416" t="s">
        <v>45</v>
      </c>
      <c r="B416" t="s">
        <v>46</v>
      </c>
      <c r="C416" t="s">
        <v>47</v>
      </c>
      <c r="D416" t="s">
        <v>300</v>
      </c>
      <c r="E416" t="s">
        <v>96</v>
      </c>
      <c r="F416" t="s">
        <v>164</v>
      </c>
      <c r="G416" t="s">
        <v>51</v>
      </c>
      <c r="H416" s="20" t="s">
        <v>52</v>
      </c>
      <c r="I416" t="s">
        <v>53</v>
      </c>
      <c r="J416" t="s">
        <v>54</v>
      </c>
      <c r="K416">
        <v>1</v>
      </c>
      <c r="L416" t="s">
        <v>55</v>
      </c>
      <c r="M416" t="s">
        <v>97</v>
      </c>
      <c r="N416" t="s">
        <v>98</v>
      </c>
      <c r="O416" s="21" t="s">
        <v>99</v>
      </c>
      <c r="P416" s="21" t="s">
        <v>100</v>
      </c>
      <c r="Q416" s="20" t="s">
        <v>128</v>
      </c>
      <c r="R416" s="21" t="s">
        <v>129</v>
      </c>
      <c r="S416" s="35">
        <v>2</v>
      </c>
      <c r="T416" s="22">
        <v>0</v>
      </c>
      <c r="U416" s="20" t="s">
        <v>103</v>
      </c>
      <c r="V416" s="20">
        <v>45824</v>
      </c>
      <c r="W416" s="21">
        <v>6</v>
      </c>
      <c r="X416" s="20">
        <v>45831</v>
      </c>
      <c r="Z416" s="48">
        <v>6</v>
      </c>
      <c r="AA416">
        <v>2025</v>
      </c>
      <c r="AB416" s="45">
        <v>0</v>
      </c>
      <c r="AC416" s="45">
        <v>0</v>
      </c>
      <c r="AI416" s="10"/>
      <c r="AK416" s="10"/>
    </row>
    <row r="417" spans="1:37">
      <c r="A417" t="s">
        <v>45</v>
      </c>
      <c r="B417" t="s">
        <v>46</v>
      </c>
      <c r="C417" t="s">
        <v>47</v>
      </c>
      <c r="D417" t="s">
        <v>292</v>
      </c>
      <c r="E417" t="s">
        <v>49</v>
      </c>
      <c r="F417" t="s">
        <v>63</v>
      </c>
      <c r="G417" t="s">
        <v>51</v>
      </c>
      <c r="H417" s="20" t="s">
        <v>52</v>
      </c>
      <c r="I417" t="s">
        <v>53</v>
      </c>
      <c r="J417" t="s">
        <v>54</v>
      </c>
      <c r="K417">
        <v>1</v>
      </c>
      <c r="L417" t="s">
        <v>55</v>
      </c>
      <c r="M417" t="s">
        <v>56</v>
      </c>
      <c r="N417" t="s">
        <v>57</v>
      </c>
      <c r="O417" s="21" t="s">
        <v>58</v>
      </c>
      <c r="P417" s="21" t="s">
        <v>59</v>
      </c>
      <c r="Q417" s="20" t="s">
        <v>67</v>
      </c>
      <c r="R417" s="21" t="s">
        <v>68</v>
      </c>
      <c r="S417" s="35">
        <v>8</v>
      </c>
      <c r="T417" s="22">
        <v>8</v>
      </c>
      <c r="U417" s="20" t="s">
        <v>62</v>
      </c>
      <c r="V417" s="20">
        <v>45803</v>
      </c>
      <c r="W417" s="21">
        <v>5</v>
      </c>
      <c r="X417" s="20">
        <v>45810</v>
      </c>
      <c r="Y417" s="20">
        <v>45810</v>
      </c>
      <c r="Z417" s="48">
        <v>6</v>
      </c>
      <c r="AA417">
        <v>2025</v>
      </c>
      <c r="AB417" s="45">
        <v>665027</v>
      </c>
      <c r="AC417" s="45">
        <v>665027</v>
      </c>
      <c r="AI417" s="10"/>
      <c r="AK417" s="10"/>
    </row>
    <row r="418" spans="1:37">
      <c r="A418" t="s">
        <v>45</v>
      </c>
      <c r="B418" t="s">
        <v>46</v>
      </c>
      <c r="C418" t="s">
        <v>47</v>
      </c>
      <c r="D418" t="s">
        <v>292</v>
      </c>
      <c r="E418" t="s">
        <v>49</v>
      </c>
      <c r="F418" t="s">
        <v>66</v>
      </c>
      <c r="G418" t="s">
        <v>51</v>
      </c>
      <c r="H418" s="20" t="s">
        <v>52</v>
      </c>
      <c r="I418" t="s">
        <v>53</v>
      </c>
      <c r="J418" t="s">
        <v>54</v>
      </c>
      <c r="K418">
        <v>1</v>
      </c>
      <c r="L418" t="s">
        <v>55</v>
      </c>
      <c r="M418" t="s">
        <v>56</v>
      </c>
      <c r="N418" t="s">
        <v>57</v>
      </c>
      <c r="O418" s="21" t="s">
        <v>58</v>
      </c>
      <c r="P418" s="21" t="s">
        <v>59</v>
      </c>
      <c r="Q418" s="20" t="s">
        <v>190</v>
      </c>
      <c r="R418" s="21" t="s">
        <v>191</v>
      </c>
      <c r="S418" s="35">
        <v>1</v>
      </c>
      <c r="T418" s="22">
        <v>1</v>
      </c>
      <c r="U418" s="20" t="s">
        <v>62</v>
      </c>
      <c r="V418" s="20">
        <v>45803</v>
      </c>
      <c r="W418" s="21">
        <v>5</v>
      </c>
      <c r="X418" s="20">
        <v>45810</v>
      </c>
      <c r="Y418" s="20">
        <v>45810</v>
      </c>
      <c r="Z418" s="48">
        <v>6</v>
      </c>
      <c r="AA418">
        <v>2025</v>
      </c>
      <c r="AB418" s="45">
        <v>172650</v>
      </c>
      <c r="AC418" s="45">
        <v>172650</v>
      </c>
      <c r="AI418" s="10"/>
      <c r="AK418" s="10"/>
    </row>
    <row r="419" spans="1:37">
      <c r="A419" t="s">
        <v>45</v>
      </c>
      <c r="B419" t="s">
        <v>46</v>
      </c>
      <c r="C419" t="s">
        <v>47</v>
      </c>
      <c r="D419" t="s">
        <v>292</v>
      </c>
      <c r="E419" t="s">
        <v>49</v>
      </c>
      <c r="F419" t="s">
        <v>69</v>
      </c>
      <c r="G419" t="s">
        <v>51</v>
      </c>
      <c r="H419" s="20" t="s">
        <v>52</v>
      </c>
      <c r="I419" t="s">
        <v>53</v>
      </c>
      <c r="J419" t="s">
        <v>54</v>
      </c>
      <c r="K419">
        <v>1</v>
      </c>
      <c r="L419" t="s">
        <v>55</v>
      </c>
      <c r="M419" t="s">
        <v>56</v>
      </c>
      <c r="N419" t="s">
        <v>57</v>
      </c>
      <c r="O419" s="21" t="s">
        <v>58</v>
      </c>
      <c r="P419" s="21" t="s">
        <v>59</v>
      </c>
      <c r="Q419" s="20" t="s">
        <v>73</v>
      </c>
      <c r="R419" s="21" t="s">
        <v>74</v>
      </c>
      <c r="S419" s="35">
        <v>3</v>
      </c>
      <c r="T419" s="22">
        <v>3</v>
      </c>
      <c r="U419" s="20" t="s">
        <v>62</v>
      </c>
      <c r="V419" s="20">
        <v>45803</v>
      </c>
      <c r="W419" s="21">
        <v>5</v>
      </c>
      <c r="X419" s="20">
        <v>45810</v>
      </c>
      <c r="Y419" s="20">
        <v>45810</v>
      </c>
      <c r="Z419" s="48">
        <v>6</v>
      </c>
      <c r="AA419">
        <v>2025</v>
      </c>
      <c r="AB419" s="45">
        <v>424725</v>
      </c>
      <c r="AC419" s="45">
        <v>424725</v>
      </c>
      <c r="AI419" s="10"/>
      <c r="AK419" s="10"/>
    </row>
    <row r="420" spans="1:37">
      <c r="A420" t="s">
        <v>45</v>
      </c>
      <c r="B420" t="s">
        <v>46</v>
      </c>
      <c r="C420" t="s">
        <v>47</v>
      </c>
      <c r="D420" t="s">
        <v>301</v>
      </c>
      <c r="E420" t="s">
        <v>76</v>
      </c>
      <c r="F420" t="s">
        <v>77</v>
      </c>
      <c r="G420" t="s">
        <v>78</v>
      </c>
      <c r="H420" s="20" t="s">
        <v>52</v>
      </c>
      <c r="I420" t="s">
        <v>53</v>
      </c>
      <c r="J420" t="s">
        <v>117</v>
      </c>
      <c r="K420">
        <v>1</v>
      </c>
      <c r="L420" t="s">
        <v>81</v>
      </c>
      <c r="M420" t="s">
        <v>56</v>
      </c>
      <c r="N420" t="s">
        <v>57</v>
      </c>
      <c r="O420" s="21" t="s">
        <v>82</v>
      </c>
      <c r="P420" s="21" t="s">
        <v>59</v>
      </c>
      <c r="Q420" s="20" t="s">
        <v>138</v>
      </c>
      <c r="R420" s="21" t="s">
        <v>139</v>
      </c>
      <c r="S420" s="35">
        <v>1200</v>
      </c>
      <c r="T420" s="22">
        <v>1200</v>
      </c>
      <c r="U420" s="20" t="s">
        <v>85</v>
      </c>
      <c r="V420" s="20">
        <v>45797</v>
      </c>
      <c r="W420" s="21">
        <v>5</v>
      </c>
      <c r="X420" s="20">
        <v>46081</v>
      </c>
      <c r="Y420" s="20">
        <v>45811</v>
      </c>
      <c r="Z420" s="48">
        <v>6</v>
      </c>
      <c r="AA420">
        <v>2025</v>
      </c>
      <c r="AB420" s="45">
        <v>901200</v>
      </c>
      <c r="AC420" s="45">
        <v>901200</v>
      </c>
      <c r="AI420" s="10"/>
      <c r="AK420" s="10"/>
    </row>
    <row r="421" spans="1:37">
      <c r="A421" t="s">
        <v>45</v>
      </c>
      <c r="B421" t="s">
        <v>46</v>
      </c>
      <c r="C421" t="s">
        <v>47</v>
      </c>
      <c r="D421" t="s">
        <v>302</v>
      </c>
      <c r="E421" t="s">
        <v>76</v>
      </c>
      <c r="F421" t="s">
        <v>77</v>
      </c>
      <c r="G421" t="s">
        <v>78</v>
      </c>
      <c r="H421" s="20" t="s">
        <v>52</v>
      </c>
      <c r="I421" t="s">
        <v>53</v>
      </c>
      <c r="J421" t="s">
        <v>254</v>
      </c>
      <c r="K421">
        <v>1</v>
      </c>
      <c r="L421" t="s">
        <v>81</v>
      </c>
      <c r="M421" t="s">
        <v>56</v>
      </c>
      <c r="N421" t="s">
        <v>57</v>
      </c>
      <c r="O421" s="21" t="s">
        <v>82</v>
      </c>
      <c r="P421" s="21" t="s">
        <v>59</v>
      </c>
      <c r="Q421" s="20" t="s">
        <v>83</v>
      </c>
      <c r="R421" s="21" t="s">
        <v>84</v>
      </c>
      <c r="S421" s="35">
        <v>4500</v>
      </c>
      <c r="T421" s="22">
        <v>4485</v>
      </c>
      <c r="U421" s="20" t="s">
        <v>85</v>
      </c>
      <c r="V421" s="20">
        <v>45800</v>
      </c>
      <c r="W421" s="21">
        <v>5</v>
      </c>
      <c r="X421" s="20">
        <v>45800</v>
      </c>
      <c r="Y421" s="20">
        <v>45810</v>
      </c>
      <c r="Z421" s="48">
        <v>6</v>
      </c>
      <c r="AA421">
        <v>2025</v>
      </c>
      <c r="AB421" s="45">
        <v>3591000</v>
      </c>
      <c r="AC421" s="45">
        <v>3579030</v>
      </c>
      <c r="AI421" s="10"/>
      <c r="AK421" s="10"/>
    </row>
    <row r="422" spans="1:37">
      <c r="A422" t="s">
        <v>45</v>
      </c>
      <c r="B422" t="s">
        <v>46</v>
      </c>
      <c r="C422" t="s">
        <v>47</v>
      </c>
      <c r="D422" t="s">
        <v>303</v>
      </c>
      <c r="E422" t="s">
        <v>96</v>
      </c>
      <c r="F422" t="s">
        <v>77</v>
      </c>
      <c r="G422" t="s">
        <v>51</v>
      </c>
      <c r="H422" s="20" t="s">
        <v>52</v>
      </c>
      <c r="I422" t="s">
        <v>53</v>
      </c>
      <c r="J422" t="s">
        <v>54</v>
      </c>
      <c r="K422">
        <v>1</v>
      </c>
      <c r="L422" t="s">
        <v>55</v>
      </c>
      <c r="M422" t="s">
        <v>97</v>
      </c>
      <c r="N422" t="s">
        <v>98</v>
      </c>
      <c r="O422" s="21" t="s">
        <v>99</v>
      </c>
      <c r="P422" s="21" t="s">
        <v>100</v>
      </c>
      <c r="Q422" s="20" t="s">
        <v>101</v>
      </c>
      <c r="R422" s="21" t="s">
        <v>102</v>
      </c>
      <c r="S422" s="35">
        <v>8</v>
      </c>
      <c r="T422" s="22">
        <v>8</v>
      </c>
      <c r="U422" s="20" t="s">
        <v>103</v>
      </c>
      <c r="V422" s="20">
        <v>45818</v>
      </c>
      <c r="W422" s="21">
        <v>6</v>
      </c>
      <c r="X422" s="20">
        <v>45825</v>
      </c>
      <c r="Y422" s="20">
        <v>45821</v>
      </c>
      <c r="Z422" s="48">
        <v>6</v>
      </c>
      <c r="AA422">
        <v>2025</v>
      </c>
      <c r="AB422" s="45">
        <v>2592000</v>
      </c>
      <c r="AC422" s="45">
        <v>2592000</v>
      </c>
      <c r="AI422" s="10"/>
      <c r="AK422" s="10"/>
    </row>
    <row r="423" spans="1:37">
      <c r="A423" t="s">
        <v>45</v>
      </c>
      <c r="B423" t="s">
        <v>46</v>
      </c>
      <c r="C423" t="s">
        <v>47</v>
      </c>
      <c r="D423" t="s">
        <v>303</v>
      </c>
      <c r="E423" t="s">
        <v>96</v>
      </c>
      <c r="F423" t="s">
        <v>104</v>
      </c>
      <c r="G423" t="s">
        <v>51</v>
      </c>
      <c r="H423" s="20" t="s">
        <v>52</v>
      </c>
      <c r="I423" t="s">
        <v>53</v>
      </c>
      <c r="J423" t="s">
        <v>54</v>
      </c>
      <c r="K423">
        <v>1</v>
      </c>
      <c r="L423" t="s">
        <v>55</v>
      </c>
      <c r="M423" t="s">
        <v>97</v>
      </c>
      <c r="N423" t="s">
        <v>98</v>
      </c>
      <c r="O423" s="21" t="s">
        <v>99</v>
      </c>
      <c r="P423" s="21" t="s">
        <v>100</v>
      </c>
      <c r="Q423" s="20" t="s">
        <v>101</v>
      </c>
      <c r="R423" s="21" t="s">
        <v>102</v>
      </c>
      <c r="S423" s="35">
        <v>2</v>
      </c>
      <c r="T423" s="22">
        <v>0</v>
      </c>
      <c r="U423" s="20" t="s">
        <v>103</v>
      </c>
      <c r="V423" s="20">
        <v>45818</v>
      </c>
      <c r="W423" s="21">
        <v>6</v>
      </c>
      <c r="X423" s="20">
        <v>45825</v>
      </c>
      <c r="Z423" s="48">
        <v>6</v>
      </c>
      <c r="AA423">
        <v>2025</v>
      </c>
      <c r="AB423" s="45">
        <v>0</v>
      </c>
      <c r="AC423" s="45">
        <v>0</v>
      </c>
      <c r="AI423" s="10"/>
      <c r="AK423" s="10"/>
    </row>
    <row r="424" spans="1:37">
      <c r="A424" t="s">
        <v>45</v>
      </c>
      <c r="B424" t="s">
        <v>46</v>
      </c>
      <c r="C424" t="s">
        <v>47</v>
      </c>
      <c r="D424" t="s">
        <v>303</v>
      </c>
      <c r="E424" t="s">
        <v>96</v>
      </c>
      <c r="F424" t="s">
        <v>105</v>
      </c>
      <c r="G424" t="s">
        <v>51</v>
      </c>
      <c r="H424" s="20" t="s">
        <v>52</v>
      </c>
      <c r="I424" t="s">
        <v>53</v>
      </c>
      <c r="J424" t="s">
        <v>54</v>
      </c>
      <c r="K424">
        <v>1</v>
      </c>
      <c r="L424" t="s">
        <v>55</v>
      </c>
      <c r="M424" t="s">
        <v>97</v>
      </c>
      <c r="N424" t="s">
        <v>98</v>
      </c>
      <c r="O424" s="21" t="s">
        <v>99</v>
      </c>
      <c r="P424" s="21" t="s">
        <v>100</v>
      </c>
      <c r="Q424" s="20" t="s">
        <v>101</v>
      </c>
      <c r="R424" s="21" t="s">
        <v>102</v>
      </c>
      <c r="S424" s="35">
        <v>1</v>
      </c>
      <c r="T424" s="22">
        <v>0</v>
      </c>
      <c r="U424" s="20" t="s">
        <v>103</v>
      </c>
      <c r="V424" s="20">
        <v>45818</v>
      </c>
      <c r="W424" s="21">
        <v>6</v>
      </c>
      <c r="X424" s="20">
        <v>45825</v>
      </c>
      <c r="Z424" s="48">
        <v>6</v>
      </c>
      <c r="AA424">
        <v>2025</v>
      </c>
      <c r="AB424" s="45">
        <v>0</v>
      </c>
      <c r="AC424" s="45">
        <v>0</v>
      </c>
      <c r="AI424" s="10"/>
      <c r="AK424" s="10"/>
    </row>
    <row r="425" spans="1:37">
      <c r="A425" t="s">
        <v>45</v>
      </c>
      <c r="B425" t="s">
        <v>46</v>
      </c>
      <c r="C425" t="s">
        <v>47</v>
      </c>
      <c r="D425" t="s">
        <v>303</v>
      </c>
      <c r="E425" t="s">
        <v>96</v>
      </c>
      <c r="F425" t="s">
        <v>106</v>
      </c>
      <c r="G425" t="s">
        <v>51</v>
      </c>
      <c r="H425" s="20" t="s">
        <v>52</v>
      </c>
      <c r="I425" t="s">
        <v>53</v>
      </c>
      <c r="J425" t="s">
        <v>54</v>
      </c>
      <c r="K425">
        <v>1</v>
      </c>
      <c r="L425" t="s">
        <v>55</v>
      </c>
      <c r="M425" t="s">
        <v>97</v>
      </c>
      <c r="N425" t="s">
        <v>98</v>
      </c>
      <c r="O425" s="21" t="s">
        <v>99</v>
      </c>
      <c r="P425" s="21" t="s">
        <v>100</v>
      </c>
      <c r="Q425" s="20" t="s">
        <v>101</v>
      </c>
      <c r="R425" s="21" t="s">
        <v>102</v>
      </c>
      <c r="S425" s="35">
        <v>1</v>
      </c>
      <c r="T425" s="22">
        <v>0</v>
      </c>
      <c r="U425" s="20" t="s">
        <v>103</v>
      </c>
      <c r="V425" s="20">
        <v>45818</v>
      </c>
      <c r="W425" s="21">
        <v>6</v>
      </c>
      <c r="X425" s="20">
        <v>45825</v>
      </c>
      <c r="Z425" s="48">
        <v>6</v>
      </c>
      <c r="AA425">
        <v>2025</v>
      </c>
      <c r="AB425" s="45">
        <v>0</v>
      </c>
      <c r="AC425" s="45">
        <v>0</v>
      </c>
      <c r="AI425" s="10"/>
      <c r="AK425" s="10"/>
    </row>
    <row r="426" spans="1:37">
      <c r="A426" t="s">
        <v>45</v>
      </c>
      <c r="B426" t="s">
        <v>46</v>
      </c>
      <c r="C426" t="s">
        <v>47</v>
      </c>
      <c r="D426" t="s">
        <v>303</v>
      </c>
      <c r="E426" t="s">
        <v>96</v>
      </c>
      <c r="F426" t="s">
        <v>107</v>
      </c>
      <c r="G426" t="s">
        <v>51</v>
      </c>
      <c r="H426" s="20" t="s">
        <v>52</v>
      </c>
      <c r="I426" t="s">
        <v>53</v>
      </c>
      <c r="J426" t="s">
        <v>54</v>
      </c>
      <c r="K426">
        <v>1</v>
      </c>
      <c r="L426" t="s">
        <v>55</v>
      </c>
      <c r="M426" t="s">
        <v>97</v>
      </c>
      <c r="N426" t="s">
        <v>98</v>
      </c>
      <c r="O426" s="21" t="s">
        <v>99</v>
      </c>
      <c r="P426" s="21" t="s">
        <v>100</v>
      </c>
      <c r="Q426" s="20" t="s">
        <v>101</v>
      </c>
      <c r="R426" s="21" t="s">
        <v>102</v>
      </c>
      <c r="S426" s="35">
        <v>1</v>
      </c>
      <c r="T426" s="22">
        <v>0</v>
      </c>
      <c r="U426" s="20" t="s">
        <v>103</v>
      </c>
      <c r="V426" s="20">
        <v>45818</v>
      </c>
      <c r="W426" s="21">
        <v>6</v>
      </c>
      <c r="X426" s="20">
        <v>45825</v>
      </c>
      <c r="Z426" s="48">
        <v>6</v>
      </c>
      <c r="AA426">
        <v>2025</v>
      </c>
      <c r="AB426" s="45">
        <v>0</v>
      </c>
      <c r="AC426" s="45">
        <v>0</v>
      </c>
      <c r="AI426" s="10"/>
      <c r="AK426" s="10"/>
    </row>
    <row r="427" spans="1:37">
      <c r="A427" t="s">
        <v>45</v>
      </c>
      <c r="B427" t="s">
        <v>46</v>
      </c>
      <c r="C427" t="s">
        <v>47</v>
      </c>
      <c r="D427" t="s">
        <v>303</v>
      </c>
      <c r="E427" t="s">
        <v>96</v>
      </c>
      <c r="F427" t="s">
        <v>144</v>
      </c>
      <c r="G427" t="s">
        <v>51</v>
      </c>
      <c r="H427" s="20" t="s">
        <v>52</v>
      </c>
      <c r="I427" t="s">
        <v>53</v>
      </c>
      <c r="J427" t="s">
        <v>54</v>
      </c>
      <c r="K427">
        <v>1</v>
      </c>
      <c r="L427" t="s">
        <v>55</v>
      </c>
      <c r="M427" t="s">
        <v>97</v>
      </c>
      <c r="N427" t="s">
        <v>98</v>
      </c>
      <c r="O427" s="21" t="s">
        <v>99</v>
      </c>
      <c r="P427" s="21" t="s">
        <v>100</v>
      </c>
      <c r="Q427" s="20" t="s">
        <v>101</v>
      </c>
      <c r="R427" s="21" t="s">
        <v>102</v>
      </c>
      <c r="S427" s="35">
        <v>1</v>
      </c>
      <c r="T427" s="22">
        <v>0</v>
      </c>
      <c r="U427" s="20" t="s">
        <v>103</v>
      </c>
      <c r="V427" s="20">
        <v>45818</v>
      </c>
      <c r="W427" s="21">
        <v>6</v>
      </c>
      <c r="X427" s="20">
        <v>45825</v>
      </c>
      <c r="Z427" s="48">
        <v>6</v>
      </c>
      <c r="AA427">
        <v>2025</v>
      </c>
      <c r="AB427" s="45">
        <v>0</v>
      </c>
      <c r="AC427" s="45">
        <v>0</v>
      </c>
      <c r="AI427" s="10"/>
      <c r="AK427" s="10"/>
    </row>
    <row r="428" spans="1:37">
      <c r="A428" t="s">
        <v>45</v>
      </c>
      <c r="B428" t="s">
        <v>46</v>
      </c>
      <c r="C428" t="s">
        <v>47</v>
      </c>
      <c r="D428" t="s">
        <v>304</v>
      </c>
      <c r="E428" t="s">
        <v>49</v>
      </c>
      <c r="F428" t="s">
        <v>86</v>
      </c>
      <c r="G428" t="s">
        <v>51</v>
      </c>
      <c r="H428" s="20" t="s">
        <v>52</v>
      </c>
      <c r="I428" t="s">
        <v>53</v>
      </c>
      <c r="J428" t="s">
        <v>54</v>
      </c>
      <c r="K428">
        <v>1</v>
      </c>
      <c r="L428" t="s">
        <v>55</v>
      </c>
      <c r="M428" t="s">
        <v>56</v>
      </c>
      <c r="N428" t="s">
        <v>57</v>
      </c>
      <c r="O428" s="21" t="s">
        <v>58</v>
      </c>
      <c r="P428" s="21" t="s">
        <v>59</v>
      </c>
      <c r="Q428" s="20" t="s">
        <v>90</v>
      </c>
      <c r="R428" s="21" t="s">
        <v>91</v>
      </c>
      <c r="S428" s="35">
        <v>11</v>
      </c>
      <c r="T428" s="22">
        <v>11</v>
      </c>
      <c r="U428" s="20" t="s">
        <v>62</v>
      </c>
      <c r="V428" s="20">
        <v>45810</v>
      </c>
      <c r="W428" s="21">
        <v>6</v>
      </c>
      <c r="X428" s="20">
        <v>45817</v>
      </c>
      <c r="Y428" s="20">
        <v>45813</v>
      </c>
      <c r="Z428" s="48">
        <v>6</v>
      </c>
      <c r="AA428">
        <v>2025</v>
      </c>
      <c r="AB428" s="45">
        <v>726359</v>
      </c>
      <c r="AC428" s="45">
        <v>726359</v>
      </c>
      <c r="AI428" s="10"/>
      <c r="AK428" s="10"/>
    </row>
    <row r="429" spans="1:37">
      <c r="A429" t="s">
        <v>45</v>
      </c>
      <c r="B429" t="s">
        <v>46</v>
      </c>
      <c r="C429" t="s">
        <v>47</v>
      </c>
      <c r="D429" t="s">
        <v>304</v>
      </c>
      <c r="E429" t="s">
        <v>49</v>
      </c>
      <c r="F429" t="s">
        <v>89</v>
      </c>
      <c r="G429" t="s">
        <v>51</v>
      </c>
      <c r="H429" s="20" t="s">
        <v>52</v>
      </c>
      <c r="I429" t="s">
        <v>53</v>
      </c>
      <c r="J429" t="s">
        <v>54</v>
      </c>
      <c r="K429">
        <v>1</v>
      </c>
      <c r="L429" t="s">
        <v>55</v>
      </c>
      <c r="M429" t="s">
        <v>56</v>
      </c>
      <c r="N429" t="s">
        <v>57</v>
      </c>
      <c r="O429" s="21" t="s">
        <v>58</v>
      </c>
      <c r="P429" s="21" t="s">
        <v>59</v>
      </c>
      <c r="Q429" s="20" t="s">
        <v>93</v>
      </c>
      <c r="R429" s="21" t="s">
        <v>94</v>
      </c>
      <c r="S429" s="35">
        <v>7</v>
      </c>
      <c r="T429" s="22">
        <v>7</v>
      </c>
      <c r="U429" s="20" t="s">
        <v>62</v>
      </c>
      <c r="V429" s="20">
        <v>45810</v>
      </c>
      <c r="W429" s="21">
        <v>6</v>
      </c>
      <c r="X429" s="20">
        <v>45817</v>
      </c>
      <c r="Y429" s="20">
        <v>45813</v>
      </c>
      <c r="Z429" s="48">
        <v>6</v>
      </c>
      <c r="AA429">
        <v>2025</v>
      </c>
      <c r="AB429" s="45">
        <v>600096</v>
      </c>
      <c r="AC429" s="45">
        <v>600096</v>
      </c>
      <c r="AI429" s="10"/>
      <c r="AK429" s="10"/>
    </row>
    <row r="430" spans="1:37">
      <c r="A430" t="s">
        <v>45</v>
      </c>
      <c r="B430" t="s">
        <v>46</v>
      </c>
      <c r="C430" t="s">
        <v>47</v>
      </c>
      <c r="D430" t="s">
        <v>304</v>
      </c>
      <c r="E430" t="s">
        <v>49</v>
      </c>
      <c r="F430" t="s">
        <v>92</v>
      </c>
      <c r="G430" t="s">
        <v>51</v>
      </c>
      <c r="H430" s="20" t="s">
        <v>52</v>
      </c>
      <c r="I430" t="s">
        <v>53</v>
      </c>
      <c r="J430" t="s">
        <v>54</v>
      </c>
      <c r="K430">
        <v>1</v>
      </c>
      <c r="L430" t="s">
        <v>55</v>
      </c>
      <c r="M430" t="s">
        <v>56</v>
      </c>
      <c r="N430" t="s">
        <v>57</v>
      </c>
      <c r="O430" s="21" t="s">
        <v>58</v>
      </c>
      <c r="P430" s="21" t="s">
        <v>59</v>
      </c>
      <c r="Q430" s="20" t="s">
        <v>60</v>
      </c>
      <c r="R430" s="21" t="s">
        <v>61</v>
      </c>
      <c r="S430" s="35">
        <v>23</v>
      </c>
      <c r="T430" s="22">
        <v>23</v>
      </c>
      <c r="U430" s="20" t="s">
        <v>62</v>
      </c>
      <c r="V430" s="20">
        <v>45810</v>
      </c>
      <c r="W430" s="21">
        <v>6</v>
      </c>
      <c r="X430" s="20">
        <v>45817</v>
      </c>
      <c r="Y430" s="20">
        <v>45813</v>
      </c>
      <c r="Z430" s="48">
        <v>6</v>
      </c>
      <c r="AA430">
        <v>2025</v>
      </c>
      <c r="AB430" s="45">
        <v>1359775</v>
      </c>
      <c r="AC430" s="45">
        <v>1359775</v>
      </c>
      <c r="AI430" s="10"/>
      <c r="AK430" s="10"/>
    </row>
    <row r="431" spans="1:37">
      <c r="A431" t="s">
        <v>45</v>
      </c>
      <c r="B431" t="s">
        <v>46</v>
      </c>
      <c r="C431" t="s">
        <v>47</v>
      </c>
      <c r="D431" t="s">
        <v>304</v>
      </c>
      <c r="E431" t="s">
        <v>49</v>
      </c>
      <c r="F431" t="s">
        <v>50</v>
      </c>
      <c r="G431" t="s">
        <v>51</v>
      </c>
      <c r="H431" s="20" t="s">
        <v>52</v>
      </c>
      <c r="I431" t="s">
        <v>53</v>
      </c>
      <c r="J431" t="s">
        <v>54</v>
      </c>
      <c r="K431">
        <v>1</v>
      </c>
      <c r="L431" t="s">
        <v>55</v>
      </c>
      <c r="M431" t="s">
        <v>56</v>
      </c>
      <c r="N431" t="s">
        <v>57</v>
      </c>
      <c r="O431" s="21" t="s">
        <v>58</v>
      </c>
      <c r="P431" s="21" t="s">
        <v>59</v>
      </c>
      <c r="Q431" s="20" t="s">
        <v>64</v>
      </c>
      <c r="R431" s="21" t="s">
        <v>65</v>
      </c>
      <c r="S431" s="35">
        <v>19</v>
      </c>
      <c r="T431" s="22">
        <v>19</v>
      </c>
      <c r="U431" s="20" t="s">
        <v>62</v>
      </c>
      <c r="V431" s="20">
        <v>45810</v>
      </c>
      <c r="W431" s="21">
        <v>6</v>
      </c>
      <c r="X431" s="20">
        <v>45817</v>
      </c>
      <c r="Y431" s="20">
        <v>45813</v>
      </c>
      <c r="Z431" s="48">
        <v>6</v>
      </c>
      <c r="AA431">
        <v>2025</v>
      </c>
      <c r="AB431" s="45">
        <v>1164624</v>
      </c>
      <c r="AC431" s="45">
        <v>1164624</v>
      </c>
      <c r="AI431" s="10"/>
      <c r="AK431" s="10"/>
    </row>
    <row r="432" spans="1:37">
      <c r="A432" t="s">
        <v>45</v>
      </c>
      <c r="B432" t="s">
        <v>46</v>
      </c>
      <c r="C432" t="s">
        <v>47</v>
      </c>
      <c r="D432" t="s">
        <v>304</v>
      </c>
      <c r="E432" t="s">
        <v>49</v>
      </c>
      <c r="F432" t="s">
        <v>63</v>
      </c>
      <c r="G432" t="s">
        <v>51</v>
      </c>
      <c r="H432" s="20" t="s">
        <v>52</v>
      </c>
      <c r="I432" t="s">
        <v>53</v>
      </c>
      <c r="J432" t="s">
        <v>54</v>
      </c>
      <c r="K432">
        <v>1</v>
      </c>
      <c r="L432" t="s">
        <v>55</v>
      </c>
      <c r="M432" t="s">
        <v>56</v>
      </c>
      <c r="N432" t="s">
        <v>57</v>
      </c>
      <c r="O432" s="21" t="s">
        <v>58</v>
      </c>
      <c r="P432" s="21" t="s">
        <v>59</v>
      </c>
      <c r="Q432" s="20" t="s">
        <v>67</v>
      </c>
      <c r="R432" s="21" t="s">
        <v>68</v>
      </c>
      <c r="S432" s="35">
        <v>7</v>
      </c>
      <c r="T432" s="22">
        <v>7</v>
      </c>
      <c r="U432" s="20" t="s">
        <v>62</v>
      </c>
      <c r="V432" s="20">
        <v>45810</v>
      </c>
      <c r="W432" s="21">
        <v>6</v>
      </c>
      <c r="X432" s="20">
        <v>45817</v>
      </c>
      <c r="Y432" s="20">
        <v>45813</v>
      </c>
      <c r="Z432" s="48">
        <v>6</v>
      </c>
      <c r="AA432">
        <v>2025</v>
      </c>
      <c r="AB432" s="45">
        <v>581898</v>
      </c>
      <c r="AC432" s="45">
        <v>581898</v>
      </c>
      <c r="AI432" s="10"/>
      <c r="AK432" s="10"/>
    </row>
    <row r="433" spans="1:37">
      <c r="A433" t="s">
        <v>45</v>
      </c>
      <c r="B433" t="s">
        <v>46</v>
      </c>
      <c r="C433" t="s">
        <v>47</v>
      </c>
      <c r="D433" t="s">
        <v>304</v>
      </c>
      <c r="E433" t="s">
        <v>49</v>
      </c>
      <c r="F433" t="s">
        <v>66</v>
      </c>
      <c r="G433" t="s">
        <v>51</v>
      </c>
      <c r="H433" s="20" t="s">
        <v>52</v>
      </c>
      <c r="I433" t="s">
        <v>53</v>
      </c>
      <c r="J433" t="s">
        <v>54</v>
      </c>
      <c r="K433">
        <v>1</v>
      </c>
      <c r="L433" t="s">
        <v>55</v>
      </c>
      <c r="M433" t="s">
        <v>56</v>
      </c>
      <c r="N433" t="s">
        <v>57</v>
      </c>
      <c r="O433" s="21" t="s">
        <v>58</v>
      </c>
      <c r="P433" s="21" t="s">
        <v>59</v>
      </c>
      <c r="Q433" s="20" t="s">
        <v>73</v>
      </c>
      <c r="R433" s="21" t="s">
        <v>74</v>
      </c>
      <c r="S433" s="35">
        <v>6</v>
      </c>
      <c r="T433" s="22">
        <v>6</v>
      </c>
      <c r="U433" s="20" t="s">
        <v>62</v>
      </c>
      <c r="V433" s="20">
        <v>45810</v>
      </c>
      <c r="W433" s="21">
        <v>6</v>
      </c>
      <c r="X433" s="20">
        <v>45817</v>
      </c>
      <c r="Y433" s="20">
        <v>45813</v>
      </c>
      <c r="Z433" s="48">
        <v>6</v>
      </c>
      <c r="AA433">
        <v>2025</v>
      </c>
      <c r="AB433" s="45">
        <v>849450</v>
      </c>
      <c r="AC433" s="45">
        <v>849450</v>
      </c>
      <c r="AI433" s="10"/>
      <c r="AK433" s="10"/>
    </row>
    <row r="434" spans="1:37">
      <c r="A434" t="s">
        <v>45</v>
      </c>
      <c r="B434" t="s">
        <v>46</v>
      </c>
      <c r="C434" t="s">
        <v>47</v>
      </c>
      <c r="D434" t="s">
        <v>305</v>
      </c>
      <c r="E434" t="s">
        <v>96</v>
      </c>
      <c r="F434" t="s">
        <v>77</v>
      </c>
      <c r="G434" t="s">
        <v>51</v>
      </c>
      <c r="H434" s="20" t="s">
        <v>52</v>
      </c>
      <c r="I434" t="s">
        <v>53</v>
      </c>
      <c r="J434" t="s">
        <v>54</v>
      </c>
      <c r="K434">
        <v>1</v>
      </c>
      <c r="L434" t="s">
        <v>55</v>
      </c>
      <c r="M434" t="s">
        <v>97</v>
      </c>
      <c r="N434" t="s">
        <v>98</v>
      </c>
      <c r="O434" s="21" t="s">
        <v>99</v>
      </c>
      <c r="P434" s="21" t="s">
        <v>100</v>
      </c>
      <c r="Q434" s="20" t="s">
        <v>101</v>
      </c>
      <c r="R434" s="21" t="s">
        <v>102</v>
      </c>
      <c r="S434" s="35">
        <v>3</v>
      </c>
      <c r="T434" s="22">
        <v>3</v>
      </c>
      <c r="U434" s="20" t="s">
        <v>103</v>
      </c>
      <c r="V434" s="20">
        <v>45810</v>
      </c>
      <c r="W434" s="21">
        <v>6</v>
      </c>
      <c r="X434" s="20">
        <v>45817</v>
      </c>
      <c r="Y434" s="20">
        <v>45813</v>
      </c>
      <c r="Z434" s="48">
        <v>6</v>
      </c>
      <c r="AA434">
        <v>2025</v>
      </c>
      <c r="AB434" s="45">
        <v>972000</v>
      </c>
      <c r="AC434" s="45">
        <v>972000</v>
      </c>
      <c r="AI434" s="10"/>
      <c r="AK434" s="10"/>
    </row>
    <row r="435" spans="1:37">
      <c r="A435" t="s">
        <v>45</v>
      </c>
      <c r="B435" t="s">
        <v>46</v>
      </c>
      <c r="C435" t="s">
        <v>47</v>
      </c>
      <c r="D435" t="s">
        <v>306</v>
      </c>
      <c r="E435" t="s">
        <v>76</v>
      </c>
      <c r="F435" t="s">
        <v>77</v>
      </c>
      <c r="G435" t="s">
        <v>78</v>
      </c>
      <c r="H435" s="20" t="s">
        <v>52</v>
      </c>
      <c r="I435" t="s">
        <v>53</v>
      </c>
      <c r="J435" t="s">
        <v>135</v>
      </c>
      <c r="K435">
        <v>1</v>
      </c>
      <c r="L435" t="s">
        <v>81</v>
      </c>
      <c r="M435" t="s">
        <v>56</v>
      </c>
      <c r="N435" t="s">
        <v>57</v>
      </c>
      <c r="O435" s="21" t="s">
        <v>82</v>
      </c>
      <c r="P435" s="21" t="s">
        <v>59</v>
      </c>
      <c r="Q435" s="20" t="s">
        <v>179</v>
      </c>
      <c r="R435" s="21" t="s">
        <v>180</v>
      </c>
      <c r="S435" s="35">
        <v>95</v>
      </c>
      <c r="T435" s="22">
        <v>95</v>
      </c>
      <c r="U435" s="20" t="s">
        <v>85</v>
      </c>
      <c r="V435" s="20">
        <v>45812</v>
      </c>
      <c r="W435" s="21">
        <v>6</v>
      </c>
      <c r="X435" s="20">
        <v>45813</v>
      </c>
      <c r="Y435" s="20">
        <v>45812</v>
      </c>
      <c r="Z435" s="48">
        <v>6</v>
      </c>
      <c r="AA435">
        <v>2025</v>
      </c>
      <c r="AB435" s="45">
        <v>125780</v>
      </c>
      <c r="AC435" s="45">
        <v>125780</v>
      </c>
      <c r="AI435" s="10"/>
      <c r="AK435" s="10"/>
    </row>
    <row r="436" spans="1:37">
      <c r="A436" t="s">
        <v>45</v>
      </c>
      <c r="B436" t="s">
        <v>46</v>
      </c>
      <c r="C436" t="s">
        <v>47</v>
      </c>
      <c r="D436" t="s">
        <v>305</v>
      </c>
      <c r="E436" t="s">
        <v>96</v>
      </c>
      <c r="F436" t="s">
        <v>104</v>
      </c>
      <c r="G436" t="s">
        <v>51</v>
      </c>
      <c r="H436" s="20" t="s">
        <v>52</v>
      </c>
      <c r="I436" t="s">
        <v>53</v>
      </c>
      <c r="J436" t="s">
        <v>54</v>
      </c>
      <c r="K436">
        <v>1</v>
      </c>
      <c r="L436" t="s">
        <v>55</v>
      </c>
      <c r="M436" t="s">
        <v>97</v>
      </c>
      <c r="N436" t="s">
        <v>98</v>
      </c>
      <c r="O436" s="21" t="s">
        <v>99</v>
      </c>
      <c r="P436" s="21" t="s">
        <v>100</v>
      </c>
      <c r="Q436" s="20" t="s">
        <v>101</v>
      </c>
      <c r="R436" s="21" t="s">
        <v>102</v>
      </c>
      <c r="S436" s="35">
        <v>1</v>
      </c>
      <c r="T436" s="22">
        <v>0</v>
      </c>
      <c r="U436" s="20" t="s">
        <v>103</v>
      </c>
      <c r="V436" s="20">
        <v>45810</v>
      </c>
      <c r="W436" s="21">
        <v>6</v>
      </c>
      <c r="X436" s="20">
        <v>45817</v>
      </c>
      <c r="Z436" s="48">
        <v>6</v>
      </c>
      <c r="AA436">
        <v>2025</v>
      </c>
      <c r="AB436" s="45">
        <v>0</v>
      </c>
      <c r="AC436" s="45">
        <v>0</v>
      </c>
      <c r="AI436" s="10"/>
      <c r="AK436" s="10"/>
    </row>
    <row r="437" spans="1:37">
      <c r="A437" t="s">
        <v>45</v>
      </c>
      <c r="B437" t="s">
        <v>46</v>
      </c>
      <c r="C437" t="s">
        <v>47</v>
      </c>
      <c r="D437" t="s">
        <v>305</v>
      </c>
      <c r="E437" t="s">
        <v>96</v>
      </c>
      <c r="F437" t="s">
        <v>105</v>
      </c>
      <c r="G437" t="s">
        <v>51</v>
      </c>
      <c r="H437" s="20" t="s">
        <v>52</v>
      </c>
      <c r="I437" t="s">
        <v>53</v>
      </c>
      <c r="J437" t="s">
        <v>54</v>
      </c>
      <c r="K437">
        <v>1</v>
      </c>
      <c r="L437" t="s">
        <v>55</v>
      </c>
      <c r="M437" t="s">
        <v>97</v>
      </c>
      <c r="N437" t="s">
        <v>98</v>
      </c>
      <c r="O437" s="21" t="s">
        <v>99</v>
      </c>
      <c r="P437" s="21" t="s">
        <v>100</v>
      </c>
      <c r="Q437" s="20" t="s">
        <v>101</v>
      </c>
      <c r="R437" s="21" t="s">
        <v>102</v>
      </c>
      <c r="S437" s="35">
        <v>1</v>
      </c>
      <c r="T437" s="22">
        <v>0</v>
      </c>
      <c r="U437" s="20" t="s">
        <v>103</v>
      </c>
      <c r="V437" s="20">
        <v>45810</v>
      </c>
      <c r="W437" s="21">
        <v>6</v>
      </c>
      <c r="X437" s="20">
        <v>45817</v>
      </c>
      <c r="Z437" s="48">
        <v>6</v>
      </c>
      <c r="AA437">
        <v>2025</v>
      </c>
      <c r="AB437" s="45">
        <v>0</v>
      </c>
      <c r="AC437" s="45">
        <v>0</v>
      </c>
      <c r="AI437" s="10"/>
      <c r="AK437" s="10"/>
    </row>
    <row r="438" spans="1:37">
      <c r="A438" t="s">
        <v>45</v>
      </c>
      <c r="B438" t="s">
        <v>46</v>
      </c>
      <c r="C438" t="s">
        <v>47</v>
      </c>
      <c r="D438" t="s">
        <v>307</v>
      </c>
      <c r="E438" t="s">
        <v>76</v>
      </c>
      <c r="F438" t="s">
        <v>111</v>
      </c>
      <c r="G438" t="s">
        <v>78</v>
      </c>
      <c r="H438" s="20" t="s">
        <v>52</v>
      </c>
      <c r="I438" t="s">
        <v>53</v>
      </c>
      <c r="J438" t="s">
        <v>150</v>
      </c>
      <c r="K438">
        <v>1</v>
      </c>
      <c r="L438" t="s">
        <v>81</v>
      </c>
      <c r="M438" t="s">
        <v>56</v>
      </c>
      <c r="N438" t="s">
        <v>57</v>
      </c>
      <c r="O438" s="21" t="s">
        <v>82</v>
      </c>
      <c r="P438" s="21" t="s">
        <v>140</v>
      </c>
      <c r="Q438" s="20" t="s">
        <v>141</v>
      </c>
      <c r="R438" s="21" t="s">
        <v>142</v>
      </c>
      <c r="S438" s="35">
        <v>40</v>
      </c>
      <c r="T438" s="22">
        <v>40</v>
      </c>
      <c r="U438" s="20" t="s">
        <v>85</v>
      </c>
      <c r="V438" s="20">
        <v>45813</v>
      </c>
      <c r="W438" s="21">
        <v>6</v>
      </c>
      <c r="X438" s="20">
        <v>45813</v>
      </c>
      <c r="Y438" s="20">
        <v>45820</v>
      </c>
      <c r="Z438" s="48">
        <v>6</v>
      </c>
      <c r="AA438">
        <v>2025</v>
      </c>
      <c r="AB438" s="45">
        <v>519320</v>
      </c>
      <c r="AC438" s="45">
        <v>519320</v>
      </c>
      <c r="AI438" s="10"/>
      <c r="AK438" s="10"/>
    </row>
    <row r="439" spans="1:37">
      <c r="A439" t="s">
        <v>45</v>
      </c>
      <c r="B439" t="s">
        <v>46</v>
      </c>
      <c r="C439" t="s">
        <v>47</v>
      </c>
      <c r="D439" t="s">
        <v>305</v>
      </c>
      <c r="E439" t="s">
        <v>96</v>
      </c>
      <c r="F439" t="s">
        <v>106</v>
      </c>
      <c r="G439" t="s">
        <v>51</v>
      </c>
      <c r="H439" s="20" t="s">
        <v>52</v>
      </c>
      <c r="I439" t="s">
        <v>53</v>
      </c>
      <c r="J439" t="s">
        <v>54</v>
      </c>
      <c r="K439">
        <v>1</v>
      </c>
      <c r="L439" t="s">
        <v>55</v>
      </c>
      <c r="M439" t="s">
        <v>97</v>
      </c>
      <c r="N439" t="s">
        <v>98</v>
      </c>
      <c r="O439" s="21" t="s">
        <v>99</v>
      </c>
      <c r="P439" s="21" t="s">
        <v>100</v>
      </c>
      <c r="Q439" s="20" t="s">
        <v>101</v>
      </c>
      <c r="R439" s="21" t="s">
        <v>102</v>
      </c>
      <c r="S439" s="35">
        <v>1</v>
      </c>
      <c r="T439" s="22">
        <v>0</v>
      </c>
      <c r="U439" s="20" t="s">
        <v>103</v>
      </c>
      <c r="V439" s="20">
        <v>45810</v>
      </c>
      <c r="W439" s="21">
        <v>6</v>
      </c>
      <c r="X439" s="20">
        <v>45817</v>
      </c>
      <c r="Z439" s="48">
        <v>6</v>
      </c>
      <c r="AA439">
        <v>2025</v>
      </c>
      <c r="AB439" s="45">
        <v>0</v>
      </c>
      <c r="AC439" s="45">
        <v>0</v>
      </c>
      <c r="AI439" s="10"/>
      <c r="AK439" s="10"/>
    </row>
    <row r="440" spans="1:37">
      <c r="A440" t="s">
        <v>45</v>
      </c>
      <c r="B440" t="s">
        <v>46</v>
      </c>
      <c r="C440" t="s">
        <v>47</v>
      </c>
      <c r="D440" t="s">
        <v>308</v>
      </c>
      <c r="E440" t="s">
        <v>309</v>
      </c>
      <c r="F440" t="s">
        <v>111</v>
      </c>
      <c r="G440" t="s">
        <v>78</v>
      </c>
      <c r="H440" s="20" t="s">
        <v>79</v>
      </c>
      <c r="I440" t="s">
        <v>53</v>
      </c>
      <c r="J440" t="s">
        <v>135</v>
      </c>
      <c r="K440">
        <v>10</v>
      </c>
      <c r="L440" t="s">
        <v>81</v>
      </c>
      <c r="M440" t="s">
        <v>310</v>
      </c>
      <c r="N440" t="s">
        <v>311</v>
      </c>
      <c r="O440" s="21" t="s">
        <v>82</v>
      </c>
      <c r="P440" s="21" t="s">
        <v>59</v>
      </c>
      <c r="Q440" s="20" t="s">
        <v>179</v>
      </c>
      <c r="R440" s="21" t="s">
        <v>180</v>
      </c>
      <c r="S440" s="35">
        <v>95</v>
      </c>
      <c r="T440" s="22">
        <v>0</v>
      </c>
      <c r="U440" s="20" t="s">
        <v>85</v>
      </c>
      <c r="V440" s="20">
        <v>45812</v>
      </c>
      <c r="W440" s="21">
        <v>6</v>
      </c>
      <c r="X440" s="20">
        <v>45812</v>
      </c>
      <c r="Z440" s="48">
        <v>6</v>
      </c>
      <c r="AA440">
        <v>2025</v>
      </c>
      <c r="AB440" s="45">
        <v>120749</v>
      </c>
      <c r="AC440" s="45">
        <v>0</v>
      </c>
      <c r="AI440" s="10"/>
      <c r="AK440" s="10"/>
    </row>
    <row r="441" spans="1:37">
      <c r="A441" t="s">
        <v>45</v>
      </c>
      <c r="B441" t="s">
        <v>46</v>
      </c>
      <c r="C441" t="s">
        <v>47</v>
      </c>
      <c r="D441" t="s">
        <v>312</v>
      </c>
      <c r="E441" t="s">
        <v>76</v>
      </c>
      <c r="F441" t="s">
        <v>77</v>
      </c>
      <c r="G441" t="s">
        <v>78</v>
      </c>
      <c r="H441" s="20" t="s">
        <v>52</v>
      </c>
      <c r="I441" t="s">
        <v>53</v>
      </c>
      <c r="J441" t="s">
        <v>80</v>
      </c>
      <c r="K441">
        <v>1</v>
      </c>
      <c r="L441" t="s">
        <v>81</v>
      </c>
      <c r="M441" t="s">
        <v>56</v>
      </c>
      <c r="N441" t="s">
        <v>57</v>
      </c>
      <c r="O441" s="21" t="s">
        <v>82</v>
      </c>
      <c r="P441" s="21" t="s">
        <v>59</v>
      </c>
      <c r="Q441" s="20" t="s">
        <v>159</v>
      </c>
      <c r="R441" s="21" t="s">
        <v>160</v>
      </c>
      <c r="S441" s="35">
        <v>575</v>
      </c>
      <c r="T441" s="22">
        <v>575</v>
      </c>
      <c r="U441" s="20" t="s">
        <v>161</v>
      </c>
      <c r="V441" s="20">
        <v>45820</v>
      </c>
      <c r="W441" s="21">
        <v>6</v>
      </c>
      <c r="X441" s="20">
        <v>45820</v>
      </c>
      <c r="Y441" s="20">
        <v>45834</v>
      </c>
      <c r="Z441" s="48">
        <v>6</v>
      </c>
      <c r="AA441">
        <v>2025</v>
      </c>
      <c r="AB441" s="45">
        <v>458850</v>
      </c>
      <c r="AC441" s="45">
        <v>458850</v>
      </c>
      <c r="AI441" s="10"/>
      <c r="AK441" s="10"/>
    </row>
    <row r="442" spans="1:37">
      <c r="A442" t="s">
        <v>45</v>
      </c>
      <c r="B442" t="s">
        <v>46</v>
      </c>
      <c r="C442" t="s">
        <v>47</v>
      </c>
      <c r="D442" t="s">
        <v>291</v>
      </c>
      <c r="E442" t="s">
        <v>49</v>
      </c>
      <c r="F442" t="s">
        <v>77</v>
      </c>
      <c r="G442" t="s">
        <v>51</v>
      </c>
      <c r="H442" s="20" t="s">
        <v>79</v>
      </c>
      <c r="I442" t="s">
        <v>53</v>
      </c>
      <c r="J442" t="s">
        <v>54</v>
      </c>
      <c r="K442">
        <v>1</v>
      </c>
      <c r="L442" t="s">
        <v>55</v>
      </c>
      <c r="M442" t="s">
        <v>56</v>
      </c>
      <c r="N442" t="s">
        <v>57</v>
      </c>
      <c r="O442" s="21" t="s">
        <v>58</v>
      </c>
      <c r="P442" s="21" t="s">
        <v>59</v>
      </c>
      <c r="Q442" s="20" t="s">
        <v>108</v>
      </c>
      <c r="R442" s="21" t="s">
        <v>109</v>
      </c>
      <c r="S442" s="35">
        <v>1</v>
      </c>
      <c r="T442" s="22">
        <v>0</v>
      </c>
      <c r="U442" s="20" t="s">
        <v>110</v>
      </c>
      <c r="V442" s="20">
        <v>45818</v>
      </c>
      <c r="W442" s="21">
        <v>6</v>
      </c>
      <c r="X442" s="20">
        <v>45825</v>
      </c>
      <c r="Z442" s="48">
        <v>6</v>
      </c>
      <c r="AA442">
        <v>2025</v>
      </c>
      <c r="AB442" s="45">
        <v>115052</v>
      </c>
      <c r="AC442" s="45">
        <v>0</v>
      </c>
      <c r="AI442" s="10"/>
      <c r="AK442" s="10"/>
    </row>
    <row r="443" spans="1:37">
      <c r="A443" t="s">
        <v>45</v>
      </c>
      <c r="B443" t="s">
        <v>46</v>
      </c>
      <c r="C443" t="s">
        <v>47</v>
      </c>
      <c r="D443" t="s">
        <v>291</v>
      </c>
      <c r="E443" t="s">
        <v>49</v>
      </c>
      <c r="F443" t="s">
        <v>111</v>
      </c>
      <c r="G443" t="s">
        <v>51</v>
      </c>
      <c r="H443" s="20" t="s">
        <v>52</v>
      </c>
      <c r="I443" t="s">
        <v>53</v>
      </c>
      <c r="J443" t="s">
        <v>54</v>
      </c>
      <c r="K443">
        <v>1</v>
      </c>
      <c r="L443" t="s">
        <v>55</v>
      </c>
      <c r="M443" t="s">
        <v>56</v>
      </c>
      <c r="N443" t="s">
        <v>57</v>
      </c>
      <c r="O443" s="21" t="s">
        <v>58</v>
      </c>
      <c r="P443" s="21" t="s">
        <v>59</v>
      </c>
      <c r="Q443" s="20" t="s">
        <v>112</v>
      </c>
      <c r="R443" s="21" t="s">
        <v>113</v>
      </c>
      <c r="S443" s="35">
        <v>2</v>
      </c>
      <c r="T443" s="22">
        <v>2</v>
      </c>
      <c r="U443" s="20" t="s">
        <v>110</v>
      </c>
      <c r="V443" s="20">
        <v>45818</v>
      </c>
      <c r="W443" s="21">
        <v>6</v>
      </c>
      <c r="X443" s="20">
        <v>45825</v>
      </c>
      <c r="Y443" s="20">
        <v>45820</v>
      </c>
      <c r="Z443" s="48">
        <v>6</v>
      </c>
      <c r="AA443">
        <v>2025</v>
      </c>
      <c r="AB443" s="45">
        <v>300888</v>
      </c>
      <c r="AC443" s="45">
        <v>300888</v>
      </c>
      <c r="AI443" s="10"/>
      <c r="AK443" s="10"/>
    </row>
    <row r="444" spans="1:37">
      <c r="A444" t="s">
        <v>45</v>
      </c>
      <c r="B444" t="s">
        <v>46</v>
      </c>
      <c r="C444" t="s">
        <v>47</v>
      </c>
      <c r="D444" t="s">
        <v>291</v>
      </c>
      <c r="E444" t="s">
        <v>49</v>
      </c>
      <c r="F444" t="s">
        <v>86</v>
      </c>
      <c r="G444" t="s">
        <v>51</v>
      </c>
      <c r="H444" s="20" t="s">
        <v>52</v>
      </c>
      <c r="I444" t="s">
        <v>53</v>
      </c>
      <c r="J444" t="s">
        <v>54</v>
      </c>
      <c r="K444">
        <v>1</v>
      </c>
      <c r="L444" t="s">
        <v>55</v>
      </c>
      <c r="M444" t="s">
        <v>56</v>
      </c>
      <c r="N444" t="s">
        <v>57</v>
      </c>
      <c r="O444" s="21" t="s">
        <v>58</v>
      </c>
      <c r="P444" s="21" t="s">
        <v>59</v>
      </c>
      <c r="Q444" s="20" t="s">
        <v>87</v>
      </c>
      <c r="R444" s="21" t="s">
        <v>88</v>
      </c>
      <c r="S444" s="35">
        <v>21</v>
      </c>
      <c r="T444" s="22">
        <v>21</v>
      </c>
      <c r="U444" s="20" t="s">
        <v>62</v>
      </c>
      <c r="V444" s="20">
        <v>45818</v>
      </c>
      <c r="W444" s="21">
        <v>6</v>
      </c>
      <c r="X444" s="20">
        <v>45825</v>
      </c>
      <c r="Y444" s="20">
        <v>45820</v>
      </c>
      <c r="Z444" s="48">
        <v>6</v>
      </c>
      <c r="AA444">
        <v>2025</v>
      </c>
      <c r="AB444" s="45">
        <v>1752710</v>
      </c>
      <c r="AC444" s="45">
        <v>1752710</v>
      </c>
      <c r="AI444" s="10"/>
      <c r="AK444" s="10"/>
    </row>
    <row r="445" spans="1:37">
      <c r="A445" t="s">
        <v>45</v>
      </c>
      <c r="B445" t="s">
        <v>46</v>
      </c>
      <c r="C445" t="s">
        <v>47</v>
      </c>
      <c r="D445" t="s">
        <v>291</v>
      </c>
      <c r="E445" t="s">
        <v>49</v>
      </c>
      <c r="F445" t="s">
        <v>89</v>
      </c>
      <c r="G445" t="s">
        <v>51</v>
      </c>
      <c r="H445" s="20" t="s">
        <v>52</v>
      </c>
      <c r="I445" t="s">
        <v>53</v>
      </c>
      <c r="J445" t="s">
        <v>54</v>
      </c>
      <c r="K445">
        <v>1</v>
      </c>
      <c r="L445" t="s">
        <v>55</v>
      </c>
      <c r="M445" t="s">
        <v>56</v>
      </c>
      <c r="N445" t="s">
        <v>57</v>
      </c>
      <c r="O445" s="21" t="s">
        <v>58</v>
      </c>
      <c r="P445" s="21" t="s">
        <v>59</v>
      </c>
      <c r="Q445" s="20" t="s">
        <v>90</v>
      </c>
      <c r="R445" s="21" t="s">
        <v>91</v>
      </c>
      <c r="S445" s="35">
        <v>16</v>
      </c>
      <c r="T445" s="22">
        <v>16</v>
      </c>
      <c r="U445" s="20" t="s">
        <v>62</v>
      </c>
      <c r="V445" s="20">
        <v>45818</v>
      </c>
      <c r="W445" s="21">
        <v>6</v>
      </c>
      <c r="X445" s="20">
        <v>45825</v>
      </c>
      <c r="Y445" s="20">
        <v>45820</v>
      </c>
      <c r="Z445" s="48">
        <v>6</v>
      </c>
      <c r="AA445">
        <v>2025</v>
      </c>
      <c r="AB445" s="45">
        <v>1056522</v>
      </c>
      <c r="AC445" s="45">
        <v>1056522</v>
      </c>
      <c r="AI445" s="10"/>
      <c r="AK445" s="10"/>
    </row>
    <row r="446" spans="1:37">
      <c r="A446" t="s">
        <v>45</v>
      </c>
      <c r="B446" t="s">
        <v>46</v>
      </c>
      <c r="C446" t="s">
        <v>47</v>
      </c>
      <c r="D446" t="s">
        <v>291</v>
      </c>
      <c r="E446" t="s">
        <v>49</v>
      </c>
      <c r="F446" t="s">
        <v>92</v>
      </c>
      <c r="G446" t="s">
        <v>51</v>
      </c>
      <c r="H446" s="20" t="s">
        <v>52</v>
      </c>
      <c r="I446" t="s">
        <v>53</v>
      </c>
      <c r="J446" t="s">
        <v>54</v>
      </c>
      <c r="K446">
        <v>1</v>
      </c>
      <c r="L446" t="s">
        <v>55</v>
      </c>
      <c r="M446" t="s">
        <v>56</v>
      </c>
      <c r="N446" t="s">
        <v>57</v>
      </c>
      <c r="O446" s="21" t="s">
        <v>58</v>
      </c>
      <c r="P446" s="21" t="s">
        <v>59</v>
      </c>
      <c r="Q446" s="20" t="s">
        <v>93</v>
      </c>
      <c r="R446" s="21" t="s">
        <v>94</v>
      </c>
      <c r="S446" s="35">
        <v>5</v>
      </c>
      <c r="T446" s="22">
        <v>5</v>
      </c>
      <c r="U446" s="20" t="s">
        <v>62</v>
      </c>
      <c r="V446" s="20">
        <v>45818</v>
      </c>
      <c r="W446" s="21">
        <v>6</v>
      </c>
      <c r="X446" s="20">
        <v>45825</v>
      </c>
      <c r="Y446" s="20">
        <v>45820</v>
      </c>
      <c r="Z446" s="48">
        <v>6</v>
      </c>
      <c r="AA446">
        <v>2025</v>
      </c>
      <c r="AB446" s="45">
        <v>428640</v>
      </c>
      <c r="AC446" s="45">
        <v>428640</v>
      </c>
      <c r="AI446" s="10"/>
      <c r="AK446" s="10"/>
    </row>
    <row r="447" spans="1:37">
      <c r="A447" t="s">
        <v>45</v>
      </c>
      <c r="B447" t="s">
        <v>46</v>
      </c>
      <c r="C447" t="s">
        <v>47</v>
      </c>
      <c r="D447" t="s">
        <v>291</v>
      </c>
      <c r="E447" t="s">
        <v>49</v>
      </c>
      <c r="F447" t="s">
        <v>50</v>
      </c>
      <c r="G447" t="s">
        <v>51</v>
      </c>
      <c r="H447" s="20" t="s">
        <v>52</v>
      </c>
      <c r="I447" t="s">
        <v>53</v>
      </c>
      <c r="J447" t="s">
        <v>54</v>
      </c>
      <c r="K447">
        <v>1</v>
      </c>
      <c r="L447" t="s">
        <v>55</v>
      </c>
      <c r="M447" t="s">
        <v>56</v>
      </c>
      <c r="N447" t="s">
        <v>57</v>
      </c>
      <c r="O447" s="21" t="s">
        <v>58</v>
      </c>
      <c r="P447" s="21" t="s">
        <v>59</v>
      </c>
      <c r="Q447" s="20" t="s">
        <v>60</v>
      </c>
      <c r="R447" s="21" t="s">
        <v>61</v>
      </c>
      <c r="S447" s="35">
        <v>21</v>
      </c>
      <c r="T447" s="22">
        <v>21</v>
      </c>
      <c r="U447" s="20" t="s">
        <v>62</v>
      </c>
      <c r="V447" s="20">
        <v>45818</v>
      </c>
      <c r="W447" s="21">
        <v>6</v>
      </c>
      <c r="X447" s="20">
        <v>45825</v>
      </c>
      <c r="Y447" s="20">
        <v>45820</v>
      </c>
      <c r="Z447" s="48">
        <v>6</v>
      </c>
      <c r="AA447">
        <v>2025</v>
      </c>
      <c r="AB447" s="45">
        <v>1241533</v>
      </c>
      <c r="AC447" s="45">
        <v>1241533</v>
      </c>
      <c r="AI447" s="10"/>
      <c r="AK447" s="10"/>
    </row>
    <row r="448" spans="1:37">
      <c r="A448" t="s">
        <v>45</v>
      </c>
      <c r="B448" t="s">
        <v>46</v>
      </c>
      <c r="C448" t="s">
        <v>47</v>
      </c>
      <c r="D448" t="s">
        <v>304</v>
      </c>
      <c r="E448" t="s">
        <v>49</v>
      </c>
      <c r="F448" t="s">
        <v>77</v>
      </c>
      <c r="G448" t="s">
        <v>51</v>
      </c>
      <c r="H448" s="20" t="s">
        <v>79</v>
      </c>
      <c r="I448" t="s">
        <v>53</v>
      </c>
      <c r="J448" t="s">
        <v>54</v>
      </c>
      <c r="K448">
        <v>1</v>
      </c>
      <c r="L448" t="s">
        <v>55</v>
      </c>
      <c r="M448" t="s">
        <v>56</v>
      </c>
      <c r="N448" t="s">
        <v>57</v>
      </c>
      <c r="O448" s="21" t="s">
        <v>58</v>
      </c>
      <c r="P448" s="21" t="s">
        <v>59</v>
      </c>
      <c r="Q448" s="20" t="s">
        <v>108</v>
      </c>
      <c r="R448" s="21" t="s">
        <v>109</v>
      </c>
      <c r="S448" s="35">
        <v>1</v>
      </c>
      <c r="T448" s="22">
        <v>0</v>
      </c>
      <c r="U448" s="20" t="s">
        <v>110</v>
      </c>
      <c r="V448" s="20">
        <v>45810</v>
      </c>
      <c r="W448" s="21">
        <v>6</v>
      </c>
      <c r="X448" s="20">
        <v>45817</v>
      </c>
      <c r="Z448" s="48">
        <v>6</v>
      </c>
      <c r="AA448">
        <v>2025</v>
      </c>
      <c r="AB448" s="45">
        <v>115052</v>
      </c>
      <c r="AC448" s="45">
        <v>0</v>
      </c>
      <c r="AI448" s="10"/>
      <c r="AK448" s="10"/>
    </row>
    <row r="449" spans="1:37">
      <c r="A449" t="s">
        <v>45</v>
      </c>
      <c r="B449" t="s">
        <v>46</v>
      </c>
      <c r="C449" t="s">
        <v>47</v>
      </c>
      <c r="D449" t="s">
        <v>304</v>
      </c>
      <c r="E449" t="s">
        <v>49</v>
      </c>
      <c r="F449" t="s">
        <v>111</v>
      </c>
      <c r="G449" t="s">
        <v>51</v>
      </c>
      <c r="H449" s="20" t="s">
        <v>52</v>
      </c>
      <c r="I449" t="s">
        <v>53</v>
      </c>
      <c r="J449" t="s">
        <v>54</v>
      </c>
      <c r="K449">
        <v>1</v>
      </c>
      <c r="L449" t="s">
        <v>55</v>
      </c>
      <c r="M449" t="s">
        <v>56</v>
      </c>
      <c r="N449" t="s">
        <v>57</v>
      </c>
      <c r="O449" s="21" t="s">
        <v>58</v>
      </c>
      <c r="P449" s="21" t="s">
        <v>59</v>
      </c>
      <c r="Q449" s="20" t="s">
        <v>87</v>
      </c>
      <c r="R449" s="21" t="s">
        <v>88</v>
      </c>
      <c r="S449" s="35">
        <v>47</v>
      </c>
      <c r="T449" s="22">
        <v>47</v>
      </c>
      <c r="U449" s="20" t="s">
        <v>62</v>
      </c>
      <c r="V449" s="20">
        <v>45810</v>
      </c>
      <c r="W449" s="21">
        <v>6</v>
      </c>
      <c r="X449" s="20">
        <v>45817</v>
      </c>
      <c r="Y449" s="20">
        <v>45813</v>
      </c>
      <c r="Z449" s="48">
        <v>6</v>
      </c>
      <c r="AA449">
        <v>2025</v>
      </c>
      <c r="AB449" s="45">
        <v>3922733</v>
      </c>
      <c r="AC449" s="45">
        <v>3922733</v>
      </c>
      <c r="AI449" s="10"/>
      <c r="AK449" s="10"/>
    </row>
    <row r="450" spans="1:37">
      <c r="A450" t="s">
        <v>45</v>
      </c>
      <c r="B450" t="s">
        <v>46</v>
      </c>
      <c r="C450" t="s">
        <v>47</v>
      </c>
      <c r="D450" t="s">
        <v>303</v>
      </c>
      <c r="E450" t="s">
        <v>96</v>
      </c>
      <c r="F450" t="s">
        <v>146</v>
      </c>
      <c r="G450" t="s">
        <v>51</v>
      </c>
      <c r="H450" s="20" t="s">
        <v>52</v>
      </c>
      <c r="I450" t="s">
        <v>53</v>
      </c>
      <c r="J450" t="s">
        <v>54</v>
      </c>
      <c r="K450">
        <v>1</v>
      </c>
      <c r="L450" t="s">
        <v>55</v>
      </c>
      <c r="M450" t="s">
        <v>97</v>
      </c>
      <c r="N450" t="s">
        <v>98</v>
      </c>
      <c r="O450" s="21" t="s">
        <v>99</v>
      </c>
      <c r="P450" s="21" t="s">
        <v>100</v>
      </c>
      <c r="Q450" s="20" t="s">
        <v>101</v>
      </c>
      <c r="R450" s="21" t="s">
        <v>102</v>
      </c>
      <c r="S450" s="35">
        <v>1</v>
      </c>
      <c r="T450" s="22">
        <v>0</v>
      </c>
      <c r="U450" s="20" t="s">
        <v>103</v>
      </c>
      <c r="V450" s="20">
        <v>45818</v>
      </c>
      <c r="W450" s="21">
        <v>6</v>
      </c>
      <c r="X450" s="20">
        <v>45825</v>
      </c>
      <c r="Z450" s="48">
        <v>6</v>
      </c>
      <c r="AA450">
        <v>2025</v>
      </c>
      <c r="AB450" s="45">
        <v>0</v>
      </c>
      <c r="AC450" s="45">
        <v>0</v>
      </c>
      <c r="AI450" s="10"/>
      <c r="AK450" s="10"/>
    </row>
    <row r="451" spans="1:37">
      <c r="A451" t="s">
        <v>45</v>
      </c>
      <c r="B451" t="s">
        <v>46</v>
      </c>
      <c r="C451" t="s">
        <v>47</v>
      </c>
      <c r="D451" t="s">
        <v>303</v>
      </c>
      <c r="E451" t="s">
        <v>96</v>
      </c>
      <c r="F451" t="s">
        <v>147</v>
      </c>
      <c r="G451" t="s">
        <v>51</v>
      </c>
      <c r="H451" s="20" t="s">
        <v>52</v>
      </c>
      <c r="I451" t="s">
        <v>53</v>
      </c>
      <c r="J451" t="s">
        <v>54</v>
      </c>
      <c r="K451">
        <v>1</v>
      </c>
      <c r="L451" t="s">
        <v>55</v>
      </c>
      <c r="M451" t="s">
        <v>97</v>
      </c>
      <c r="N451" t="s">
        <v>98</v>
      </c>
      <c r="O451" s="21" t="s">
        <v>99</v>
      </c>
      <c r="P451" s="21" t="s">
        <v>100</v>
      </c>
      <c r="Q451" s="20" t="s">
        <v>101</v>
      </c>
      <c r="R451" s="21" t="s">
        <v>102</v>
      </c>
      <c r="S451" s="35">
        <v>1</v>
      </c>
      <c r="T451" s="22">
        <v>0</v>
      </c>
      <c r="U451" s="20" t="s">
        <v>103</v>
      </c>
      <c r="V451" s="20">
        <v>45818</v>
      </c>
      <c r="W451" s="21">
        <v>6</v>
      </c>
      <c r="X451" s="20">
        <v>45825</v>
      </c>
      <c r="Z451" s="48">
        <v>6</v>
      </c>
      <c r="AA451">
        <v>2025</v>
      </c>
      <c r="AB451" s="45">
        <v>0</v>
      </c>
      <c r="AC451" s="45">
        <v>0</v>
      </c>
      <c r="AI451" s="10"/>
      <c r="AK451" s="10"/>
    </row>
    <row r="452" spans="1:37">
      <c r="A452" t="s">
        <v>45</v>
      </c>
      <c r="B452" t="s">
        <v>46</v>
      </c>
      <c r="C452" t="s">
        <v>47</v>
      </c>
      <c r="D452" t="s">
        <v>313</v>
      </c>
      <c r="E452" t="s">
        <v>76</v>
      </c>
      <c r="F452" t="s">
        <v>77</v>
      </c>
      <c r="G452" t="s">
        <v>78</v>
      </c>
      <c r="H452" s="20" t="s">
        <v>52</v>
      </c>
      <c r="I452" t="s">
        <v>53</v>
      </c>
      <c r="J452" t="s">
        <v>117</v>
      </c>
      <c r="K452">
        <v>1</v>
      </c>
      <c r="L452" t="s">
        <v>81</v>
      </c>
      <c r="M452" t="s">
        <v>56</v>
      </c>
      <c r="N452" t="s">
        <v>57</v>
      </c>
      <c r="O452" s="21" t="s">
        <v>79</v>
      </c>
      <c r="P452" s="21" t="s">
        <v>59</v>
      </c>
      <c r="Q452" s="20" t="s">
        <v>156</v>
      </c>
      <c r="R452" s="21" t="s">
        <v>157</v>
      </c>
      <c r="S452" s="35">
        <v>2</v>
      </c>
      <c r="T452" s="22">
        <v>2</v>
      </c>
      <c r="U452" s="20" t="s">
        <v>85</v>
      </c>
      <c r="V452" s="20">
        <v>45810</v>
      </c>
      <c r="W452" s="21">
        <v>6</v>
      </c>
      <c r="X452" s="20">
        <v>45811</v>
      </c>
      <c r="Y452" s="20">
        <v>45824</v>
      </c>
      <c r="Z452" s="48">
        <v>6</v>
      </c>
      <c r="AA452">
        <v>2025</v>
      </c>
      <c r="AB452" s="45">
        <v>181900</v>
      </c>
      <c r="AC452" s="45">
        <v>181900</v>
      </c>
      <c r="AI452" s="10"/>
      <c r="AK452" s="10"/>
    </row>
    <row r="453" spans="1:37">
      <c r="A453" t="s">
        <v>45</v>
      </c>
      <c r="B453" t="s">
        <v>46</v>
      </c>
      <c r="C453" t="s">
        <v>47</v>
      </c>
      <c r="D453" t="s">
        <v>313</v>
      </c>
      <c r="E453" t="s">
        <v>76</v>
      </c>
      <c r="F453" t="s">
        <v>111</v>
      </c>
      <c r="G453" t="s">
        <v>78</v>
      </c>
      <c r="H453" s="20" t="s">
        <v>52</v>
      </c>
      <c r="I453" t="s">
        <v>53</v>
      </c>
      <c r="J453" t="s">
        <v>117</v>
      </c>
      <c r="K453">
        <v>1</v>
      </c>
      <c r="L453" t="s">
        <v>81</v>
      </c>
      <c r="M453" t="s">
        <v>56</v>
      </c>
      <c r="N453" t="s">
        <v>57</v>
      </c>
      <c r="O453" s="21" t="s">
        <v>82</v>
      </c>
      <c r="P453" s="21" t="s">
        <v>59</v>
      </c>
      <c r="Q453" s="20" t="s">
        <v>132</v>
      </c>
      <c r="R453" s="21" t="s">
        <v>133</v>
      </c>
      <c r="S453" s="35">
        <v>4</v>
      </c>
      <c r="T453" s="22">
        <v>4</v>
      </c>
      <c r="U453" s="20" t="s">
        <v>85</v>
      </c>
      <c r="V453" s="20">
        <v>45810</v>
      </c>
      <c r="W453" s="21">
        <v>6</v>
      </c>
      <c r="X453" s="20">
        <v>45811</v>
      </c>
      <c r="Y453" s="20">
        <v>45824</v>
      </c>
      <c r="Z453" s="48">
        <v>6</v>
      </c>
      <c r="AA453">
        <v>2025</v>
      </c>
      <c r="AB453" s="45">
        <v>51932</v>
      </c>
      <c r="AC453" s="45">
        <v>51932</v>
      </c>
      <c r="AI453" s="10"/>
      <c r="AK453" s="10"/>
    </row>
    <row r="454" spans="1:37">
      <c r="A454" t="s">
        <v>45</v>
      </c>
      <c r="B454" t="s">
        <v>46</v>
      </c>
      <c r="C454" t="s">
        <v>47</v>
      </c>
      <c r="D454" t="s">
        <v>314</v>
      </c>
      <c r="E454" t="s">
        <v>76</v>
      </c>
      <c r="F454" t="s">
        <v>77</v>
      </c>
      <c r="G454" t="s">
        <v>78</v>
      </c>
      <c r="H454" s="20" t="s">
        <v>52</v>
      </c>
      <c r="I454" t="s">
        <v>53</v>
      </c>
      <c r="J454" t="s">
        <v>117</v>
      </c>
      <c r="K454">
        <v>1</v>
      </c>
      <c r="L454" t="s">
        <v>81</v>
      </c>
      <c r="M454" t="s">
        <v>56</v>
      </c>
      <c r="N454" t="s">
        <v>57</v>
      </c>
      <c r="O454" s="21" t="s">
        <v>79</v>
      </c>
      <c r="P454" s="21" t="s">
        <v>59</v>
      </c>
      <c r="Q454" s="20" t="s">
        <v>156</v>
      </c>
      <c r="R454" s="21" t="s">
        <v>157</v>
      </c>
      <c r="S454" s="35">
        <v>2</v>
      </c>
      <c r="T454" s="22">
        <v>2</v>
      </c>
      <c r="U454" s="20" t="s">
        <v>85</v>
      </c>
      <c r="V454" s="20">
        <v>45810</v>
      </c>
      <c r="W454" s="21">
        <v>6</v>
      </c>
      <c r="X454" s="20">
        <v>45811</v>
      </c>
      <c r="Y454" s="20">
        <v>45824</v>
      </c>
      <c r="Z454" s="48">
        <v>6</v>
      </c>
      <c r="AA454">
        <v>2025</v>
      </c>
      <c r="AB454" s="45">
        <v>181900</v>
      </c>
      <c r="AC454" s="45">
        <v>181900</v>
      </c>
      <c r="AI454" s="10"/>
      <c r="AK454" s="10"/>
    </row>
    <row r="455" spans="1:37">
      <c r="A455" t="s">
        <v>45</v>
      </c>
      <c r="B455" t="s">
        <v>46</v>
      </c>
      <c r="C455" t="s">
        <v>47</v>
      </c>
      <c r="D455" t="s">
        <v>314</v>
      </c>
      <c r="E455" t="s">
        <v>76</v>
      </c>
      <c r="F455" t="s">
        <v>111</v>
      </c>
      <c r="G455" t="s">
        <v>78</v>
      </c>
      <c r="H455" s="20" t="s">
        <v>52</v>
      </c>
      <c r="I455" t="s">
        <v>53</v>
      </c>
      <c r="J455" t="s">
        <v>117</v>
      </c>
      <c r="K455">
        <v>1</v>
      </c>
      <c r="L455" t="s">
        <v>81</v>
      </c>
      <c r="M455" t="s">
        <v>56</v>
      </c>
      <c r="N455" t="s">
        <v>57</v>
      </c>
      <c r="O455" s="21" t="s">
        <v>82</v>
      </c>
      <c r="P455" s="21" t="s">
        <v>59</v>
      </c>
      <c r="Q455" s="20" t="s">
        <v>132</v>
      </c>
      <c r="R455" s="21" t="s">
        <v>133</v>
      </c>
      <c r="S455" s="35">
        <v>4</v>
      </c>
      <c r="T455" s="22">
        <v>4</v>
      </c>
      <c r="U455" s="20" t="s">
        <v>85</v>
      </c>
      <c r="V455" s="20">
        <v>45810</v>
      </c>
      <c r="W455" s="21">
        <v>6</v>
      </c>
      <c r="X455" s="20">
        <v>45811</v>
      </c>
      <c r="Y455" s="20">
        <v>45824</v>
      </c>
      <c r="Z455" s="48">
        <v>6</v>
      </c>
      <c r="AA455">
        <v>2025</v>
      </c>
      <c r="AB455" s="45">
        <v>51932</v>
      </c>
      <c r="AC455" s="45">
        <v>51932</v>
      </c>
      <c r="AI455" s="10"/>
      <c r="AK455" s="10"/>
    </row>
    <row r="456" spans="1:37">
      <c r="A456" t="s">
        <v>45</v>
      </c>
      <c r="B456" t="s">
        <v>46</v>
      </c>
      <c r="C456" t="s">
        <v>47</v>
      </c>
      <c r="D456" t="s">
        <v>315</v>
      </c>
      <c r="E456" t="s">
        <v>76</v>
      </c>
      <c r="F456" t="s">
        <v>77</v>
      </c>
      <c r="G456" t="s">
        <v>78</v>
      </c>
      <c r="H456" s="20" t="s">
        <v>52</v>
      </c>
      <c r="I456" t="s">
        <v>53</v>
      </c>
      <c r="J456" t="s">
        <v>117</v>
      </c>
      <c r="K456">
        <v>1</v>
      </c>
      <c r="L456" t="s">
        <v>81</v>
      </c>
      <c r="M456" t="s">
        <v>56</v>
      </c>
      <c r="N456" t="s">
        <v>57</v>
      </c>
      <c r="O456" s="21" t="s">
        <v>79</v>
      </c>
      <c r="P456" s="21" t="s">
        <v>59</v>
      </c>
      <c r="Q456" s="20" t="s">
        <v>156</v>
      </c>
      <c r="R456" s="21" t="s">
        <v>157</v>
      </c>
      <c r="S456" s="35">
        <v>510</v>
      </c>
      <c r="T456" s="22">
        <v>510</v>
      </c>
      <c r="U456" s="20" t="s">
        <v>85</v>
      </c>
      <c r="V456" s="20">
        <v>45813</v>
      </c>
      <c r="W456" s="21">
        <v>6</v>
      </c>
      <c r="X456" s="20">
        <v>45817</v>
      </c>
      <c r="Y456" s="20">
        <v>45832</v>
      </c>
      <c r="Z456" s="48">
        <v>6</v>
      </c>
      <c r="AA456">
        <v>2025</v>
      </c>
      <c r="AB456" s="45">
        <v>545700</v>
      </c>
      <c r="AC456" s="45">
        <v>545700</v>
      </c>
      <c r="AI456" s="10"/>
      <c r="AK456" s="10"/>
    </row>
    <row r="457" spans="1:37">
      <c r="A457" t="s">
        <v>45</v>
      </c>
      <c r="B457" t="s">
        <v>46</v>
      </c>
      <c r="C457" t="s">
        <v>47</v>
      </c>
      <c r="D457" t="s">
        <v>307</v>
      </c>
      <c r="E457" t="s">
        <v>76</v>
      </c>
      <c r="F457" t="s">
        <v>77</v>
      </c>
      <c r="G457" t="s">
        <v>78</v>
      </c>
      <c r="H457" s="20" t="s">
        <v>52</v>
      </c>
      <c r="I457" t="s">
        <v>53</v>
      </c>
      <c r="J457" t="s">
        <v>150</v>
      </c>
      <c r="K457">
        <v>1</v>
      </c>
      <c r="L457" t="s">
        <v>81</v>
      </c>
      <c r="M457" t="s">
        <v>56</v>
      </c>
      <c r="N457" t="s">
        <v>57</v>
      </c>
      <c r="O457" s="21" t="s">
        <v>82</v>
      </c>
      <c r="P457" s="21" t="s">
        <v>59</v>
      </c>
      <c r="Q457" s="20" t="s">
        <v>118</v>
      </c>
      <c r="R457" s="21" t="s">
        <v>119</v>
      </c>
      <c r="S457" s="35">
        <v>3060</v>
      </c>
      <c r="T457" s="22">
        <v>3060</v>
      </c>
      <c r="U457" s="20" t="s">
        <v>85</v>
      </c>
      <c r="V457" s="20">
        <v>45813</v>
      </c>
      <c r="W457" s="21">
        <v>6</v>
      </c>
      <c r="X457" s="20">
        <v>45813</v>
      </c>
      <c r="Y457" s="20">
        <v>45820</v>
      </c>
      <c r="Z457" s="48">
        <v>6</v>
      </c>
      <c r="AA457">
        <v>2025</v>
      </c>
      <c r="AB457" s="45">
        <v>3206880</v>
      </c>
      <c r="AC457" s="45">
        <v>3206880</v>
      </c>
      <c r="AI457" s="10"/>
      <c r="AK457" s="10"/>
    </row>
    <row r="458" spans="1:37">
      <c r="A458" t="s">
        <v>45</v>
      </c>
      <c r="B458" t="s">
        <v>46</v>
      </c>
      <c r="C458" t="s">
        <v>47</v>
      </c>
      <c r="D458" t="s">
        <v>316</v>
      </c>
      <c r="E458" t="s">
        <v>76</v>
      </c>
      <c r="F458" t="s">
        <v>77</v>
      </c>
      <c r="G458" t="s">
        <v>78</v>
      </c>
      <c r="H458" s="20" t="s">
        <v>52</v>
      </c>
      <c r="I458" t="s">
        <v>53</v>
      </c>
      <c r="J458" t="s">
        <v>317</v>
      </c>
      <c r="K458">
        <v>1</v>
      </c>
      <c r="L458" t="s">
        <v>81</v>
      </c>
      <c r="M458" t="s">
        <v>56</v>
      </c>
      <c r="N458" t="s">
        <v>57</v>
      </c>
      <c r="O458" s="21" t="s">
        <v>82</v>
      </c>
      <c r="P458" s="21" t="s">
        <v>59</v>
      </c>
      <c r="Q458" s="20" t="s">
        <v>118</v>
      </c>
      <c r="R458" s="21" t="s">
        <v>119</v>
      </c>
      <c r="S458" s="35">
        <v>18</v>
      </c>
      <c r="T458" s="22">
        <v>18</v>
      </c>
      <c r="U458" s="20" t="s">
        <v>85</v>
      </c>
      <c r="V458" s="20">
        <v>45814</v>
      </c>
      <c r="W458" s="21">
        <v>6</v>
      </c>
      <c r="X458" s="20">
        <v>45814</v>
      </c>
      <c r="Y458" s="20">
        <v>45825</v>
      </c>
      <c r="Z458" s="48">
        <v>6</v>
      </c>
      <c r="AA458">
        <v>2025</v>
      </c>
      <c r="AB458" s="45">
        <v>1637100</v>
      </c>
      <c r="AC458" s="45">
        <v>1637100</v>
      </c>
      <c r="AI458" s="10"/>
      <c r="AK458" s="10"/>
    </row>
    <row r="459" spans="1:37">
      <c r="A459" t="s">
        <v>45</v>
      </c>
      <c r="B459" t="s">
        <v>46</v>
      </c>
      <c r="C459" t="s">
        <v>47</v>
      </c>
      <c r="D459" t="s">
        <v>318</v>
      </c>
      <c r="E459" t="s">
        <v>76</v>
      </c>
      <c r="F459" t="s">
        <v>77</v>
      </c>
      <c r="G459" t="s">
        <v>78</v>
      </c>
      <c r="H459" s="20" t="s">
        <v>52</v>
      </c>
      <c r="I459" t="s">
        <v>53</v>
      </c>
      <c r="J459" t="s">
        <v>117</v>
      </c>
      <c r="K459">
        <v>1</v>
      </c>
      <c r="L459" t="s">
        <v>81</v>
      </c>
      <c r="M459" t="s">
        <v>56</v>
      </c>
      <c r="N459" t="s">
        <v>57</v>
      </c>
      <c r="O459" s="21" t="s">
        <v>79</v>
      </c>
      <c r="P459" s="21" t="s">
        <v>59</v>
      </c>
      <c r="Q459" s="20" t="s">
        <v>156</v>
      </c>
      <c r="R459" s="21" t="s">
        <v>157</v>
      </c>
      <c r="S459" s="35">
        <v>3</v>
      </c>
      <c r="T459" s="22">
        <v>3</v>
      </c>
      <c r="U459" s="20" t="s">
        <v>85</v>
      </c>
      <c r="V459" s="20">
        <v>45818</v>
      </c>
      <c r="W459" s="21">
        <v>6</v>
      </c>
      <c r="X459" s="20">
        <v>45819</v>
      </c>
      <c r="Y459" s="20">
        <v>45833</v>
      </c>
      <c r="Z459" s="48">
        <v>6</v>
      </c>
      <c r="AA459">
        <v>2025</v>
      </c>
      <c r="AB459" s="45">
        <v>272850</v>
      </c>
      <c r="AC459" s="45">
        <v>272850</v>
      </c>
      <c r="AI459" s="10"/>
      <c r="AK459" s="10"/>
    </row>
    <row r="460" spans="1:37">
      <c r="A460" t="s">
        <v>45</v>
      </c>
      <c r="B460" t="s">
        <v>46</v>
      </c>
      <c r="C460" t="s">
        <v>47</v>
      </c>
      <c r="D460" t="s">
        <v>319</v>
      </c>
      <c r="E460" t="s">
        <v>76</v>
      </c>
      <c r="F460" t="s">
        <v>77</v>
      </c>
      <c r="G460" t="s">
        <v>78</v>
      </c>
      <c r="H460" s="20" t="s">
        <v>79</v>
      </c>
      <c r="I460" t="s">
        <v>53</v>
      </c>
      <c r="J460" t="s">
        <v>320</v>
      </c>
      <c r="K460">
        <v>1</v>
      </c>
      <c r="L460" t="s">
        <v>81</v>
      </c>
      <c r="M460" t="s">
        <v>56</v>
      </c>
      <c r="N460" t="s">
        <v>57</v>
      </c>
      <c r="O460" s="21" t="s">
        <v>82</v>
      </c>
      <c r="P460" s="21" t="s">
        <v>59</v>
      </c>
      <c r="Q460" s="20" t="s">
        <v>83</v>
      </c>
      <c r="R460" s="21" t="s">
        <v>84</v>
      </c>
      <c r="S460" s="35">
        <v>13800</v>
      </c>
      <c r="T460" s="22">
        <v>0</v>
      </c>
      <c r="U460" s="20" t="s">
        <v>85</v>
      </c>
      <c r="V460" s="20">
        <v>45821</v>
      </c>
      <c r="W460" s="21">
        <v>6</v>
      </c>
      <c r="X460" s="20">
        <v>45821</v>
      </c>
      <c r="Z460" s="48">
        <v>6</v>
      </c>
      <c r="AA460">
        <v>2025</v>
      </c>
      <c r="AB460" s="45">
        <v>5506200</v>
      </c>
      <c r="AC460" s="45">
        <v>0</v>
      </c>
      <c r="AI460" s="10"/>
      <c r="AK460" s="10"/>
    </row>
    <row r="461" spans="1:37">
      <c r="A461" t="s">
        <v>45</v>
      </c>
      <c r="B461" t="s">
        <v>46</v>
      </c>
      <c r="C461" t="s">
        <v>47</v>
      </c>
      <c r="D461" t="s">
        <v>294</v>
      </c>
      <c r="E461" t="s">
        <v>49</v>
      </c>
      <c r="F461" t="s">
        <v>77</v>
      </c>
      <c r="G461" t="s">
        <v>51</v>
      </c>
      <c r="H461" s="20" t="s">
        <v>79</v>
      </c>
      <c r="I461" t="s">
        <v>53</v>
      </c>
      <c r="J461" t="s">
        <v>54</v>
      </c>
      <c r="K461">
        <v>1</v>
      </c>
      <c r="L461" t="s">
        <v>55</v>
      </c>
      <c r="M461" t="s">
        <v>56</v>
      </c>
      <c r="N461" t="s">
        <v>57</v>
      </c>
      <c r="O461" s="21" t="s">
        <v>58</v>
      </c>
      <c r="P461" s="21" t="s">
        <v>59</v>
      </c>
      <c r="Q461" s="20" t="s">
        <v>108</v>
      </c>
      <c r="R461" s="21" t="s">
        <v>109</v>
      </c>
      <c r="S461" s="35">
        <v>2</v>
      </c>
      <c r="T461" s="22">
        <v>0</v>
      </c>
      <c r="U461" s="20" t="s">
        <v>110</v>
      </c>
      <c r="V461" s="20">
        <v>45824</v>
      </c>
      <c r="W461" s="21">
        <v>6</v>
      </c>
      <c r="X461" s="20">
        <v>45831</v>
      </c>
      <c r="Z461" s="48">
        <v>6</v>
      </c>
      <c r="AA461">
        <v>2025</v>
      </c>
      <c r="AB461" s="45">
        <v>230104</v>
      </c>
      <c r="AC461" s="45">
        <v>0</v>
      </c>
      <c r="AI461" s="10"/>
      <c r="AK461" s="10"/>
    </row>
    <row r="462" spans="1:37">
      <c r="A462" t="s">
        <v>45</v>
      </c>
      <c r="B462" t="s">
        <v>46</v>
      </c>
      <c r="C462" t="s">
        <v>47</v>
      </c>
      <c r="D462" t="s">
        <v>321</v>
      </c>
      <c r="E462" t="s">
        <v>76</v>
      </c>
      <c r="F462" t="s">
        <v>77</v>
      </c>
      <c r="G462" t="s">
        <v>78</v>
      </c>
      <c r="H462" s="20" t="s">
        <v>52</v>
      </c>
      <c r="I462" t="s">
        <v>53</v>
      </c>
      <c r="J462" t="s">
        <v>117</v>
      </c>
      <c r="K462">
        <v>1</v>
      </c>
      <c r="L462" t="s">
        <v>81</v>
      </c>
      <c r="M462" t="s">
        <v>56</v>
      </c>
      <c r="N462" t="s">
        <v>57</v>
      </c>
      <c r="O462" s="21" t="s">
        <v>82</v>
      </c>
      <c r="P462" s="21" t="s">
        <v>59</v>
      </c>
      <c r="Q462" s="20" t="s">
        <v>138</v>
      </c>
      <c r="R462" s="21" t="s">
        <v>139</v>
      </c>
      <c r="S462" s="35">
        <v>7600</v>
      </c>
      <c r="T462" s="22">
        <v>7600</v>
      </c>
      <c r="U462" s="20" t="s">
        <v>85</v>
      </c>
      <c r="V462" s="20">
        <v>45831</v>
      </c>
      <c r="W462" s="21">
        <v>6</v>
      </c>
      <c r="X462" s="20">
        <v>46025</v>
      </c>
      <c r="Y462" s="20">
        <v>45835</v>
      </c>
      <c r="Z462" s="48">
        <v>6</v>
      </c>
      <c r="AA462">
        <v>2025</v>
      </c>
      <c r="AB462" s="45">
        <v>5707600</v>
      </c>
      <c r="AC462" s="45">
        <v>5707600</v>
      </c>
      <c r="AI462" s="10"/>
      <c r="AK462" s="10"/>
    </row>
    <row r="463" spans="1:37">
      <c r="A463" t="s">
        <v>45</v>
      </c>
      <c r="B463" t="s">
        <v>46</v>
      </c>
      <c r="C463" t="s">
        <v>47</v>
      </c>
      <c r="D463" t="s">
        <v>322</v>
      </c>
      <c r="E463" t="s">
        <v>76</v>
      </c>
      <c r="F463" t="s">
        <v>77</v>
      </c>
      <c r="G463" t="s">
        <v>78</v>
      </c>
      <c r="H463" s="20" t="s">
        <v>52</v>
      </c>
      <c r="I463" t="s">
        <v>53</v>
      </c>
      <c r="J463" t="s">
        <v>117</v>
      </c>
      <c r="K463">
        <v>1</v>
      </c>
      <c r="L463" t="s">
        <v>81</v>
      </c>
      <c r="M463" t="s">
        <v>97</v>
      </c>
      <c r="N463" t="s">
        <v>98</v>
      </c>
      <c r="O463" s="21" t="s">
        <v>99</v>
      </c>
      <c r="P463" s="21" t="s">
        <v>100</v>
      </c>
      <c r="Q463" s="20" t="s">
        <v>101</v>
      </c>
      <c r="R463" s="21" t="s">
        <v>102</v>
      </c>
      <c r="S463" s="35">
        <v>300</v>
      </c>
      <c r="T463" s="22">
        <v>300</v>
      </c>
      <c r="U463" s="20" t="s">
        <v>85</v>
      </c>
      <c r="V463" s="20">
        <v>45831</v>
      </c>
      <c r="W463" s="21">
        <v>6</v>
      </c>
      <c r="X463" s="20">
        <v>45832</v>
      </c>
      <c r="Y463" s="20">
        <v>45838</v>
      </c>
      <c r="Z463" s="48">
        <v>6</v>
      </c>
      <c r="AA463">
        <v>2025</v>
      </c>
      <c r="AB463" s="45">
        <v>3762000</v>
      </c>
      <c r="AC463" s="45">
        <v>3762000</v>
      </c>
      <c r="AI463" s="10"/>
      <c r="AK463" s="10"/>
    </row>
    <row r="464" spans="1:37">
      <c r="A464" t="s">
        <v>45</v>
      </c>
      <c r="B464" t="s">
        <v>46</v>
      </c>
      <c r="C464" t="s">
        <v>47</v>
      </c>
      <c r="D464" t="s">
        <v>297</v>
      </c>
      <c r="E464" t="s">
        <v>76</v>
      </c>
      <c r="F464" t="s">
        <v>77</v>
      </c>
      <c r="G464" t="s">
        <v>78</v>
      </c>
      <c r="H464" s="20" t="s">
        <v>52</v>
      </c>
      <c r="I464" t="s">
        <v>53</v>
      </c>
      <c r="J464" t="s">
        <v>117</v>
      </c>
      <c r="K464">
        <v>1</v>
      </c>
      <c r="L464" t="s">
        <v>81</v>
      </c>
      <c r="M464" t="s">
        <v>56</v>
      </c>
      <c r="N464" t="s">
        <v>57</v>
      </c>
      <c r="O464" s="21" t="s">
        <v>79</v>
      </c>
      <c r="P464" s="21" t="s">
        <v>59</v>
      </c>
      <c r="Q464" s="20" t="s">
        <v>156</v>
      </c>
      <c r="R464" s="21" t="s">
        <v>157</v>
      </c>
      <c r="S464" s="35">
        <v>2</v>
      </c>
      <c r="T464" s="22">
        <v>2</v>
      </c>
      <c r="U464" s="20" t="s">
        <v>85</v>
      </c>
      <c r="V464" s="20">
        <v>45825</v>
      </c>
      <c r="W464" s="21">
        <v>6</v>
      </c>
      <c r="X464" s="20">
        <v>45826</v>
      </c>
      <c r="Y464" s="20">
        <v>45832</v>
      </c>
      <c r="Z464" s="48">
        <v>6</v>
      </c>
      <c r="AA464">
        <v>2025</v>
      </c>
      <c r="AB464" s="45">
        <v>181900</v>
      </c>
      <c r="AC464" s="45">
        <v>181900</v>
      </c>
      <c r="AI464" s="10"/>
      <c r="AK464" s="10"/>
    </row>
    <row r="465" spans="1:37">
      <c r="A465" t="s">
        <v>45</v>
      </c>
      <c r="B465" t="s">
        <v>46</v>
      </c>
      <c r="C465" t="s">
        <v>47</v>
      </c>
      <c r="D465" t="s">
        <v>323</v>
      </c>
      <c r="E465" t="s">
        <v>96</v>
      </c>
      <c r="F465" t="s">
        <v>77</v>
      </c>
      <c r="G465" t="s">
        <v>51</v>
      </c>
      <c r="H465" s="20" t="s">
        <v>52</v>
      </c>
      <c r="I465" t="s">
        <v>53</v>
      </c>
      <c r="J465" t="s">
        <v>54</v>
      </c>
      <c r="K465">
        <v>1</v>
      </c>
      <c r="L465" t="s">
        <v>55</v>
      </c>
      <c r="M465" t="s">
        <v>97</v>
      </c>
      <c r="N465" t="s">
        <v>98</v>
      </c>
      <c r="O465" s="21" t="s">
        <v>99</v>
      </c>
      <c r="P465" s="21" t="s">
        <v>100</v>
      </c>
      <c r="Q465" s="20" t="s">
        <v>101</v>
      </c>
      <c r="R465" s="21" t="s">
        <v>102</v>
      </c>
      <c r="S465" s="35">
        <v>1</v>
      </c>
      <c r="T465" s="22">
        <v>1</v>
      </c>
      <c r="U465" s="20" t="s">
        <v>103</v>
      </c>
      <c r="V465" s="20">
        <v>45831</v>
      </c>
      <c r="W465" s="21">
        <v>6</v>
      </c>
      <c r="X465" s="20">
        <v>45839</v>
      </c>
      <c r="Y465" s="20">
        <v>45838</v>
      </c>
      <c r="Z465" s="48">
        <v>6</v>
      </c>
      <c r="AA465">
        <v>2025</v>
      </c>
      <c r="AB465" s="45">
        <v>324000</v>
      </c>
      <c r="AC465" s="45">
        <v>324000</v>
      </c>
      <c r="AI465" s="10"/>
      <c r="AK465" s="10"/>
    </row>
    <row r="466" spans="1:37">
      <c r="A466" t="s">
        <v>45</v>
      </c>
      <c r="B466" t="s">
        <v>46</v>
      </c>
      <c r="C466" t="s">
        <v>47</v>
      </c>
      <c r="D466" t="s">
        <v>323</v>
      </c>
      <c r="E466" t="s">
        <v>96</v>
      </c>
      <c r="F466" t="s">
        <v>104</v>
      </c>
      <c r="G466" t="s">
        <v>51</v>
      </c>
      <c r="H466" s="20" t="s">
        <v>52</v>
      </c>
      <c r="I466" t="s">
        <v>53</v>
      </c>
      <c r="J466" t="s">
        <v>54</v>
      </c>
      <c r="K466">
        <v>1</v>
      </c>
      <c r="L466" t="s">
        <v>55</v>
      </c>
      <c r="M466" t="s">
        <v>97</v>
      </c>
      <c r="N466" t="s">
        <v>98</v>
      </c>
      <c r="O466" s="21" t="s">
        <v>99</v>
      </c>
      <c r="P466" s="21" t="s">
        <v>100</v>
      </c>
      <c r="Q466" s="20" t="s">
        <v>101</v>
      </c>
      <c r="R466" s="21" t="s">
        <v>102</v>
      </c>
      <c r="S466" s="35">
        <v>1</v>
      </c>
      <c r="T466" s="22">
        <v>0</v>
      </c>
      <c r="U466" s="20" t="s">
        <v>103</v>
      </c>
      <c r="V466" s="20">
        <v>45831</v>
      </c>
      <c r="W466" s="21">
        <v>6</v>
      </c>
      <c r="X466" s="20">
        <v>45839</v>
      </c>
      <c r="Z466" s="48">
        <v>7</v>
      </c>
      <c r="AA466">
        <v>2025</v>
      </c>
      <c r="AB466" s="45">
        <v>0</v>
      </c>
      <c r="AC466" s="45">
        <v>0</v>
      </c>
      <c r="AI466" s="10"/>
      <c r="AK466" s="10"/>
    </row>
    <row r="467" spans="1:37">
      <c r="A467" t="s">
        <v>45</v>
      </c>
      <c r="B467" t="s">
        <v>46</v>
      </c>
      <c r="C467" t="s">
        <v>47</v>
      </c>
      <c r="D467" t="s">
        <v>324</v>
      </c>
      <c r="E467" t="s">
        <v>76</v>
      </c>
      <c r="F467" t="s">
        <v>111</v>
      </c>
      <c r="G467" t="s">
        <v>78</v>
      </c>
      <c r="H467" s="20" t="s">
        <v>52</v>
      </c>
      <c r="I467" t="s">
        <v>53</v>
      </c>
      <c r="J467" t="s">
        <v>117</v>
      </c>
      <c r="K467">
        <v>1</v>
      </c>
      <c r="L467" t="s">
        <v>81</v>
      </c>
      <c r="M467" t="s">
        <v>56</v>
      </c>
      <c r="N467" t="s">
        <v>57</v>
      </c>
      <c r="O467" s="21" t="s">
        <v>82</v>
      </c>
      <c r="P467" s="21" t="s">
        <v>59</v>
      </c>
      <c r="Q467" s="20" t="s">
        <v>132</v>
      </c>
      <c r="R467" s="21" t="s">
        <v>133</v>
      </c>
      <c r="S467" s="35">
        <v>75</v>
      </c>
      <c r="T467" s="22">
        <v>68</v>
      </c>
      <c r="U467" s="20" t="s">
        <v>85</v>
      </c>
      <c r="V467" s="20">
        <v>45855</v>
      </c>
      <c r="W467" s="21">
        <v>7</v>
      </c>
      <c r="X467" s="20">
        <v>45947</v>
      </c>
      <c r="Y467" s="20">
        <v>45863</v>
      </c>
      <c r="Z467" s="48">
        <v>7</v>
      </c>
      <c r="AA467">
        <v>2025</v>
      </c>
      <c r="AB467" s="45">
        <v>973500</v>
      </c>
      <c r="AC467" s="45">
        <v>882640</v>
      </c>
      <c r="AI467" s="10"/>
      <c r="AK467" s="10"/>
    </row>
    <row r="468" spans="1:37">
      <c r="A468" t="s">
        <v>45</v>
      </c>
      <c r="B468" t="s">
        <v>46</v>
      </c>
      <c r="C468" t="s">
        <v>47</v>
      </c>
      <c r="D468" t="s">
        <v>325</v>
      </c>
      <c r="E468" t="s">
        <v>76</v>
      </c>
      <c r="F468" t="s">
        <v>77</v>
      </c>
      <c r="G468" t="s">
        <v>78</v>
      </c>
      <c r="H468" s="20" t="s">
        <v>52</v>
      </c>
      <c r="I468" t="s">
        <v>53</v>
      </c>
      <c r="J468" t="s">
        <v>326</v>
      </c>
      <c r="K468">
        <v>1</v>
      </c>
      <c r="L468" t="s">
        <v>81</v>
      </c>
      <c r="M468" t="s">
        <v>56</v>
      </c>
      <c r="N468" t="s">
        <v>57</v>
      </c>
      <c r="O468" s="21" t="s">
        <v>82</v>
      </c>
      <c r="P468" s="21" t="s">
        <v>59</v>
      </c>
      <c r="Q468" s="20" t="s">
        <v>83</v>
      </c>
      <c r="R468" s="21" t="s">
        <v>84</v>
      </c>
      <c r="S468" s="35">
        <v>5</v>
      </c>
      <c r="T468" s="22">
        <v>5</v>
      </c>
      <c r="U468" s="20" t="s">
        <v>85</v>
      </c>
      <c r="V468" s="20">
        <v>45856</v>
      </c>
      <c r="W468" s="21">
        <v>7</v>
      </c>
      <c r="X468" s="20">
        <v>45869</v>
      </c>
      <c r="Y468" s="20">
        <v>45869</v>
      </c>
      <c r="Z468" s="48">
        <v>7</v>
      </c>
      <c r="AA468">
        <v>2025</v>
      </c>
      <c r="AB468" s="45">
        <v>458850</v>
      </c>
      <c r="AC468" s="45">
        <v>458850</v>
      </c>
      <c r="AI468" s="10"/>
      <c r="AK468" s="10"/>
    </row>
    <row r="469" spans="1:37">
      <c r="A469" t="s">
        <v>45</v>
      </c>
      <c r="B469" t="s">
        <v>46</v>
      </c>
      <c r="C469" t="s">
        <v>47</v>
      </c>
      <c r="D469" t="s">
        <v>327</v>
      </c>
      <c r="E469" t="s">
        <v>49</v>
      </c>
      <c r="F469" t="s">
        <v>77</v>
      </c>
      <c r="G469" t="s">
        <v>51</v>
      </c>
      <c r="H469" s="20" t="s">
        <v>52</v>
      </c>
      <c r="I469" t="s">
        <v>53</v>
      </c>
      <c r="J469" t="s">
        <v>54</v>
      </c>
      <c r="K469">
        <v>1</v>
      </c>
      <c r="L469" t="s">
        <v>55</v>
      </c>
      <c r="M469" t="s">
        <v>56</v>
      </c>
      <c r="N469" t="s">
        <v>57</v>
      </c>
      <c r="O469" s="21" t="s">
        <v>58</v>
      </c>
      <c r="P469" s="21" t="s">
        <v>59</v>
      </c>
      <c r="Q469" s="20" t="s">
        <v>108</v>
      </c>
      <c r="R469" s="21" t="s">
        <v>109</v>
      </c>
      <c r="S469" s="35">
        <v>1</v>
      </c>
      <c r="T469" s="22">
        <v>1</v>
      </c>
      <c r="U469" s="20" t="s">
        <v>110</v>
      </c>
      <c r="V469" s="20">
        <v>45859</v>
      </c>
      <c r="W469" s="21">
        <v>7</v>
      </c>
      <c r="X469" s="20">
        <v>45866</v>
      </c>
      <c r="Y469" s="20">
        <v>45866</v>
      </c>
      <c r="Z469" s="48">
        <v>7</v>
      </c>
      <c r="AA469">
        <v>2025</v>
      </c>
      <c r="AB469" s="45">
        <v>115052</v>
      </c>
      <c r="AC469" s="45">
        <v>115052</v>
      </c>
      <c r="AI469" s="10"/>
      <c r="AK469" s="10"/>
    </row>
    <row r="470" spans="1:37">
      <c r="A470" t="s">
        <v>45</v>
      </c>
      <c r="B470" t="s">
        <v>46</v>
      </c>
      <c r="C470" t="s">
        <v>47</v>
      </c>
      <c r="D470" t="s">
        <v>327</v>
      </c>
      <c r="E470" t="s">
        <v>49</v>
      </c>
      <c r="F470" t="s">
        <v>111</v>
      </c>
      <c r="G470" t="s">
        <v>51</v>
      </c>
      <c r="H470" s="20" t="s">
        <v>52</v>
      </c>
      <c r="I470" t="s">
        <v>53</v>
      </c>
      <c r="J470" t="s">
        <v>54</v>
      </c>
      <c r="K470">
        <v>1</v>
      </c>
      <c r="L470" t="s">
        <v>55</v>
      </c>
      <c r="M470" t="s">
        <v>56</v>
      </c>
      <c r="N470" t="s">
        <v>57</v>
      </c>
      <c r="O470" s="21" t="s">
        <v>58</v>
      </c>
      <c r="P470" s="21" t="s">
        <v>59</v>
      </c>
      <c r="Q470" s="20" t="s">
        <v>112</v>
      </c>
      <c r="R470" s="21" t="s">
        <v>113</v>
      </c>
      <c r="S470" s="35">
        <v>4</v>
      </c>
      <c r="T470" s="22">
        <v>4</v>
      </c>
      <c r="U470" s="20" t="s">
        <v>110</v>
      </c>
      <c r="V470" s="20">
        <v>45859</v>
      </c>
      <c r="W470" s="21">
        <v>7</v>
      </c>
      <c r="X470" s="20">
        <v>45866</v>
      </c>
      <c r="Y470" s="20">
        <v>45866</v>
      </c>
      <c r="Z470" s="48">
        <v>7</v>
      </c>
      <c r="AA470">
        <v>2025</v>
      </c>
      <c r="AB470" s="45">
        <v>601776</v>
      </c>
      <c r="AC470" s="45">
        <v>601776</v>
      </c>
      <c r="AI470" s="10"/>
      <c r="AK470" s="10"/>
    </row>
    <row r="471" spans="1:37">
      <c r="A471" t="s">
        <v>45</v>
      </c>
      <c r="B471" t="s">
        <v>46</v>
      </c>
      <c r="C471" t="s">
        <v>47</v>
      </c>
      <c r="D471" t="s">
        <v>327</v>
      </c>
      <c r="E471" t="s">
        <v>49</v>
      </c>
      <c r="F471" t="s">
        <v>86</v>
      </c>
      <c r="G471" t="s">
        <v>51</v>
      </c>
      <c r="H471" s="20" t="s">
        <v>52</v>
      </c>
      <c r="I471" t="s">
        <v>53</v>
      </c>
      <c r="J471" t="s">
        <v>54</v>
      </c>
      <c r="K471">
        <v>1</v>
      </c>
      <c r="L471" t="s">
        <v>55</v>
      </c>
      <c r="M471" t="s">
        <v>56</v>
      </c>
      <c r="N471" t="s">
        <v>57</v>
      </c>
      <c r="O471" s="21" t="s">
        <v>58</v>
      </c>
      <c r="P471" s="21" t="s">
        <v>59</v>
      </c>
      <c r="Q471" s="20" t="s">
        <v>87</v>
      </c>
      <c r="R471" s="21" t="s">
        <v>88</v>
      </c>
      <c r="S471" s="35">
        <v>30</v>
      </c>
      <c r="T471" s="22">
        <v>30</v>
      </c>
      <c r="U471" s="20" t="s">
        <v>62</v>
      </c>
      <c r="V471" s="20">
        <v>45859</v>
      </c>
      <c r="W471" s="21">
        <v>7</v>
      </c>
      <c r="X471" s="20">
        <v>45866</v>
      </c>
      <c r="Y471" s="20">
        <v>45866</v>
      </c>
      <c r="Z471" s="48">
        <v>7</v>
      </c>
      <c r="AA471">
        <v>2025</v>
      </c>
      <c r="AB471" s="45">
        <v>2503872</v>
      </c>
      <c r="AC471" s="45">
        <v>2503872</v>
      </c>
      <c r="AI471" s="10"/>
      <c r="AK471" s="10"/>
    </row>
    <row r="472" spans="1:37">
      <c r="A472" t="s">
        <v>45</v>
      </c>
      <c r="B472" t="s">
        <v>46</v>
      </c>
      <c r="C472" t="s">
        <v>47</v>
      </c>
      <c r="D472" t="s">
        <v>327</v>
      </c>
      <c r="E472" t="s">
        <v>49</v>
      </c>
      <c r="F472" t="s">
        <v>89</v>
      </c>
      <c r="G472" t="s">
        <v>51</v>
      </c>
      <c r="H472" s="20" t="s">
        <v>52</v>
      </c>
      <c r="I472" t="s">
        <v>53</v>
      </c>
      <c r="J472" t="s">
        <v>54</v>
      </c>
      <c r="K472">
        <v>1</v>
      </c>
      <c r="L472" t="s">
        <v>55</v>
      </c>
      <c r="M472" t="s">
        <v>56</v>
      </c>
      <c r="N472" t="s">
        <v>57</v>
      </c>
      <c r="O472" s="21" t="s">
        <v>58</v>
      </c>
      <c r="P472" s="21" t="s">
        <v>59</v>
      </c>
      <c r="Q472" s="20" t="s">
        <v>90</v>
      </c>
      <c r="R472" s="21" t="s">
        <v>91</v>
      </c>
      <c r="S472" s="35">
        <v>19</v>
      </c>
      <c r="T472" s="22">
        <v>19</v>
      </c>
      <c r="U472" s="20" t="s">
        <v>62</v>
      </c>
      <c r="V472" s="20">
        <v>45859</v>
      </c>
      <c r="W472" s="21">
        <v>7</v>
      </c>
      <c r="X472" s="20">
        <v>45866</v>
      </c>
      <c r="Y472" s="20">
        <v>45866</v>
      </c>
      <c r="Z472" s="48">
        <v>7</v>
      </c>
      <c r="AA472">
        <v>2025</v>
      </c>
      <c r="AB472" s="45">
        <v>1254620</v>
      </c>
      <c r="AC472" s="45">
        <v>1254620</v>
      </c>
      <c r="AI472" s="10"/>
      <c r="AK472" s="10"/>
    </row>
    <row r="473" spans="1:37">
      <c r="A473" t="s">
        <v>45</v>
      </c>
      <c r="B473" t="s">
        <v>46</v>
      </c>
      <c r="C473" t="s">
        <v>47</v>
      </c>
      <c r="D473" t="s">
        <v>327</v>
      </c>
      <c r="E473" t="s">
        <v>49</v>
      </c>
      <c r="F473" t="s">
        <v>92</v>
      </c>
      <c r="G473" t="s">
        <v>51</v>
      </c>
      <c r="H473" s="20" t="s">
        <v>52</v>
      </c>
      <c r="I473" t="s">
        <v>53</v>
      </c>
      <c r="J473" t="s">
        <v>54</v>
      </c>
      <c r="K473">
        <v>1</v>
      </c>
      <c r="L473" t="s">
        <v>55</v>
      </c>
      <c r="M473" t="s">
        <v>56</v>
      </c>
      <c r="N473" t="s">
        <v>57</v>
      </c>
      <c r="O473" s="21" t="s">
        <v>58</v>
      </c>
      <c r="P473" s="21" t="s">
        <v>59</v>
      </c>
      <c r="Q473" s="20" t="s">
        <v>93</v>
      </c>
      <c r="R473" s="21" t="s">
        <v>94</v>
      </c>
      <c r="S473" s="35">
        <v>5</v>
      </c>
      <c r="T473" s="22">
        <v>5</v>
      </c>
      <c r="U473" s="20" t="s">
        <v>62</v>
      </c>
      <c r="V473" s="20">
        <v>45859</v>
      </c>
      <c r="W473" s="21">
        <v>7</v>
      </c>
      <c r="X473" s="20">
        <v>45866</v>
      </c>
      <c r="Y473" s="20">
        <v>45866</v>
      </c>
      <c r="Z473" s="48">
        <v>7</v>
      </c>
      <c r="AA473">
        <v>2025</v>
      </c>
      <c r="AB473" s="45">
        <v>428640</v>
      </c>
      <c r="AC473" s="45">
        <v>428640</v>
      </c>
      <c r="AI473" s="10"/>
      <c r="AK473" s="10"/>
    </row>
    <row r="474" spans="1:37">
      <c r="A474" t="s">
        <v>45</v>
      </c>
      <c r="B474" t="s">
        <v>46</v>
      </c>
      <c r="C474" t="s">
        <v>47</v>
      </c>
      <c r="D474" t="s">
        <v>327</v>
      </c>
      <c r="E474" t="s">
        <v>49</v>
      </c>
      <c r="F474" t="s">
        <v>50</v>
      </c>
      <c r="G474" t="s">
        <v>51</v>
      </c>
      <c r="H474" s="20" t="s">
        <v>52</v>
      </c>
      <c r="I474" t="s">
        <v>53</v>
      </c>
      <c r="J474" t="s">
        <v>54</v>
      </c>
      <c r="K474">
        <v>1</v>
      </c>
      <c r="L474" t="s">
        <v>55</v>
      </c>
      <c r="M474" t="s">
        <v>56</v>
      </c>
      <c r="N474" t="s">
        <v>57</v>
      </c>
      <c r="O474" s="21" t="s">
        <v>58</v>
      </c>
      <c r="P474" s="21" t="s">
        <v>59</v>
      </c>
      <c r="Q474" s="20" t="s">
        <v>60</v>
      </c>
      <c r="R474" s="21" t="s">
        <v>61</v>
      </c>
      <c r="S474" s="35">
        <v>12</v>
      </c>
      <c r="T474" s="22">
        <v>12</v>
      </c>
      <c r="U474" s="20" t="s">
        <v>62</v>
      </c>
      <c r="V474" s="20">
        <v>45859</v>
      </c>
      <c r="W474" s="21">
        <v>7</v>
      </c>
      <c r="X474" s="20">
        <v>45866</v>
      </c>
      <c r="Y474" s="20">
        <v>45866</v>
      </c>
      <c r="Z474" s="48">
        <v>7</v>
      </c>
      <c r="AA474">
        <v>2025</v>
      </c>
      <c r="AB474" s="45">
        <v>709448</v>
      </c>
      <c r="AC474" s="45">
        <v>709448</v>
      </c>
      <c r="AI474" s="10"/>
      <c r="AK474" s="10"/>
    </row>
    <row r="475" spans="1:37">
      <c r="A475" t="s">
        <v>45</v>
      </c>
      <c r="B475" t="s">
        <v>46</v>
      </c>
      <c r="C475" t="s">
        <v>47</v>
      </c>
      <c r="D475" t="s">
        <v>327</v>
      </c>
      <c r="E475" t="s">
        <v>49</v>
      </c>
      <c r="F475" t="s">
        <v>63</v>
      </c>
      <c r="G475" t="s">
        <v>51</v>
      </c>
      <c r="H475" s="20" t="s">
        <v>52</v>
      </c>
      <c r="I475" t="s">
        <v>53</v>
      </c>
      <c r="J475" t="s">
        <v>54</v>
      </c>
      <c r="K475">
        <v>1</v>
      </c>
      <c r="L475" t="s">
        <v>55</v>
      </c>
      <c r="M475" t="s">
        <v>56</v>
      </c>
      <c r="N475" t="s">
        <v>57</v>
      </c>
      <c r="O475" s="21" t="s">
        <v>58</v>
      </c>
      <c r="P475" s="21" t="s">
        <v>59</v>
      </c>
      <c r="Q475" s="20" t="s">
        <v>64</v>
      </c>
      <c r="R475" s="21" t="s">
        <v>65</v>
      </c>
      <c r="S475" s="35">
        <v>11</v>
      </c>
      <c r="T475" s="22">
        <v>11</v>
      </c>
      <c r="U475" s="20" t="s">
        <v>62</v>
      </c>
      <c r="V475" s="20">
        <v>45859</v>
      </c>
      <c r="W475" s="21">
        <v>7</v>
      </c>
      <c r="X475" s="20">
        <v>45866</v>
      </c>
      <c r="Y475" s="20">
        <v>45866</v>
      </c>
      <c r="Z475" s="48">
        <v>7</v>
      </c>
      <c r="AA475">
        <v>2025</v>
      </c>
      <c r="AB475" s="45">
        <v>674256</v>
      </c>
      <c r="AC475" s="45">
        <v>674256</v>
      </c>
      <c r="AI475" s="10"/>
      <c r="AK475" s="10"/>
    </row>
    <row r="476" spans="1:37">
      <c r="A476" t="s">
        <v>45</v>
      </c>
      <c r="B476" t="s">
        <v>46</v>
      </c>
      <c r="C476" t="s">
        <v>47</v>
      </c>
      <c r="D476" t="s">
        <v>328</v>
      </c>
      <c r="E476" t="s">
        <v>76</v>
      </c>
      <c r="F476" t="s">
        <v>77</v>
      </c>
      <c r="G476" t="s">
        <v>78</v>
      </c>
      <c r="H476" s="20" t="s">
        <v>52</v>
      </c>
      <c r="I476" t="s">
        <v>53</v>
      </c>
      <c r="J476" t="s">
        <v>117</v>
      </c>
      <c r="K476">
        <v>1</v>
      </c>
      <c r="L476" t="s">
        <v>81</v>
      </c>
      <c r="M476" t="s">
        <v>56</v>
      </c>
      <c r="N476" t="s">
        <v>57</v>
      </c>
      <c r="O476" s="21" t="s">
        <v>79</v>
      </c>
      <c r="P476" s="21" t="s">
        <v>59</v>
      </c>
      <c r="Q476" s="20" t="s">
        <v>156</v>
      </c>
      <c r="R476" s="21" t="s">
        <v>157</v>
      </c>
      <c r="S476" s="35">
        <v>1870</v>
      </c>
      <c r="T476" s="22">
        <v>1870</v>
      </c>
      <c r="U476" s="20" t="s">
        <v>85</v>
      </c>
      <c r="V476" s="20">
        <v>45866</v>
      </c>
      <c r="W476" s="21">
        <v>7</v>
      </c>
      <c r="X476" s="20">
        <v>45870</v>
      </c>
      <c r="Y476" s="20">
        <v>45869</v>
      </c>
      <c r="Z476" s="48">
        <v>7</v>
      </c>
      <c r="AA476">
        <v>2025</v>
      </c>
      <c r="AB476" s="45">
        <v>979880</v>
      </c>
      <c r="AC476" s="45">
        <v>979880</v>
      </c>
      <c r="AI476" s="10"/>
      <c r="AK476" s="10"/>
    </row>
    <row r="477" spans="1:37">
      <c r="A477" t="s">
        <v>45</v>
      </c>
      <c r="B477" t="s">
        <v>46</v>
      </c>
      <c r="C477" t="s">
        <v>47</v>
      </c>
      <c r="D477" t="s">
        <v>329</v>
      </c>
      <c r="E477" t="s">
        <v>96</v>
      </c>
      <c r="F477" t="s">
        <v>77</v>
      </c>
      <c r="G477" t="s">
        <v>51</v>
      </c>
      <c r="H477" s="20" t="s">
        <v>52</v>
      </c>
      <c r="I477" t="s">
        <v>53</v>
      </c>
      <c r="J477" t="s">
        <v>54</v>
      </c>
      <c r="K477">
        <v>1</v>
      </c>
      <c r="L477" t="s">
        <v>55</v>
      </c>
      <c r="M477" t="s">
        <v>97</v>
      </c>
      <c r="N477" t="s">
        <v>98</v>
      </c>
      <c r="O477" s="21" t="s">
        <v>99</v>
      </c>
      <c r="P477" s="21" t="s">
        <v>100</v>
      </c>
      <c r="Q477" s="20" t="s">
        <v>101</v>
      </c>
      <c r="R477" s="21" t="s">
        <v>102</v>
      </c>
      <c r="S477" s="35">
        <v>2</v>
      </c>
      <c r="T477" s="22">
        <v>2</v>
      </c>
      <c r="U477" s="20" t="s">
        <v>103</v>
      </c>
      <c r="V477" s="20">
        <v>45859</v>
      </c>
      <c r="W477" s="21">
        <v>7</v>
      </c>
      <c r="X477" s="20">
        <v>45866</v>
      </c>
      <c r="Y477" s="20">
        <v>45862</v>
      </c>
      <c r="Z477" s="48">
        <v>7</v>
      </c>
      <c r="AA477">
        <v>2025</v>
      </c>
      <c r="AB477" s="45">
        <v>648000</v>
      </c>
      <c r="AC477" s="45">
        <v>648000</v>
      </c>
      <c r="AI477" s="10"/>
      <c r="AK477" s="10"/>
    </row>
    <row r="478" spans="1:37">
      <c r="A478" t="s">
        <v>45</v>
      </c>
      <c r="B478" t="s">
        <v>46</v>
      </c>
      <c r="C478" t="s">
        <v>47</v>
      </c>
      <c r="D478" t="s">
        <v>329</v>
      </c>
      <c r="E478" t="s">
        <v>96</v>
      </c>
      <c r="F478" t="s">
        <v>104</v>
      </c>
      <c r="G478" t="s">
        <v>51</v>
      </c>
      <c r="H478" s="20" t="s">
        <v>52</v>
      </c>
      <c r="I478" t="s">
        <v>53</v>
      </c>
      <c r="J478" t="s">
        <v>54</v>
      </c>
      <c r="K478">
        <v>1</v>
      </c>
      <c r="L478" t="s">
        <v>55</v>
      </c>
      <c r="M478" t="s">
        <v>97</v>
      </c>
      <c r="N478" t="s">
        <v>98</v>
      </c>
      <c r="O478" s="21" t="s">
        <v>99</v>
      </c>
      <c r="P478" s="21" t="s">
        <v>100</v>
      </c>
      <c r="Q478" s="20" t="s">
        <v>101</v>
      </c>
      <c r="R478" s="21" t="s">
        <v>102</v>
      </c>
      <c r="S478" s="35">
        <v>1</v>
      </c>
      <c r="T478" s="22">
        <v>0</v>
      </c>
      <c r="U478" s="20" t="s">
        <v>103</v>
      </c>
      <c r="V478" s="20">
        <v>45859</v>
      </c>
      <c r="W478" s="21">
        <v>7</v>
      </c>
      <c r="X478" s="20">
        <v>45866</v>
      </c>
      <c r="Z478" s="48">
        <v>7</v>
      </c>
      <c r="AA478">
        <v>2025</v>
      </c>
      <c r="AB478" s="45">
        <v>0</v>
      </c>
      <c r="AC478" s="45">
        <v>0</v>
      </c>
      <c r="AI478" s="10"/>
      <c r="AK478" s="10"/>
    </row>
    <row r="479" spans="1:37">
      <c r="A479" t="s">
        <v>45</v>
      </c>
      <c r="B479" t="s">
        <v>46</v>
      </c>
      <c r="C479" t="s">
        <v>47</v>
      </c>
      <c r="D479" t="s">
        <v>329</v>
      </c>
      <c r="E479" t="s">
        <v>96</v>
      </c>
      <c r="F479" t="s">
        <v>105</v>
      </c>
      <c r="G479" t="s">
        <v>51</v>
      </c>
      <c r="H479" s="20" t="s">
        <v>52</v>
      </c>
      <c r="I479" t="s">
        <v>53</v>
      </c>
      <c r="J479" t="s">
        <v>54</v>
      </c>
      <c r="K479">
        <v>1</v>
      </c>
      <c r="L479" t="s">
        <v>55</v>
      </c>
      <c r="M479" t="s">
        <v>97</v>
      </c>
      <c r="N479" t="s">
        <v>98</v>
      </c>
      <c r="O479" s="21" t="s">
        <v>99</v>
      </c>
      <c r="P479" s="21" t="s">
        <v>100</v>
      </c>
      <c r="Q479" s="20" t="s">
        <v>101</v>
      </c>
      <c r="R479" s="21" t="s">
        <v>102</v>
      </c>
      <c r="S479" s="35">
        <v>1</v>
      </c>
      <c r="T479" s="22">
        <v>0</v>
      </c>
      <c r="U479" s="20" t="s">
        <v>103</v>
      </c>
      <c r="V479" s="20">
        <v>45859</v>
      </c>
      <c r="W479" s="21">
        <v>7</v>
      </c>
      <c r="X479" s="20">
        <v>45866</v>
      </c>
      <c r="Z479" s="48">
        <v>7</v>
      </c>
      <c r="AA479">
        <v>2025</v>
      </c>
      <c r="AB479" s="45">
        <v>0</v>
      </c>
      <c r="AC479" s="45">
        <v>0</v>
      </c>
      <c r="AI479" s="10"/>
      <c r="AK479" s="10"/>
    </row>
    <row r="480" spans="1:37">
      <c r="A480" t="s">
        <v>45</v>
      </c>
      <c r="B480" t="s">
        <v>46</v>
      </c>
      <c r="C480" t="s">
        <v>47</v>
      </c>
      <c r="D480" t="s">
        <v>327</v>
      </c>
      <c r="E480" t="s">
        <v>49</v>
      </c>
      <c r="F480" t="s">
        <v>66</v>
      </c>
      <c r="G480" t="s">
        <v>51</v>
      </c>
      <c r="H480" s="20" t="s">
        <v>52</v>
      </c>
      <c r="I480" t="s">
        <v>53</v>
      </c>
      <c r="J480" t="s">
        <v>54</v>
      </c>
      <c r="K480">
        <v>1</v>
      </c>
      <c r="L480" t="s">
        <v>55</v>
      </c>
      <c r="M480" t="s">
        <v>56</v>
      </c>
      <c r="N480" t="s">
        <v>57</v>
      </c>
      <c r="O480" s="21" t="s">
        <v>58</v>
      </c>
      <c r="P480" s="21" t="s">
        <v>59</v>
      </c>
      <c r="Q480" s="20" t="s">
        <v>67</v>
      </c>
      <c r="R480" s="21" t="s">
        <v>68</v>
      </c>
      <c r="S480" s="35">
        <v>10</v>
      </c>
      <c r="T480" s="22">
        <v>10</v>
      </c>
      <c r="U480" s="20" t="s">
        <v>62</v>
      </c>
      <c r="V480" s="20">
        <v>45859</v>
      </c>
      <c r="W480" s="21">
        <v>7</v>
      </c>
      <c r="X480" s="20">
        <v>45866</v>
      </c>
      <c r="Y480" s="20">
        <v>45866</v>
      </c>
      <c r="Z480" s="48">
        <v>7</v>
      </c>
      <c r="AA480">
        <v>2025</v>
      </c>
      <c r="AB480" s="45">
        <v>831283</v>
      </c>
      <c r="AC480" s="45">
        <v>831283</v>
      </c>
      <c r="AI480" s="10"/>
      <c r="AK480" s="10"/>
    </row>
    <row r="481" spans="1:37">
      <c r="A481" t="s">
        <v>45</v>
      </c>
      <c r="B481" t="s">
        <v>46</v>
      </c>
      <c r="C481" t="s">
        <v>47</v>
      </c>
      <c r="D481" t="s">
        <v>327</v>
      </c>
      <c r="E481" t="s">
        <v>49</v>
      </c>
      <c r="F481" t="s">
        <v>69</v>
      </c>
      <c r="G481" t="s">
        <v>51</v>
      </c>
      <c r="H481" s="20" t="s">
        <v>52</v>
      </c>
      <c r="I481" t="s">
        <v>53</v>
      </c>
      <c r="J481" t="s">
        <v>54</v>
      </c>
      <c r="K481">
        <v>1</v>
      </c>
      <c r="L481" t="s">
        <v>55</v>
      </c>
      <c r="M481" t="s">
        <v>56</v>
      </c>
      <c r="N481" t="s">
        <v>57</v>
      </c>
      <c r="O481" s="21" t="s">
        <v>58</v>
      </c>
      <c r="P481" s="21" t="s">
        <v>59</v>
      </c>
      <c r="Q481" s="20" t="s">
        <v>73</v>
      </c>
      <c r="R481" s="21" t="s">
        <v>74</v>
      </c>
      <c r="S481" s="35">
        <v>3</v>
      </c>
      <c r="T481" s="22">
        <v>3</v>
      </c>
      <c r="U481" s="20" t="s">
        <v>62</v>
      </c>
      <c r="V481" s="20">
        <v>45859</v>
      </c>
      <c r="W481" s="21">
        <v>7</v>
      </c>
      <c r="X481" s="20">
        <v>45866</v>
      </c>
      <c r="Y481" s="20">
        <v>45866</v>
      </c>
      <c r="Z481" s="48">
        <v>7</v>
      </c>
      <c r="AA481">
        <v>2025</v>
      </c>
      <c r="AB481" s="45">
        <v>424725</v>
      </c>
      <c r="AC481" s="45">
        <v>424725</v>
      </c>
      <c r="AI481" s="10"/>
      <c r="AK481" s="10"/>
    </row>
    <row r="482" spans="1:37">
      <c r="A482" t="s">
        <v>45</v>
      </c>
      <c r="B482" t="s">
        <v>46</v>
      </c>
      <c r="C482" t="s">
        <v>47</v>
      </c>
      <c r="D482" t="s">
        <v>327</v>
      </c>
      <c r="E482" t="s">
        <v>49</v>
      </c>
      <c r="F482" t="s">
        <v>72</v>
      </c>
      <c r="G482" t="s">
        <v>51</v>
      </c>
      <c r="H482" s="20" t="s">
        <v>52</v>
      </c>
      <c r="I482" t="s">
        <v>53</v>
      </c>
      <c r="J482" t="s">
        <v>54</v>
      </c>
      <c r="K482">
        <v>1</v>
      </c>
      <c r="L482" t="s">
        <v>55</v>
      </c>
      <c r="M482" t="s">
        <v>56</v>
      </c>
      <c r="N482" t="s">
        <v>57</v>
      </c>
      <c r="O482" s="21" t="s">
        <v>58</v>
      </c>
      <c r="P482" s="21" t="s">
        <v>59</v>
      </c>
      <c r="Q482" s="20" t="s">
        <v>125</v>
      </c>
      <c r="R482" s="21" t="s">
        <v>126</v>
      </c>
      <c r="S482" s="35">
        <v>1</v>
      </c>
      <c r="T482" s="22">
        <v>1</v>
      </c>
      <c r="U482" s="20" t="s">
        <v>62</v>
      </c>
      <c r="V482" s="20">
        <v>45859</v>
      </c>
      <c r="W482" s="21">
        <v>7</v>
      </c>
      <c r="X482" s="20">
        <v>45866</v>
      </c>
      <c r="Y482" s="20">
        <v>45866</v>
      </c>
      <c r="Z482" s="48">
        <v>7</v>
      </c>
      <c r="AA482">
        <v>2025</v>
      </c>
      <c r="AB482" s="45">
        <v>111600</v>
      </c>
      <c r="AC482" s="45">
        <v>111600</v>
      </c>
      <c r="AI482" s="10"/>
      <c r="AK482" s="10"/>
    </row>
    <row r="483" spans="1:37">
      <c r="A483" t="s">
        <v>45</v>
      </c>
      <c r="B483" t="s">
        <v>46</v>
      </c>
      <c r="C483" t="s">
        <v>47</v>
      </c>
      <c r="D483" t="s">
        <v>330</v>
      </c>
      <c r="E483" t="s">
        <v>76</v>
      </c>
      <c r="F483" t="s">
        <v>77</v>
      </c>
      <c r="G483" t="s">
        <v>78</v>
      </c>
      <c r="H483" s="20" t="s">
        <v>52</v>
      </c>
      <c r="I483" t="s">
        <v>53</v>
      </c>
      <c r="J483" t="s">
        <v>245</v>
      </c>
      <c r="K483">
        <v>1</v>
      </c>
      <c r="L483" t="s">
        <v>81</v>
      </c>
      <c r="M483" t="s">
        <v>56</v>
      </c>
      <c r="N483" t="s">
        <v>57</v>
      </c>
      <c r="O483" s="21" t="s">
        <v>82</v>
      </c>
      <c r="P483" s="21" t="s">
        <v>246</v>
      </c>
      <c r="Q483" s="20" t="s">
        <v>247</v>
      </c>
      <c r="R483" s="21" t="s">
        <v>248</v>
      </c>
      <c r="S483" s="35">
        <v>1000</v>
      </c>
      <c r="T483" s="22">
        <v>1000</v>
      </c>
      <c r="U483" s="20" t="s">
        <v>85</v>
      </c>
      <c r="V483" s="20">
        <v>45855</v>
      </c>
      <c r="W483" s="21">
        <v>7</v>
      </c>
      <c r="X483" s="20">
        <v>45856</v>
      </c>
      <c r="Y483" s="20">
        <v>45856</v>
      </c>
      <c r="Z483" s="48">
        <v>7</v>
      </c>
      <c r="AA483">
        <v>2025</v>
      </c>
      <c r="AB483" s="45">
        <v>1550000</v>
      </c>
      <c r="AC483" s="45">
        <v>1550000</v>
      </c>
      <c r="AI483" s="10"/>
      <c r="AK483" s="10"/>
    </row>
    <row r="484" spans="1:37">
      <c r="A484" t="s">
        <v>45</v>
      </c>
      <c r="B484" t="s">
        <v>46</v>
      </c>
      <c r="C484" t="s">
        <v>47</v>
      </c>
      <c r="D484" t="s">
        <v>331</v>
      </c>
      <c r="E484" t="s">
        <v>76</v>
      </c>
      <c r="F484" t="s">
        <v>77</v>
      </c>
      <c r="G484" t="s">
        <v>78</v>
      </c>
      <c r="H484" s="20" t="s">
        <v>52</v>
      </c>
      <c r="I484" t="s">
        <v>53</v>
      </c>
      <c r="J484" t="s">
        <v>250</v>
      </c>
      <c r="K484">
        <v>1</v>
      </c>
      <c r="L484" t="s">
        <v>81</v>
      </c>
      <c r="M484" t="s">
        <v>56</v>
      </c>
      <c r="N484" t="s">
        <v>57</v>
      </c>
      <c r="O484" s="21" t="s">
        <v>82</v>
      </c>
      <c r="P484" s="21" t="s">
        <v>59</v>
      </c>
      <c r="Q484" s="20" t="s">
        <v>159</v>
      </c>
      <c r="R484" s="21" t="s">
        <v>160</v>
      </c>
      <c r="S484" s="35">
        <v>1150</v>
      </c>
      <c r="T484" s="22">
        <v>1150</v>
      </c>
      <c r="U484" s="20" t="s">
        <v>161</v>
      </c>
      <c r="V484" s="20">
        <v>45859</v>
      </c>
      <c r="W484" s="21">
        <v>7</v>
      </c>
      <c r="X484" s="20">
        <v>45859</v>
      </c>
      <c r="Y484" s="20">
        <v>45863</v>
      </c>
      <c r="Z484" s="48">
        <v>7</v>
      </c>
      <c r="AA484">
        <v>2025</v>
      </c>
      <c r="AB484" s="45">
        <v>458850</v>
      </c>
      <c r="AC484" s="45">
        <v>458850</v>
      </c>
      <c r="AI484" s="10"/>
      <c r="AK484" s="10"/>
    </row>
    <row r="485" spans="1:37">
      <c r="A485" t="s">
        <v>45</v>
      </c>
      <c r="B485" t="s">
        <v>46</v>
      </c>
      <c r="C485" t="s">
        <v>47</v>
      </c>
      <c r="D485" t="s">
        <v>331</v>
      </c>
      <c r="E485" t="s">
        <v>76</v>
      </c>
      <c r="F485" t="s">
        <v>111</v>
      </c>
      <c r="G485" t="s">
        <v>78</v>
      </c>
      <c r="H485" s="20" t="s">
        <v>52</v>
      </c>
      <c r="I485" t="s">
        <v>53</v>
      </c>
      <c r="J485" t="s">
        <v>250</v>
      </c>
      <c r="K485">
        <v>1</v>
      </c>
      <c r="L485" t="s">
        <v>81</v>
      </c>
      <c r="M485" t="s">
        <v>56</v>
      </c>
      <c r="N485" t="s">
        <v>57</v>
      </c>
      <c r="O485" s="21" t="s">
        <v>82</v>
      </c>
      <c r="P485" s="21" t="s">
        <v>140</v>
      </c>
      <c r="Q485" s="20" t="s">
        <v>141</v>
      </c>
      <c r="R485" s="21" t="s">
        <v>142</v>
      </c>
      <c r="S485" s="35">
        <v>5</v>
      </c>
      <c r="T485" s="22">
        <v>4</v>
      </c>
      <c r="U485" s="20" t="s">
        <v>85</v>
      </c>
      <c r="V485" s="20">
        <v>45859</v>
      </c>
      <c r="W485" s="21">
        <v>7</v>
      </c>
      <c r="X485" s="20">
        <v>45860</v>
      </c>
      <c r="Y485" s="20">
        <v>45863</v>
      </c>
      <c r="Z485" s="48">
        <v>7</v>
      </c>
      <c r="AA485">
        <v>2025</v>
      </c>
      <c r="AB485" s="45">
        <v>64915</v>
      </c>
      <c r="AC485" s="45">
        <v>51932</v>
      </c>
      <c r="AI485" s="10"/>
      <c r="AK485" s="10"/>
    </row>
    <row r="486" spans="1:37">
      <c r="A486" t="s">
        <v>45</v>
      </c>
      <c r="B486" t="s">
        <v>46</v>
      </c>
      <c r="C486" t="s">
        <v>47</v>
      </c>
      <c r="D486" t="s">
        <v>332</v>
      </c>
      <c r="E486" t="s">
        <v>76</v>
      </c>
      <c r="F486" t="s">
        <v>77</v>
      </c>
      <c r="G486" t="s">
        <v>78</v>
      </c>
      <c r="H486" s="20" t="s">
        <v>52</v>
      </c>
      <c r="I486" t="s">
        <v>53</v>
      </c>
      <c r="J486" t="s">
        <v>117</v>
      </c>
      <c r="K486">
        <v>1</v>
      </c>
      <c r="L486" t="s">
        <v>81</v>
      </c>
      <c r="M486" t="s">
        <v>56</v>
      </c>
      <c r="N486" t="s">
        <v>57</v>
      </c>
      <c r="O486" s="21" t="s">
        <v>82</v>
      </c>
      <c r="P486" s="21" t="s">
        <v>59</v>
      </c>
      <c r="Q486" s="20" t="s">
        <v>118</v>
      </c>
      <c r="R486" s="21" t="s">
        <v>119</v>
      </c>
      <c r="S486" s="35">
        <v>850</v>
      </c>
      <c r="T486" s="22">
        <v>850</v>
      </c>
      <c r="U486" s="20" t="s">
        <v>85</v>
      </c>
      <c r="V486" s="20">
        <v>45859</v>
      </c>
      <c r="W486" s="21">
        <v>7</v>
      </c>
      <c r="X486" s="20">
        <v>45862</v>
      </c>
      <c r="Y486" s="20">
        <v>45867</v>
      </c>
      <c r="Z486" s="48">
        <v>7</v>
      </c>
      <c r="AA486">
        <v>2025</v>
      </c>
      <c r="AB486" s="45">
        <v>909500</v>
      </c>
      <c r="AC486" s="45">
        <v>909500</v>
      </c>
      <c r="AI486" s="10"/>
      <c r="AK486" s="10"/>
    </row>
    <row r="487" spans="1:37">
      <c r="A487" t="s">
        <v>45</v>
      </c>
      <c r="B487" t="s">
        <v>46</v>
      </c>
      <c r="C487" t="s">
        <v>47</v>
      </c>
      <c r="D487" t="s">
        <v>333</v>
      </c>
      <c r="E487" t="s">
        <v>96</v>
      </c>
      <c r="F487" t="s">
        <v>77</v>
      </c>
      <c r="G487" t="s">
        <v>51</v>
      </c>
      <c r="H487" s="20" t="s">
        <v>52</v>
      </c>
      <c r="I487" t="s">
        <v>53</v>
      </c>
      <c r="J487" t="s">
        <v>54</v>
      </c>
      <c r="K487">
        <v>1</v>
      </c>
      <c r="L487" t="s">
        <v>55</v>
      </c>
      <c r="M487" t="s">
        <v>97</v>
      </c>
      <c r="N487" t="s">
        <v>98</v>
      </c>
      <c r="O487" s="21" t="s">
        <v>99</v>
      </c>
      <c r="P487" s="21" t="s">
        <v>100</v>
      </c>
      <c r="Q487" s="20" t="s">
        <v>101</v>
      </c>
      <c r="R487" s="21" t="s">
        <v>102</v>
      </c>
      <c r="S487" s="35">
        <v>3</v>
      </c>
      <c r="T487" s="22">
        <v>3</v>
      </c>
      <c r="U487" s="20" t="s">
        <v>103</v>
      </c>
      <c r="V487" s="20">
        <v>45866</v>
      </c>
      <c r="W487" s="21">
        <v>7</v>
      </c>
      <c r="X487" s="20">
        <v>45873</v>
      </c>
      <c r="Y487" s="20">
        <v>45869</v>
      </c>
      <c r="Z487" s="48">
        <v>7</v>
      </c>
      <c r="AA487">
        <v>2025</v>
      </c>
      <c r="AB487" s="45">
        <v>972000</v>
      </c>
      <c r="AC487" s="45">
        <v>972000</v>
      </c>
      <c r="AI487" s="10"/>
      <c r="AK487" s="10"/>
    </row>
    <row r="488" spans="1:37">
      <c r="A488" t="s">
        <v>45</v>
      </c>
      <c r="B488" t="s">
        <v>46</v>
      </c>
      <c r="C488" t="s">
        <v>47</v>
      </c>
      <c r="D488" t="s">
        <v>334</v>
      </c>
      <c r="E488" t="s">
        <v>76</v>
      </c>
      <c r="F488" t="s">
        <v>77</v>
      </c>
      <c r="G488" t="s">
        <v>78</v>
      </c>
      <c r="H488" s="20" t="s">
        <v>52</v>
      </c>
      <c r="I488" t="s">
        <v>53</v>
      </c>
      <c r="J488" t="s">
        <v>150</v>
      </c>
      <c r="K488">
        <v>1</v>
      </c>
      <c r="L488" t="s">
        <v>81</v>
      </c>
      <c r="M488" t="s">
        <v>56</v>
      </c>
      <c r="N488" t="s">
        <v>57</v>
      </c>
      <c r="O488" s="21" t="s">
        <v>82</v>
      </c>
      <c r="P488" s="21" t="s">
        <v>59</v>
      </c>
      <c r="Q488" s="20" t="s">
        <v>335</v>
      </c>
      <c r="R488" s="21" t="s">
        <v>336</v>
      </c>
      <c r="S488" s="35">
        <v>20</v>
      </c>
      <c r="T488" s="22">
        <v>20</v>
      </c>
      <c r="U488" s="20" t="s">
        <v>85</v>
      </c>
      <c r="V488" s="20">
        <v>45863</v>
      </c>
      <c r="W488" s="21">
        <v>7</v>
      </c>
      <c r="X488" s="20">
        <v>45863</v>
      </c>
      <c r="Y488" s="20">
        <v>45869</v>
      </c>
      <c r="Z488" s="48">
        <v>7</v>
      </c>
      <c r="AA488">
        <v>2025</v>
      </c>
      <c r="AB488" s="45">
        <v>1299840</v>
      </c>
      <c r="AC488" s="45">
        <v>1299840</v>
      </c>
      <c r="AI488" s="10"/>
      <c r="AK488" s="10"/>
    </row>
    <row r="489" spans="1:37">
      <c r="A489" t="s">
        <v>45</v>
      </c>
      <c r="B489" t="s">
        <v>46</v>
      </c>
      <c r="C489" t="s">
        <v>47</v>
      </c>
      <c r="D489" t="s">
        <v>334</v>
      </c>
      <c r="E489" t="s">
        <v>76</v>
      </c>
      <c r="F489" t="s">
        <v>111</v>
      </c>
      <c r="G489" t="s">
        <v>78</v>
      </c>
      <c r="H489" s="20" t="s">
        <v>52</v>
      </c>
      <c r="I489" t="s">
        <v>53</v>
      </c>
      <c r="J489" t="s">
        <v>150</v>
      </c>
      <c r="K489">
        <v>1</v>
      </c>
      <c r="L489" t="s">
        <v>81</v>
      </c>
      <c r="M489" t="s">
        <v>56</v>
      </c>
      <c r="N489" t="s">
        <v>57</v>
      </c>
      <c r="O489" s="21" t="s">
        <v>82</v>
      </c>
      <c r="P489" s="21" t="s">
        <v>59</v>
      </c>
      <c r="Q489" s="20" t="s">
        <v>132</v>
      </c>
      <c r="R489" s="21" t="s">
        <v>133</v>
      </c>
      <c r="S489" s="35">
        <v>4</v>
      </c>
      <c r="T489" s="22">
        <v>4</v>
      </c>
      <c r="U489" s="20" t="s">
        <v>85</v>
      </c>
      <c r="V489" s="20">
        <v>45863</v>
      </c>
      <c r="W489" s="21">
        <v>7</v>
      </c>
      <c r="X489" s="20">
        <v>45863</v>
      </c>
      <c r="Y489" s="20">
        <v>45869</v>
      </c>
      <c r="Z489" s="48">
        <v>7</v>
      </c>
      <c r="AA489">
        <v>2025</v>
      </c>
      <c r="AB489" s="45">
        <v>51932</v>
      </c>
      <c r="AC489" s="45">
        <v>51932</v>
      </c>
      <c r="AI489" s="10"/>
      <c r="AK489" s="10"/>
    </row>
    <row r="490" spans="1:37">
      <c r="A490" t="s">
        <v>45</v>
      </c>
      <c r="B490" t="s">
        <v>46</v>
      </c>
      <c r="C490" t="s">
        <v>47</v>
      </c>
      <c r="D490" t="s">
        <v>337</v>
      </c>
      <c r="E490" t="s">
        <v>76</v>
      </c>
      <c r="F490" t="s">
        <v>77</v>
      </c>
      <c r="G490" t="s">
        <v>78</v>
      </c>
      <c r="H490" s="20" t="s">
        <v>52</v>
      </c>
      <c r="I490" t="s">
        <v>53</v>
      </c>
      <c r="J490" t="s">
        <v>117</v>
      </c>
      <c r="K490">
        <v>1</v>
      </c>
      <c r="L490" t="s">
        <v>81</v>
      </c>
      <c r="M490" t="s">
        <v>56</v>
      </c>
      <c r="N490" t="s">
        <v>57</v>
      </c>
      <c r="O490" s="21" t="s">
        <v>82</v>
      </c>
      <c r="P490" s="21" t="s">
        <v>59</v>
      </c>
      <c r="Q490" s="20" t="s">
        <v>268</v>
      </c>
      <c r="R490" s="21" t="s">
        <v>269</v>
      </c>
      <c r="S490" s="35">
        <v>1056</v>
      </c>
      <c r="T490" s="22">
        <v>1056</v>
      </c>
      <c r="U490" s="20" t="s">
        <v>85</v>
      </c>
      <c r="V490" s="20">
        <v>45868</v>
      </c>
      <c r="W490" s="21">
        <v>7</v>
      </c>
      <c r="X490" s="20">
        <v>45897</v>
      </c>
      <c r="Y490" s="20">
        <v>45869</v>
      </c>
      <c r="Z490" s="48">
        <v>7</v>
      </c>
      <c r="AA490">
        <v>2025</v>
      </c>
      <c r="AB490" s="45">
        <v>578688</v>
      </c>
      <c r="AC490" s="45">
        <v>578688</v>
      </c>
      <c r="AI490" s="10"/>
      <c r="AK490" s="10"/>
    </row>
    <row r="491" spans="1:37">
      <c r="A491" t="s">
        <v>45</v>
      </c>
      <c r="B491" t="s">
        <v>46</v>
      </c>
      <c r="C491" t="s">
        <v>47</v>
      </c>
      <c r="D491" t="s">
        <v>338</v>
      </c>
      <c r="E491" t="s">
        <v>96</v>
      </c>
      <c r="F491" t="s">
        <v>105</v>
      </c>
      <c r="G491" t="s">
        <v>51</v>
      </c>
      <c r="H491" s="20" t="s">
        <v>52</v>
      </c>
      <c r="I491" t="s">
        <v>53</v>
      </c>
      <c r="J491" t="s">
        <v>54</v>
      </c>
      <c r="K491">
        <v>1</v>
      </c>
      <c r="L491" t="s">
        <v>55</v>
      </c>
      <c r="M491" t="s">
        <v>97</v>
      </c>
      <c r="N491" t="s">
        <v>98</v>
      </c>
      <c r="O491" s="21" t="s">
        <v>99</v>
      </c>
      <c r="P491" s="21" t="s">
        <v>100</v>
      </c>
      <c r="Q491" s="20" t="s">
        <v>101</v>
      </c>
      <c r="R491" s="21" t="s">
        <v>102</v>
      </c>
      <c r="S491" s="35">
        <v>1</v>
      </c>
      <c r="T491" s="22">
        <v>0</v>
      </c>
      <c r="U491" s="20" t="s">
        <v>103</v>
      </c>
      <c r="V491" s="20">
        <v>45838</v>
      </c>
      <c r="W491" s="21">
        <v>6</v>
      </c>
      <c r="X491" s="20">
        <v>45845</v>
      </c>
      <c r="Z491" s="48">
        <v>7</v>
      </c>
      <c r="AA491">
        <v>2025</v>
      </c>
      <c r="AB491" s="45">
        <v>0</v>
      </c>
      <c r="AC491" s="45">
        <v>0</v>
      </c>
      <c r="AI491" s="10"/>
      <c r="AK491" s="10"/>
    </row>
    <row r="492" spans="1:37">
      <c r="A492" t="s">
        <v>45</v>
      </c>
      <c r="B492" t="s">
        <v>46</v>
      </c>
      <c r="C492" t="s">
        <v>47</v>
      </c>
      <c r="D492" t="s">
        <v>339</v>
      </c>
      <c r="E492" t="s">
        <v>49</v>
      </c>
      <c r="F492" t="s">
        <v>77</v>
      </c>
      <c r="G492" t="s">
        <v>51</v>
      </c>
      <c r="H492" s="20" t="s">
        <v>79</v>
      </c>
      <c r="I492" t="s">
        <v>53</v>
      </c>
      <c r="J492" t="s">
        <v>54</v>
      </c>
      <c r="K492">
        <v>1</v>
      </c>
      <c r="L492" t="s">
        <v>55</v>
      </c>
      <c r="M492" t="s">
        <v>56</v>
      </c>
      <c r="N492" t="s">
        <v>57</v>
      </c>
      <c r="O492" s="21" t="s">
        <v>58</v>
      </c>
      <c r="P492" s="21" t="s">
        <v>59</v>
      </c>
      <c r="Q492" s="20" t="s">
        <v>108</v>
      </c>
      <c r="R492" s="21" t="s">
        <v>109</v>
      </c>
      <c r="S492" s="35">
        <v>2</v>
      </c>
      <c r="T492" s="22">
        <v>0</v>
      </c>
      <c r="U492" s="20" t="s">
        <v>110</v>
      </c>
      <c r="V492" s="20">
        <v>45838</v>
      </c>
      <c r="W492" s="21">
        <v>6</v>
      </c>
      <c r="X492" s="20">
        <v>45845</v>
      </c>
      <c r="Z492" s="48">
        <v>7</v>
      </c>
      <c r="AA492">
        <v>2025</v>
      </c>
      <c r="AB492" s="45">
        <v>230104</v>
      </c>
      <c r="AC492" s="45">
        <v>0</v>
      </c>
      <c r="AI492" s="10"/>
      <c r="AK492" s="10"/>
    </row>
    <row r="493" spans="1:37">
      <c r="A493" t="s">
        <v>45</v>
      </c>
      <c r="B493" t="s">
        <v>46</v>
      </c>
      <c r="C493" t="s">
        <v>47</v>
      </c>
      <c r="D493" t="s">
        <v>339</v>
      </c>
      <c r="E493" t="s">
        <v>49</v>
      </c>
      <c r="F493" t="s">
        <v>111</v>
      </c>
      <c r="G493" t="s">
        <v>51</v>
      </c>
      <c r="H493" s="20" t="s">
        <v>52</v>
      </c>
      <c r="I493" t="s">
        <v>53</v>
      </c>
      <c r="J493" t="s">
        <v>54</v>
      </c>
      <c r="K493">
        <v>1</v>
      </c>
      <c r="L493" t="s">
        <v>55</v>
      </c>
      <c r="M493" t="s">
        <v>56</v>
      </c>
      <c r="N493" t="s">
        <v>57</v>
      </c>
      <c r="O493" s="21" t="s">
        <v>58</v>
      </c>
      <c r="P493" s="21" t="s">
        <v>59</v>
      </c>
      <c r="Q493" s="20" t="s">
        <v>112</v>
      </c>
      <c r="R493" s="21" t="s">
        <v>113</v>
      </c>
      <c r="S493" s="35">
        <v>4</v>
      </c>
      <c r="T493" s="22">
        <v>4</v>
      </c>
      <c r="U493" s="20" t="s">
        <v>110</v>
      </c>
      <c r="V493" s="20">
        <v>45838</v>
      </c>
      <c r="W493" s="21">
        <v>6</v>
      </c>
      <c r="X493" s="20">
        <v>45845</v>
      </c>
      <c r="Y493" s="20">
        <v>45842</v>
      </c>
      <c r="Z493" s="48">
        <v>7</v>
      </c>
      <c r="AA493">
        <v>2025</v>
      </c>
      <c r="AB493" s="45">
        <v>601776</v>
      </c>
      <c r="AC493" s="45">
        <v>601776</v>
      </c>
      <c r="AI493" s="10"/>
      <c r="AK493" s="10"/>
    </row>
    <row r="494" spans="1:37">
      <c r="A494" t="s">
        <v>45</v>
      </c>
      <c r="B494" t="s">
        <v>46</v>
      </c>
      <c r="C494" t="s">
        <v>47</v>
      </c>
      <c r="D494" t="s">
        <v>339</v>
      </c>
      <c r="E494" t="s">
        <v>49</v>
      </c>
      <c r="F494" t="s">
        <v>86</v>
      </c>
      <c r="G494" t="s">
        <v>51</v>
      </c>
      <c r="H494" s="20" t="s">
        <v>52</v>
      </c>
      <c r="I494" t="s">
        <v>53</v>
      </c>
      <c r="J494" t="s">
        <v>54</v>
      </c>
      <c r="K494">
        <v>1</v>
      </c>
      <c r="L494" t="s">
        <v>55</v>
      </c>
      <c r="M494" t="s">
        <v>56</v>
      </c>
      <c r="N494" t="s">
        <v>57</v>
      </c>
      <c r="O494" s="21" t="s">
        <v>58</v>
      </c>
      <c r="P494" s="21" t="s">
        <v>59</v>
      </c>
      <c r="Q494" s="20" t="s">
        <v>87</v>
      </c>
      <c r="R494" s="21" t="s">
        <v>88</v>
      </c>
      <c r="S494" s="35">
        <v>30</v>
      </c>
      <c r="T494" s="22">
        <v>30</v>
      </c>
      <c r="U494" s="20" t="s">
        <v>62</v>
      </c>
      <c r="V494" s="20">
        <v>45838</v>
      </c>
      <c r="W494" s="21">
        <v>6</v>
      </c>
      <c r="X494" s="20">
        <v>45845</v>
      </c>
      <c r="Y494" s="20">
        <v>45842</v>
      </c>
      <c r="Z494" s="48">
        <v>7</v>
      </c>
      <c r="AA494">
        <v>2025</v>
      </c>
      <c r="AB494" s="45">
        <v>2503872</v>
      </c>
      <c r="AC494" s="45">
        <v>2503872</v>
      </c>
      <c r="AI494" s="10"/>
      <c r="AK494" s="10"/>
    </row>
    <row r="495" spans="1:37">
      <c r="A495" t="s">
        <v>45</v>
      </c>
      <c r="B495" t="s">
        <v>46</v>
      </c>
      <c r="C495" t="s">
        <v>47</v>
      </c>
      <c r="D495" t="s">
        <v>339</v>
      </c>
      <c r="E495" t="s">
        <v>49</v>
      </c>
      <c r="F495" t="s">
        <v>89</v>
      </c>
      <c r="G495" t="s">
        <v>51</v>
      </c>
      <c r="H495" s="20" t="s">
        <v>52</v>
      </c>
      <c r="I495" t="s">
        <v>53</v>
      </c>
      <c r="J495" t="s">
        <v>54</v>
      </c>
      <c r="K495">
        <v>1</v>
      </c>
      <c r="L495" t="s">
        <v>55</v>
      </c>
      <c r="M495" t="s">
        <v>56</v>
      </c>
      <c r="N495" t="s">
        <v>57</v>
      </c>
      <c r="O495" s="21" t="s">
        <v>58</v>
      </c>
      <c r="P495" s="21" t="s">
        <v>59</v>
      </c>
      <c r="Q495" s="20" t="s">
        <v>90</v>
      </c>
      <c r="R495" s="21" t="s">
        <v>91</v>
      </c>
      <c r="S495" s="35">
        <v>20</v>
      </c>
      <c r="T495" s="22">
        <v>20</v>
      </c>
      <c r="U495" s="20" t="s">
        <v>62</v>
      </c>
      <c r="V495" s="20">
        <v>45838</v>
      </c>
      <c r="W495" s="21">
        <v>6</v>
      </c>
      <c r="X495" s="20">
        <v>45845</v>
      </c>
      <c r="Y495" s="20">
        <v>45842</v>
      </c>
      <c r="Z495" s="48">
        <v>7</v>
      </c>
      <c r="AA495">
        <v>2025</v>
      </c>
      <c r="AB495" s="45">
        <v>1320653</v>
      </c>
      <c r="AC495" s="45">
        <v>1320653</v>
      </c>
      <c r="AI495" s="10"/>
      <c r="AK495" s="10"/>
    </row>
    <row r="496" spans="1:37">
      <c r="A496" t="s">
        <v>45</v>
      </c>
      <c r="B496" t="s">
        <v>46</v>
      </c>
      <c r="C496" t="s">
        <v>47</v>
      </c>
      <c r="D496" t="s">
        <v>339</v>
      </c>
      <c r="E496" t="s">
        <v>49</v>
      </c>
      <c r="F496" t="s">
        <v>92</v>
      </c>
      <c r="G496" t="s">
        <v>51</v>
      </c>
      <c r="H496" s="20" t="s">
        <v>52</v>
      </c>
      <c r="I496" t="s">
        <v>53</v>
      </c>
      <c r="J496" t="s">
        <v>54</v>
      </c>
      <c r="K496">
        <v>1</v>
      </c>
      <c r="L496" t="s">
        <v>55</v>
      </c>
      <c r="M496" t="s">
        <v>56</v>
      </c>
      <c r="N496" t="s">
        <v>57</v>
      </c>
      <c r="O496" s="21" t="s">
        <v>58</v>
      </c>
      <c r="P496" s="21" t="s">
        <v>59</v>
      </c>
      <c r="Q496" s="20" t="s">
        <v>93</v>
      </c>
      <c r="R496" s="21" t="s">
        <v>94</v>
      </c>
      <c r="S496" s="35">
        <v>6</v>
      </c>
      <c r="T496" s="22">
        <v>6</v>
      </c>
      <c r="U496" s="20" t="s">
        <v>62</v>
      </c>
      <c r="V496" s="20">
        <v>45838</v>
      </c>
      <c r="W496" s="21">
        <v>6</v>
      </c>
      <c r="X496" s="20">
        <v>45845</v>
      </c>
      <c r="Y496" s="20">
        <v>45842</v>
      </c>
      <c r="Z496" s="48">
        <v>7</v>
      </c>
      <c r="AA496">
        <v>2025</v>
      </c>
      <c r="AB496" s="45">
        <v>514368</v>
      </c>
      <c r="AC496" s="45">
        <v>514368</v>
      </c>
      <c r="AI496" s="10"/>
      <c r="AK496" s="10"/>
    </row>
    <row r="497" spans="1:37">
      <c r="A497" t="s">
        <v>45</v>
      </c>
      <c r="B497" t="s">
        <v>46</v>
      </c>
      <c r="C497" t="s">
        <v>47</v>
      </c>
      <c r="D497" t="s">
        <v>339</v>
      </c>
      <c r="E497" t="s">
        <v>49</v>
      </c>
      <c r="F497" t="s">
        <v>50</v>
      </c>
      <c r="G497" t="s">
        <v>51</v>
      </c>
      <c r="H497" s="20" t="s">
        <v>52</v>
      </c>
      <c r="I497" t="s">
        <v>53</v>
      </c>
      <c r="J497" t="s">
        <v>54</v>
      </c>
      <c r="K497">
        <v>1</v>
      </c>
      <c r="L497" t="s">
        <v>55</v>
      </c>
      <c r="M497" t="s">
        <v>56</v>
      </c>
      <c r="N497" t="s">
        <v>57</v>
      </c>
      <c r="O497" s="21" t="s">
        <v>58</v>
      </c>
      <c r="P497" s="21" t="s">
        <v>59</v>
      </c>
      <c r="Q497" s="20" t="s">
        <v>60</v>
      </c>
      <c r="R497" s="21" t="s">
        <v>61</v>
      </c>
      <c r="S497" s="35">
        <v>15</v>
      </c>
      <c r="T497" s="22">
        <v>15</v>
      </c>
      <c r="U497" s="20" t="s">
        <v>62</v>
      </c>
      <c r="V497" s="20">
        <v>45838</v>
      </c>
      <c r="W497" s="21">
        <v>6</v>
      </c>
      <c r="X497" s="20">
        <v>45845</v>
      </c>
      <c r="Y497" s="20">
        <v>45842</v>
      </c>
      <c r="Z497" s="48">
        <v>7</v>
      </c>
      <c r="AA497">
        <v>2025</v>
      </c>
      <c r="AB497" s="45">
        <v>886810</v>
      </c>
      <c r="AC497" s="45">
        <v>886810</v>
      </c>
      <c r="AI497" s="10"/>
      <c r="AK497" s="10"/>
    </row>
    <row r="498" spans="1:37">
      <c r="A498" t="s">
        <v>45</v>
      </c>
      <c r="B498" t="s">
        <v>46</v>
      </c>
      <c r="C498" t="s">
        <v>47</v>
      </c>
      <c r="D498" t="s">
        <v>339</v>
      </c>
      <c r="E498" t="s">
        <v>49</v>
      </c>
      <c r="F498" t="s">
        <v>63</v>
      </c>
      <c r="G498" t="s">
        <v>51</v>
      </c>
      <c r="H498" s="20" t="s">
        <v>52</v>
      </c>
      <c r="I498" t="s">
        <v>53</v>
      </c>
      <c r="J498" t="s">
        <v>54</v>
      </c>
      <c r="K498">
        <v>1</v>
      </c>
      <c r="L498" t="s">
        <v>55</v>
      </c>
      <c r="M498" t="s">
        <v>56</v>
      </c>
      <c r="N498" t="s">
        <v>57</v>
      </c>
      <c r="O498" s="21" t="s">
        <v>58</v>
      </c>
      <c r="P498" s="21" t="s">
        <v>59</v>
      </c>
      <c r="Q498" s="20" t="s">
        <v>64</v>
      </c>
      <c r="R498" s="21" t="s">
        <v>65</v>
      </c>
      <c r="S498" s="35">
        <v>8</v>
      </c>
      <c r="T498" s="22">
        <v>8</v>
      </c>
      <c r="U498" s="20" t="s">
        <v>62</v>
      </c>
      <c r="V498" s="20">
        <v>45838</v>
      </c>
      <c r="W498" s="21">
        <v>6</v>
      </c>
      <c r="X498" s="20">
        <v>45845</v>
      </c>
      <c r="Y498" s="20">
        <v>45842</v>
      </c>
      <c r="Z498" s="48">
        <v>7</v>
      </c>
      <c r="AA498">
        <v>2025</v>
      </c>
      <c r="AB498" s="45">
        <v>490368</v>
      </c>
      <c r="AC498" s="45">
        <v>490368</v>
      </c>
      <c r="AI498" s="10"/>
      <c r="AK498" s="10"/>
    </row>
    <row r="499" spans="1:37">
      <c r="A499" t="s">
        <v>45</v>
      </c>
      <c r="B499" t="s">
        <v>46</v>
      </c>
      <c r="C499" t="s">
        <v>47</v>
      </c>
      <c r="D499" t="s">
        <v>340</v>
      </c>
      <c r="E499" t="s">
        <v>76</v>
      </c>
      <c r="F499" t="s">
        <v>77</v>
      </c>
      <c r="G499" t="s">
        <v>78</v>
      </c>
      <c r="H499" s="20" t="s">
        <v>52</v>
      </c>
      <c r="I499" t="s">
        <v>53</v>
      </c>
      <c r="J499" t="s">
        <v>250</v>
      </c>
      <c r="K499">
        <v>1</v>
      </c>
      <c r="L499" t="s">
        <v>81</v>
      </c>
      <c r="M499" t="s">
        <v>56</v>
      </c>
      <c r="N499" t="s">
        <v>57</v>
      </c>
      <c r="O499" s="21" t="s">
        <v>82</v>
      </c>
      <c r="P499" s="21" t="s">
        <v>59</v>
      </c>
      <c r="Q499" s="20" t="s">
        <v>159</v>
      </c>
      <c r="R499" s="21" t="s">
        <v>160</v>
      </c>
      <c r="S499" s="35">
        <v>1380</v>
      </c>
      <c r="T499" s="22">
        <v>1380</v>
      </c>
      <c r="U499" s="20" t="s">
        <v>161</v>
      </c>
      <c r="V499" s="20">
        <v>45849</v>
      </c>
      <c r="W499" s="21">
        <v>7</v>
      </c>
      <c r="X499" s="20">
        <v>45849</v>
      </c>
      <c r="Y499" s="20">
        <v>45856</v>
      </c>
      <c r="Z499" s="48">
        <v>7</v>
      </c>
      <c r="AA499">
        <v>2025</v>
      </c>
      <c r="AB499" s="45">
        <v>550620</v>
      </c>
      <c r="AC499" s="45">
        <v>550620</v>
      </c>
      <c r="AI499" s="10"/>
      <c r="AK499" s="10"/>
    </row>
    <row r="500" spans="1:37">
      <c r="A500" t="s">
        <v>45</v>
      </c>
      <c r="B500" t="s">
        <v>46</v>
      </c>
      <c r="C500" t="s">
        <v>47</v>
      </c>
      <c r="D500" t="s">
        <v>340</v>
      </c>
      <c r="E500" t="s">
        <v>76</v>
      </c>
      <c r="F500" t="s">
        <v>111</v>
      </c>
      <c r="G500" t="s">
        <v>78</v>
      </c>
      <c r="H500" s="20" t="s">
        <v>52</v>
      </c>
      <c r="I500" t="s">
        <v>53</v>
      </c>
      <c r="J500" t="s">
        <v>250</v>
      </c>
      <c r="K500">
        <v>1</v>
      </c>
      <c r="L500" t="s">
        <v>81</v>
      </c>
      <c r="M500" t="s">
        <v>56</v>
      </c>
      <c r="N500" t="s">
        <v>57</v>
      </c>
      <c r="O500" s="21" t="s">
        <v>82</v>
      </c>
      <c r="P500" s="21" t="s">
        <v>140</v>
      </c>
      <c r="Q500" s="20" t="s">
        <v>141</v>
      </c>
      <c r="R500" s="21" t="s">
        <v>142</v>
      </c>
      <c r="S500" s="35">
        <v>20</v>
      </c>
      <c r="T500" s="22">
        <v>20</v>
      </c>
      <c r="U500" s="20" t="s">
        <v>85</v>
      </c>
      <c r="V500" s="20">
        <v>45849</v>
      </c>
      <c r="W500" s="21">
        <v>7</v>
      </c>
      <c r="X500" s="20">
        <v>45849</v>
      </c>
      <c r="Y500" s="20">
        <v>45856</v>
      </c>
      <c r="Z500" s="48">
        <v>7</v>
      </c>
      <c r="AA500">
        <v>2025</v>
      </c>
      <c r="AB500" s="45">
        <v>259660</v>
      </c>
      <c r="AC500" s="45">
        <v>259660</v>
      </c>
      <c r="AI500" s="10"/>
      <c r="AK500" s="10"/>
    </row>
    <row r="501" spans="1:37">
      <c r="A501" t="s">
        <v>45</v>
      </c>
      <c r="B501" t="s">
        <v>46</v>
      </c>
      <c r="C501" t="s">
        <v>47</v>
      </c>
      <c r="D501" t="s">
        <v>341</v>
      </c>
      <c r="E501" t="s">
        <v>49</v>
      </c>
      <c r="F501" t="s">
        <v>92</v>
      </c>
      <c r="G501" t="s">
        <v>51</v>
      </c>
      <c r="H501" s="20" t="s">
        <v>52</v>
      </c>
      <c r="I501" t="s">
        <v>53</v>
      </c>
      <c r="J501" t="s">
        <v>54</v>
      </c>
      <c r="K501">
        <v>1</v>
      </c>
      <c r="L501" t="s">
        <v>55</v>
      </c>
      <c r="M501" t="s">
        <v>56</v>
      </c>
      <c r="N501" t="s">
        <v>57</v>
      </c>
      <c r="O501" s="21" t="s">
        <v>58</v>
      </c>
      <c r="P501" s="21" t="s">
        <v>59</v>
      </c>
      <c r="Q501" s="20" t="s">
        <v>93</v>
      </c>
      <c r="R501" s="21" t="s">
        <v>94</v>
      </c>
      <c r="S501" s="35">
        <v>3</v>
      </c>
      <c r="T501" s="22">
        <v>3</v>
      </c>
      <c r="U501" s="20" t="s">
        <v>62</v>
      </c>
      <c r="V501" s="20">
        <v>45845</v>
      </c>
      <c r="W501" s="21">
        <v>7</v>
      </c>
      <c r="X501" s="20">
        <v>45852</v>
      </c>
      <c r="Y501" s="20">
        <v>45848</v>
      </c>
      <c r="Z501" s="48">
        <v>7</v>
      </c>
      <c r="AA501">
        <v>2025</v>
      </c>
      <c r="AB501" s="45">
        <v>257184</v>
      </c>
      <c r="AC501" s="45">
        <v>257184</v>
      </c>
      <c r="AI501" s="10"/>
      <c r="AK501" s="10"/>
    </row>
    <row r="502" spans="1:37">
      <c r="A502" t="s">
        <v>45</v>
      </c>
      <c r="B502" t="s">
        <v>46</v>
      </c>
      <c r="C502" t="s">
        <v>47</v>
      </c>
      <c r="D502" t="s">
        <v>342</v>
      </c>
      <c r="E502" t="s">
        <v>76</v>
      </c>
      <c r="F502" t="s">
        <v>77</v>
      </c>
      <c r="G502" t="s">
        <v>78</v>
      </c>
      <c r="H502" s="20" t="s">
        <v>52</v>
      </c>
      <c r="I502" t="s">
        <v>53</v>
      </c>
      <c r="J502" t="s">
        <v>117</v>
      </c>
      <c r="K502">
        <v>1</v>
      </c>
      <c r="L502" t="s">
        <v>81</v>
      </c>
      <c r="M502" t="s">
        <v>56</v>
      </c>
      <c r="N502" t="s">
        <v>57</v>
      </c>
      <c r="O502" s="21" t="s">
        <v>82</v>
      </c>
      <c r="P502" s="21" t="s">
        <v>59</v>
      </c>
      <c r="Q502" s="20" t="s">
        <v>138</v>
      </c>
      <c r="R502" s="21" t="s">
        <v>139</v>
      </c>
      <c r="S502" s="35">
        <v>13800</v>
      </c>
      <c r="T502" s="22">
        <v>10400</v>
      </c>
      <c r="U502" s="20" t="s">
        <v>85</v>
      </c>
      <c r="V502" s="20">
        <v>45852</v>
      </c>
      <c r="W502" s="21">
        <v>7</v>
      </c>
      <c r="X502" s="20">
        <v>46025</v>
      </c>
      <c r="Y502" s="20">
        <v>45861</v>
      </c>
      <c r="Z502" s="48">
        <v>7</v>
      </c>
      <c r="AA502">
        <v>2025</v>
      </c>
      <c r="AB502" s="45">
        <v>10363800</v>
      </c>
      <c r="AC502" s="45">
        <v>7810400</v>
      </c>
      <c r="AI502" s="10"/>
      <c r="AK502" s="10"/>
    </row>
    <row r="503" spans="1:37">
      <c r="A503" t="s">
        <v>45</v>
      </c>
      <c r="B503" t="s">
        <v>46</v>
      </c>
      <c r="C503" t="s">
        <v>47</v>
      </c>
      <c r="D503" t="s">
        <v>341</v>
      </c>
      <c r="E503" t="s">
        <v>49</v>
      </c>
      <c r="F503" t="s">
        <v>50</v>
      </c>
      <c r="G503" t="s">
        <v>51</v>
      </c>
      <c r="H503" s="20" t="s">
        <v>52</v>
      </c>
      <c r="I503" t="s">
        <v>53</v>
      </c>
      <c r="J503" t="s">
        <v>54</v>
      </c>
      <c r="K503">
        <v>1</v>
      </c>
      <c r="L503" t="s">
        <v>55</v>
      </c>
      <c r="M503" t="s">
        <v>56</v>
      </c>
      <c r="N503" t="s">
        <v>57</v>
      </c>
      <c r="O503" s="21" t="s">
        <v>58</v>
      </c>
      <c r="P503" s="21" t="s">
        <v>59</v>
      </c>
      <c r="Q503" s="20" t="s">
        <v>60</v>
      </c>
      <c r="R503" s="21" t="s">
        <v>61</v>
      </c>
      <c r="S503" s="35">
        <v>13</v>
      </c>
      <c r="T503" s="22">
        <v>13</v>
      </c>
      <c r="U503" s="20" t="s">
        <v>62</v>
      </c>
      <c r="V503" s="20">
        <v>45845</v>
      </c>
      <c r="W503" s="21">
        <v>7</v>
      </c>
      <c r="X503" s="20">
        <v>45852</v>
      </c>
      <c r="Y503" s="20">
        <v>45848</v>
      </c>
      <c r="Z503" s="48">
        <v>7</v>
      </c>
      <c r="AA503">
        <v>2025</v>
      </c>
      <c r="AB503" s="45">
        <v>768568</v>
      </c>
      <c r="AC503" s="45">
        <v>768568</v>
      </c>
      <c r="AI503" s="10"/>
      <c r="AK503" s="10"/>
    </row>
    <row r="504" spans="1:37">
      <c r="A504" t="s">
        <v>45</v>
      </c>
      <c r="B504" t="s">
        <v>46</v>
      </c>
      <c r="C504" t="s">
        <v>47</v>
      </c>
      <c r="D504" t="s">
        <v>343</v>
      </c>
      <c r="E504" t="s">
        <v>49</v>
      </c>
      <c r="F504" t="s">
        <v>92</v>
      </c>
      <c r="G504" t="s">
        <v>51</v>
      </c>
      <c r="H504" s="20" t="s">
        <v>52</v>
      </c>
      <c r="I504" t="s">
        <v>53</v>
      </c>
      <c r="J504" t="s">
        <v>54</v>
      </c>
      <c r="K504">
        <v>1</v>
      </c>
      <c r="L504" t="s">
        <v>55</v>
      </c>
      <c r="M504" t="s">
        <v>56</v>
      </c>
      <c r="N504" t="s">
        <v>57</v>
      </c>
      <c r="O504" s="21" t="s">
        <v>58</v>
      </c>
      <c r="P504" s="21" t="s">
        <v>59</v>
      </c>
      <c r="Q504" s="20" t="s">
        <v>60</v>
      </c>
      <c r="R504" s="21" t="s">
        <v>61</v>
      </c>
      <c r="S504" s="35">
        <v>27</v>
      </c>
      <c r="T504" s="22">
        <v>27</v>
      </c>
      <c r="U504" s="20" t="s">
        <v>62</v>
      </c>
      <c r="V504" s="20">
        <v>45853</v>
      </c>
      <c r="W504" s="21">
        <v>7</v>
      </c>
      <c r="X504" s="20">
        <v>45861</v>
      </c>
      <c r="Y504" s="20">
        <v>45859</v>
      </c>
      <c r="Z504" s="48">
        <v>7</v>
      </c>
      <c r="AA504">
        <v>2025</v>
      </c>
      <c r="AB504" s="45">
        <v>1596257</v>
      </c>
      <c r="AC504" s="45">
        <v>1596257</v>
      </c>
      <c r="AI504" s="10"/>
      <c r="AK504" s="10"/>
    </row>
    <row r="505" spans="1:37">
      <c r="A505" t="s">
        <v>45</v>
      </c>
      <c r="B505" t="s">
        <v>46</v>
      </c>
      <c r="C505" t="s">
        <v>47</v>
      </c>
      <c r="D505" t="s">
        <v>343</v>
      </c>
      <c r="E505" t="s">
        <v>49</v>
      </c>
      <c r="F505" t="s">
        <v>50</v>
      </c>
      <c r="G505" t="s">
        <v>51</v>
      </c>
      <c r="H505" s="20" t="s">
        <v>52</v>
      </c>
      <c r="I505" t="s">
        <v>53</v>
      </c>
      <c r="J505" t="s">
        <v>54</v>
      </c>
      <c r="K505">
        <v>1</v>
      </c>
      <c r="L505" t="s">
        <v>55</v>
      </c>
      <c r="M505" t="s">
        <v>56</v>
      </c>
      <c r="N505" t="s">
        <v>57</v>
      </c>
      <c r="O505" s="21" t="s">
        <v>58</v>
      </c>
      <c r="P505" s="21" t="s">
        <v>59</v>
      </c>
      <c r="Q505" s="20" t="s">
        <v>64</v>
      </c>
      <c r="R505" s="21" t="s">
        <v>65</v>
      </c>
      <c r="S505" s="35">
        <v>8</v>
      </c>
      <c r="T505" s="22">
        <v>8</v>
      </c>
      <c r="U505" s="20" t="s">
        <v>62</v>
      </c>
      <c r="V505" s="20">
        <v>45853</v>
      </c>
      <c r="W505" s="21">
        <v>7</v>
      </c>
      <c r="X505" s="20">
        <v>45861</v>
      </c>
      <c r="Y505" s="20">
        <v>45859</v>
      </c>
      <c r="Z505" s="48">
        <v>7</v>
      </c>
      <c r="AA505">
        <v>2025</v>
      </c>
      <c r="AB505" s="45">
        <v>490368</v>
      </c>
      <c r="AC505" s="45">
        <v>490368</v>
      </c>
      <c r="AI505" s="10"/>
      <c r="AK505" s="10"/>
    </row>
    <row r="506" spans="1:37">
      <c r="A506" t="s">
        <v>45</v>
      </c>
      <c r="B506" t="s">
        <v>46</v>
      </c>
      <c r="C506" t="s">
        <v>47</v>
      </c>
      <c r="D506" t="s">
        <v>343</v>
      </c>
      <c r="E506" t="s">
        <v>49</v>
      </c>
      <c r="F506" t="s">
        <v>63</v>
      </c>
      <c r="G506" t="s">
        <v>51</v>
      </c>
      <c r="H506" s="20" t="s">
        <v>52</v>
      </c>
      <c r="I506" t="s">
        <v>53</v>
      </c>
      <c r="J506" t="s">
        <v>54</v>
      </c>
      <c r="K506">
        <v>1</v>
      </c>
      <c r="L506" t="s">
        <v>55</v>
      </c>
      <c r="M506" t="s">
        <v>56</v>
      </c>
      <c r="N506" t="s">
        <v>57</v>
      </c>
      <c r="O506" s="21" t="s">
        <v>58</v>
      </c>
      <c r="P506" s="21" t="s">
        <v>59</v>
      </c>
      <c r="Q506" s="20" t="s">
        <v>67</v>
      </c>
      <c r="R506" s="21" t="s">
        <v>68</v>
      </c>
      <c r="S506" s="35">
        <v>3</v>
      </c>
      <c r="T506" s="22">
        <v>3</v>
      </c>
      <c r="U506" s="20" t="s">
        <v>62</v>
      </c>
      <c r="V506" s="20">
        <v>45853</v>
      </c>
      <c r="W506" s="21">
        <v>7</v>
      </c>
      <c r="X506" s="20">
        <v>45861</v>
      </c>
      <c r="Y506" s="20">
        <v>45859</v>
      </c>
      <c r="Z506" s="48">
        <v>7</v>
      </c>
      <c r="AA506">
        <v>2025</v>
      </c>
      <c r="AB506" s="45">
        <v>249385</v>
      </c>
      <c r="AC506" s="45">
        <v>249385</v>
      </c>
      <c r="AI506" s="10"/>
      <c r="AK506" s="10"/>
    </row>
    <row r="507" spans="1:37">
      <c r="A507" t="s">
        <v>45</v>
      </c>
      <c r="B507" t="s">
        <v>46</v>
      </c>
      <c r="C507" t="s">
        <v>47</v>
      </c>
      <c r="D507" t="s">
        <v>343</v>
      </c>
      <c r="E507" t="s">
        <v>49</v>
      </c>
      <c r="F507" t="s">
        <v>66</v>
      </c>
      <c r="G507" t="s">
        <v>51</v>
      </c>
      <c r="H507" s="20" t="s">
        <v>52</v>
      </c>
      <c r="I507" t="s">
        <v>53</v>
      </c>
      <c r="J507" t="s">
        <v>54</v>
      </c>
      <c r="K507">
        <v>1</v>
      </c>
      <c r="L507" t="s">
        <v>55</v>
      </c>
      <c r="M507" t="s">
        <v>56</v>
      </c>
      <c r="N507" t="s">
        <v>57</v>
      </c>
      <c r="O507" s="21" t="s">
        <v>58</v>
      </c>
      <c r="P507" s="21" t="s">
        <v>59</v>
      </c>
      <c r="Q507" s="20" t="s">
        <v>73</v>
      </c>
      <c r="R507" s="21" t="s">
        <v>74</v>
      </c>
      <c r="S507" s="35">
        <v>8</v>
      </c>
      <c r="T507" s="22">
        <v>8</v>
      </c>
      <c r="U507" s="20" t="s">
        <v>62</v>
      </c>
      <c r="V507" s="20">
        <v>45853</v>
      </c>
      <c r="W507" s="21">
        <v>7</v>
      </c>
      <c r="X507" s="20">
        <v>45861</v>
      </c>
      <c r="Y507" s="20">
        <v>45859</v>
      </c>
      <c r="Z507" s="48">
        <v>7</v>
      </c>
      <c r="AA507">
        <v>2025</v>
      </c>
      <c r="AB507" s="45">
        <v>1132600</v>
      </c>
      <c r="AC507" s="45">
        <v>1132600</v>
      </c>
      <c r="AI507" s="10"/>
      <c r="AK507" s="10"/>
    </row>
    <row r="508" spans="1:37">
      <c r="A508" t="s">
        <v>45</v>
      </c>
      <c r="B508" t="s">
        <v>46</v>
      </c>
      <c r="C508" t="s">
        <v>47</v>
      </c>
      <c r="D508" t="s">
        <v>344</v>
      </c>
      <c r="E508" t="s">
        <v>96</v>
      </c>
      <c r="F508" t="s">
        <v>77</v>
      </c>
      <c r="G508" t="s">
        <v>51</v>
      </c>
      <c r="H508" s="20" t="s">
        <v>52</v>
      </c>
      <c r="I508" t="s">
        <v>53</v>
      </c>
      <c r="J508" t="s">
        <v>54</v>
      </c>
      <c r="K508">
        <v>1</v>
      </c>
      <c r="L508" t="s">
        <v>55</v>
      </c>
      <c r="M508" t="s">
        <v>97</v>
      </c>
      <c r="N508" t="s">
        <v>98</v>
      </c>
      <c r="O508" s="21" t="s">
        <v>99</v>
      </c>
      <c r="P508" s="21" t="s">
        <v>100</v>
      </c>
      <c r="Q508" s="20" t="s">
        <v>101</v>
      </c>
      <c r="R508" s="21" t="s">
        <v>102</v>
      </c>
      <c r="S508" s="35">
        <v>3</v>
      </c>
      <c r="T508" s="22">
        <v>3</v>
      </c>
      <c r="U508" s="20" t="s">
        <v>103</v>
      </c>
      <c r="V508" s="20">
        <v>45846</v>
      </c>
      <c r="W508" s="21">
        <v>7</v>
      </c>
      <c r="X508" s="20">
        <v>45853</v>
      </c>
      <c r="Y508" s="20">
        <v>45848</v>
      </c>
      <c r="Z508" s="48">
        <v>7</v>
      </c>
      <c r="AA508">
        <v>2025</v>
      </c>
      <c r="AB508" s="45">
        <v>972000</v>
      </c>
      <c r="AC508" s="45">
        <v>972000</v>
      </c>
      <c r="AI508" s="10"/>
      <c r="AK508" s="10"/>
    </row>
    <row r="509" spans="1:37">
      <c r="A509" t="s">
        <v>45</v>
      </c>
      <c r="B509" t="s">
        <v>46</v>
      </c>
      <c r="C509" t="s">
        <v>47</v>
      </c>
      <c r="D509" t="s">
        <v>345</v>
      </c>
      <c r="E509" t="s">
        <v>76</v>
      </c>
      <c r="F509" t="s">
        <v>77</v>
      </c>
      <c r="G509" t="s">
        <v>78</v>
      </c>
      <c r="H509" s="20" t="s">
        <v>52</v>
      </c>
      <c r="I509" t="s">
        <v>53</v>
      </c>
      <c r="J509" t="s">
        <v>117</v>
      </c>
      <c r="K509">
        <v>1</v>
      </c>
      <c r="L509" t="s">
        <v>81</v>
      </c>
      <c r="M509" t="s">
        <v>56</v>
      </c>
      <c r="N509" t="s">
        <v>57</v>
      </c>
      <c r="O509" s="21" t="s">
        <v>58</v>
      </c>
      <c r="P509" s="21" t="s">
        <v>59</v>
      </c>
      <c r="Q509" s="20" t="s">
        <v>87</v>
      </c>
      <c r="R509" s="21" t="s">
        <v>88</v>
      </c>
      <c r="S509" s="35">
        <v>11040</v>
      </c>
      <c r="T509" s="22">
        <v>11040</v>
      </c>
      <c r="U509" s="20" t="s">
        <v>85</v>
      </c>
      <c r="V509" s="20">
        <v>45853</v>
      </c>
      <c r="W509" s="21">
        <v>7</v>
      </c>
      <c r="X509" s="20">
        <v>45989</v>
      </c>
      <c r="Y509" s="20">
        <v>45861</v>
      </c>
      <c r="Z509" s="48">
        <v>7</v>
      </c>
      <c r="AA509">
        <v>2025</v>
      </c>
      <c r="AB509" s="45">
        <v>3643200</v>
      </c>
      <c r="AC509" s="45">
        <v>3643200</v>
      </c>
      <c r="AI509" s="10"/>
      <c r="AK509" s="10"/>
    </row>
    <row r="510" spans="1:37">
      <c r="A510" t="s">
        <v>45</v>
      </c>
      <c r="B510" t="s">
        <v>46</v>
      </c>
      <c r="C510" t="s">
        <v>47</v>
      </c>
      <c r="D510" t="s">
        <v>344</v>
      </c>
      <c r="E510" t="s">
        <v>96</v>
      </c>
      <c r="F510" t="s">
        <v>104</v>
      </c>
      <c r="G510" t="s">
        <v>51</v>
      </c>
      <c r="H510" s="20" t="s">
        <v>52</v>
      </c>
      <c r="I510" t="s">
        <v>53</v>
      </c>
      <c r="J510" t="s">
        <v>54</v>
      </c>
      <c r="K510">
        <v>1</v>
      </c>
      <c r="L510" t="s">
        <v>55</v>
      </c>
      <c r="M510" t="s">
        <v>97</v>
      </c>
      <c r="N510" t="s">
        <v>98</v>
      </c>
      <c r="O510" s="21" t="s">
        <v>99</v>
      </c>
      <c r="P510" s="21" t="s">
        <v>100</v>
      </c>
      <c r="Q510" s="20" t="s">
        <v>101</v>
      </c>
      <c r="R510" s="21" t="s">
        <v>102</v>
      </c>
      <c r="S510" s="35">
        <v>1</v>
      </c>
      <c r="T510" s="22">
        <v>0</v>
      </c>
      <c r="U510" s="20" t="s">
        <v>103</v>
      </c>
      <c r="V510" s="20">
        <v>45846</v>
      </c>
      <c r="W510" s="21">
        <v>7</v>
      </c>
      <c r="X510" s="20">
        <v>45853</v>
      </c>
      <c r="Z510" s="48">
        <v>7</v>
      </c>
      <c r="AA510">
        <v>2025</v>
      </c>
      <c r="AB510" s="45">
        <v>0</v>
      </c>
      <c r="AC510" s="45">
        <v>0</v>
      </c>
      <c r="AI510" s="10"/>
      <c r="AK510" s="10"/>
    </row>
    <row r="511" spans="1:37">
      <c r="A511" t="s">
        <v>45</v>
      </c>
      <c r="B511" t="s">
        <v>46</v>
      </c>
      <c r="C511" t="s">
        <v>47</v>
      </c>
      <c r="D511" t="s">
        <v>344</v>
      </c>
      <c r="E511" t="s">
        <v>96</v>
      </c>
      <c r="F511" t="s">
        <v>105</v>
      </c>
      <c r="G511" t="s">
        <v>51</v>
      </c>
      <c r="H511" s="20" t="s">
        <v>52</v>
      </c>
      <c r="I511" t="s">
        <v>53</v>
      </c>
      <c r="J511" t="s">
        <v>54</v>
      </c>
      <c r="K511">
        <v>1</v>
      </c>
      <c r="L511" t="s">
        <v>55</v>
      </c>
      <c r="M511" t="s">
        <v>97</v>
      </c>
      <c r="N511" t="s">
        <v>98</v>
      </c>
      <c r="O511" s="21" t="s">
        <v>99</v>
      </c>
      <c r="P511" s="21" t="s">
        <v>100</v>
      </c>
      <c r="Q511" s="20" t="s">
        <v>101</v>
      </c>
      <c r="R511" s="21" t="s">
        <v>102</v>
      </c>
      <c r="S511" s="35">
        <v>1</v>
      </c>
      <c r="T511" s="22">
        <v>0</v>
      </c>
      <c r="U511" s="20" t="s">
        <v>103</v>
      </c>
      <c r="V511" s="20">
        <v>45846</v>
      </c>
      <c r="W511" s="21">
        <v>7</v>
      </c>
      <c r="X511" s="20">
        <v>45853</v>
      </c>
      <c r="Z511" s="48">
        <v>7</v>
      </c>
      <c r="AA511">
        <v>2025</v>
      </c>
      <c r="AB511" s="45">
        <v>0</v>
      </c>
      <c r="AC511" s="45">
        <v>0</v>
      </c>
      <c r="AI511" s="10"/>
      <c r="AK511" s="10"/>
    </row>
    <row r="512" spans="1:37">
      <c r="A512" t="s">
        <v>45</v>
      </c>
      <c r="B512" t="s">
        <v>46</v>
      </c>
      <c r="C512" t="s">
        <v>47</v>
      </c>
      <c r="D512" t="s">
        <v>344</v>
      </c>
      <c r="E512" t="s">
        <v>96</v>
      </c>
      <c r="F512" t="s">
        <v>106</v>
      </c>
      <c r="G512" t="s">
        <v>51</v>
      </c>
      <c r="H512" s="20" t="s">
        <v>52</v>
      </c>
      <c r="I512" t="s">
        <v>53</v>
      </c>
      <c r="J512" t="s">
        <v>54</v>
      </c>
      <c r="K512">
        <v>1</v>
      </c>
      <c r="L512" t="s">
        <v>55</v>
      </c>
      <c r="M512" t="s">
        <v>97</v>
      </c>
      <c r="N512" t="s">
        <v>98</v>
      </c>
      <c r="O512" s="21" t="s">
        <v>99</v>
      </c>
      <c r="P512" s="21" t="s">
        <v>100</v>
      </c>
      <c r="Q512" s="20" t="s">
        <v>101</v>
      </c>
      <c r="R512" s="21" t="s">
        <v>102</v>
      </c>
      <c r="S512" s="35">
        <v>1</v>
      </c>
      <c r="T512" s="22">
        <v>0</v>
      </c>
      <c r="U512" s="20" t="s">
        <v>103</v>
      </c>
      <c r="V512" s="20">
        <v>45846</v>
      </c>
      <c r="W512" s="21">
        <v>7</v>
      </c>
      <c r="X512" s="20">
        <v>45853</v>
      </c>
      <c r="Z512" s="48">
        <v>7</v>
      </c>
      <c r="AA512">
        <v>2025</v>
      </c>
      <c r="AB512" s="45">
        <v>0</v>
      </c>
      <c r="AC512" s="45">
        <v>0</v>
      </c>
      <c r="AI512" s="10"/>
      <c r="AK512" s="10"/>
    </row>
    <row r="513" spans="1:37">
      <c r="A513" t="s">
        <v>45</v>
      </c>
      <c r="B513" t="s">
        <v>46</v>
      </c>
      <c r="C513" t="s">
        <v>47</v>
      </c>
      <c r="D513" t="s">
        <v>343</v>
      </c>
      <c r="E513" t="s">
        <v>49</v>
      </c>
      <c r="F513" t="s">
        <v>69</v>
      </c>
      <c r="G513" t="s">
        <v>51</v>
      </c>
      <c r="H513" s="20" t="s">
        <v>52</v>
      </c>
      <c r="I513" t="s">
        <v>53</v>
      </c>
      <c r="J513" t="s">
        <v>54</v>
      </c>
      <c r="K513">
        <v>1</v>
      </c>
      <c r="L513" t="s">
        <v>55</v>
      </c>
      <c r="M513" t="s">
        <v>56</v>
      </c>
      <c r="N513" t="s">
        <v>57</v>
      </c>
      <c r="O513" s="21" t="s">
        <v>58</v>
      </c>
      <c r="P513" s="21" t="s">
        <v>59</v>
      </c>
      <c r="Q513" s="20" t="s">
        <v>125</v>
      </c>
      <c r="R513" s="21" t="s">
        <v>126</v>
      </c>
      <c r="S513" s="35">
        <v>1</v>
      </c>
      <c r="T513" s="22">
        <v>1</v>
      </c>
      <c r="U513" s="20" t="s">
        <v>62</v>
      </c>
      <c r="V513" s="20">
        <v>45853</v>
      </c>
      <c r="W513" s="21">
        <v>7</v>
      </c>
      <c r="X513" s="20">
        <v>45861</v>
      </c>
      <c r="Y513" s="20">
        <v>45859</v>
      </c>
      <c r="Z513" s="48">
        <v>7</v>
      </c>
      <c r="AA513">
        <v>2025</v>
      </c>
      <c r="AB513" s="45">
        <v>111600</v>
      </c>
      <c r="AC513" s="45">
        <v>111600</v>
      </c>
      <c r="AI513" s="10"/>
      <c r="AK513" s="10"/>
    </row>
    <row r="514" spans="1:37">
      <c r="A514" t="s">
        <v>45</v>
      </c>
      <c r="B514" t="s">
        <v>46</v>
      </c>
      <c r="C514" t="s">
        <v>47</v>
      </c>
      <c r="D514" t="s">
        <v>346</v>
      </c>
      <c r="E514" t="s">
        <v>76</v>
      </c>
      <c r="F514" t="s">
        <v>77</v>
      </c>
      <c r="G514" t="s">
        <v>78</v>
      </c>
      <c r="H514" s="20" t="s">
        <v>52</v>
      </c>
      <c r="I514" t="s">
        <v>53</v>
      </c>
      <c r="J514" t="s">
        <v>117</v>
      </c>
      <c r="K514">
        <v>1</v>
      </c>
      <c r="L514" t="s">
        <v>81</v>
      </c>
      <c r="M514" t="s">
        <v>56</v>
      </c>
      <c r="N514" t="s">
        <v>57</v>
      </c>
      <c r="O514" s="21" t="s">
        <v>82</v>
      </c>
      <c r="P514" s="21" t="s">
        <v>59</v>
      </c>
      <c r="Q514" s="20" t="s">
        <v>212</v>
      </c>
      <c r="R514" s="21" t="s">
        <v>213</v>
      </c>
      <c r="S514" s="35">
        <v>1900</v>
      </c>
      <c r="T514" s="22">
        <v>1900</v>
      </c>
      <c r="U514" s="20" t="s">
        <v>85</v>
      </c>
      <c r="V514" s="20">
        <v>45839</v>
      </c>
      <c r="W514" s="21">
        <v>7</v>
      </c>
      <c r="X514" s="20">
        <v>45933</v>
      </c>
      <c r="Y514" s="20">
        <v>45840</v>
      </c>
      <c r="Z514" s="48">
        <v>7</v>
      </c>
      <c r="AA514">
        <v>2025</v>
      </c>
      <c r="AB514" s="45">
        <v>929100</v>
      </c>
      <c r="AC514" s="45">
        <v>929100</v>
      </c>
      <c r="AI514" s="10"/>
      <c r="AK514" s="10"/>
    </row>
    <row r="515" spans="1:37">
      <c r="A515" t="s">
        <v>45</v>
      </c>
      <c r="B515" t="s">
        <v>46</v>
      </c>
      <c r="C515" t="s">
        <v>47</v>
      </c>
      <c r="D515" t="s">
        <v>347</v>
      </c>
      <c r="E515" t="s">
        <v>96</v>
      </c>
      <c r="F515" t="s">
        <v>105</v>
      </c>
      <c r="G515" t="s">
        <v>51</v>
      </c>
      <c r="H515" s="20" t="s">
        <v>52</v>
      </c>
      <c r="I515" t="s">
        <v>53</v>
      </c>
      <c r="J515" t="s">
        <v>54</v>
      </c>
      <c r="K515">
        <v>1</v>
      </c>
      <c r="L515" t="s">
        <v>55</v>
      </c>
      <c r="M515" t="s">
        <v>97</v>
      </c>
      <c r="N515" t="s">
        <v>98</v>
      </c>
      <c r="O515" s="21" t="s">
        <v>99</v>
      </c>
      <c r="P515" s="21" t="s">
        <v>100</v>
      </c>
      <c r="Q515" s="20" t="s">
        <v>101</v>
      </c>
      <c r="R515" s="21" t="s">
        <v>102</v>
      </c>
      <c r="S515" s="35">
        <v>2</v>
      </c>
      <c r="T515" s="22">
        <v>0</v>
      </c>
      <c r="U515" s="20" t="s">
        <v>103</v>
      </c>
      <c r="V515" s="20">
        <v>45852</v>
      </c>
      <c r="W515" s="21">
        <v>7</v>
      </c>
      <c r="X515" s="20">
        <v>45860</v>
      </c>
      <c r="Z515" s="48">
        <v>7</v>
      </c>
      <c r="AA515">
        <v>2025</v>
      </c>
      <c r="AB515" s="45">
        <v>0</v>
      </c>
      <c r="AC515" s="45">
        <v>0</v>
      </c>
      <c r="AI515" s="10"/>
      <c r="AK515" s="10"/>
    </row>
    <row r="516" spans="1:37">
      <c r="A516" t="s">
        <v>45</v>
      </c>
      <c r="B516" t="s">
        <v>46</v>
      </c>
      <c r="C516" t="s">
        <v>47</v>
      </c>
      <c r="D516" t="s">
        <v>348</v>
      </c>
      <c r="E516" t="s">
        <v>96</v>
      </c>
      <c r="F516" t="s">
        <v>77</v>
      </c>
      <c r="G516" t="s">
        <v>51</v>
      </c>
      <c r="H516" s="20" t="s">
        <v>52</v>
      </c>
      <c r="I516" t="s">
        <v>53</v>
      </c>
      <c r="J516" t="s">
        <v>54</v>
      </c>
      <c r="K516">
        <v>1</v>
      </c>
      <c r="L516" t="s">
        <v>55</v>
      </c>
      <c r="M516" t="s">
        <v>97</v>
      </c>
      <c r="N516" t="s">
        <v>98</v>
      </c>
      <c r="O516" s="21" t="s">
        <v>99</v>
      </c>
      <c r="P516" s="21" t="s">
        <v>100</v>
      </c>
      <c r="Q516" s="20" t="s">
        <v>101</v>
      </c>
      <c r="R516" s="21" t="s">
        <v>102</v>
      </c>
      <c r="S516" s="35">
        <v>3</v>
      </c>
      <c r="T516" s="22">
        <v>3</v>
      </c>
      <c r="U516" s="20" t="s">
        <v>103</v>
      </c>
      <c r="V516" s="20">
        <v>45852</v>
      </c>
      <c r="W516" s="21">
        <v>7</v>
      </c>
      <c r="X516" s="20">
        <v>45860</v>
      </c>
      <c r="Y516" s="20">
        <v>45860</v>
      </c>
      <c r="Z516" s="48">
        <v>7</v>
      </c>
      <c r="AA516">
        <v>2025</v>
      </c>
      <c r="AB516" s="45">
        <v>972000</v>
      </c>
      <c r="AC516" s="45">
        <v>972000</v>
      </c>
      <c r="AI516" s="10"/>
      <c r="AK516" s="10"/>
    </row>
    <row r="517" spans="1:37">
      <c r="A517" t="s">
        <v>45</v>
      </c>
      <c r="B517" t="s">
        <v>46</v>
      </c>
      <c r="C517" t="s">
        <v>47</v>
      </c>
      <c r="D517" t="s">
        <v>348</v>
      </c>
      <c r="E517" t="s">
        <v>96</v>
      </c>
      <c r="F517" t="s">
        <v>104</v>
      </c>
      <c r="G517" t="s">
        <v>51</v>
      </c>
      <c r="H517" s="20" t="s">
        <v>52</v>
      </c>
      <c r="I517" t="s">
        <v>53</v>
      </c>
      <c r="J517" t="s">
        <v>54</v>
      </c>
      <c r="K517">
        <v>1</v>
      </c>
      <c r="L517" t="s">
        <v>55</v>
      </c>
      <c r="M517" t="s">
        <v>97</v>
      </c>
      <c r="N517" t="s">
        <v>98</v>
      </c>
      <c r="O517" s="21" t="s">
        <v>99</v>
      </c>
      <c r="P517" s="21" t="s">
        <v>100</v>
      </c>
      <c r="Q517" s="20" t="s">
        <v>101</v>
      </c>
      <c r="R517" s="21" t="s">
        <v>102</v>
      </c>
      <c r="S517" s="35">
        <v>1</v>
      </c>
      <c r="T517" s="22">
        <v>0</v>
      </c>
      <c r="U517" s="20" t="s">
        <v>103</v>
      </c>
      <c r="V517" s="20">
        <v>45852</v>
      </c>
      <c r="W517" s="21">
        <v>7</v>
      </c>
      <c r="X517" s="20">
        <v>45860</v>
      </c>
      <c r="Z517" s="48">
        <v>7</v>
      </c>
      <c r="AA517">
        <v>2025</v>
      </c>
      <c r="AB517" s="45">
        <v>0</v>
      </c>
      <c r="AC517" s="45">
        <v>0</v>
      </c>
      <c r="AI517" s="10"/>
      <c r="AK517" s="10"/>
    </row>
    <row r="518" spans="1:37">
      <c r="A518" t="s">
        <v>45</v>
      </c>
      <c r="B518" t="s">
        <v>46</v>
      </c>
      <c r="C518" t="s">
        <v>47</v>
      </c>
      <c r="D518" t="s">
        <v>348</v>
      </c>
      <c r="E518" t="s">
        <v>96</v>
      </c>
      <c r="F518" t="s">
        <v>105</v>
      </c>
      <c r="G518" t="s">
        <v>51</v>
      </c>
      <c r="H518" s="20" t="s">
        <v>52</v>
      </c>
      <c r="I518" t="s">
        <v>53</v>
      </c>
      <c r="J518" t="s">
        <v>54</v>
      </c>
      <c r="K518">
        <v>1</v>
      </c>
      <c r="L518" t="s">
        <v>55</v>
      </c>
      <c r="M518" t="s">
        <v>97</v>
      </c>
      <c r="N518" t="s">
        <v>98</v>
      </c>
      <c r="O518" s="21" t="s">
        <v>99</v>
      </c>
      <c r="P518" s="21" t="s">
        <v>100</v>
      </c>
      <c r="Q518" s="20" t="s">
        <v>101</v>
      </c>
      <c r="R518" s="21" t="s">
        <v>102</v>
      </c>
      <c r="S518" s="35">
        <v>1</v>
      </c>
      <c r="T518" s="22">
        <v>0</v>
      </c>
      <c r="U518" s="20" t="s">
        <v>103</v>
      </c>
      <c r="V518" s="20">
        <v>45852</v>
      </c>
      <c r="W518" s="21">
        <v>7</v>
      </c>
      <c r="X518" s="20">
        <v>45860</v>
      </c>
      <c r="Z518" s="48">
        <v>7</v>
      </c>
      <c r="AA518">
        <v>2025</v>
      </c>
      <c r="AB518" s="45">
        <v>0</v>
      </c>
      <c r="AC518" s="45">
        <v>0</v>
      </c>
      <c r="AI518" s="10"/>
      <c r="AK518" s="10"/>
    </row>
    <row r="519" spans="1:37">
      <c r="A519" t="s">
        <v>45</v>
      </c>
      <c r="B519" t="s">
        <v>46</v>
      </c>
      <c r="C519" t="s">
        <v>47</v>
      </c>
      <c r="D519" t="s">
        <v>348</v>
      </c>
      <c r="E519" t="s">
        <v>96</v>
      </c>
      <c r="F519" t="s">
        <v>106</v>
      </c>
      <c r="G519" t="s">
        <v>51</v>
      </c>
      <c r="H519" s="20" t="s">
        <v>52</v>
      </c>
      <c r="I519" t="s">
        <v>53</v>
      </c>
      <c r="J519" t="s">
        <v>54</v>
      </c>
      <c r="K519">
        <v>1</v>
      </c>
      <c r="L519" t="s">
        <v>55</v>
      </c>
      <c r="M519" t="s">
        <v>97</v>
      </c>
      <c r="N519" t="s">
        <v>98</v>
      </c>
      <c r="O519" s="21" t="s">
        <v>99</v>
      </c>
      <c r="P519" s="21" t="s">
        <v>100</v>
      </c>
      <c r="Q519" s="20" t="s">
        <v>101</v>
      </c>
      <c r="R519" s="21" t="s">
        <v>102</v>
      </c>
      <c r="S519" s="35">
        <v>1</v>
      </c>
      <c r="T519" s="22">
        <v>0</v>
      </c>
      <c r="U519" s="20" t="s">
        <v>103</v>
      </c>
      <c r="V519" s="20">
        <v>45852</v>
      </c>
      <c r="W519" s="21">
        <v>7</v>
      </c>
      <c r="X519" s="20">
        <v>45860</v>
      </c>
      <c r="Z519" s="48">
        <v>7</v>
      </c>
      <c r="AA519">
        <v>2025</v>
      </c>
      <c r="AB519" s="45">
        <v>0</v>
      </c>
      <c r="AC519" s="45">
        <v>0</v>
      </c>
      <c r="AI519" s="10"/>
      <c r="AK519" s="10"/>
    </row>
    <row r="520" spans="1:37">
      <c r="A520" t="s">
        <v>45</v>
      </c>
      <c r="B520" t="s">
        <v>46</v>
      </c>
      <c r="C520" t="s">
        <v>47</v>
      </c>
      <c r="D520" t="s">
        <v>349</v>
      </c>
      <c r="E520" t="s">
        <v>76</v>
      </c>
      <c r="F520" t="s">
        <v>77</v>
      </c>
      <c r="G520" t="s">
        <v>78</v>
      </c>
      <c r="H520" s="20" t="s">
        <v>52</v>
      </c>
      <c r="I520" t="s">
        <v>53</v>
      </c>
      <c r="J520" t="s">
        <v>317</v>
      </c>
      <c r="K520">
        <v>1</v>
      </c>
      <c r="L520" t="s">
        <v>81</v>
      </c>
      <c r="M520" t="s">
        <v>56</v>
      </c>
      <c r="N520" t="s">
        <v>57</v>
      </c>
      <c r="O520" s="21" t="s">
        <v>82</v>
      </c>
      <c r="P520" s="21" t="s">
        <v>59</v>
      </c>
      <c r="Q520" s="20" t="s">
        <v>118</v>
      </c>
      <c r="R520" s="21" t="s">
        <v>119</v>
      </c>
      <c r="S520" s="35">
        <v>14</v>
      </c>
      <c r="T520" s="22">
        <v>14</v>
      </c>
      <c r="U520" s="20" t="s">
        <v>85</v>
      </c>
      <c r="V520" s="20">
        <v>45841</v>
      </c>
      <c r="W520" s="21">
        <v>7</v>
      </c>
      <c r="X520" s="20">
        <v>45842</v>
      </c>
      <c r="Y520" s="20">
        <v>45853</v>
      </c>
      <c r="Z520" s="48">
        <v>7</v>
      </c>
      <c r="AA520">
        <v>2025</v>
      </c>
      <c r="AB520" s="45">
        <v>1235220</v>
      </c>
      <c r="AC520" s="45">
        <v>1235220</v>
      </c>
      <c r="AI520" s="10"/>
      <c r="AK520" s="10"/>
    </row>
    <row r="521" spans="1:37">
      <c r="A521" t="s">
        <v>45</v>
      </c>
      <c r="B521" t="s">
        <v>46</v>
      </c>
      <c r="C521" t="s">
        <v>47</v>
      </c>
      <c r="D521" t="s">
        <v>343</v>
      </c>
      <c r="E521" t="s">
        <v>49</v>
      </c>
      <c r="F521" t="s">
        <v>77</v>
      </c>
      <c r="G521" t="s">
        <v>51</v>
      </c>
      <c r="H521" s="20" t="s">
        <v>79</v>
      </c>
      <c r="I521" t="s">
        <v>53</v>
      </c>
      <c r="J521" t="s">
        <v>54</v>
      </c>
      <c r="K521">
        <v>1</v>
      </c>
      <c r="L521" t="s">
        <v>55</v>
      </c>
      <c r="M521" t="s">
        <v>56</v>
      </c>
      <c r="N521" t="s">
        <v>57</v>
      </c>
      <c r="O521" s="21" t="s">
        <v>58</v>
      </c>
      <c r="P521" s="21" t="s">
        <v>59</v>
      </c>
      <c r="Q521" s="20" t="s">
        <v>108</v>
      </c>
      <c r="R521" s="21" t="s">
        <v>109</v>
      </c>
      <c r="S521" s="35">
        <v>5</v>
      </c>
      <c r="T521" s="22">
        <v>0</v>
      </c>
      <c r="U521" s="20" t="s">
        <v>110</v>
      </c>
      <c r="V521" s="20">
        <v>45853</v>
      </c>
      <c r="W521" s="21">
        <v>7</v>
      </c>
      <c r="X521" s="20">
        <v>45861</v>
      </c>
      <c r="Z521" s="48">
        <v>7</v>
      </c>
      <c r="AA521">
        <v>2025</v>
      </c>
      <c r="AB521" s="45">
        <v>575260</v>
      </c>
      <c r="AC521" s="45">
        <v>0</v>
      </c>
      <c r="AI521" s="10"/>
      <c r="AK521" s="10"/>
    </row>
    <row r="522" spans="1:37">
      <c r="A522" t="s">
        <v>45</v>
      </c>
      <c r="B522" t="s">
        <v>46</v>
      </c>
      <c r="C522" t="s">
        <v>47</v>
      </c>
      <c r="D522" t="s">
        <v>343</v>
      </c>
      <c r="E522" t="s">
        <v>49</v>
      </c>
      <c r="F522" t="s">
        <v>111</v>
      </c>
      <c r="G522" t="s">
        <v>51</v>
      </c>
      <c r="H522" s="20" t="s">
        <v>52</v>
      </c>
      <c r="I522" t="s">
        <v>53</v>
      </c>
      <c r="J522" t="s">
        <v>54</v>
      </c>
      <c r="K522">
        <v>1</v>
      </c>
      <c r="L522" t="s">
        <v>55</v>
      </c>
      <c r="M522" t="s">
        <v>56</v>
      </c>
      <c r="N522" t="s">
        <v>57</v>
      </c>
      <c r="O522" s="21" t="s">
        <v>58</v>
      </c>
      <c r="P522" s="21" t="s">
        <v>59</v>
      </c>
      <c r="Q522" s="20" t="s">
        <v>87</v>
      </c>
      <c r="R522" s="21" t="s">
        <v>88</v>
      </c>
      <c r="S522" s="35">
        <v>21</v>
      </c>
      <c r="T522" s="22">
        <v>21</v>
      </c>
      <c r="U522" s="20" t="s">
        <v>62</v>
      </c>
      <c r="V522" s="20">
        <v>45853</v>
      </c>
      <c r="W522" s="21">
        <v>7</v>
      </c>
      <c r="X522" s="20">
        <v>45861</v>
      </c>
      <c r="Y522" s="20">
        <v>45859</v>
      </c>
      <c r="Z522" s="48">
        <v>7</v>
      </c>
      <c r="AA522">
        <v>2025</v>
      </c>
      <c r="AB522" s="45">
        <v>1752710</v>
      </c>
      <c r="AC522" s="45">
        <v>1752710</v>
      </c>
      <c r="AI522" s="10"/>
      <c r="AK522" s="10"/>
    </row>
    <row r="523" spans="1:37">
      <c r="A523" t="s">
        <v>45</v>
      </c>
      <c r="B523" t="s">
        <v>46</v>
      </c>
      <c r="C523" t="s">
        <v>47</v>
      </c>
      <c r="D523" t="s">
        <v>343</v>
      </c>
      <c r="E523" t="s">
        <v>49</v>
      </c>
      <c r="F523" t="s">
        <v>86</v>
      </c>
      <c r="G523" t="s">
        <v>51</v>
      </c>
      <c r="H523" s="20" t="s">
        <v>52</v>
      </c>
      <c r="I523" t="s">
        <v>53</v>
      </c>
      <c r="J523" t="s">
        <v>54</v>
      </c>
      <c r="K523">
        <v>1</v>
      </c>
      <c r="L523" t="s">
        <v>55</v>
      </c>
      <c r="M523" t="s">
        <v>56</v>
      </c>
      <c r="N523" t="s">
        <v>57</v>
      </c>
      <c r="O523" s="21" t="s">
        <v>58</v>
      </c>
      <c r="P523" s="21" t="s">
        <v>59</v>
      </c>
      <c r="Q523" s="20" t="s">
        <v>90</v>
      </c>
      <c r="R523" s="21" t="s">
        <v>91</v>
      </c>
      <c r="S523" s="35">
        <v>22</v>
      </c>
      <c r="T523" s="22">
        <v>22</v>
      </c>
      <c r="U523" s="20" t="s">
        <v>62</v>
      </c>
      <c r="V523" s="20">
        <v>45853</v>
      </c>
      <c r="W523" s="21">
        <v>7</v>
      </c>
      <c r="X523" s="20">
        <v>45861</v>
      </c>
      <c r="Y523" s="20">
        <v>45859</v>
      </c>
      <c r="Z523" s="48">
        <v>7</v>
      </c>
      <c r="AA523">
        <v>2025</v>
      </c>
      <c r="AB523" s="45">
        <v>1452718</v>
      </c>
      <c r="AC523" s="45">
        <v>1452718</v>
      </c>
      <c r="AI523" s="10"/>
      <c r="AK523" s="10"/>
    </row>
    <row r="524" spans="1:37">
      <c r="A524" t="s">
        <v>45</v>
      </c>
      <c r="B524" t="s">
        <v>46</v>
      </c>
      <c r="C524" t="s">
        <v>47</v>
      </c>
      <c r="D524" t="s">
        <v>343</v>
      </c>
      <c r="E524" t="s">
        <v>49</v>
      </c>
      <c r="F524" t="s">
        <v>89</v>
      </c>
      <c r="G524" t="s">
        <v>51</v>
      </c>
      <c r="H524" s="20" t="s">
        <v>52</v>
      </c>
      <c r="I524" t="s">
        <v>53</v>
      </c>
      <c r="J524" t="s">
        <v>54</v>
      </c>
      <c r="K524">
        <v>1</v>
      </c>
      <c r="L524" t="s">
        <v>55</v>
      </c>
      <c r="M524" t="s">
        <v>56</v>
      </c>
      <c r="N524" t="s">
        <v>57</v>
      </c>
      <c r="O524" s="21" t="s">
        <v>58</v>
      </c>
      <c r="P524" s="21" t="s">
        <v>59</v>
      </c>
      <c r="Q524" s="20" t="s">
        <v>93</v>
      </c>
      <c r="R524" s="21" t="s">
        <v>94</v>
      </c>
      <c r="S524" s="35">
        <v>5</v>
      </c>
      <c r="T524" s="22">
        <v>5</v>
      </c>
      <c r="U524" s="20" t="s">
        <v>62</v>
      </c>
      <c r="V524" s="20">
        <v>45853</v>
      </c>
      <c r="W524" s="21">
        <v>7</v>
      </c>
      <c r="X524" s="20">
        <v>45861</v>
      </c>
      <c r="Y524" s="20">
        <v>45859</v>
      </c>
      <c r="Z524" s="48">
        <v>7</v>
      </c>
      <c r="AA524">
        <v>2025</v>
      </c>
      <c r="AB524" s="45">
        <v>428640</v>
      </c>
      <c r="AC524" s="45">
        <v>428640</v>
      </c>
      <c r="AI524" s="10"/>
      <c r="AK524" s="10"/>
    </row>
    <row r="525" spans="1:37">
      <c r="A525" t="s">
        <v>45</v>
      </c>
      <c r="B525" t="s">
        <v>46</v>
      </c>
      <c r="C525" t="s">
        <v>47</v>
      </c>
      <c r="D525" t="s">
        <v>350</v>
      </c>
      <c r="E525" t="s">
        <v>76</v>
      </c>
      <c r="F525" t="s">
        <v>111</v>
      </c>
      <c r="G525" t="s">
        <v>78</v>
      </c>
      <c r="H525" s="20" t="s">
        <v>79</v>
      </c>
      <c r="I525" t="s">
        <v>53</v>
      </c>
      <c r="J525" t="s">
        <v>135</v>
      </c>
      <c r="K525">
        <v>1</v>
      </c>
      <c r="L525" t="s">
        <v>81</v>
      </c>
      <c r="M525" t="s">
        <v>310</v>
      </c>
      <c r="N525" t="s">
        <v>311</v>
      </c>
      <c r="O525" s="21" t="s">
        <v>351</v>
      </c>
      <c r="P525" s="21" t="s">
        <v>352</v>
      </c>
      <c r="Q525" s="20" t="s">
        <v>353</v>
      </c>
      <c r="R525" s="21" t="s">
        <v>354</v>
      </c>
      <c r="S525" s="35">
        <v>85</v>
      </c>
      <c r="T525" s="22">
        <v>0</v>
      </c>
      <c r="U525" s="20" t="s">
        <v>85</v>
      </c>
      <c r="V525" s="20">
        <v>45852</v>
      </c>
      <c r="W525" s="21">
        <v>7</v>
      </c>
      <c r="X525" s="20">
        <v>45853</v>
      </c>
      <c r="Z525" s="48">
        <v>7</v>
      </c>
      <c r="AA525">
        <v>2025</v>
      </c>
      <c r="AB525" s="45">
        <v>52020</v>
      </c>
      <c r="AC525" s="45">
        <v>0</v>
      </c>
      <c r="AI525" s="10"/>
      <c r="AK525" s="10"/>
    </row>
    <row r="526" spans="1:37">
      <c r="A526" t="s">
        <v>45</v>
      </c>
      <c r="B526" t="s">
        <v>46</v>
      </c>
      <c r="C526" t="s">
        <v>47</v>
      </c>
      <c r="D526" t="s">
        <v>350</v>
      </c>
      <c r="E526" t="s">
        <v>76</v>
      </c>
      <c r="F526" t="s">
        <v>86</v>
      </c>
      <c r="G526" t="s">
        <v>78</v>
      </c>
      <c r="H526" s="20" t="s">
        <v>79</v>
      </c>
      <c r="I526" t="s">
        <v>53</v>
      </c>
      <c r="J526" t="s">
        <v>135</v>
      </c>
      <c r="K526">
        <v>1</v>
      </c>
      <c r="L526" t="s">
        <v>81</v>
      </c>
      <c r="M526" t="s">
        <v>310</v>
      </c>
      <c r="N526" t="s">
        <v>311</v>
      </c>
      <c r="O526" s="21" t="s">
        <v>351</v>
      </c>
      <c r="P526" s="21" t="s">
        <v>352</v>
      </c>
      <c r="Q526" s="20" t="s">
        <v>355</v>
      </c>
      <c r="R526" s="21" t="s">
        <v>356</v>
      </c>
      <c r="S526" s="35">
        <v>110</v>
      </c>
      <c r="T526" s="22">
        <v>0</v>
      </c>
      <c r="U526" s="20" t="s">
        <v>85</v>
      </c>
      <c r="V526" s="20">
        <v>45852</v>
      </c>
      <c r="W526" s="21">
        <v>7</v>
      </c>
      <c r="X526" s="20">
        <v>45853</v>
      </c>
      <c r="Z526" s="48">
        <v>7</v>
      </c>
      <c r="AA526">
        <v>2025</v>
      </c>
      <c r="AB526" s="45">
        <v>54780</v>
      </c>
      <c r="AC526" s="45">
        <v>0</v>
      </c>
      <c r="AI526" s="10"/>
      <c r="AK526" s="10"/>
    </row>
    <row r="527" spans="1:37">
      <c r="A527" t="s">
        <v>45</v>
      </c>
      <c r="B527" t="s">
        <v>46</v>
      </c>
      <c r="C527" t="s">
        <v>47</v>
      </c>
      <c r="D527" t="s">
        <v>357</v>
      </c>
      <c r="E527" t="s">
        <v>76</v>
      </c>
      <c r="F527" t="s">
        <v>77</v>
      </c>
      <c r="G527" t="s">
        <v>78</v>
      </c>
      <c r="H527" s="20" t="s">
        <v>52</v>
      </c>
      <c r="I527" t="s">
        <v>53</v>
      </c>
      <c r="J527" t="s">
        <v>117</v>
      </c>
      <c r="K527">
        <v>1</v>
      </c>
      <c r="L527" t="s">
        <v>81</v>
      </c>
      <c r="M527" t="s">
        <v>56</v>
      </c>
      <c r="N527" t="s">
        <v>57</v>
      </c>
      <c r="O527" s="21" t="s">
        <v>58</v>
      </c>
      <c r="P527" s="21" t="s">
        <v>59</v>
      </c>
      <c r="Q527" s="20" t="s">
        <v>87</v>
      </c>
      <c r="R527" s="21" t="s">
        <v>88</v>
      </c>
      <c r="S527" s="35">
        <v>18400</v>
      </c>
      <c r="T527" s="22">
        <v>18400</v>
      </c>
      <c r="U527" s="20" t="s">
        <v>85</v>
      </c>
      <c r="V527" s="20">
        <v>45853</v>
      </c>
      <c r="W527" s="21">
        <v>7</v>
      </c>
      <c r="X527" s="20">
        <v>45989</v>
      </c>
      <c r="Y527" s="20">
        <v>45861</v>
      </c>
      <c r="Z527" s="48">
        <v>7</v>
      </c>
      <c r="AA527">
        <v>2025</v>
      </c>
      <c r="AB527" s="45">
        <v>6072000</v>
      </c>
      <c r="AC527" s="45">
        <v>6072000</v>
      </c>
      <c r="AI527" s="10"/>
      <c r="AK527" s="10"/>
    </row>
    <row r="528" spans="1:37">
      <c r="A528" t="s">
        <v>45</v>
      </c>
      <c r="B528" t="s">
        <v>46</v>
      </c>
      <c r="C528" t="s">
        <v>47</v>
      </c>
      <c r="D528" t="s">
        <v>358</v>
      </c>
      <c r="E528" t="s">
        <v>76</v>
      </c>
      <c r="F528" t="s">
        <v>77</v>
      </c>
      <c r="G528" t="s">
        <v>78</v>
      </c>
      <c r="H528" s="20" t="s">
        <v>52</v>
      </c>
      <c r="I528" t="s">
        <v>53</v>
      </c>
      <c r="J528" t="s">
        <v>117</v>
      </c>
      <c r="K528">
        <v>1</v>
      </c>
      <c r="L528" t="s">
        <v>81</v>
      </c>
      <c r="M528" t="s">
        <v>56</v>
      </c>
      <c r="N528" t="s">
        <v>57</v>
      </c>
      <c r="O528" s="21" t="s">
        <v>82</v>
      </c>
      <c r="P528" s="21" t="s">
        <v>59</v>
      </c>
      <c r="Q528" s="20" t="s">
        <v>241</v>
      </c>
      <c r="R528" s="21" t="s">
        <v>242</v>
      </c>
      <c r="S528" s="35">
        <v>1728</v>
      </c>
      <c r="T528" s="22">
        <v>1728</v>
      </c>
      <c r="U528" s="20" t="s">
        <v>85</v>
      </c>
      <c r="V528" s="20">
        <v>45845</v>
      </c>
      <c r="W528" s="21">
        <v>7</v>
      </c>
      <c r="X528" s="20">
        <v>46081</v>
      </c>
      <c r="Y528" s="20">
        <v>45856</v>
      </c>
      <c r="Z528" s="48">
        <v>7</v>
      </c>
      <c r="AA528">
        <v>2025</v>
      </c>
      <c r="AB528" s="45">
        <v>1297728</v>
      </c>
      <c r="AC528" s="45">
        <v>1297728</v>
      </c>
      <c r="AI528" s="10"/>
      <c r="AK528" s="10"/>
    </row>
    <row r="529" spans="1:37">
      <c r="A529" t="s">
        <v>45</v>
      </c>
      <c r="B529" t="s">
        <v>46</v>
      </c>
      <c r="C529" t="s">
        <v>47</v>
      </c>
      <c r="D529" t="s">
        <v>359</v>
      </c>
      <c r="E529" t="s">
        <v>76</v>
      </c>
      <c r="F529" t="s">
        <v>77</v>
      </c>
      <c r="G529" t="s">
        <v>78</v>
      </c>
      <c r="H529" s="20" t="s">
        <v>52</v>
      </c>
      <c r="I529" t="s">
        <v>53</v>
      </c>
      <c r="J529" t="s">
        <v>117</v>
      </c>
      <c r="K529">
        <v>1</v>
      </c>
      <c r="L529" t="s">
        <v>81</v>
      </c>
      <c r="M529" t="s">
        <v>56</v>
      </c>
      <c r="N529" t="s">
        <v>57</v>
      </c>
      <c r="O529" s="21" t="s">
        <v>82</v>
      </c>
      <c r="P529" s="21" t="s">
        <v>59</v>
      </c>
      <c r="Q529" s="20" t="s">
        <v>118</v>
      </c>
      <c r="R529" s="21" t="s">
        <v>119</v>
      </c>
      <c r="S529" s="35">
        <v>680</v>
      </c>
      <c r="T529" s="22">
        <v>680</v>
      </c>
      <c r="U529" s="20" t="s">
        <v>85</v>
      </c>
      <c r="V529" s="20">
        <v>45848</v>
      </c>
      <c r="W529" s="21">
        <v>7</v>
      </c>
      <c r="X529" s="20">
        <v>45853</v>
      </c>
      <c r="Y529" s="20">
        <v>45861</v>
      </c>
      <c r="Z529" s="48">
        <v>7</v>
      </c>
      <c r="AA529">
        <v>2025</v>
      </c>
      <c r="AB529" s="45">
        <v>727600</v>
      </c>
      <c r="AC529" s="45">
        <v>727600</v>
      </c>
      <c r="AI529" s="10"/>
      <c r="AK529" s="10"/>
    </row>
    <row r="530" spans="1:37">
      <c r="A530" t="s">
        <v>45</v>
      </c>
      <c r="B530" t="s">
        <v>46</v>
      </c>
      <c r="C530" t="s">
        <v>47</v>
      </c>
      <c r="D530" t="s">
        <v>360</v>
      </c>
      <c r="E530" t="s">
        <v>76</v>
      </c>
      <c r="F530" t="s">
        <v>77</v>
      </c>
      <c r="G530" t="s">
        <v>78</v>
      </c>
      <c r="H530" s="20" t="s">
        <v>52</v>
      </c>
      <c r="I530" t="s">
        <v>53</v>
      </c>
      <c r="J530" t="s">
        <v>117</v>
      </c>
      <c r="K530">
        <v>1</v>
      </c>
      <c r="L530" t="s">
        <v>81</v>
      </c>
      <c r="M530" t="s">
        <v>56</v>
      </c>
      <c r="N530" t="s">
        <v>57</v>
      </c>
      <c r="O530" s="21" t="s">
        <v>82</v>
      </c>
      <c r="P530" s="21" t="s">
        <v>59</v>
      </c>
      <c r="Q530" s="20" t="s">
        <v>361</v>
      </c>
      <c r="R530" s="21" t="s">
        <v>362</v>
      </c>
      <c r="S530" s="35">
        <v>2500</v>
      </c>
      <c r="T530" s="22">
        <v>2240</v>
      </c>
      <c r="U530" s="20" t="s">
        <v>161</v>
      </c>
      <c r="V530" s="20">
        <v>45849</v>
      </c>
      <c r="W530" s="21">
        <v>7</v>
      </c>
      <c r="X530" s="20">
        <v>45849</v>
      </c>
      <c r="Y530" s="20">
        <v>45863</v>
      </c>
      <c r="Z530" s="48">
        <v>7</v>
      </c>
      <c r="AA530">
        <v>2025</v>
      </c>
      <c r="AB530" s="45">
        <v>675000</v>
      </c>
      <c r="AC530" s="45">
        <v>604800</v>
      </c>
      <c r="AI530" s="10"/>
      <c r="AK530" s="10"/>
    </row>
    <row r="531" spans="1:37">
      <c r="A531" t="s">
        <v>45</v>
      </c>
      <c r="B531" t="s">
        <v>46</v>
      </c>
      <c r="C531" t="s">
        <v>47</v>
      </c>
      <c r="D531" t="s">
        <v>363</v>
      </c>
      <c r="E531" t="s">
        <v>76</v>
      </c>
      <c r="F531" t="s">
        <v>77</v>
      </c>
      <c r="G531" t="s">
        <v>78</v>
      </c>
      <c r="H531" s="20" t="s">
        <v>52</v>
      </c>
      <c r="I531" t="s">
        <v>53</v>
      </c>
      <c r="J531" t="s">
        <v>317</v>
      </c>
      <c r="K531">
        <v>1</v>
      </c>
      <c r="L531" t="s">
        <v>81</v>
      </c>
      <c r="M531" t="s">
        <v>56</v>
      </c>
      <c r="N531" t="s">
        <v>57</v>
      </c>
      <c r="O531" s="21" t="s">
        <v>82</v>
      </c>
      <c r="P531" s="21" t="s">
        <v>59</v>
      </c>
      <c r="Q531" s="20" t="s">
        <v>118</v>
      </c>
      <c r="R531" s="21" t="s">
        <v>119</v>
      </c>
      <c r="S531" s="35">
        <v>11</v>
      </c>
      <c r="T531" s="22">
        <v>11</v>
      </c>
      <c r="U531" s="20" t="s">
        <v>85</v>
      </c>
      <c r="V531" s="20">
        <v>45852</v>
      </c>
      <c r="W531" s="21">
        <v>7</v>
      </c>
      <c r="X531" s="20">
        <v>45853</v>
      </c>
      <c r="Y531" s="20">
        <v>45862</v>
      </c>
      <c r="Z531" s="48">
        <v>7</v>
      </c>
      <c r="AA531">
        <v>2025</v>
      </c>
      <c r="AB531" s="45">
        <v>970530</v>
      </c>
      <c r="AC531" s="45">
        <v>970530</v>
      </c>
      <c r="AI531" s="10"/>
      <c r="AK531" s="10"/>
    </row>
    <row r="532" spans="1:37">
      <c r="A532" t="s">
        <v>45</v>
      </c>
      <c r="B532" t="s">
        <v>46</v>
      </c>
      <c r="C532" t="s">
        <v>47</v>
      </c>
      <c r="D532" t="s">
        <v>350</v>
      </c>
      <c r="E532" t="s">
        <v>76</v>
      </c>
      <c r="F532" t="s">
        <v>77</v>
      </c>
      <c r="G532" t="s">
        <v>78</v>
      </c>
      <c r="H532" s="20" t="s">
        <v>79</v>
      </c>
      <c r="I532" t="s">
        <v>53</v>
      </c>
      <c r="J532" t="s">
        <v>135</v>
      </c>
      <c r="K532">
        <v>1</v>
      </c>
      <c r="L532" t="s">
        <v>81</v>
      </c>
      <c r="M532" t="s">
        <v>310</v>
      </c>
      <c r="N532" t="s">
        <v>311</v>
      </c>
      <c r="O532" s="21" t="s">
        <v>351</v>
      </c>
      <c r="P532" s="21" t="s">
        <v>352</v>
      </c>
      <c r="Q532" s="20" t="s">
        <v>364</v>
      </c>
      <c r="R532" s="21" t="s">
        <v>365</v>
      </c>
      <c r="S532" s="35">
        <v>150</v>
      </c>
      <c r="T532" s="22">
        <v>0</v>
      </c>
      <c r="U532" s="20" t="s">
        <v>85</v>
      </c>
      <c r="V532" s="20">
        <v>45852</v>
      </c>
      <c r="W532" s="21">
        <v>7</v>
      </c>
      <c r="X532" s="20">
        <v>45853</v>
      </c>
      <c r="Z532" s="48">
        <v>7</v>
      </c>
      <c r="AA532">
        <v>2025</v>
      </c>
      <c r="AB532" s="45">
        <v>55500</v>
      </c>
      <c r="AC532" s="45">
        <v>0</v>
      </c>
      <c r="AI532" s="10"/>
      <c r="AK532" s="10"/>
    </row>
    <row r="533" spans="1:37">
      <c r="A533" t="s">
        <v>45</v>
      </c>
      <c r="B533" t="s">
        <v>46</v>
      </c>
      <c r="C533" t="s">
        <v>47</v>
      </c>
      <c r="D533" t="s">
        <v>366</v>
      </c>
      <c r="E533" t="s">
        <v>49</v>
      </c>
      <c r="F533" t="s">
        <v>89</v>
      </c>
      <c r="G533" t="s">
        <v>51</v>
      </c>
      <c r="H533" s="20" t="s">
        <v>52</v>
      </c>
      <c r="I533" t="s">
        <v>53</v>
      </c>
      <c r="J533" t="s">
        <v>54</v>
      </c>
      <c r="K533">
        <v>1</v>
      </c>
      <c r="L533" t="s">
        <v>55</v>
      </c>
      <c r="M533" t="s">
        <v>56</v>
      </c>
      <c r="N533" t="s">
        <v>57</v>
      </c>
      <c r="O533" s="21" t="s">
        <v>58</v>
      </c>
      <c r="P533" s="21" t="s">
        <v>59</v>
      </c>
      <c r="Q533" s="20" t="s">
        <v>93</v>
      </c>
      <c r="R533" s="21" t="s">
        <v>94</v>
      </c>
      <c r="S533" s="35">
        <v>9</v>
      </c>
      <c r="T533" s="22">
        <v>9</v>
      </c>
      <c r="U533" s="20" t="s">
        <v>62</v>
      </c>
      <c r="V533" s="20">
        <v>45832</v>
      </c>
      <c r="W533" s="21">
        <v>6</v>
      </c>
      <c r="X533" s="20">
        <v>45840</v>
      </c>
      <c r="Y533" s="20">
        <v>45839</v>
      </c>
      <c r="Z533" s="48">
        <v>7</v>
      </c>
      <c r="AA533">
        <v>2025</v>
      </c>
      <c r="AB533" s="45">
        <v>771552</v>
      </c>
      <c r="AC533" s="45">
        <v>771552</v>
      </c>
      <c r="AI533" s="10"/>
      <c r="AK533" s="10"/>
    </row>
    <row r="534" spans="1:37">
      <c r="A534" t="s">
        <v>45</v>
      </c>
      <c r="B534" t="s">
        <v>46</v>
      </c>
      <c r="C534" t="s">
        <v>47</v>
      </c>
      <c r="D534" t="s">
        <v>366</v>
      </c>
      <c r="E534" t="s">
        <v>49</v>
      </c>
      <c r="F534" t="s">
        <v>92</v>
      </c>
      <c r="G534" t="s">
        <v>51</v>
      </c>
      <c r="H534" s="20" t="s">
        <v>52</v>
      </c>
      <c r="I534" t="s">
        <v>53</v>
      </c>
      <c r="J534" t="s">
        <v>54</v>
      </c>
      <c r="K534">
        <v>1</v>
      </c>
      <c r="L534" t="s">
        <v>55</v>
      </c>
      <c r="M534" t="s">
        <v>56</v>
      </c>
      <c r="N534" t="s">
        <v>57</v>
      </c>
      <c r="O534" s="21" t="s">
        <v>58</v>
      </c>
      <c r="P534" s="21" t="s">
        <v>59</v>
      </c>
      <c r="Q534" s="20" t="s">
        <v>60</v>
      </c>
      <c r="R534" s="21" t="s">
        <v>61</v>
      </c>
      <c r="S534" s="35">
        <v>11</v>
      </c>
      <c r="T534" s="22">
        <v>11</v>
      </c>
      <c r="U534" s="20" t="s">
        <v>62</v>
      </c>
      <c r="V534" s="20">
        <v>45832</v>
      </c>
      <c r="W534" s="21">
        <v>6</v>
      </c>
      <c r="X534" s="20">
        <v>45840</v>
      </c>
      <c r="Y534" s="20">
        <v>45839</v>
      </c>
      <c r="Z534" s="48">
        <v>7</v>
      </c>
      <c r="AA534">
        <v>2025</v>
      </c>
      <c r="AB534" s="45">
        <v>650327</v>
      </c>
      <c r="AC534" s="45">
        <v>650327</v>
      </c>
      <c r="AI534" s="10"/>
      <c r="AK534" s="10"/>
    </row>
    <row r="535" spans="1:37">
      <c r="A535" t="s">
        <v>45</v>
      </c>
      <c r="B535" t="s">
        <v>46</v>
      </c>
      <c r="C535" t="s">
        <v>47</v>
      </c>
      <c r="D535" t="s">
        <v>367</v>
      </c>
      <c r="E535" t="s">
        <v>76</v>
      </c>
      <c r="F535" t="s">
        <v>77</v>
      </c>
      <c r="G535" t="s">
        <v>78</v>
      </c>
      <c r="H535" s="20" t="s">
        <v>52</v>
      </c>
      <c r="I535" t="s">
        <v>53</v>
      </c>
      <c r="J535" t="s">
        <v>117</v>
      </c>
      <c r="K535">
        <v>1</v>
      </c>
      <c r="L535" t="s">
        <v>81</v>
      </c>
      <c r="M535" t="s">
        <v>56</v>
      </c>
      <c r="N535" t="s">
        <v>57</v>
      </c>
      <c r="O535" s="21" t="s">
        <v>79</v>
      </c>
      <c r="P535" s="21" t="s">
        <v>59</v>
      </c>
      <c r="Q535" s="20" t="s">
        <v>156</v>
      </c>
      <c r="R535" s="21" t="s">
        <v>157</v>
      </c>
      <c r="S535" s="35">
        <v>2040</v>
      </c>
      <c r="T535" s="22">
        <v>2040</v>
      </c>
      <c r="U535" s="20" t="s">
        <v>85</v>
      </c>
      <c r="V535" s="20">
        <v>45834</v>
      </c>
      <c r="W535" s="21">
        <v>6</v>
      </c>
      <c r="X535" s="20">
        <v>45933</v>
      </c>
      <c r="Y535" s="20">
        <v>45859</v>
      </c>
      <c r="Z535" s="48">
        <v>7</v>
      </c>
      <c r="AA535">
        <v>2025</v>
      </c>
      <c r="AB535" s="45">
        <v>1068960</v>
      </c>
      <c r="AC535" s="45">
        <v>1068960</v>
      </c>
      <c r="AI535" s="10"/>
      <c r="AK535" s="10"/>
    </row>
    <row r="536" spans="1:37">
      <c r="A536" t="s">
        <v>45</v>
      </c>
      <c r="B536" t="s">
        <v>46</v>
      </c>
      <c r="C536" t="s">
        <v>47</v>
      </c>
      <c r="D536" t="s">
        <v>368</v>
      </c>
      <c r="E536" t="s">
        <v>76</v>
      </c>
      <c r="F536" t="s">
        <v>77</v>
      </c>
      <c r="G536" t="s">
        <v>78</v>
      </c>
      <c r="H536" s="20" t="s">
        <v>52</v>
      </c>
      <c r="I536" t="s">
        <v>53</v>
      </c>
      <c r="J536" t="s">
        <v>117</v>
      </c>
      <c r="K536">
        <v>1</v>
      </c>
      <c r="L536" t="s">
        <v>81</v>
      </c>
      <c r="M536" t="s">
        <v>56</v>
      </c>
      <c r="N536" t="s">
        <v>57</v>
      </c>
      <c r="O536" s="21" t="s">
        <v>82</v>
      </c>
      <c r="P536" s="21" t="s">
        <v>59</v>
      </c>
      <c r="Q536" s="20" t="s">
        <v>234</v>
      </c>
      <c r="R536" s="21" t="s">
        <v>235</v>
      </c>
      <c r="S536" s="35">
        <v>4200</v>
      </c>
      <c r="T536" s="22">
        <v>4200</v>
      </c>
      <c r="U536" s="20" t="s">
        <v>161</v>
      </c>
      <c r="V536" s="20">
        <v>45835</v>
      </c>
      <c r="W536" s="21">
        <v>6</v>
      </c>
      <c r="X536" s="20">
        <v>45835</v>
      </c>
      <c r="Y536" s="20">
        <v>45845</v>
      </c>
      <c r="Z536" s="48">
        <v>7</v>
      </c>
      <c r="AA536">
        <v>2025</v>
      </c>
      <c r="AB536" s="45">
        <v>1134000</v>
      </c>
      <c r="AC536" s="45">
        <v>1134000</v>
      </c>
      <c r="AI536" s="10"/>
      <c r="AK536" s="10"/>
    </row>
    <row r="537" spans="1:37">
      <c r="A537" t="s">
        <v>45</v>
      </c>
      <c r="B537" t="s">
        <v>46</v>
      </c>
      <c r="C537" t="s">
        <v>47</v>
      </c>
      <c r="D537" t="s">
        <v>369</v>
      </c>
      <c r="E537" t="s">
        <v>76</v>
      </c>
      <c r="F537" t="s">
        <v>77</v>
      </c>
      <c r="G537" t="s">
        <v>78</v>
      </c>
      <c r="H537" s="20" t="s">
        <v>52</v>
      </c>
      <c r="I537" t="s">
        <v>53</v>
      </c>
      <c r="J537" t="s">
        <v>320</v>
      </c>
      <c r="K537">
        <v>1</v>
      </c>
      <c r="L537" t="s">
        <v>81</v>
      </c>
      <c r="M537" t="s">
        <v>56</v>
      </c>
      <c r="N537" t="s">
        <v>57</v>
      </c>
      <c r="O537" s="21" t="s">
        <v>82</v>
      </c>
      <c r="P537" s="21" t="s">
        <v>59</v>
      </c>
      <c r="Q537" s="20" t="s">
        <v>83</v>
      </c>
      <c r="R537" s="21" t="s">
        <v>84</v>
      </c>
      <c r="S537" s="35">
        <v>60</v>
      </c>
      <c r="T537" s="22">
        <v>60</v>
      </c>
      <c r="U537" s="20" t="s">
        <v>85</v>
      </c>
      <c r="V537" s="20">
        <v>45838</v>
      </c>
      <c r="W537" s="21">
        <v>6</v>
      </c>
      <c r="X537" s="20">
        <v>45848</v>
      </c>
      <c r="Y537" s="20">
        <v>45848</v>
      </c>
      <c r="Z537" s="48">
        <v>7</v>
      </c>
      <c r="AA537">
        <v>2025</v>
      </c>
      <c r="AB537" s="45">
        <v>5506200</v>
      </c>
      <c r="AC537" s="45">
        <v>5506200</v>
      </c>
      <c r="AI537" s="10"/>
      <c r="AK537" s="10"/>
    </row>
    <row r="538" spans="1:37">
      <c r="A538" t="s">
        <v>45</v>
      </c>
      <c r="B538" t="s">
        <v>46</v>
      </c>
      <c r="C538" t="s">
        <v>47</v>
      </c>
      <c r="D538" t="s">
        <v>366</v>
      </c>
      <c r="E538" t="s">
        <v>49</v>
      </c>
      <c r="F538" t="s">
        <v>50</v>
      </c>
      <c r="G538" t="s">
        <v>51</v>
      </c>
      <c r="H538" s="20" t="s">
        <v>52</v>
      </c>
      <c r="I538" t="s">
        <v>53</v>
      </c>
      <c r="J538" t="s">
        <v>54</v>
      </c>
      <c r="K538">
        <v>1</v>
      </c>
      <c r="L538" t="s">
        <v>55</v>
      </c>
      <c r="M538" t="s">
        <v>56</v>
      </c>
      <c r="N538" t="s">
        <v>57</v>
      </c>
      <c r="O538" s="21" t="s">
        <v>58</v>
      </c>
      <c r="P538" s="21" t="s">
        <v>59</v>
      </c>
      <c r="Q538" s="20" t="s">
        <v>64</v>
      </c>
      <c r="R538" s="21" t="s">
        <v>65</v>
      </c>
      <c r="S538" s="35">
        <v>11</v>
      </c>
      <c r="T538" s="22">
        <v>11</v>
      </c>
      <c r="U538" s="20" t="s">
        <v>62</v>
      </c>
      <c r="V538" s="20">
        <v>45832</v>
      </c>
      <c r="W538" s="21">
        <v>6</v>
      </c>
      <c r="X538" s="20">
        <v>45840</v>
      </c>
      <c r="Y538" s="20">
        <v>45839</v>
      </c>
      <c r="Z538" s="48">
        <v>7</v>
      </c>
      <c r="AA538">
        <v>2025</v>
      </c>
      <c r="AB538" s="45">
        <v>674256</v>
      </c>
      <c r="AC538" s="45">
        <v>674256</v>
      </c>
      <c r="AI538" s="10"/>
      <c r="AK538" s="10"/>
    </row>
    <row r="539" spans="1:37">
      <c r="A539" t="s">
        <v>45</v>
      </c>
      <c r="B539" t="s">
        <v>46</v>
      </c>
      <c r="C539" t="s">
        <v>47</v>
      </c>
      <c r="D539" t="s">
        <v>366</v>
      </c>
      <c r="E539" t="s">
        <v>49</v>
      </c>
      <c r="F539" t="s">
        <v>63</v>
      </c>
      <c r="G539" t="s">
        <v>51</v>
      </c>
      <c r="H539" s="20" t="s">
        <v>52</v>
      </c>
      <c r="I539" t="s">
        <v>53</v>
      </c>
      <c r="J539" t="s">
        <v>54</v>
      </c>
      <c r="K539">
        <v>1</v>
      </c>
      <c r="L539" t="s">
        <v>55</v>
      </c>
      <c r="M539" t="s">
        <v>56</v>
      </c>
      <c r="N539" t="s">
        <v>57</v>
      </c>
      <c r="O539" s="21" t="s">
        <v>58</v>
      </c>
      <c r="P539" s="21" t="s">
        <v>59</v>
      </c>
      <c r="Q539" s="20" t="s">
        <v>67</v>
      </c>
      <c r="R539" s="21" t="s">
        <v>68</v>
      </c>
      <c r="S539" s="35">
        <v>5</v>
      </c>
      <c r="T539" s="22">
        <v>5</v>
      </c>
      <c r="U539" s="20" t="s">
        <v>62</v>
      </c>
      <c r="V539" s="20">
        <v>45832</v>
      </c>
      <c r="W539" s="21">
        <v>6</v>
      </c>
      <c r="X539" s="20">
        <v>45840</v>
      </c>
      <c r="Y539" s="20">
        <v>45839</v>
      </c>
      <c r="Z539" s="48">
        <v>7</v>
      </c>
      <c r="AA539">
        <v>2025</v>
      </c>
      <c r="AB539" s="45">
        <v>415642</v>
      </c>
      <c r="AC539" s="45">
        <v>415642</v>
      </c>
      <c r="AI539" s="10"/>
      <c r="AK539" s="10"/>
    </row>
    <row r="540" spans="1:37">
      <c r="A540" t="s">
        <v>45</v>
      </c>
      <c r="B540" t="s">
        <v>46</v>
      </c>
      <c r="C540" t="s">
        <v>47</v>
      </c>
      <c r="D540" t="s">
        <v>366</v>
      </c>
      <c r="E540" t="s">
        <v>49</v>
      </c>
      <c r="F540" t="s">
        <v>66</v>
      </c>
      <c r="G540" t="s">
        <v>51</v>
      </c>
      <c r="H540" s="20" t="s">
        <v>52</v>
      </c>
      <c r="I540" t="s">
        <v>53</v>
      </c>
      <c r="J540" t="s">
        <v>54</v>
      </c>
      <c r="K540">
        <v>1</v>
      </c>
      <c r="L540" t="s">
        <v>55</v>
      </c>
      <c r="M540" t="s">
        <v>56</v>
      </c>
      <c r="N540" t="s">
        <v>57</v>
      </c>
      <c r="O540" s="21" t="s">
        <v>58</v>
      </c>
      <c r="P540" s="21" t="s">
        <v>59</v>
      </c>
      <c r="Q540" s="20" t="s">
        <v>73</v>
      </c>
      <c r="R540" s="21" t="s">
        <v>74</v>
      </c>
      <c r="S540" s="35">
        <v>2</v>
      </c>
      <c r="T540" s="22">
        <v>2</v>
      </c>
      <c r="U540" s="20" t="s">
        <v>62</v>
      </c>
      <c r="V540" s="20">
        <v>45832</v>
      </c>
      <c r="W540" s="21">
        <v>6</v>
      </c>
      <c r="X540" s="20">
        <v>45840</v>
      </c>
      <c r="Y540" s="20">
        <v>45839</v>
      </c>
      <c r="Z540" s="48">
        <v>7</v>
      </c>
      <c r="AA540">
        <v>2025</v>
      </c>
      <c r="AB540" s="45">
        <v>283150</v>
      </c>
      <c r="AC540" s="45">
        <v>283150</v>
      </c>
      <c r="AI540" s="10"/>
      <c r="AK540" s="10"/>
    </row>
    <row r="541" spans="1:37">
      <c r="A541" t="s">
        <v>45</v>
      </c>
      <c r="B541" t="s">
        <v>46</v>
      </c>
      <c r="C541" t="s">
        <v>47</v>
      </c>
      <c r="D541" t="s">
        <v>366</v>
      </c>
      <c r="E541" t="s">
        <v>49</v>
      </c>
      <c r="F541" t="s">
        <v>69</v>
      </c>
      <c r="G541" t="s">
        <v>51</v>
      </c>
      <c r="H541" s="20" t="s">
        <v>52</v>
      </c>
      <c r="I541" t="s">
        <v>53</v>
      </c>
      <c r="J541" t="s">
        <v>54</v>
      </c>
      <c r="K541">
        <v>1</v>
      </c>
      <c r="L541" t="s">
        <v>55</v>
      </c>
      <c r="M541" t="s">
        <v>56</v>
      </c>
      <c r="N541" t="s">
        <v>57</v>
      </c>
      <c r="O541" s="21" t="s">
        <v>58</v>
      </c>
      <c r="P541" s="21" t="s">
        <v>59</v>
      </c>
      <c r="Q541" s="20" t="s">
        <v>125</v>
      </c>
      <c r="R541" s="21" t="s">
        <v>126</v>
      </c>
      <c r="S541" s="35">
        <v>1</v>
      </c>
      <c r="T541" s="22">
        <v>1</v>
      </c>
      <c r="U541" s="20" t="s">
        <v>62</v>
      </c>
      <c r="V541" s="20">
        <v>45832</v>
      </c>
      <c r="W541" s="21">
        <v>6</v>
      </c>
      <c r="X541" s="20">
        <v>45840</v>
      </c>
      <c r="Y541" s="20">
        <v>45839</v>
      </c>
      <c r="Z541" s="48">
        <v>7</v>
      </c>
      <c r="AA541">
        <v>2025</v>
      </c>
      <c r="AB541" s="45">
        <v>111600</v>
      </c>
      <c r="AC541" s="45">
        <v>111600</v>
      </c>
      <c r="AI541" s="10"/>
      <c r="AK541" s="10"/>
    </row>
    <row r="542" spans="1:37">
      <c r="A542" t="s">
        <v>45</v>
      </c>
      <c r="B542" t="s">
        <v>46</v>
      </c>
      <c r="C542" t="s">
        <v>47</v>
      </c>
      <c r="D542" t="s">
        <v>370</v>
      </c>
      <c r="E542" t="s">
        <v>76</v>
      </c>
      <c r="F542" t="s">
        <v>77</v>
      </c>
      <c r="G542" t="s">
        <v>78</v>
      </c>
      <c r="H542" s="20" t="s">
        <v>52</v>
      </c>
      <c r="I542" t="s">
        <v>53</v>
      </c>
      <c r="J542" t="s">
        <v>117</v>
      </c>
      <c r="K542">
        <v>1</v>
      </c>
      <c r="L542" t="s">
        <v>81</v>
      </c>
      <c r="M542" t="s">
        <v>56</v>
      </c>
      <c r="N542" t="s">
        <v>57</v>
      </c>
      <c r="O542" s="21" t="s">
        <v>82</v>
      </c>
      <c r="P542" s="21" t="s">
        <v>59</v>
      </c>
      <c r="Q542" s="20" t="s">
        <v>212</v>
      </c>
      <c r="R542" s="21" t="s">
        <v>213</v>
      </c>
      <c r="S542" s="35">
        <v>1520</v>
      </c>
      <c r="T542" s="22">
        <v>1520</v>
      </c>
      <c r="U542" s="20" t="s">
        <v>85</v>
      </c>
      <c r="V542" s="20">
        <v>45831</v>
      </c>
      <c r="W542" s="21">
        <v>6</v>
      </c>
      <c r="X542" s="20">
        <v>45933</v>
      </c>
      <c r="Y542" s="20">
        <v>45848</v>
      </c>
      <c r="Z542" s="48">
        <v>7</v>
      </c>
      <c r="AA542">
        <v>2025</v>
      </c>
      <c r="AB542" s="45">
        <v>743280</v>
      </c>
      <c r="AC542" s="45">
        <v>743280</v>
      </c>
      <c r="AI542" s="10"/>
      <c r="AK542" s="10"/>
    </row>
    <row r="543" spans="1:37">
      <c r="A543" t="s">
        <v>45</v>
      </c>
      <c r="B543" t="s">
        <v>46</v>
      </c>
      <c r="C543" t="s">
        <v>47</v>
      </c>
      <c r="D543" t="s">
        <v>366</v>
      </c>
      <c r="E543" t="s">
        <v>49</v>
      </c>
      <c r="F543" t="s">
        <v>111</v>
      </c>
      <c r="G543" t="s">
        <v>51</v>
      </c>
      <c r="H543" s="20" t="s">
        <v>52</v>
      </c>
      <c r="I543" t="s">
        <v>53</v>
      </c>
      <c r="J543" t="s">
        <v>54</v>
      </c>
      <c r="K543">
        <v>1</v>
      </c>
      <c r="L543" t="s">
        <v>55</v>
      </c>
      <c r="M543" t="s">
        <v>56</v>
      </c>
      <c r="N543" t="s">
        <v>57</v>
      </c>
      <c r="O543" s="21" t="s">
        <v>58</v>
      </c>
      <c r="P543" s="21" t="s">
        <v>59</v>
      </c>
      <c r="Q543" s="20" t="s">
        <v>87</v>
      </c>
      <c r="R543" s="21" t="s">
        <v>88</v>
      </c>
      <c r="S543" s="35">
        <v>15</v>
      </c>
      <c r="T543" s="22">
        <v>15</v>
      </c>
      <c r="U543" s="20" t="s">
        <v>62</v>
      </c>
      <c r="V543" s="20">
        <v>45832</v>
      </c>
      <c r="W543" s="21">
        <v>6</v>
      </c>
      <c r="X543" s="20">
        <v>45840</v>
      </c>
      <c r="Y543" s="20">
        <v>45839</v>
      </c>
      <c r="Z543" s="48">
        <v>7</v>
      </c>
      <c r="AA543">
        <v>2025</v>
      </c>
      <c r="AB543" s="45">
        <v>1251936</v>
      </c>
      <c r="AC543" s="45">
        <v>1251936</v>
      </c>
      <c r="AI543" s="10"/>
      <c r="AK543" s="10"/>
    </row>
    <row r="544" spans="1:37">
      <c r="A544" t="s">
        <v>45</v>
      </c>
      <c r="B544" t="s">
        <v>46</v>
      </c>
      <c r="C544" t="s">
        <v>47</v>
      </c>
      <c r="D544" t="s">
        <v>366</v>
      </c>
      <c r="E544" t="s">
        <v>49</v>
      </c>
      <c r="F544" t="s">
        <v>86</v>
      </c>
      <c r="G544" t="s">
        <v>51</v>
      </c>
      <c r="H544" s="20" t="s">
        <v>52</v>
      </c>
      <c r="I544" t="s">
        <v>53</v>
      </c>
      <c r="J544" t="s">
        <v>54</v>
      </c>
      <c r="K544">
        <v>1</v>
      </c>
      <c r="L544" t="s">
        <v>55</v>
      </c>
      <c r="M544" t="s">
        <v>56</v>
      </c>
      <c r="N544" t="s">
        <v>57</v>
      </c>
      <c r="O544" s="21" t="s">
        <v>58</v>
      </c>
      <c r="P544" s="21" t="s">
        <v>59</v>
      </c>
      <c r="Q544" s="20" t="s">
        <v>90</v>
      </c>
      <c r="R544" s="21" t="s">
        <v>91</v>
      </c>
      <c r="S544" s="35">
        <v>21</v>
      </c>
      <c r="T544" s="22">
        <v>21</v>
      </c>
      <c r="U544" s="20" t="s">
        <v>62</v>
      </c>
      <c r="V544" s="20">
        <v>45832</v>
      </c>
      <c r="W544" s="21">
        <v>6</v>
      </c>
      <c r="X544" s="20">
        <v>45840</v>
      </c>
      <c r="Y544" s="20">
        <v>45839</v>
      </c>
      <c r="Z544" s="48">
        <v>7</v>
      </c>
      <c r="AA544">
        <v>2025</v>
      </c>
      <c r="AB544" s="45">
        <v>1386685</v>
      </c>
      <c r="AC544" s="45">
        <v>1386685</v>
      </c>
      <c r="AI544" s="10"/>
      <c r="AK544" s="10"/>
    </row>
    <row r="545" spans="1:37">
      <c r="A545" t="s">
        <v>45</v>
      </c>
      <c r="B545" t="s">
        <v>46</v>
      </c>
      <c r="C545" t="s">
        <v>47</v>
      </c>
      <c r="D545" t="s">
        <v>371</v>
      </c>
      <c r="E545" t="s">
        <v>76</v>
      </c>
      <c r="F545" t="s">
        <v>77</v>
      </c>
      <c r="G545" t="s">
        <v>78</v>
      </c>
      <c r="H545" s="20" t="s">
        <v>52</v>
      </c>
      <c r="I545" t="s">
        <v>53</v>
      </c>
      <c r="J545" t="s">
        <v>117</v>
      </c>
      <c r="K545">
        <v>1</v>
      </c>
      <c r="L545" t="s">
        <v>81</v>
      </c>
      <c r="M545" t="s">
        <v>56</v>
      </c>
      <c r="N545" t="s">
        <v>57</v>
      </c>
      <c r="O545" s="21" t="s">
        <v>82</v>
      </c>
      <c r="P545" s="21" t="s">
        <v>59</v>
      </c>
      <c r="Q545" s="20" t="s">
        <v>212</v>
      </c>
      <c r="R545" s="21" t="s">
        <v>213</v>
      </c>
      <c r="S545" s="35">
        <v>1520</v>
      </c>
      <c r="T545" s="22">
        <v>1520</v>
      </c>
      <c r="U545" s="20" t="s">
        <v>85</v>
      </c>
      <c r="V545" s="20">
        <v>45831</v>
      </c>
      <c r="W545" s="21">
        <v>6</v>
      </c>
      <c r="X545" s="20">
        <v>45933</v>
      </c>
      <c r="Y545" s="20">
        <v>45848</v>
      </c>
      <c r="Z545" s="48">
        <v>7</v>
      </c>
      <c r="AA545">
        <v>2025</v>
      </c>
      <c r="AB545" s="45">
        <v>743280</v>
      </c>
      <c r="AC545" s="45">
        <v>743280</v>
      </c>
      <c r="AI545" s="10"/>
      <c r="AK545" s="10"/>
    </row>
    <row r="546" spans="1:37">
      <c r="A546" t="s">
        <v>45</v>
      </c>
      <c r="B546" t="s">
        <v>46</v>
      </c>
      <c r="C546" t="s">
        <v>47</v>
      </c>
      <c r="D546" t="s">
        <v>372</v>
      </c>
      <c r="E546" t="s">
        <v>76</v>
      </c>
      <c r="F546" t="s">
        <v>111</v>
      </c>
      <c r="G546" t="s">
        <v>78</v>
      </c>
      <c r="H546" s="20" t="s">
        <v>52</v>
      </c>
      <c r="I546" t="s">
        <v>53</v>
      </c>
      <c r="J546" t="s">
        <v>317</v>
      </c>
      <c r="K546">
        <v>1</v>
      </c>
      <c r="L546" t="s">
        <v>81</v>
      </c>
      <c r="M546" t="s">
        <v>56</v>
      </c>
      <c r="N546" t="s">
        <v>57</v>
      </c>
      <c r="O546" s="21" t="s">
        <v>82</v>
      </c>
      <c r="P546" s="21" t="s">
        <v>59</v>
      </c>
      <c r="Q546" s="20" t="s">
        <v>132</v>
      </c>
      <c r="R546" s="21" t="s">
        <v>133</v>
      </c>
      <c r="S546" s="35">
        <v>96</v>
      </c>
      <c r="T546" s="22">
        <v>96</v>
      </c>
      <c r="U546" s="20" t="s">
        <v>85</v>
      </c>
      <c r="V546" s="20">
        <v>45819</v>
      </c>
      <c r="W546" s="21">
        <v>6</v>
      </c>
      <c r="X546" s="20">
        <v>45819</v>
      </c>
      <c r="Y546" s="20">
        <v>45846</v>
      </c>
      <c r="Z546" s="48">
        <v>7</v>
      </c>
      <c r="AA546">
        <v>2025</v>
      </c>
      <c r="AB546" s="45">
        <v>1246368</v>
      </c>
      <c r="AC546" s="45">
        <v>1246368</v>
      </c>
      <c r="AI546" s="10"/>
      <c r="AK546" s="10"/>
    </row>
    <row r="547" spans="1:37">
      <c r="A547" t="s">
        <v>45</v>
      </c>
      <c r="B547" t="s">
        <v>46</v>
      </c>
      <c r="C547" t="s">
        <v>47</v>
      </c>
      <c r="D547" t="s">
        <v>373</v>
      </c>
      <c r="E547" t="s">
        <v>96</v>
      </c>
      <c r="F547" t="s">
        <v>77</v>
      </c>
      <c r="G547" t="s">
        <v>51</v>
      </c>
      <c r="H547" s="20" t="s">
        <v>79</v>
      </c>
      <c r="I547" t="s">
        <v>53</v>
      </c>
      <c r="J547" t="s">
        <v>54</v>
      </c>
      <c r="K547">
        <v>1</v>
      </c>
      <c r="L547" t="s">
        <v>55</v>
      </c>
      <c r="M547" t="s">
        <v>97</v>
      </c>
      <c r="N547" t="s">
        <v>98</v>
      </c>
      <c r="O547" s="21" t="s">
        <v>99</v>
      </c>
      <c r="P547" s="21" t="s">
        <v>100</v>
      </c>
      <c r="Q547" s="20" t="s">
        <v>101</v>
      </c>
      <c r="R547" s="21" t="s">
        <v>102</v>
      </c>
      <c r="S547" s="35">
        <v>1</v>
      </c>
      <c r="T547" s="22">
        <v>0</v>
      </c>
      <c r="U547" s="20" t="s">
        <v>103</v>
      </c>
      <c r="V547" s="20">
        <v>45838</v>
      </c>
      <c r="W547" s="21">
        <v>6</v>
      </c>
      <c r="X547" s="20">
        <v>45845</v>
      </c>
      <c r="Z547" s="48">
        <v>7</v>
      </c>
      <c r="AA547">
        <v>2025</v>
      </c>
      <c r="AB547" s="45">
        <v>324000</v>
      </c>
      <c r="AC547" s="45">
        <v>0</v>
      </c>
      <c r="AI547" s="10"/>
      <c r="AK547" s="10"/>
    </row>
    <row r="548" spans="1:37">
      <c r="A548" t="s">
        <v>45</v>
      </c>
      <c r="B548" t="s">
        <v>46</v>
      </c>
      <c r="C548" t="s">
        <v>47</v>
      </c>
      <c r="D548" t="s">
        <v>373</v>
      </c>
      <c r="E548" t="s">
        <v>96</v>
      </c>
      <c r="F548" t="s">
        <v>104</v>
      </c>
      <c r="G548" t="s">
        <v>51</v>
      </c>
      <c r="H548" s="20" t="s">
        <v>79</v>
      </c>
      <c r="I548" t="s">
        <v>53</v>
      </c>
      <c r="J548" t="s">
        <v>54</v>
      </c>
      <c r="K548">
        <v>1</v>
      </c>
      <c r="L548" t="s">
        <v>55</v>
      </c>
      <c r="M548" t="s">
        <v>97</v>
      </c>
      <c r="N548" t="s">
        <v>98</v>
      </c>
      <c r="O548" s="21" t="s">
        <v>99</v>
      </c>
      <c r="P548" s="21" t="s">
        <v>100</v>
      </c>
      <c r="Q548" s="20" t="s">
        <v>101</v>
      </c>
      <c r="R548" s="21" t="s">
        <v>102</v>
      </c>
      <c r="S548" s="35">
        <v>1</v>
      </c>
      <c r="T548" s="22">
        <v>0</v>
      </c>
      <c r="U548" s="20" t="s">
        <v>103</v>
      </c>
      <c r="V548" s="20">
        <v>45838</v>
      </c>
      <c r="W548" s="21">
        <v>6</v>
      </c>
      <c r="X548" s="20">
        <v>45845</v>
      </c>
      <c r="Z548" s="48">
        <v>7</v>
      </c>
      <c r="AA548">
        <v>2025</v>
      </c>
      <c r="AB548" s="45">
        <v>0</v>
      </c>
      <c r="AC548" s="45">
        <v>0</v>
      </c>
      <c r="AI548" s="10"/>
      <c r="AK548" s="10"/>
    </row>
    <row r="549" spans="1:37">
      <c r="A549" t="s">
        <v>45</v>
      </c>
      <c r="B549" t="s">
        <v>46</v>
      </c>
      <c r="C549" t="s">
        <v>47</v>
      </c>
      <c r="D549" t="s">
        <v>338</v>
      </c>
      <c r="E549" t="s">
        <v>96</v>
      </c>
      <c r="F549" t="s">
        <v>77</v>
      </c>
      <c r="G549" t="s">
        <v>51</v>
      </c>
      <c r="H549" s="20" t="s">
        <v>52</v>
      </c>
      <c r="I549" t="s">
        <v>53</v>
      </c>
      <c r="J549" t="s">
        <v>54</v>
      </c>
      <c r="K549">
        <v>1</v>
      </c>
      <c r="L549" t="s">
        <v>55</v>
      </c>
      <c r="M549" t="s">
        <v>97</v>
      </c>
      <c r="N549" t="s">
        <v>98</v>
      </c>
      <c r="O549" s="21" t="s">
        <v>99</v>
      </c>
      <c r="P549" s="21" t="s">
        <v>100</v>
      </c>
      <c r="Q549" s="20" t="s">
        <v>101</v>
      </c>
      <c r="R549" s="21" t="s">
        <v>102</v>
      </c>
      <c r="S549" s="35">
        <v>2</v>
      </c>
      <c r="T549" s="22">
        <v>2</v>
      </c>
      <c r="U549" s="20" t="s">
        <v>103</v>
      </c>
      <c r="V549" s="20">
        <v>45838</v>
      </c>
      <c r="W549" s="21">
        <v>6</v>
      </c>
      <c r="X549" s="20">
        <v>45845</v>
      </c>
      <c r="Y549" s="20">
        <v>45841</v>
      </c>
      <c r="Z549" s="48">
        <v>7</v>
      </c>
      <c r="AA549">
        <v>2025</v>
      </c>
      <c r="AB549" s="45">
        <v>648000</v>
      </c>
      <c r="AC549" s="45">
        <v>648000</v>
      </c>
      <c r="AI549" s="10"/>
      <c r="AK549" s="10"/>
    </row>
    <row r="550" spans="1:37">
      <c r="A550" t="s">
        <v>45</v>
      </c>
      <c r="B550" t="s">
        <v>46</v>
      </c>
      <c r="C550" t="s">
        <v>47</v>
      </c>
      <c r="D550" t="s">
        <v>338</v>
      </c>
      <c r="E550" t="s">
        <v>96</v>
      </c>
      <c r="F550" t="s">
        <v>104</v>
      </c>
      <c r="G550" t="s">
        <v>51</v>
      </c>
      <c r="H550" s="20" t="s">
        <v>52</v>
      </c>
      <c r="I550" t="s">
        <v>53</v>
      </c>
      <c r="J550" t="s">
        <v>54</v>
      </c>
      <c r="K550">
        <v>1</v>
      </c>
      <c r="L550" t="s">
        <v>55</v>
      </c>
      <c r="M550" t="s">
        <v>97</v>
      </c>
      <c r="N550" t="s">
        <v>98</v>
      </c>
      <c r="O550" s="21" t="s">
        <v>99</v>
      </c>
      <c r="P550" s="21" t="s">
        <v>100</v>
      </c>
      <c r="Q550" s="20" t="s">
        <v>101</v>
      </c>
      <c r="R550" s="21" t="s">
        <v>102</v>
      </c>
      <c r="S550" s="35">
        <v>1</v>
      </c>
      <c r="T550" s="22">
        <v>0</v>
      </c>
      <c r="U550" s="20" t="s">
        <v>103</v>
      </c>
      <c r="V550" s="20">
        <v>45838</v>
      </c>
      <c r="W550" s="21">
        <v>6</v>
      </c>
      <c r="X550" s="20">
        <v>45845</v>
      </c>
      <c r="Z550" s="48">
        <v>7</v>
      </c>
      <c r="AA550">
        <v>2025</v>
      </c>
      <c r="AB550" s="45">
        <v>0</v>
      </c>
      <c r="AC550" s="45">
        <v>0</v>
      </c>
      <c r="AI550" s="10"/>
      <c r="AK550" s="10"/>
    </row>
    <row r="551" spans="1:37">
      <c r="A551" t="s">
        <v>45</v>
      </c>
      <c r="B551" t="s">
        <v>46</v>
      </c>
      <c r="C551" t="s">
        <v>47</v>
      </c>
      <c r="D551" t="s">
        <v>341</v>
      </c>
      <c r="E551" t="s">
        <v>49</v>
      </c>
      <c r="F551" t="s">
        <v>63</v>
      </c>
      <c r="G551" t="s">
        <v>51</v>
      </c>
      <c r="H551" s="20" t="s">
        <v>52</v>
      </c>
      <c r="I551" t="s">
        <v>53</v>
      </c>
      <c r="J551" t="s">
        <v>54</v>
      </c>
      <c r="K551">
        <v>1</v>
      </c>
      <c r="L551" t="s">
        <v>55</v>
      </c>
      <c r="M551" t="s">
        <v>56</v>
      </c>
      <c r="N551" t="s">
        <v>57</v>
      </c>
      <c r="O551" s="21" t="s">
        <v>58</v>
      </c>
      <c r="P551" s="21" t="s">
        <v>59</v>
      </c>
      <c r="Q551" s="20" t="s">
        <v>64</v>
      </c>
      <c r="R551" s="21" t="s">
        <v>65</v>
      </c>
      <c r="S551" s="35">
        <v>23</v>
      </c>
      <c r="T551" s="22">
        <v>23</v>
      </c>
      <c r="U551" s="20" t="s">
        <v>62</v>
      </c>
      <c r="V551" s="20">
        <v>45845</v>
      </c>
      <c r="W551" s="21">
        <v>7</v>
      </c>
      <c r="X551" s="20">
        <v>45852</v>
      </c>
      <c r="Y551" s="20">
        <v>45848</v>
      </c>
      <c r="Z551" s="48">
        <v>7</v>
      </c>
      <c r="AA551">
        <v>2025</v>
      </c>
      <c r="AB551" s="45">
        <v>1409808</v>
      </c>
      <c r="AC551" s="45">
        <v>1409808</v>
      </c>
      <c r="AI551" s="10"/>
      <c r="AK551" s="10"/>
    </row>
    <row r="552" spans="1:37">
      <c r="A552" t="s">
        <v>45</v>
      </c>
      <c r="B552" t="s">
        <v>46</v>
      </c>
      <c r="C552" t="s">
        <v>47</v>
      </c>
      <c r="D552" t="s">
        <v>341</v>
      </c>
      <c r="E552" t="s">
        <v>49</v>
      </c>
      <c r="F552" t="s">
        <v>66</v>
      </c>
      <c r="G552" t="s">
        <v>51</v>
      </c>
      <c r="H552" s="20" t="s">
        <v>52</v>
      </c>
      <c r="I552" t="s">
        <v>53</v>
      </c>
      <c r="J552" t="s">
        <v>54</v>
      </c>
      <c r="K552">
        <v>1</v>
      </c>
      <c r="L552" t="s">
        <v>55</v>
      </c>
      <c r="M552" t="s">
        <v>56</v>
      </c>
      <c r="N552" t="s">
        <v>57</v>
      </c>
      <c r="O552" s="21" t="s">
        <v>58</v>
      </c>
      <c r="P552" s="21" t="s">
        <v>59</v>
      </c>
      <c r="Q552" s="20" t="s">
        <v>67</v>
      </c>
      <c r="R552" s="21" t="s">
        <v>68</v>
      </c>
      <c r="S552" s="35">
        <v>8</v>
      </c>
      <c r="T552" s="22">
        <v>8</v>
      </c>
      <c r="U552" s="20" t="s">
        <v>62</v>
      </c>
      <c r="V552" s="20">
        <v>45845</v>
      </c>
      <c r="W552" s="21">
        <v>7</v>
      </c>
      <c r="X552" s="20">
        <v>45852</v>
      </c>
      <c r="Y552" s="20">
        <v>45848</v>
      </c>
      <c r="Z552" s="48">
        <v>7</v>
      </c>
      <c r="AA552">
        <v>2025</v>
      </c>
      <c r="AB552" s="45">
        <v>665027</v>
      </c>
      <c r="AC552" s="45">
        <v>665027</v>
      </c>
      <c r="AI552" s="10"/>
      <c r="AK552" s="10"/>
    </row>
    <row r="553" spans="1:37">
      <c r="A553" t="s">
        <v>45</v>
      </c>
      <c r="B553" t="s">
        <v>46</v>
      </c>
      <c r="C553" t="s">
        <v>47</v>
      </c>
      <c r="D553" t="s">
        <v>341</v>
      </c>
      <c r="E553" t="s">
        <v>49</v>
      </c>
      <c r="F553" t="s">
        <v>69</v>
      </c>
      <c r="G553" t="s">
        <v>51</v>
      </c>
      <c r="H553" s="20" t="s">
        <v>52</v>
      </c>
      <c r="I553" t="s">
        <v>53</v>
      </c>
      <c r="J553" t="s">
        <v>54</v>
      </c>
      <c r="K553">
        <v>1</v>
      </c>
      <c r="L553" t="s">
        <v>55</v>
      </c>
      <c r="M553" t="s">
        <v>56</v>
      </c>
      <c r="N553" t="s">
        <v>57</v>
      </c>
      <c r="O553" s="21" t="s">
        <v>58</v>
      </c>
      <c r="P553" s="21" t="s">
        <v>59</v>
      </c>
      <c r="Q553" s="20" t="s">
        <v>73</v>
      </c>
      <c r="R553" s="21" t="s">
        <v>74</v>
      </c>
      <c r="S553" s="35">
        <v>6</v>
      </c>
      <c r="T553" s="22">
        <v>6</v>
      </c>
      <c r="U553" s="20" t="s">
        <v>62</v>
      </c>
      <c r="V553" s="20">
        <v>45845</v>
      </c>
      <c r="W553" s="21">
        <v>7</v>
      </c>
      <c r="X553" s="20">
        <v>45852</v>
      </c>
      <c r="Y553" s="20">
        <v>45848</v>
      </c>
      <c r="Z553" s="48">
        <v>7</v>
      </c>
      <c r="AA553">
        <v>2025</v>
      </c>
      <c r="AB553" s="45">
        <v>849450</v>
      </c>
      <c r="AC553" s="45">
        <v>849450</v>
      </c>
      <c r="AI553" s="10"/>
      <c r="AK553" s="10"/>
    </row>
    <row r="554" spans="1:37">
      <c r="A554" t="s">
        <v>45</v>
      </c>
      <c r="B554" t="s">
        <v>46</v>
      </c>
      <c r="C554" t="s">
        <v>47</v>
      </c>
      <c r="D554" t="s">
        <v>341</v>
      </c>
      <c r="E554" t="s">
        <v>49</v>
      </c>
      <c r="F554" t="s">
        <v>72</v>
      </c>
      <c r="G554" t="s">
        <v>51</v>
      </c>
      <c r="H554" s="20" t="s">
        <v>52</v>
      </c>
      <c r="I554" t="s">
        <v>53</v>
      </c>
      <c r="J554" t="s">
        <v>54</v>
      </c>
      <c r="K554">
        <v>1</v>
      </c>
      <c r="L554" t="s">
        <v>55</v>
      </c>
      <c r="M554" t="s">
        <v>56</v>
      </c>
      <c r="N554" t="s">
        <v>57</v>
      </c>
      <c r="O554" s="21" t="s">
        <v>58</v>
      </c>
      <c r="P554" s="21" t="s">
        <v>59</v>
      </c>
      <c r="Q554" s="20" t="s">
        <v>125</v>
      </c>
      <c r="R554" s="21" t="s">
        <v>126</v>
      </c>
      <c r="S554" s="35">
        <v>1</v>
      </c>
      <c r="T554" s="22">
        <v>1</v>
      </c>
      <c r="U554" s="20" t="s">
        <v>62</v>
      </c>
      <c r="V554" s="20">
        <v>45845</v>
      </c>
      <c r="W554" s="21">
        <v>7</v>
      </c>
      <c r="X554" s="20">
        <v>45852</v>
      </c>
      <c r="Y554" s="20">
        <v>45848</v>
      </c>
      <c r="Z554" s="48">
        <v>7</v>
      </c>
      <c r="AA554">
        <v>2025</v>
      </c>
      <c r="AB554" s="45">
        <v>111600</v>
      </c>
      <c r="AC554" s="45">
        <v>111600</v>
      </c>
      <c r="AI554" s="10"/>
      <c r="AK554" s="10"/>
    </row>
    <row r="555" spans="1:37">
      <c r="A555" t="s">
        <v>45</v>
      </c>
      <c r="B555" t="s">
        <v>46</v>
      </c>
      <c r="C555" t="s">
        <v>47</v>
      </c>
      <c r="D555" t="s">
        <v>347</v>
      </c>
      <c r="E555" t="s">
        <v>96</v>
      </c>
      <c r="F555" t="s">
        <v>77</v>
      </c>
      <c r="G555" t="s">
        <v>51</v>
      </c>
      <c r="H555" s="20" t="s">
        <v>52</v>
      </c>
      <c r="I555" t="s">
        <v>53</v>
      </c>
      <c r="J555" t="s">
        <v>54</v>
      </c>
      <c r="K555">
        <v>1</v>
      </c>
      <c r="L555" t="s">
        <v>55</v>
      </c>
      <c r="M555" t="s">
        <v>97</v>
      </c>
      <c r="N555" t="s">
        <v>98</v>
      </c>
      <c r="O555" s="21" t="s">
        <v>99</v>
      </c>
      <c r="P555" s="21" t="s">
        <v>100</v>
      </c>
      <c r="Q555" s="20" t="s">
        <v>101</v>
      </c>
      <c r="R555" s="21" t="s">
        <v>102</v>
      </c>
      <c r="S555" s="35">
        <v>3</v>
      </c>
      <c r="T555" s="22">
        <v>3</v>
      </c>
      <c r="U555" s="20" t="s">
        <v>103</v>
      </c>
      <c r="V555" s="20">
        <v>45852</v>
      </c>
      <c r="W555" s="21">
        <v>7</v>
      </c>
      <c r="X555" s="20">
        <v>45860</v>
      </c>
      <c r="Y555" s="20">
        <v>45860</v>
      </c>
      <c r="Z555" s="48">
        <v>7</v>
      </c>
      <c r="AA555">
        <v>2025</v>
      </c>
      <c r="AB555" s="45">
        <v>972000</v>
      </c>
      <c r="AC555" s="45">
        <v>972000</v>
      </c>
      <c r="AI555" s="10"/>
      <c r="AK555" s="10"/>
    </row>
    <row r="556" spans="1:37">
      <c r="A556" t="s">
        <v>45</v>
      </c>
      <c r="B556" t="s">
        <v>46</v>
      </c>
      <c r="C556" t="s">
        <v>47</v>
      </c>
      <c r="D556" t="s">
        <v>347</v>
      </c>
      <c r="E556" t="s">
        <v>96</v>
      </c>
      <c r="F556" t="s">
        <v>104</v>
      </c>
      <c r="G556" t="s">
        <v>51</v>
      </c>
      <c r="H556" s="20" t="s">
        <v>52</v>
      </c>
      <c r="I556" t="s">
        <v>53</v>
      </c>
      <c r="J556" t="s">
        <v>54</v>
      </c>
      <c r="K556">
        <v>1</v>
      </c>
      <c r="L556" t="s">
        <v>55</v>
      </c>
      <c r="M556" t="s">
        <v>97</v>
      </c>
      <c r="N556" t="s">
        <v>98</v>
      </c>
      <c r="O556" s="21" t="s">
        <v>99</v>
      </c>
      <c r="P556" s="21" t="s">
        <v>100</v>
      </c>
      <c r="Q556" s="20" t="s">
        <v>101</v>
      </c>
      <c r="R556" s="21" t="s">
        <v>102</v>
      </c>
      <c r="S556" s="35">
        <v>1</v>
      </c>
      <c r="T556" s="22">
        <v>0</v>
      </c>
      <c r="U556" s="20" t="s">
        <v>103</v>
      </c>
      <c r="V556" s="20">
        <v>45852</v>
      </c>
      <c r="W556" s="21">
        <v>7</v>
      </c>
      <c r="X556" s="20">
        <v>45860</v>
      </c>
      <c r="Z556" s="48">
        <v>7</v>
      </c>
      <c r="AA556">
        <v>2025</v>
      </c>
      <c r="AB556" s="45">
        <v>0</v>
      </c>
      <c r="AC556" s="45">
        <v>0</v>
      </c>
      <c r="AI556" s="10"/>
      <c r="AK556" s="10"/>
    </row>
    <row r="557" spans="1:37">
      <c r="A557" t="s">
        <v>45</v>
      </c>
      <c r="B557" t="s">
        <v>46</v>
      </c>
      <c r="C557" t="s">
        <v>47</v>
      </c>
      <c r="D557" t="s">
        <v>374</v>
      </c>
      <c r="E557" t="s">
        <v>76</v>
      </c>
      <c r="F557" t="s">
        <v>77</v>
      </c>
      <c r="G557" t="s">
        <v>78</v>
      </c>
      <c r="H557" s="20" t="s">
        <v>52</v>
      </c>
      <c r="I557" t="s">
        <v>53</v>
      </c>
      <c r="J557" t="s">
        <v>117</v>
      </c>
      <c r="K557">
        <v>1</v>
      </c>
      <c r="L557" t="s">
        <v>81</v>
      </c>
      <c r="M557" t="s">
        <v>56</v>
      </c>
      <c r="N557" t="s">
        <v>57</v>
      </c>
      <c r="O557" s="21" t="s">
        <v>82</v>
      </c>
      <c r="P557" s="21" t="s">
        <v>59</v>
      </c>
      <c r="Q557" s="20" t="s">
        <v>138</v>
      </c>
      <c r="R557" s="21" t="s">
        <v>139</v>
      </c>
      <c r="S557" s="35">
        <v>3000</v>
      </c>
      <c r="T557" s="22">
        <v>3000</v>
      </c>
      <c r="U557" s="20" t="s">
        <v>85</v>
      </c>
      <c r="V557" s="20">
        <v>45839</v>
      </c>
      <c r="W557" s="21">
        <v>7</v>
      </c>
      <c r="X557" s="20">
        <v>45933</v>
      </c>
      <c r="Y557" s="20">
        <v>45846</v>
      </c>
      <c r="Z557" s="48">
        <v>7</v>
      </c>
      <c r="AA557">
        <v>2025</v>
      </c>
      <c r="AB557" s="45">
        <v>2253000</v>
      </c>
      <c r="AC557" s="45">
        <v>2253000</v>
      </c>
      <c r="AI557" s="10"/>
      <c r="AK557" s="10"/>
    </row>
    <row r="558" spans="1:37">
      <c r="A558" t="s">
        <v>45</v>
      </c>
      <c r="B558" t="s">
        <v>46</v>
      </c>
      <c r="C558" t="s">
        <v>47</v>
      </c>
      <c r="D558" t="s">
        <v>375</v>
      </c>
      <c r="E558" t="s">
        <v>76</v>
      </c>
      <c r="F558" t="s">
        <v>77</v>
      </c>
      <c r="G558" t="s">
        <v>78</v>
      </c>
      <c r="H558" s="20" t="s">
        <v>52</v>
      </c>
      <c r="I558" t="s">
        <v>53</v>
      </c>
      <c r="J558" t="s">
        <v>117</v>
      </c>
      <c r="K558">
        <v>1</v>
      </c>
      <c r="L558" t="s">
        <v>81</v>
      </c>
      <c r="M558" t="s">
        <v>56</v>
      </c>
      <c r="N558" t="s">
        <v>57</v>
      </c>
      <c r="O558" s="21" t="s">
        <v>82</v>
      </c>
      <c r="P558" s="21" t="s">
        <v>59</v>
      </c>
      <c r="Q558" s="20" t="s">
        <v>212</v>
      </c>
      <c r="R558" s="21" t="s">
        <v>213</v>
      </c>
      <c r="S558" s="35">
        <v>1900</v>
      </c>
      <c r="T558" s="22">
        <v>1900</v>
      </c>
      <c r="U558" s="20" t="s">
        <v>85</v>
      </c>
      <c r="V558" s="20">
        <v>45839</v>
      </c>
      <c r="W558" s="21">
        <v>7</v>
      </c>
      <c r="X558" s="20">
        <v>45933</v>
      </c>
      <c r="Y558" s="20">
        <v>45840</v>
      </c>
      <c r="Z558" s="48">
        <v>7</v>
      </c>
      <c r="AA558">
        <v>2025</v>
      </c>
      <c r="AB558" s="45">
        <v>929100</v>
      </c>
      <c r="AC558" s="45">
        <v>929100</v>
      </c>
      <c r="AI558" s="10"/>
      <c r="AK558" s="10"/>
    </row>
    <row r="559" spans="1:37">
      <c r="A559" t="s">
        <v>45</v>
      </c>
      <c r="B559" t="s">
        <v>46</v>
      </c>
      <c r="C559" t="s">
        <v>47</v>
      </c>
      <c r="D559" t="s">
        <v>341</v>
      </c>
      <c r="E559" t="s">
        <v>49</v>
      </c>
      <c r="F559" t="s">
        <v>77</v>
      </c>
      <c r="G559" t="s">
        <v>51</v>
      </c>
      <c r="H559" s="20" t="s">
        <v>79</v>
      </c>
      <c r="I559" t="s">
        <v>53</v>
      </c>
      <c r="J559" t="s">
        <v>54</v>
      </c>
      <c r="K559">
        <v>1</v>
      </c>
      <c r="L559" t="s">
        <v>55</v>
      </c>
      <c r="M559" t="s">
        <v>56</v>
      </c>
      <c r="N559" t="s">
        <v>57</v>
      </c>
      <c r="O559" s="21" t="s">
        <v>58</v>
      </c>
      <c r="P559" s="21" t="s">
        <v>59</v>
      </c>
      <c r="Q559" s="20" t="s">
        <v>108</v>
      </c>
      <c r="R559" s="21" t="s">
        <v>109</v>
      </c>
      <c r="S559" s="35">
        <v>3</v>
      </c>
      <c r="T559" s="22">
        <v>0</v>
      </c>
      <c r="U559" s="20" t="s">
        <v>110</v>
      </c>
      <c r="V559" s="20">
        <v>45845</v>
      </c>
      <c r="W559" s="21">
        <v>7</v>
      </c>
      <c r="X559" s="20">
        <v>45852</v>
      </c>
      <c r="Z559" s="48">
        <v>7</v>
      </c>
      <c r="AA559">
        <v>2025</v>
      </c>
      <c r="AB559" s="45">
        <v>345156</v>
      </c>
      <c r="AC559" s="45">
        <v>0</v>
      </c>
      <c r="AI559" s="10"/>
      <c r="AK559" s="10"/>
    </row>
    <row r="560" spans="1:37">
      <c r="A560" t="s">
        <v>45</v>
      </c>
      <c r="B560" t="s">
        <v>46</v>
      </c>
      <c r="C560" t="s">
        <v>47</v>
      </c>
      <c r="D560" t="s">
        <v>376</v>
      </c>
      <c r="E560" t="s">
        <v>76</v>
      </c>
      <c r="F560" t="s">
        <v>77</v>
      </c>
      <c r="G560" t="s">
        <v>78</v>
      </c>
      <c r="H560" s="20" t="s">
        <v>52</v>
      </c>
      <c r="I560" t="s">
        <v>53</v>
      </c>
      <c r="J560" t="s">
        <v>117</v>
      </c>
      <c r="K560">
        <v>1</v>
      </c>
      <c r="L560" t="s">
        <v>81</v>
      </c>
      <c r="M560" t="s">
        <v>56</v>
      </c>
      <c r="N560" t="s">
        <v>57</v>
      </c>
      <c r="O560" s="21" t="s">
        <v>82</v>
      </c>
      <c r="P560" s="21" t="s">
        <v>59</v>
      </c>
      <c r="Q560" s="20" t="s">
        <v>212</v>
      </c>
      <c r="R560" s="21" t="s">
        <v>213</v>
      </c>
      <c r="S560" s="35">
        <v>1710</v>
      </c>
      <c r="T560" s="22">
        <v>1710</v>
      </c>
      <c r="U560" s="20" t="s">
        <v>85</v>
      </c>
      <c r="V560" s="20">
        <v>45839</v>
      </c>
      <c r="W560" s="21">
        <v>7</v>
      </c>
      <c r="X560" s="20">
        <v>45933</v>
      </c>
      <c r="Y560" s="20">
        <v>45841</v>
      </c>
      <c r="Z560" s="48">
        <v>7</v>
      </c>
      <c r="AA560">
        <v>2025</v>
      </c>
      <c r="AB560" s="45">
        <v>836190</v>
      </c>
      <c r="AC560" s="45">
        <v>836190</v>
      </c>
      <c r="AI560" s="10"/>
      <c r="AK560" s="10"/>
    </row>
    <row r="561" spans="1:37">
      <c r="A561" t="s">
        <v>45</v>
      </c>
      <c r="B561" t="s">
        <v>46</v>
      </c>
      <c r="C561" t="s">
        <v>47</v>
      </c>
      <c r="D561" t="s">
        <v>377</v>
      </c>
      <c r="E561" t="s">
        <v>76</v>
      </c>
      <c r="F561" t="s">
        <v>77</v>
      </c>
      <c r="G561" t="s">
        <v>78</v>
      </c>
      <c r="H561" s="20" t="s">
        <v>52</v>
      </c>
      <c r="I561" t="s">
        <v>53</v>
      </c>
      <c r="J561" t="s">
        <v>250</v>
      </c>
      <c r="K561">
        <v>1</v>
      </c>
      <c r="L561" t="s">
        <v>81</v>
      </c>
      <c r="M561" t="s">
        <v>56</v>
      </c>
      <c r="N561" t="s">
        <v>57</v>
      </c>
      <c r="O561" s="21" t="s">
        <v>82</v>
      </c>
      <c r="P561" s="21" t="s">
        <v>59</v>
      </c>
      <c r="Q561" s="20" t="s">
        <v>159</v>
      </c>
      <c r="R561" s="21" t="s">
        <v>160</v>
      </c>
      <c r="S561" s="35">
        <v>1290</v>
      </c>
      <c r="T561" s="22">
        <v>1150</v>
      </c>
      <c r="U561" s="20" t="s">
        <v>161</v>
      </c>
      <c r="V561" s="20">
        <v>45840</v>
      </c>
      <c r="W561" s="21">
        <v>7</v>
      </c>
      <c r="X561" s="20">
        <v>45841</v>
      </c>
      <c r="Y561" s="20">
        <v>45849</v>
      </c>
      <c r="Z561" s="48">
        <v>7</v>
      </c>
      <c r="AA561">
        <v>2025</v>
      </c>
      <c r="AB561" s="45">
        <v>514710</v>
      </c>
      <c r="AC561" s="45">
        <v>458850</v>
      </c>
      <c r="AI561" s="10"/>
      <c r="AK561" s="10"/>
    </row>
    <row r="562" spans="1:37">
      <c r="A562" t="s">
        <v>45</v>
      </c>
      <c r="B562" t="s">
        <v>46</v>
      </c>
      <c r="C562" t="s">
        <v>47</v>
      </c>
      <c r="D562" t="s">
        <v>377</v>
      </c>
      <c r="E562" t="s">
        <v>76</v>
      </c>
      <c r="F562" t="s">
        <v>111</v>
      </c>
      <c r="G562" t="s">
        <v>78</v>
      </c>
      <c r="H562" s="20" t="s">
        <v>52</v>
      </c>
      <c r="I562" t="s">
        <v>53</v>
      </c>
      <c r="J562" t="s">
        <v>250</v>
      </c>
      <c r="K562">
        <v>1</v>
      </c>
      <c r="L562" t="s">
        <v>81</v>
      </c>
      <c r="M562" t="s">
        <v>56</v>
      </c>
      <c r="N562" t="s">
        <v>57</v>
      </c>
      <c r="O562" s="21" t="s">
        <v>82</v>
      </c>
      <c r="P562" s="21" t="s">
        <v>140</v>
      </c>
      <c r="Q562" s="20" t="s">
        <v>141</v>
      </c>
      <c r="R562" s="21" t="s">
        <v>142</v>
      </c>
      <c r="S562" s="35">
        <v>15</v>
      </c>
      <c r="T562" s="22">
        <v>12</v>
      </c>
      <c r="U562" s="20" t="s">
        <v>85</v>
      </c>
      <c r="V562" s="20">
        <v>45840</v>
      </c>
      <c r="W562" s="21">
        <v>7</v>
      </c>
      <c r="X562" s="20">
        <v>45842</v>
      </c>
      <c r="Y562" s="20">
        <v>45849</v>
      </c>
      <c r="Z562" s="48">
        <v>7</v>
      </c>
      <c r="AA562">
        <v>2025</v>
      </c>
      <c r="AB562" s="45">
        <v>194745</v>
      </c>
      <c r="AC562" s="45">
        <v>155796</v>
      </c>
      <c r="AI562" s="10"/>
      <c r="AK562" s="10"/>
    </row>
    <row r="563" spans="1:37">
      <c r="A563" t="s">
        <v>45</v>
      </c>
      <c r="B563" t="s">
        <v>46</v>
      </c>
      <c r="C563" t="s">
        <v>47</v>
      </c>
      <c r="D563" t="s">
        <v>341</v>
      </c>
      <c r="E563" t="s">
        <v>49</v>
      </c>
      <c r="F563" t="s">
        <v>111</v>
      </c>
      <c r="G563" t="s">
        <v>51</v>
      </c>
      <c r="H563" s="20" t="s">
        <v>52</v>
      </c>
      <c r="I563" t="s">
        <v>53</v>
      </c>
      <c r="J563" t="s">
        <v>54</v>
      </c>
      <c r="K563">
        <v>1</v>
      </c>
      <c r="L563" t="s">
        <v>55</v>
      </c>
      <c r="M563" t="s">
        <v>56</v>
      </c>
      <c r="N563" t="s">
        <v>57</v>
      </c>
      <c r="O563" s="21" t="s">
        <v>58</v>
      </c>
      <c r="P563" s="21" t="s">
        <v>59</v>
      </c>
      <c r="Q563" s="20" t="s">
        <v>112</v>
      </c>
      <c r="R563" s="21" t="s">
        <v>113</v>
      </c>
      <c r="S563" s="35">
        <v>2</v>
      </c>
      <c r="T563" s="22">
        <v>2</v>
      </c>
      <c r="U563" s="20" t="s">
        <v>110</v>
      </c>
      <c r="V563" s="20">
        <v>45845</v>
      </c>
      <c r="W563" s="21">
        <v>7</v>
      </c>
      <c r="X563" s="20">
        <v>45852</v>
      </c>
      <c r="Y563" s="20">
        <v>45848</v>
      </c>
      <c r="Z563" s="48">
        <v>7</v>
      </c>
      <c r="AA563">
        <v>2025</v>
      </c>
      <c r="AB563" s="45">
        <v>300888</v>
      </c>
      <c r="AC563" s="45">
        <v>300888</v>
      </c>
      <c r="AI563" s="10"/>
      <c r="AK563" s="10"/>
    </row>
    <row r="564" spans="1:37">
      <c r="A564" t="s">
        <v>45</v>
      </c>
      <c r="B564" t="s">
        <v>46</v>
      </c>
      <c r="C564" t="s">
        <v>47</v>
      </c>
      <c r="D564" t="s">
        <v>341</v>
      </c>
      <c r="E564" t="s">
        <v>49</v>
      </c>
      <c r="F564" t="s">
        <v>86</v>
      </c>
      <c r="G564" t="s">
        <v>51</v>
      </c>
      <c r="H564" s="20" t="s">
        <v>52</v>
      </c>
      <c r="I564" t="s">
        <v>53</v>
      </c>
      <c r="J564" t="s">
        <v>54</v>
      </c>
      <c r="K564">
        <v>1</v>
      </c>
      <c r="L564" t="s">
        <v>55</v>
      </c>
      <c r="M564" t="s">
        <v>56</v>
      </c>
      <c r="N564" t="s">
        <v>57</v>
      </c>
      <c r="O564" s="21" t="s">
        <v>58</v>
      </c>
      <c r="P564" s="21" t="s">
        <v>59</v>
      </c>
      <c r="Q564" s="20" t="s">
        <v>87</v>
      </c>
      <c r="R564" s="21" t="s">
        <v>88</v>
      </c>
      <c r="S564" s="35">
        <v>22</v>
      </c>
      <c r="T564" s="22">
        <v>22</v>
      </c>
      <c r="U564" s="20" t="s">
        <v>62</v>
      </c>
      <c r="V564" s="20">
        <v>45845</v>
      </c>
      <c r="W564" s="21">
        <v>7</v>
      </c>
      <c r="X564" s="20">
        <v>45852</v>
      </c>
      <c r="Y564" s="20">
        <v>45848</v>
      </c>
      <c r="Z564" s="48">
        <v>7</v>
      </c>
      <c r="AA564">
        <v>2025</v>
      </c>
      <c r="AB564" s="45">
        <v>1836173</v>
      </c>
      <c r="AC564" s="45">
        <v>1836173</v>
      </c>
      <c r="AI564" s="10"/>
      <c r="AK564" s="10"/>
    </row>
    <row r="565" spans="1:37">
      <c r="A565" t="s">
        <v>45</v>
      </c>
      <c r="B565" t="s">
        <v>46</v>
      </c>
      <c r="C565" t="s">
        <v>47</v>
      </c>
      <c r="D565" t="s">
        <v>341</v>
      </c>
      <c r="E565" t="s">
        <v>49</v>
      </c>
      <c r="F565" t="s">
        <v>89</v>
      </c>
      <c r="G565" t="s">
        <v>51</v>
      </c>
      <c r="H565" s="20" t="s">
        <v>52</v>
      </c>
      <c r="I565" t="s">
        <v>53</v>
      </c>
      <c r="J565" t="s">
        <v>54</v>
      </c>
      <c r="K565">
        <v>1</v>
      </c>
      <c r="L565" t="s">
        <v>55</v>
      </c>
      <c r="M565" t="s">
        <v>56</v>
      </c>
      <c r="N565" t="s">
        <v>57</v>
      </c>
      <c r="O565" s="21" t="s">
        <v>58</v>
      </c>
      <c r="P565" s="21" t="s">
        <v>59</v>
      </c>
      <c r="Q565" s="20" t="s">
        <v>90</v>
      </c>
      <c r="R565" s="21" t="s">
        <v>91</v>
      </c>
      <c r="S565" s="35">
        <v>18</v>
      </c>
      <c r="T565" s="22">
        <v>18</v>
      </c>
      <c r="U565" s="20" t="s">
        <v>62</v>
      </c>
      <c r="V565" s="20">
        <v>45845</v>
      </c>
      <c r="W565" s="21">
        <v>7</v>
      </c>
      <c r="X565" s="20">
        <v>45852</v>
      </c>
      <c r="Y565" s="20">
        <v>45848</v>
      </c>
      <c r="Z565" s="48">
        <v>7</v>
      </c>
      <c r="AA565">
        <v>2025</v>
      </c>
      <c r="AB565" s="45">
        <v>1188588</v>
      </c>
      <c r="AC565" s="45">
        <v>1188588</v>
      </c>
      <c r="AI565" s="10"/>
      <c r="AK565" s="10"/>
    </row>
    <row r="566" spans="1:37">
      <c r="A566" t="s">
        <v>45</v>
      </c>
      <c r="B566" t="s">
        <v>46</v>
      </c>
      <c r="C566" t="s">
        <v>47</v>
      </c>
      <c r="D566" t="s">
        <v>378</v>
      </c>
      <c r="E566" t="s">
        <v>76</v>
      </c>
      <c r="F566" t="s">
        <v>77</v>
      </c>
      <c r="G566" t="s">
        <v>78</v>
      </c>
      <c r="H566" s="20" t="s">
        <v>79</v>
      </c>
      <c r="I566" t="s">
        <v>53</v>
      </c>
      <c r="J566" t="s">
        <v>135</v>
      </c>
      <c r="K566">
        <v>1</v>
      </c>
      <c r="L566" t="s">
        <v>81</v>
      </c>
      <c r="M566" t="s">
        <v>310</v>
      </c>
      <c r="N566" t="s">
        <v>311</v>
      </c>
      <c r="O566" s="21" t="s">
        <v>351</v>
      </c>
      <c r="P566" s="21" t="s">
        <v>352</v>
      </c>
      <c r="Q566" s="20" t="s">
        <v>364</v>
      </c>
      <c r="R566" s="21" t="s">
        <v>365</v>
      </c>
      <c r="S566" s="35">
        <v>150</v>
      </c>
      <c r="T566" s="22">
        <v>0</v>
      </c>
      <c r="U566" s="20" t="s">
        <v>85</v>
      </c>
      <c r="V566" s="20">
        <v>45847</v>
      </c>
      <c r="W566" s="21">
        <v>7</v>
      </c>
      <c r="X566" s="20">
        <v>45847</v>
      </c>
      <c r="Z566" s="48">
        <v>7</v>
      </c>
      <c r="AA566">
        <v>2025</v>
      </c>
      <c r="AB566" s="45">
        <v>55500</v>
      </c>
      <c r="AC566" s="45">
        <v>0</v>
      </c>
      <c r="AI566" s="10"/>
      <c r="AK566" s="10"/>
    </row>
    <row r="567" spans="1:37">
      <c r="A567" t="s">
        <v>45</v>
      </c>
      <c r="B567" t="s">
        <v>46</v>
      </c>
      <c r="C567" t="s">
        <v>47</v>
      </c>
      <c r="D567" t="s">
        <v>378</v>
      </c>
      <c r="E567" t="s">
        <v>76</v>
      </c>
      <c r="F567" t="s">
        <v>111</v>
      </c>
      <c r="G567" t="s">
        <v>78</v>
      </c>
      <c r="H567" s="20" t="s">
        <v>79</v>
      </c>
      <c r="I567" t="s">
        <v>53</v>
      </c>
      <c r="J567" t="s">
        <v>135</v>
      </c>
      <c r="K567">
        <v>1</v>
      </c>
      <c r="L567" t="s">
        <v>81</v>
      </c>
      <c r="M567" t="s">
        <v>310</v>
      </c>
      <c r="N567" t="s">
        <v>311</v>
      </c>
      <c r="O567" s="21" t="s">
        <v>351</v>
      </c>
      <c r="P567" s="21" t="s">
        <v>352</v>
      </c>
      <c r="Q567" s="20" t="s">
        <v>353</v>
      </c>
      <c r="R567" s="21" t="s">
        <v>354</v>
      </c>
      <c r="S567" s="35">
        <v>110</v>
      </c>
      <c r="T567" s="22">
        <v>0</v>
      </c>
      <c r="U567" s="20" t="s">
        <v>85</v>
      </c>
      <c r="V567" s="20">
        <v>45847</v>
      </c>
      <c r="W567" s="21">
        <v>7</v>
      </c>
      <c r="X567" s="20">
        <v>45847</v>
      </c>
      <c r="Z567" s="48">
        <v>7</v>
      </c>
      <c r="AA567">
        <v>2025</v>
      </c>
      <c r="AB567" s="45">
        <v>54780</v>
      </c>
      <c r="AC567" s="45">
        <v>0</v>
      </c>
      <c r="AI567" s="10"/>
      <c r="AK567" s="10"/>
    </row>
    <row r="568" spans="1:37">
      <c r="A568" t="s">
        <v>45</v>
      </c>
      <c r="B568" t="s">
        <v>46</v>
      </c>
      <c r="C568" t="s">
        <v>47</v>
      </c>
      <c r="D568" t="s">
        <v>378</v>
      </c>
      <c r="E568" t="s">
        <v>76</v>
      </c>
      <c r="F568" t="s">
        <v>86</v>
      </c>
      <c r="G568" t="s">
        <v>78</v>
      </c>
      <c r="H568" s="20" t="s">
        <v>79</v>
      </c>
      <c r="I568" t="s">
        <v>53</v>
      </c>
      <c r="J568" t="s">
        <v>135</v>
      </c>
      <c r="K568">
        <v>1</v>
      </c>
      <c r="L568" t="s">
        <v>81</v>
      </c>
      <c r="M568" t="s">
        <v>310</v>
      </c>
      <c r="N568" t="s">
        <v>311</v>
      </c>
      <c r="O568" s="21" t="s">
        <v>351</v>
      </c>
      <c r="P568" s="21" t="s">
        <v>352</v>
      </c>
      <c r="Q568" s="20" t="s">
        <v>355</v>
      </c>
      <c r="R568" s="21" t="s">
        <v>356</v>
      </c>
      <c r="S568" s="35">
        <v>85</v>
      </c>
      <c r="T568" s="22">
        <v>0</v>
      </c>
      <c r="U568" s="20" t="s">
        <v>85</v>
      </c>
      <c r="V568" s="20">
        <v>45847</v>
      </c>
      <c r="W568" s="21">
        <v>7</v>
      </c>
      <c r="X568" s="20">
        <v>45847</v>
      </c>
      <c r="Z568" s="48">
        <v>7</v>
      </c>
      <c r="AA568">
        <v>2025</v>
      </c>
      <c r="AB568" s="45">
        <v>52020</v>
      </c>
      <c r="AC568" s="45">
        <v>0</v>
      </c>
      <c r="AI568" s="10"/>
      <c r="AK568" s="10"/>
    </row>
    <row r="569" spans="1:37">
      <c r="A569" t="s">
        <v>45</v>
      </c>
      <c r="B569" t="s">
        <v>46</v>
      </c>
      <c r="C569" t="s">
        <v>47</v>
      </c>
      <c r="D569" t="s">
        <v>339</v>
      </c>
      <c r="E569" t="s">
        <v>49</v>
      </c>
      <c r="F569" t="s">
        <v>66</v>
      </c>
      <c r="G569" t="s">
        <v>51</v>
      </c>
      <c r="H569" s="20" t="s">
        <v>52</v>
      </c>
      <c r="I569" t="s">
        <v>53</v>
      </c>
      <c r="J569" t="s">
        <v>54</v>
      </c>
      <c r="K569">
        <v>1</v>
      </c>
      <c r="L569" t="s">
        <v>55</v>
      </c>
      <c r="M569" t="s">
        <v>56</v>
      </c>
      <c r="N569" t="s">
        <v>57</v>
      </c>
      <c r="O569" s="21" t="s">
        <v>58</v>
      </c>
      <c r="P569" s="21" t="s">
        <v>59</v>
      </c>
      <c r="Q569" s="20" t="s">
        <v>67</v>
      </c>
      <c r="R569" s="21" t="s">
        <v>68</v>
      </c>
      <c r="S569" s="35">
        <v>3</v>
      </c>
      <c r="T569" s="22">
        <v>3</v>
      </c>
      <c r="U569" s="20" t="s">
        <v>62</v>
      </c>
      <c r="V569" s="20">
        <v>45838</v>
      </c>
      <c r="W569" s="21">
        <v>6</v>
      </c>
      <c r="X569" s="20">
        <v>45845</v>
      </c>
      <c r="Y569" s="20">
        <v>45842</v>
      </c>
      <c r="Z569" s="48">
        <v>7</v>
      </c>
      <c r="AA569">
        <v>2025</v>
      </c>
      <c r="AB569" s="45">
        <v>249385</v>
      </c>
      <c r="AC569" s="45">
        <v>249385</v>
      </c>
      <c r="AI569" s="10"/>
      <c r="AK569" s="10"/>
    </row>
    <row r="570" spans="1:37">
      <c r="A570" t="s">
        <v>45</v>
      </c>
      <c r="B570" t="s">
        <v>46</v>
      </c>
      <c r="C570" t="s">
        <v>47</v>
      </c>
      <c r="D570" t="s">
        <v>339</v>
      </c>
      <c r="E570" t="s">
        <v>49</v>
      </c>
      <c r="F570" t="s">
        <v>69</v>
      </c>
      <c r="G570" t="s">
        <v>51</v>
      </c>
      <c r="H570" s="20" t="s">
        <v>52</v>
      </c>
      <c r="I570" t="s">
        <v>53</v>
      </c>
      <c r="J570" t="s">
        <v>54</v>
      </c>
      <c r="K570">
        <v>1</v>
      </c>
      <c r="L570" t="s">
        <v>55</v>
      </c>
      <c r="M570" t="s">
        <v>56</v>
      </c>
      <c r="N570" t="s">
        <v>57</v>
      </c>
      <c r="O570" s="21" t="s">
        <v>58</v>
      </c>
      <c r="P570" s="21" t="s">
        <v>59</v>
      </c>
      <c r="Q570" s="20" t="s">
        <v>73</v>
      </c>
      <c r="R570" s="21" t="s">
        <v>74</v>
      </c>
      <c r="S570" s="35">
        <v>2</v>
      </c>
      <c r="T570" s="22">
        <v>2</v>
      </c>
      <c r="U570" s="20" t="s">
        <v>62</v>
      </c>
      <c r="V570" s="20">
        <v>45838</v>
      </c>
      <c r="W570" s="21">
        <v>6</v>
      </c>
      <c r="X570" s="20">
        <v>45845</v>
      </c>
      <c r="Y570" s="20">
        <v>45842</v>
      </c>
      <c r="Z570" s="48">
        <v>7</v>
      </c>
      <c r="AA570">
        <v>2025</v>
      </c>
      <c r="AB570" s="45">
        <v>283150</v>
      </c>
      <c r="AC570" s="45">
        <v>283150</v>
      </c>
      <c r="AI570" s="10"/>
      <c r="AK570" s="10"/>
    </row>
    <row r="571" spans="1:37">
      <c r="A571" t="s">
        <v>45</v>
      </c>
      <c r="B571" t="s">
        <v>46</v>
      </c>
      <c r="C571" t="s">
        <v>47</v>
      </c>
      <c r="D571" t="s">
        <v>366</v>
      </c>
      <c r="E571" t="s">
        <v>49</v>
      </c>
      <c r="F571" t="s">
        <v>77</v>
      </c>
      <c r="G571" t="s">
        <v>51</v>
      </c>
      <c r="H571" s="20" t="s">
        <v>79</v>
      </c>
      <c r="I571" t="s">
        <v>53</v>
      </c>
      <c r="J571" t="s">
        <v>54</v>
      </c>
      <c r="K571">
        <v>1</v>
      </c>
      <c r="L571" t="s">
        <v>55</v>
      </c>
      <c r="M571" t="s">
        <v>56</v>
      </c>
      <c r="N571" t="s">
        <v>57</v>
      </c>
      <c r="O571" s="21" t="s">
        <v>58</v>
      </c>
      <c r="P571" s="21" t="s">
        <v>59</v>
      </c>
      <c r="Q571" s="20" t="s">
        <v>108</v>
      </c>
      <c r="R571" s="21" t="s">
        <v>109</v>
      </c>
      <c r="S571" s="35">
        <v>4</v>
      </c>
      <c r="T571" s="22">
        <v>0</v>
      </c>
      <c r="U571" s="20" t="s">
        <v>110</v>
      </c>
      <c r="V571" s="20">
        <v>45832</v>
      </c>
      <c r="W571" s="21">
        <v>6</v>
      </c>
      <c r="X571" s="20">
        <v>45840</v>
      </c>
      <c r="Z571" s="48">
        <v>7</v>
      </c>
      <c r="AA571">
        <v>2025</v>
      </c>
      <c r="AB571" s="45">
        <v>460208</v>
      </c>
      <c r="AC571" s="45">
        <v>0</v>
      </c>
      <c r="AI571" s="10"/>
      <c r="AK571" s="10"/>
    </row>
    <row r="572" spans="1:37">
      <c r="A572" t="s">
        <v>45</v>
      </c>
      <c r="B572" t="s">
        <v>46</v>
      </c>
      <c r="C572" t="s">
        <v>47</v>
      </c>
      <c r="D572" t="s">
        <v>379</v>
      </c>
      <c r="E572" t="s">
        <v>76</v>
      </c>
      <c r="F572" t="s">
        <v>77</v>
      </c>
      <c r="G572" t="s">
        <v>78</v>
      </c>
      <c r="H572" s="20" t="s">
        <v>52</v>
      </c>
      <c r="I572" t="s">
        <v>53</v>
      </c>
      <c r="J572" t="s">
        <v>80</v>
      </c>
      <c r="K572">
        <v>1</v>
      </c>
      <c r="L572" t="s">
        <v>81</v>
      </c>
      <c r="M572" t="s">
        <v>56</v>
      </c>
      <c r="N572" t="s">
        <v>57</v>
      </c>
      <c r="O572" s="21" t="s">
        <v>82</v>
      </c>
      <c r="P572" s="21" t="s">
        <v>59</v>
      </c>
      <c r="Q572" s="20" t="s">
        <v>132</v>
      </c>
      <c r="R572" s="21" t="s">
        <v>133</v>
      </c>
      <c r="S572" s="35">
        <v>116</v>
      </c>
      <c r="T572" s="22">
        <v>116</v>
      </c>
      <c r="U572" s="20" t="s">
        <v>85</v>
      </c>
      <c r="V572" s="20">
        <v>45779</v>
      </c>
      <c r="W572" s="21">
        <v>5</v>
      </c>
      <c r="X572" s="20">
        <v>45779</v>
      </c>
      <c r="Y572" s="20">
        <v>45847</v>
      </c>
      <c r="Z572" s="48">
        <v>7</v>
      </c>
      <c r="AA572">
        <v>2025</v>
      </c>
      <c r="AB572" s="45">
        <v>1540828</v>
      </c>
      <c r="AC572" s="45">
        <v>1540828</v>
      </c>
      <c r="AI572" s="10"/>
      <c r="AK572" s="10"/>
    </row>
    <row r="573" spans="1:37">
      <c r="A573" t="s">
        <v>45</v>
      </c>
      <c r="B573" t="s">
        <v>46</v>
      </c>
      <c r="C573" t="s">
        <v>47</v>
      </c>
      <c r="D573" t="s">
        <v>290</v>
      </c>
      <c r="E573" t="s">
        <v>76</v>
      </c>
      <c r="F573" t="s">
        <v>77</v>
      </c>
      <c r="G573" t="s">
        <v>78</v>
      </c>
      <c r="H573" s="20" t="s">
        <v>52</v>
      </c>
      <c r="I573" t="s">
        <v>53</v>
      </c>
      <c r="J573" t="s">
        <v>117</v>
      </c>
      <c r="K573">
        <v>1</v>
      </c>
      <c r="L573" t="s">
        <v>81</v>
      </c>
      <c r="M573" t="s">
        <v>56</v>
      </c>
      <c r="N573" t="s">
        <v>57</v>
      </c>
      <c r="O573" s="21" t="s">
        <v>82</v>
      </c>
      <c r="P573" s="21" t="s">
        <v>59</v>
      </c>
      <c r="Q573" s="20" t="s">
        <v>151</v>
      </c>
      <c r="R573" s="21" t="s">
        <v>152</v>
      </c>
      <c r="S573" s="35">
        <v>4</v>
      </c>
      <c r="T573" s="22">
        <v>4</v>
      </c>
      <c r="U573" s="20" t="s">
        <v>85</v>
      </c>
      <c r="V573" s="20">
        <v>45750</v>
      </c>
      <c r="W573" s="21">
        <v>4</v>
      </c>
      <c r="X573" s="20">
        <v>45751</v>
      </c>
      <c r="Y573" s="20">
        <v>45863</v>
      </c>
      <c r="Z573" s="48">
        <v>7</v>
      </c>
      <c r="AA573">
        <v>2025</v>
      </c>
      <c r="AB573" s="45">
        <v>265920</v>
      </c>
      <c r="AC573" s="45">
        <v>265920</v>
      </c>
      <c r="AI573" s="10"/>
      <c r="AK573" s="10"/>
    </row>
    <row r="574" spans="1:37">
      <c r="A574" t="s">
        <v>45</v>
      </c>
      <c r="B574" t="s">
        <v>46</v>
      </c>
      <c r="C574" t="s">
        <v>47</v>
      </c>
      <c r="D574" t="s">
        <v>380</v>
      </c>
      <c r="E574" t="s">
        <v>76</v>
      </c>
      <c r="F574" t="s">
        <v>77</v>
      </c>
      <c r="G574" t="s">
        <v>78</v>
      </c>
      <c r="H574" s="20" t="s">
        <v>79</v>
      </c>
      <c r="I574" t="s">
        <v>53</v>
      </c>
      <c r="J574" t="s">
        <v>117</v>
      </c>
      <c r="L574" t="s">
        <v>81</v>
      </c>
      <c r="M574" t="s">
        <v>56</v>
      </c>
      <c r="N574" t="s">
        <v>57</v>
      </c>
      <c r="O574" s="21" t="s">
        <v>82</v>
      </c>
      <c r="P574" s="21" t="s">
        <v>59</v>
      </c>
      <c r="Q574" s="20" t="s">
        <v>138</v>
      </c>
      <c r="R574" s="21" t="s">
        <v>139</v>
      </c>
      <c r="S574" s="35">
        <v>4400</v>
      </c>
      <c r="T574" s="22">
        <v>0</v>
      </c>
      <c r="U574" s="20" t="s">
        <v>85</v>
      </c>
      <c r="V574" s="20">
        <v>45736</v>
      </c>
      <c r="W574" s="21">
        <v>3</v>
      </c>
      <c r="X574" s="20">
        <v>45842</v>
      </c>
      <c r="Z574" s="48">
        <v>7</v>
      </c>
      <c r="AA574">
        <v>2025</v>
      </c>
      <c r="AB574" s="45">
        <v>3304400</v>
      </c>
      <c r="AC574" s="45">
        <v>0</v>
      </c>
      <c r="AI574" s="10"/>
      <c r="AK574" s="10"/>
    </row>
    <row r="575" spans="1:37">
      <c r="A575" t="s">
        <v>45</v>
      </c>
      <c r="B575" t="s">
        <v>46</v>
      </c>
      <c r="C575" t="s">
        <v>47</v>
      </c>
      <c r="D575" t="s">
        <v>381</v>
      </c>
      <c r="E575" t="s">
        <v>76</v>
      </c>
      <c r="F575" t="s">
        <v>77</v>
      </c>
      <c r="G575" t="s">
        <v>78</v>
      </c>
      <c r="H575" s="20" t="s">
        <v>79</v>
      </c>
      <c r="I575" t="s">
        <v>53</v>
      </c>
      <c r="J575" t="s">
        <v>117</v>
      </c>
      <c r="L575" t="s">
        <v>81</v>
      </c>
      <c r="M575" t="s">
        <v>56</v>
      </c>
      <c r="N575" t="s">
        <v>57</v>
      </c>
      <c r="O575" s="21" t="s">
        <v>82</v>
      </c>
      <c r="P575" s="21" t="s">
        <v>59</v>
      </c>
      <c r="Q575" s="20" t="s">
        <v>138</v>
      </c>
      <c r="R575" s="21" t="s">
        <v>139</v>
      </c>
      <c r="S575" s="35">
        <v>100</v>
      </c>
      <c r="T575" s="22">
        <v>0</v>
      </c>
      <c r="U575" s="20" t="s">
        <v>85</v>
      </c>
      <c r="V575" s="20">
        <v>45728</v>
      </c>
      <c r="W575" s="21">
        <v>3</v>
      </c>
      <c r="X575" s="20">
        <v>45842</v>
      </c>
      <c r="Z575" s="48">
        <v>7</v>
      </c>
      <c r="AA575">
        <v>2025</v>
      </c>
      <c r="AB575" s="45">
        <v>75100</v>
      </c>
      <c r="AC575" s="45">
        <v>0</v>
      </c>
      <c r="AI575" s="10"/>
      <c r="AK575" s="10"/>
    </row>
    <row r="576" spans="1:37">
      <c r="A576" t="s">
        <v>45</v>
      </c>
      <c r="B576" t="s">
        <v>46</v>
      </c>
      <c r="C576" t="s">
        <v>47</v>
      </c>
      <c r="D576" t="s">
        <v>379</v>
      </c>
      <c r="E576" t="s">
        <v>76</v>
      </c>
      <c r="F576" t="s">
        <v>111</v>
      </c>
      <c r="G576" t="s">
        <v>78</v>
      </c>
      <c r="H576" s="20" t="s">
        <v>52</v>
      </c>
      <c r="I576" t="s">
        <v>53</v>
      </c>
      <c r="J576" t="s">
        <v>80</v>
      </c>
      <c r="K576">
        <v>1</v>
      </c>
      <c r="L576" t="s">
        <v>81</v>
      </c>
      <c r="M576" t="s">
        <v>56</v>
      </c>
      <c r="N576" t="s">
        <v>57</v>
      </c>
      <c r="O576" s="21" t="s">
        <v>82</v>
      </c>
      <c r="P576" s="21" t="s">
        <v>59</v>
      </c>
      <c r="Q576" s="20" t="s">
        <v>151</v>
      </c>
      <c r="R576" s="21" t="s">
        <v>152</v>
      </c>
      <c r="S576" s="35">
        <v>600</v>
      </c>
      <c r="T576" s="22">
        <v>600</v>
      </c>
      <c r="U576" s="20" t="s">
        <v>85</v>
      </c>
      <c r="V576" s="20">
        <v>45779</v>
      </c>
      <c r="W576" s="21">
        <v>5</v>
      </c>
      <c r="X576" s="20">
        <v>45779</v>
      </c>
      <c r="Y576" s="20">
        <v>45887</v>
      </c>
      <c r="Z576" s="48">
        <v>8</v>
      </c>
      <c r="AA576">
        <v>2025</v>
      </c>
      <c r="AB576" s="45">
        <v>692400</v>
      </c>
      <c r="AC576" s="45">
        <v>692400</v>
      </c>
      <c r="AI576" s="10"/>
      <c r="AK576" s="10"/>
    </row>
    <row r="577" spans="1:37">
      <c r="A577" t="s">
        <v>45</v>
      </c>
      <c r="B577" t="s">
        <v>46</v>
      </c>
      <c r="C577" t="s">
        <v>47</v>
      </c>
      <c r="D577" t="s">
        <v>382</v>
      </c>
      <c r="E577" t="s">
        <v>76</v>
      </c>
      <c r="F577" t="s">
        <v>77</v>
      </c>
      <c r="G577" t="s">
        <v>78</v>
      </c>
      <c r="H577" s="20" t="s">
        <v>52</v>
      </c>
      <c r="I577" t="s">
        <v>53</v>
      </c>
      <c r="J577" t="s">
        <v>117</v>
      </c>
      <c r="K577">
        <v>1</v>
      </c>
      <c r="L577" t="s">
        <v>81</v>
      </c>
      <c r="M577" t="s">
        <v>56</v>
      </c>
      <c r="N577" t="s">
        <v>57</v>
      </c>
      <c r="O577" s="21" t="s">
        <v>79</v>
      </c>
      <c r="P577" s="21" t="s">
        <v>59</v>
      </c>
      <c r="Q577" s="20" t="s">
        <v>156</v>
      </c>
      <c r="R577" s="21" t="s">
        <v>157</v>
      </c>
      <c r="S577" s="35">
        <v>3060</v>
      </c>
      <c r="T577" s="22">
        <v>3060</v>
      </c>
      <c r="U577" s="20" t="s">
        <v>85</v>
      </c>
      <c r="V577" s="20">
        <v>45791</v>
      </c>
      <c r="W577" s="21">
        <v>5</v>
      </c>
      <c r="X577" s="20">
        <v>45792</v>
      </c>
      <c r="Y577" s="20">
        <v>45890</v>
      </c>
      <c r="Z577" s="48">
        <v>8</v>
      </c>
      <c r="AA577">
        <v>2025</v>
      </c>
      <c r="AB577" s="45">
        <v>3274200</v>
      </c>
      <c r="AC577" s="45">
        <v>3274200</v>
      </c>
      <c r="AI577" s="10"/>
      <c r="AK577" s="10"/>
    </row>
    <row r="578" spans="1:37">
      <c r="A578" t="s">
        <v>45</v>
      </c>
      <c r="B578" t="s">
        <v>46</v>
      </c>
      <c r="C578" t="s">
        <v>47</v>
      </c>
      <c r="D578" t="s">
        <v>382</v>
      </c>
      <c r="E578" t="s">
        <v>76</v>
      </c>
      <c r="F578" t="s">
        <v>111</v>
      </c>
      <c r="G578" t="s">
        <v>78</v>
      </c>
      <c r="H578" s="20" t="s">
        <v>52</v>
      </c>
      <c r="I578" t="s">
        <v>53</v>
      </c>
      <c r="J578" t="s">
        <v>117</v>
      </c>
      <c r="K578">
        <v>1</v>
      </c>
      <c r="L578" t="s">
        <v>81</v>
      </c>
      <c r="M578" t="s">
        <v>56</v>
      </c>
      <c r="N578" t="s">
        <v>57</v>
      </c>
      <c r="O578" s="21" t="s">
        <v>82</v>
      </c>
      <c r="P578" s="21" t="s">
        <v>59</v>
      </c>
      <c r="Q578" s="20" t="s">
        <v>132</v>
      </c>
      <c r="R578" s="21" t="s">
        <v>133</v>
      </c>
      <c r="S578" s="35">
        <v>76</v>
      </c>
      <c r="T578" s="22">
        <v>48</v>
      </c>
      <c r="U578" s="20" t="s">
        <v>85</v>
      </c>
      <c r="V578" s="20">
        <v>45791</v>
      </c>
      <c r="W578" s="21">
        <v>5</v>
      </c>
      <c r="X578" s="20">
        <v>45792</v>
      </c>
      <c r="Y578" s="20">
        <v>45897</v>
      </c>
      <c r="Z578" s="48">
        <v>8</v>
      </c>
      <c r="AA578">
        <v>2025</v>
      </c>
      <c r="AB578" s="45">
        <v>986708</v>
      </c>
      <c r="AC578" s="45">
        <v>623184</v>
      </c>
      <c r="AI578" s="10"/>
      <c r="AK578" s="10"/>
    </row>
    <row r="579" spans="1:37">
      <c r="A579" t="s">
        <v>45</v>
      </c>
      <c r="B579" t="s">
        <v>46</v>
      </c>
      <c r="C579" t="s">
        <v>47</v>
      </c>
      <c r="D579" t="s">
        <v>383</v>
      </c>
      <c r="E579" t="s">
        <v>76</v>
      </c>
      <c r="F579" t="s">
        <v>77</v>
      </c>
      <c r="G579" t="s">
        <v>78</v>
      </c>
      <c r="H579" s="20" t="s">
        <v>52</v>
      </c>
      <c r="I579" t="s">
        <v>53</v>
      </c>
      <c r="J579" t="s">
        <v>117</v>
      </c>
      <c r="K579">
        <v>1</v>
      </c>
      <c r="L579" t="s">
        <v>81</v>
      </c>
      <c r="M579" t="s">
        <v>56</v>
      </c>
      <c r="N579" t="s">
        <v>57</v>
      </c>
      <c r="O579" s="21" t="s">
        <v>58</v>
      </c>
      <c r="P579" s="21" t="s">
        <v>59</v>
      </c>
      <c r="Q579" s="20" t="s">
        <v>87</v>
      </c>
      <c r="R579" s="21" t="s">
        <v>88</v>
      </c>
      <c r="S579" s="35">
        <v>8740</v>
      </c>
      <c r="T579" s="22">
        <v>8740</v>
      </c>
      <c r="U579" s="20" t="s">
        <v>85</v>
      </c>
      <c r="V579" s="20">
        <v>45853</v>
      </c>
      <c r="W579" s="21">
        <v>7</v>
      </c>
      <c r="X579" s="20">
        <v>46025</v>
      </c>
      <c r="Y579" s="20">
        <v>45891</v>
      </c>
      <c r="Z579" s="48">
        <v>8</v>
      </c>
      <c r="AA579">
        <v>2025</v>
      </c>
      <c r="AB579" s="45">
        <v>2884200</v>
      </c>
      <c r="AC579" s="45">
        <v>2884200</v>
      </c>
      <c r="AI579" s="10"/>
      <c r="AK579" s="10"/>
    </row>
    <row r="580" spans="1:37">
      <c r="A580" t="s">
        <v>45</v>
      </c>
      <c r="B580" t="s">
        <v>46</v>
      </c>
      <c r="C580" t="s">
        <v>47</v>
      </c>
      <c r="D580" t="s">
        <v>333</v>
      </c>
      <c r="E580" t="s">
        <v>96</v>
      </c>
      <c r="F580" t="s">
        <v>104</v>
      </c>
      <c r="G580" t="s">
        <v>51</v>
      </c>
      <c r="H580" s="20" t="s">
        <v>52</v>
      </c>
      <c r="I580" t="s">
        <v>53</v>
      </c>
      <c r="J580" t="s">
        <v>54</v>
      </c>
      <c r="K580">
        <v>1</v>
      </c>
      <c r="L580" t="s">
        <v>55</v>
      </c>
      <c r="M580" t="s">
        <v>97</v>
      </c>
      <c r="N580" t="s">
        <v>98</v>
      </c>
      <c r="O580" s="21" t="s">
        <v>99</v>
      </c>
      <c r="P580" s="21" t="s">
        <v>100</v>
      </c>
      <c r="Q580" s="20" t="s">
        <v>101</v>
      </c>
      <c r="R580" s="21" t="s">
        <v>102</v>
      </c>
      <c r="S580" s="35">
        <v>1</v>
      </c>
      <c r="T580" s="22">
        <v>0</v>
      </c>
      <c r="U580" s="20" t="s">
        <v>103</v>
      </c>
      <c r="V580" s="20">
        <v>45866</v>
      </c>
      <c r="W580" s="21">
        <v>7</v>
      </c>
      <c r="X580" s="20">
        <v>45873</v>
      </c>
      <c r="Z580" s="48">
        <v>8</v>
      </c>
      <c r="AA580">
        <v>2025</v>
      </c>
      <c r="AB580" s="45">
        <v>0</v>
      </c>
      <c r="AC580" s="45">
        <v>0</v>
      </c>
      <c r="AI580" s="10"/>
      <c r="AK580" s="10"/>
    </row>
    <row r="581" spans="1:37">
      <c r="A581" t="s">
        <v>45</v>
      </c>
      <c r="B581" t="s">
        <v>46</v>
      </c>
      <c r="C581" t="s">
        <v>47</v>
      </c>
      <c r="D581" t="s">
        <v>384</v>
      </c>
      <c r="E581" t="s">
        <v>49</v>
      </c>
      <c r="F581" t="s">
        <v>50</v>
      </c>
      <c r="G581" t="s">
        <v>51</v>
      </c>
      <c r="H581" s="20" t="s">
        <v>52</v>
      </c>
      <c r="I581" t="s">
        <v>53</v>
      </c>
      <c r="J581" t="s">
        <v>54</v>
      </c>
      <c r="K581">
        <v>1</v>
      </c>
      <c r="L581" t="s">
        <v>55</v>
      </c>
      <c r="M581" t="s">
        <v>56</v>
      </c>
      <c r="N581" t="s">
        <v>57</v>
      </c>
      <c r="O581" s="21" t="s">
        <v>58</v>
      </c>
      <c r="P581" s="21" t="s">
        <v>59</v>
      </c>
      <c r="Q581" s="20" t="s">
        <v>60</v>
      </c>
      <c r="R581" s="21" t="s">
        <v>385</v>
      </c>
      <c r="S581" s="35">
        <v>16</v>
      </c>
      <c r="T581" s="22">
        <v>16</v>
      </c>
      <c r="U581" s="20" t="s">
        <v>62</v>
      </c>
      <c r="V581" s="20">
        <v>45866</v>
      </c>
      <c r="W581" s="21">
        <v>7</v>
      </c>
      <c r="X581" s="20">
        <v>45873</v>
      </c>
      <c r="Y581" s="20">
        <v>45874</v>
      </c>
      <c r="Z581" s="48">
        <v>8</v>
      </c>
      <c r="AA581">
        <v>2025</v>
      </c>
      <c r="AB581" s="45">
        <v>945930</v>
      </c>
      <c r="AC581" s="45">
        <v>945930</v>
      </c>
      <c r="AI581" s="10"/>
      <c r="AK581" s="10"/>
    </row>
    <row r="582" spans="1:37">
      <c r="A582" t="s">
        <v>45</v>
      </c>
      <c r="B582" t="s">
        <v>46</v>
      </c>
      <c r="C582" t="s">
        <v>47</v>
      </c>
      <c r="D582" t="s">
        <v>384</v>
      </c>
      <c r="E582" t="s">
        <v>49</v>
      </c>
      <c r="F582" t="s">
        <v>63</v>
      </c>
      <c r="G582" t="s">
        <v>51</v>
      </c>
      <c r="H582" s="20" t="s">
        <v>52</v>
      </c>
      <c r="I582" t="s">
        <v>53</v>
      </c>
      <c r="J582" t="s">
        <v>54</v>
      </c>
      <c r="K582">
        <v>1</v>
      </c>
      <c r="L582" t="s">
        <v>55</v>
      </c>
      <c r="M582" t="s">
        <v>56</v>
      </c>
      <c r="N582" t="s">
        <v>57</v>
      </c>
      <c r="O582" s="21" t="s">
        <v>58</v>
      </c>
      <c r="P582" s="21" t="s">
        <v>59</v>
      </c>
      <c r="Q582" s="20" t="s">
        <v>64</v>
      </c>
      <c r="R582" s="21" t="s">
        <v>386</v>
      </c>
      <c r="S582" s="35">
        <v>12</v>
      </c>
      <c r="T582" s="22">
        <v>12</v>
      </c>
      <c r="U582" s="20" t="s">
        <v>62</v>
      </c>
      <c r="V582" s="20">
        <v>45866</v>
      </c>
      <c r="W582" s="21">
        <v>7</v>
      </c>
      <c r="X582" s="20">
        <v>45873</v>
      </c>
      <c r="Y582" s="20">
        <v>45874</v>
      </c>
      <c r="Z582" s="48">
        <v>8</v>
      </c>
      <c r="AA582">
        <v>2025</v>
      </c>
      <c r="AB582" s="45">
        <v>735552</v>
      </c>
      <c r="AC582" s="45">
        <v>735552</v>
      </c>
      <c r="AI582" s="10"/>
      <c r="AK582" s="10"/>
    </row>
    <row r="583" spans="1:37">
      <c r="A583" t="s">
        <v>45</v>
      </c>
      <c r="B583" t="s">
        <v>46</v>
      </c>
      <c r="C583" t="s">
        <v>47</v>
      </c>
      <c r="D583" t="s">
        <v>384</v>
      </c>
      <c r="E583" t="s">
        <v>49</v>
      </c>
      <c r="F583" t="s">
        <v>66</v>
      </c>
      <c r="G583" t="s">
        <v>51</v>
      </c>
      <c r="H583" s="20" t="s">
        <v>52</v>
      </c>
      <c r="I583" t="s">
        <v>53</v>
      </c>
      <c r="J583" t="s">
        <v>54</v>
      </c>
      <c r="K583">
        <v>1</v>
      </c>
      <c r="L583" t="s">
        <v>55</v>
      </c>
      <c r="M583" t="s">
        <v>56</v>
      </c>
      <c r="N583" t="s">
        <v>57</v>
      </c>
      <c r="O583" s="21" t="s">
        <v>58</v>
      </c>
      <c r="P583" s="21" t="s">
        <v>59</v>
      </c>
      <c r="Q583" s="20" t="s">
        <v>67</v>
      </c>
      <c r="R583" s="21" t="s">
        <v>387</v>
      </c>
      <c r="S583" s="35">
        <v>8</v>
      </c>
      <c r="T583" s="22">
        <v>8</v>
      </c>
      <c r="U583" s="20" t="s">
        <v>62</v>
      </c>
      <c r="V583" s="20">
        <v>45866</v>
      </c>
      <c r="W583" s="21">
        <v>7</v>
      </c>
      <c r="X583" s="20">
        <v>45873</v>
      </c>
      <c r="Y583" s="20">
        <v>45874</v>
      </c>
      <c r="Z583" s="48">
        <v>8</v>
      </c>
      <c r="AA583">
        <v>2025</v>
      </c>
      <c r="AB583" s="45">
        <v>665027</v>
      </c>
      <c r="AC583" s="45">
        <v>665027</v>
      </c>
      <c r="AI583" s="10"/>
      <c r="AK583" s="10"/>
    </row>
    <row r="584" spans="1:37">
      <c r="A584" t="s">
        <v>45</v>
      </c>
      <c r="B584" t="s">
        <v>46</v>
      </c>
      <c r="C584" t="s">
        <v>47</v>
      </c>
      <c r="D584" t="s">
        <v>388</v>
      </c>
      <c r="E584" t="s">
        <v>76</v>
      </c>
      <c r="F584" t="s">
        <v>77</v>
      </c>
      <c r="G584" t="s">
        <v>78</v>
      </c>
      <c r="H584" s="20" t="s">
        <v>52</v>
      </c>
      <c r="I584" t="s">
        <v>53</v>
      </c>
      <c r="J584" t="s">
        <v>117</v>
      </c>
      <c r="K584">
        <v>1</v>
      </c>
      <c r="L584" t="s">
        <v>81</v>
      </c>
      <c r="M584" t="s">
        <v>56</v>
      </c>
      <c r="N584" t="s">
        <v>57</v>
      </c>
      <c r="O584" s="21" t="s">
        <v>82</v>
      </c>
      <c r="P584" s="21" t="s">
        <v>59</v>
      </c>
      <c r="Q584" s="20" t="s">
        <v>118</v>
      </c>
      <c r="R584" s="21" t="s">
        <v>119</v>
      </c>
      <c r="S584" s="35">
        <v>1275</v>
      </c>
      <c r="T584" s="22">
        <v>1275</v>
      </c>
      <c r="U584" s="20" t="s">
        <v>85</v>
      </c>
      <c r="V584" s="20">
        <v>45859</v>
      </c>
      <c r="W584" s="21">
        <v>7</v>
      </c>
      <c r="X584" s="20">
        <v>45867</v>
      </c>
      <c r="Y584" s="20">
        <v>45883</v>
      </c>
      <c r="Z584" s="48">
        <v>8</v>
      </c>
      <c r="AA584">
        <v>2025</v>
      </c>
      <c r="AB584" s="45">
        <v>1364250</v>
      </c>
      <c r="AC584" s="45">
        <v>1364250</v>
      </c>
      <c r="AI584" s="10"/>
      <c r="AK584" s="10"/>
    </row>
    <row r="585" spans="1:37">
      <c r="A585" t="s">
        <v>45</v>
      </c>
      <c r="B585" t="s">
        <v>46</v>
      </c>
      <c r="C585" t="s">
        <v>47</v>
      </c>
      <c r="D585" t="s">
        <v>384</v>
      </c>
      <c r="E585" t="s">
        <v>49</v>
      </c>
      <c r="F585" t="s">
        <v>111</v>
      </c>
      <c r="G585" t="s">
        <v>51</v>
      </c>
      <c r="H585" s="20" t="s">
        <v>52</v>
      </c>
      <c r="I585" t="s">
        <v>53</v>
      </c>
      <c r="J585" t="s">
        <v>54</v>
      </c>
      <c r="K585">
        <v>1</v>
      </c>
      <c r="L585" t="s">
        <v>55</v>
      </c>
      <c r="M585" t="s">
        <v>56</v>
      </c>
      <c r="N585" t="s">
        <v>57</v>
      </c>
      <c r="O585" s="21" t="s">
        <v>58</v>
      </c>
      <c r="P585" s="21" t="s">
        <v>59</v>
      </c>
      <c r="Q585" s="20" t="s">
        <v>112</v>
      </c>
      <c r="R585" s="21" t="s">
        <v>113</v>
      </c>
      <c r="S585" s="35">
        <v>2</v>
      </c>
      <c r="T585" s="22">
        <v>2</v>
      </c>
      <c r="U585" s="20" t="s">
        <v>110</v>
      </c>
      <c r="V585" s="20">
        <v>45866</v>
      </c>
      <c r="W585" s="21">
        <v>7</v>
      </c>
      <c r="X585" s="20">
        <v>45873</v>
      </c>
      <c r="Y585" s="20">
        <v>45874</v>
      </c>
      <c r="Z585" s="48">
        <v>8</v>
      </c>
      <c r="AA585">
        <v>2025</v>
      </c>
      <c r="AB585" s="45">
        <v>300888</v>
      </c>
      <c r="AC585" s="45">
        <v>300888</v>
      </c>
      <c r="AI585" s="10"/>
      <c r="AK585" s="10"/>
    </row>
    <row r="586" spans="1:37">
      <c r="A586" t="s">
        <v>45</v>
      </c>
      <c r="B586" t="s">
        <v>46</v>
      </c>
      <c r="C586" t="s">
        <v>47</v>
      </c>
      <c r="D586" t="s">
        <v>384</v>
      </c>
      <c r="E586" t="s">
        <v>49</v>
      </c>
      <c r="F586" t="s">
        <v>86</v>
      </c>
      <c r="G586" t="s">
        <v>51</v>
      </c>
      <c r="H586" s="20" t="s">
        <v>52</v>
      </c>
      <c r="I586" t="s">
        <v>53</v>
      </c>
      <c r="J586" t="s">
        <v>54</v>
      </c>
      <c r="K586">
        <v>1</v>
      </c>
      <c r="L586" t="s">
        <v>55</v>
      </c>
      <c r="M586" t="s">
        <v>56</v>
      </c>
      <c r="N586" t="s">
        <v>57</v>
      </c>
      <c r="O586" s="21" t="s">
        <v>58</v>
      </c>
      <c r="P586" s="21" t="s">
        <v>59</v>
      </c>
      <c r="Q586" s="20" t="s">
        <v>87</v>
      </c>
      <c r="R586" s="21" t="s">
        <v>389</v>
      </c>
      <c r="S586" s="35">
        <v>32</v>
      </c>
      <c r="T586" s="22">
        <v>32</v>
      </c>
      <c r="U586" s="20" t="s">
        <v>62</v>
      </c>
      <c r="V586" s="20">
        <v>45866</v>
      </c>
      <c r="W586" s="21">
        <v>7</v>
      </c>
      <c r="X586" s="20">
        <v>45873</v>
      </c>
      <c r="Y586" s="20">
        <v>45874</v>
      </c>
      <c r="Z586" s="48">
        <v>8</v>
      </c>
      <c r="AA586">
        <v>2025</v>
      </c>
      <c r="AB586" s="45">
        <v>2670797</v>
      </c>
      <c r="AC586" s="45">
        <v>2670797</v>
      </c>
      <c r="AI586" s="10"/>
      <c r="AK586" s="10"/>
    </row>
    <row r="587" spans="1:37">
      <c r="A587" t="s">
        <v>45</v>
      </c>
      <c r="B587" t="s">
        <v>46</v>
      </c>
      <c r="C587" t="s">
        <v>47</v>
      </c>
      <c r="D587" t="s">
        <v>384</v>
      </c>
      <c r="E587" t="s">
        <v>49</v>
      </c>
      <c r="F587" t="s">
        <v>89</v>
      </c>
      <c r="G587" t="s">
        <v>51</v>
      </c>
      <c r="H587" s="20" t="s">
        <v>52</v>
      </c>
      <c r="I587" t="s">
        <v>53</v>
      </c>
      <c r="J587" t="s">
        <v>54</v>
      </c>
      <c r="K587">
        <v>1</v>
      </c>
      <c r="L587" t="s">
        <v>55</v>
      </c>
      <c r="M587" t="s">
        <v>56</v>
      </c>
      <c r="N587" t="s">
        <v>57</v>
      </c>
      <c r="O587" s="21" t="s">
        <v>58</v>
      </c>
      <c r="P587" s="21" t="s">
        <v>59</v>
      </c>
      <c r="Q587" s="20" t="s">
        <v>90</v>
      </c>
      <c r="R587" s="21" t="s">
        <v>390</v>
      </c>
      <c r="S587" s="35">
        <v>14</v>
      </c>
      <c r="T587" s="22">
        <v>14</v>
      </c>
      <c r="U587" s="20" t="s">
        <v>62</v>
      </c>
      <c r="V587" s="20">
        <v>45866</v>
      </c>
      <c r="W587" s="21">
        <v>7</v>
      </c>
      <c r="X587" s="20">
        <v>45873</v>
      </c>
      <c r="Y587" s="20">
        <v>45874</v>
      </c>
      <c r="Z587" s="48">
        <v>8</v>
      </c>
      <c r="AA587">
        <v>2025</v>
      </c>
      <c r="AB587" s="45">
        <v>924457</v>
      </c>
      <c r="AC587" s="45">
        <v>924457</v>
      </c>
      <c r="AI587" s="10"/>
      <c r="AK587" s="10"/>
    </row>
    <row r="588" spans="1:37">
      <c r="A588" t="s">
        <v>45</v>
      </c>
      <c r="B588" t="s">
        <v>46</v>
      </c>
      <c r="C588" t="s">
        <v>47</v>
      </c>
      <c r="D588" t="s">
        <v>384</v>
      </c>
      <c r="E588" t="s">
        <v>49</v>
      </c>
      <c r="F588" t="s">
        <v>92</v>
      </c>
      <c r="G588" t="s">
        <v>51</v>
      </c>
      <c r="H588" s="20" t="s">
        <v>52</v>
      </c>
      <c r="I588" t="s">
        <v>53</v>
      </c>
      <c r="J588" t="s">
        <v>54</v>
      </c>
      <c r="K588">
        <v>1</v>
      </c>
      <c r="L588" t="s">
        <v>55</v>
      </c>
      <c r="M588" t="s">
        <v>56</v>
      </c>
      <c r="N588" t="s">
        <v>57</v>
      </c>
      <c r="O588" s="21" t="s">
        <v>58</v>
      </c>
      <c r="P588" s="21" t="s">
        <v>59</v>
      </c>
      <c r="Q588" s="20" t="s">
        <v>93</v>
      </c>
      <c r="R588" s="21" t="s">
        <v>391</v>
      </c>
      <c r="S588" s="35">
        <v>12</v>
      </c>
      <c r="T588" s="22">
        <v>12</v>
      </c>
      <c r="U588" s="20" t="s">
        <v>62</v>
      </c>
      <c r="V588" s="20">
        <v>45866</v>
      </c>
      <c r="W588" s="21">
        <v>7</v>
      </c>
      <c r="X588" s="20">
        <v>45873</v>
      </c>
      <c r="Y588" s="20">
        <v>45874</v>
      </c>
      <c r="Z588" s="48">
        <v>8</v>
      </c>
      <c r="AA588">
        <v>2025</v>
      </c>
      <c r="AB588" s="45">
        <v>1028736</v>
      </c>
      <c r="AC588" s="45">
        <v>1028736</v>
      </c>
      <c r="AI588" s="10"/>
      <c r="AK588" s="10"/>
    </row>
    <row r="589" spans="1:37">
      <c r="A589" t="s">
        <v>45</v>
      </c>
      <c r="B589" t="s">
        <v>46</v>
      </c>
      <c r="C589" t="s">
        <v>47</v>
      </c>
      <c r="D589" t="s">
        <v>384</v>
      </c>
      <c r="E589" t="s">
        <v>49</v>
      </c>
      <c r="F589" t="s">
        <v>69</v>
      </c>
      <c r="G589" t="s">
        <v>51</v>
      </c>
      <c r="H589" s="20" t="s">
        <v>52</v>
      </c>
      <c r="I589" t="s">
        <v>53</v>
      </c>
      <c r="J589" t="s">
        <v>54</v>
      </c>
      <c r="K589">
        <v>1</v>
      </c>
      <c r="L589" t="s">
        <v>55</v>
      </c>
      <c r="M589" t="s">
        <v>56</v>
      </c>
      <c r="N589" t="s">
        <v>57</v>
      </c>
      <c r="O589" s="21" t="s">
        <v>58</v>
      </c>
      <c r="P589" s="21" t="s">
        <v>59</v>
      </c>
      <c r="Q589" s="20" t="s">
        <v>73</v>
      </c>
      <c r="R589" s="21" t="s">
        <v>74</v>
      </c>
      <c r="S589" s="35">
        <v>8</v>
      </c>
      <c r="T589" s="22">
        <v>8</v>
      </c>
      <c r="U589" s="20" t="s">
        <v>62</v>
      </c>
      <c r="V589" s="20">
        <v>45866</v>
      </c>
      <c r="W589" s="21">
        <v>7</v>
      </c>
      <c r="X589" s="20">
        <v>45873</v>
      </c>
      <c r="Y589" s="20">
        <v>45874</v>
      </c>
      <c r="Z589" s="48">
        <v>8</v>
      </c>
      <c r="AA589">
        <v>2025</v>
      </c>
      <c r="AB589" s="45">
        <v>1132600</v>
      </c>
      <c r="AC589" s="45">
        <v>1132600</v>
      </c>
      <c r="AI589" s="10"/>
      <c r="AK589" s="10"/>
    </row>
    <row r="590" spans="1:37">
      <c r="A590" t="s">
        <v>45</v>
      </c>
      <c r="B590" t="s">
        <v>46</v>
      </c>
      <c r="C590" t="s">
        <v>47</v>
      </c>
      <c r="D590" t="s">
        <v>333</v>
      </c>
      <c r="E590" t="s">
        <v>96</v>
      </c>
      <c r="F590" t="s">
        <v>105</v>
      </c>
      <c r="G590" t="s">
        <v>51</v>
      </c>
      <c r="H590" s="20" t="s">
        <v>52</v>
      </c>
      <c r="I590" t="s">
        <v>53</v>
      </c>
      <c r="J590" t="s">
        <v>54</v>
      </c>
      <c r="K590">
        <v>1</v>
      </c>
      <c r="L590" t="s">
        <v>55</v>
      </c>
      <c r="M590" t="s">
        <v>97</v>
      </c>
      <c r="N590" t="s">
        <v>98</v>
      </c>
      <c r="O590" s="21" t="s">
        <v>99</v>
      </c>
      <c r="P590" s="21" t="s">
        <v>100</v>
      </c>
      <c r="Q590" s="20" t="s">
        <v>101</v>
      </c>
      <c r="R590" s="21" t="s">
        <v>102</v>
      </c>
      <c r="S590" s="35">
        <v>1</v>
      </c>
      <c r="T590" s="22">
        <v>0</v>
      </c>
      <c r="U590" s="20" t="s">
        <v>103</v>
      </c>
      <c r="V590" s="20">
        <v>45866</v>
      </c>
      <c r="W590" s="21">
        <v>7</v>
      </c>
      <c r="X590" s="20">
        <v>45873</v>
      </c>
      <c r="Z590" s="48">
        <v>8</v>
      </c>
      <c r="AA590">
        <v>2025</v>
      </c>
      <c r="AB590" s="45">
        <v>0</v>
      </c>
      <c r="AC590" s="45">
        <v>0</v>
      </c>
      <c r="AI590" s="10"/>
      <c r="AK590" s="10"/>
    </row>
    <row r="591" spans="1:37">
      <c r="A591" t="s">
        <v>45</v>
      </c>
      <c r="B591" t="s">
        <v>46</v>
      </c>
      <c r="C591" t="s">
        <v>47</v>
      </c>
      <c r="D591" t="s">
        <v>333</v>
      </c>
      <c r="E591" t="s">
        <v>96</v>
      </c>
      <c r="F591" t="s">
        <v>106</v>
      </c>
      <c r="G591" t="s">
        <v>51</v>
      </c>
      <c r="H591" s="20" t="s">
        <v>52</v>
      </c>
      <c r="I591" t="s">
        <v>53</v>
      </c>
      <c r="J591" t="s">
        <v>54</v>
      </c>
      <c r="K591">
        <v>1</v>
      </c>
      <c r="L591" t="s">
        <v>55</v>
      </c>
      <c r="M591" t="s">
        <v>97</v>
      </c>
      <c r="N591" t="s">
        <v>98</v>
      </c>
      <c r="O591" s="21" t="s">
        <v>99</v>
      </c>
      <c r="P591" s="21" t="s">
        <v>100</v>
      </c>
      <c r="Q591" s="20" t="s">
        <v>101</v>
      </c>
      <c r="R591" s="21" t="s">
        <v>102</v>
      </c>
      <c r="S591" s="35">
        <v>1</v>
      </c>
      <c r="T591" s="22">
        <v>0</v>
      </c>
      <c r="U591" s="20" t="s">
        <v>103</v>
      </c>
      <c r="V591" s="20">
        <v>45866</v>
      </c>
      <c r="W591" s="21">
        <v>7</v>
      </c>
      <c r="X591" s="20">
        <v>45873</v>
      </c>
      <c r="Z591" s="48">
        <v>8</v>
      </c>
      <c r="AA591">
        <v>2025</v>
      </c>
      <c r="AB591" s="45">
        <v>0</v>
      </c>
      <c r="AC591" s="45">
        <v>0</v>
      </c>
      <c r="AI591" s="10"/>
      <c r="AK591" s="10"/>
    </row>
    <row r="592" spans="1:37">
      <c r="A592" t="s">
        <v>45</v>
      </c>
      <c r="B592" t="s">
        <v>46</v>
      </c>
      <c r="C592" t="s">
        <v>47</v>
      </c>
      <c r="D592" t="s">
        <v>384</v>
      </c>
      <c r="E592" t="s">
        <v>49</v>
      </c>
      <c r="F592" t="s">
        <v>77</v>
      </c>
      <c r="G592" t="s">
        <v>51</v>
      </c>
      <c r="H592" s="20" t="s">
        <v>52</v>
      </c>
      <c r="I592" t="s">
        <v>53</v>
      </c>
      <c r="J592" t="s">
        <v>54</v>
      </c>
      <c r="K592">
        <v>1</v>
      </c>
      <c r="L592" t="s">
        <v>55</v>
      </c>
      <c r="M592" t="s">
        <v>56</v>
      </c>
      <c r="N592" t="s">
        <v>57</v>
      </c>
      <c r="O592" s="21" t="s">
        <v>58</v>
      </c>
      <c r="P592" s="21" t="s">
        <v>59</v>
      </c>
      <c r="Q592" s="20" t="s">
        <v>108</v>
      </c>
      <c r="R592" s="21" t="s">
        <v>109</v>
      </c>
      <c r="S592" s="35">
        <v>6</v>
      </c>
      <c r="T592" s="22">
        <v>5</v>
      </c>
      <c r="U592" s="20" t="s">
        <v>110</v>
      </c>
      <c r="V592" s="20">
        <v>45866</v>
      </c>
      <c r="W592" s="21">
        <v>7</v>
      </c>
      <c r="X592" s="20">
        <v>45873</v>
      </c>
      <c r="Y592" s="20">
        <v>45874</v>
      </c>
      <c r="Z592" s="48">
        <v>8</v>
      </c>
      <c r="AA592">
        <v>2025</v>
      </c>
      <c r="AB592" s="45">
        <v>690312</v>
      </c>
      <c r="AC592" s="45">
        <v>575260</v>
      </c>
      <c r="AI592" s="10"/>
      <c r="AK592" s="10"/>
    </row>
    <row r="593" spans="1:37">
      <c r="A593" t="s">
        <v>45</v>
      </c>
      <c r="B593" t="s">
        <v>46</v>
      </c>
      <c r="C593" t="s">
        <v>47</v>
      </c>
      <c r="D593" t="s">
        <v>392</v>
      </c>
      <c r="E593" t="s">
        <v>76</v>
      </c>
      <c r="F593" t="s">
        <v>77</v>
      </c>
      <c r="G593" t="s">
        <v>78</v>
      </c>
      <c r="H593" s="20" t="s">
        <v>52</v>
      </c>
      <c r="I593" t="s">
        <v>53</v>
      </c>
      <c r="J593" t="s">
        <v>117</v>
      </c>
      <c r="K593">
        <v>1</v>
      </c>
      <c r="L593" t="s">
        <v>81</v>
      </c>
      <c r="M593" t="s">
        <v>56</v>
      </c>
      <c r="N593" t="s">
        <v>57</v>
      </c>
      <c r="O593" s="21" t="s">
        <v>82</v>
      </c>
      <c r="P593" s="21" t="s">
        <v>59</v>
      </c>
      <c r="Q593" s="20" t="s">
        <v>132</v>
      </c>
      <c r="R593" s="21" t="s">
        <v>133</v>
      </c>
      <c r="S593" s="35">
        <v>104</v>
      </c>
      <c r="T593" s="22">
        <v>104</v>
      </c>
      <c r="U593" s="20" t="s">
        <v>85</v>
      </c>
      <c r="V593" s="20">
        <v>45866</v>
      </c>
      <c r="W593" s="21">
        <v>7</v>
      </c>
      <c r="X593" s="20">
        <v>45960</v>
      </c>
      <c r="Y593" s="20">
        <v>45873</v>
      </c>
      <c r="Z593" s="48">
        <v>8</v>
      </c>
      <c r="AA593">
        <v>2025</v>
      </c>
      <c r="AB593" s="45">
        <v>1350232</v>
      </c>
      <c r="AC593" s="45">
        <v>1350232</v>
      </c>
      <c r="AI593" s="10"/>
      <c r="AK593" s="10"/>
    </row>
    <row r="594" spans="1:37">
      <c r="A594" t="s">
        <v>45</v>
      </c>
      <c r="B594" t="s">
        <v>46</v>
      </c>
      <c r="C594" t="s">
        <v>47</v>
      </c>
      <c r="D594" t="s">
        <v>393</v>
      </c>
      <c r="E594" t="s">
        <v>76</v>
      </c>
      <c r="F594" t="s">
        <v>77</v>
      </c>
      <c r="G594" t="s">
        <v>78</v>
      </c>
      <c r="H594" s="20" t="s">
        <v>52</v>
      </c>
      <c r="I594" t="s">
        <v>53</v>
      </c>
      <c r="J594" t="s">
        <v>117</v>
      </c>
      <c r="K594">
        <v>1</v>
      </c>
      <c r="L594" t="s">
        <v>81</v>
      </c>
      <c r="M594" t="s">
        <v>56</v>
      </c>
      <c r="N594" t="s">
        <v>57</v>
      </c>
      <c r="O594" s="21" t="s">
        <v>79</v>
      </c>
      <c r="P594" s="21" t="s">
        <v>59</v>
      </c>
      <c r="Q594" s="20" t="s">
        <v>156</v>
      </c>
      <c r="R594" s="21" t="s">
        <v>157</v>
      </c>
      <c r="S594" s="35">
        <v>170</v>
      </c>
      <c r="T594" s="22">
        <v>170</v>
      </c>
      <c r="U594" s="20" t="s">
        <v>85</v>
      </c>
      <c r="V594" s="20">
        <v>45866</v>
      </c>
      <c r="W594" s="21">
        <v>7</v>
      </c>
      <c r="X594" s="20">
        <v>45960</v>
      </c>
      <c r="Y594" s="20">
        <v>45873</v>
      </c>
      <c r="Z594" s="48">
        <v>8</v>
      </c>
      <c r="AA594">
        <v>2025</v>
      </c>
      <c r="AB594" s="45">
        <v>89080</v>
      </c>
      <c r="AC594" s="45">
        <v>89080</v>
      </c>
      <c r="AI594" s="10"/>
      <c r="AK594" s="10"/>
    </row>
    <row r="595" spans="1:37">
      <c r="A595" t="s">
        <v>45</v>
      </c>
      <c r="B595" t="s">
        <v>46</v>
      </c>
      <c r="C595" t="s">
        <v>47</v>
      </c>
      <c r="D595" t="s">
        <v>394</v>
      </c>
      <c r="E595" t="s">
        <v>76</v>
      </c>
      <c r="F595" t="s">
        <v>77</v>
      </c>
      <c r="G595" t="s">
        <v>78</v>
      </c>
      <c r="H595" s="20" t="s">
        <v>52</v>
      </c>
      <c r="I595" t="s">
        <v>53</v>
      </c>
      <c r="J595" t="s">
        <v>317</v>
      </c>
      <c r="K595">
        <v>1</v>
      </c>
      <c r="L595" t="s">
        <v>81</v>
      </c>
      <c r="M595" t="s">
        <v>56</v>
      </c>
      <c r="N595" t="s">
        <v>57</v>
      </c>
      <c r="O595" s="21" t="s">
        <v>82</v>
      </c>
      <c r="P595" s="21" t="s">
        <v>59</v>
      </c>
      <c r="Q595" s="20" t="s">
        <v>118</v>
      </c>
      <c r="R595" s="21" t="s">
        <v>119</v>
      </c>
      <c r="S595" s="35">
        <v>1</v>
      </c>
      <c r="T595" s="22">
        <v>1</v>
      </c>
      <c r="U595" s="20" t="s">
        <v>85</v>
      </c>
      <c r="V595" s="20">
        <v>45867</v>
      </c>
      <c r="W595" s="21">
        <v>7</v>
      </c>
      <c r="X595" s="20">
        <v>45868</v>
      </c>
      <c r="Y595" s="20">
        <v>45876</v>
      </c>
      <c r="Z595" s="48">
        <v>8</v>
      </c>
      <c r="AA595">
        <v>2025</v>
      </c>
      <c r="AB595" s="45">
        <v>88230</v>
      </c>
      <c r="AC595" s="45">
        <v>88230</v>
      </c>
      <c r="AI595" s="10"/>
      <c r="AK595" s="10"/>
    </row>
    <row r="596" spans="1:37">
      <c r="A596" t="s">
        <v>45</v>
      </c>
      <c r="B596" t="s">
        <v>46</v>
      </c>
      <c r="C596" t="s">
        <v>47</v>
      </c>
      <c r="D596" t="s">
        <v>395</v>
      </c>
      <c r="E596" t="s">
        <v>96</v>
      </c>
      <c r="F596" t="s">
        <v>77</v>
      </c>
      <c r="G596" t="s">
        <v>51</v>
      </c>
      <c r="H596" s="20" t="s">
        <v>52</v>
      </c>
      <c r="I596" t="s">
        <v>53</v>
      </c>
      <c r="J596" t="s">
        <v>54</v>
      </c>
      <c r="K596">
        <v>1</v>
      </c>
      <c r="L596" t="s">
        <v>55</v>
      </c>
      <c r="M596" t="s">
        <v>97</v>
      </c>
      <c r="N596" t="s">
        <v>98</v>
      </c>
      <c r="O596" s="21" t="s">
        <v>99</v>
      </c>
      <c r="P596" s="21" t="s">
        <v>100</v>
      </c>
      <c r="Q596" s="20" t="s">
        <v>101</v>
      </c>
      <c r="R596" s="21" t="s">
        <v>102</v>
      </c>
      <c r="S596" s="35">
        <v>2</v>
      </c>
      <c r="T596" s="22">
        <v>2</v>
      </c>
      <c r="U596" s="20" t="s">
        <v>103</v>
      </c>
      <c r="V596" s="20">
        <v>45873</v>
      </c>
      <c r="W596" s="21">
        <v>8</v>
      </c>
      <c r="X596" s="20">
        <v>45880</v>
      </c>
      <c r="Y596" s="20">
        <v>45876</v>
      </c>
      <c r="Z596" s="48">
        <v>8</v>
      </c>
      <c r="AA596">
        <v>2025</v>
      </c>
      <c r="AB596" s="45">
        <v>648000</v>
      </c>
      <c r="AC596" s="45">
        <v>648000</v>
      </c>
      <c r="AI596" s="10"/>
      <c r="AK596" s="10"/>
    </row>
    <row r="597" spans="1:37">
      <c r="A597" t="s">
        <v>45</v>
      </c>
      <c r="B597" t="s">
        <v>46</v>
      </c>
      <c r="C597" t="s">
        <v>47</v>
      </c>
      <c r="D597" t="s">
        <v>395</v>
      </c>
      <c r="E597" t="s">
        <v>96</v>
      </c>
      <c r="F597" t="s">
        <v>104</v>
      </c>
      <c r="G597" t="s">
        <v>51</v>
      </c>
      <c r="H597" s="20" t="s">
        <v>52</v>
      </c>
      <c r="I597" t="s">
        <v>53</v>
      </c>
      <c r="J597" t="s">
        <v>54</v>
      </c>
      <c r="K597">
        <v>1</v>
      </c>
      <c r="L597" t="s">
        <v>55</v>
      </c>
      <c r="M597" t="s">
        <v>97</v>
      </c>
      <c r="N597" t="s">
        <v>98</v>
      </c>
      <c r="O597" s="21" t="s">
        <v>99</v>
      </c>
      <c r="P597" s="21" t="s">
        <v>100</v>
      </c>
      <c r="Q597" s="20" t="s">
        <v>101</v>
      </c>
      <c r="R597" s="21" t="s">
        <v>102</v>
      </c>
      <c r="S597" s="35">
        <v>1</v>
      </c>
      <c r="T597" s="22">
        <v>0</v>
      </c>
      <c r="U597" s="20" t="s">
        <v>103</v>
      </c>
      <c r="V597" s="20">
        <v>45873</v>
      </c>
      <c r="W597" s="21">
        <v>8</v>
      </c>
      <c r="X597" s="20">
        <v>45880</v>
      </c>
      <c r="Z597" s="48">
        <v>8</v>
      </c>
      <c r="AA597">
        <v>2025</v>
      </c>
      <c r="AB597" s="45">
        <v>0</v>
      </c>
      <c r="AC597" s="45">
        <v>0</v>
      </c>
      <c r="AI597" s="10"/>
      <c r="AK597" s="10"/>
    </row>
    <row r="598" spans="1:37">
      <c r="A598" t="s">
        <v>45</v>
      </c>
      <c r="B598" t="s">
        <v>46</v>
      </c>
      <c r="C598" t="s">
        <v>47</v>
      </c>
      <c r="D598" t="s">
        <v>395</v>
      </c>
      <c r="E598" t="s">
        <v>96</v>
      </c>
      <c r="F598" t="s">
        <v>105</v>
      </c>
      <c r="G598" t="s">
        <v>51</v>
      </c>
      <c r="H598" s="20" t="s">
        <v>52</v>
      </c>
      <c r="I598" t="s">
        <v>53</v>
      </c>
      <c r="J598" t="s">
        <v>54</v>
      </c>
      <c r="K598">
        <v>1</v>
      </c>
      <c r="L598" t="s">
        <v>55</v>
      </c>
      <c r="M598" t="s">
        <v>97</v>
      </c>
      <c r="N598" t="s">
        <v>98</v>
      </c>
      <c r="O598" s="21" t="s">
        <v>99</v>
      </c>
      <c r="P598" s="21" t="s">
        <v>100</v>
      </c>
      <c r="Q598" s="20" t="s">
        <v>101</v>
      </c>
      <c r="R598" s="21" t="s">
        <v>102</v>
      </c>
      <c r="S598" s="35">
        <v>1</v>
      </c>
      <c r="T598" s="22">
        <v>0</v>
      </c>
      <c r="U598" s="20" t="s">
        <v>103</v>
      </c>
      <c r="V598" s="20">
        <v>45873</v>
      </c>
      <c r="W598" s="21">
        <v>8</v>
      </c>
      <c r="X598" s="20">
        <v>45880</v>
      </c>
      <c r="Z598" s="48">
        <v>8</v>
      </c>
      <c r="AA598">
        <v>2025</v>
      </c>
      <c r="AB598" s="45">
        <v>0</v>
      </c>
      <c r="AC598" s="45">
        <v>0</v>
      </c>
      <c r="AI598" s="10"/>
      <c r="AK598" s="10"/>
    </row>
    <row r="599" spans="1:37">
      <c r="A599" t="s">
        <v>45</v>
      </c>
      <c r="B599" t="s">
        <v>46</v>
      </c>
      <c r="C599" t="s">
        <v>47</v>
      </c>
      <c r="D599" t="s">
        <v>396</v>
      </c>
      <c r="E599" t="s">
        <v>49</v>
      </c>
      <c r="F599" t="s">
        <v>50</v>
      </c>
      <c r="G599" t="s">
        <v>51</v>
      </c>
      <c r="H599" s="20" t="s">
        <v>52</v>
      </c>
      <c r="I599" t="s">
        <v>53</v>
      </c>
      <c r="J599" t="s">
        <v>54</v>
      </c>
      <c r="K599">
        <v>1</v>
      </c>
      <c r="L599" t="s">
        <v>55</v>
      </c>
      <c r="M599" t="s">
        <v>56</v>
      </c>
      <c r="N599" t="s">
        <v>57</v>
      </c>
      <c r="O599" s="21" t="s">
        <v>58</v>
      </c>
      <c r="P599" s="21" t="s">
        <v>59</v>
      </c>
      <c r="Q599" s="20" t="s">
        <v>60</v>
      </c>
      <c r="R599" s="21" t="s">
        <v>385</v>
      </c>
      <c r="S599" s="35">
        <v>21</v>
      </c>
      <c r="T599" s="22">
        <v>21</v>
      </c>
      <c r="U599" s="20" t="s">
        <v>62</v>
      </c>
      <c r="V599" s="20">
        <v>45873</v>
      </c>
      <c r="W599" s="21">
        <v>8</v>
      </c>
      <c r="X599" s="20">
        <v>45880</v>
      </c>
      <c r="Y599" s="20">
        <v>45880</v>
      </c>
      <c r="Z599" s="48">
        <v>8</v>
      </c>
      <c r="AA599">
        <v>2025</v>
      </c>
      <c r="AB599" s="45">
        <v>1241533</v>
      </c>
      <c r="AC599" s="45">
        <v>1241533</v>
      </c>
      <c r="AI599" s="10"/>
      <c r="AK599" s="10"/>
    </row>
    <row r="600" spans="1:37">
      <c r="A600" t="s">
        <v>45</v>
      </c>
      <c r="B600" t="s">
        <v>46</v>
      </c>
      <c r="C600" t="s">
        <v>47</v>
      </c>
      <c r="D600" t="s">
        <v>396</v>
      </c>
      <c r="E600" t="s">
        <v>49</v>
      </c>
      <c r="F600" t="s">
        <v>63</v>
      </c>
      <c r="G600" t="s">
        <v>51</v>
      </c>
      <c r="H600" s="20" t="s">
        <v>52</v>
      </c>
      <c r="I600" t="s">
        <v>53</v>
      </c>
      <c r="J600" t="s">
        <v>54</v>
      </c>
      <c r="K600">
        <v>1</v>
      </c>
      <c r="L600" t="s">
        <v>55</v>
      </c>
      <c r="M600" t="s">
        <v>56</v>
      </c>
      <c r="N600" t="s">
        <v>57</v>
      </c>
      <c r="O600" s="21" t="s">
        <v>58</v>
      </c>
      <c r="P600" s="21" t="s">
        <v>59</v>
      </c>
      <c r="Q600" s="20" t="s">
        <v>64</v>
      </c>
      <c r="R600" s="21" t="s">
        <v>386</v>
      </c>
      <c r="S600" s="35">
        <v>9</v>
      </c>
      <c r="T600" s="22">
        <v>9</v>
      </c>
      <c r="U600" s="20" t="s">
        <v>62</v>
      </c>
      <c r="V600" s="20">
        <v>45873</v>
      </c>
      <c r="W600" s="21">
        <v>8</v>
      </c>
      <c r="X600" s="20">
        <v>45880</v>
      </c>
      <c r="Y600" s="20">
        <v>45880</v>
      </c>
      <c r="Z600" s="48">
        <v>8</v>
      </c>
      <c r="AA600">
        <v>2025</v>
      </c>
      <c r="AB600" s="45">
        <v>551664</v>
      </c>
      <c r="AC600" s="45">
        <v>551664</v>
      </c>
      <c r="AI600" s="10"/>
      <c r="AK600" s="10"/>
    </row>
    <row r="601" spans="1:37">
      <c r="A601" t="s">
        <v>45</v>
      </c>
      <c r="B601" t="s">
        <v>46</v>
      </c>
      <c r="C601" t="s">
        <v>47</v>
      </c>
      <c r="D601" t="s">
        <v>396</v>
      </c>
      <c r="E601" t="s">
        <v>49</v>
      </c>
      <c r="F601" t="s">
        <v>66</v>
      </c>
      <c r="G601" t="s">
        <v>51</v>
      </c>
      <c r="H601" s="20" t="s">
        <v>52</v>
      </c>
      <c r="I601" t="s">
        <v>53</v>
      </c>
      <c r="J601" t="s">
        <v>54</v>
      </c>
      <c r="K601">
        <v>1</v>
      </c>
      <c r="L601" t="s">
        <v>55</v>
      </c>
      <c r="M601" t="s">
        <v>56</v>
      </c>
      <c r="N601" t="s">
        <v>57</v>
      </c>
      <c r="O601" s="21" t="s">
        <v>58</v>
      </c>
      <c r="P601" s="21" t="s">
        <v>59</v>
      </c>
      <c r="Q601" s="20" t="s">
        <v>67</v>
      </c>
      <c r="R601" s="21" t="s">
        <v>387</v>
      </c>
      <c r="S601" s="35">
        <v>7</v>
      </c>
      <c r="T601" s="22">
        <v>7</v>
      </c>
      <c r="U601" s="20" t="s">
        <v>62</v>
      </c>
      <c r="V601" s="20">
        <v>45873</v>
      </c>
      <c r="W601" s="21">
        <v>8</v>
      </c>
      <c r="X601" s="20">
        <v>45880</v>
      </c>
      <c r="Y601" s="20">
        <v>45880</v>
      </c>
      <c r="Z601" s="48">
        <v>8</v>
      </c>
      <c r="AA601">
        <v>2025</v>
      </c>
      <c r="AB601" s="45">
        <v>581898</v>
      </c>
      <c r="AC601" s="45">
        <v>581898</v>
      </c>
      <c r="AI601" s="10"/>
      <c r="AK601" s="10"/>
    </row>
    <row r="602" spans="1:37">
      <c r="A602" t="s">
        <v>45</v>
      </c>
      <c r="B602" t="s">
        <v>46</v>
      </c>
      <c r="C602" t="s">
        <v>47</v>
      </c>
      <c r="D602" t="s">
        <v>396</v>
      </c>
      <c r="E602" t="s">
        <v>49</v>
      </c>
      <c r="F602" t="s">
        <v>69</v>
      </c>
      <c r="G602" t="s">
        <v>51</v>
      </c>
      <c r="H602" s="20" t="s">
        <v>52</v>
      </c>
      <c r="I602" t="s">
        <v>53</v>
      </c>
      <c r="J602" t="s">
        <v>54</v>
      </c>
      <c r="K602">
        <v>1</v>
      </c>
      <c r="L602" t="s">
        <v>55</v>
      </c>
      <c r="M602" t="s">
        <v>56</v>
      </c>
      <c r="N602" t="s">
        <v>57</v>
      </c>
      <c r="O602" s="21" t="s">
        <v>58</v>
      </c>
      <c r="P602" s="21" t="s">
        <v>59</v>
      </c>
      <c r="Q602" s="20" t="s">
        <v>73</v>
      </c>
      <c r="R602" s="21" t="s">
        <v>74</v>
      </c>
      <c r="S602" s="35">
        <v>4</v>
      </c>
      <c r="T602" s="22">
        <v>4</v>
      </c>
      <c r="U602" s="20" t="s">
        <v>62</v>
      </c>
      <c r="V602" s="20">
        <v>45873</v>
      </c>
      <c r="W602" s="21">
        <v>8</v>
      </c>
      <c r="X602" s="20">
        <v>45880</v>
      </c>
      <c r="Y602" s="20">
        <v>45880</v>
      </c>
      <c r="Z602" s="48">
        <v>8</v>
      </c>
      <c r="AA602">
        <v>2025</v>
      </c>
      <c r="AB602" s="45">
        <v>566300</v>
      </c>
      <c r="AC602" s="45">
        <v>566300</v>
      </c>
      <c r="AI602" s="10"/>
      <c r="AK602" s="10"/>
    </row>
    <row r="603" spans="1:37">
      <c r="A603" t="s">
        <v>45</v>
      </c>
      <c r="B603" t="s">
        <v>46</v>
      </c>
      <c r="C603" t="s">
        <v>47</v>
      </c>
      <c r="D603" t="s">
        <v>397</v>
      </c>
      <c r="E603" t="s">
        <v>49</v>
      </c>
      <c r="F603" t="s">
        <v>111</v>
      </c>
      <c r="G603" t="s">
        <v>51</v>
      </c>
      <c r="H603" s="20" t="s">
        <v>52</v>
      </c>
      <c r="I603" t="s">
        <v>53</v>
      </c>
      <c r="J603" t="s">
        <v>54</v>
      </c>
      <c r="K603">
        <v>1</v>
      </c>
      <c r="L603" t="s">
        <v>55</v>
      </c>
      <c r="M603" t="s">
        <v>56</v>
      </c>
      <c r="N603" t="s">
        <v>57</v>
      </c>
      <c r="O603" s="21" t="s">
        <v>58</v>
      </c>
      <c r="P603" s="21" t="s">
        <v>59</v>
      </c>
      <c r="Q603" s="20" t="s">
        <v>87</v>
      </c>
      <c r="R603" s="21" t="s">
        <v>389</v>
      </c>
      <c r="S603" s="35">
        <v>29</v>
      </c>
      <c r="T603" s="22">
        <v>29</v>
      </c>
      <c r="U603" s="20" t="s">
        <v>62</v>
      </c>
      <c r="V603" s="20">
        <v>45881</v>
      </c>
      <c r="W603" s="21">
        <v>8</v>
      </c>
      <c r="X603" s="20">
        <v>45889</v>
      </c>
      <c r="Y603" s="20">
        <v>45887</v>
      </c>
      <c r="Z603" s="48">
        <v>8</v>
      </c>
      <c r="AA603">
        <v>2025</v>
      </c>
      <c r="AB603" s="45">
        <v>2420410</v>
      </c>
      <c r="AC603" s="45">
        <v>2420410</v>
      </c>
      <c r="AI603" s="10"/>
      <c r="AK603" s="10"/>
    </row>
    <row r="604" spans="1:37">
      <c r="A604" t="s">
        <v>45</v>
      </c>
      <c r="B604" t="s">
        <v>46</v>
      </c>
      <c r="C604" t="s">
        <v>47</v>
      </c>
      <c r="D604" t="s">
        <v>398</v>
      </c>
      <c r="E604" t="s">
        <v>76</v>
      </c>
      <c r="F604" t="s">
        <v>77</v>
      </c>
      <c r="G604" t="s">
        <v>78</v>
      </c>
      <c r="H604" s="20" t="s">
        <v>52</v>
      </c>
      <c r="I604" t="s">
        <v>53</v>
      </c>
      <c r="J604" t="s">
        <v>117</v>
      </c>
      <c r="K604">
        <v>1</v>
      </c>
      <c r="L604" t="s">
        <v>81</v>
      </c>
      <c r="M604" t="s">
        <v>56</v>
      </c>
      <c r="N604" t="s">
        <v>57</v>
      </c>
      <c r="O604" s="21" t="s">
        <v>79</v>
      </c>
      <c r="P604" s="21" t="s">
        <v>59</v>
      </c>
      <c r="Q604" s="20" t="s">
        <v>156</v>
      </c>
      <c r="R604" s="21" t="s">
        <v>157</v>
      </c>
      <c r="S604" s="35">
        <v>1275</v>
      </c>
      <c r="T604" s="22">
        <v>1275</v>
      </c>
      <c r="U604" s="20" t="s">
        <v>85</v>
      </c>
      <c r="V604" s="20">
        <v>45882</v>
      </c>
      <c r="W604" s="21">
        <v>8</v>
      </c>
      <c r="X604" s="20">
        <v>45924</v>
      </c>
      <c r="Y604" s="20">
        <v>45894</v>
      </c>
      <c r="Z604" s="48">
        <v>8</v>
      </c>
      <c r="AA604">
        <v>2025</v>
      </c>
      <c r="AB604" s="45">
        <v>1336200</v>
      </c>
      <c r="AC604" s="45">
        <v>1336200</v>
      </c>
      <c r="AI604" s="10"/>
      <c r="AK604" s="10"/>
    </row>
    <row r="605" spans="1:37">
      <c r="A605" t="s">
        <v>45</v>
      </c>
      <c r="B605" t="s">
        <v>46</v>
      </c>
      <c r="C605" t="s">
        <v>47</v>
      </c>
      <c r="D605" t="s">
        <v>397</v>
      </c>
      <c r="E605" t="s">
        <v>49</v>
      </c>
      <c r="F605" t="s">
        <v>86</v>
      </c>
      <c r="G605" t="s">
        <v>51</v>
      </c>
      <c r="H605" s="20" t="s">
        <v>52</v>
      </c>
      <c r="I605" t="s">
        <v>53</v>
      </c>
      <c r="J605" t="s">
        <v>54</v>
      </c>
      <c r="K605">
        <v>1</v>
      </c>
      <c r="L605" t="s">
        <v>55</v>
      </c>
      <c r="M605" t="s">
        <v>56</v>
      </c>
      <c r="N605" t="s">
        <v>57</v>
      </c>
      <c r="O605" s="21" t="s">
        <v>58</v>
      </c>
      <c r="P605" s="21" t="s">
        <v>59</v>
      </c>
      <c r="Q605" s="20" t="s">
        <v>90</v>
      </c>
      <c r="R605" s="21" t="s">
        <v>390</v>
      </c>
      <c r="S605" s="35">
        <v>20</v>
      </c>
      <c r="T605" s="22">
        <v>20</v>
      </c>
      <c r="U605" s="20" t="s">
        <v>62</v>
      </c>
      <c r="V605" s="20">
        <v>45881</v>
      </c>
      <c r="W605" s="21">
        <v>8</v>
      </c>
      <c r="X605" s="20">
        <v>45889</v>
      </c>
      <c r="Y605" s="20">
        <v>45887</v>
      </c>
      <c r="Z605" s="48">
        <v>8</v>
      </c>
      <c r="AA605">
        <v>2025</v>
      </c>
      <c r="AB605" s="45">
        <v>1320653</v>
      </c>
      <c r="AC605" s="45">
        <v>1320653</v>
      </c>
      <c r="AI605" s="10"/>
      <c r="AK605" s="10"/>
    </row>
    <row r="606" spans="1:37">
      <c r="A606" t="s">
        <v>45</v>
      </c>
      <c r="B606" t="s">
        <v>46</v>
      </c>
      <c r="C606" t="s">
        <v>47</v>
      </c>
      <c r="D606" t="s">
        <v>397</v>
      </c>
      <c r="E606" t="s">
        <v>49</v>
      </c>
      <c r="F606" t="s">
        <v>89</v>
      </c>
      <c r="G606" t="s">
        <v>51</v>
      </c>
      <c r="H606" s="20" t="s">
        <v>52</v>
      </c>
      <c r="I606" t="s">
        <v>53</v>
      </c>
      <c r="J606" t="s">
        <v>54</v>
      </c>
      <c r="K606">
        <v>1</v>
      </c>
      <c r="L606" t="s">
        <v>55</v>
      </c>
      <c r="M606" t="s">
        <v>56</v>
      </c>
      <c r="N606" t="s">
        <v>57</v>
      </c>
      <c r="O606" s="21" t="s">
        <v>58</v>
      </c>
      <c r="P606" s="21" t="s">
        <v>59</v>
      </c>
      <c r="Q606" s="20" t="s">
        <v>93</v>
      </c>
      <c r="R606" s="21" t="s">
        <v>391</v>
      </c>
      <c r="S606" s="35">
        <v>11</v>
      </c>
      <c r="T606" s="22">
        <v>11</v>
      </c>
      <c r="U606" s="20" t="s">
        <v>62</v>
      </c>
      <c r="V606" s="20">
        <v>45881</v>
      </c>
      <c r="W606" s="21">
        <v>8</v>
      </c>
      <c r="X606" s="20">
        <v>45889</v>
      </c>
      <c r="Y606" s="20">
        <v>45887</v>
      </c>
      <c r="Z606" s="48">
        <v>8</v>
      </c>
      <c r="AA606">
        <v>2025</v>
      </c>
      <c r="AB606" s="45">
        <v>943008</v>
      </c>
      <c r="AC606" s="45">
        <v>943008</v>
      </c>
      <c r="AI606" s="10"/>
      <c r="AK606" s="10"/>
    </row>
    <row r="607" spans="1:37">
      <c r="A607" t="s">
        <v>45</v>
      </c>
      <c r="B607" t="s">
        <v>46</v>
      </c>
      <c r="C607" t="s">
        <v>47</v>
      </c>
      <c r="D607" t="s">
        <v>397</v>
      </c>
      <c r="E607" t="s">
        <v>49</v>
      </c>
      <c r="F607" t="s">
        <v>92</v>
      </c>
      <c r="G607" t="s">
        <v>51</v>
      </c>
      <c r="H607" s="20" t="s">
        <v>52</v>
      </c>
      <c r="I607" t="s">
        <v>53</v>
      </c>
      <c r="J607" t="s">
        <v>54</v>
      </c>
      <c r="K607">
        <v>1</v>
      </c>
      <c r="L607" t="s">
        <v>55</v>
      </c>
      <c r="M607" t="s">
        <v>56</v>
      </c>
      <c r="N607" t="s">
        <v>57</v>
      </c>
      <c r="O607" s="21" t="s">
        <v>58</v>
      </c>
      <c r="P607" s="21" t="s">
        <v>59</v>
      </c>
      <c r="Q607" s="20" t="s">
        <v>60</v>
      </c>
      <c r="R607" s="21" t="s">
        <v>385</v>
      </c>
      <c r="S607" s="35">
        <v>11</v>
      </c>
      <c r="T607" s="22">
        <v>11</v>
      </c>
      <c r="U607" s="20" t="s">
        <v>62</v>
      </c>
      <c r="V607" s="20">
        <v>45881</v>
      </c>
      <c r="W607" s="21">
        <v>8</v>
      </c>
      <c r="X607" s="20">
        <v>45889</v>
      </c>
      <c r="Y607" s="20">
        <v>45887</v>
      </c>
      <c r="Z607" s="48">
        <v>8</v>
      </c>
      <c r="AA607">
        <v>2025</v>
      </c>
      <c r="AB607" s="45">
        <v>650327</v>
      </c>
      <c r="AC607" s="45">
        <v>650327</v>
      </c>
      <c r="AI607" s="10"/>
      <c r="AK607" s="10"/>
    </row>
    <row r="608" spans="1:37">
      <c r="A608" t="s">
        <v>45</v>
      </c>
      <c r="B608" t="s">
        <v>46</v>
      </c>
      <c r="C608" t="s">
        <v>47</v>
      </c>
      <c r="D608" t="s">
        <v>397</v>
      </c>
      <c r="E608" t="s">
        <v>49</v>
      </c>
      <c r="F608" t="s">
        <v>50</v>
      </c>
      <c r="G608" t="s">
        <v>51</v>
      </c>
      <c r="H608" s="20" t="s">
        <v>52</v>
      </c>
      <c r="I608" t="s">
        <v>53</v>
      </c>
      <c r="J608" t="s">
        <v>54</v>
      </c>
      <c r="K608">
        <v>1</v>
      </c>
      <c r="L608" t="s">
        <v>55</v>
      </c>
      <c r="M608" t="s">
        <v>56</v>
      </c>
      <c r="N608" t="s">
        <v>57</v>
      </c>
      <c r="O608" s="21" t="s">
        <v>58</v>
      </c>
      <c r="P608" s="21" t="s">
        <v>59</v>
      </c>
      <c r="Q608" s="20" t="s">
        <v>64</v>
      </c>
      <c r="R608" s="21" t="s">
        <v>386</v>
      </c>
      <c r="S608" s="35">
        <v>9</v>
      </c>
      <c r="T608" s="22">
        <v>9</v>
      </c>
      <c r="U608" s="20" t="s">
        <v>62</v>
      </c>
      <c r="V608" s="20">
        <v>45881</v>
      </c>
      <c r="W608" s="21">
        <v>8</v>
      </c>
      <c r="X608" s="20">
        <v>45889</v>
      </c>
      <c r="Y608" s="20">
        <v>45887</v>
      </c>
      <c r="Z608" s="48">
        <v>8</v>
      </c>
      <c r="AA608">
        <v>2025</v>
      </c>
      <c r="AB608" s="45">
        <v>551664</v>
      </c>
      <c r="AC608" s="45">
        <v>551664</v>
      </c>
      <c r="AI608" s="10"/>
      <c r="AK608" s="10"/>
    </row>
    <row r="609" spans="1:37">
      <c r="A609" t="s">
        <v>45</v>
      </c>
      <c r="B609" t="s">
        <v>46</v>
      </c>
      <c r="C609" t="s">
        <v>47</v>
      </c>
      <c r="D609" t="s">
        <v>397</v>
      </c>
      <c r="E609" t="s">
        <v>49</v>
      </c>
      <c r="F609" t="s">
        <v>63</v>
      </c>
      <c r="G609" t="s">
        <v>51</v>
      </c>
      <c r="H609" s="20" t="s">
        <v>52</v>
      </c>
      <c r="I609" t="s">
        <v>53</v>
      </c>
      <c r="J609" t="s">
        <v>54</v>
      </c>
      <c r="K609">
        <v>1</v>
      </c>
      <c r="L609" t="s">
        <v>55</v>
      </c>
      <c r="M609" t="s">
        <v>56</v>
      </c>
      <c r="N609" t="s">
        <v>57</v>
      </c>
      <c r="O609" s="21" t="s">
        <v>58</v>
      </c>
      <c r="P609" s="21" t="s">
        <v>59</v>
      </c>
      <c r="Q609" s="20" t="s">
        <v>67</v>
      </c>
      <c r="R609" s="21" t="s">
        <v>387</v>
      </c>
      <c r="S609" s="35">
        <v>3</v>
      </c>
      <c r="T609" s="22">
        <v>3</v>
      </c>
      <c r="U609" s="20" t="s">
        <v>62</v>
      </c>
      <c r="V609" s="20">
        <v>45881</v>
      </c>
      <c r="W609" s="21">
        <v>8</v>
      </c>
      <c r="X609" s="20">
        <v>45889</v>
      </c>
      <c r="Y609" s="20">
        <v>45887</v>
      </c>
      <c r="Z609" s="48">
        <v>8</v>
      </c>
      <c r="AA609">
        <v>2025</v>
      </c>
      <c r="AB609" s="45">
        <v>249385</v>
      </c>
      <c r="AC609" s="45">
        <v>249385</v>
      </c>
      <c r="AI609" s="10"/>
      <c r="AK609" s="10"/>
    </row>
    <row r="610" spans="1:37">
      <c r="A610" t="s">
        <v>45</v>
      </c>
      <c r="B610" t="s">
        <v>46</v>
      </c>
      <c r="C610" t="s">
        <v>47</v>
      </c>
      <c r="D610" t="s">
        <v>397</v>
      </c>
      <c r="E610" t="s">
        <v>49</v>
      </c>
      <c r="F610" t="s">
        <v>66</v>
      </c>
      <c r="G610" t="s">
        <v>51</v>
      </c>
      <c r="H610" s="20" t="s">
        <v>52</v>
      </c>
      <c r="I610" t="s">
        <v>53</v>
      </c>
      <c r="J610" t="s">
        <v>54</v>
      </c>
      <c r="K610">
        <v>1</v>
      </c>
      <c r="L610" t="s">
        <v>55</v>
      </c>
      <c r="M610" t="s">
        <v>56</v>
      </c>
      <c r="N610" t="s">
        <v>57</v>
      </c>
      <c r="O610" s="21" t="s">
        <v>58</v>
      </c>
      <c r="P610" s="21" t="s">
        <v>59</v>
      </c>
      <c r="Q610" s="20" t="s">
        <v>190</v>
      </c>
      <c r="R610" s="21" t="s">
        <v>191</v>
      </c>
      <c r="S610" s="35">
        <v>10</v>
      </c>
      <c r="T610" s="22">
        <v>10</v>
      </c>
      <c r="U610" s="20" t="s">
        <v>62</v>
      </c>
      <c r="V610" s="20">
        <v>45881</v>
      </c>
      <c r="W610" s="21">
        <v>8</v>
      </c>
      <c r="X610" s="20">
        <v>45889</v>
      </c>
      <c r="Y610" s="20">
        <v>45887</v>
      </c>
      <c r="Z610" s="48">
        <v>8</v>
      </c>
      <c r="AA610">
        <v>2025</v>
      </c>
      <c r="AB610" s="45">
        <v>1726500</v>
      </c>
      <c r="AC610" s="45">
        <v>1726500</v>
      </c>
      <c r="AI610" s="10"/>
      <c r="AK610" s="10"/>
    </row>
    <row r="611" spans="1:37">
      <c r="A611" t="s">
        <v>45</v>
      </c>
      <c r="B611" t="s">
        <v>46</v>
      </c>
      <c r="C611" t="s">
        <v>47</v>
      </c>
      <c r="D611" t="s">
        <v>397</v>
      </c>
      <c r="E611" t="s">
        <v>49</v>
      </c>
      <c r="F611" t="s">
        <v>69</v>
      </c>
      <c r="G611" t="s">
        <v>51</v>
      </c>
      <c r="H611" s="20" t="s">
        <v>52</v>
      </c>
      <c r="I611" t="s">
        <v>53</v>
      </c>
      <c r="J611" t="s">
        <v>54</v>
      </c>
      <c r="K611">
        <v>1</v>
      </c>
      <c r="L611" t="s">
        <v>55</v>
      </c>
      <c r="M611" t="s">
        <v>56</v>
      </c>
      <c r="N611" t="s">
        <v>57</v>
      </c>
      <c r="O611" s="21" t="s">
        <v>58</v>
      </c>
      <c r="P611" s="21" t="s">
        <v>59</v>
      </c>
      <c r="Q611" s="20" t="s">
        <v>70</v>
      </c>
      <c r="R611" s="21" t="s">
        <v>71</v>
      </c>
      <c r="S611" s="35">
        <v>10</v>
      </c>
      <c r="T611" s="22">
        <v>10</v>
      </c>
      <c r="U611" s="20" t="s">
        <v>62</v>
      </c>
      <c r="V611" s="20">
        <v>45881</v>
      </c>
      <c r="W611" s="21">
        <v>8</v>
      </c>
      <c r="X611" s="20">
        <v>45889</v>
      </c>
      <c r="Y611" s="20">
        <v>45887</v>
      </c>
      <c r="Z611" s="48">
        <v>8</v>
      </c>
      <c r="AA611">
        <v>2025</v>
      </c>
      <c r="AB611" s="45">
        <v>1449360</v>
      </c>
      <c r="AC611" s="45">
        <v>1449360</v>
      </c>
      <c r="AI611" s="10"/>
      <c r="AK611" s="10"/>
    </row>
    <row r="612" spans="1:37">
      <c r="A612" t="s">
        <v>45</v>
      </c>
      <c r="B612" t="s">
        <v>46</v>
      </c>
      <c r="C612" t="s">
        <v>47</v>
      </c>
      <c r="D612" t="s">
        <v>397</v>
      </c>
      <c r="E612" t="s">
        <v>49</v>
      </c>
      <c r="F612" t="s">
        <v>72</v>
      </c>
      <c r="G612" t="s">
        <v>51</v>
      </c>
      <c r="H612" s="20" t="s">
        <v>52</v>
      </c>
      <c r="I612" t="s">
        <v>53</v>
      </c>
      <c r="J612" t="s">
        <v>54</v>
      </c>
      <c r="K612">
        <v>1</v>
      </c>
      <c r="L612" t="s">
        <v>55</v>
      </c>
      <c r="M612" t="s">
        <v>56</v>
      </c>
      <c r="N612" t="s">
        <v>57</v>
      </c>
      <c r="O612" s="21" t="s">
        <v>58</v>
      </c>
      <c r="P612" s="21" t="s">
        <v>59</v>
      </c>
      <c r="Q612" s="20" t="s">
        <v>73</v>
      </c>
      <c r="R612" s="21" t="s">
        <v>74</v>
      </c>
      <c r="S612" s="35">
        <v>1</v>
      </c>
      <c r="T612" s="22">
        <v>1</v>
      </c>
      <c r="U612" s="20" t="s">
        <v>62</v>
      </c>
      <c r="V612" s="20">
        <v>45881</v>
      </c>
      <c r="W612" s="21">
        <v>8</v>
      </c>
      <c r="X612" s="20">
        <v>45889</v>
      </c>
      <c r="Y612" s="20">
        <v>45887</v>
      </c>
      <c r="Z612" s="48">
        <v>8</v>
      </c>
      <c r="AA612">
        <v>2025</v>
      </c>
      <c r="AB612" s="45">
        <v>141575</v>
      </c>
      <c r="AC612" s="45">
        <v>141575</v>
      </c>
      <c r="AI612" s="10"/>
      <c r="AK612" s="10"/>
    </row>
    <row r="613" spans="1:37">
      <c r="A613" t="s">
        <v>45</v>
      </c>
      <c r="B613" t="s">
        <v>46</v>
      </c>
      <c r="C613" t="s">
        <v>47</v>
      </c>
      <c r="D613" t="s">
        <v>399</v>
      </c>
      <c r="E613" t="s">
        <v>96</v>
      </c>
      <c r="F613" t="s">
        <v>77</v>
      </c>
      <c r="G613" t="s">
        <v>51</v>
      </c>
      <c r="H613" s="20" t="s">
        <v>52</v>
      </c>
      <c r="I613" t="s">
        <v>53</v>
      </c>
      <c r="J613" t="s">
        <v>54</v>
      </c>
      <c r="K613">
        <v>1</v>
      </c>
      <c r="L613" t="s">
        <v>55</v>
      </c>
      <c r="M613" t="s">
        <v>97</v>
      </c>
      <c r="N613" t="s">
        <v>98</v>
      </c>
      <c r="O613" s="21" t="s">
        <v>99</v>
      </c>
      <c r="P613" s="21" t="s">
        <v>100</v>
      </c>
      <c r="Q613" s="20" t="s">
        <v>101</v>
      </c>
      <c r="R613" s="21" t="s">
        <v>102</v>
      </c>
      <c r="S613" s="35">
        <v>2</v>
      </c>
      <c r="T613" s="22">
        <v>2</v>
      </c>
      <c r="U613" s="20" t="s">
        <v>103</v>
      </c>
      <c r="V613" s="20">
        <v>45880</v>
      </c>
      <c r="W613" s="21">
        <v>8</v>
      </c>
      <c r="X613" s="20">
        <v>45888</v>
      </c>
      <c r="Y613" s="20">
        <v>45887</v>
      </c>
      <c r="Z613" s="48">
        <v>8</v>
      </c>
      <c r="AA613">
        <v>2025</v>
      </c>
      <c r="AB613" s="45">
        <v>648000</v>
      </c>
      <c r="AC613" s="45">
        <v>648000</v>
      </c>
      <c r="AI613" s="10"/>
      <c r="AK613" s="10"/>
    </row>
    <row r="614" spans="1:37">
      <c r="A614" t="s">
        <v>45</v>
      </c>
      <c r="B614" t="s">
        <v>46</v>
      </c>
      <c r="C614" t="s">
        <v>47</v>
      </c>
      <c r="D614" t="s">
        <v>399</v>
      </c>
      <c r="E614" t="s">
        <v>96</v>
      </c>
      <c r="F614" t="s">
        <v>104</v>
      </c>
      <c r="G614" t="s">
        <v>51</v>
      </c>
      <c r="H614" s="20" t="s">
        <v>52</v>
      </c>
      <c r="I614" t="s">
        <v>53</v>
      </c>
      <c r="J614" t="s">
        <v>54</v>
      </c>
      <c r="K614">
        <v>1</v>
      </c>
      <c r="L614" t="s">
        <v>55</v>
      </c>
      <c r="M614" t="s">
        <v>97</v>
      </c>
      <c r="N614" t="s">
        <v>98</v>
      </c>
      <c r="O614" s="21" t="s">
        <v>99</v>
      </c>
      <c r="P614" s="21" t="s">
        <v>100</v>
      </c>
      <c r="Q614" s="20" t="s">
        <v>101</v>
      </c>
      <c r="R614" s="21" t="s">
        <v>102</v>
      </c>
      <c r="S614" s="35">
        <v>1</v>
      </c>
      <c r="T614" s="22">
        <v>0</v>
      </c>
      <c r="U614" s="20" t="s">
        <v>103</v>
      </c>
      <c r="V614" s="20">
        <v>45880</v>
      </c>
      <c r="W614" s="21">
        <v>8</v>
      </c>
      <c r="X614" s="20">
        <v>45888</v>
      </c>
      <c r="Z614" s="48">
        <v>8</v>
      </c>
      <c r="AA614">
        <v>2025</v>
      </c>
      <c r="AB614" s="45">
        <v>0</v>
      </c>
      <c r="AC614" s="45">
        <v>0</v>
      </c>
      <c r="AI614" s="10"/>
      <c r="AK614" s="10"/>
    </row>
    <row r="615" spans="1:37">
      <c r="A615" t="s">
        <v>45</v>
      </c>
      <c r="B615" t="s">
        <v>46</v>
      </c>
      <c r="C615" t="s">
        <v>47</v>
      </c>
      <c r="D615" t="s">
        <v>399</v>
      </c>
      <c r="E615" t="s">
        <v>96</v>
      </c>
      <c r="F615" t="s">
        <v>105</v>
      </c>
      <c r="G615" t="s">
        <v>51</v>
      </c>
      <c r="H615" s="20" t="s">
        <v>52</v>
      </c>
      <c r="I615" t="s">
        <v>53</v>
      </c>
      <c r="J615" t="s">
        <v>54</v>
      </c>
      <c r="K615">
        <v>1</v>
      </c>
      <c r="L615" t="s">
        <v>55</v>
      </c>
      <c r="M615" t="s">
        <v>97</v>
      </c>
      <c r="N615" t="s">
        <v>98</v>
      </c>
      <c r="O615" s="21" t="s">
        <v>99</v>
      </c>
      <c r="P615" s="21" t="s">
        <v>100</v>
      </c>
      <c r="Q615" s="20" t="s">
        <v>101</v>
      </c>
      <c r="R615" s="21" t="s">
        <v>102</v>
      </c>
      <c r="S615" s="35">
        <v>1</v>
      </c>
      <c r="T615" s="22">
        <v>0</v>
      </c>
      <c r="U615" s="20" t="s">
        <v>103</v>
      </c>
      <c r="V615" s="20">
        <v>45880</v>
      </c>
      <c r="W615" s="21">
        <v>8</v>
      </c>
      <c r="X615" s="20">
        <v>45888</v>
      </c>
      <c r="Z615" s="48">
        <v>8</v>
      </c>
      <c r="AA615">
        <v>2025</v>
      </c>
      <c r="AB615" s="45">
        <v>0</v>
      </c>
      <c r="AC615" s="45">
        <v>0</v>
      </c>
      <c r="AI615" s="10"/>
      <c r="AK615" s="10"/>
    </row>
    <row r="616" spans="1:37">
      <c r="A616" t="s">
        <v>45</v>
      </c>
      <c r="B616" t="s">
        <v>46</v>
      </c>
      <c r="C616" t="s">
        <v>47</v>
      </c>
      <c r="D616" t="s">
        <v>397</v>
      </c>
      <c r="E616" t="s">
        <v>49</v>
      </c>
      <c r="F616" t="s">
        <v>77</v>
      </c>
      <c r="G616" t="s">
        <v>51</v>
      </c>
      <c r="H616" s="20" t="s">
        <v>52</v>
      </c>
      <c r="I616" t="s">
        <v>53</v>
      </c>
      <c r="J616" t="s">
        <v>54</v>
      </c>
      <c r="K616">
        <v>1</v>
      </c>
      <c r="L616" t="s">
        <v>55</v>
      </c>
      <c r="M616" t="s">
        <v>56</v>
      </c>
      <c r="N616" t="s">
        <v>57</v>
      </c>
      <c r="O616" s="21" t="s">
        <v>58</v>
      </c>
      <c r="P616" s="21" t="s">
        <v>59</v>
      </c>
      <c r="Q616" s="20" t="s">
        <v>108</v>
      </c>
      <c r="R616" s="21" t="s">
        <v>109</v>
      </c>
      <c r="S616" s="35">
        <v>1</v>
      </c>
      <c r="T616" s="22">
        <v>1</v>
      </c>
      <c r="U616" s="20" t="s">
        <v>110</v>
      </c>
      <c r="V616" s="20">
        <v>45881</v>
      </c>
      <c r="W616" s="21">
        <v>8</v>
      </c>
      <c r="X616" s="20">
        <v>45889</v>
      </c>
      <c r="Y616" s="20">
        <v>45887</v>
      </c>
      <c r="Z616" s="48">
        <v>8</v>
      </c>
      <c r="AA616">
        <v>2025</v>
      </c>
      <c r="AB616" s="45">
        <v>115052</v>
      </c>
      <c r="AC616" s="45">
        <v>115052</v>
      </c>
      <c r="AI616" s="10"/>
      <c r="AK616" s="10"/>
    </row>
    <row r="617" spans="1:37">
      <c r="A617" t="s">
        <v>45</v>
      </c>
      <c r="B617" t="s">
        <v>46</v>
      </c>
      <c r="C617" t="s">
        <v>47</v>
      </c>
      <c r="D617" t="s">
        <v>400</v>
      </c>
      <c r="E617" t="s">
        <v>49</v>
      </c>
      <c r="F617" t="s">
        <v>77</v>
      </c>
      <c r="G617" t="s">
        <v>51</v>
      </c>
      <c r="H617" s="20" t="s">
        <v>52</v>
      </c>
      <c r="I617" t="s">
        <v>53</v>
      </c>
      <c r="J617" t="s">
        <v>54</v>
      </c>
      <c r="K617">
        <v>1</v>
      </c>
      <c r="L617" t="s">
        <v>55</v>
      </c>
      <c r="M617" t="s">
        <v>56</v>
      </c>
      <c r="N617" t="s">
        <v>57</v>
      </c>
      <c r="O617" s="21" t="s">
        <v>58</v>
      </c>
      <c r="P617" s="21" t="s">
        <v>59</v>
      </c>
      <c r="Q617" s="20" t="s">
        <v>108</v>
      </c>
      <c r="R617" s="21" t="s">
        <v>109</v>
      </c>
      <c r="S617" s="35">
        <v>2</v>
      </c>
      <c r="T617" s="22">
        <v>2</v>
      </c>
      <c r="U617" s="20" t="s">
        <v>110</v>
      </c>
      <c r="V617" s="20">
        <v>45882</v>
      </c>
      <c r="W617" s="21">
        <v>8</v>
      </c>
      <c r="X617" s="20">
        <v>45890</v>
      </c>
      <c r="Y617" s="20">
        <v>45887</v>
      </c>
      <c r="Z617" s="48">
        <v>8</v>
      </c>
      <c r="AA617">
        <v>2025</v>
      </c>
      <c r="AB617" s="45">
        <v>230104</v>
      </c>
      <c r="AC617" s="45">
        <v>230104</v>
      </c>
      <c r="AI617" s="10"/>
      <c r="AK617" s="10"/>
    </row>
    <row r="618" spans="1:37">
      <c r="A618" t="s">
        <v>45</v>
      </c>
      <c r="B618" t="s">
        <v>46</v>
      </c>
      <c r="C618" t="s">
        <v>47</v>
      </c>
      <c r="D618" t="s">
        <v>400</v>
      </c>
      <c r="E618" t="s">
        <v>49</v>
      </c>
      <c r="F618" t="s">
        <v>111</v>
      </c>
      <c r="G618" t="s">
        <v>51</v>
      </c>
      <c r="H618" s="20" t="s">
        <v>52</v>
      </c>
      <c r="I618" t="s">
        <v>53</v>
      </c>
      <c r="J618" t="s">
        <v>54</v>
      </c>
      <c r="K618">
        <v>1</v>
      </c>
      <c r="L618" t="s">
        <v>55</v>
      </c>
      <c r="M618" t="s">
        <v>56</v>
      </c>
      <c r="N618" t="s">
        <v>57</v>
      </c>
      <c r="O618" s="21" t="s">
        <v>58</v>
      </c>
      <c r="P618" s="21" t="s">
        <v>59</v>
      </c>
      <c r="Q618" s="20" t="s">
        <v>112</v>
      </c>
      <c r="R618" s="21" t="s">
        <v>113</v>
      </c>
      <c r="S618" s="35">
        <v>2</v>
      </c>
      <c r="T618" s="22">
        <v>2</v>
      </c>
      <c r="U618" s="20" t="s">
        <v>110</v>
      </c>
      <c r="V618" s="20">
        <v>45882</v>
      </c>
      <c r="W618" s="21">
        <v>8</v>
      </c>
      <c r="X618" s="20">
        <v>45890</v>
      </c>
      <c r="Y618" s="20">
        <v>45887</v>
      </c>
      <c r="Z618" s="48">
        <v>8</v>
      </c>
      <c r="AA618">
        <v>2025</v>
      </c>
      <c r="AB618" s="45">
        <v>300888</v>
      </c>
      <c r="AC618" s="45">
        <v>300888</v>
      </c>
      <c r="AI618" s="10"/>
      <c r="AK618" s="10"/>
    </row>
    <row r="619" spans="1:37">
      <c r="A619" t="s">
        <v>45</v>
      </c>
      <c r="B619" t="s">
        <v>46</v>
      </c>
      <c r="C619" t="s">
        <v>47</v>
      </c>
      <c r="D619" t="s">
        <v>400</v>
      </c>
      <c r="E619" t="s">
        <v>49</v>
      </c>
      <c r="F619" t="s">
        <v>86</v>
      </c>
      <c r="G619" t="s">
        <v>51</v>
      </c>
      <c r="H619" s="20" t="s">
        <v>52</v>
      </c>
      <c r="I619" t="s">
        <v>53</v>
      </c>
      <c r="J619" t="s">
        <v>54</v>
      </c>
      <c r="K619">
        <v>1</v>
      </c>
      <c r="L619" t="s">
        <v>55</v>
      </c>
      <c r="M619" t="s">
        <v>56</v>
      </c>
      <c r="N619" t="s">
        <v>57</v>
      </c>
      <c r="O619" s="21" t="s">
        <v>58</v>
      </c>
      <c r="P619" s="21" t="s">
        <v>59</v>
      </c>
      <c r="Q619" s="20" t="s">
        <v>87</v>
      </c>
      <c r="R619" s="21" t="s">
        <v>389</v>
      </c>
      <c r="S619" s="35">
        <v>2</v>
      </c>
      <c r="T619" s="22">
        <v>2</v>
      </c>
      <c r="U619" s="20" t="s">
        <v>62</v>
      </c>
      <c r="V619" s="20">
        <v>45882</v>
      </c>
      <c r="W619" s="21">
        <v>8</v>
      </c>
      <c r="X619" s="20">
        <v>45890</v>
      </c>
      <c r="Y619" s="20">
        <v>45887</v>
      </c>
      <c r="Z619" s="48">
        <v>8</v>
      </c>
      <c r="AA619">
        <v>2025</v>
      </c>
      <c r="AB619" s="45">
        <v>166925</v>
      </c>
      <c r="AC619" s="45">
        <v>166925</v>
      </c>
      <c r="AI619" s="10"/>
      <c r="AK619" s="10"/>
    </row>
    <row r="620" spans="1:37">
      <c r="A620" t="s">
        <v>45</v>
      </c>
      <c r="B620" t="s">
        <v>46</v>
      </c>
      <c r="C620" t="s">
        <v>47</v>
      </c>
      <c r="D620" t="s">
        <v>400</v>
      </c>
      <c r="E620" t="s">
        <v>49</v>
      </c>
      <c r="F620" t="s">
        <v>89</v>
      </c>
      <c r="G620" t="s">
        <v>51</v>
      </c>
      <c r="H620" s="20" t="s">
        <v>52</v>
      </c>
      <c r="I620" t="s">
        <v>53</v>
      </c>
      <c r="J620" t="s">
        <v>54</v>
      </c>
      <c r="K620">
        <v>1</v>
      </c>
      <c r="L620" t="s">
        <v>55</v>
      </c>
      <c r="M620" t="s">
        <v>56</v>
      </c>
      <c r="N620" t="s">
        <v>57</v>
      </c>
      <c r="O620" s="21" t="s">
        <v>58</v>
      </c>
      <c r="P620" s="21" t="s">
        <v>59</v>
      </c>
      <c r="Q620" s="20" t="s">
        <v>90</v>
      </c>
      <c r="R620" s="21" t="s">
        <v>390</v>
      </c>
      <c r="S620" s="35">
        <v>2</v>
      </c>
      <c r="T620" s="22">
        <v>2</v>
      </c>
      <c r="U620" s="20" t="s">
        <v>62</v>
      </c>
      <c r="V620" s="20">
        <v>45882</v>
      </c>
      <c r="W620" s="21">
        <v>8</v>
      </c>
      <c r="X620" s="20">
        <v>45890</v>
      </c>
      <c r="Y620" s="20">
        <v>45887</v>
      </c>
      <c r="Z620" s="48">
        <v>8</v>
      </c>
      <c r="AA620">
        <v>2025</v>
      </c>
      <c r="AB620" s="45">
        <v>132065</v>
      </c>
      <c r="AC620" s="45">
        <v>132065</v>
      </c>
      <c r="AI620" s="10"/>
      <c r="AK620" s="10"/>
    </row>
    <row r="621" spans="1:37">
      <c r="A621" t="s">
        <v>45</v>
      </c>
      <c r="B621" t="s">
        <v>46</v>
      </c>
      <c r="C621" t="s">
        <v>47</v>
      </c>
      <c r="D621" t="s">
        <v>400</v>
      </c>
      <c r="E621" t="s">
        <v>49</v>
      </c>
      <c r="F621" t="s">
        <v>92</v>
      </c>
      <c r="G621" t="s">
        <v>51</v>
      </c>
      <c r="H621" s="20" t="s">
        <v>52</v>
      </c>
      <c r="I621" t="s">
        <v>53</v>
      </c>
      <c r="J621" t="s">
        <v>54</v>
      </c>
      <c r="K621">
        <v>1</v>
      </c>
      <c r="L621" t="s">
        <v>55</v>
      </c>
      <c r="M621" t="s">
        <v>56</v>
      </c>
      <c r="N621" t="s">
        <v>57</v>
      </c>
      <c r="O621" s="21" t="s">
        <v>58</v>
      </c>
      <c r="P621" s="21" t="s">
        <v>59</v>
      </c>
      <c r="Q621" s="20" t="s">
        <v>93</v>
      </c>
      <c r="R621" s="21" t="s">
        <v>391</v>
      </c>
      <c r="S621" s="35">
        <v>2</v>
      </c>
      <c r="T621" s="22">
        <v>2</v>
      </c>
      <c r="U621" s="20" t="s">
        <v>62</v>
      </c>
      <c r="V621" s="20">
        <v>45882</v>
      </c>
      <c r="W621" s="21">
        <v>8</v>
      </c>
      <c r="X621" s="20">
        <v>45890</v>
      </c>
      <c r="Y621" s="20">
        <v>45887</v>
      </c>
      <c r="Z621" s="48">
        <v>8</v>
      </c>
      <c r="AA621">
        <v>2025</v>
      </c>
      <c r="AB621" s="45">
        <v>171456</v>
      </c>
      <c r="AC621" s="45">
        <v>171456</v>
      </c>
      <c r="AI621" s="10"/>
      <c r="AK621" s="10"/>
    </row>
    <row r="622" spans="1:37">
      <c r="A622" t="s">
        <v>45</v>
      </c>
      <c r="B622" t="s">
        <v>46</v>
      </c>
      <c r="C622" t="s">
        <v>47</v>
      </c>
      <c r="D622" t="s">
        <v>400</v>
      </c>
      <c r="E622" t="s">
        <v>49</v>
      </c>
      <c r="F622" t="s">
        <v>50</v>
      </c>
      <c r="G622" t="s">
        <v>51</v>
      </c>
      <c r="H622" s="20" t="s">
        <v>52</v>
      </c>
      <c r="I622" t="s">
        <v>53</v>
      </c>
      <c r="J622" t="s">
        <v>54</v>
      </c>
      <c r="K622">
        <v>1</v>
      </c>
      <c r="L622" t="s">
        <v>55</v>
      </c>
      <c r="M622" t="s">
        <v>56</v>
      </c>
      <c r="N622" t="s">
        <v>57</v>
      </c>
      <c r="O622" s="21" t="s">
        <v>58</v>
      </c>
      <c r="P622" s="21" t="s">
        <v>59</v>
      </c>
      <c r="Q622" s="20" t="s">
        <v>60</v>
      </c>
      <c r="R622" s="21" t="s">
        <v>385</v>
      </c>
      <c r="S622" s="35">
        <v>2</v>
      </c>
      <c r="T622" s="22">
        <v>2</v>
      </c>
      <c r="U622" s="20" t="s">
        <v>62</v>
      </c>
      <c r="V622" s="20">
        <v>45882</v>
      </c>
      <c r="W622" s="21">
        <v>8</v>
      </c>
      <c r="X622" s="20">
        <v>45890</v>
      </c>
      <c r="Y622" s="20">
        <v>45887</v>
      </c>
      <c r="Z622" s="48">
        <v>8</v>
      </c>
      <c r="AA622">
        <v>2025</v>
      </c>
      <c r="AB622" s="45">
        <v>118241</v>
      </c>
      <c r="AC622" s="45">
        <v>118241</v>
      </c>
      <c r="AI622" s="10"/>
      <c r="AK622" s="10"/>
    </row>
    <row r="623" spans="1:37">
      <c r="A623" t="s">
        <v>45</v>
      </c>
      <c r="B623" t="s">
        <v>46</v>
      </c>
      <c r="C623" t="s">
        <v>47</v>
      </c>
      <c r="D623" t="s">
        <v>400</v>
      </c>
      <c r="E623" t="s">
        <v>49</v>
      </c>
      <c r="F623" t="s">
        <v>63</v>
      </c>
      <c r="G623" t="s">
        <v>51</v>
      </c>
      <c r="H623" s="20" t="s">
        <v>52</v>
      </c>
      <c r="I623" t="s">
        <v>53</v>
      </c>
      <c r="J623" t="s">
        <v>54</v>
      </c>
      <c r="K623">
        <v>1</v>
      </c>
      <c r="L623" t="s">
        <v>55</v>
      </c>
      <c r="M623" t="s">
        <v>56</v>
      </c>
      <c r="N623" t="s">
        <v>57</v>
      </c>
      <c r="O623" s="21" t="s">
        <v>58</v>
      </c>
      <c r="P623" s="21" t="s">
        <v>59</v>
      </c>
      <c r="Q623" s="20" t="s">
        <v>64</v>
      </c>
      <c r="R623" s="21" t="s">
        <v>386</v>
      </c>
      <c r="S623" s="35">
        <v>2</v>
      </c>
      <c r="T623" s="22">
        <v>2</v>
      </c>
      <c r="U623" s="20" t="s">
        <v>62</v>
      </c>
      <c r="V623" s="20">
        <v>45882</v>
      </c>
      <c r="W623" s="21">
        <v>8</v>
      </c>
      <c r="X623" s="20">
        <v>45890</v>
      </c>
      <c r="Y623" s="20">
        <v>45887</v>
      </c>
      <c r="Z623" s="48">
        <v>8</v>
      </c>
      <c r="AA623">
        <v>2025</v>
      </c>
      <c r="AB623" s="45">
        <v>122592</v>
      </c>
      <c r="AC623" s="45">
        <v>122592</v>
      </c>
      <c r="AI623" s="10"/>
      <c r="AK623" s="10"/>
    </row>
    <row r="624" spans="1:37">
      <c r="A624" t="s">
        <v>45</v>
      </c>
      <c r="B624" t="s">
        <v>46</v>
      </c>
      <c r="C624" t="s">
        <v>47</v>
      </c>
      <c r="D624" t="s">
        <v>400</v>
      </c>
      <c r="E624" t="s">
        <v>49</v>
      </c>
      <c r="F624" t="s">
        <v>66</v>
      </c>
      <c r="G624" t="s">
        <v>51</v>
      </c>
      <c r="H624" s="20" t="s">
        <v>52</v>
      </c>
      <c r="I624" t="s">
        <v>53</v>
      </c>
      <c r="J624" t="s">
        <v>54</v>
      </c>
      <c r="K624">
        <v>1</v>
      </c>
      <c r="L624" t="s">
        <v>55</v>
      </c>
      <c r="M624" t="s">
        <v>56</v>
      </c>
      <c r="N624" t="s">
        <v>57</v>
      </c>
      <c r="O624" s="21" t="s">
        <v>58</v>
      </c>
      <c r="P624" s="21" t="s">
        <v>59</v>
      </c>
      <c r="Q624" s="20" t="s">
        <v>67</v>
      </c>
      <c r="R624" s="21" t="s">
        <v>387</v>
      </c>
      <c r="S624" s="35">
        <v>2</v>
      </c>
      <c r="T624" s="22">
        <v>2</v>
      </c>
      <c r="U624" s="20" t="s">
        <v>62</v>
      </c>
      <c r="V624" s="20">
        <v>45882</v>
      </c>
      <c r="W624" s="21">
        <v>8</v>
      </c>
      <c r="X624" s="20">
        <v>45890</v>
      </c>
      <c r="Y624" s="20">
        <v>45887</v>
      </c>
      <c r="Z624" s="48">
        <v>8</v>
      </c>
      <c r="AA624">
        <v>2025</v>
      </c>
      <c r="AB624" s="45">
        <v>166257</v>
      </c>
      <c r="AC624" s="45">
        <v>166257</v>
      </c>
      <c r="AI624" s="10"/>
      <c r="AK624" s="10"/>
    </row>
    <row r="625" spans="1:37">
      <c r="A625" t="s">
        <v>45</v>
      </c>
      <c r="B625" t="s">
        <v>46</v>
      </c>
      <c r="C625" t="s">
        <v>47</v>
      </c>
      <c r="D625" t="s">
        <v>400</v>
      </c>
      <c r="E625" t="s">
        <v>49</v>
      </c>
      <c r="F625" t="s">
        <v>69</v>
      </c>
      <c r="G625" t="s">
        <v>51</v>
      </c>
      <c r="H625" s="20" t="s">
        <v>52</v>
      </c>
      <c r="I625" t="s">
        <v>53</v>
      </c>
      <c r="J625" t="s">
        <v>54</v>
      </c>
      <c r="K625">
        <v>1</v>
      </c>
      <c r="L625" t="s">
        <v>55</v>
      </c>
      <c r="M625" t="s">
        <v>56</v>
      </c>
      <c r="N625" t="s">
        <v>57</v>
      </c>
      <c r="O625" s="21" t="s">
        <v>58</v>
      </c>
      <c r="P625" s="21" t="s">
        <v>59</v>
      </c>
      <c r="Q625" s="20" t="s">
        <v>73</v>
      </c>
      <c r="R625" s="21" t="s">
        <v>74</v>
      </c>
      <c r="S625" s="35">
        <v>2</v>
      </c>
      <c r="T625" s="22">
        <v>2</v>
      </c>
      <c r="U625" s="20" t="s">
        <v>62</v>
      </c>
      <c r="V625" s="20">
        <v>45882</v>
      </c>
      <c r="W625" s="21">
        <v>8</v>
      </c>
      <c r="X625" s="20">
        <v>45890</v>
      </c>
      <c r="Y625" s="20">
        <v>45887</v>
      </c>
      <c r="Z625" s="48">
        <v>8</v>
      </c>
      <c r="AA625">
        <v>2025</v>
      </c>
      <c r="AB625" s="45">
        <v>283150</v>
      </c>
      <c r="AC625" s="45">
        <v>283150</v>
      </c>
      <c r="AI625" s="10"/>
      <c r="AK625" s="10"/>
    </row>
    <row r="626" spans="1:37">
      <c r="A626" t="s">
        <v>45</v>
      </c>
      <c r="B626" t="s">
        <v>46</v>
      </c>
      <c r="C626" t="s">
        <v>47</v>
      </c>
      <c r="D626" t="s">
        <v>400</v>
      </c>
      <c r="E626" t="s">
        <v>49</v>
      </c>
      <c r="F626" t="s">
        <v>72</v>
      </c>
      <c r="G626" t="s">
        <v>51</v>
      </c>
      <c r="H626" s="20" t="s">
        <v>52</v>
      </c>
      <c r="I626" t="s">
        <v>53</v>
      </c>
      <c r="J626" t="s">
        <v>54</v>
      </c>
      <c r="K626">
        <v>1</v>
      </c>
      <c r="L626" t="s">
        <v>55</v>
      </c>
      <c r="M626" t="s">
        <v>56</v>
      </c>
      <c r="N626" t="s">
        <v>57</v>
      </c>
      <c r="O626" s="21" t="s">
        <v>58</v>
      </c>
      <c r="P626" s="21" t="s">
        <v>59</v>
      </c>
      <c r="Q626" s="20" t="s">
        <v>125</v>
      </c>
      <c r="R626" s="21" t="s">
        <v>126</v>
      </c>
      <c r="S626" s="35">
        <v>2</v>
      </c>
      <c r="T626" s="22">
        <v>2</v>
      </c>
      <c r="U626" s="20" t="s">
        <v>62</v>
      </c>
      <c r="V626" s="20">
        <v>45882</v>
      </c>
      <c r="W626" s="21">
        <v>8</v>
      </c>
      <c r="X626" s="20">
        <v>45890</v>
      </c>
      <c r="Y626" s="20">
        <v>45887</v>
      </c>
      <c r="Z626" s="48">
        <v>8</v>
      </c>
      <c r="AA626">
        <v>2025</v>
      </c>
      <c r="AB626" s="45">
        <v>223200</v>
      </c>
      <c r="AC626" s="45">
        <v>223200</v>
      </c>
      <c r="AI626" s="10"/>
      <c r="AK626" s="10"/>
    </row>
    <row r="627" spans="1:37">
      <c r="A627" t="s">
        <v>45</v>
      </c>
      <c r="B627" t="s">
        <v>46</v>
      </c>
      <c r="C627" t="s">
        <v>47</v>
      </c>
      <c r="D627" t="s">
        <v>401</v>
      </c>
      <c r="E627" t="s">
        <v>76</v>
      </c>
      <c r="F627" t="s">
        <v>77</v>
      </c>
      <c r="G627" t="s">
        <v>78</v>
      </c>
      <c r="H627" s="20" t="s">
        <v>52</v>
      </c>
      <c r="I627" t="s">
        <v>53</v>
      </c>
      <c r="J627" t="s">
        <v>245</v>
      </c>
      <c r="K627">
        <v>1</v>
      </c>
      <c r="L627" t="s">
        <v>81</v>
      </c>
      <c r="M627" t="s">
        <v>56</v>
      </c>
      <c r="N627" t="s">
        <v>57</v>
      </c>
      <c r="O627" s="21" t="s">
        <v>82</v>
      </c>
      <c r="P627" s="21" t="s">
        <v>246</v>
      </c>
      <c r="Q627" s="20" t="s">
        <v>247</v>
      </c>
      <c r="R627" s="21" t="s">
        <v>248</v>
      </c>
      <c r="S627" s="35">
        <v>1000</v>
      </c>
      <c r="T627" s="22">
        <v>1000</v>
      </c>
      <c r="U627" s="20" t="s">
        <v>85</v>
      </c>
      <c r="V627" s="20">
        <v>45880</v>
      </c>
      <c r="W627" s="21">
        <v>8</v>
      </c>
      <c r="X627" s="20">
        <v>45898</v>
      </c>
      <c r="Y627" s="20">
        <v>45888</v>
      </c>
      <c r="Z627" s="48">
        <v>8</v>
      </c>
      <c r="AA627">
        <v>2025</v>
      </c>
      <c r="AB627" s="45">
        <v>1550000</v>
      </c>
      <c r="AC627" s="45">
        <v>1550000</v>
      </c>
      <c r="AI627" s="10"/>
      <c r="AK627" s="10"/>
    </row>
    <row r="628" spans="1:37">
      <c r="A628" t="s">
        <v>45</v>
      </c>
      <c r="B628" t="s">
        <v>46</v>
      </c>
      <c r="C628" t="s">
        <v>47</v>
      </c>
      <c r="D628" t="s">
        <v>402</v>
      </c>
      <c r="E628" t="s">
        <v>76</v>
      </c>
      <c r="F628" t="s">
        <v>77</v>
      </c>
      <c r="G628" t="s">
        <v>78</v>
      </c>
      <c r="H628" s="20" t="s">
        <v>52</v>
      </c>
      <c r="I628" t="s">
        <v>53</v>
      </c>
      <c r="J628" t="s">
        <v>117</v>
      </c>
      <c r="K628">
        <v>1</v>
      </c>
      <c r="L628" t="s">
        <v>81</v>
      </c>
      <c r="M628" t="s">
        <v>56</v>
      </c>
      <c r="N628" t="s">
        <v>57</v>
      </c>
      <c r="O628" s="21" t="s">
        <v>79</v>
      </c>
      <c r="P628" s="21" t="s">
        <v>59</v>
      </c>
      <c r="Q628" s="20" t="s">
        <v>156</v>
      </c>
      <c r="R628" s="21" t="s">
        <v>157</v>
      </c>
      <c r="S628" s="35">
        <v>1275</v>
      </c>
      <c r="T628" s="22">
        <v>1275</v>
      </c>
      <c r="U628" s="20" t="s">
        <v>85</v>
      </c>
      <c r="V628" s="20">
        <v>45883</v>
      </c>
      <c r="W628" s="21">
        <v>8</v>
      </c>
      <c r="X628" s="20">
        <v>45890</v>
      </c>
      <c r="Y628" s="20">
        <v>45894</v>
      </c>
      <c r="Z628" s="48">
        <v>8</v>
      </c>
      <c r="AA628">
        <v>2025</v>
      </c>
      <c r="AB628" s="45">
        <v>1336200</v>
      </c>
      <c r="AC628" s="45">
        <v>1336200</v>
      </c>
      <c r="AI628" s="10"/>
      <c r="AK628" s="10"/>
    </row>
    <row r="629" spans="1:37">
      <c r="A629" t="s">
        <v>45</v>
      </c>
      <c r="B629" t="s">
        <v>46</v>
      </c>
      <c r="C629" t="s">
        <v>47</v>
      </c>
      <c r="D629" t="s">
        <v>396</v>
      </c>
      <c r="E629" t="s">
        <v>49</v>
      </c>
      <c r="F629" t="s">
        <v>77</v>
      </c>
      <c r="G629" t="s">
        <v>51</v>
      </c>
      <c r="H629" s="20" t="s">
        <v>79</v>
      </c>
      <c r="I629" t="s">
        <v>53</v>
      </c>
      <c r="J629" t="s">
        <v>54</v>
      </c>
      <c r="K629">
        <v>1</v>
      </c>
      <c r="L629" t="s">
        <v>55</v>
      </c>
      <c r="M629" t="s">
        <v>56</v>
      </c>
      <c r="N629" t="s">
        <v>57</v>
      </c>
      <c r="O629" s="21" t="s">
        <v>58</v>
      </c>
      <c r="P629" s="21" t="s">
        <v>59</v>
      </c>
      <c r="Q629" s="20" t="s">
        <v>108</v>
      </c>
      <c r="R629" s="21" t="s">
        <v>109</v>
      </c>
      <c r="S629" s="35">
        <v>1</v>
      </c>
      <c r="T629" s="22">
        <v>0</v>
      </c>
      <c r="U629" s="20" t="s">
        <v>110</v>
      </c>
      <c r="V629" s="20">
        <v>45873</v>
      </c>
      <c r="W629" s="21">
        <v>8</v>
      </c>
      <c r="X629" s="20">
        <v>45880</v>
      </c>
      <c r="Z629" s="48">
        <v>8</v>
      </c>
      <c r="AA629">
        <v>2025</v>
      </c>
      <c r="AB629" s="45">
        <v>115052</v>
      </c>
      <c r="AC629" s="45">
        <v>0</v>
      </c>
      <c r="AI629" s="10"/>
      <c r="AK629" s="10"/>
    </row>
    <row r="630" spans="1:37">
      <c r="A630" t="s">
        <v>45</v>
      </c>
      <c r="B630" t="s">
        <v>46</v>
      </c>
      <c r="C630" t="s">
        <v>47</v>
      </c>
      <c r="D630" t="s">
        <v>396</v>
      </c>
      <c r="E630" t="s">
        <v>49</v>
      </c>
      <c r="F630" t="s">
        <v>111</v>
      </c>
      <c r="G630" t="s">
        <v>51</v>
      </c>
      <c r="H630" s="20" t="s">
        <v>52</v>
      </c>
      <c r="I630" t="s">
        <v>53</v>
      </c>
      <c r="J630" t="s">
        <v>54</v>
      </c>
      <c r="K630">
        <v>1</v>
      </c>
      <c r="L630" t="s">
        <v>55</v>
      </c>
      <c r="M630" t="s">
        <v>56</v>
      </c>
      <c r="N630" t="s">
        <v>57</v>
      </c>
      <c r="O630" s="21" t="s">
        <v>58</v>
      </c>
      <c r="P630" s="21" t="s">
        <v>59</v>
      </c>
      <c r="Q630" s="20" t="s">
        <v>112</v>
      </c>
      <c r="R630" s="21" t="s">
        <v>113</v>
      </c>
      <c r="S630" s="35">
        <v>1</v>
      </c>
      <c r="T630" s="22">
        <v>1</v>
      </c>
      <c r="U630" s="20" t="s">
        <v>110</v>
      </c>
      <c r="V630" s="20">
        <v>45873</v>
      </c>
      <c r="W630" s="21">
        <v>8</v>
      </c>
      <c r="X630" s="20">
        <v>45880</v>
      </c>
      <c r="Y630" s="20">
        <v>45880</v>
      </c>
      <c r="Z630" s="48">
        <v>8</v>
      </c>
      <c r="AA630">
        <v>2025</v>
      </c>
      <c r="AB630" s="45">
        <v>150444</v>
      </c>
      <c r="AC630" s="45">
        <v>150444</v>
      </c>
      <c r="AI630" s="10"/>
      <c r="AK630" s="10"/>
    </row>
    <row r="631" spans="1:37">
      <c r="A631" t="s">
        <v>45</v>
      </c>
      <c r="B631" t="s">
        <v>46</v>
      </c>
      <c r="C631" t="s">
        <v>47</v>
      </c>
      <c r="D631" t="s">
        <v>396</v>
      </c>
      <c r="E631" t="s">
        <v>49</v>
      </c>
      <c r="F631" t="s">
        <v>86</v>
      </c>
      <c r="G631" t="s">
        <v>51</v>
      </c>
      <c r="H631" s="20" t="s">
        <v>52</v>
      </c>
      <c r="I631" t="s">
        <v>53</v>
      </c>
      <c r="J631" t="s">
        <v>54</v>
      </c>
      <c r="K631">
        <v>1</v>
      </c>
      <c r="L631" t="s">
        <v>55</v>
      </c>
      <c r="M631" t="s">
        <v>56</v>
      </c>
      <c r="N631" t="s">
        <v>57</v>
      </c>
      <c r="O631" s="21" t="s">
        <v>58</v>
      </c>
      <c r="P631" s="21" t="s">
        <v>59</v>
      </c>
      <c r="Q631" s="20" t="s">
        <v>87</v>
      </c>
      <c r="R631" s="21" t="s">
        <v>389</v>
      </c>
      <c r="S631" s="35">
        <v>26</v>
      </c>
      <c r="T631" s="22">
        <v>26</v>
      </c>
      <c r="U631" s="20" t="s">
        <v>62</v>
      </c>
      <c r="V631" s="20">
        <v>45873</v>
      </c>
      <c r="W631" s="21">
        <v>8</v>
      </c>
      <c r="X631" s="20">
        <v>45880</v>
      </c>
      <c r="Y631" s="20">
        <v>45880</v>
      </c>
      <c r="Z631" s="48">
        <v>8</v>
      </c>
      <c r="AA631">
        <v>2025</v>
      </c>
      <c r="AB631" s="45">
        <v>2170022</v>
      </c>
      <c r="AC631" s="45">
        <v>2170022</v>
      </c>
      <c r="AI631" s="10"/>
      <c r="AK631" s="10"/>
    </row>
    <row r="632" spans="1:37">
      <c r="A632" t="s">
        <v>45</v>
      </c>
      <c r="B632" t="s">
        <v>46</v>
      </c>
      <c r="C632" t="s">
        <v>47</v>
      </c>
      <c r="D632" t="s">
        <v>396</v>
      </c>
      <c r="E632" t="s">
        <v>49</v>
      </c>
      <c r="F632" t="s">
        <v>89</v>
      </c>
      <c r="G632" t="s">
        <v>51</v>
      </c>
      <c r="H632" s="20" t="s">
        <v>52</v>
      </c>
      <c r="I632" t="s">
        <v>53</v>
      </c>
      <c r="J632" t="s">
        <v>54</v>
      </c>
      <c r="K632">
        <v>1</v>
      </c>
      <c r="L632" t="s">
        <v>55</v>
      </c>
      <c r="M632" t="s">
        <v>56</v>
      </c>
      <c r="N632" t="s">
        <v>57</v>
      </c>
      <c r="O632" s="21" t="s">
        <v>58</v>
      </c>
      <c r="P632" s="21" t="s">
        <v>59</v>
      </c>
      <c r="Q632" s="20" t="s">
        <v>90</v>
      </c>
      <c r="R632" s="21" t="s">
        <v>390</v>
      </c>
      <c r="S632" s="35">
        <v>20</v>
      </c>
      <c r="T632" s="22">
        <v>20</v>
      </c>
      <c r="U632" s="20" t="s">
        <v>62</v>
      </c>
      <c r="V632" s="20">
        <v>45873</v>
      </c>
      <c r="W632" s="21">
        <v>8</v>
      </c>
      <c r="X632" s="20">
        <v>45880</v>
      </c>
      <c r="Y632" s="20">
        <v>45880</v>
      </c>
      <c r="Z632" s="48">
        <v>8</v>
      </c>
      <c r="AA632">
        <v>2025</v>
      </c>
      <c r="AB632" s="45">
        <v>1320653</v>
      </c>
      <c r="AC632" s="45">
        <v>1320653</v>
      </c>
      <c r="AI632" s="10"/>
      <c r="AK632" s="10"/>
    </row>
    <row r="633" spans="1:37">
      <c r="A633" t="s">
        <v>45</v>
      </c>
      <c r="B633" t="s">
        <v>46</v>
      </c>
      <c r="C633" t="s">
        <v>47</v>
      </c>
      <c r="D633" t="s">
        <v>396</v>
      </c>
      <c r="E633" t="s">
        <v>49</v>
      </c>
      <c r="F633" t="s">
        <v>72</v>
      </c>
      <c r="G633" t="s">
        <v>51</v>
      </c>
      <c r="H633" s="20" t="s">
        <v>52</v>
      </c>
      <c r="I633" t="s">
        <v>53</v>
      </c>
      <c r="J633" t="s">
        <v>54</v>
      </c>
      <c r="K633">
        <v>1</v>
      </c>
      <c r="L633" t="s">
        <v>55</v>
      </c>
      <c r="M633" t="s">
        <v>56</v>
      </c>
      <c r="N633" t="s">
        <v>57</v>
      </c>
      <c r="O633" s="21" t="s">
        <v>58</v>
      </c>
      <c r="P633" s="21" t="s">
        <v>59</v>
      </c>
      <c r="Q633" s="20" t="s">
        <v>125</v>
      </c>
      <c r="R633" s="21" t="s">
        <v>126</v>
      </c>
      <c r="S633" s="35">
        <v>4</v>
      </c>
      <c r="T633" s="22">
        <v>4</v>
      </c>
      <c r="U633" s="20" t="s">
        <v>62</v>
      </c>
      <c r="V633" s="20">
        <v>45873</v>
      </c>
      <c r="W633" s="21">
        <v>8</v>
      </c>
      <c r="X633" s="20">
        <v>45880</v>
      </c>
      <c r="Y633" s="20">
        <v>45880</v>
      </c>
      <c r="Z633" s="48">
        <v>8</v>
      </c>
      <c r="AA633">
        <v>2025</v>
      </c>
      <c r="AB633" s="45">
        <v>446400</v>
      </c>
      <c r="AC633" s="45">
        <v>446400</v>
      </c>
      <c r="AI633" s="10"/>
      <c r="AK633" s="10"/>
    </row>
    <row r="634" spans="1:37">
      <c r="A634" t="s">
        <v>45</v>
      </c>
      <c r="B634" t="s">
        <v>46</v>
      </c>
      <c r="C634" t="s">
        <v>47</v>
      </c>
      <c r="D634" t="s">
        <v>396</v>
      </c>
      <c r="E634" t="s">
        <v>49</v>
      </c>
      <c r="F634" t="s">
        <v>92</v>
      </c>
      <c r="G634" t="s">
        <v>51</v>
      </c>
      <c r="H634" s="20" t="s">
        <v>52</v>
      </c>
      <c r="I634" t="s">
        <v>53</v>
      </c>
      <c r="J634" t="s">
        <v>54</v>
      </c>
      <c r="K634">
        <v>1</v>
      </c>
      <c r="L634" t="s">
        <v>55</v>
      </c>
      <c r="M634" t="s">
        <v>56</v>
      </c>
      <c r="N634" t="s">
        <v>57</v>
      </c>
      <c r="O634" s="21" t="s">
        <v>58</v>
      </c>
      <c r="P634" s="21" t="s">
        <v>59</v>
      </c>
      <c r="Q634" s="20" t="s">
        <v>93</v>
      </c>
      <c r="R634" s="21" t="s">
        <v>391</v>
      </c>
      <c r="S634" s="35">
        <v>5</v>
      </c>
      <c r="T634" s="22">
        <v>5</v>
      </c>
      <c r="U634" s="20" t="s">
        <v>62</v>
      </c>
      <c r="V634" s="20">
        <v>45873</v>
      </c>
      <c r="W634" s="21">
        <v>8</v>
      </c>
      <c r="X634" s="20">
        <v>45880</v>
      </c>
      <c r="Y634" s="20">
        <v>45880</v>
      </c>
      <c r="Z634" s="48">
        <v>8</v>
      </c>
      <c r="AA634">
        <v>2025</v>
      </c>
      <c r="AB634" s="45">
        <v>428640</v>
      </c>
      <c r="AC634" s="45">
        <v>428640</v>
      </c>
      <c r="AI634" s="10"/>
      <c r="AK634" s="10"/>
    </row>
    <row r="635" spans="1:37">
      <c r="A635" t="s">
        <v>45</v>
      </c>
      <c r="B635" t="s">
        <v>46</v>
      </c>
      <c r="C635" t="s">
        <v>47</v>
      </c>
      <c r="D635" t="s">
        <v>403</v>
      </c>
      <c r="E635" t="s">
        <v>76</v>
      </c>
      <c r="F635" t="s">
        <v>77</v>
      </c>
      <c r="G635" t="s">
        <v>78</v>
      </c>
      <c r="H635" s="20" t="s">
        <v>52</v>
      </c>
      <c r="I635" t="s">
        <v>53</v>
      </c>
      <c r="J635" t="s">
        <v>135</v>
      </c>
      <c r="K635">
        <v>1</v>
      </c>
      <c r="L635" t="s">
        <v>81</v>
      </c>
      <c r="M635" t="s">
        <v>310</v>
      </c>
      <c r="N635" t="s">
        <v>311</v>
      </c>
      <c r="O635" s="21" t="s">
        <v>351</v>
      </c>
      <c r="P635" s="21" t="s">
        <v>352</v>
      </c>
      <c r="Q635" s="20" t="s">
        <v>353</v>
      </c>
      <c r="R635" s="21" t="s">
        <v>354</v>
      </c>
      <c r="S635" s="35">
        <v>85</v>
      </c>
      <c r="T635" s="22">
        <v>85</v>
      </c>
      <c r="U635" s="20" t="s">
        <v>85</v>
      </c>
      <c r="V635" s="20">
        <v>45875</v>
      </c>
      <c r="W635" s="21">
        <v>8</v>
      </c>
      <c r="X635" s="20">
        <v>45876</v>
      </c>
      <c r="Y635" s="20">
        <v>45883</v>
      </c>
      <c r="Z635" s="48">
        <v>8</v>
      </c>
      <c r="AA635">
        <v>2025</v>
      </c>
      <c r="AB635" s="45">
        <v>53210</v>
      </c>
      <c r="AC635" s="45">
        <v>53210</v>
      </c>
      <c r="AI635" s="10"/>
      <c r="AK635" s="10"/>
    </row>
    <row r="636" spans="1:37">
      <c r="A636" t="s">
        <v>45</v>
      </c>
      <c r="B636" t="s">
        <v>46</v>
      </c>
      <c r="C636" t="s">
        <v>47</v>
      </c>
      <c r="D636" t="s">
        <v>404</v>
      </c>
      <c r="E636" t="s">
        <v>96</v>
      </c>
      <c r="F636" t="s">
        <v>77</v>
      </c>
      <c r="G636" t="s">
        <v>51</v>
      </c>
      <c r="H636" s="20" t="s">
        <v>52</v>
      </c>
      <c r="I636" t="s">
        <v>53</v>
      </c>
      <c r="J636" t="s">
        <v>54</v>
      </c>
      <c r="K636">
        <v>1</v>
      </c>
      <c r="L636" t="s">
        <v>55</v>
      </c>
      <c r="M636" t="s">
        <v>97</v>
      </c>
      <c r="N636" t="s">
        <v>98</v>
      </c>
      <c r="O636" s="21" t="s">
        <v>99</v>
      </c>
      <c r="P636" s="21" t="s">
        <v>100</v>
      </c>
      <c r="Q636" s="20" t="s">
        <v>101</v>
      </c>
      <c r="R636" s="21" t="s">
        <v>102</v>
      </c>
      <c r="S636" s="35">
        <v>4</v>
      </c>
      <c r="T636" s="22">
        <v>4</v>
      </c>
      <c r="U636" s="20" t="s">
        <v>103</v>
      </c>
      <c r="V636" s="20">
        <v>45887</v>
      </c>
      <c r="W636" s="21">
        <v>8</v>
      </c>
      <c r="X636" s="20">
        <v>45894</v>
      </c>
      <c r="Y636" s="20">
        <v>45894</v>
      </c>
      <c r="Z636" s="48">
        <v>8</v>
      </c>
      <c r="AA636">
        <v>2025</v>
      </c>
      <c r="AB636" s="45">
        <v>1296000</v>
      </c>
      <c r="AC636" s="45">
        <v>1296000</v>
      </c>
      <c r="AI636" s="10"/>
      <c r="AK636" s="10"/>
    </row>
    <row r="637" spans="1:37">
      <c r="A637" t="s">
        <v>45</v>
      </c>
      <c r="B637" t="s">
        <v>46</v>
      </c>
      <c r="C637" t="s">
        <v>47</v>
      </c>
      <c r="D637" t="s">
        <v>404</v>
      </c>
      <c r="E637" t="s">
        <v>96</v>
      </c>
      <c r="F637" t="s">
        <v>104</v>
      </c>
      <c r="G637" t="s">
        <v>51</v>
      </c>
      <c r="H637" s="20" t="s">
        <v>52</v>
      </c>
      <c r="I637" t="s">
        <v>53</v>
      </c>
      <c r="J637" t="s">
        <v>54</v>
      </c>
      <c r="K637">
        <v>1</v>
      </c>
      <c r="L637" t="s">
        <v>55</v>
      </c>
      <c r="M637" t="s">
        <v>97</v>
      </c>
      <c r="N637" t="s">
        <v>98</v>
      </c>
      <c r="O637" s="21" t="s">
        <v>99</v>
      </c>
      <c r="P637" s="21" t="s">
        <v>100</v>
      </c>
      <c r="Q637" s="20" t="s">
        <v>101</v>
      </c>
      <c r="R637" s="21" t="s">
        <v>102</v>
      </c>
      <c r="S637" s="35">
        <v>1</v>
      </c>
      <c r="T637" s="22">
        <v>0</v>
      </c>
      <c r="U637" s="20" t="s">
        <v>103</v>
      </c>
      <c r="V637" s="20">
        <v>45887</v>
      </c>
      <c r="W637" s="21">
        <v>8</v>
      </c>
      <c r="X637" s="20">
        <v>45894</v>
      </c>
      <c r="Z637" s="48">
        <v>8</v>
      </c>
      <c r="AA637">
        <v>2025</v>
      </c>
      <c r="AB637" s="45">
        <v>0</v>
      </c>
      <c r="AC637" s="45">
        <v>0</v>
      </c>
      <c r="AI637" s="10"/>
      <c r="AK637" s="10"/>
    </row>
    <row r="638" spans="1:37">
      <c r="A638" t="s">
        <v>45</v>
      </c>
      <c r="B638" t="s">
        <v>46</v>
      </c>
      <c r="C638" t="s">
        <v>47</v>
      </c>
      <c r="D638" t="s">
        <v>404</v>
      </c>
      <c r="E638" t="s">
        <v>96</v>
      </c>
      <c r="F638" t="s">
        <v>105</v>
      </c>
      <c r="G638" t="s">
        <v>51</v>
      </c>
      <c r="H638" s="20" t="s">
        <v>52</v>
      </c>
      <c r="I638" t="s">
        <v>53</v>
      </c>
      <c r="J638" t="s">
        <v>54</v>
      </c>
      <c r="K638">
        <v>1</v>
      </c>
      <c r="L638" t="s">
        <v>55</v>
      </c>
      <c r="M638" t="s">
        <v>97</v>
      </c>
      <c r="N638" t="s">
        <v>98</v>
      </c>
      <c r="O638" s="21" t="s">
        <v>99</v>
      </c>
      <c r="P638" s="21" t="s">
        <v>100</v>
      </c>
      <c r="Q638" s="20" t="s">
        <v>101</v>
      </c>
      <c r="R638" s="21" t="s">
        <v>102</v>
      </c>
      <c r="S638" s="35">
        <v>1</v>
      </c>
      <c r="T638" s="22">
        <v>0</v>
      </c>
      <c r="U638" s="20" t="s">
        <v>103</v>
      </c>
      <c r="V638" s="20">
        <v>45887</v>
      </c>
      <c r="W638" s="21">
        <v>8</v>
      </c>
      <c r="X638" s="20">
        <v>45894</v>
      </c>
      <c r="Z638" s="48">
        <v>8</v>
      </c>
      <c r="AA638">
        <v>2025</v>
      </c>
      <c r="AB638" s="45">
        <v>0</v>
      </c>
      <c r="AC638" s="45">
        <v>0</v>
      </c>
      <c r="AI638" s="10"/>
      <c r="AK638" s="10"/>
    </row>
    <row r="639" spans="1:37">
      <c r="A639" t="s">
        <v>45</v>
      </c>
      <c r="B639" t="s">
        <v>46</v>
      </c>
      <c r="C639" t="s">
        <v>47</v>
      </c>
      <c r="D639" t="s">
        <v>404</v>
      </c>
      <c r="E639" t="s">
        <v>96</v>
      </c>
      <c r="F639" t="s">
        <v>106</v>
      </c>
      <c r="G639" t="s">
        <v>51</v>
      </c>
      <c r="H639" s="20" t="s">
        <v>52</v>
      </c>
      <c r="I639" t="s">
        <v>53</v>
      </c>
      <c r="J639" t="s">
        <v>54</v>
      </c>
      <c r="K639">
        <v>1</v>
      </c>
      <c r="L639" t="s">
        <v>55</v>
      </c>
      <c r="M639" t="s">
        <v>97</v>
      </c>
      <c r="N639" t="s">
        <v>98</v>
      </c>
      <c r="O639" s="21" t="s">
        <v>99</v>
      </c>
      <c r="P639" s="21" t="s">
        <v>100</v>
      </c>
      <c r="Q639" s="20" t="s">
        <v>101</v>
      </c>
      <c r="R639" s="21" t="s">
        <v>102</v>
      </c>
      <c r="S639" s="35">
        <v>1</v>
      </c>
      <c r="T639" s="22">
        <v>0</v>
      </c>
      <c r="U639" s="20" t="s">
        <v>103</v>
      </c>
      <c r="V639" s="20">
        <v>45887</v>
      </c>
      <c r="W639" s="21">
        <v>8</v>
      </c>
      <c r="X639" s="20">
        <v>45894</v>
      </c>
      <c r="Z639" s="48">
        <v>8</v>
      </c>
      <c r="AA639">
        <v>2025</v>
      </c>
      <c r="AB639" s="45">
        <v>0</v>
      </c>
      <c r="AC639" s="45">
        <v>0</v>
      </c>
      <c r="AI639" s="10"/>
      <c r="AK639" s="10"/>
    </row>
    <row r="640" spans="1:37">
      <c r="A640" t="s">
        <v>45</v>
      </c>
      <c r="B640" t="s">
        <v>46</v>
      </c>
      <c r="C640" t="s">
        <v>47</v>
      </c>
      <c r="D640" t="s">
        <v>404</v>
      </c>
      <c r="E640" t="s">
        <v>96</v>
      </c>
      <c r="F640" t="s">
        <v>107</v>
      </c>
      <c r="G640" t="s">
        <v>51</v>
      </c>
      <c r="H640" s="20" t="s">
        <v>52</v>
      </c>
      <c r="I640" t="s">
        <v>53</v>
      </c>
      <c r="J640" t="s">
        <v>54</v>
      </c>
      <c r="K640">
        <v>1</v>
      </c>
      <c r="L640" t="s">
        <v>55</v>
      </c>
      <c r="M640" t="s">
        <v>97</v>
      </c>
      <c r="N640" t="s">
        <v>98</v>
      </c>
      <c r="O640" s="21" t="s">
        <v>99</v>
      </c>
      <c r="P640" s="21" t="s">
        <v>100</v>
      </c>
      <c r="Q640" s="20" t="s">
        <v>101</v>
      </c>
      <c r="R640" s="21" t="s">
        <v>102</v>
      </c>
      <c r="S640" s="35">
        <v>1</v>
      </c>
      <c r="T640" s="22">
        <v>0</v>
      </c>
      <c r="U640" s="20" t="s">
        <v>103</v>
      </c>
      <c r="V640" s="20">
        <v>45887</v>
      </c>
      <c r="W640" s="21">
        <v>8</v>
      </c>
      <c r="X640" s="20">
        <v>45894</v>
      </c>
      <c r="Z640" s="48">
        <v>8</v>
      </c>
      <c r="AA640">
        <v>2025</v>
      </c>
      <c r="AB640" s="45">
        <v>0</v>
      </c>
      <c r="AC640" s="45">
        <v>0</v>
      </c>
      <c r="AI640" s="10"/>
      <c r="AK640" s="10"/>
    </row>
    <row r="641" spans="1:37">
      <c r="A641" t="s">
        <v>45</v>
      </c>
      <c r="B641" t="s">
        <v>46</v>
      </c>
      <c r="C641" t="s">
        <v>47</v>
      </c>
      <c r="D641" t="s">
        <v>405</v>
      </c>
      <c r="E641" t="s">
        <v>49</v>
      </c>
      <c r="F641" t="s">
        <v>77</v>
      </c>
      <c r="G641" t="s">
        <v>51</v>
      </c>
      <c r="H641" s="20" t="s">
        <v>52</v>
      </c>
      <c r="I641" t="s">
        <v>53</v>
      </c>
      <c r="J641" t="s">
        <v>54</v>
      </c>
      <c r="K641">
        <v>1</v>
      </c>
      <c r="L641" t="s">
        <v>55</v>
      </c>
      <c r="M641" t="s">
        <v>56</v>
      </c>
      <c r="N641" t="s">
        <v>57</v>
      </c>
      <c r="O641" s="21" t="s">
        <v>58</v>
      </c>
      <c r="P641" s="21" t="s">
        <v>59</v>
      </c>
      <c r="Q641" s="20" t="s">
        <v>108</v>
      </c>
      <c r="R641" s="21" t="s">
        <v>109</v>
      </c>
      <c r="S641" s="35">
        <v>2</v>
      </c>
      <c r="T641" s="22">
        <v>2</v>
      </c>
      <c r="U641" s="20" t="s">
        <v>110</v>
      </c>
      <c r="V641" s="20">
        <v>45894</v>
      </c>
      <c r="W641" s="21">
        <v>8</v>
      </c>
      <c r="X641" s="20">
        <v>45901</v>
      </c>
      <c r="Y641" s="20">
        <v>45897</v>
      </c>
      <c r="Z641" s="48">
        <v>8</v>
      </c>
      <c r="AA641">
        <v>2025</v>
      </c>
      <c r="AB641" s="45">
        <v>230104</v>
      </c>
      <c r="AC641" s="45">
        <v>230104</v>
      </c>
      <c r="AI641" s="10"/>
      <c r="AK641" s="10"/>
    </row>
    <row r="642" spans="1:37">
      <c r="A642" t="s">
        <v>45</v>
      </c>
      <c r="B642" t="s">
        <v>46</v>
      </c>
      <c r="C642" t="s">
        <v>47</v>
      </c>
      <c r="D642" t="s">
        <v>405</v>
      </c>
      <c r="E642" t="s">
        <v>49</v>
      </c>
      <c r="F642" t="s">
        <v>72</v>
      </c>
      <c r="G642" t="s">
        <v>51</v>
      </c>
      <c r="H642" s="20" t="s">
        <v>52</v>
      </c>
      <c r="I642" t="s">
        <v>53</v>
      </c>
      <c r="J642" t="s">
        <v>54</v>
      </c>
      <c r="K642">
        <v>1</v>
      </c>
      <c r="L642" t="s">
        <v>55</v>
      </c>
      <c r="M642" t="s">
        <v>56</v>
      </c>
      <c r="N642" t="s">
        <v>57</v>
      </c>
      <c r="O642" s="21" t="s">
        <v>58</v>
      </c>
      <c r="P642" s="21" t="s">
        <v>59</v>
      </c>
      <c r="Q642" s="20" t="s">
        <v>73</v>
      </c>
      <c r="R642" s="21" t="s">
        <v>74</v>
      </c>
      <c r="S642" s="35">
        <v>1</v>
      </c>
      <c r="T642" s="22">
        <v>1</v>
      </c>
      <c r="U642" s="20" t="s">
        <v>62</v>
      </c>
      <c r="V642" s="20">
        <v>45894</v>
      </c>
      <c r="W642" s="21">
        <v>8</v>
      </c>
      <c r="X642" s="20">
        <v>45901</v>
      </c>
      <c r="Y642" s="20">
        <v>45897</v>
      </c>
      <c r="Z642" s="48">
        <v>8</v>
      </c>
      <c r="AA642">
        <v>2025</v>
      </c>
      <c r="AB642" s="45">
        <v>141575</v>
      </c>
      <c r="AC642" s="45">
        <v>141575</v>
      </c>
      <c r="AI642" s="10"/>
      <c r="AK642" s="10"/>
    </row>
    <row r="643" spans="1:37">
      <c r="A643" t="s">
        <v>45</v>
      </c>
      <c r="B643" t="s">
        <v>46</v>
      </c>
      <c r="C643" t="s">
        <v>47</v>
      </c>
      <c r="D643" t="s">
        <v>405</v>
      </c>
      <c r="E643" t="s">
        <v>49</v>
      </c>
      <c r="F643" t="s">
        <v>195</v>
      </c>
      <c r="G643" t="s">
        <v>51</v>
      </c>
      <c r="H643" s="20" t="s">
        <v>52</v>
      </c>
      <c r="I643" t="s">
        <v>53</v>
      </c>
      <c r="J643" t="s">
        <v>54</v>
      </c>
      <c r="K643">
        <v>1</v>
      </c>
      <c r="L643" t="s">
        <v>55</v>
      </c>
      <c r="M643" t="s">
        <v>56</v>
      </c>
      <c r="N643" t="s">
        <v>57</v>
      </c>
      <c r="O643" s="21" t="s">
        <v>58</v>
      </c>
      <c r="P643" s="21" t="s">
        <v>59</v>
      </c>
      <c r="Q643" s="20" t="s">
        <v>125</v>
      </c>
      <c r="R643" s="21" t="s">
        <v>126</v>
      </c>
      <c r="S643" s="35">
        <v>3</v>
      </c>
      <c r="T643" s="22">
        <v>3</v>
      </c>
      <c r="U643" s="20" t="s">
        <v>62</v>
      </c>
      <c r="V643" s="20">
        <v>45894</v>
      </c>
      <c r="W643" s="21">
        <v>8</v>
      </c>
      <c r="X643" s="20">
        <v>45901</v>
      </c>
      <c r="Y643" s="20">
        <v>45897</v>
      </c>
      <c r="Z643" s="48">
        <v>8</v>
      </c>
      <c r="AA643">
        <v>2025</v>
      </c>
      <c r="AB643" s="45">
        <v>334800</v>
      </c>
      <c r="AC643" s="45">
        <v>334800</v>
      </c>
      <c r="AI643" s="10"/>
      <c r="AK643" s="10"/>
    </row>
    <row r="644" spans="1:37">
      <c r="A644" t="s">
        <v>45</v>
      </c>
      <c r="B644" t="s">
        <v>46</v>
      </c>
      <c r="C644" t="s">
        <v>47</v>
      </c>
      <c r="D644" t="s">
        <v>406</v>
      </c>
      <c r="E644" t="s">
        <v>76</v>
      </c>
      <c r="F644" t="s">
        <v>77</v>
      </c>
      <c r="G644" t="s">
        <v>78</v>
      </c>
      <c r="H644" s="20" t="s">
        <v>52</v>
      </c>
      <c r="I644" t="s">
        <v>53</v>
      </c>
      <c r="J644" t="s">
        <v>317</v>
      </c>
      <c r="K644">
        <v>1</v>
      </c>
      <c r="L644" t="s">
        <v>81</v>
      </c>
      <c r="M644" t="s">
        <v>56</v>
      </c>
      <c r="N644" t="s">
        <v>57</v>
      </c>
      <c r="O644" s="21" t="s">
        <v>82</v>
      </c>
      <c r="P644" s="21" t="s">
        <v>59</v>
      </c>
      <c r="Q644" s="20" t="s">
        <v>138</v>
      </c>
      <c r="R644" s="21" t="s">
        <v>139</v>
      </c>
      <c r="S644" s="35">
        <v>4100</v>
      </c>
      <c r="T644" s="22">
        <v>4100</v>
      </c>
      <c r="U644" s="20" t="s">
        <v>85</v>
      </c>
      <c r="V644" s="20">
        <v>45887</v>
      </c>
      <c r="W644" s="21">
        <v>8</v>
      </c>
      <c r="X644" s="20">
        <v>45888</v>
      </c>
      <c r="Y644" s="20">
        <v>45891</v>
      </c>
      <c r="Z644" s="48">
        <v>8</v>
      </c>
      <c r="AA644">
        <v>2025</v>
      </c>
      <c r="AB644" s="45">
        <v>3079100</v>
      </c>
      <c r="AC644" s="45">
        <v>3079100</v>
      </c>
      <c r="AI644" s="10"/>
      <c r="AK644" s="10"/>
    </row>
    <row r="645" spans="1:37">
      <c r="A645" t="s">
        <v>45</v>
      </c>
      <c r="B645" t="s">
        <v>46</v>
      </c>
      <c r="C645" t="s">
        <v>47</v>
      </c>
      <c r="D645" t="s">
        <v>407</v>
      </c>
      <c r="E645" t="s">
        <v>76</v>
      </c>
      <c r="F645" t="s">
        <v>77</v>
      </c>
      <c r="G645" t="s">
        <v>78</v>
      </c>
      <c r="H645" s="20" t="s">
        <v>52</v>
      </c>
      <c r="I645" t="s">
        <v>53</v>
      </c>
      <c r="J645" t="s">
        <v>254</v>
      </c>
      <c r="K645">
        <v>1</v>
      </c>
      <c r="L645" t="s">
        <v>81</v>
      </c>
      <c r="M645" t="s">
        <v>56</v>
      </c>
      <c r="N645" t="s">
        <v>57</v>
      </c>
      <c r="O645" s="21" t="s">
        <v>82</v>
      </c>
      <c r="P645" s="21" t="s">
        <v>59</v>
      </c>
      <c r="Q645" s="20" t="s">
        <v>83</v>
      </c>
      <c r="R645" s="21" t="s">
        <v>84</v>
      </c>
      <c r="S645" s="35">
        <v>1610</v>
      </c>
      <c r="T645" s="22">
        <v>1610</v>
      </c>
      <c r="U645" s="20" t="s">
        <v>85</v>
      </c>
      <c r="V645" s="20">
        <v>45888</v>
      </c>
      <c r="W645" s="21">
        <v>8</v>
      </c>
      <c r="X645" s="20">
        <v>45889</v>
      </c>
      <c r="Y645" s="20">
        <v>45895</v>
      </c>
      <c r="Z645" s="48">
        <v>8</v>
      </c>
      <c r="AA645">
        <v>2025</v>
      </c>
      <c r="AB645" s="45">
        <v>1284780</v>
      </c>
      <c r="AC645" s="45">
        <v>1284780</v>
      </c>
      <c r="AI645" s="10"/>
      <c r="AK645" s="10"/>
    </row>
    <row r="646" spans="1:37">
      <c r="A646" t="s">
        <v>45</v>
      </c>
      <c r="B646" t="s">
        <v>46</v>
      </c>
      <c r="C646" t="s">
        <v>47</v>
      </c>
      <c r="D646" t="s">
        <v>408</v>
      </c>
      <c r="E646" t="s">
        <v>76</v>
      </c>
      <c r="F646" t="s">
        <v>77</v>
      </c>
      <c r="G646" t="s">
        <v>78</v>
      </c>
      <c r="H646" s="20" t="s">
        <v>52</v>
      </c>
      <c r="I646" t="s">
        <v>53</v>
      </c>
      <c r="J646" t="s">
        <v>409</v>
      </c>
      <c r="K646">
        <v>1</v>
      </c>
      <c r="L646" t="s">
        <v>81</v>
      </c>
      <c r="M646" t="s">
        <v>56</v>
      </c>
      <c r="N646" t="s">
        <v>57</v>
      </c>
      <c r="O646" s="21" t="s">
        <v>82</v>
      </c>
      <c r="P646" s="21" t="s">
        <v>59</v>
      </c>
      <c r="Q646" s="20" t="s">
        <v>83</v>
      </c>
      <c r="R646" s="21" t="s">
        <v>84</v>
      </c>
      <c r="S646" s="35">
        <v>115</v>
      </c>
      <c r="T646" s="22">
        <v>115</v>
      </c>
      <c r="U646" s="20" t="s">
        <v>85</v>
      </c>
      <c r="V646" s="20">
        <v>45888</v>
      </c>
      <c r="W646" s="21">
        <v>8</v>
      </c>
      <c r="X646" s="20">
        <v>45889</v>
      </c>
      <c r="Y646" s="20">
        <v>45896</v>
      </c>
      <c r="Z646" s="48">
        <v>8</v>
      </c>
      <c r="AA646">
        <v>2025</v>
      </c>
      <c r="AB646" s="45">
        <v>91770</v>
      </c>
      <c r="AC646" s="45">
        <v>91770</v>
      </c>
      <c r="AI646" s="10"/>
      <c r="AK646" s="10"/>
    </row>
    <row r="647" spans="1:37">
      <c r="A647" t="s">
        <v>45</v>
      </c>
      <c r="B647" t="s">
        <v>46</v>
      </c>
      <c r="C647" t="s">
        <v>47</v>
      </c>
      <c r="D647" t="s">
        <v>405</v>
      </c>
      <c r="E647" t="s">
        <v>49</v>
      </c>
      <c r="F647" t="s">
        <v>86</v>
      </c>
      <c r="G647" t="s">
        <v>51</v>
      </c>
      <c r="H647" s="20" t="s">
        <v>52</v>
      </c>
      <c r="I647" t="s">
        <v>53</v>
      </c>
      <c r="J647" t="s">
        <v>54</v>
      </c>
      <c r="K647">
        <v>1</v>
      </c>
      <c r="L647" t="s">
        <v>55</v>
      </c>
      <c r="M647" t="s">
        <v>56</v>
      </c>
      <c r="N647" t="s">
        <v>57</v>
      </c>
      <c r="O647" s="21" t="s">
        <v>58</v>
      </c>
      <c r="P647" s="21" t="s">
        <v>59</v>
      </c>
      <c r="Q647" s="20" t="s">
        <v>87</v>
      </c>
      <c r="R647" s="21" t="s">
        <v>389</v>
      </c>
      <c r="S647" s="35">
        <v>20</v>
      </c>
      <c r="T647" s="22">
        <v>20</v>
      </c>
      <c r="U647" s="20" t="s">
        <v>62</v>
      </c>
      <c r="V647" s="20">
        <v>45894</v>
      </c>
      <c r="W647" s="21">
        <v>8</v>
      </c>
      <c r="X647" s="20">
        <v>45901</v>
      </c>
      <c r="Y647" s="20">
        <v>45897</v>
      </c>
      <c r="Z647" s="48">
        <v>8</v>
      </c>
      <c r="AA647">
        <v>2025</v>
      </c>
      <c r="AB647" s="45">
        <v>1669248</v>
      </c>
      <c r="AC647" s="45">
        <v>1669248</v>
      </c>
      <c r="AI647" s="10"/>
      <c r="AK647" s="10"/>
    </row>
    <row r="648" spans="1:37">
      <c r="A648" t="s">
        <v>45</v>
      </c>
      <c r="B648" t="s">
        <v>46</v>
      </c>
      <c r="C648" t="s">
        <v>47</v>
      </c>
      <c r="D648" t="s">
        <v>410</v>
      </c>
      <c r="E648" t="s">
        <v>76</v>
      </c>
      <c r="F648" t="s">
        <v>77</v>
      </c>
      <c r="G648" t="s">
        <v>78</v>
      </c>
      <c r="H648" s="20" t="s">
        <v>52</v>
      </c>
      <c r="I648" t="s">
        <v>53</v>
      </c>
      <c r="J648" t="s">
        <v>117</v>
      </c>
      <c r="K648">
        <v>1</v>
      </c>
      <c r="L648" t="s">
        <v>81</v>
      </c>
      <c r="M648" t="s">
        <v>56</v>
      </c>
      <c r="N648" t="s">
        <v>57</v>
      </c>
      <c r="O648" s="21" t="s">
        <v>82</v>
      </c>
      <c r="P648" s="21" t="s">
        <v>59</v>
      </c>
      <c r="Q648" s="20" t="s">
        <v>212</v>
      </c>
      <c r="R648" s="21" t="s">
        <v>213</v>
      </c>
      <c r="S648" s="35">
        <v>1710</v>
      </c>
      <c r="T648" s="22">
        <v>1710</v>
      </c>
      <c r="U648" s="20" t="s">
        <v>85</v>
      </c>
      <c r="V648" s="20">
        <v>45889</v>
      </c>
      <c r="W648" s="21">
        <v>8</v>
      </c>
      <c r="X648" s="20">
        <v>45898</v>
      </c>
      <c r="Y648" s="20">
        <v>45890</v>
      </c>
      <c r="Z648" s="48">
        <v>8</v>
      </c>
      <c r="AA648">
        <v>2025</v>
      </c>
      <c r="AB648" s="45">
        <v>836190</v>
      </c>
      <c r="AC648" s="45">
        <v>836190</v>
      </c>
      <c r="AI648" s="10"/>
      <c r="AK648" s="10"/>
    </row>
    <row r="649" spans="1:37">
      <c r="A649" t="s">
        <v>45</v>
      </c>
      <c r="B649" t="s">
        <v>46</v>
      </c>
      <c r="C649" t="s">
        <v>47</v>
      </c>
      <c r="D649" t="s">
        <v>411</v>
      </c>
      <c r="E649" t="s">
        <v>96</v>
      </c>
      <c r="F649" t="s">
        <v>77</v>
      </c>
      <c r="G649" t="s">
        <v>51</v>
      </c>
      <c r="H649" s="20" t="s">
        <v>52</v>
      </c>
      <c r="I649" t="s">
        <v>53</v>
      </c>
      <c r="J649" t="s">
        <v>54</v>
      </c>
      <c r="K649">
        <v>1</v>
      </c>
      <c r="L649" t="s">
        <v>55</v>
      </c>
      <c r="M649" t="s">
        <v>97</v>
      </c>
      <c r="N649" t="s">
        <v>98</v>
      </c>
      <c r="O649" s="21" t="s">
        <v>99</v>
      </c>
      <c r="P649" s="21" t="s">
        <v>100</v>
      </c>
      <c r="Q649" s="20" t="s">
        <v>101</v>
      </c>
      <c r="R649" s="21" t="s">
        <v>102</v>
      </c>
      <c r="S649" s="35">
        <v>2</v>
      </c>
      <c r="T649" s="22">
        <v>2</v>
      </c>
      <c r="U649" s="20" t="s">
        <v>103</v>
      </c>
      <c r="V649" s="20">
        <v>45888</v>
      </c>
      <c r="W649" s="21">
        <v>8</v>
      </c>
      <c r="X649" s="20">
        <v>45895</v>
      </c>
      <c r="Y649" s="20">
        <v>45894</v>
      </c>
      <c r="Z649" s="48">
        <v>8</v>
      </c>
      <c r="AA649">
        <v>2025</v>
      </c>
      <c r="AB649" s="45">
        <v>648000</v>
      </c>
      <c r="AC649" s="45">
        <v>648000</v>
      </c>
      <c r="AI649" s="10"/>
      <c r="AK649" s="10"/>
    </row>
    <row r="650" spans="1:37">
      <c r="A650" t="s">
        <v>45</v>
      </c>
      <c r="B650" t="s">
        <v>46</v>
      </c>
      <c r="C650" t="s">
        <v>47</v>
      </c>
      <c r="D650" t="s">
        <v>411</v>
      </c>
      <c r="E650" t="s">
        <v>96</v>
      </c>
      <c r="F650" t="s">
        <v>104</v>
      </c>
      <c r="G650" t="s">
        <v>51</v>
      </c>
      <c r="H650" s="20" t="s">
        <v>52</v>
      </c>
      <c r="I650" t="s">
        <v>53</v>
      </c>
      <c r="J650" t="s">
        <v>54</v>
      </c>
      <c r="K650">
        <v>1</v>
      </c>
      <c r="L650" t="s">
        <v>55</v>
      </c>
      <c r="M650" t="s">
        <v>97</v>
      </c>
      <c r="N650" t="s">
        <v>98</v>
      </c>
      <c r="O650" s="21" t="s">
        <v>99</v>
      </c>
      <c r="P650" s="21" t="s">
        <v>100</v>
      </c>
      <c r="Q650" s="20" t="s">
        <v>101</v>
      </c>
      <c r="R650" s="21" t="s">
        <v>102</v>
      </c>
      <c r="S650" s="35">
        <v>2</v>
      </c>
      <c r="T650" s="22">
        <v>0</v>
      </c>
      <c r="U650" s="20" t="s">
        <v>103</v>
      </c>
      <c r="V650" s="20">
        <v>45888</v>
      </c>
      <c r="W650" s="21">
        <v>8</v>
      </c>
      <c r="X650" s="20">
        <v>45895</v>
      </c>
      <c r="Z650" s="48">
        <v>8</v>
      </c>
      <c r="AA650">
        <v>2025</v>
      </c>
      <c r="AB650" s="45">
        <v>0</v>
      </c>
      <c r="AC650" s="45">
        <v>0</v>
      </c>
      <c r="AI650" s="10"/>
      <c r="AK650" s="10"/>
    </row>
    <row r="651" spans="1:37">
      <c r="A651" t="s">
        <v>45</v>
      </c>
      <c r="B651" t="s">
        <v>46</v>
      </c>
      <c r="C651" t="s">
        <v>47</v>
      </c>
      <c r="D651" t="s">
        <v>412</v>
      </c>
      <c r="E651" t="s">
        <v>96</v>
      </c>
      <c r="F651" t="s">
        <v>77</v>
      </c>
      <c r="G651" t="s">
        <v>51</v>
      </c>
      <c r="H651" s="20" t="s">
        <v>52</v>
      </c>
      <c r="I651" t="s">
        <v>53</v>
      </c>
      <c r="J651" t="s">
        <v>54</v>
      </c>
      <c r="K651">
        <v>1</v>
      </c>
      <c r="L651" t="s">
        <v>55</v>
      </c>
      <c r="M651" t="s">
        <v>97</v>
      </c>
      <c r="N651" t="s">
        <v>98</v>
      </c>
      <c r="O651" s="21" t="s">
        <v>99</v>
      </c>
      <c r="P651" s="21" t="s">
        <v>100</v>
      </c>
      <c r="Q651" s="20" t="s">
        <v>101</v>
      </c>
      <c r="R651" s="21" t="s">
        <v>102</v>
      </c>
      <c r="S651" s="35">
        <v>2</v>
      </c>
      <c r="T651" s="22">
        <v>2</v>
      </c>
      <c r="U651" s="20" t="s">
        <v>103</v>
      </c>
      <c r="V651" s="20">
        <v>45894</v>
      </c>
      <c r="W651" s="21">
        <v>8</v>
      </c>
      <c r="X651" s="20">
        <v>45901</v>
      </c>
      <c r="Y651" s="20">
        <v>45897</v>
      </c>
      <c r="Z651" s="48">
        <v>8</v>
      </c>
      <c r="AA651">
        <v>2025</v>
      </c>
      <c r="AB651" s="45">
        <v>648000</v>
      </c>
      <c r="AC651" s="45">
        <v>648000</v>
      </c>
      <c r="AI651" s="10"/>
      <c r="AK651" s="10"/>
    </row>
    <row r="652" spans="1:37">
      <c r="A652" t="s">
        <v>45</v>
      </c>
      <c r="B652" t="s">
        <v>46</v>
      </c>
      <c r="C652" t="s">
        <v>47</v>
      </c>
      <c r="D652" t="s">
        <v>405</v>
      </c>
      <c r="E652" t="s">
        <v>49</v>
      </c>
      <c r="F652" t="s">
        <v>111</v>
      </c>
      <c r="G652" t="s">
        <v>51</v>
      </c>
      <c r="H652" s="20" t="s">
        <v>52</v>
      </c>
      <c r="I652" t="s">
        <v>53</v>
      </c>
      <c r="J652" t="s">
        <v>54</v>
      </c>
      <c r="K652">
        <v>1</v>
      </c>
      <c r="L652" t="s">
        <v>55</v>
      </c>
      <c r="M652" t="s">
        <v>56</v>
      </c>
      <c r="N652" t="s">
        <v>57</v>
      </c>
      <c r="O652" s="21" t="s">
        <v>58</v>
      </c>
      <c r="P652" s="21" t="s">
        <v>59</v>
      </c>
      <c r="Q652" s="20" t="s">
        <v>112</v>
      </c>
      <c r="R652" s="21" t="s">
        <v>113</v>
      </c>
      <c r="S652" s="35">
        <v>1</v>
      </c>
      <c r="T652" s="22">
        <v>1</v>
      </c>
      <c r="U652" s="20" t="s">
        <v>110</v>
      </c>
      <c r="V652" s="20">
        <v>45894</v>
      </c>
      <c r="W652" s="21">
        <v>8</v>
      </c>
      <c r="X652" s="20">
        <v>45901</v>
      </c>
      <c r="Y652" s="20">
        <v>45897</v>
      </c>
      <c r="Z652" s="48">
        <v>8</v>
      </c>
      <c r="AA652">
        <v>2025</v>
      </c>
      <c r="AB652" s="45">
        <v>150444</v>
      </c>
      <c r="AC652" s="45">
        <v>150444</v>
      </c>
      <c r="AI652" s="10"/>
      <c r="AK652" s="10"/>
    </row>
    <row r="653" spans="1:37">
      <c r="A653" t="s">
        <v>45</v>
      </c>
      <c r="B653" t="s">
        <v>46</v>
      </c>
      <c r="C653" t="s">
        <v>47</v>
      </c>
      <c r="D653" t="s">
        <v>405</v>
      </c>
      <c r="E653" t="s">
        <v>49</v>
      </c>
      <c r="F653" t="s">
        <v>89</v>
      </c>
      <c r="G653" t="s">
        <v>51</v>
      </c>
      <c r="H653" s="20" t="s">
        <v>52</v>
      </c>
      <c r="I653" t="s">
        <v>53</v>
      </c>
      <c r="J653" t="s">
        <v>54</v>
      </c>
      <c r="K653">
        <v>1</v>
      </c>
      <c r="L653" t="s">
        <v>55</v>
      </c>
      <c r="M653" t="s">
        <v>56</v>
      </c>
      <c r="N653" t="s">
        <v>57</v>
      </c>
      <c r="O653" s="21" t="s">
        <v>58</v>
      </c>
      <c r="P653" s="21" t="s">
        <v>59</v>
      </c>
      <c r="Q653" s="20" t="s">
        <v>90</v>
      </c>
      <c r="R653" s="21" t="s">
        <v>390</v>
      </c>
      <c r="S653" s="35">
        <v>14</v>
      </c>
      <c r="T653" s="22">
        <v>14</v>
      </c>
      <c r="U653" s="20" t="s">
        <v>62</v>
      </c>
      <c r="V653" s="20">
        <v>45894</v>
      </c>
      <c r="W653" s="21">
        <v>8</v>
      </c>
      <c r="X653" s="20">
        <v>45901</v>
      </c>
      <c r="Y653" s="20">
        <v>45897</v>
      </c>
      <c r="Z653" s="48">
        <v>8</v>
      </c>
      <c r="AA653">
        <v>2025</v>
      </c>
      <c r="AB653" s="45">
        <v>924457</v>
      </c>
      <c r="AC653" s="45">
        <v>924457</v>
      </c>
      <c r="AI653" s="10"/>
      <c r="AK653" s="10"/>
    </row>
    <row r="654" spans="1:37">
      <c r="A654" t="s">
        <v>45</v>
      </c>
      <c r="B654" t="s">
        <v>46</v>
      </c>
      <c r="C654" t="s">
        <v>47</v>
      </c>
      <c r="D654" t="s">
        <v>405</v>
      </c>
      <c r="E654" t="s">
        <v>49</v>
      </c>
      <c r="F654" t="s">
        <v>92</v>
      </c>
      <c r="G654" t="s">
        <v>51</v>
      </c>
      <c r="H654" s="20" t="s">
        <v>52</v>
      </c>
      <c r="I654" t="s">
        <v>53</v>
      </c>
      <c r="J654" t="s">
        <v>54</v>
      </c>
      <c r="K654">
        <v>1</v>
      </c>
      <c r="L654" t="s">
        <v>55</v>
      </c>
      <c r="M654" t="s">
        <v>56</v>
      </c>
      <c r="N654" t="s">
        <v>57</v>
      </c>
      <c r="O654" s="21" t="s">
        <v>58</v>
      </c>
      <c r="P654" s="21" t="s">
        <v>59</v>
      </c>
      <c r="Q654" s="20" t="s">
        <v>93</v>
      </c>
      <c r="R654" s="21" t="s">
        <v>391</v>
      </c>
      <c r="S654" s="35">
        <v>7</v>
      </c>
      <c r="T654" s="22">
        <v>7</v>
      </c>
      <c r="U654" s="20" t="s">
        <v>62</v>
      </c>
      <c r="V654" s="20">
        <v>45894</v>
      </c>
      <c r="W654" s="21">
        <v>8</v>
      </c>
      <c r="X654" s="20">
        <v>45901</v>
      </c>
      <c r="Y654" s="20">
        <v>45897</v>
      </c>
      <c r="Z654" s="48">
        <v>8</v>
      </c>
      <c r="AA654">
        <v>2025</v>
      </c>
      <c r="AB654" s="45">
        <v>600096</v>
      </c>
      <c r="AC654" s="45">
        <v>600096</v>
      </c>
      <c r="AI654" s="10"/>
      <c r="AK654" s="10"/>
    </row>
    <row r="655" spans="1:37">
      <c r="A655" t="s">
        <v>45</v>
      </c>
      <c r="B655" t="s">
        <v>46</v>
      </c>
      <c r="C655" t="s">
        <v>47</v>
      </c>
      <c r="D655" t="s">
        <v>405</v>
      </c>
      <c r="E655" t="s">
        <v>49</v>
      </c>
      <c r="F655" t="s">
        <v>50</v>
      </c>
      <c r="G655" t="s">
        <v>51</v>
      </c>
      <c r="H655" s="20" t="s">
        <v>52</v>
      </c>
      <c r="I655" t="s">
        <v>53</v>
      </c>
      <c r="J655" t="s">
        <v>54</v>
      </c>
      <c r="K655">
        <v>1</v>
      </c>
      <c r="L655" t="s">
        <v>55</v>
      </c>
      <c r="M655" t="s">
        <v>56</v>
      </c>
      <c r="N655" t="s">
        <v>57</v>
      </c>
      <c r="O655" s="21" t="s">
        <v>58</v>
      </c>
      <c r="P655" s="21" t="s">
        <v>59</v>
      </c>
      <c r="Q655" s="20" t="s">
        <v>60</v>
      </c>
      <c r="R655" s="21" t="s">
        <v>385</v>
      </c>
      <c r="S655" s="35">
        <v>11</v>
      </c>
      <c r="T655" s="22">
        <v>11</v>
      </c>
      <c r="U655" s="20" t="s">
        <v>62</v>
      </c>
      <c r="V655" s="20">
        <v>45894</v>
      </c>
      <c r="W655" s="21">
        <v>8</v>
      </c>
      <c r="X655" s="20">
        <v>45901</v>
      </c>
      <c r="Y655" s="20">
        <v>45897</v>
      </c>
      <c r="Z655" s="48">
        <v>8</v>
      </c>
      <c r="AA655">
        <v>2025</v>
      </c>
      <c r="AB655" s="45">
        <v>650327</v>
      </c>
      <c r="AC655" s="45">
        <v>650327</v>
      </c>
      <c r="AI655" s="10"/>
      <c r="AK655" s="10"/>
    </row>
    <row r="656" spans="1:37">
      <c r="A656" t="s">
        <v>45</v>
      </c>
      <c r="B656" t="s">
        <v>46</v>
      </c>
      <c r="C656" t="s">
        <v>47</v>
      </c>
      <c r="D656" t="s">
        <v>405</v>
      </c>
      <c r="E656" t="s">
        <v>49</v>
      </c>
      <c r="F656" t="s">
        <v>63</v>
      </c>
      <c r="G656" t="s">
        <v>51</v>
      </c>
      <c r="H656" s="20" t="s">
        <v>52</v>
      </c>
      <c r="I656" t="s">
        <v>53</v>
      </c>
      <c r="J656" t="s">
        <v>54</v>
      </c>
      <c r="K656">
        <v>1</v>
      </c>
      <c r="L656" t="s">
        <v>55</v>
      </c>
      <c r="M656" t="s">
        <v>56</v>
      </c>
      <c r="N656" t="s">
        <v>57</v>
      </c>
      <c r="O656" s="21" t="s">
        <v>58</v>
      </c>
      <c r="P656" s="21" t="s">
        <v>59</v>
      </c>
      <c r="Q656" s="20" t="s">
        <v>64</v>
      </c>
      <c r="R656" s="21" t="s">
        <v>386</v>
      </c>
      <c r="S656" s="35">
        <v>9</v>
      </c>
      <c r="T656" s="22">
        <v>9</v>
      </c>
      <c r="U656" s="20" t="s">
        <v>62</v>
      </c>
      <c r="V656" s="20">
        <v>45894</v>
      </c>
      <c r="W656" s="21">
        <v>8</v>
      </c>
      <c r="X656" s="20">
        <v>45901</v>
      </c>
      <c r="Y656" s="20">
        <v>45897</v>
      </c>
      <c r="Z656" s="48">
        <v>8</v>
      </c>
      <c r="AA656">
        <v>2025</v>
      </c>
      <c r="AB656" s="45">
        <v>551664</v>
      </c>
      <c r="AC656" s="45">
        <v>551664</v>
      </c>
      <c r="AI656" s="10"/>
      <c r="AK656" s="10"/>
    </row>
    <row r="657" spans="1:37">
      <c r="A657" t="s">
        <v>45</v>
      </c>
      <c r="B657" t="s">
        <v>46</v>
      </c>
      <c r="C657" t="s">
        <v>47</v>
      </c>
      <c r="D657" t="s">
        <v>405</v>
      </c>
      <c r="E657" t="s">
        <v>49</v>
      </c>
      <c r="F657" t="s">
        <v>66</v>
      </c>
      <c r="G657" t="s">
        <v>51</v>
      </c>
      <c r="H657" s="20" t="s">
        <v>52</v>
      </c>
      <c r="I657" t="s">
        <v>53</v>
      </c>
      <c r="J657" t="s">
        <v>54</v>
      </c>
      <c r="K657">
        <v>1</v>
      </c>
      <c r="L657" t="s">
        <v>55</v>
      </c>
      <c r="M657" t="s">
        <v>56</v>
      </c>
      <c r="N657" t="s">
        <v>57</v>
      </c>
      <c r="O657" s="21" t="s">
        <v>58</v>
      </c>
      <c r="P657" s="21" t="s">
        <v>59</v>
      </c>
      <c r="Q657" s="20" t="s">
        <v>67</v>
      </c>
      <c r="R657" s="21" t="s">
        <v>387</v>
      </c>
      <c r="S657" s="35">
        <v>9</v>
      </c>
      <c r="T657" s="22">
        <v>9</v>
      </c>
      <c r="U657" s="20" t="s">
        <v>62</v>
      </c>
      <c r="V657" s="20">
        <v>45894</v>
      </c>
      <c r="W657" s="21">
        <v>8</v>
      </c>
      <c r="X657" s="20">
        <v>45901</v>
      </c>
      <c r="Y657" s="20">
        <v>45897</v>
      </c>
      <c r="Z657" s="48">
        <v>8</v>
      </c>
      <c r="AA657">
        <v>2025</v>
      </c>
      <c r="AB657" s="45">
        <v>748155</v>
      </c>
      <c r="AC657" s="45">
        <v>748155</v>
      </c>
      <c r="AI657" s="10"/>
      <c r="AK657" s="10"/>
    </row>
    <row r="658" spans="1:37">
      <c r="A658" t="s">
        <v>45</v>
      </c>
      <c r="B658" t="s">
        <v>46</v>
      </c>
      <c r="C658" t="s">
        <v>47</v>
      </c>
      <c r="D658" t="s">
        <v>413</v>
      </c>
      <c r="E658" t="s">
        <v>76</v>
      </c>
      <c r="F658" t="s">
        <v>77</v>
      </c>
      <c r="G658" t="s">
        <v>78</v>
      </c>
      <c r="H658" s="20" t="s">
        <v>52</v>
      </c>
      <c r="I658" t="s">
        <v>53</v>
      </c>
      <c r="J658" t="s">
        <v>414</v>
      </c>
      <c r="K658">
        <v>1</v>
      </c>
      <c r="L658" t="s">
        <v>81</v>
      </c>
      <c r="M658" t="s">
        <v>56</v>
      </c>
      <c r="N658" t="s">
        <v>57</v>
      </c>
      <c r="O658" s="21" t="s">
        <v>79</v>
      </c>
      <c r="P658" s="21" t="s">
        <v>59</v>
      </c>
      <c r="Q658" s="20" t="s">
        <v>156</v>
      </c>
      <c r="R658" s="21" t="s">
        <v>157</v>
      </c>
      <c r="S658" s="35">
        <v>170</v>
      </c>
      <c r="T658" s="22">
        <v>170</v>
      </c>
      <c r="U658" s="20" t="s">
        <v>85</v>
      </c>
      <c r="V658" s="20">
        <v>45887</v>
      </c>
      <c r="W658" s="21">
        <v>8</v>
      </c>
      <c r="X658" s="20">
        <v>45888</v>
      </c>
      <c r="Y658" s="20">
        <v>45896</v>
      </c>
      <c r="Z658" s="48">
        <v>8</v>
      </c>
      <c r="AA658">
        <v>2025</v>
      </c>
      <c r="AB658" s="45">
        <v>178160</v>
      </c>
      <c r="AC658" s="45">
        <v>178160</v>
      </c>
      <c r="AI658" s="10"/>
      <c r="AK658" s="10"/>
    </row>
    <row r="659" spans="1:37">
      <c r="A659" t="s">
        <v>45</v>
      </c>
      <c r="B659" t="s">
        <v>46</v>
      </c>
      <c r="C659" t="s">
        <v>47</v>
      </c>
      <c r="D659" t="s">
        <v>415</v>
      </c>
      <c r="E659" t="s">
        <v>76</v>
      </c>
      <c r="F659" t="s">
        <v>77</v>
      </c>
      <c r="G659" t="s">
        <v>78</v>
      </c>
      <c r="H659" s="20" t="s">
        <v>52</v>
      </c>
      <c r="I659" t="s">
        <v>53</v>
      </c>
      <c r="J659" t="s">
        <v>117</v>
      </c>
      <c r="K659">
        <v>1</v>
      </c>
      <c r="L659" t="s">
        <v>81</v>
      </c>
      <c r="M659" t="s">
        <v>56</v>
      </c>
      <c r="N659" t="s">
        <v>57</v>
      </c>
      <c r="O659" s="21" t="s">
        <v>82</v>
      </c>
      <c r="P659" s="21" t="s">
        <v>59</v>
      </c>
      <c r="Q659" s="20" t="s">
        <v>212</v>
      </c>
      <c r="R659" s="21" t="s">
        <v>213</v>
      </c>
      <c r="S659" s="35">
        <v>1900</v>
      </c>
      <c r="T659" s="22">
        <v>1900</v>
      </c>
      <c r="U659" s="20" t="s">
        <v>85</v>
      </c>
      <c r="V659" s="20">
        <v>45889</v>
      </c>
      <c r="W659" s="21">
        <v>8</v>
      </c>
      <c r="X659" s="20">
        <v>45890</v>
      </c>
      <c r="Y659" s="20">
        <v>45890</v>
      </c>
      <c r="Z659" s="48">
        <v>8</v>
      </c>
      <c r="AA659">
        <v>2025</v>
      </c>
      <c r="AB659" s="45">
        <v>929100</v>
      </c>
      <c r="AC659" s="45">
        <v>929100</v>
      </c>
      <c r="AI659" s="10"/>
      <c r="AK659" s="10"/>
    </row>
    <row r="660" spans="1:37">
      <c r="A660" t="s">
        <v>45</v>
      </c>
      <c r="B660" t="s">
        <v>46</v>
      </c>
      <c r="C660" t="s">
        <v>47</v>
      </c>
      <c r="D660" t="s">
        <v>416</v>
      </c>
      <c r="E660" t="s">
        <v>76</v>
      </c>
      <c r="F660" t="s">
        <v>77</v>
      </c>
      <c r="G660" t="s">
        <v>78</v>
      </c>
      <c r="H660" s="20" t="s">
        <v>52</v>
      </c>
      <c r="I660" t="s">
        <v>53</v>
      </c>
      <c r="J660" t="s">
        <v>117</v>
      </c>
      <c r="K660">
        <v>1</v>
      </c>
      <c r="L660" t="s">
        <v>81</v>
      </c>
      <c r="M660" t="s">
        <v>56</v>
      </c>
      <c r="N660" t="s">
        <v>57</v>
      </c>
      <c r="O660" s="21" t="s">
        <v>82</v>
      </c>
      <c r="P660" s="21" t="s">
        <v>59</v>
      </c>
      <c r="Q660" s="20" t="s">
        <v>212</v>
      </c>
      <c r="R660" s="21" t="s">
        <v>213</v>
      </c>
      <c r="S660" s="35">
        <v>3230</v>
      </c>
      <c r="T660" s="22">
        <v>3230</v>
      </c>
      <c r="U660" s="20" t="s">
        <v>85</v>
      </c>
      <c r="V660" s="20">
        <v>45889</v>
      </c>
      <c r="W660" s="21">
        <v>8</v>
      </c>
      <c r="X660" s="20">
        <v>45989</v>
      </c>
      <c r="Y660" s="20">
        <v>45890</v>
      </c>
      <c r="Z660" s="48">
        <v>8</v>
      </c>
      <c r="AA660">
        <v>2025</v>
      </c>
      <c r="AB660" s="45">
        <v>1579470</v>
      </c>
      <c r="AC660" s="45">
        <v>1579470</v>
      </c>
      <c r="AI660" s="10"/>
      <c r="AK660" s="10"/>
    </row>
    <row r="661" spans="1:37">
      <c r="A661" t="s">
        <v>45</v>
      </c>
      <c r="B661" t="s">
        <v>46</v>
      </c>
      <c r="C661" t="s">
        <v>47</v>
      </c>
      <c r="D661" t="s">
        <v>417</v>
      </c>
      <c r="E661" t="s">
        <v>49</v>
      </c>
      <c r="F661" t="s">
        <v>77</v>
      </c>
      <c r="G661" t="s">
        <v>51</v>
      </c>
      <c r="H661" s="20" t="s">
        <v>52</v>
      </c>
      <c r="I661" t="s">
        <v>53</v>
      </c>
      <c r="J661" t="s">
        <v>54</v>
      </c>
      <c r="K661">
        <v>1</v>
      </c>
      <c r="L661" t="s">
        <v>55</v>
      </c>
      <c r="M661" t="s">
        <v>56</v>
      </c>
      <c r="N661" t="s">
        <v>57</v>
      </c>
      <c r="O661" s="21" t="s">
        <v>58</v>
      </c>
      <c r="P661" s="21" t="s">
        <v>59</v>
      </c>
      <c r="Q661" s="20" t="s">
        <v>108</v>
      </c>
      <c r="R661" s="21" t="s">
        <v>109</v>
      </c>
      <c r="S661" s="35">
        <v>5</v>
      </c>
      <c r="T661" s="22">
        <v>5</v>
      </c>
      <c r="U661" s="20" t="s">
        <v>110</v>
      </c>
      <c r="V661" s="20">
        <v>45888</v>
      </c>
      <c r="W661" s="21">
        <v>8</v>
      </c>
      <c r="X661" s="20">
        <v>45895</v>
      </c>
      <c r="Y661" s="20">
        <v>45894</v>
      </c>
      <c r="Z661" s="48">
        <v>8</v>
      </c>
      <c r="AA661">
        <v>2025</v>
      </c>
      <c r="AB661" s="45">
        <v>575260</v>
      </c>
      <c r="AC661" s="45">
        <v>575260</v>
      </c>
      <c r="AI661" s="10"/>
      <c r="AK661" s="10"/>
    </row>
    <row r="662" spans="1:37">
      <c r="A662" t="s">
        <v>45</v>
      </c>
      <c r="B662" t="s">
        <v>46</v>
      </c>
      <c r="C662" t="s">
        <v>47</v>
      </c>
      <c r="D662" t="s">
        <v>417</v>
      </c>
      <c r="E662" t="s">
        <v>49</v>
      </c>
      <c r="F662" t="s">
        <v>111</v>
      </c>
      <c r="G662" t="s">
        <v>51</v>
      </c>
      <c r="H662" s="20" t="s">
        <v>52</v>
      </c>
      <c r="I662" t="s">
        <v>53</v>
      </c>
      <c r="J662" t="s">
        <v>54</v>
      </c>
      <c r="K662">
        <v>1</v>
      </c>
      <c r="L662" t="s">
        <v>55</v>
      </c>
      <c r="M662" t="s">
        <v>56</v>
      </c>
      <c r="N662" t="s">
        <v>57</v>
      </c>
      <c r="O662" s="21" t="s">
        <v>58</v>
      </c>
      <c r="P662" s="21" t="s">
        <v>59</v>
      </c>
      <c r="Q662" s="20" t="s">
        <v>112</v>
      </c>
      <c r="R662" s="21" t="s">
        <v>113</v>
      </c>
      <c r="S662" s="35">
        <v>2</v>
      </c>
      <c r="T662" s="22">
        <v>2</v>
      </c>
      <c r="U662" s="20" t="s">
        <v>110</v>
      </c>
      <c r="V662" s="20">
        <v>45888</v>
      </c>
      <c r="W662" s="21">
        <v>8</v>
      </c>
      <c r="X662" s="20">
        <v>45895</v>
      </c>
      <c r="Y662" s="20">
        <v>45894</v>
      </c>
      <c r="Z662" s="48">
        <v>8</v>
      </c>
      <c r="AA662">
        <v>2025</v>
      </c>
      <c r="AB662" s="45">
        <v>300888</v>
      </c>
      <c r="AC662" s="45">
        <v>300888</v>
      </c>
      <c r="AI662" s="10"/>
      <c r="AK662" s="10"/>
    </row>
    <row r="663" spans="1:37">
      <c r="A663" t="s">
        <v>45</v>
      </c>
      <c r="B663" t="s">
        <v>46</v>
      </c>
      <c r="C663" t="s">
        <v>47</v>
      </c>
      <c r="D663" t="s">
        <v>417</v>
      </c>
      <c r="E663" t="s">
        <v>49</v>
      </c>
      <c r="F663" t="s">
        <v>86</v>
      </c>
      <c r="G663" t="s">
        <v>51</v>
      </c>
      <c r="H663" s="20" t="s">
        <v>52</v>
      </c>
      <c r="I663" t="s">
        <v>53</v>
      </c>
      <c r="J663" t="s">
        <v>54</v>
      </c>
      <c r="K663">
        <v>1</v>
      </c>
      <c r="L663" t="s">
        <v>55</v>
      </c>
      <c r="M663" t="s">
        <v>56</v>
      </c>
      <c r="N663" t="s">
        <v>57</v>
      </c>
      <c r="O663" s="21" t="s">
        <v>58</v>
      </c>
      <c r="P663" s="21" t="s">
        <v>59</v>
      </c>
      <c r="Q663" s="20" t="s">
        <v>87</v>
      </c>
      <c r="R663" s="21" t="s">
        <v>389</v>
      </c>
      <c r="S663" s="35">
        <v>20</v>
      </c>
      <c r="T663" s="22">
        <v>20</v>
      </c>
      <c r="U663" s="20" t="s">
        <v>62</v>
      </c>
      <c r="V663" s="20">
        <v>45888</v>
      </c>
      <c r="W663" s="21">
        <v>8</v>
      </c>
      <c r="X663" s="20">
        <v>45895</v>
      </c>
      <c r="Y663" s="20">
        <v>45894</v>
      </c>
      <c r="Z663" s="48">
        <v>8</v>
      </c>
      <c r="AA663">
        <v>2025</v>
      </c>
      <c r="AB663" s="45">
        <v>1669248</v>
      </c>
      <c r="AC663" s="45">
        <v>1669248</v>
      </c>
      <c r="AI663" s="10"/>
      <c r="AK663" s="10"/>
    </row>
    <row r="664" spans="1:37">
      <c r="A664" t="s">
        <v>45</v>
      </c>
      <c r="B664" t="s">
        <v>46</v>
      </c>
      <c r="C664" t="s">
        <v>47</v>
      </c>
      <c r="D664" t="s">
        <v>417</v>
      </c>
      <c r="E664" t="s">
        <v>49</v>
      </c>
      <c r="F664" t="s">
        <v>89</v>
      </c>
      <c r="G664" t="s">
        <v>51</v>
      </c>
      <c r="H664" s="20" t="s">
        <v>52</v>
      </c>
      <c r="I664" t="s">
        <v>53</v>
      </c>
      <c r="J664" t="s">
        <v>54</v>
      </c>
      <c r="K664">
        <v>1</v>
      </c>
      <c r="L664" t="s">
        <v>55</v>
      </c>
      <c r="M664" t="s">
        <v>56</v>
      </c>
      <c r="N664" t="s">
        <v>57</v>
      </c>
      <c r="O664" s="21" t="s">
        <v>58</v>
      </c>
      <c r="P664" s="21" t="s">
        <v>59</v>
      </c>
      <c r="Q664" s="20" t="s">
        <v>90</v>
      </c>
      <c r="R664" s="21" t="s">
        <v>390</v>
      </c>
      <c r="S664" s="35">
        <v>18</v>
      </c>
      <c r="T664" s="22">
        <v>18</v>
      </c>
      <c r="U664" s="20" t="s">
        <v>62</v>
      </c>
      <c r="V664" s="20">
        <v>45888</v>
      </c>
      <c r="W664" s="21">
        <v>8</v>
      </c>
      <c r="X664" s="20">
        <v>45895</v>
      </c>
      <c r="Y664" s="20">
        <v>45894</v>
      </c>
      <c r="Z664" s="48">
        <v>8</v>
      </c>
      <c r="AA664">
        <v>2025</v>
      </c>
      <c r="AB664" s="45">
        <v>1188588</v>
      </c>
      <c r="AC664" s="45">
        <v>1188588</v>
      </c>
      <c r="AI664" s="10"/>
      <c r="AK664" s="10"/>
    </row>
    <row r="665" spans="1:37">
      <c r="A665" t="s">
        <v>45</v>
      </c>
      <c r="B665" t="s">
        <v>46</v>
      </c>
      <c r="C665" t="s">
        <v>47</v>
      </c>
      <c r="D665" t="s">
        <v>417</v>
      </c>
      <c r="E665" t="s">
        <v>49</v>
      </c>
      <c r="F665" t="s">
        <v>92</v>
      </c>
      <c r="G665" t="s">
        <v>51</v>
      </c>
      <c r="H665" s="20" t="s">
        <v>52</v>
      </c>
      <c r="I665" t="s">
        <v>53</v>
      </c>
      <c r="J665" t="s">
        <v>54</v>
      </c>
      <c r="K665">
        <v>1</v>
      </c>
      <c r="L665" t="s">
        <v>55</v>
      </c>
      <c r="M665" t="s">
        <v>56</v>
      </c>
      <c r="N665" t="s">
        <v>57</v>
      </c>
      <c r="O665" s="21" t="s">
        <v>58</v>
      </c>
      <c r="P665" s="21" t="s">
        <v>59</v>
      </c>
      <c r="Q665" s="20" t="s">
        <v>93</v>
      </c>
      <c r="R665" s="21" t="s">
        <v>391</v>
      </c>
      <c r="S665" s="35">
        <v>9</v>
      </c>
      <c r="T665" s="22">
        <v>9</v>
      </c>
      <c r="U665" s="20" t="s">
        <v>62</v>
      </c>
      <c r="V665" s="20">
        <v>45888</v>
      </c>
      <c r="W665" s="21">
        <v>8</v>
      </c>
      <c r="X665" s="20">
        <v>45895</v>
      </c>
      <c r="Y665" s="20">
        <v>45894</v>
      </c>
      <c r="Z665" s="48">
        <v>8</v>
      </c>
      <c r="AA665">
        <v>2025</v>
      </c>
      <c r="AB665" s="45">
        <v>771552</v>
      </c>
      <c r="AC665" s="45">
        <v>771552</v>
      </c>
      <c r="AI665" s="10"/>
      <c r="AK665" s="10"/>
    </row>
    <row r="666" spans="1:37">
      <c r="A666" t="s">
        <v>45</v>
      </c>
      <c r="B666" t="s">
        <v>46</v>
      </c>
      <c r="C666" t="s">
        <v>47</v>
      </c>
      <c r="D666" t="s">
        <v>417</v>
      </c>
      <c r="E666" t="s">
        <v>49</v>
      </c>
      <c r="F666" t="s">
        <v>50</v>
      </c>
      <c r="G666" t="s">
        <v>51</v>
      </c>
      <c r="H666" s="20" t="s">
        <v>52</v>
      </c>
      <c r="I666" t="s">
        <v>53</v>
      </c>
      <c r="J666" t="s">
        <v>54</v>
      </c>
      <c r="K666">
        <v>1</v>
      </c>
      <c r="L666" t="s">
        <v>55</v>
      </c>
      <c r="M666" t="s">
        <v>56</v>
      </c>
      <c r="N666" t="s">
        <v>57</v>
      </c>
      <c r="O666" s="21" t="s">
        <v>58</v>
      </c>
      <c r="P666" s="21" t="s">
        <v>59</v>
      </c>
      <c r="Q666" s="20" t="s">
        <v>60</v>
      </c>
      <c r="R666" s="21" t="s">
        <v>385</v>
      </c>
      <c r="S666" s="35">
        <v>21</v>
      </c>
      <c r="T666" s="22">
        <v>21</v>
      </c>
      <c r="U666" s="20" t="s">
        <v>62</v>
      </c>
      <c r="V666" s="20">
        <v>45888</v>
      </c>
      <c r="W666" s="21">
        <v>8</v>
      </c>
      <c r="X666" s="20">
        <v>45895</v>
      </c>
      <c r="Y666" s="20">
        <v>45894</v>
      </c>
      <c r="Z666" s="48">
        <v>8</v>
      </c>
      <c r="AA666">
        <v>2025</v>
      </c>
      <c r="AB666" s="45">
        <v>1241533</v>
      </c>
      <c r="AC666" s="45">
        <v>1241533</v>
      </c>
      <c r="AI666" s="10"/>
      <c r="AK666" s="10"/>
    </row>
    <row r="667" spans="1:37">
      <c r="A667" t="s">
        <v>45</v>
      </c>
      <c r="B667" t="s">
        <v>46</v>
      </c>
      <c r="C667" t="s">
        <v>47</v>
      </c>
      <c r="D667" t="s">
        <v>417</v>
      </c>
      <c r="E667" t="s">
        <v>49</v>
      </c>
      <c r="F667" t="s">
        <v>63</v>
      </c>
      <c r="G667" t="s">
        <v>51</v>
      </c>
      <c r="H667" s="20" t="s">
        <v>52</v>
      </c>
      <c r="I667" t="s">
        <v>53</v>
      </c>
      <c r="J667" t="s">
        <v>54</v>
      </c>
      <c r="K667">
        <v>1</v>
      </c>
      <c r="L667" t="s">
        <v>55</v>
      </c>
      <c r="M667" t="s">
        <v>56</v>
      </c>
      <c r="N667" t="s">
        <v>57</v>
      </c>
      <c r="O667" s="21" t="s">
        <v>58</v>
      </c>
      <c r="P667" s="21" t="s">
        <v>59</v>
      </c>
      <c r="Q667" s="20" t="s">
        <v>64</v>
      </c>
      <c r="R667" s="21" t="s">
        <v>386</v>
      </c>
      <c r="S667" s="35">
        <v>14</v>
      </c>
      <c r="T667" s="22">
        <v>14</v>
      </c>
      <c r="U667" s="20" t="s">
        <v>62</v>
      </c>
      <c r="V667" s="20">
        <v>45888</v>
      </c>
      <c r="W667" s="21">
        <v>8</v>
      </c>
      <c r="X667" s="20">
        <v>45895</v>
      </c>
      <c r="Y667" s="20">
        <v>45894</v>
      </c>
      <c r="Z667" s="48">
        <v>8</v>
      </c>
      <c r="AA667">
        <v>2025</v>
      </c>
      <c r="AB667" s="45">
        <v>858144</v>
      </c>
      <c r="AC667" s="45">
        <v>858144</v>
      </c>
      <c r="AI667" s="10"/>
      <c r="AK667" s="10"/>
    </row>
    <row r="668" spans="1:37">
      <c r="A668" t="s">
        <v>45</v>
      </c>
      <c r="B668" t="s">
        <v>46</v>
      </c>
      <c r="C668" t="s">
        <v>47</v>
      </c>
      <c r="D668" t="s">
        <v>417</v>
      </c>
      <c r="E668" t="s">
        <v>49</v>
      </c>
      <c r="F668" t="s">
        <v>66</v>
      </c>
      <c r="G668" t="s">
        <v>51</v>
      </c>
      <c r="H668" s="20" t="s">
        <v>52</v>
      </c>
      <c r="I668" t="s">
        <v>53</v>
      </c>
      <c r="J668" t="s">
        <v>54</v>
      </c>
      <c r="K668">
        <v>1</v>
      </c>
      <c r="L668" t="s">
        <v>55</v>
      </c>
      <c r="M668" t="s">
        <v>56</v>
      </c>
      <c r="N668" t="s">
        <v>57</v>
      </c>
      <c r="O668" s="21" t="s">
        <v>58</v>
      </c>
      <c r="P668" s="21" t="s">
        <v>59</v>
      </c>
      <c r="Q668" s="20" t="s">
        <v>67</v>
      </c>
      <c r="R668" s="21" t="s">
        <v>387</v>
      </c>
      <c r="S668" s="35">
        <v>7</v>
      </c>
      <c r="T668" s="22">
        <v>7</v>
      </c>
      <c r="U668" s="20" t="s">
        <v>62</v>
      </c>
      <c r="V668" s="20">
        <v>45888</v>
      </c>
      <c r="W668" s="21">
        <v>8</v>
      </c>
      <c r="X668" s="20">
        <v>45895</v>
      </c>
      <c r="Y668" s="20">
        <v>45894</v>
      </c>
      <c r="Z668" s="48">
        <v>8</v>
      </c>
      <c r="AA668">
        <v>2025</v>
      </c>
      <c r="AB668" s="45">
        <v>581898</v>
      </c>
      <c r="AC668" s="45">
        <v>581898</v>
      </c>
      <c r="AI668" s="10"/>
      <c r="AK668" s="10"/>
    </row>
    <row r="669" spans="1:37">
      <c r="A669" t="s">
        <v>45</v>
      </c>
      <c r="B669" t="s">
        <v>46</v>
      </c>
      <c r="C669" t="s">
        <v>47</v>
      </c>
      <c r="D669" t="s">
        <v>417</v>
      </c>
      <c r="E669" t="s">
        <v>49</v>
      </c>
      <c r="F669" t="s">
        <v>69</v>
      </c>
      <c r="G669" t="s">
        <v>51</v>
      </c>
      <c r="H669" s="20" t="s">
        <v>52</v>
      </c>
      <c r="I669" t="s">
        <v>53</v>
      </c>
      <c r="J669" t="s">
        <v>54</v>
      </c>
      <c r="K669">
        <v>1</v>
      </c>
      <c r="L669" t="s">
        <v>55</v>
      </c>
      <c r="M669" t="s">
        <v>56</v>
      </c>
      <c r="N669" t="s">
        <v>57</v>
      </c>
      <c r="O669" s="21" t="s">
        <v>58</v>
      </c>
      <c r="P669" s="21" t="s">
        <v>59</v>
      </c>
      <c r="Q669" s="20" t="s">
        <v>190</v>
      </c>
      <c r="R669" s="21" t="s">
        <v>191</v>
      </c>
      <c r="S669" s="35">
        <v>1</v>
      </c>
      <c r="T669" s="22">
        <v>1</v>
      </c>
      <c r="U669" s="20" t="s">
        <v>62</v>
      </c>
      <c r="V669" s="20">
        <v>45888</v>
      </c>
      <c r="W669" s="21">
        <v>8</v>
      </c>
      <c r="X669" s="20">
        <v>45895</v>
      </c>
      <c r="Y669" s="20">
        <v>45894</v>
      </c>
      <c r="Z669" s="48">
        <v>8</v>
      </c>
      <c r="AA669">
        <v>2025</v>
      </c>
      <c r="AB669" s="45">
        <v>172650</v>
      </c>
      <c r="AC669" s="45">
        <v>172650</v>
      </c>
      <c r="AI669" s="10"/>
      <c r="AK669" s="10"/>
    </row>
    <row r="670" spans="1:37">
      <c r="A670" t="s">
        <v>45</v>
      </c>
      <c r="B670" t="s">
        <v>46</v>
      </c>
      <c r="C670" t="s">
        <v>47</v>
      </c>
      <c r="D670" t="s">
        <v>417</v>
      </c>
      <c r="E670" t="s">
        <v>49</v>
      </c>
      <c r="F670" t="s">
        <v>72</v>
      </c>
      <c r="G670" t="s">
        <v>51</v>
      </c>
      <c r="H670" s="20" t="s">
        <v>52</v>
      </c>
      <c r="I670" t="s">
        <v>53</v>
      </c>
      <c r="J670" t="s">
        <v>54</v>
      </c>
      <c r="K670">
        <v>1</v>
      </c>
      <c r="L670" t="s">
        <v>55</v>
      </c>
      <c r="M670" t="s">
        <v>56</v>
      </c>
      <c r="N670" t="s">
        <v>57</v>
      </c>
      <c r="O670" s="21" t="s">
        <v>58</v>
      </c>
      <c r="P670" s="21" t="s">
        <v>59</v>
      </c>
      <c r="Q670" s="20" t="s">
        <v>73</v>
      </c>
      <c r="R670" s="21" t="s">
        <v>74</v>
      </c>
      <c r="S670" s="35">
        <v>7</v>
      </c>
      <c r="T670" s="22">
        <v>7</v>
      </c>
      <c r="U670" s="20" t="s">
        <v>62</v>
      </c>
      <c r="V670" s="20">
        <v>45888</v>
      </c>
      <c r="W670" s="21">
        <v>8</v>
      </c>
      <c r="X670" s="20">
        <v>45895</v>
      </c>
      <c r="Y670" s="20">
        <v>45894</v>
      </c>
      <c r="Z670" s="48">
        <v>8</v>
      </c>
      <c r="AA670">
        <v>2025</v>
      </c>
      <c r="AB670" s="45">
        <v>991025</v>
      </c>
      <c r="AC670" s="45">
        <v>991025</v>
      </c>
      <c r="AI670" s="10"/>
      <c r="AK670" s="10"/>
    </row>
    <row r="671" spans="1:37">
      <c r="A671" t="s">
        <v>45</v>
      </c>
      <c r="B671" t="s">
        <v>46</v>
      </c>
      <c r="C671" t="s">
        <v>47</v>
      </c>
      <c r="D671" t="s">
        <v>417</v>
      </c>
      <c r="E671" t="s">
        <v>49</v>
      </c>
      <c r="F671" t="s">
        <v>195</v>
      </c>
      <c r="G671" t="s">
        <v>51</v>
      </c>
      <c r="H671" s="20" t="s">
        <v>52</v>
      </c>
      <c r="I671" t="s">
        <v>53</v>
      </c>
      <c r="J671" t="s">
        <v>54</v>
      </c>
      <c r="K671">
        <v>1</v>
      </c>
      <c r="L671" t="s">
        <v>55</v>
      </c>
      <c r="M671" t="s">
        <v>56</v>
      </c>
      <c r="N671" t="s">
        <v>57</v>
      </c>
      <c r="O671" s="21" t="s">
        <v>58</v>
      </c>
      <c r="P671" s="21" t="s">
        <v>59</v>
      </c>
      <c r="Q671" s="20" t="s">
        <v>125</v>
      </c>
      <c r="R671" s="21" t="s">
        <v>126</v>
      </c>
      <c r="S671" s="35">
        <v>2</v>
      </c>
      <c r="T671" s="22">
        <v>2</v>
      </c>
      <c r="U671" s="20" t="s">
        <v>62</v>
      </c>
      <c r="V671" s="20">
        <v>45888</v>
      </c>
      <c r="W671" s="21">
        <v>8</v>
      </c>
      <c r="X671" s="20">
        <v>45895</v>
      </c>
      <c r="Y671" s="20">
        <v>45894</v>
      </c>
      <c r="Z671" s="48">
        <v>8</v>
      </c>
      <c r="AA671">
        <v>2025</v>
      </c>
      <c r="AB671" s="45">
        <v>223200</v>
      </c>
      <c r="AC671" s="45">
        <v>223200</v>
      </c>
      <c r="AI671" s="10"/>
      <c r="AK671" s="10"/>
    </row>
    <row r="672" spans="1:37">
      <c r="A672" t="s">
        <v>45</v>
      </c>
      <c r="B672" t="s">
        <v>46</v>
      </c>
      <c r="C672" t="s">
        <v>47</v>
      </c>
      <c r="D672" t="s">
        <v>418</v>
      </c>
      <c r="E672" t="s">
        <v>76</v>
      </c>
      <c r="F672" t="s">
        <v>77</v>
      </c>
      <c r="G672" t="s">
        <v>78</v>
      </c>
      <c r="H672" s="20" t="s">
        <v>52</v>
      </c>
      <c r="I672" t="s">
        <v>53</v>
      </c>
      <c r="J672" t="s">
        <v>317</v>
      </c>
      <c r="K672">
        <v>1</v>
      </c>
      <c r="L672" t="s">
        <v>81</v>
      </c>
      <c r="M672" t="s">
        <v>56</v>
      </c>
      <c r="N672" t="s">
        <v>57</v>
      </c>
      <c r="O672" s="21" t="s">
        <v>82</v>
      </c>
      <c r="P672" s="21" t="s">
        <v>59</v>
      </c>
      <c r="Q672" s="20" t="s">
        <v>118</v>
      </c>
      <c r="R672" s="21" t="s">
        <v>119</v>
      </c>
      <c r="S672" s="35">
        <v>2</v>
      </c>
      <c r="T672" s="22">
        <v>2</v>
      </c>
      <c r="U672" s="20" t="s">
        <v>85</v>
      </c>
      <c r="V672" s="20">
        <v>45890</v>
      </c>
      <c r="W672" s="21">
        <v>8</v>
      </c>
      <c r="X672" s="20">
        <v>45891</v>
      </c>
      <c r="Y672" s="20">
        <v>45895</v>
      </c>
      <c r="Z672" s="48">
        <v>8</v>
      </c>
      <c r="AA672">
        <v>2025</v>
      </c>
      <c r="AB672" s="45">
        <v>176460</v>
      </c>
      <c r="AC672" s="45">
        <v>176460</v>
      </c>
      <c r="AI672" s="10"/>
      <c r="AK672" s="10"/>
    </row>
    <row r="673" spans="1:37">
      <c r="A673" t="s">
        <v>45</v>
      </c>
      <c r="B673" t="s">
        <v>46</v>
      </c>
      <c r="C673" t="s">
        <v>47</v>
      </c>
      <c r="D673" t="s">
        <v>419</v>
      </c>
      <c r="E673" t="s">
        <v>76</v>
      </c>
      <c r="F673" t="s">
        <v>77</v>
      </c>
      <c r="G673" t="s">
        <v>78</v>
      </c>
      <c r="H673" s="20" t="s">
        <v>79</v>
      </c>
      <c r="I673" t="s">
        <v>53</v>
      </c>
      <c r="J673" t="s">
        <v>150</v>
      </c>
      <c r="K673">
        <v>1</v>
      </c>
      <c r="L673" t="s">
        <v>81</v>
      </c>
      <c r="M673" t="s">
        <v>56</v>
      </c>
      <c r="N673" t="s">
        <v>57</v>
      </c>
      <c r="O673" s="21" t="s">
        <v>82</v>
      </c>
      <c r="P673" s="21" t="s">
        <v>59</v>
      </c>
      <c r="Q673" s="20" t="s">
        <v>234</v>
      </c>
      <c r="R673" s="21" t="s">
        <v>235</v>
      </c>
      <c r="S673" s="35">
        <v>1120</v>
      </c>
      <c r="T673" s="22">
        <v>0</v>
      </c>
      <c r="U673" s="20" t="s">
        <v>161</v>
      </c>
      <c r="V673" s="20">
        <v>45897</v>
      </c>
      <c r="W673" s="21">
        <v>8</v>
      </c>
      <c r="X673" s="20">
        <v>45897</v>
      </c>
      <c r="Z673" s="48">
        <v>8</v>
      </c>
      <c r="AA673">
        <v>2025</v>
      </c>
      <c r="AB673" s="45">
        <v>318080</v>
      </c>
      <c r="AC673" s="45">
        <v>0</v>
      </c>
      <c r="AI673" s="10"/>
      <c r="AK673" s="10"/>
    </row>
    <row r="674" spans="1:37">
      <c r="A674" t="s">
        <v>45</v>
      </c>
      <c r="B674" t="s">
        <v>46</v>
      </c>
      <c r="C674" t="s">
        <v>47</v>
      </c>
      <c r="D674" t="s">
        <v>419</v>
      </c>
      <c r="E674" t="s">
        <v>76</v>
      </c>
      <c r="F674" t="s">
        <v>111</v>
      </c>
      <c r="G674" t="s">
        <v>78</v>
      </c>
      <c r="H674" s="20" t="s">
        <v>79</v>
      </c>
      <c r="I674" t="s">
        <v>53</v>
      </c>
      <c r="J674" t="s">
        <v>150</v>
      </c>
      <c r="K674">
        <v>1</v>
      </c>
      <c r="L674" t="s">
        <v>81</v>
      </c>
      <c r="M674" t="s">
        <v>56</v>
      </c>
      <c r="N674" t="s">
        <v>57</v>
      </c>
      <c r="O674" s="21" t="s">
        <v>82</v>
      </c>
      <c r="P674" s="21" t="s">
        <v>59</v>
      </c>
      <c r="Q674" s="20" t="s">
        <v>132</v>
      </c>
      <c r="R674" s="21" t="s">
        <v>133</v>
      </c>
      <c r="S674" s="35">
        <v>8</v>
      </c>
      <c r="T674" s="22">
        <v>0</v>
      </c>
      <c r="U674" s="20" t="s">
        <v>85</v>
      </c>
      <c r="V674" s="20">
        <v>45897</v>
      </c>
      <c r="W674" s="21">
        <v>8</v>
      </c>
      <c r="X674" s="20">
        <v>45897</v>
      </c>
      <c r="Z674" s="48">
        <v>8</v>
      </c>
      <c r="AA674">
        <v>2025</v>
      </c>
      <c r="AB674" s="45">
        <v>103864</v>
      </c>
      <c r="AC674" s="45">
        <v>0</v>
      </c>
      <c r="AI674" s="10"/>
      <c r="AK674" s="10"/>
    </row>
    <row r="675" spans="1:37">
      <c r="A675" t="s">
        <v>45</v>
      </c>
      <c r="B675" t="s">
        <v>46</v>
      </c>
      <c r="C675" t="s">
        <v>47</v>
      </c>
      <c r="D675" t="s">
        <v>405</v>
      </c>
      <c r="E675" t="s">
        <v>49</v>
      </c>
      <c r="F675" t="s">
        <v>69</v>
      </c>
      <c r="G675" t="s">
        <v>51</v>
      </c>
      <c r="H675" s="20" t="s">
        <v>52</v>
      </c>
      <c r="I675" t="s">
        <v>53</v>
      </c>
      <c r="J675" t="s">
        <v>54</v>
      </c>
      <c r="K675">
        <v>1</v>
      </c>
      <c r="L675" t="s">
        <v>55</v>
      </c>
      <c r="M675" t="s">
        <v>56</v>
      </c>
      <c r="N675" t="s">
        <v>57</v>
      </c>
      <c r="O675" s="21" t="s">
        <v>58</v>
      </c>
      <c r="P675" s="21" t="s">
        <v>59</v>
      </c>
      <c r="Q675" s="20" t="s">
        <v>190</v>
      </c>
      <c r="R675" s="21" t="s">
        <v>191</v>
      </c>
      <c r="S675" s="35">
        <v>1</v>
      </c>
      <c r="T675" s="22">
        <v>1</v>
      </c>
      <c r="U675" s="20" t="s">
        <v>62</v>
      </c>
      <c r="V675" s="20">
        <v>45894</v>
      </c>
      <c r="W675" s="21">
        <v>8</v>
      </c>
      <c r="X675" s="20">
        <v>45901</v>
      </c>
      <c r="Y675" s="20">
        <v>45897</v>
      </c>
      <c r="Z675" s="48">
        <v>8</v>
      </c>
      <c r="AA675">
        <v>2025</v>
      </c>
      <c r="AB675" s="45">
        <v>172650</v>
      </c>
      <c r="AC675" s="45">
        <v>172650</v>
      </c>
      <c r="AI675" s="10"/>
      <c r="AK675" s="10"/>
    </row>
    <row r="676" spans="1:37">
      <c r="A676" t="s">
        <v>45</v>
      </c>
      <c r="B676" t="s">
        <v>46</v>
      </c>
      <c r="C676" t="s">
        <v>47</v>
      </c>
      <c r="D676" t="s">
        <v>420</v>
      </c>
      <c r="E676" t="s">
        <v>76</v>
      </c>
      <c r="F676" t="s">
        <v>77</v>
      </c>
      <c r="G676" t="s">
        <v>78</v>
      </c>
      <c r="H676" s="20" t="s">
        <v>79</v>
      </c>
      <c r="I676" t="s">
        <v>53</v>
      </c>
      <c r="J676" t="s">
        <v>150</v>
      </c>
      <c r="K676">
        <v>1</v>
      </c>
      <c r="L676" t="s">
        <v>81</v>
      </c>
      <c r="M676" t="s">
        <v>56</v>
      </c>
      <c r="N676" t="s">
        <v>57</v>
      </c>
      <c r="O676" s="21" t="s">
        <v>82</v>
      </c>
      <c r="P676" s="21" t="s">
        <v>59</v>
      </c>
      <c r="Q676" s="20" t="s">
        <v>234</v>
      </c>
      <c r="R676" s="21" t="s">
        <v>235</v>
      </c>
      <c r="S676" s="35">
        <v>840</v>
      </c>
      <c r="T676" s="22">
        <v>0</v>
      </c>
      <c r="U676" s="20" t="s">
        <v>161</v>
      </c>
      <c r="V676" s="20">
        <v>45894</v>
      </c>
      <c r="W676" s="21">
        <v>8</v>
      </c>
      <c r="X676" s="20">
        <v>45894</v>
      </c>
      <c r="Z676" s="48">
        <v>8</v>
      </c>
      <c r="AA676">
        <v>2025</v>
      </c>
      <c r="AB676" s="45">
        <v>238560</v>
      </c>
      <c r="AC676" s="45">
        <v>0</v>
      </c>
      <c r="AI676" s="10"/>
      <c r="AK676" s="10"/>
    </row>
    <row r="677" spans="1:37">
      <c r="A677" t="s">
        <v>45</v>
      </c>
      <c r="B677" t="s">
        <v>46</v>
      </c>
      <c r="C677" t="s">
        <v>47</v>
      </c>
      <c r="D677" t="s">
        <v>420</v>
      </c>
      <c r="E677" t="s">
        <v>76</v>
      </c>
      <c r="F677" t="s">
        <v>111</v>
      </c>
      <c r="G677" t="s">
        <v>78</v>
      </c>
      <c r="H677" s="20" t="s">
        <v>79</v>
      </c>
      <c r="I677" t="s">
        <v>53</v>
      </c>
      <c r="J677" t="s">
        <v>150</v>
      </c>
      <c r="K677">
        <v>1</v>
      </c>
      <c r="L677" t="s">
        <v>81</v>
      </c>
      <c r="M677" t="s">
        <v>56</v>
      </c>
      <c r="N677" t="s">
        <v>57</v>
      </c>
      <c r="O677" s="21" t="s">
        <v>82</v>
      </c>
      <c r="P677" s="21" t="s">
        <v>59</v>
      </c>
      <c r="Q677" s="20" t="s">
        <v>132</v>
      </c>
      <c r="R677" s="21" t="s">
        <v>133</v>
      </c>
      <c r="S677" s="35">
        <v>8</v>
      </c>
      <c r="T677" s="22">
        <v>0</v>
      </c>
      <c r="U677" s="20" t="s">
        <v>85</v>
      </c>
      <c r="V677" s="20">
        <v>45894</v>
      </c>
      <c r="W677" s="21">
        <v>8</v>
      </c>
      <c r="X677" s="20">
        <v>45894</v>
      </c>
      <c r="Z677" s="48">
        <v>8</v>
      </c>
      <c r="AA677">
        <v>2025</v>
      </c>
      <c r="AB677" s="45">
        <v>103864</v>
      </c>
      <c r="AC677" s="45">
        <v>0</v>
      </c>
      <c r="AI677" s="10"/>
      <c r="AK677" s="10"/>
    </row>
    <row r="678" spans="1:37">
      <c r="A678" t="s">
        <v>45</v>
      </c>
      <c r="B678" t="s">
        <v>46</v>
      </c>
      <c r="C678" t="s">
        <v>47</v>
      </c>
      <c r="D678" t="s">
        <v>421</v>
      </c>
      <c r="E678" t="s">
        <v>76</v>
      </c>
      <c r="F678" t="s">
        <v>77</v>
      </c>
      <c r="G678" t="s">
        <v>78</v>
      </c>
      <c r="H678" s="20" t="s">
        <v>52</v>
      </c>
      <c r="I678" t="s">
        <v>53</v>
      </c>
      <c r="J678" t="s">
        <v>279</v>
      </c>
      <c r="K678">
        <v>1</v>
      </c>
      <c r="L678" t="s">
        <v>81</v>
      </c>
      <c r="M678" t="s">
        <v>56</v>
      </c>
      <c r="N678" t="s">
        <v>57</v>
      </c>
      <c r="O678" s="21" t="s">
        <v>82</v>
      </c>
      <c r="P678" s="21" t="s">
        <v>59</v>
      </c>
      <c r="Q678" s="20" t="s">
        <v>138</v>
      </c>
      <c r="R678" s="21" t="s">
        <v>139</v>
      </c>
      <c r="S678" s="35">
        <v>5</v>
      </c>
      <c r="T678" s="22">
        <v>5</v>
      </c>
      <c r="U678" s="20" t="s">
        <v>85</v>
      </c>
      <c r="V678" s="20">
        <v>45897</v>
      </c>
      <c r="W678" s="21">
        <v>8</v>
      </c>
      <c r="X678" s="20">
        <v>45904</v>
      </c>
      <c r="Y678" s="20">
        <v>45924</v>
      </c>
      <c r="Z678" s="48">
        <v>9</v>
      </c>
      <c r="AA678">
        <v>2025</v>
      </c>
      <c r="AB678" s="45">
        <v>387500</v>
      </c>
      <c r="AC678" s="45">
        <v>387500</v>
      </c>
      <c r="AI678" s="10"/>
      <c r="AK678" s="10"/>
    </row>
    <row r="679" spans="1:37">
      <c r="A679" t="s">
        <v>45</v>
      </c>
      <c r="B679" t="s">
        <v>46</v>
      </c>
      <c r="C679" t="s">
        <v>47</v>
      </c>
      <c r="D679" t="s">
        <v>422</v>
      </c>
      <c r="E679" t="s">
        <v>76</v>
      </c>
      <c r="F679" t="s">
        <v>77</v>
      </c>
      <c r="G679" t="s">
        <v>78</v>
      </c>
      <c r="H679" s="20" t="s">
        <v>52</v>
      </c>
      <c r="I679" t="s">
        <v>53</v>
      </c>
      <c r="J679" t="s">
        <v>317</v>
      </c>
      <c r="K679">
        <v>1</v>
      </c>
      <c r="L679" t="s">
        <v>81</v>
      </c>
      <c r="M679" t="s">
        <v>56</v>
      </c>
      <c r="N679" t="s">
        <v>57</v>
      </c>
      <c r="O679" s="21" t="s">
        <v>82</v>
      </c>
      <c r="P679" s="21" t="s">
        <v>59</v>
      </c>
      <c r="Q679" s="20" t="s">
        <v>118</v>
      </c>
      <c r="R679" s="21" t="s">
        <v>119</v>
      </c>
      <c r="S679" s="35">
        <v>170</v>
      </c>
      <c r="T679" s="22">
        <v>170</v>
      </c>
      <c r="U679" s="20" t="s">
        <v>85</v>
      </c>
      <c r="V679" s="20">
        <v>45896</v>
      </c>
      <c r="W679" s="21">
        <v>8</v>
      </c>
      <c r="X679" s="20">
        <v>45896</v>
      </c>
      <c r="Y679" s="20">
        <v>45916</v>
      </c>
      <c r="Z679" s="48">
        <v>9</v>
      </c>
      <c r="AA679">
        <v>2025</v>
      </c>
      <c r="AB679" s="45">
        <v>90950</v>
      </c>
      <c r="AC679" s="45">
        <v>90950</v>
      </c>
      <c r="AI679" s="10"/>
      <c r="AK679" s="10"/>
    </row>
    <row r="680" spans="1:37">
      <c r="A680" t="s">
        <v>45</v>
      </c>
      <c r="B680" t="s">
        <v>46</v>
      </c>
      <c r="C680" t="s">
        <v>47</v>
      </c>
      <c r="D680" t="s">
        <v>412</v>
      </c>
      <c r="E680" t="s">
        <v>96</v>
      </c>
      <c r="F680" t="s">
        <v>105</v>
      </c>
      <c r="G680" t="s">
        <v>51</v>
      </c>
      <c r="H680" s="20" t="s">
        <v>52</v>
      </c>
      <c r="I680" t="s">
        <v>53</v>
      </c>
      <c r="J680" t="s">
        <v>54</v>
      </c>
      <c r="K680">
        <v>1</v>
      </c>
      <c r="L680" t="s">
        <v>55</v>
      </c>
      <c r="M680" t="s">
        <v>97</v>
      </c>
      <c r="N680" t="s">
        <v>98</v>
      </c>
      <c r="O680" s="21" t="s">
        <v>99</v>
      </c>
      <c r="P680" s="21" t="s">
        <v>100</v>
      </c>
      <c r="Q680" s="20" t="s">
        <v>101</v>
      </c>
      <c r="R680" s="21" t="s">
        <v>102</v>
      </c>
      <c r="S680" s="35">
        <v>1</v>
      </c>
      <c r="T680" s="22">
        <v>0</v>
      </c>
      <c r="U680" s="20" t="s">
        <v>103</v>
      </c>
      <c r="V680" s="20">
        <v>45894</v>
      </c>
      <c r="W680" s="21">
        <v>8</v>
      </c>
      <c r="X680" s="20">
        <v>45901</v>
      </c>
      <c r="Z680" s="48">
        <v>9</v>
      </c>
      <c r="AA680">
        <v>2025</v>
      </c>
      <c r="AB680" s="45">
        <v>0</v>
      </c>
      <c r="AC680" s="45">
        <v>0</v>
      </c>
      <c r="AI680" s="10"/>
      <c r="AK680" s="10"/>
    </row>
    <row r="681" spans="1:37">
      <c r="A681" t="s">
        <v>45</v>
      </c>
      <c r="B681" t="s">
        <v>46</v>
      </c>
      <c r="C681" t="s">
        <v>47</v>
      </c>
      <c r="D681" t="s">
        <v>423</v>
      </c>
      <c r="E681" t="s">
        <v>76</v>
      </c>
      <c r="F681" t="s">
        <v>77</v>
      </c>
      <c r="G681" t="s">
        <v>78</v>
      </c>
      <c r="H681" s="20" t="s">
        <v>52</v>
      </c>
      <c r="I681" t="s">
        <v>53</v>
      </c>
      <c r="J681" t="s">
        <v>117</v>
      </c>
      <c r="K681">
        <v>1</v>
      </c>
      <c r="L681" t="s">
        <v>81</v>
      </c>
      <c r="M681" t="s">
        <v>56</v>
      </c>
      <c r="N681" t="s">
        <v>57</v>
      </c>
      <c r="O681" s="21" t="s">
        <v>82</v>
      </c>
      <c r="P681" s="21" t="s">
        <v>59</v>
      </c>
      <c r="Q681" s="20" t="s">
        <v>255</v>
      </c>
      <c r="R681" s="21" t="s">
        <v>256</v>
      </c>
      <c r="S681" s="35">
        <v>4</v>
      </c>
      <c r="T681" s="22">
        <v>4</v>
      </c>
      <c r="U681" s="20" t="s">
        <v>85</v>
      </c>
      <c r="V681" s="20">
        <v>45891</v>
      </c>
      <c r="W681" s="21">
        <v>8</v>
      </c>
      <c r="X681" s="20">
        <v>45894</v>
      </c>
      <c r="Y681" s="20">
        <v>45903</v>
      </c>
      <c r="Z681" s="48">
        <v>9</v>
      </c>
      <c r="AA681">
        <v>2025</v>
      </c>
      <c r="AB681" s="45">
        <v>51932</v>
      </c>
      <c r="AC681" s="45">
        <v>51932</v>
      </c>
      <c r="AI681" s="10"/>
      <c r="AK681" s="10"/>
    </row>
    <row r="682" spans="1:37">
      <c r="A682" t="s">
        <v>45</v>
      </c>
      <c r="B682" t="s">
        <v>46</v>
      </c>
      <c r="C682" t="s">
        <v>47</v>
      </c>
      <c r="D682" t="s">
        <v>424</v>
      </c>
      <c r="E682" t="s">
        <v>76</v>
      </c>
      <c r="F682" t="s">
        <v>77</v>
      </c>
      <c r="G682" t="s">
        <v>78</v>
      </c>
      <c r="H682" s="20" t="s">
        <v>52</v>
      </c>
      <c r="I682" t="s">
        <v>53</v>
      </c>
      <c r="J682" t="s">
        <v>117</v>
      </c>
      <c r="K682">
        <v>1</v>
      </c>
      <c r="L682" t="s">
        <v>81</v>
      </c>
      <c r="M682" t="s">
        <v>56</v>
      </c>
      <c r="N682" t="s">
        <v>57</v>
      </c>
      <c r="O682" s="21" t="s">
        <v>82</v>
      </c>
      <c r="P682" s="21" t="s">
        <v>59</v>
      </c>
      <c r="Q682" s="20" t="s">
        <v>118</v>
      </c>
      <c r="R682" s="21" t="s">
        <v>119</v>
      </c>
      <c r="S682" s="35">
        <v>6</v>
      </c>
      <c r="T682" s="22">
        <v>6</v>
      </c>
      <c r="U682" s="20" t="s">
        <v>85</v>
      </c>
      <c r="V682" s="20">
        <v>45894</v>
      </c>
      <c r="W682" s="21">
        <v>8</v>
      </c>
      <c r="X682" s="20">
        <v>45895</v>
      </c>
      <c r="Y682" s="20">
        <v>45901</v>
      </c>
      <c r="Z682" s="48">
        <v>9</v>
      </c>
      <c r="AA682">
        <v>2025</v>
      </c>
      <c r="AB682" s="45">
        <v>545700</v>
      </c>
      <c r="AC682" s="45">
        <v>545700</v>
      </c>
      <c r="AI682" s="10"/>
      <c r="AK682" s="10"/>
    </row>
    <row r="683" spans="1:37">
      <c r="A683" t="s">
        <v>45</v>
      </c>
      <c r="B683" t="s">
        <v>46</v>
      </c>
      <c r="C683" t="s">
        <v>47</v>
      </c>
      <c r="D683" t="s">
        <v>424</v>
      </c>
      <c r="E683" t="s">
        <v>76</v>
      </c>
      <c r="F683" t="s">
        <v>111</v>
      </c>
      <c r="G683" t="s">
        <v>78</v>
      </c>
      <c r="H683" s="20" t="s">
        <v>52</v>
      </c>
      <c r="I683" t="s">
        <v>53</v>
      </c>
      <c r="J683" t="s">
        <v>117</v>
      </c>
      <c r="K683">
        <v>1</v>
      </c>
      <c r="L683" t="s">
        <v>81</v>
      </c>
      <c r="M683" t="s">
        <v>56</v>
      </c>
      <c r="N683" t="s">
        <v>57</v>
      </c>
      <c r="O683" s="21" t="s">
        <v>82</v>
      </c>
      <c r="P683" s="21" t="s">
        <v>59</v>
      </c>
      <c r="Q683" s="20" t="s">
        <v>255</v>
      </c>
      <c r="R683" s="21" t="s">
        <v>256</v>
      </c>
      <c r="S683" s="35">
        <v>8</v>
      </c>
      <c r="T683" s="22">
        <v>8</v>
      </c>
      <c r="U683" s="20" t="s">
        <v>85</v>
      </c>
      <c r="V683" s="20">
        <v>45894</v>
      </c>
      <c r="W683" s="21">
        <v>8</v>
      </c>
      <c r="X683" s="20">
        <v>45895</v>
      </c>
      <c r="Y683" s="20">
        <v>45901</v>
      </c>
      <c r="Z683" s="48">
        <v>9</v>
      </c>
      <c r="AA683">
        <v>2025</v>
      </c>
      <c r="AB683" s="45">
        <v>103864</v>
      </c>
      <c r="AC683" s="45">
        <v>103864</v>
      </c>
      <c r="AI683" s="10"/>
      <c r="AK683" s="10"/>
    </row>
    <row r="684" spans="1:37">
      <c r="A684" t="s">
        <v>45</v>
      </c>
      <c r="B684" t="s">
        <v>46</v>
      </c>
      <c r="C684" t="s">
        <v>47</v>
      </c>
      <c r="D684" t="s">
        <v>425</v>
      </c>
      <c r="E684" t="s">
        <v>76</v>
      </c>
      <c r="F684" t="s">
        <v>77</v>
      </c>
      <c r="G684" t="s">
        <v>78</v>
      </c>
      <c r="H684" s="20" t="s">
        <v>52</v>
      </c>
      <c r="I684" t="s">
        <v>53</v>
      </c>
      <c r="J684" t="s">
        <v>135</v>
      </c>
      <c r="K684">
        <v>1</v>
      </c>
      <c r="L684" t="s">
        <v>81</v>
      </c>
      <c r="M684" t="s">
        <v>56</v>
      </c>
      <c r="N684" t="s">
        <v>57</v>
      </c>
      <c r="O684" s="21" t="s">
        <v>82</v>
      </c>
      <c r="P684" s="21" t="s">
        <v>59</v>
      </c>
      <c r="Q684" s="20" t="s">
        <v>426</v>
      </c>
      <c r="R684" s="21" t="s">
        <v>427</v>
      </c>
      <c r="S684" s="35">
        <v>170</v>
      </c>
      <c r="T684" s="22">
        <v>170</v>
      </c>
      <c r="U684" s="20" t="s">
        <v>85</v>
      </c>
      <c r="V684" s="20">
        <v>45897</v>
      </c>
      <c r="W684" s="21">
        <v>8</v>
      </c>
      <c r="X684" s="20">
        <v>45898</v>
      </c>
      <c r="Y684" s="20">
        <v>45912</v>
      </c>
      <c r="Z684" s="48">
        <v>9</v>
      </c>
      <c r="AA684">
        <v>2025</v>
      </c>
      <c r="AB684" s="45">
        <v>204680</v>
      </c>
      <c r="AC684" s="45">
        <v>204680</v>
      </c>
      <c r="AI684" s="10"/>
      <c r="AK684" s="10"/>
    </row>
    <row r="685" spans="1:37">
      <c r="A685" t="s">
        <v>45</v>
      </c>
      <c r="B685" t="s">
        <v>46</v>
      </c>
      <c r="C685" t="s">
        <v>47</v>
      </c>
      <c r="D685" t="s">
        <v>428</v>
      </c>
      <c r="E685" t="s">
        <v>76</v>
      </c>
      <c r="F685" t="s">
        <v>77</v>
      </c>
      <c r="G685" t="s">
        <v>78</v>
      </c>
      <c r="H685" s="20" t="s">
        <v>52</v>
      </c>
      <c r="I685" t="s">
        <v>53</v>
      </c>
      <c r="J685" t="s">
        <v>117</v>
      </c>
      <c r="K685">
        <v>1</v>
      </c>
      <c r="L685" t="s">
        <v>81</v>
      </c>
      <c r="M685" t="s">
        <v>106</v>
      </c>
      <c r="N685" t="s">
        <v>226</v>
      </c>
      <c r="O685" s="21" t="s">
        <v>82</v>
      </c>
      <c r="P685" s="21" t="s">
        <v>227</v>
      </c>
      <c r="Q685" s="20" t="s">
        <v>429</v>
      </c>
      <c r="R685" s="21" t="s">
        <v>430</v>
      </c>
      <c r="S685" s="35">
        <v>1</v>
      </c>
      <c r="T685" s="22">
        <v>1</v>
      </c>
      <c r="U685" s="20" t="s">
        <v>85</v>
      </c>
      <c r="V685" s="20">
        <v>45888</v>
      </c>
      <c r="W685" s="21">
        <v>8</v>
      </c>
      <c r="X685" s="20">
        <v>45980</v>
      </c>
      <c r="Y685" s="20">
        <v>45908</v>
      </c>
      <c r="Z685" s="48">
        <v>9</v>
      </c>
      <c r="AA685">
        <v>2025</v>
      </c>
      <c r="AB685" s="45">
        <v>95400</v>
      </c>
      <c r="AC685" s="45">
        <v>95400</v>
      </c>
      <c r="AI685" s="10"/>
      <c r="AK685" s="10"/>
    </row>
    <row r="686" spans="1:37">
      <c r="A686" t="s">
        <v>45</v>
      </c>
      <c r="B686" t="s">
        <v>46</v>
      </c>
      <c r="C686" t="s">
        <v>47</v>
      </c>
      <c r="D686" t="s">
        <v>428</v>
      </c>
      <c r="E686" t="s">
        <v>76</v>
      </c>
      <c r="F686" t="s">
        <v>111</v>
      </c>
      <c r="G686" t="s">
        <v>78</v>
      </c>
      <c r="H686" s="20" t="s">
        <v>52</v>
      </c>
      <c r="I686" t="s">
        <v>53</v>
      </c>
      <c r="J686" t="s">
        <v>117</v>
      </c>
      <c r="K686">
        <v>1</v>
      </c>
      <c r="L686" t="s">
        <v>81</v>
      </c>
      <c r="M686" t="s">
        <v>106</v>
      </c>
      <c r="N686" t="s">
        <v>226</v>
      </c>
      <c r="O686" s="21" t="s">
        <v>82</v>
      </c>
      <c r="P686" s="21" t="s">
        <v>227</v>
      </c>
      <c r="Q686" s="20" t="s">
        <v>431</v>
      </c>
      <c r="R686" s="21" t="s">
        <v>432</v>
      </c>
      <c r="S686" s="35">
        <v>1</v>
      </c>
      <c r="T686" s="22">
        <v>1</v>
      </c>
      <c r="U686" s="20" t="s">
        <v>85</v>
      </c>
      <c r="V686" s="20">
        <v>45888</v>
      </c>
      <c r="W686" s="21">
        <v>8</v>
      </c>
      <c r="X686" s="20">
        <v>45980</v>
      </c>
      <c r="Y686" s="20">
        <v>45908</v>
      </c>
      <c r="Z686" s="48">
        <v>9</v>
      </c>
      <c r="AA686">
        <v>2025</v>
      </c>
      <c r="AB686" s="45">
        <v>89400</v>
      </c>
      <c r="AC686" s="45">
        <v>89400</v>
      </c>
      <c r="AI686" s="10"/>
      <c r="AK686" s="10"/>
    </row>
    <row r="687" spans="1:37">
      <c r="A687" t="s">
        <v>45</v>
      </c>
      <c r="B687" t="s">
        <v>46</v>
      </c>
      <c r="C687" t="s">
        <v>47</v>
      </c>
      <c r="D687" t="s">
        <v>428</v>
      </c>
      <c r="E687" t="s">
        <v>76</v>
      </c>
      <c r="F687" t="s">
        <v>86</v>
      </c>
      <c r="G687" t="s">
        <v>78</v>
      </c>
      <c r="H687" s="20" t="s">
        <v>52</v>
      </c>
      <c r="I687" t="s">
        <v>53</v>
      </c>
      <c r="J687" t="s">
        <v>117</v>
      </c>
      <c r="K687">
        <v>1</v>
      </c>
      <c r="L687" t="s">
        <v>81</v>
      </c>
      <c r="M687" t="s">
        <v>106</v>
      </c>
      <c r="N687" t="s">
        <v>226</v>
      </c>
      <c r="O687" s="21" t="s">
        <v>82</v>
      </c>
      <c r="P687" s="21" t="s">
        <v>227</v>
      </c>
      <c r="Q687" s="20" t="s">
        <v>433</v>
      </c>
      <c r="R687" s="21" t="s">
        <v>434</v>
      </c>
      <c r="S687" s="35">
        <v>1</v>
      </c>
      <c r="T687" s="22">
        <v>1</v>
      </c>
      <c r="U687" s="20" t="s">
        <v>85</v>
      </c>
      <c r="V687" s="20">
        <v>45888</v>
      </c>
      <c r="W687" s="21">
        <v>8</v>
      </c>
      <c r="X687" s="20">
        <v>45980</v>
      </c>
      <c r="Y687" s="20">
        <v>45908</v>
      </c>
      <c r="Z687" s="48">
        <v>9</v>
      </c>
      <c r="AA687">
        <v>2025</v>
      </c>
      <c r="AB687" s="45">
        <v>162000</v>
      </c>
      <c r="AC687" s="45">
        <v>162000</v>
      </c>
      <c r="AI687" s="10"/>
      <c r="AK687" s="10"/>
    </row>
    <row r="688" spans="1:37">
      <c r="A688" t="s">
        <v>45</v>
      </c>
      <c r="B688" t="s">
        <v>46</v>
      </c>
      <c r="C688" t="s">
        <v>47</v>
      </c>
      <c r="D688" t="s">
        <v>412</v>
      </c>
      <c r="E688" t="s">
        <v>96</v>
      </c>
      <c r="F688" t="s">
        <v>104</v>
      </c>
      <c r="G688" t="s">
        <v>51</v>
      </c>
      <c r="H688" s="20" t="s">
        <v>52</v>
      </c>
      <c r="I688" t="s">
        <v>53</v>
      </c>
      <c r="J688" t="s">
        <v>54</v>
      </c>
      <c r="K688">
        <v>1</v>
      </c>
      <c r="L688" t="s">
        <v>55</v>
      </c>
      <c r="M688" t="s">
        <v>97</v>
      </c>
      <c r="N688" t="s">
        <v>98</v>
      </c>
      <c r="O688" s="21" t="s">
        <v>99</v>
      </c>
      <c r="P688" s="21" t="s">
        <v>100</v>
      </c>
      <c r="Q688" s="20" t="s">
        <v>101</v>
      </c>
      <c r="R688" s="21" t="s">
        <v>102</v>
      </c>
      <c r="S688" s="35">
        <v>1</v>
      </c>
      <c r="T688" s="22">
        <v>0</v>
      </c>
      <c r="U688" s="20" t="s">
        <v>103</v>
      </c>
      <c r="V688" s="20">
        <v>45894</v>
      </c>
      <c r="W688" s="21">
        <v>8</v>
      </c>
      <c r="X688" s="20">
        <v>45901</v>
      </c>
      <c r="Z688" s="48">
        <v>9</v>
      </c>
      <c r="AA688">
        <v>2025</v>
      </c>
      <c r="AB688" s="45">
        <v>0</v>
      </c>
      <c r="AC688" s="45">
        <v>0</v>
      </c>
      <c r="AI688" s="10"/>
      <c r="AK688" s="10"/>
    </row>
    <row r="689" spans="1:37">
      <c r="A689" t="s">
        <v>45</v>
      </c>
      <c r="B689" t="s">
        <v>46</v>
      </c>
      <c r="C689" t="s">
        <v>47</v>
      </c>
      <c r="D689" t="s">
        <v>403</v>
      </c>
      <c r="E689" t="s">
        <v>76</v>
      </c>
      <c r="F689" t="s">
        <v>111</v>
      </c>
      <c r="G689" t="s">
        <v>78</v>
      </c>
      <c r="H689" s="20" t="s">
        <v>52</v>
      </c>
      <c r="I689" t="s">
        <v>53</v>
      </c>
      <c r="J689" t="s">
        <v>135</v>
      </c>
      <c r="K689">
        <v>1</v>
      </c>
      <c r="L689" t="s">
        <v>81</v>
      </c>
      <c r="M689" t="s">
        <v>310</v>
      </c>
      <c r="N689" t="s">
        <v>311</v>
      </c>
      <c r="O689" s="21" t="s">
        <v>351</v>
      </c>
      <c r="P689" s="21" t="s">
        <v>352</v>
      </c>
      <c r="Q689" s="20" t="s">
        <v>355</v>
      </c>
      <c r="R689" s="21" t="s">
        <v>356</v>
      </c>
      <c r="S689" s="35">
        <v>110</v>
      </c>
      <c r="T689" s="22">
        <v>110</v>
      </c>
      <c r="U689" s="20" t="s">
        <v>85</v>
      </c>
      <c r="V689" s="20">
        <v>45875</v>
      </c>
      <c r="W689" s="21">
        <v>8</v>
      </c>
      <c r="X689" s="20">
        <v>45876</v>
      </c>
      <c r="Y689" s="20">
        <v>45930</v>
      </c>
      <c r="Z689" s="48">
        <v>9</v>
      </c>
      <c r="AA689">
        <v>2025</v>
      </c>
      <c r="AB689" s="45">
        <v>56100</v>
      </c>
      <c r="AC689" s="45">
        <v>56100</v>
      </c>
      <c r="AI689" s="10"/>
      <c r="AK689" s="10"/>
    </row>
    <row r="690" spans="1:37">
      <c r="A690" t="s">
        <v>45</v>
      </c>
      <c r="B690" t="s">
        <v>46</v>
      </c>
      <c r="C690" t="s">
        <v>47</v>
      </c>
      <c r="D690" t="s">
        <v>403</v>
      </c>
      <c r="E690" t="s">
        <v>76</v>
      </c>
      <c r="F690" t="s">
        <v>86</v>
      </c>
      <c r="G690" t="s">
        <v>78</v>
      </c>
      <c r="H690" s="20" t="s">
        <v>52</v>
      </c>
      <c r="I690" t="s">
        <v>53</v>
      </c>
      <c r="J690" t="s">
        <v>135</v>
      </c>
      <c r="K690">
        <v>1</v>
      </c>
      <c r="L690" t="s">
        <v>81</v>
      </c>
      <c r="M690" t="s">
        <v>310</v>
      </c>
      <c r="N690" t="s">
        <v>311</v>
      </c>
      <c r="O690" s="21" t="s">
        <v>351</v>
      </c>
      <c r="P690" s="21" t="s">
        <v>352</v>
      </c>
      <c r="Q690" s="20" t="s">
        <v>435</v>
      </c>
      <c r="R690" s="21" t="s">
        <v>436</v>
      </c>
      <c r="S690" s="35">
        <v>150</v>
      </c>
      <c r="T690" s="22">
        <v>150</v>
      </c>
      <c r="U690" s="20" t="s">
        <v>85</v>
      </c>
      <c r="V690" s="20">
        <v>45875</v>
      </c>
      <c r="W690" s="21">
        <v>8</v>
      </c>
      <c r="X690" s="20">
        <v>45876</v>
      </c>
      <c r="Y690" s="20">
        <v>45930</v>
      </c>
      <c r="Z690" s="48">
        <v>9</v>
      </c>
      <c r="AA690">
        <v>2025</v>
      </c>
      <c r="AB690" s="45">
        <v>56700</v>
      </c>
      <c r="AC690" s="45">
        <v>56700</v>
      </c>
      <c r="AI690" s="10"/>
      <c r="AK690" s="10"/>
    </row>
    <row r="691" spans="1:37">
      <c r="A691" t="s">
        <v>45</v>
      </c>
      <c r="B691" t="s">
        <v>46</v>
      </c>
      <c r="C691" t="s">
        <v>47</v>
      </c>
      <c r="D691" t="s">
        <v>437</v>
      </c>
      <c r="E691" t="s">
        <v>49</v>
      </c>
      <c r="F691" t="s">
        <v>92</v>
      </c>
      <c r="G691" t="s">
        <v>51</v>
      </c>
      <c r="H691" s="20" t="s">
        <v>52</v>
      </c>
      <c r="I691" t="s">
        <v>53</v>
      </c>
      <c r="J691" t="s">
        <v>54</v>
      </c>
      <c r="K691">
        <v>1</v>
      </c>
      <c r="L691" t="s">
        <v>55</v>
      </c>
      <c r="M691" t="s">
        <v>56</v>
      </c>
      <c r="N691" t="s">
        <v>57</v>
      </c>
      <c r="O691" s="21" t="s">
        <v>58</v>
      </c>
      <c r="P691" s="21" t="s">
        <v>59</v>
      </c>
      <c r="Q691" s="20" t="s">
        <v>64</v>
      </c>
      <c r="R691" s="21" t="s">
        <v>386</v>
      </c>
      <c r="S691" s="35">
        <v>1</v>
      </c>
      <c r="T691" s="22">
        <v>1</v>
      </c>
      <c r="U691" s="20" t="s">
        <v>62</v>
      </c>
      <c r="V691" s="20">
        <v>45923</v>
      </c>
      <c r="W691" s="21">
        <v>9</v>
      </c>
      <c r="X691" s="20">
        <v>45930</v>
      </c>
      <c r="Y691" s="20">
        <v>45925</v>
      </c>
      <c r="Z691" s="48">
        <v>9</v>
      </c>
      <c r="AA691">
        <v>2025</v>
      </c>
      <c r="AB691" s="45">
        <v>61296</v>
      </c>
      <c r="AC691" s="45">
        <v>61296</v>
      </c>
      <c r="AI691" s="10"/>
      <c r="AK691" s="10"/>
    </row>
    <row r="692" spans="1:37">
      <c r="A692" t="s">
        <v>45</v>
      </c>
      <c r="B692" t="s">
        <v>46</v>
      </c>
      <c r="C692" t="s">
        <v>47</v>
      </c>
      <c r="D692" t="s">
        <v>437</v>
      </c>
      <c r="E692" t="s">
        <v>49</v>
      </c>
      <c r="F692" t="s">
        <v>50</v>
      </c>
      <c r="G692" t="s">
        <v>51</v>
      </c>
      <c r="H692" s="20" t="s">
        <v>52</v>
      </c>
      <c r="I692" t="s">
        <v>53</v>
      </c>
      <c r="J692" t="s">
        <v>54</v>
      </c>
      <c r="K692">
        <v>1</v>
      </c>
      <c r="L692" t="s">
        <v>55</v>
      </c>
      <c r="M692" t="s">
        <v>56</v>
      </c>
      <c r="N692" t="s">
        <v>57</v>
      </c>
      <c r="O692" s="21" t="s">
        <v>58</v>
      </c>
      <c r="P692" s="21" t="s">
        <v>59</v>
      </c>
      <c r="Q692" s="20" t="s">
        <v>67</v>
      </c>
      <c r="R692" s="21" t="s">
        <v>387</v>
      </c>
      <c r="S692" s="35">
        <v>2</v>
      </c>
      <c r="T692" s="22">
        <v>2</v>
      </c>
      <c r="U692" s="20" t="s">
        <v>62</v>
      </c>
      <c r="V692" s="20">
        <v>45923</v>
      </c>
      <c r="W692" s="21">
        <v>9</v>
      </c>
      <c r="X692" s="20">
        <v>45930</v>
      </c>
      <c r="Y692" s="20">
        <v>45925</v>
      </c>
      <c r="Z692" s="48">
        <v>9</v>
      </c>
      <c r="AA692">
        <v>2025</v>
      </c>
      <c r="AB692" s="45">
        <v>166257</v>
      </c>
      <c r="AC692" s="45">
        <v>166257</v>
      </c>
      <c r="AI692" s="10"/>
      <c r="AK692" s="10"/>
    </row>
    <row r="693" spans="1:37">
      <c r="A693" t="s">
        <v>45</v>
      </c>
      <c r="B693" t="s">
        <v>46</v>
      </c>
      <c r="C693" t="s">
        <v>47</v>
      </c>
      <c r="D693" t="s">
        <v>437</v>
      </c>
      <c r="E693" t="s">
        <v>49</v>
      </c>
      <c r="F693" t="s">
        <v>63</v>
      </c>
      <c r="G693" t="s">
        <v>51</v>
      </c>
      <c r="H693" s="20" t="s">
        <v>52</v>
      </c>
      <c r="I693" t="s">
        <v>53</v>
      </c>
      <c r="J693" t="s">
        <v>54</v>
      </c>
      <c r="K693">
        <v>1</v>
      </c>
      <c r="L693" t="s">
        <v>55</v>
      </c>
      <c r="M693" t="s">
        <v>56</v>
      </c>
      <c r="N693" t="s">
        <v>57</v>
      </c>
      <c r="O693" s="21" t="s">
        <v>58</v>
      </c>
      <c r="P693" s="21" t="s">
        <v>59</v>
      </c>
      <c r="Q693" s="20" t="s">
        <v>70</v>
      </c>
      <c r="R693" s="21" t="s">
        <v>71</v>
      </c>
      <c r="S693" s="35">
        <v>1</v>
      </c>
      <c r="T693" s="22">
        <v>1</v>
      </c>
      <c r="U693" s="20" t="s">
        <v>62</v>
      </c>
      <c r="V693" s="20">
        <v>45923</v>
      </c>
      <c r="W693" s="21">
        <v>9</v>
      </c>
      <c r="X693" s="20">
        <v>45930</v>
      </c>
      <c r="Y693" s="20">
        <v>45925</v>
      </c>
      <c r="Z693" s="48">
        <v>9</v>
      </c>
      <c r="AA693">
        <v>2025</v>
      </c>
      <c r="AB693" s="45">
        <v>144936</v>
      </c>
      <c r="AC693" s="45">
        <v>144936</v>
      </c>
      <c r="AI693" s="10"/>
      <c r="AK693" s="10"/>
    </row>
    <row r="694" spans="1:37">
      <c r="A694" t="s">
        <v>45</v>
      </c>
      <c r="B694" t="s">
        <v>46</v>
      </c>
      <c r="C694" t="s">
        <v>47</v>
      </c>
      <c r="D694" t="s">
        <v>437</v>
      </c>
      <c r="E694" t="s">
        <v>49</v>
      </c>
      <c r="F694" t="s">
        <v>66</v>
      </c>
      <c r="G694" t="s">
        <v>51</v>
      </c>
      <c r="H694" s="20" t="s">
        <v>52</v>
      </c>
      <c r="I694" t="s">
        <v>53</v>
      </c>
      <c r="J694" t="s">
        <v>54</v>
      </c>
      <c r="K694">
        <v>1</v>
      </c>
      <c r="L694" t="s">
        <v>55</v>
      </c>
      <c r="M694" t="s">
        <v>56</v>
      </c>
      <c r="N694" t="s">
        <v>57</v>
      </c>
      <c r="O694" s="21" t="s">
        <v>58</v>
      </c>
      <c r="P694" s="21" t="s">
        <v>59</v>
      </c>
      <c r="Q694" s="20" t="s">
        <v>73</v>
      </c>
      <c r="R694" s="21" t="s">
        <v>74</v>
      </c>
      <c r="S694" s="35">
        <v>2</v>
      </c>
      <c r="T694" s="22">
        <v>2</v>
      </c>
      <c r="U694" s="20" t="s">
        <v>62</v>
      </c>
      <c r="V694" s="20">
        <v>45923</v>
      </c>
      <c r="W694" s="21">
        <v>9</v>
      </c>
      <c r="X694" s="20">
        <v>45930</v>
      </c>
      <c r="Y694" s="20">
        <v>45925</v>
      </c>
      <c r="Z694" s="48">
        <v>9</v>
      </c>
      <c r="AA694">
        <v>2025</v>
      </c>
      <c r="AB694" s="45">
        <v>283150</v>
      </c>
      <c r="AC694" s="45">
        <v>283150</v>
      </c>
      <c r="AI694" s="10"/>
      <c r="AK694" s="10"/>
    </row>
    <row r="695" spans="1:37">
      <c r="A695" t="s">
        <v>45</v>
      </c>
      <c r="B695" t="s">
        <v>46</v>
      </c>
      <c r="C695" t="s">
        <v>47</v>
      </c>
      <c r="D695" t="s">
        <v>438</v>
      </c>
      <c r="E695" t="s">
        <v>96</v>
      </c>
      <c r="F695" t="s">
        <v>77</v>
      </c>
      <c r="G695" t="s">
        <v>51</v>
      </c>
      <c r="H695" s="20" t="s">
        <v>52</v>
      </c>
      <c r="I695" t="s">
        <v>53</v>
      </c>
      <c r="J695" t="s">
        <v>54</v>
      </c>
      <c r="K695">
        <v>1</v>
      </c>
      <c r="L695" t="s">
        <v>55</v>
      </c>
      <c r="M695" t="s">
        <v>97</v>
      </c>
      <c r="N695" t="s">
        <v>98</v>
      </c>
      <c r="O695" s="21" t="s">
        <v>99</v>
      </c>
      <c r="P695" s="21" t="s">
        <v>100</v>
      </c>
      <c r="Q695" s="20" t="s">
        <v>101</v>
      </c>
      <c r="R695" s="21" t="s">
        <v>102</v>
      </c>
      <c r="S695" s="35">
        <v>3</v>
      </c>
      <c r="T695" s="22">
        <v>3</v>
      </c>
      <c r="U695" s="20" t="s">
        <v>103</v>
      </c>
      <c r="V695" s="20">
        <v>45922</v>
      </c>
      <c r="W695" s="21">
        <v>9</v>
      </c>
      <c r="X695" s="20">
        <v>45929</v>
      </c>
      <c r="Y695" s="20">
        <v>45925</v>
      </c>
      <c r="Z695" s="48">
        <v>9</v>
      </c>
      <c r="AA695">
        <v>2025</v>
      </c>
      <c r="AB695" s="45">
        <v>972000</v>
      </c>
      <c r="AC695" s="45">
        <v>972000</v>
      </c>
      <c r="AI695" s="10"/>
      <c r="AK695" s="10"/>
    </row>
    <row r="696" spans="1:37">
      <c r="A696" t="s">
        <v>45</v>
      </c>
      <c r="B696" t="s">
        <v>46</v>
      </c>
      <c r="C696" t="s">
        <v>47</v>
      </c>
      <c r="D696" t="s">
        <v>438</v>
      </c>
      <c r="E696" t="s">
        <v>96</v>
      </c>
      <c r="F696" t="s">
        <v>104</v>
      </c>
      <c r="G696" t="s">
        <v>51</v>
      </c>
      <c r="H696" s="20" t="s">
        <v>52</v>
      </c>
      <c r="I696" t="s">
        <v>53</v>
      </c>
      <c r="J696" t="s">
        <v>54</v>
      </c>
      <c r="K696">
        <v>1</v>
      </c>
      <c r="L696" t="s">
        <v>55</v>
      </c>
      <c r="M696" t="s">
        <v>97</v>
      </c>
      <c r="N696" t="s">
        <v>98</v>
      </c>
      <c r="O696" s="21" t="s">
        <v>99</v>
      </c>
      <c r="P696" s="21" t="s">
        <v>100</v>
      </c>
      <c r="Q696" s="20" t="s">
        <v>101</v>
      </c>
      <c r="R696" s="21" t="s">
        <v>102</v>
      </c>
      <c r="S696" s="35">
        <v>1</v>
      </c>
      <c r="T696" s="22">
        <v>0</v>
      </c>
      <c r="U696" s="20" t="s">
        <v>103</v>
      </c>
      <c r="V696" s="20">
        <v>45922</v>
      </c>
      <c r="W696" s="21">
        <v>9</v>
      </c>
      <c r="X696" s="20">
        <v>45929</v>
      </c>
      <c r="Z696" s="48">
        <v>9</v>
      </c>
      <c r="AA696">
        <v>2025</v>
      </c>
      <c r="AB696" s="45">
        <v>0</v>
      </c>
      <c r="AC696" s="45">
        <v>0</v>
      </c>
      <c r="AI696" s="10"/>
      <c r="AK696" s="10"/>
    </row>
    <row r="697" spans="1:37">
      <c r="A697" t="s">
        <v>45</v>
      </c>
      <c r="B697" t="s">
        <v>46</v>
      </c>
      <c r="C697" t="s">
        <v>47</v>
      </c>
      <c r="D697" t="s">
        <v>438</v>
      </c>
      <c r="E697" t="s">
        <v>96</v>
      </c>
      <c r="F697" t="s">
        <v>105</v>
      </c>
      <c r="G697" t="s">
        <v>51</v>
      </c>
      <c r="H697" s="20" t="s">
        <v>52</v>
      </c>
      <c r="I697" t="s">
        <v>53</v>
      </c>
      <c r="J697" t="s">
        <v>54</v>
      </c>
      <c r="K697">
        <v>1</v>
      </c>
      <c r="L697" t="s">
        <v>55</v>
      </c>
      <c r="M697" t="s">
        <v>97</v>
      </c>
      <c r="N697" t="s">
        <v>98</v>
      </c>
      <c r="O697" s="21" t="s">
        <v>99</v>
      </c>
      <c r="P697" s="21" t="s">
        <v>100</v>
      </c>
      <c r="Q697" s="20" t="s">
        <v>101</v>
      </c>
      <c r="R697" s="21" t="s">
        <v>102</v>
      </c>
      <c r="S697" s="35">
        <v>1</v>
      </c>
      <c r="T697" s="22">
        <v>0</v>
      </c>
      <c r="U697" s="20" t="s">
        <v>103</v>
      </c>
      <c r="V697" s="20">
        <v>45922</v>
      </c>
      <c r="W697" s="21">
        <v>9</v>
      </c>
      <c r="X697" s="20">
        <v>45929</v>
      </c>
      <c r="Z697" s="48">
        <v>9</v>
      </c>
      <c r="AA697">
        <v>2025</v>
      </c>
      <c r="AB697" s="45">
        <v>0</v>
      </c>
      <c r="AC697" s="45">
        <v>0</v>
      </c>
      <c r="AI697" s="10"/>
      <c r="AK697" s="10"/>
    </row>
    <row r="698" spans="1:37">
      <c r="A698" t="s">
        <v>45</v>
      </c>
      <c r="B698" t="s">
        <v>46</v>
      </c>
      <c r="C698" t="s">
        <v>47</v>
      </c>
      <c r="D698" t="s">
        <v>438</v>
      </c>
      <c r="E698" t="s">
        <v>96</v>
      </c>
      <c r="F698" t="s">
        <v>106</v>
      </c>
      <c r="G698" t="s">
        <v>51</v>
      </c>
      <c r="H698" s="20" t="s">
        <v>52</v>
      </c>
      <c r="I698" t="s">
        <v>53</v>
      </c>
      <c r="J698" t="s">
        <v>54</v>
      </c>
      <c r="K698">
        <v>1</v>
      </c>
      <c r="L698" t="s">
        <v>55</v>
      </c>
      <c r="M698" t="s">
        <v>97</v>
      </c>
      <c r="N698" t="s">
        <v>98</v>
      </c>
      <c r="O698" s="21" t="s">
        <v>99</v>
      </c>
      <c r="P698" s="21" t="s">
        <v>100</v>
      </c>
      <c r="Q698" s="20" t="s">
        <v>101</v>
      </c>
      <c r="R698" s="21" t="s">
        <v>102</v>
      </c>
      <c r="S698" s="35">
        <v>1</v>
      </c>
      <c r="T698" s="22">
        <v>0</v>
      </c>
      <c r="U698" s="20" t="s">
        <v>103</v>
      </c>
      <c r="V698" s="20">
        <v>45922</v>
      </c>
      <c r="W698" s="21">
        <v>9</v>
      </c>
      <c r="X698" s="20">
        <v>45929</v>
      </c>
      <c r="Z698" s="48">
        <v>9</v>
      </c>
      <c r="AA698">
        <v>2025</v>
      </c>
      <c r="AB698" s="45">
        <v>0</v>
      </c>
      <c r="AC698" s="45">
        <v>0</v>
      </c>
      <c r="AI698" s="10"/>
      <c r="AK698" s="10"/>
    </row>
    <row r="699" spans="1:37">
      <c r="A699" t="s">
        <v>45</v>
      </c>
      <c r="B699" t="s">
        <v>46</v>
      </c>
      <c r="C699" t="s">
        <v>47</v>
      </c>
      <c r="D699" t="s">
        <v>439</v>
      </c>
      <c r="E699" t="s">
        <v>76</v>
      </c>
      <c r="F699" t="s">
        <v>77</v>
      </c>
      <c r="G699" t="s">
        <v>78</v>
      </c>
      <c r="H699" s="20" t="s">
        <v>52</v>
      </c>
      <c r="I699" t="s">
        <v>53</v>
      </c>
      <c r="J699" t="s">
        <v>117</v>
      </c>
      <c r="K699">
        <v>1</v>
      </c>
      <c r="L699" t="s">
        <v>81</v>
      </c>
      <c r="M699" t="s">
        <v>56</v>
      </c>
      <c r="N699" t="s">
        <v>57</v>
      </c>
      <c r="O699" s="21" t="s">
        <v>79</v>
      </c>
      <c r="P699" s="21" t="s">
        <v>59</v>
      </c>
      <c r="Q699" s="20" t="s">
        <v>156</v>
      </c>
      <c r="R699" s="21" t="s">
        <v>157</v>
      </c>
      <c r="S699" s="35">
        <v>60</v>
      </c>
      <c r="T699" s="22">
        <v>30</v>
      </c>
      <c r="U699" s="20" t="s">
        <v>85</v>
      </c>
      <c r="V699" s="20">
        <v>45834</v>
      </c>
      <c r="W699" s="21">
        <v>6</v>
      </c>
      <c r="X699" s="20">
        <v>45835</v>
      </c>
      <c r="Y699" s="20">
        <v>45915</v>
      </c>
      <c r="Z699" s="48">
        <v>9</v>
      </c>
      <c r="AA699">
        <v>2025</v>
      </c>
      <c r="AB699" s="45">
        <v>5457000</v>
      </c>
      <c r="AC699" s="45">
        <v>2728500</v>
      </c>
      <c r="AI699" s="10"/>
      <c r="AK699" s="10"/>
    </row>
    <row r="700" spans="1:37">
      <c r="A700" t="s">
        <v>45</v>
      </c>
      <c r="B700" t="s">
        <v>46</v>
      </c>
      <c r="C700" t="s">
        <v>47</v>
      </c>
      <c r="D700" t="s">
        <v>439</v>
      </c>
      <c r="E700" t="s">
        <v>76</v>
      </c>
      <c r="F700" t="s">
        <v>111</v>
      </c>
      <c r="G700" t="s">
        <v>78</v>
      </c>
      <c r="H700" s="20" t="s">
        <v>52</v>
      </c>
      <c r="I700" t="s">
        <v>53</v>
      </c>
      <c r="J700" t="s">
        <v>117</v>
      </c>
      <c r="K700">
        <v>1</v>
      </c>
      <c r="L700" t="s">
        <v>81</v>
      </c>
      <c r="M700" t="s">
        <v>56</v>
      </c>
      <c r="N700" t="s">
        <v>57</v>
      </c>
      <c r="O700" s="21" t="s">
        <v>82</v>
      </c>
      <c r="P700" s="21" t="s">
        <v>59</v>
      </c>
      <c r="Q700" s="20" t="s">
        <v>132</v>
      </c>
      <c r="R700" s="21" t="s">
        <v>133</v>
      </c>
      <c r="S700" s="35">
        <v>100</v>
      </c>
      <c r="T700" s="22">
        <v>50</v>
      </c>
      <c r="U700" s="20" t="s">
        <v>85</v>
      </c>
      <c r="V700" s="20">
        <v>45834</v>
      </c>
      <c r="W700" s="21">
        <v>6</v>
      </c>
      <c r="X700" s="20">
        <v>45835</v>
      </c>
      <c r="Y700" s="20">
        <v>45915</v>
      </c>
      <c r="Z700" s="48">
        <v>9</v>
      </c>
      <c r="AA700">
        <v>2025</v>
      </c>
      <c r="AB700" s="45">
        <v>1298300</v>
      </c>
      <c r="AC700" s="45">
        <v>649150</v>
      </c>
      <c r="AI700" s="10"/>
      <c r="AK700" s="10"/>
    </row>
    <row r="701" spans="1:37">
      <c r="A701" t="s">
        <v>45</v>
      </c>
      <c r="B701" t="s">
        <v>46</v>
      </c>
      <c r="C701" t="s">
        <v>47</v>
      </c>
      <c r="D701" t="s">
        <v>440</v>
      </c>
      <c r="E701" t="s">
        <v>49</v>
      </c>
      <c r="F701" t="s">
        <v>111</v>
      </c>
      <c r="G701" t="s">
        <v>51</v>
      </c>
      <c r="H701" s="20" t="s">
        <v>52</v>
      </c>
      <c r="I701" t="s">
        <v>53</v>
      </c>
      <c r="J701" t="s">
        <v>54</v>
      </c>
      <c r="K701">
        <v>1</v>
      </c>
      <c r="L701" t="s">
        <v>55</v>
      </c>
      <c r="M701" t="s">
        <v>56</v>
      </c>
      <c r="N701" t="s">
        <v>57</v>
      </c>
      <c r="O701" s="21" t="s">
        <v>58</v>
      </c>
      <c r="P701" s="21" t="s">
        <v>59</v>
      </c>
      <c r="Q701" s="20" t="s">
        <v>112</v>
      </c>
      <c r="R701" s="21" t="s">
        <v>113</v>
      </c>
      <c r="S701" s="35">
        <v>1</v>
      </c>
      <c r="T701" s="22">
        <v>1</v>
      </c>
      <c r="U701" s="20" t="s">
        <v>110</v>
      </c>
      <c r="V701" s="20">
        <v>45902</v>
      </c>
      <c r="W701" s="21">
        <v>9</v>
      </c>
      <c r="X701" s="20">
        <v>45909</v>
      </c>
      <c r="Y701" s="20">
        <v>45904</v>
      </c>
      <c r="Z701" s="48">
        <v>9</v>
      </c>
      <c r="AA701">
        <v>2025</v>
      </c>
      <c r="AB701" s="45">
        <v>150444</v>
      </c>
      <c r="AC701" s="45">
        <v>150444</v>
      </c>
      <c r="AI701" s="10"/>
      <c r="AK701" s="10"/>
    </row>
    <row r="702" spans="1:37">
      <c r="A702" t="s">
        <v>45</v>
      </c>
      <c r="B702" t="s">
        <v>46</v>
      </c>
      <c r="C702" t="s">
        <v>47</v>
      </c>
      <c r="D702" t="s">
        <v>440</v>
      </c>
      <c r="E702" t="s">
        <v>49</v>
      </c>
      <c r="F702" t="s">
        <v>86</v>
      </c>
      <c r="G702" t="s">
        <v>51</v>
      </c>
      <c r="H702" s="20" t="s">
        <v>52</v>
      </c>
      <c r="I702" t="s">
        <v>53</v>
      </c>
      <c r="J702" t="s">
        <v>54</v>
      </c>
      <c r="K702">
        <v>1</v>
      </c>
      <c r="L702" t="s">
        <v>55</v>
      </c>
      <c r="M702" t="s">
        <v>56</v>
      </c>
      <c r="N702" t="s">
        <v>57</v>
      </c>
      <c r="O702" s="21" t="s">
        <v>58</v>
      </c>
      <c r="P702" s="21" t="s">
        <v>59</v>
      </c>
      <c r="Q702" s="20" t="s">
        <v>87</v>
      </c>
      <c r="R702" s="21" t="s">
        <v>389</v>
      </c>
      <c r="S702" s="35">
        <v>27</v>
      </c>
      <c r="T702" s="22">
        <v>27</v>
      </c>
      <c r="U702" s="20" t="s">
        <v>62</v>
      </c>
      <c r="V702" s="20">
        <v>45902</v>
      </c>
      <c r="W702" s="21">
        <v>9</v>
      </c>
      <c r="X702" s="20">
        <v>45909</v>
      </c>
      <c r="Y702" s="20">
        <v>45904</v>
      </c>
      <c r="Z702" s="48">
        <v>9</v>
      </c>
      <c r="AA702">
        <v>2025</v>
      </c>
      <c r="AB702" s="45">
        <v>2253485</v>
      </c>
      <c r="AC702" s="45">
        <v>2253485</v>
      </c>
      <c r="AI702" s="10"/>
      <c r="AK702" s="10"/>
    </row>
    <row r="703" spans="1:37">
      <c r="A703" t="s">
        <v>45</v>
      </c>
      <c r="B703" t="s">
        <v>46</v>
      </c>
      <c r="C703" t="s">
        <v>47</v>
      </c>
      <c r="D703" t="s">
        <v>440</v>
      </c>
      <c r="E703" t="s">
        <v>49</v>
      </c>
      <c r="F703" t="s">
        <v>89</v>
      </c>
      <c r="G703" t="s">
        <v>51</v>
      </c>
      <c r="H703" s="20" t="s">
        <v>52</v>
      </c>
      <c r="I703" t="s">
        <v>53</v>
      </c>
      <c r="J703" t="s">
        <v>54</v>
      </c>
      <c r="K703">
        <v>1</v>
      </c>
      <c r="L703" t="s">
        <v>55</v>
      </c>
      <c r="M703" t="s">
        <v>56</v>
      </c>
      <c r="N703" t="s">
        <v>57</v>
      </c>
      <c r="O703" s="21" t="s">
        <v>58</v>
      </c>
      <c r="P703" s="21" t="s">
        <v>59</v>
      </c>
      <c r="Q703" s="20" t="s">
        <v>90</v>
      </c>
      <c r="R703" s="21" t="s">
        <v>390</v>
      </c>
      <c r="S703" s="35">
        <v>9</v>
      </c>
      <c r="T703" s="22">
        <v>9</v>
      </c>
      <c r="U703" s="20" t="s">
        <v>62</v>
      </c>
      <c r="V703" s="20">
        <v>45902</v>
      </c>
      <c r="W703" s="21">
        <v>9</v>
      </c>
      <c r="X703" s="20">
        <v>45909</v>
      </c>
      <c r="Y703" s="20">
        <v>45904</v>
      </c>
      <c r="Z703" s="48">
        <v>9</v>
      </c>
      <c r="AA703">
        <v>2025</v>
      </c>
      <c r="AB703" s="45">
        <v>594294</v>
      </c>
      <c r="AC703" s="45">
        <v>594294</v>
      </c>
      <c r="AI703" s="10"/>
      <c r="AK703" s="10"/>
    </row>
    <row r="704" spans="1:37">
      <c r="A704" t="s">
        <v>45</v>
      </c>
      <c r="B704" t="s">
        <v>46</v>
      </c>
      <c r="C704" t="s">
        <v>47</v>
      </c>
      <c r="D704" t="s">
        <v>440</v>
      </c>
      <c r="E704" t="s">
        <v>49</v>
      </c>
      <c r="F704" t="s">
        <v>92</v>
      </c>
      <c r="G704" t="s">
        <v>51</v>
      </c>
      <c r="H704" s="20" t="s">
        <v>52</v>
      </c>
      <c r="I704" t="s">
        <v>53</v>
      </c>
      <c r="J704" t="s">
        <v>54</v>
      </c>
      <c r="K704">
        <v>1</v>
      </c>
      <c r="L704" t="s">
        <v>55</v>
      </c>
      <c r="M704" t="s">
        <v>56</v>
      </c>
      <c r="N704" t="s">
        <v>57</v>
      </c>
      <c r="O704" s="21" t="s">
        <v>58</v>
      </c>
      <c r="P704" s="21" t="s">
        <v>59</v>
      </c>
      <c r="Q704" s="20" t="s">
        <v>93</v>
      </c>
      <c r="R704" s="21" t="s">
        <v>391</v>
      </c>
      <c r="S704" s="35">
        <v>5</v>
      </c>
      <c r="T704" s="22">
        <v>5</v>
      </c>
      <c r="U704" s="20" t="s">
        <v>62</v>
      </c>
      <c r="V704" s="20">
        <v>45902</v>
      </c>
      <c r="W704" s="21">
        <v>9</v>
      </c>
      <c r="X704" s="20">
        <v>45909</v>
      </c>
      <c r="Y704" s="20">
        <v>45904</v>
      </c>
      <c r="Z704" s="48">
        <v>9</v>
      </c>
      <c r="AA704">
        <v>2025</v>
      </c>
      <c r="AB704" s="45">
        <v>428640</v>
      </c>
      <c r="AC704" s="45">
        <v>428640</v>
      </c>
      <c r="AI704" s="10"/>
      <c r="AK704" s="10"/>
    </row>
    <row r="705" spans="1:37">
      <c r="A705" t="s">
        <v>45</v>
      </c>
      <c r="B705" t="s">
        <v>46</v>
      </c>
      <c r="C705" t="s">
        <v>47</v>
      </c>
      <c r="D705" t="s">
        <v>440</v>
      </c>
      <c r="E705" t="s">
        <v>49</v>
      </c>
      <c r="F705" t="s">
        <v>50</v>
      </c>
      <c r="G705" t="s">
        <v>51</v>
      </c>
      <c r="H705" s="20" t="s">
        <v>52</v>
      </c>
      <c r="I705" t="s">
        <v>53</v>
      </c>
      <c r="J705" t="s">
        <v>54</v>
      </c>
      <c r="K705">
        <v>1</v>
      </c>
      <c r="L705" t="s">
        <v>55</v>
      </c>
      <c r="M705" t="s">
        <v>56</v>
      </c>
      <c r="N705" t="s">
        <v>57</v>
      </c>
      <c r="O705" s="21" t="s">
        <v>58</v>
      </c>
      <c r="P705" s="21" t="s">
        <v>59</v>
      </c>
      <c r="Q705" s="20" t="s">
        <v>60</v>
      </c>
      <c r="R705" s="21" t="s">
        <v>385</v>
      </c>
      <c r="S705" s="35">
        <v>7</v>
      </c>
      <c r="T705" s="22">
        <v>7</v>
      </c>
      <c r="U705" s="20" t="s">
        <v>62</v>
      </c>
      <c r="V705" s="20">
        <v>45902</v>
      </c>
      <c r="W705" s="21">
        <v>9</v>
      </c>
      <c r="X705" s="20">
        <v>45909</v>
      </c>
      <c r="Y705" s="20">
        <v>45904</v>
      </c>
      <c r="Z705" s="48">
        <v>9</v>
      </c>
      <c r="AA705">
        <v>2025</v>
      </c>
      <c r="AB705" s="45">
        <v>413844</v>
      </c>
      <c r="AC705" s="45">
        <v>413844</v>
      </c>
      <c r="AI705" s="10"/>
      <c r="AK705" s="10"/>
    </row>
    <row r="706" spans="1:37">
      <c r="A706" t="s">
        <v>45</v>
      </c>
      <c r="B706" t="s">
        <v>46</v>
      </c>
      <c r="C706" t="s">
        <v>47</v>
      </c>
      <c r="D706" t="s">
        <v>440</v>
      </c>
      <c r="E706" t="s">
        <v>49</v>
      </c>
      <c r="F706" t="s">
        <v>63</v>
      </c>
      <c r="G706" t="s">
        <v>51</v>
      </c>
      <c r="H706" s="20" t="s">
        <v>52</v>
      </c>
      <c r="I706" t="s">
        <v>53</v>
      </c>
      <c r="J706" t="s">
        <v>54</v>
      </c>
      <c r="K706">
        <v>1</v>
      </c>
      <c r="L706" t="s">
        <v>55</v>
      </c>
      <c r="M706" t="s">
        <v>56</v>
      </c>
      <c r="N706" t="s">
        <v>57</v>
      </c>
      <c r="O706" s="21" t="s">
        <v>58</v>
      </c>
      <c r="P706" s="21" t="s">
        <v>59</v>
      </c>
      <c r="Q706" s="20" t="s">
        <v>64</v>
      </c>
      <c r="R706" s="21" t="s">
        <v>386</v>
      </c>
      <c r="S706" s="35">
        <v>11</v>
      </c>
      <c r="T706" s="22">
        <v>11</v>
      </c>
      <c r="U706" s="20" t="s">
        <v>62</v>
      </c>
      <c r="V706" s="20">
        <v>45902</v>
      </c>
      <c r="W706" s="21">
        <v>9</v>
      </c>
      <c r="X706" s="20">
        <v>45909</v>
      </c>
      <c r="Y706" s="20">
        <v>45904</v>
      </c>
      <c r="Z706" s="48">
        <v>9</v>
      </c>
      <c r="AA706">
        <v>2025</v>
      </c>
      <c r="AB706" s="45">
        <v>674256</v>
      </c>
      <c r="AC706" s="45">
        <v>674256</v>
      </c>
      <c r="AI706" s="10"/>
      <c r="AK706" s="10"/>
    </row>
    <row r="707" spans="1:37">
      <c r="A707" t="s">
        <v>45</v>
      </c>
      <c r="B707" t="s">
        <v>46</v>
      </c>
      <c r="C707" t="s">
        <v>47</v>
      </c>
      <c r="D707" t="s">
        <v>440</v>
      </c>
      <c r="E707" t="s">
        <v>49</v>
      </c>
      <c r="F707" t="s">
        <v>66</v>
      </c>
      <c r="G707" t="s">
        <v>51</v>
      </c>
      <c r="H707" s="20" t="s">
        <v>52</v>
      </c>
      <c r="I707" t="s">
        <v>53</v>
      </c>
      <c r="J707" t="s">
        <v>54</v>
      </c>
      <c r="K707">
        <v>1</v>
      </c>
      <c r="L707" t="s">
        <v>55</v>
      </c>
      <c r="M707" t="s">
        <v>56</v>
      </c>
      <c r="N707" t="s">
        <v>57</v>
      </c>
      <c r="O707" s="21" t="s">
        <v>58</v>
      </c>
      <c r="P707" s="21" t="s">
        <v>59</v>
      </c>
      <c r="Q707" s="20" t="s">
        <v>67</v>
      </c>
      <c r="R707" s="21" t="s">
        <v>387</v>
      </c>
      <c r="S707" s="35">
        <v>2</v>
      </c>
      <c r="T707" s="22">
        <v>2</v>
      </c>
      <c r="U707" s="20" t="s">
        <v>62</v>
      </c>
      <c r="V707" s="20">
        <v>45902</v>
      </c>
      <c r="W707" s="21">
        <v>9</v>
      </c>
      <c r="X707" s="20">
        <v>45909</v>
      </c>
      <c r="Y707" s="20">
        <v>45904</v>
      </c>
      <c r="Z707" s="48">
        <v>9</v>
      </c>
      <c r="AA707">
        <v>2025</v>
      </c>
      <c r="AB707" s="45">
        <v>166257</v>
      </c>
      <c r="AC707" s="45">
        <v>166257</v>
      </c>
      <c r="AI707" s="10"/>
      <c r="AK707" s="10"/>
    </row>
    <row r="708" spans="1:37">
      <c r="A708" t="s">
        <v>45</v>
      </c>
      <c r="B708" t="s">
        <v>46</v>
      </c>
      <c r="C708" t="s">
        <v>47</v>
      </c>
      <c r="D708" t="s">
        <v>441</v>
      </c>
      <c r="E708" t="s">
        <v>49</v>
      </c>
      <c r="F708" t="s">
        <v>77</v>
      </c>
      <c r="G708" t="s">
        <v>51</v>
      </c>
      <c r="H708" s="20" t="s">
        <v>52</v>
      </c>
      <c r="I708" t="s">
        <v>53</v>
      </c>
      <c r="J708" t="s">
        <v>54</v>
      </c>
      <c r="K708">
        <v>1</v>
      </c>
      <c r="L708" t="s">
        <v>55</v>
      </c>
      <c r="M708" t="s">
        <v>56</v>
      </c>
      <c r="N708" t="s">
        <v>57</v>
      </c>
      <c r="O708" s="21" t="s">
        <v>58</v>
      </c>
      <c r="P708" s="21" t="s">
        <v>59</v>
      </c>
      <c r="Q708" s="20" t="s">
        <v>108</v>
      </c>
      <c r="R708" s="21" t="s">
        <v>109</v>
      </c>
      <c r="S708" s="35">
        <v>1</v>
      </c>
      <c r="T708" s="22">
        <v>1</v>
      </c>
      <c r="U708" s="20" t="s">
        <v>110</v>
      </c>
      <c r="V708" s="20">
        <v>45908</v>
      </c>
      <c r="W708" s="21">
        <v>9</v>
      </c>
      <c r="X708" s="20">
        <v>45915</v>
      </c>
      <c r="Y708" s="20">
        <v>45911</v>
      </c>
      <c r="Z708" s="48">
        <v>9</v>
      </c>
      <c r="AA708">
        <v>2025</v>
      </c>
      <c r="AB708" s="45">
        <v>115052</v>
      </c>
      <c r="AC708" s="45">
        <v>115052</v>
      </c>
      <c r="AI708" s="10"/>
      <c r="AK708" s="10"/>
    </row>
    <row r="709" spans="1:37">
      <c r="A709" t="s">
        <v>45</v>
      </c>
      <c r="B709" t="s">
        <v>46</v>
      </c>
      <c r="C709" t="s">
        <v>47</v>
      </c>
      <c r="D709" t="s">
        <v>442</v>
      </c>
      <c r="E709" t="s">
        <v>49</v>
      </c>
      <c r="F709" t="s">
        <v>50</v>
      </c>
      <c r="G709" t="s">
        <v>51</v>
      </c>
      <c r="H709" s="20" t="s">
        <v>52</v>
      </c>
      <c r="I709" t="s">
        <v>53</v>
      </c>
      <c r="J709" t="s">
        <v>54</v>
      </c>
      <c r="K709">
        <v>1</v>
      </c>
      <c r="L709" t="s">
        <v>55</v>
      </c>
      <c r="M709" t="s">
        <v>56</v>
      </c>
      <c r="N709" t="s">
        <v>57</v>
      </c>
      <c r="O709" s="21" t="s">
        <v>58</v>
      </c>
      <c r="P709" s="21" t="s">
        <v>59</v>
      </c>
      <c r="Q709" s="20" t="s">
        <v>60</v>
      </c>
      <c r="R709" s="21" t="s">
        <v>385</v>
      </c>
      <c r="S709" s="35">
        <v>7</v>
      </c>
      <c r="T709" s="22">
        <v>7</v>
      </c>
      <c r="U709" s="20" t="s">
        <v>62</v>
      </c>
      <c r="V709" s="20">
        <v>45916</v>
      </c>
      <c r="W709" s="21">
        <v>9</v>
      </c>
      <c r="X709" s="20">
        <v>45925</v>
      </c>
      <c r="Y709" s="20">
        <v>45924</v>
      </c>
      <c r="Z709" s="48">
        <v>9</v>
      </c>
      <c r="AA709">
        <v>2025</v>
      </c>
      <c r="AB709" s="45">
        <v>413844</v>
      </c>
      <c r="AC709" s="45">
        <v>413844</v>
      </c>
      <c r="AI709" s="10"/>
      <c r="AK709" s="10"/>
    </row>
    <row r="710" spans="1:37">
      <c r="A710" t="s">
        <v>45</v>
      </c>
      <c r="B710" t="s">
        <v>46</v>
      </c>
      <c r="C710" t="s">
        <v>47</v>
      </c>
      <c r="D710" t="s">
        <v>442</v>
      </c>
      <c r="E710" t="s">
        <v>49</v>
      </c>
      <c r="F710" t="s">
        <v>63</v>
      </c>
      <c r="G710" t="s">
        <v>51</v>
      </c>
      <c r="H710" s="20" t="s">
        <v>52</v>
      </c>
      <c r="I710" t="s">
        <v>53</v>
      </c>
      <c r="J710" t="s">
        <v>54</v>
      </c>
      <c r="K710">
        <v>1</v>
      </c>
      <c r="L710" t="s">
        <v>55</v>
      </c>
      <c r="M710" t="s">
        <v>56</v>
      </c>
      <c r="N710" t="s">
        <v>57</v>
      </c>
      <c r="O710" s="21" t="s">
        <v>58</v>
      </c>
      <c r="P710" s="21" t="s">
        <v>59</v>
      </c>
      <c r="Q710" s="20" t="s">
        <v>64</v>
      </c>
      <c r="R710" s="21" t="s">
        <v>386</v>
      </c>
      <c r="S710" s="35">
        <v>10</v>
      </c>
      <c r="T710" s="22">
        <v>10</v>
      </c>
      <c r="U710" s="20" t="s">
        <v>62</v>
      </c>
      <c r="V710" s="20">
        <v>45916</v>
      </c>
      <c r="W710" s="21">
        <v>9</v>
      </c>
      <c r="X710" s="20">
        <v>45925</v>
      </c>
      <c r="Y710" s="20">
        <v>45924</v>
      </c>
      <c r="Z710" s="48">
        <v>9</v>
      </c>
      <c r="AA710">
        <v>2025</v>
      </c>
      <c r="AB710" s="45">
        <v>612960</v>
      </c>
      <c r="AC710" s="45">
        <v>612960</v>
      </c>
      <c r="AI710" s="10"/>
      <c r="AK710" s="10"/>
    </row>
    <row r="711" spans="1:37">
      <c r="A711" t="s">
        <v>45</v>
      </c>
      <c r="B711" t="s">
        <v>46</v>
      </c>
      <c r="C711" t="s">
        <v>47</v>
      </c>
      <c r="D711" t="s">
        <v>442</v>
      </c>
      <c r="E711" t="s">
        <v>49</v>
      </c>
      <c r="F711" t="s">
        <v>66</v>
      </c>
      <c r="G711" t="s">
        <v>51</v>
      </c>
      <c r="H711" s="20" t="s">
        <v>52</v>
      </c>
      <c r="I711" t="s">
        <v>53</v>
      </c>
      <c r="J711" t="s">
        <v>54</v>
      </c>
      <c r="K711">
        <v>1</v>
      </c>
      <c r="L711" t="s">
        <v>55</v>
      </c>
      <c r="M711" t="s">
        <v>56</v>
      </c>
      <c r="N711" t="s">
        <v>57</v>
      </c>
      <c r="O711" s="21" t="s">
        <v>58</v>
      </c>
      <c r="P711" s="21" t="s">
        <v>59</v>
      </c>
      <c r="Q711" s="20" t="s">
        <v>67</v>
      </c>
      <c r="R711" s="21" t="s">
        <v>387</v>
      </c>
      <c r="S711" s="35">
        <v>5</v>
      </c>
      <c r="T711" s="22">
        <v>5</v>
      </c>
      <c r="U711" s="20" t="s">
        <v>62</v>
      </c>
      <c r="V711" s="20">
        <v>45916</v>
      </c>
      <c r="W711" s="21">
        <v>9</v>
      </c>
      <c r="X711" s="20">
        <v>45925</v>
      </c>
      <c r="Y711" s="20">
        <v>45924</v>
      </c>
      <c r="Z711" s="48">
        <v>9</v>
      </c>
      <c r="AA711">
        <v>2025</v>
      </c>
      <c r="AB711" s="45">
        <v>415642</v>
      </c>
      <c r="AC711" s="45">
        <v>415642</v>
      </c>
      <c r="AI711" s="10"/>
      <c r="AK711" s="10"/>
    </row>
    <row r="712" spans="1:37">
      <c r="A712" t="s">
        <v>45</v>
      </c>
      <c r="B712" t="s">
        <v>46</v>
      </c>
      <c r="C712" t="s">
        <v>47</v>
      </c>
      <c r="D712" t="s">
        <v>442</v>
      </c>
      <c r="E712" t="s">
        <v>49</v>
      </c>
      <c r="F712" t="s">
        <v>69</v>
      </c>
      <c r="G712" t="s">
        <v>51</v>
      </c>
      <c r="H712" s="20" t="s">
        <v>52</v>
      </c>
      <c r="I712" t="s">
        <v>53</v>
      </c>
      <c r="J712" t="s">
        <v>54</v>
      </c>
      <c r="K712">
        <v>1</v>
      </c>
      <c r="L712" t="s">
        <v>55</v>
      </c>
      <c r="M712" t="s">
        <v>56</v>
      </c>
      <c r="N712" t="s">
        <v>57</v>
      </c>
      <c r="O712" s="21" t="s">
        <v>58</v>
      </c>
      <c r="P712" s="21" t="s">
        <v>59</v>
      </c>
      <c r="Q712" s="20" t="s">
        <v>73</v>
      </c>
      <c r="R712" s="21" t="s">
        <v>74</v>
      </c>
      <c r="S712" s="35">
        <v>5</v>
      </c>
      <c r="T712" s="22">
        <v>5</v>
      </c>
      <c r="U712" s="20" t="s">
        <v>62</v>
      </c>
      <c r="V712" s="20">
        <v>45916</v>
      </c>
      <c r="W712" s="21">
        <v>9</v>
      </c>
      <c r="X712" s="20">
        <v>45925</v>
      </c>
      <c r="Y712" s="20">
        <v>45924</v>
      </c>
      <c r="Z712" s="48">
        <v>9</v>
      </c>
      <c r="AA712">
        <v>2025</v>
      </c>
      <c r="AB712" s="45">
        <v>707875</v>
      </c>
      <c r="AC712" s="45">
        <v>707875</v>
      </c>
      <c r="AI712" s="10"/>
      <c r="AK712" s="10"/>
    </row>
    <row r="713" spans="1:37">
      <c r="A713" t="s">
        <v>45</v>
      </c>
      <c r="B713" t="s">
        <v>46</v>
      </c>
      <c r="C713" t="s">
        <v>47</v>
      </c>
      <c r="D713" t="s">
        <v>442</v>
      </c>
      <c r="E713" t="s">
        <v>49</v>
      </c>
      <c r="F713" t="s">
        <v>72</v>
      </c>
      <c r="G713" t="s">
        <v>51</v>
      </c>
      <c r="H713" s="20" t="s">
        <v>52</v>
      </c>
      <c r="I713" t="s">
        <v>53</v>
      </c>
      <c r="J713" t="s">
        <v>54</v>
      </c>
      <c r="K713">
        <v>1</v>
      </c>
      <c r="L713" t="s">
        <v>55</v>
      </c>
      <c r="M713" t="s">
        <v>56</v>
      </c>
      <c r="N713" t="s">
        <v>57</v>
      </c>
      <c r="O713" s="21" t="s">
        <v>58</v>
      </c>
      <c r="P713" s="21" t="s">
        <v>59</v>
      </c>
      <c r="Q713" s="20" t="s">
        <v>125</v>
      </c>
      <c r="R713" s="21" t="s">
        <v>126</v>
      </c>
      <c r="S713" s="35">
        <v>1</v>
      </c>
      <c r="T713" s="22">
        <v>1</v>
      </c>
      <c r="U713" s="20" t="s">
        <v>62</v>
      </c>
      <c r="V713" s="20">
        <v>45916</v>
      </c>
      <c r="W713" s="21">
        <v>9</v>
      </c>
      <c r="X713" s="20">
        <v>45925</v>
      </c>
      <c r="Y713" s="20">
        <v>45924</v>
      </c>
      <c r="Z713" s="48">
        <v>9</v>
      </c>
      <c r="AA713">
        <v>2025</v>
      </c>
      <c r="AB713" s="45">
        <v>111600</v>
      </c>
      <c r="AC713" s="45">
        <v>111600</v>
      </c>
      <c r="AI713" s="10"/>
      <c r="AK713" s="10"/>
    </row>
    <row r="714" spans="1:37">
      <c r="A714" t="s">
        <v>45</v>
      </c>
      <c r="B714" t="s">
        <v>46</v>
      </c>
      <c r="C714" t="s">
        <v>47</v>
      </c>
      <c r="D714" t="s">
        <v>442</v>
      </c>
      <c r="E714" t="s">
        <v>49</v>
      </c>
      <c r="F714" t="s">
        <v>89</v>
      </c>
      <c r="G714" t="s">
        <v>51</v>
      </c>
      <c r="H714" s="20" t="s">
        <v>52</v>
      </c>
      <c r="I714" t="s">
        <v>53</v>
      </c>
      <c r="J714" t="s">
        <v>54</v>
      </c>
      <c r="K714">
        <v>1</v>
      </c>
      <c r="L714" t="s">
        <v>55</v>
      </c>
      <c r="M714" t="s">
        <v>56</v>
      </c>
      <c r="N714" t="s">
        <v>57</v>
      </c>
      <c r="O714" s="21" t="s">
        <v>58</v>
      </c>
      <c r="P714" s="21" t="s">
        <v>59</v>
      </c>
      <c r="Q714" s="20" t="s">
        <v>90</v>
      </c>
      <c r="R714" s="21" t="s">
        <v>390</v>
      </c>
      <c r="S714" s="35">
        <v>22</v>
      </c>
      <c r="T714" s="22">
        <v>22</v>
      </c>
      <c r="U714" s="20" t="s">
        <v>62</v>
      </c>
      <c r="V714" s="20">
        <v>45916</v>
      </c>
      <c r="W714" s="21">
        <v>9</v>
      </c>
      <c r="X714" s="20">
        <v>45925</v>
      </c>
      <c r="Y714" s="20">
        <v>45924</v>
      </c>
      <c r="Z714" s="48">
        <v>9</v>
      </c>
      <c r="AA714">
        <v>2025</v>
      </c>
      <c r="AB714" s="45">
        <v>1452718</v>
      </c>
      <c r="AC714" s="45">
        <v>1452718</v>
      </c>
      <c r="AI714" s="10"/>
      <c r="AK714" s="10"/>
    </row>
    <row r="715" spans="1:37">
      <c r="A715" t="s">
        <v>45</v>
      </c>
      <c r="B715" t="s">
        <v>46</v>
      </c>
      <c r="C715" t="s">
        <v>47</v>
      </c>
      <c r="D715" t="s">
        <v>442</v>
      </c>
      <c r="E715" t="s">
        <v>49</v>
      </c>
      <c r="F715" t="s">
        <v>92</v>
      </c>
      <c r="G715" t="s">
        <v>51</v>
      </c>
      <c r="H715" s="20" t="s">
        <v>52</v>
      </c>
      <c r="I715" t="s">
        <v>53</v>
      </c>
      <c r="J715" t="s">
        <v>54</v>
      </c>
      <c r="K715">
        <v>1</v>
      </c>
      <c r="L715" t="s">
        <v>55</v>
      </c>
      <c r="M715" t="s">
        <v>56</v>
      </c>
      <c r="N715" t="s">
        <v>57</v>
      </c>
      <c r="O715" s="21" t="s">
        <v>58</v>
      </c>
      <c r="P715" s="21" t="s">
        <v>59</v>
      </c>
      <c r="Q715" s="20" t="s">
        <v>93</v>
      </c>
      <c r="R715" s="21" t="s">
        <v>391</v>
      </c>
      <c r="S715" s="35">
        <v>10</v>
      </c>
      <c r="T715" s="22">
        <v>10</v>
      </c>
      <c r="U715" s="20" t="s">
        <v>62</v>
      </c>
      <c r="V715" s="20">
        <v>45916</v>
      </c>
      <c r="W715" s="21">
        <v>9</v>
      </c>
      <c r="X715" s="20">
        <v>45925</v>
      </c>
      <c r="Y715" s="20">
        <v>45924</v>
      </c>
      <c r="Z715" s="48">
        <v>9</v>
      </c>
      <c r="AA715">
        <v>2025</v>
      </c>
      <c r="AB715" s="45">
        <v>857280</v>
      </c>
      <c r="AC715" s="45">
        <v>857280</v>
      </c>
      <c r="AI715" s="10"/>
      <c r="AK715" s="10"/>
    </row>
    <row r="716" spans="1:37">
      <c r="A716" t="s">
        <v>45</v>
      </c>
      <c r="B716" t="s">
        <v>46</v>
      </c>
      <c r="C716" t="s">
        <v>47</v>
      </c>
      <c r="D716" t="s">
        <v>442</v>
      </c>
      <c r="E716" t="s">
        <v>49</v>
      </c>
      <c r="F716" t="s">
        <v>77</v>
      </c>
      <c r="G716" t="s">
        <v>51</v>
      </c>
      <c r="H716" s="20" t="s">
        <v>52</v>
      </c>
      <c r="I716" t="s">
        <v>53</v>
      </c>
      <c r="J716" t="s">
        <v>54</v>
      </c>
      <c r="K716">
        <v>1</v>
      </c>
      <c r="L716" t="s">
        <v>55</v>
      </c>
      <c r="M716" t="s">
        <v>56</v>
      </c>
      <c r="N716" t="s">
        <v>57</v>
      </c>
      <c r="O716" s="21" t="s">
        <v>58</v>
      </c>
      <c r="P716" s="21" t="s">
        <v>59</v>
      </c>
      <c r="Q716" s="20" t="s">
        <v>108</v>
      </c>
      <c r="R716" s="21" t="s">
        <v>109</v>
      </c>
      <c r="S716" s="35">
        <v>3</v>
      </c>
      <c r="T716" s="22">
        <v>3</v>
      </c>
      <c r="U716" s="20" t="s">
        <v>110</v>
      </c>
      <c r="V716" s="20">
        <v>45916</v>
      </c>
      <c r="W716" s="21">
        <v>9</v>
      </c>
      <c r="X716" s="20">
        <v>45925</v>
      </c>
      <c r="Y716" s="20">
        <v>45924</v>
      </c>
      <c r="Z716" s="48">
        <v>9</v>
      </c>
      <c r="AA716">
        <v>2025</v>
      </c>
      <c r="AB716" s="45">
        <v>345156</v>
      </c>
      <c r="AC716" s="45">
        <v>345156</v>
      </c>
      <c r="AI716" s="10"/>
      <c r="AK716" s="10"/>
    </row>
    <row r="717" spans="1:37">
      <c r="A717" t="s">
        <v>45</v>
      </c>
      <c r="B717" t="s">
        <v>46</v>
      </c>
      <c r="C717" t="s">
        <v>47</v>
      </c>
      <c r="D717" t="s">
        <v>442</v>
      </c>
      <c r="E717" t="s">
        <v>49</v>
      </c>
      <c r="F717" t="s">
        <v>111</v>
      </c>
      <c r="G717" t="s">
        <v>51</v>
      </c>
      <c r="H717" s="20" t="s">
        <v>52</v>
      </c>
      <c r="I717" t="s">
        <v>53</v>
      </c>
      <c r="J717" t="s">
        <v>54</v>
      </c>
      <c r="K717">
        <v>1</v>
      </c>
      <c r="L717" t="s">
        <v>55</v>
      </c>
      <c r="M717" t="s">
        <v>56</v>
      </c>
      <c r="N717" t="s">
        <v>57</v>
      </c>
      <c r="O717" s="21" t="s">
        <v>58</v>
      </c>
      <c r="P717" s="21" t="s">
        <v>59</v>
      </c>
      <c r="Q717" s="20" t="s">
        <v>112</v>
      </c>
      <c r="R717" s="21" t="s">
        <v>113</v>
      </c>
      <c r="S717" s="35">
        <v>2</v>
      </c>
      <c r="T717" s="22">
        <v>2</v>
      </c>
      <c r="U717" s="20" t="s">
        <v>110</v>
      </c>
      <c r="V717" s="20">
        <v>45916</v>
      </c>
      <c r="W717" s="21">
        <v>9</v>
      </c>
      <c r="X717" s="20">
        <v>45925</v>
      </c>
      <c r="Y717" s="20">
        <v>45924</v>
      </c>
      <c r="Z717" s="48">
        <v>9</v>
      </c>
      <c r="AA717">
        <v>2025</v>
      </c>
      <c r="AB717" s="45">
        <v>300888</v>
      </c>
      <c r="AC717" s="45">
        <v>300888</v>
      </c>
      <c r="AI717" s="10"/>
      <c r="AK717" s="10"/>
    </row>
    <row r="718" spans="1:37">
      <c r="A718" t="s">
        <v>45</v>
      </c>
      <c r="B718" t="s">
        <v>46</v>
      </c>
      <c r="C718" t="s">
        <v>47</v>
      </c>
      <c r="D718" t="s">
        <v>442</v>
      </c>
      <c r="E718" t="s">
        <v>49</v>
      </c>
      <c r="F718" t="s">
        <v>86</v>
      </c>
      <c r="G718" t="s">
        <v>51</v>
      </c>
      <c r="H718" s="20" t="s">
        <v>52</v>
      </c>
      <c r="I718" t="s">
        <v>53</v>
      </c>
      <c r="J718" t="s">
        <v>54</v>
      </c>
      <c r="K718">
        <v>1</v>
      </c>
      <c r="L718" t="s">
        <v>55</v>
      </c>
      <c r="M718" t="s">
        <v>56</v>
      </c>
      <c r="N718" t="s">
        <v>57</v>
      </c>
      <c r="O718" s="21" t="s">
        <v>58</v>
      </c>
      <c r="P718" s="21" t="s">
        <v>59</v>
      </c>
      <c r="Q718" s="20" t="s">
        <v>87</v>
      </c>
      <c r="R718" s="21" t="s">
        <v>389</v>
      </c>
      <c r="S718" s="35">
        <v>34</v>
      </c>
      <c r="T718" s="22">
        <v>34</v>
      </c>
      <c r="U718" s="20" t="s">
        <v>62</v>
      </c>
      <c r="V718" s="20">
        <v>45916</v>
      </c>
      <c r="W718" s="21">
        <v>9</v>
      </c>
      <c r="X718" s="20">
        <v>45925</v>
      </c>
      <c r="Y718" s="20">
        <v>45924</v>
      </c>
      <c r="Z718" s="48">
        <v>9</v>
      </c>
      <c r="AA718">
        <v>2025</v>
      </c>
      <c r="AB718" s="45">
        <v>2837722</v>
      </c>
      <c r="AC718" s="45">
        <v>2837722</v>
      </c>
      <c r="AI718" s="10"/>
      <c r="AK718" s="10"/>
    </row>
    <row r="719" spans="1:37">
      <c r="A719" t="s">
        <v>45</v>
      </c>
      <c r="B719" t="s">
        <v>46</v>
      </c>
      <c r="C719" t="s">
        <v>47</v>
      </c>
      <c r="D719" t="s">
        <v>437</v>
      </c>
      <c r="E719" t="s">
        <v>49</v>
      </c>
      <c r="F719" t="s">
        <v>77</v>
      </c>
      <c r="G719" t="s">
        <v>51</v>
      </c>
      <c r="H719" s="20" t="s">
        <v>52</v>
      </c>
      <c r="I719" t="s">
        <v>53</v>
      </c>
      <c r="J719" t="s">
        <v>54</v>
      </c>
      <c r="K719">
        <v>1</v>
      </c>
      <c r="L719" t="s">
        <v>55</v>
      </c>
      <c r="M719" t="s">
        <v>56</v>
      </c>
      <c r="N719" t="s">
        <v>57</v>
      </c>
      <c r="O719" s="21" t="s">
        <v>58</v>
      </c>
      <c r="P719" s="21" t="s">
        <v>59</v>
      </c>
      <c r="Q719" s="20" t="s">
        <v>87</v>
      </c>
      <c r="R719" s="21" t="s">
        <v>389</v>
      </c>
      <c r="S719" s="35">
        <v>13</v>
      </c>
      <c r="T719" s="22">
        <v>13</v>
      </c>
      <c r="U719" s="20" t="s">
        <v>62</v>
      </c>
      <c r="V719" s="20">
        <v>45923</v>
      </c>
      <c r="W719" s="21">
        <v>9</v>
      </c>
      <c r="X719" s="20">
        <v>45930</v>
      </c>
      <c r="Y719" s="20">
        <v>45925</v>
      </c>
      <c r="Z719" s="48">
        <v>9</v>
      </c>
      <c r="AA719">
        <v>2025</v>
      </c>
      <c r="AB719" s="45">
        <v>1085011</v>
      </c>
      <c r="AC719" s="45">
        <v>1085011</v>
      </c>
      <c r="AI719" s="10"/>
      <c r="AK719" s="10"/>
    </row>
    <row r="720" spans="1:37">
      <c r="A720" t="s">
        <v>45</v>
      </c>
      <c r="B720" t="s">
        <v>46</v>
      </c>
      <c r="C720" t="s">
        <v>47</v>
      </c>
      <c r="D720" t="s">
        <v>437</v>
      </c>
      <c r="E720" t="s">
        <v>49</v>
      </c>
      <c r="F720" t="s">
        <v>111</v>
      </c>
      <c r="G720" t="s">
        <v>51</v>
      </c>
      <c r="H720" s="20" t="s">
        <v>52</v>
      </c>
      <c r="I720" t="s">
        <v>53</v>
      </c>
      <c r="J720" t="s">
        <v>54</v>
      </c>
      <c r="K720">
        <v>1</v>
      </c>
      <c r="L720" t="s">
        <v>55</v>
      </c>
      <c r="M720" t="s">
        <v>56</v>
      </c>
      <c r="N720" t="s">
        <v>57</v>
      </c>
      <c r="O720" s="21" t="s">
        <v>58</v>
      </c>
      <c r="P720" s="21" t="s">
        <v>59</v>
      </c>
      <c r="Q720" s="20" t="s">
        <v>90</v>
      </c>
      <c r="R720" s="21" t="s">
        <v>390</v>
      </c>
      <c r="S720" s="35">
        <v>6</v>
      </c>
      <c r="T720" s="22">
        <v>6</v>
      </c>
      <c r="U720" s="20" t="s">
        <v>62</v>
      </c>
      <c r="V720" s="20">
        <v>45923</v>
      </c>
      <c r="W720" s="21">
        <v>9</v>
      </c>
      <c r="X720" s="20">
        <v>45930</v>
      </c>
      <c r="Y720" s="20">
        <v>45925</v>
      </c>
      <c r="Z720" s="48">
        <v>9</v>
      </c>
      <c r="AA720">
        <v>2025</v>
      </c>
      <c r="AB720" s="45">
        <v>396196</v>
      </c>
      <c r="AC720" s="45">
        <v>396196</v>
      </c>
      <c r="AI720" s="10"/>
      <c r="AK720" s="10"/>
    </row>
    <row r="721" spans="1:37">
      <c r="A721" t="s">
        <v>45</v>
      </c>
      <c r="B721" t="s">
        <v>46</v>
      </c>
      <c r="C721" t="s">
        <v>47</v>
      </c>
      <c r="D721" t="s">
        <v>437</v>
      </c>
      <c r="E721" t="s">
        <v>49</v>
      </c>
      <c r="F721" t="s">
        <v>86</v>
      </c>
      <c r="G721" t="s">
        <v>51</v>
      </c>
      <c r="H721" s="20" t="s">
        <v>52</v>
      </c>
      <c r="I721" t="s">
        <v>53</v>
      </c>
      <c r="J721" t="s">
        <v>54</v>
      </c>
      <c r="K721">
        <v>1</v>
      </c>
      <c r="L721" t="s">
        <v>55</v>
      </c>
      <c r="M721" t="s">
        <v>56</v>
      </c>
      <c r="N721" t="s">
        <v>57</v>
      </c>
      <c r="O721" s="21" t="s">
        <v>58</v>
      </c>
      <c r="P721" s="21" t="s">
        <v>59</v>
      </c>
      <c r="Q721" s="20" t="s">
        <v>93</v>
      </c>
      <c r="R721" s="21" t="s">
        <v>391</v>
      </c>
      <c r="S721" s="35">
        <v>3</v>
      </c>
      <c r="T721" s="22">
        <v>3</v>
      </c>
      <c r="U721" s="20" t="s">
        <v>62</v>
      </c>
      <c r="V721" s="20">
        <v>45923</v>
      </c>
      <c r="W721" s="21">
        <v>9</v>
      </c>
      <c r="X721" s="20">
        <v>45930</v>
      </c>
      <c r="Y721" s="20">
        <v>45925</v>
      </c>
      <c r="Z721" s="48">
        <v>9</v>
      </c>
      <c r="AA721">
        <v>2025</v>
      </c>
      <c r="AB721" s="45">
        <v>257184</v>
      </c>
      <c r="AC721" s="45">
        <v>257184</v>
      </c>
      <c r="AI721" s="10"/>
      <c r="AK721" s="10"/>
    </row>
    <row r="722" spans="1:37">
      <c r="A722" t="s">
        <v>45</v>
      </c>
      <c r="B722" t="s">
        <v>46</v>
      </c>
      <c r="C722" t="s">
        <v>47</v>
      </c>
      <c r="D722" t="s">
        <v>437</v>
      </c>
      <c r="E722" t="s">
        <v>49</v>
      </c>
      <c r="F722" t="s">
        <v>89</v>
      </c>
      <c r="G722" t="s">
        <v>51</v>
      </c>
      <c r="H722" s="20" t="s">
        <v>52</v>
      </c>
      <c r="I722" t="s">
        <v>53</v>
      </c>
      <c r="J722" t="s">
        <v>54</v>
      </c>
      <c r="K722">
        <v>1</v>
      </c>
      <c r="L722" t="s">
        <v>55</v>
      </c>
      <c r="M722" t="s">
        <v>56</v>
      </c>
      <c r="N722" t="s">
        <v>57</v>
      </c>
      <c r="O722" s="21" t="s">
        <v>58</v>
      </c>
      <c r="P722" s="21" t="s">
        <v>59</v>
      </c>
      <c r="Q722" s="20" t="s">
        <v>60</v>
      </c>
      <c r="R722" s="21" t="s">
        <v>385</v>
      </c>
      <c r="S722" s="35">
        <v>3</v>
      </c>
      <c r="T722" s="22">
        <v>3</v>
      </c>
      <c r="U722" s="20" t="s">
        <v>62</v>
      </c>
      <c r="V722" s="20">
        <v>45923</v>
      </c>
      <c r="W722" s="21">
        <v>9</v>
      </c>
      <c r="X722" s="20">
        <v>45930</v>
      </c>
      <c r="Y722" s="20">
        <v>45925</v>
      </c>
      <c r="Z722" s="48">
        <v>9</v>
      </c>
      <c r="AA722">
        <v>2025</v>
      </c>
      <c r="AB722" s="45">
        <v>177362</v>
      </c>
      <c r="AC722" s="45">
        <v>177362</v>
      </c>
      <c r="AI722" s="10"/>
      <c r="AK722" s="10"/>
    </row>
    <row r="723" spans="1:37">
      <c r="A723" t="s">
        <v>45</v>
      </c>
      <c r="B723" t="s">
        <v>46</v>
      </c>
      <c r="C723" t="s">
        <v>47</v>
      </c>
      <c r="D723" t="s">
        <v>443</v>
      </c>
      <c r="E723" t="s">
        <v>96</v>
      </c>
      <c r="F723" t="s">
        <v>77</v>
      </c>
      <c r="G723" t="s">
        <v>51</v>
      </c>
      <c r="H723" s="20" t="s">
        <v>52</v>
      </c>
      <c r="I723" t="s">
        <v>53</v>
      </c>
      <c r="J723" t="s">
        <v>54</v>
      </c>
      <c r="K723">
        <v>1</v>
      </c>
      <c r="L723" t="s">
        <v>55</v>
      </c>
      <c r="M723" t="s">
        <v>97</v>
      </c>
      <c r="N723" t="s">
        <v>98</v>
      </c>
      <c r="O723" s="21" t="s">
        <v>99</v>
      </c>
      <c r="P723" s="21" t="s">
        <v>100</v>
      </c>
      <c r="Q723" s="20" t="s">
        <v>101</v>
      </c>
      <c r="R723" s="21" t="s">
        <v>102</v>
      </c>
      <c r="S723" s="35">
        <v>2</v>
      </c>
      <c r="T723" s="22">
        <v>2</v>
      </c>
      <c r="U723" s="20" t="s">
        <v>103</v>
      </c>
      <c r="V723" s="20">
        <v>45902</v>
      </c>
      <c r="W723" s="21">
        <v>9</v>
      </c>
      <c r="X723" s="20">
        <v>45909</v>
      </c>
      <c r="Y723" s="20">
        <v>45904</v>
      </c>
      <c r="Z723" s="48">
        <v>9</v>
      </c>
      <c r="AA723">
        <v>2025</v>
      </c>
      <c r="AB723" s="45">
        <v>648000</v>
      </c>
      <c r="AC723" s="45">
        <v>648000</v>
      </c>
      <c r="AI723" s="10"/>
      <c r="AK723" s="10"/>
    </row>
    <row r="724" spans="1:37">
      <c r="A724" t="s">
        <v>45</v>
      </c>
      <c r="B724" t="s">
        <v>46</v>
      </c>
      <c r="C724" t="s">
        <v>47</v>
      </c>
      <c r="D724" t="s">
        <v>443</v>
      </c>
      <c r="E724" t="s">
        <v>96</v>
      </c>
      <c r="F724" t="s">
        <v>104</v>
      </c>
      <c r="G724" t="s">
        <v>51</v>
      </c>
      <c r="H724" s="20" t="s">
        <v>52</v>
      </c>
      <c r="I724" t="s">
        <v>53</v>
      </c>
      <c r="J724" t="s">
        <v>54</v>
      </c>
      <c r="K724">
        <v>1</v>
      </c>
      <c r="L724" t="s">
        <v>55</v>
      </c>
      <c r="M724" t="s">
        <v>97</v>
      </c>
      <c r="N724" t="s">
        <v>98</v>
      </c>
      <c r="O724" s="21" t="s">
        <v>99</v>
      </c>
      <c r="P724" s="21" t="s">
        <v>100</v>
      </c>
      <c r="Q724" s="20" t="s">
        <v>101</v>
      </c>
      <c r="R724" s="21" t="s">
        <v>102</v>
      </c>
      <c r="S724" s="35">
        <v>1</v>
      </c>
      <c r="T724" s="22">
        <v>0</v>
      </c>
      <c r="U724" s="20" t="s">
        <v>103</v>
      </c>
      <c r="V724" s="20">
        <v>45902</v>
      </c>
      <c r="W724" s="21">
        <v>9</v>
      </c>
      <c r="X724" s="20">
        <v>45909</v>
      </c>
      <c r="Z724" s="48">
        <v>9</v>
      </c>
      <c r="AA724">
        <v>2025</v>
      </c>
      <c r="AB724" s="45">
        <v>0</v>
      </c>
      <c r="AC724" s="45">
        <v>0</v>
      </c>
      <c r="AI724" s="10"/>
      <c r="AK724" s="10"/>
    </row>
    <row r="725" spans="1:37">
      <c r="A725" t="s">
        <v>45</v>
      </c>
      <c r="B725" t="s">
        <v>46</v>
      </c>
      <c r="C725" t="s">
        <v>47</v>
      </c>
      <c r="D725" t="s">
        <v>443</v>
      </c>
      <c r="E725" t="s">
        <v>96</v>
      </c>
      <c r="F725" t="s">
        <v>105</v>
      </c>
      <c r="G725" t="s">
        <v>51</v>
      </c>
      <c r="H725" s="20" t="s">
        <v>52</v>
      </c>
      <c r="I725" t="s">
        <v>53</v>
      </c>
      <c r="J725" t="s">
        <v>54</v>
      </c>
      <c r="K725">
        <v>1</v>
      </c>
      <c r="L725" t="s">
        <v>55</v>
      </c>
      <c r="M725" t="s">
        <v>97</v>
      </c>
      <c r="N725" t="s">
        <v>98</v>
      </c>
      <c r="O725" s="21" t="s">
        <v>99</v>
      </c>
      <c r="P725" s="21" t="s">
        <v>100</v>
      </c>
      <c r="Q725" s="20" t="s">
        <v>101</v>
      </c>
      <c r="R725" s="21" t="s">
        <v>102</v>
      </c>
      <c r="S725" s="35">
        <v>1</v>
      </c>
      <c r="T725" s="22">
        <v>0</v>
      </c>
      <c r="U725" s="20" t="s">
        <v>103</v>
      </c>
      <c r="V725" s="20">
        <v>45902</v>
      </c>
      <c r="W725" s="21">
        <v>9</v>
      </c>
      <c r="X725" s="20">
        <v>45909</v>
      </c>
      <c r="Z725" s="48">
        <v>9</v>
      </c>
      <c r="AA725">
        <v>2025</v>
      </c>
      <c r="AB725" s="45">
        <v>0</v>
      </c>
      <c r="AC725" s="45">
        <v>0</v>
      </c>
      <c r="AI725" s="10"/>
      <c r="AK725" s="10"/>
    </row>
    <row r="726" spans="1:37">
      <c r="A726" t="s">
        <v>45</v>
      </c>
      <c r="B726" t="s">
        <v>46</v>
      </c>
      <c r="C726" t="s">
        <v>47</v>
      </c>
      <c r="D726" t="s">
        <v>444</v>
      </c>
      <c r="E726" t="s">
        <v>76</v>
      </c>
      <c r="F726" t="s">
        <v>77</v>
      </c>
      <c r="G726" t="s">
        <v>78</v>
      </c>
      <c r="H726" s="20" t="s">
        <v>52</v>
      </c>
      <c r="I726" t="s">
        <v>53</v>
      </c>
      <c r="J726" t="s">
        <v>117</v>
      </c>
      <c r="K726">
        <v>1</v>
      </c>
      <c r="L726" t="s">
        <v>81</v>
      </c>
      <c r="M726" t="s">
        <v>56</v>
      </c>
      <c r="N726" t="s">
        <v>57</v>
      </c>
      <c r="O726" s="21" t="s">
        <v>82</v>
      </c>
      <c r="P726" s="21" t="s">
        <v>59</v>
      </c>
      <c r="Q726" s="20" t="s">
        <v>172</v>
      </c>
      <c r="R726" s="21" t="s">
        <v>173</v>
      </c>
      <c r="S726" s="35">
        <v>3</v>
      </c>
      <c r="T726" s="22">
        <v>3</v>
      </c>
      <c r="U726" s="20" t="s">
        <v>85</v>
      </c>
      <c r="V726" s="20">
        <v>45902</v>
      </c>
      <c r="W726" s="21">
        <v>9</v>
      </c>
      <c r="X726" s="20">
        <v>46053</v>
      </c>
      <c r="Y726" s="20">
        <v>45923</v>
      </c>
      <c r="Z726" s="48">
        <v>9</v>
      </c>
      <c r="AA726">
        <v>2025</v>
      </c>
      <c r="AB726" s="45">
        <v>622908</v>
      </c>
      <c r="AC726" s="45">
        <v>622908</v>
      </c>
      <c r="AI726" s="10"/>
      <c r="AK726" s="10"/>
    </row>
    <row r="727" spans="1:37">
      <c r="A727" t="s">
        <v>45</v>
      </c>
      <c r="B727" t="s">
        <v>46</v>
      </c>
      <c r="C727" t="s">
        <v>47</v>
      </c>
      <c r="D727" t="s">
        <v>445</v>
      </c>
      <c r="E727" t="s">
        <v>76</v>
      </c>
      <c r="F727" t="s">
        <v>77</v>
      </c>
      <c r="G727" t="s">
        <v>78</v>
      </c>
      <c r="H727" s="20" t="s">
        <v>52</v>
      </c>
      <c r="I727" t="s">
        <v>53</v>
      </c>
      <c r="J727" t="s">
        <v>117</v>
      </c>
      <c r="K727">
        <v>1</v>
      </c>
      <c r="L727" t="s">
        <v>81</v>
      </c>
      <c r="M727" t="s">
        <v>56</v>
      </c>
      <c r="N727" t="s">
        <v>57</v>
      </c>
      <c r="O727" s="21" t="s">
        <v>82</v>
      </c>
      <c r="P727" s="21" t="s">
        <v>59</v>
      </c>
      <c r="Q727" s="20" t="s">
        <v>118</v>
      </c>
      <c r="R727" s="21" t="s">
        <v>119</v>
      </c>
      <c r="S727" s="35">
        <v>1</v>
      </c>
      <c r="T727" s="22">
        <v>1</v>
      </c>
      <c r="U727" s="20" t="s">
        <v>85</v>
      </c>
      <c r="V727" s="20">
        <v>45908</v>
      </c>
      <c r="W727" s="21">
        <v>9</v>
      </c>
      <c r="X727" s="20">
        <v>45909</v>
      </c>
      <c r="Y727" s="20">
        <v>45915</v>
      </c>
      <c r="Z727" s="48">
        <v>9</v>
      </c>
      <c r="AA727">
        <v>2025</v>
      </c>
      <c r="AB727" s="45">
        <v>95540</v>
      </c>
      <c r="AC727" s="45">
        <v>95540</v>
      </c>
      <c r="AI727" s="10"/>
      <c r="AK727" s="10"/>
    </row>
    <row r="728" spans="1:37">
      <c r="A728" t="s">
        <v>45</v>
      </c>
      <c r="B728" t="s">
        <v>46</v>
      </c>
      <c r="C728" t="s">
        <v>47</v>
      </c>
      <c r="D728" t="s">
        <v>440</v>
      </c>
      <c r="E728" t="s">
        <v>49</v>
      </c>
      <c r="F728" t="s">
        <v>77</v>
      </c>
      <c r="G728" t="s">
        <v>51</v>
      </c>
      <c r="H728" s="20" t="s">
        <v>52</v>
      </c>
      <c r="I728" t="s">
        <v>53</v>
      </c>
      <c r="J728" t="s">
        <v>54</v>
      </c>
      <c r="K728">
        <v>1</v>
      </c>
      <c r="L728" t="s">
        <v>55</v>
      </c>
      <c r="M728" t="s">
        <v>56</v>
      </c>
      <c r="N728" t="s">
        <v>57</v>
      </c>
      <c r="O728" s="21" t="s">
        <v>58</v>
      </c>
      <c r="P728" s="21" t="s">
        <v>59</v>
      </c>
      <c r="Q728" s="20" t="s">
        <v>108</v>
      </c>
      <c r="R728" s="21" t="s">
        <v>109</v>
      </c>
      <c r="S728" s="35">
        <v>4</v>
      </c>
      <c r="T728" s="22">
        <v>4</v>
      </c>
      <c r="U728" s="20" t="s">
        <v>110</v>
      </c>
      <c r="V728" s="20">
        <v>45902</v>
      </c>
      <c r="W728" s="21">
        <v>9</v>
      </c>
      <c r="X728" s="20">
        <v>45909</v>
      </c>
      <c r="Y728" s="20">
        <v>45904</v>
      </c>
      <c r="Z728" s="48">
        <v>9</v>
      </c>
      <c r="AA728">
        <v>2025</v>
      </c>
      <c r="AB728" s="45">
        <v>460208</v>
      </c>
      <c r="AC728" s="45">
        <v>460208</v>
      </c>
      <c r="AI728" s="10"/>
      <c r="AK728" s="10"/>
    </row>
    <row r="729" spans="1:37">
      <c r="A729" t="s">
        <v>45</v>
      </c>
      <c r="B729" t="s">
        <v>46</v>
      </c>
      <c r="C729" t="s">
        <v>47</v>
      </c>
      <c r="D729" t="s">
        <v>446</v>
      </c>
      <c r="E729" t="s">
        <v>76</v>
      </c>
      <c r="F729" t="s">
        <v>77</v>
      </c>
      <c r="G729" t="s">
        <v>78</v>
      </c>
      <c r="H729" s="20" t="s">
        <v>52</v>
      </c>
      <c r="I729" t="s">
        <v>53</v>
      </c>
      <c r="J729" t="s">
        <v>117</v>
      </c>
      <c r="K729">
        <v>1</v>
      </c>
      <c r="L729" t="s">
        <v>81</v>
      </c>
      <c r="M729" t="s">
        <v>56</v>
      </c>
      <c r="N729" t="s">
        <v>57</v>
      </c>
      <c r="O729" s="21" t="s">
        <v>82</v>
      </c>
      <c r="P729" s="21" t="s">
        <v>59</v>
      </c>
      <c r="Q729" s="20" t="s">
        <v>234</v>
      </c>
      <c r="R729" s="21" t="s">
        <v>235</v>
      </c>
      <c r="S729" s="35">
        <v>31640</v>
      </c>
      <c r="T729" s="22">
        <v>29120</v>
      </c>
      <c r="U729" s="20" t="s">
        <v>161</v>
      </c>
      <c r="V729" s="20">
        <v>45912</v>
      </c>
      <c r="W729" s="21">
        <v>9</v>
      </c>
      <c r="X729" s="20">
        <v>46276</v>
      </c>
      <c r="Y729" s="20">
        <v>45922</v>
      </c>
      <c r="Z729" s="48">
        <v>9</v>
      </c>
      <c r="AA729">
        <v>2025</v>
      </c>
      <c r="AB729" s="45">
        <v>8542800</v>
      </c>
      <c r="AC729" s="45">
        <v>7862400</v>
      </c>
      <c r="AI729" s="10"/>
      <c r="AK729" s="10"/>
    </row>
    <row r="730" spans="1:37">
      <c r="A730" t="s">
        <v>45</v>
      </c>
      <c r="B730" t="s">
        <v>46</v>
      </c>
      <c r="C730" t="s">
        <v>47</v>
      </c>
      <c r="D730" t="s">
        <v>446</v>
      </c>
      <c r="E730" t="s">
        <v>76</v>
      </c>
      <c r="F730" t="s">
        <v>111</v>
      </c>
      <c r="G730" t="s">
        <v>78</v>
      </c>
      <c r="H730" s="20" t="s">
        <v>52</v>
      </c>
      <c r="I730" t="s">
        <v>53</v>
      </c>
      <c r="J730" t="s">
        <v>117</v>
      </c>
      <c r="K730">
        <v>1</v>
      </c>
      <c r="L730" t="s">
        <v>81</v>
      </c>
      <c r="M730" t="s">
        <v>56</v>
      </c>
      <c r="N730" t="s">
        <v>57</v>
      </c>
      <c r="O730" s="21" t="s">
        <v>82</v>
      </c>
      <c r="P730" s="21" t="s">
        <v>140</v>
      </c>
      <c r="Q730" s="20" t="s">
        <v>141</v>
      </c>
      <c r="R730" s="21" t="s">
        <v>142</v>
      </c>
      <c r="S730" s="35">
        <v>316</v>
      </c>
      <c r="T730" s="22">
        <v>316</v>
      </c>
      <c r="U730" s="20" t="s">
        <v>85</v>
      </c>
      <c r="V730" s="20">
        <v>45912</v>
      </c>
      <c r="W730" s="21">
        <v>9</v>
      </c>
      <c r="X730" s="20">
        <v>46276</v>
      </c>
      <c r="Y730" s="20">
        <v>45922</v>
      </c>
      <c r="Z730" s="48">
        <v>9</v>
      </c>
      <c r="AA730">
        <v>2025</v>
      </c>
      <c r="AB730" s="45">
        <v>4102628</v>
      </c>
      <c r="AC730" s="45">
        <v>4102628</v>
      </c>
      <c r="AI730" s="10"/>
      <c r="AK730" s="10"/>
    </row>
    <row r="731" spans="1:37">
      <c r="A731" t="s">
        <v>45</v>
      </c>
      <c r="B731" t="s">
        <v>46</v>
      </c>
      <c r="C731" t="s">
        <v>47</v>
      </c>
      <c r="D731" t="s">
        <v>441</v>
      </c>
      <c r="E731" t="s">
        <v>49</v>
      </c>
      <c r="F731" t="s">
        <v>111</v>
      </c>
      <c r="G731" t="s">
        <v>51</v>
      </c>
      <c r="H731" s="20" t="s">
        <v>52</v>
      </c>
      <c r="I731" t="s">
        <v>53</v>
      </c>
      <c r="J731" t="s">
        <v>54</v>
      </c>
      <c r="K731">
        <v>1</v>
      </c>
      <c r="L731" t="s">
        <v>55</v>
      </c>
      <c r="M731" t="s">
        <v>56</v>
      </c>
      <c r="N731" t="s">
        <v>57</v>
      </c>
      <c r="O731" s="21" t="s">
        <v>58</v>
      </c>
      <c r="P731" s="21" t="s">
        <v>59</v>
      </c>
      <c r="Q731" s="20" t="s">
        <v>112</v>
      </c>
      <c r="R731" s="21" t="s">
        <v>113</v>
      </c>
      <c r="S731" s="35">
        <v>1</v>
      </c>
      <c r="T731" s="22">
        <v>1</v>
      </c>
      <c r="U731" s="20" t="s">
        <v>110</v>
      </c>
      <c r="V731" s="20">
        <v>45908</v>
      </c>
      <c r="W731" s="21">
        <v>9</v>
      </c>
      <c r="X731" s="20">
        <v>45915</v>
      </c>
      <c r="Y731" s="20">
        <v>45911</v>
      </c>
      <c r="Z731" s="48">
        <v>9</v>
      </c>
      <c r="AA731">
        <v>2025</v>
      </c>
      <c r="AB731" s="45">
        <v>150444</v>
      </c>
      <c r="AC731" s="45">
        <v>150444</v>
      </c>
      <c r="AI731" s="10"/>
      <c r="AK731" s="10"/>
    </row>
    <row r="732" spans="1:37">
      <c r="A732" t="s">
        <v>45</v>
      </c>
      <c r="B732" t="s">
        <v>46</v>
      </c>
      <c r="C732" t="s">
        <v>47</v>
      </c>
      <c r="D732" t="s">
        <v>447</v>
      </c>
      <c r="E732" t="s">
        <v>96</v>
      </c>
      <c r="F732" t="s">
        <v>105</v>
      </c>
      <c r="G732" t="s">
        <v>51</v>
      </c>
      <c r="H732" s="20" t="s">
        <v>52</v>
      </c>
      <c r="I732" t="s">
        <v>53</v>
      </c>
      <c r="J732" t="s">
        <v>54</v>
      </c>
      <c r="K732">
        <v>1</v>
      </c>
      <c r="L732" t="s">
        <v>55</v>
      </c>
      <c r="M732" t="s">
        <v>97</v>
      </c>
      <c r="N732" t="s">
        <v>98</v>
      </c>
      <c r="O732" s="21" t="s">
        <v>99</v>
      </c>
      <c r="P732" s="21" t="s">
        <v>100</v>
      </c>
      <c r="Q732" s="20" t="s">
        <v>101</v>
      </c>
      <c r="R732" s="21" t="s">
        <v>102</v>
      </c>
      <c r="S732" s="35">
        <v>1</v>
      </c>
      <c r="T732" s="22">
        <v>0</v>
      </c>
      <c r="U732" s="20" t="s">
        <v>103</v>
      </c>
      <c r="V732" s="20">
        <v>45908</v>
      </c>
      <c r="W732" s="21">
        <v>9</v>
      </c>
      <c r="X732" s="20">
        <v>45915</v>
      </c>
      <c r="Z732" s="48">
        <v>9</v>
      </c>
      <c r="AA732">
        <v>2025</v>
      </c>
      <c r="AB732" s="45">
        <v>0</v>
      </c>
      <c r="AC732" s="45">
        <v>0</v>
      </c>
      <c r="AI732" s="10"/>
      <c r="AK732" s="10"/>
    </row>
    <row r="733" spans="1:37">
      <c r="A733" t="s">
        <v>45</v>
      </c>
      <c r="B733" t="s">
        <v>46</v>
      </c>
      <c r="C733" t="s">
        <v>47</v>
      </c>
      <c r="D733" t="s">
        <v>447</v>
      </c>
      <c r="E733" t="s">
        <v>96</v>
      </c>
      <c r="F733" t="s">
        <v>106</v>
      </c>
      <c r="G733" t="s">
        <v>51</v>
      </c>
      <c r="H733" s="20" t="s">
        <v>52</v>
      </c>
      <c r="I733" t="s">
        <v>53</v>
      </c>
      <c r="J733" t="s">
        <v>54</v>
      </c>
      <c r="K733">
        <v>1</v>
      </c>
      <c r="L733" t="s">
        <v>55</v>
      </c>
      <c r="M733" t="s">
        <v>97</v>
      </c>
      <c r="N733" t="s">
        <v>98</v>
      </c>
      <c r="O733" s="21" t="s">
        <v>99</v>
      </c>
      <c r="P733" s="21" t="s">
        <v>100</v>
      </c>
      <c r="Q733" s="20" t="s">
        <v>101</v>
      </c>
      <c r="R733" s="21" t="s">
        <v>102</v>
      </c>
      <c r="S733" s="35">
        <v>1</v>
      </c>
      <c r="T733" s="22">
        <v>0</v>
      </c>
      <c r="U733" s="20" t="s">
        <v>103</v>
      </c>
      <c r="V733" s="20">
        <v>45908</v>
      </c>
      <c r="W733" s="21">
        <v>9</v>
      </c>
      <c r="X733" s="20">
        <v>45915</v>
      </c>
      <c r="Z733" s="48">
        <v>9</v>
      </c>
      <c r="AA733">
        <v>2025</v>
      </c>
      <c r="AB733" s="45">
        <v>0</v>
      </c>
      <c r="AC733" s="45">
        <v>0</v>
      </c>
      <c r="AI733" s="10"/>
      <c r="AK733" s="10"/>
    </row>
    <row r="734" spans="1:37">
      <c r="A734" t="s">
        <v>45</v>
      </c>
      <c r="B734" t="s">
        <v>46</v>
      </c>
      <c r="C734" t="s">
        <v>47</v>
      </c>
      <c r="D734" t="s">
        <v>448</v>
      </c>
      <c r="E734" t="s">
        <v>96</v>
      </c>
      <c r="F734" t="s">
        <v>77</v>
      </c>
      <c r="G734" t="s">
        <v>51</v>
      </c>
      <c r="H734" s="20" t="s">
        <v>52</v>
      </c>
      <c r="I734" t="s">
        <v>53</v>
      </c>
      <c r="J734" t="s">
        <v>54</v>
      </c>
      <c r="K734">
        <v>1</v>
      </c>
      <c r="L734" t="s">
        <v>55</v>
      </c>
      <c r="M734" t="s">
        <v>97</v>
      </c>
      <c r="N734" t="s">
        <v>98</v>
      </c>
      <c r="O734" s="21" t="s">
        <v>99</v>
      </c>
      <c r="P734" s="21" t="s">
        <v>100</v>
      </c>
      <c r="Q734" s="20" t="s">
        <v>101</v>
      </c>
      <c r="R734" s="21" t="s">
        <v>102</v>
      </c>
      <c r="S734" s="35">
        <v>3</v>
      </c>
      <c r="T734" s="22">
        <v>3</v>
      </c>
      <c r="U734" s="20" t="s">
        <v>103</v>
      </c>
      <c r="V734" s="20">
        <v>45915</v>
      </c>
      <c r="W734" s="21">
        <v>9</v>
      </c>
      <c r="X734" s="20">
        <v>45924</v>
      </c>
      <c r="Y734" s="20">
        <v>45924</v>
      </c>
      <c r="Z734" s="48">
        <v>9</v>
      </c>
      <c r="AA734">
        <v>2025</v>
      </c>
      <c r="AB734" s="45">
        <v>972000</v>
      </c>
      <c r="AC734" s="45">
        <v>972000</v>
      </c>
      <c r="AI734" s="10"/>
      <c r="AK734" s="10"/>
    </row>
    <row r="735" spans="1:37">
      <c r="A735" t="s">
        <v>45</v>
      </c>
      <c r="B735" t="s">
        <v>46</v>
      </c>
      <c r="C735" t="s">
        <v>47</v>
      </c>
      <c r="D735" t="s">
        <v>448</v>
      </c>
      <c r="E735" t="s">
        <v>96</v>
      </c>
      <c r="F735" t="s">
        <v>104</v>
      </c>
      <c r="G735" t="s">
        <v>51</v>
      </c>
      <c r="H735" s="20" t="s">
        <v>52</v>
      </c>
      <c r="I735" t="s">
        <v>53</v>
      </c>
      <c r="J735" t="s">
        <v>54</v>
      </c>
      <c r="K735">
        <v>1</v>
      </c>
      <c r="L735" t="s">
        <v>55</v>
      </c>
      <c r="M735" t="s">
        <v>97</v>
      </c>
      <c r="N735" t="s">
        <v>98</v>
      </c>
      <c r="O735" s="21" t="s">
        <v>99</v>
      </c>
      <c r="P735" s="21" t="s">
        <v>100</v>
      </c>
      <c r="Q735" s="20" t="s">
        <v>101</v>
      </c>
      <c r="R735" s="21" t="s">
        <v>102</v>
      </c>
      <c r="S735" s="35">
        <v>1</v>
      </c>
      <c r="T735" s="22">
        <v>0</v>
      </c>
      <c r="U735" s="20" t="s">
        <v>103</v>
      </c>
      <c r="V735" s="20">
        <v>45915</v>
      </c>
      <c r="W735" s="21">
        <v>9</v>
      </c>
      <c r="X735" s="20">
        <v>45924</v>
      </c>
      <c r="Z735" s="48">
        <v>9</v>
      </c>
      <c r="AA735">
        <v>2025</v>
      </c>
      <c r="AB735" s="45">
        <v>0</v>
      </c>
      <c r="AC735" s="45">
        <v>0</v>
      </c>
      <c r="AI735" s="10"/>
      <c r="AK735" s="10"/>
    </row>
    <row r="736" spans="1:37">
      <c r="A736" t="s">
        <v>45</v>
      </c>
      <c r="B736" t="s">
        <v>46</v>
      </c>
      <c r="C736" t="s">
        <v>47</v>
      </c>
      <c r="D736" t="s">
        <v>448</v>
      </c>
      <c r="E736" t="s">
        <v>96</v>
      </c>
      <c r="F736" t="s">
        <v>105</v>
      </c>
      <c r="G736" t="s">
        <v>51</v>
      </c>
      <c r="H736" s="20" t="s">
        <v>52</v>
      </c>
      <c r="I736" t="s">
        <v>53</v>
      </c>
      <c r="J736" t="s">
        <v>54</v>
      </c>
      <c r="K736">
        <v>1</v>
      </c>
      <c r="L736" t="s">
        <v>55</v>
      </c>
      <c r="M736" t="s">
        <v>97</v>
      </c>
      <c r="N736" t="s">
        <v>98</v>
      </c>
      <c r="O736" s="21" t="s">
        <v>99</v>
      </c>
      <c r="P736" s="21" t="s">
        <v>100</v>
      </c>
      <c r="Q736" s="20" t="s">
        <v>101</v>
      </c>
      <c r="R736" s="21" t="s">
        <v>102</v>
      </c>
      <c r="S736" s="35">
        <v>1</v>
      </c>
      <c r="T736" s="22">
        <v>0</v>
      </c>
      <c r="U736" s="20" t="s">
        <v>103</v>
      </c>
      <c r="V736" s="20">
        <v>45915</v>
      </c>
      <c r="W736" s="21">
        <v>9</v>
      </c>
      <c r="X736" s="20">
        <v>45924</v>
      </c>
      <c r="Z736" s="48">
        <v>9</v>
      </c>
      <c r="AA736">
        <v>2025</v>
      </c>
      <c r="AB736" s="45">
        <v>0</v>
      </c>
      <c r="AC736" s="45">
        <v>0</v>
      </c>
      <c r="AI736" s="10"/>
      <c r="AK736" s="10"/>
    </row>
    <row r="737" spans="1:37">
      <c r="A737" t="s">
        <v>45</v>
      </c>
      <c r="B737" t="s">
        <v>46</v>
      </c>
      <c r="C737" t="s">
        <v>47</v>
      </c>
      <c r="D737" t="s">
        <v>448</v>
      </c>
      <c r="E737" t="s">
        <v>96</v>
      </c>
      <c r="F737" t="s">
        <v>106</v>
      </c>
      <c r="G737" t="s">
        <v>51</v>
      </c>
      <c r="H737" s="20" t="s">
        <v>52</v>
      </c>
      <c r="I737" t="s">
        <v>53</v>
      </c>
      <c r="J737" t="s">
        <v>54</v>
      </c>
      <c r="K737">
        <v>1</v>
      </c>
      <c r="L737" t="s">
        <v>55</v>
      </c>
      <c r="M737" t="s">
        <v>97</v>
      </c>
      <c r="N737" t="s">
        <v>98</v>
      </c>
      <c r="O737" s="21" t="s">
        <v>99</v>
      </c>
      <c r="P737" s="21" t="s">
        <v>100</v>
      </c>
      <c r="Q737" s="20" t="s">
        <v>101</v>
      </c>
      <c r="R737" s="21" t="s">
        <v>102</v>
      </c>
      <c r="S737" s="35">
        <v>1</v>
      </c>
      <c r="T737" s="22">
        <v>0</v>
      </c>
      <c r="U737" s="20" t="s">
        <v>103</v>
      </c>
      <c r="V737" s="20">
        <v>45915</v>
      </c>
      <c r="W737" s="21">
        <v>9</v>
      </c>
      <c r="X737" s="20">
        <v>45924</v>
      </c>
      <c r="Z737" s="48">
        <v>9</v>
      </c>
      <c r="AA737">
        <v>2025</v>
      </c>
      <c r="AB737" s="45">
        <v>0</v>
      </c>
      <c r="AC737" s="45">
        <v>0</v>
      </c>
      <c r="AI737" s="10"/>
      <c r="AK737" s="10"/>
    </row>
    <row r="738" spans="1:37">
      <c r="A738" t="s">
        <v>45</v>
      </c>
      <c r="B738" t="s">
        <v>46</v>
      </c>
      <c r="C738" t="s">
        <v>47</v>
      </c>
      <c r="D738" t="s">
        <v>449</v>
      </c>
      <c r="E738" t="s">
        <v>76</v>
      </c>
      <c r="F738" t="s">
        <v>77</v>
      </c>
      <c r="G738" t="s">
        <v>78</v>
      </c>
      <c r="H738" s="20" t="s">
        <v>52</v>
      </c>
      <c r="I738" t="s">
        <v>53</v>
      </c>
      <c r="J738" t="s">
        <v>117</v>
      </c>
      <c r="K738">
        <v>1</v>
      </c>
      <c r="L738" t="s">
        <v>81</v>
      </c>
      <c r="M738" t="s">
        <v>56</v>
      </c>
      <c r="N738" t="s">
        <v>57</v>
      </c>
      <c r="O738" s="21" t="s">
        <v>82</v>
      </c>
      <c r="P738" s="21" t="s">
        <v>59</v>
      </c>
      <c r="Q738" s="20" t="s">
        <v>138</v>
      </c>
      <c r="R738" s="21" t="s">
        <v>139</v>
      </c>
      <c r="S738" s="35">
        <v>40500</v>
      </c>
      <c r="T738" s="22">
        <v>33500</v>
      </c>
      <c r="U738" s="20" t="s">
        <v>85</v>
      </c>
      <c r="V738" s="20">
        <v>45910</v>
      </c>
      <c r="W738" s="21">
        <v>9</v>
      </c>
      <c r="X738" s="20">
        <v>46262</v>
      </c>
      <c r="Y738" s="20">
        <v>45916</v>
      </c>
      <c r="Z738" s="48">
        <v>9</v>
      </c>
      <c r="AA738">
        <v>2025</v>
      </c>
      <c r="AB738" s="45">
        <v>32035500</v>
      </c>
      <c r="AC738" s="45">
        <v>26498500</v>
      </c>
      <c r="AI738" s="10"/>
      <c r="AK738" s="10"/>
    </row>
    <row r="739" spans="1:37">
      <c r="A739" t="s">
        <v>45</v>
      </c>
      <c r="B739" t="s">
        <v>46</v>
      </c>
      <c r="C739" t="s">
        <v>47</v>
      </c>
      <c r="D739" t="s">
        <v>441</v>
      </c>
      <c r="E739" t="s">
        <v>49</v>
      </c>
      <c r="F739" t="s">
        <v>72</v>
      </c>
      <c r="G739" t="s">
        <v>51</v>
      </c>
      <c r="H739" s="20" t="s">
        <v>52</v>
      </c>
      <c r="I739" t="s">
        <v>53</v>
      </c>
      <c r="J739" t="s">
        <v>54</v>
      </c>
      <c r="K739">
        <v>1</v>
      </c>
      <c r="L739" t="s">
        <v>55</v>
      </c>
      <c r="M739" t="s">
        <v>56</v>
      </c>
      <c r="N739" t="s">
        <v>57</v>
      </c>
      <c r="O739" s="21" t="s">
        <v>58</v>
      </c>
      <c r="P739" s="21" t="s">
        <v>59</v>
      </c>
      <c r="Q739" s="20" t="s">
        <v>125</v>
      </c>
      <c r="R739" s="21" t="s">
        <v>126</v>
      </c>
      <c r="S739" s="35">
        <v>1</v>
      </c>
      <c r="T739" s="22">
        <v>1</v>
      </c>
      <c r="U739" s="20" t="s">
        <v>62</v>
      </c>
      <c r="V739" s="20">
        <v>45908</v>
      </c>
      <c r="W739" s="21">
        <v>9</v>
      </c>
      <c r="X739" s="20">
        <v>45915</v>
      </c>
      <c r="Y739" s="20">
        <v>45911</v>
      </c>
      <c r="Z739" s="48">
        <v>9</v>
      </c>
      <c r="AA739">
        <v>2025</v>
      </c>
      <c r="AB739" s="45">
        <v>111600</v>
      </c>
      <c r="AC739" s="45">
        <v>111600</v>
      </c>
      <c r="AI739" s="10"/>
      <c r="AK739" s="10"/>
    </row>
    <row r="740" spans="1:37">
      <c r="A740" t="s">
        <v>45</v>
      </c>
      <c r="B740" t="s">
        <v>46</v>
      </c>
      <c r="C740" t="s">
        <v>47</v>
      </c>
      <c r="D740" t="s">
        <v>447</v>
      </c>
      <c r="E740" t="s">
        <v>96</v>
      </c>
      <c r="F740" t="s">
        <v>77</v>
      </c>
      <c r="G740" t="s">
        <v>51</v>
      </c>
      <c r="H740" s="20" t="s">
        <v>52</v>
      </c>
      <c r="I740" t="s">
        <v>53</v>
      </c>
      <c r="J740" t="s">
        <v>54</v>
      </c>
      <c r="K740">
        <v>1</v>
      </c>
      <c r="L740" t="s">
        <v>55</v>
      </c>
      <c r="M740" t="s">
        <v>97</v>
      </c>
      <c r="N740" t="s">
        <v>98</v>
      </c>
      <c r="O740" s="21" t="s">
        <v>99</v>
      </c>
      <c r="P740" s="21" t="s">
        <v>100</v>
      </c>
      <c r="Q740" s="20" t="s">
        <v>101</v>
      </c>
      <c r="R740" s="21" t="s">
        <v>102</v>
      </c>
      <c r="S740" s="35">
        <v>3</v>
      </c>
      <c r="T740" s="22">
        <v>3</v>
      </c>
      <c r="U740" s="20" t="s">
        <v>103</v>
      </c>
      <c r="V740" s="20">
        <v>45908</v>
      </c>
      <c r="W740" s="21">
        <v>9</v>
      </c>
      <c r="X740" s="20">
        <v>45915</v>
      </c>
      <c r="Y740" s="20">
        <v>45911</v>
      </c>
      <c r="Z740" s="48">
        <v>9</v>
      </c>
      <c r="AA740">
        <v>2025</v>
      </c>
      <c r="AB740" s="45">
        <v>972000</v>
      </c>
      <c r="AC740" s="45">
        <v>972000</v>
      </c>
      <c r="AI740" s="10"/>
      <c r="AK740" s="10"/>
    </row>
    <row r="741" spans="1:37">
      <c r="A741" t="s">
        <v>45</v>
      </c>
      <c r="B741" t="s">
        <v>46</v>
      </c>
      <c r="C741" t="s">
        <v>47</v>
      </c>
      <c r="D741" t="s">
        <v>447</v>
      </c>
      <c r="E741" t="s">
        <v>96</v>
      </c>
      <c r="F741" t="s">
        <v>104</v>
      </c>
      <c r="G741" t="s">
        <v>51</v>
      </c>
      <c r="H741" s="20" t="s">
        <v>52</v>
      </c>
      <c r="I741" t="s">
        <v>53</v>
      </c>
      <c r="J741" t="s">
        <v>54</v>
      </c>
      <c r="K741">
        <v>1</v>
      </c>
      <c r="L741" t="s">
        <v>55</v>
      </c>
      <c r="M741" t="s">
        <v>97</v>
      </c>
      <c r="N741" t="s">
        <v>98</v>
      </c>
      <c r="O741" s="21" t="s">
        <v>99</v>
      </c>
      <c r="P741" s="21" t="s">
        <v>100</v>
      </c>
      <c r="Q741" s="20" t="s">
        <v>101</v>
      </c>
      <c r="R741" s="21" t="s">
        <v>102</v>
      </c>
      <c r="S741" s="35">
        <v>1</v>
      </c>
      <c r="T741" s="22">
        <v>0</v>
      </c>
      <c r="U741" s="20" t="s">
        <v>103</v>
      </c>
      <c r="V741" s="20">
        <v>45908</v>
      </c>
      <c r="W741" s="21">
        <v>9</v>
      </c>
      <c r="X741" s="20">
        <v>45915</v>
      </c>
      <c r="Z741" s="48">
        <v>9</v>
      </c>
      <c r="AA741">
        <v>2025</v>
      </c>
      <c r="AB741" s="45">
        <v>0</v>
      </c>
      <c r="AC741" s="45">
        <v>0</v>
      </c>
      <c r="AI741" s="10"/>
      <c r="AK741" s="10"/>
    </row>
    <row r="742" spans="1:37">
      <c r="A742" t="s">
        <v>45</v>
      </c>
      <c r="B742" t="s">
        <v>46</v>
      </c>
      <c r="C742" t="s">
        <v>47</v>
      </c>
      <c r="D742" t="s">
        <v>441</v>
      </c>
      <c r="E742" t="s">
        <v>49</v>
      </c>
      <c r="F742" t="s">
        <v>86</v>
      </c>
      <c r="G742" t="s">
        <v>51</v>
      </c>
      <c r="H742" s="20" t="s">
        <v>52</v>
      </c>
      <c r="I742" t="s">
        <v>53</v>
      </c>
      <c r="J742" t="s">
        <v>54</v>
      </c>
      <c r="K742">
        <v>1</v>
      </c>
      <c r="L742" t="s">
        <v>55</v>
      </c>
      <c r="M742" t="s">
        <v>56</v>
      </c>
      <c r="N742" t="s">
        <v>57</v>
      </c>
      <c r="O742" s="21" t="s">
        <v>58</v>
      </c>
      <c r="P742" s="21" t="s">
        <v>59</v>
      </c>
      <c r="Q742" s="20" t="s">
        <v>87</v>
      </c>
      <c r="R742" s="21" t="s">
        <v>389</v>
      </c>
      <c r="S742" s="35">
        <v>22</v>
      </c>
      <c r="T742" s="22">
        <v>22</v>
      </c>
      <c r="U742" s="20" t="s">
        <v>62</v>
      </c>
      <c r="V742" s="20">
        <v>45908</v>
      </c>
      <c r="W742" s="21">
        <v>9</v>
      </c>
      <c r="X742" s="20">
        <v>45915</v>
      </c>
      <c r="Y742" s="20">
        <v>45911</v>
      </c>
      <c r="Z742" s="48">
        <v>9</v>
      </c>
      <c r="AA742">
        <v>2025</v>
      </c>
      <c r="AB742" s="45">
        <v>1836173</v>
      </c>
      <c r="AC742" s="45">
        <v>1836173</v>
      </c>
      <c r="AI742" s="10"/>
      <c r="AK742" s="10"/>
    </row>
    <row r="743" spans="1:37">
      <c r="A743" t="s">
        <v>45</v>
      </c>
      <c r="B743" t="s">
        <v>46</v>
      </c>
      <c r="C743" t="s">
        <v>47</v>
      </c>
      <c r="D743" t="s">
        <v>441</v>
      </c>
      <c r="E743" t="s">
        <v>49</v>
      </c>
      <c r="F743" t="s">
        <v>89</v>
      </c>
      <c r="G743" t="s">
        <v>51</v>
      </c>
      <c r="H743" s="20" t="s">
        <v>52</v>
      </c>
      <c r="I743" t="s">
        <v>53</v>
      </c>
      <c r="J743" t="s">
        <v>54</v>
      </c>
      <c r="K743">
        <v>1</v>
      </c>
      <c r="L743" t="s">
        <v>55</v>
      </c>
      <c r="M743" t="s">
        <v>56</v>
      </c>
      <c r="N743" t="s">
        <v>57</v>
      </c>
      <c r="O743" s="21" t="s">
        <v>58</v>
      </c>
      <c r="P743" s="21" t="s">
        <v>59</v>
      </c>
      <c r="Q743" s="20" t="s">
        <v>90</v>
      </c>
      <c r="R743" s="21" t="s">
        <v>390</v>
      </c>
      <c r="S743" s="35">
        <v>12</v>
      </c>
      <c r="T743" s="22">
        <v>12</v>
      </c>
      <c r="U743" s="20" t="s">
        <v>62</v>
      </c>
      <c r="V743" s="20">
        <v>45908</v>
      </c>
      <c r="W743" s="21">
        <v>9</v>
      </c>
      <c r="X743" s="20">
        <v>45915</v>
      </c>
      <c r="Y743" s="20">
        <v>45911</v>
      </c>
      <c r="Z743" s="48">
        <v>9</v>
      </c>
      <c r="AA743">
        <v>2025</v>
      </c>
      <c r="AB743" s="45">
        <v>792392</v>
      </c>
      <c r="AC743" s="45">
        <v>792392</v>
      </c>
      <c r="AI743" s="10"/>
      <c r="AK743" s="10"/>
    </row>
    <row r="744" spans="1:37">
      <c r="A744" t="s">
        <v>45</v>
      </c>
      <c r="B744" t="s">
        <v>46</v>
      </c>
      <c r="C744" t="s">
        <v>47</v>
      </c>
      <c r="D744" t="s">
        <v>441</v>
      </c>
      <c r="E744" t="s">
        <v>49</v>
      </c>
      <c r="F744" t="s">
        <v>92</v>
      </c>
      <c r="G744" t="s">
        <v>51</v>
      </c>
      <c r="H744" s="20" t="s">
        <v>52</v>
      </c>
      <c r="I744" t="s">
        <v>53</v>
      </c>
      <c r="J744" t="s">
        <v>54</v>
      </c>
      <c r="K744">
        <v>1</v>
      </c>
      <c r="L744" t="s">
        <v>55</v>
      </c>
      <c r="M744" t="s">
        <v>56</v>
      </c>
      <c r="N744" t="s">
        <v>57</v>
      </c>
      <c r="O744" s="21" t="s">
        <v>58</v>
      </c>
      <c r="P744" s="21" t="s">
        <v>59</v>
      </c>
      <c r="Q744" s="20" t="s">
        <v>93</v>
      </c>
      <c r="R744" s="21" t="s">
        <v>391</v>
      </c>
      <c r="S744" s="35">
        <v>6</v>
      </c>
      <c r="T744" s="22">
        <v>6</v>
      </c>
      <c r="U744" s="20" t="s">
        <v>62</v>
      </c>
      <c r="V744" s="20">
        <v>45908</v>
      </c>
      <c r="W744" s="21">
        <v>9</v>
      </c>
      <c r="X744" s="20">
        <v>45915</v>
      </c>
      <c r="Y744" s="20">
        <v>45911</v>
      </c>
      <c r="Z744" s="48">
        <v>9</v>
      </c>
      <c r="AA744">
        <v>2025</v>
      </c>
      <c r="AB744" s="45">
        <v>514368</v>
      </c>
      <c r="AC744" s="45">
        <v>514368</v>
      </c>
      <c r="AI744" s="10"/>
      <c r="AK744" s="10"/>
    </row>
    <row r="745" spans="1:37">
      <c r="A745" t="s">
        <v>45</v>
      </c>
      <c r="B745" t="s">
        <v>46</v>
      </c>
      <c r="C745" t="s">
        <v>47</v>
      </c>
      <c r="D745" t="s">
        <v>441</v>
      </c>
      <c r="E745" t="s">
        <v>49</v>
      </c>
      <c r="F745" t="s">
        <v>50</v>
      </c>
      <c r="G745" t="s">
        <v>51</v>
      </c>
      <c r="H745" s="20" t="s">
        <v>52</v>
      </c>
      <c r="I745" t="s">
        <v>53</v>
      </c>
      <c r="J745" t="s">
        <v>54</v>
      </c>
      <c r="K745">
        <v>1</v>
      </c>
      <c r="L745" t="s">
        <v>55</v>
      </c>
      <c r="M745" t="s">
        <v>56</v>
      </c>
      <c r="N745" t="s">
        <v>57</v>
      </c>
      <c r="O745" s="21" t="s">
        <v>58</v>
      </c>
      <c r="P745" s="21" t="s">
        <v>59</v>
      </c>
      <c r="Q745" s="20" t="s">
        <v>60</v>
      </c>
      <c r="R745" s="21" t="s">
        <v>385</v>
      </c>
      <c r="S745" s="35">
        <v>10</v>
      </c>
      <c r="T745" s="22">
        <v>10</v>
      </c>
      <c r="U745" s="20" t="s">
        <v>62</v>
      </c>
      <c r="V745" s="20">
        <v>45908</v>
      </c>
      <c r="W745" s="21">
        <v>9</v>
      </c>
      <c r="X745" s="20">
        <v>45915</v>
      </c>
      <c r="Y745" s="20">
        <v>45911</v>
      </c>
      <c r="Z745" s="48">
        <v>9</v>
      </c>
      <c r="AA745">
        <v>2025</v>
      </c>
      <c r="AB745" s="45">
        <v>591206</v>
      </c>
      <c r="AC745" s="45">
        <v>591206</v>
      </c>
      <c r="AI745" s="10"/>
      <c r="AK745" s="10"/>
    </row>
    <row r="746" spans="1:37">
      <c r="A746" t="s">
        <v>45</v>
      </c>
      <c r="B746" t="s">
        <v>46</v>
      </c>
      <c r="C746" t="s">
        <v>47</v>
      </c>
      <c r="D746" t="s">
        <v>441</v>
      </c>
      <c r="E746" t="s">
        <v>49</v>
      </c>
      <c r="F746" t="s">
        <v>63</v>
      </c>
      <c r="G746" t="s">
        <v>51</v>
      </c>
      <c r="H746" s="20" t="s">
        <v>52</v>
      </c>
      <c r="I746" t="s">
        <v>53</v>
      </c>
      <c r="J746" t="s">
        <v>54</v>
      </c>
      <c r="K746">
        <v>1</v>
      </c>
      <c r="L746" t="s">
        <v>55</v>
      </c>
      <c r="M746" t="s">
        <v>56</v>
      </c>
      <c r="N746" t="s">
        <v>57</v>
      </c>
      <c r="O746" s="21" t="s">
        <v>58</v>
      </c>
      <c r="P746" s="21" t="s">
        <v>59</v>
      </c>
      <c r="Q746" s="20" t="s">
        <v>64</v>
      </c>
      <c r="R746" s="21" t="s">
        <v>386</v>
      </c>
      <c r="S746" s="35">
        <v>10</v>
      </c>
      <c r="T746" s="22">
        <v>10</v>
      </c>
      <c r="U746" s="20" t="s">
        <v>62</v>
      </c>
      <c r="V746" s="20">
        <v>45908</v>
      </c>
      <c r="W746" s="21">
        <v>9</v>
      </c>
      <c r="X746" s="20">
        <v>45915</v>
      </c>
      <c r="Y746" s="20">
        <v>45911</v>
      </c>
      <c r="Z746" s="48">
        <v>9</v>
      </c>
      <c r="AA746">
        <v>2025</v>
      </c>
      <c r="AB746" s="45">
        <v>612960</v>
      </c>
      <c r="AC746" s="45">
        <v>612960</v>
      </c>
      <c r="AI746" s="10"/>
      <c r="AK746" s="10"/>
    </row>
    <row r="747" spans="1:37">
      <c r="A747" t="s">
        <v>45</v>
      </c>
      <c r="B747" t="s">
        <v>46</v>
      </c>
      <c r="C747" t="s">
        <v>47</v>
      </c>
      <c r="D747" t="s">
        <v>441</v>
      </c>
      <c r="E747" t="s">
        <v>49</v>
      </c>
      <c r="F747" t="s">
        <v>66</v>
      </c>
      <c r="G747" t="s">
        <v>51</v>
      </c>
      <c r="H747" s="20" t="s">
        <v>52</v>
      </c>
      <c r="I747" t="s">
        <v>53</v>
      </c>
      <c r="J747" t="s">
        <v>54</v>
      </c>
      <c r="K747">
        <v>1</v>
      </c>
      <c r="L747" t="s">
        <v>55</v>
      </c>
      <c r="M747" t="s">
        <v>56</v>
      </c>
      <c r="N747" t="s">
        <v>57</v>
      </c>
      <c r="O747" s="21" t="s">
        <v>58</v>
      </c>
      <c r="P747" s="21" t="s">
        <v>59</v>
      </c>
      <c r="Q747" s="20" t="s">
        <v>67</v>
      </c>
      <c r="R747" s="21" t="s">
        <v>387</v>
      </c>
      <c r="S747" s="35">
        <v>8</v>
      </c>
      <c r="T747" s="22">
        <v>8</v>
      </c>
      <c r="U747" s="20" t="s">
        <v>62</v>
      </c>
      <c r="V747" s="20">
        <v>45908</v>
      </c>
      <c r="W747" s="21">
        <v>9</v>
      </c>
      <c r="X747" s="20">
        <v>45915</v>
      </c>
      <c r="Y747" s="20">
        <v>45911</v>
      </c>
      <c r="Z747" s="48">
        <v>9</v>
      </c>
      <c r="AA747">
        <v>2025</v>
      </c>
      <c r="AB747" s="45">
        <v>665027</v>
      </c>
      <c r="AC747" s="45">
        <v>665027</v>
      </c>
      <c r="AI747" s="10"/>
      <c r="AK747" s="10"/>
    </row>
    <row r="748" spans="1:37">
      <c r="A748" t="s">
        <v>45</v>
      </c>
      <c r="B748" t="s">
        <v>46</v>
      </c>
      <c r="C748" t="s">
        <v>47</v>
      </c>
      <c r="D748" t="s">
        <v>441</v>
      </c>
      <c r="E748" t="s">
        <v>49</v>
      </c>
      <c r="F748" t="s">
        <v>69</v>
      </c>
      <c r="G748" t="s">
        <v>51</v>
      </c>
      <c r="H748" s="20" t="s">
        <v>52</v>
      </c>
      <c r="I748" t="s">
        <v>53</v>
      </c>
      <c r="J748" t="s">
        <v>54</v>
      </c>
      <c r="K748">
        <v>1</v>
      </c>
      <c r="L748" t="s">
        <v>55</v>
      </c>
      <c r="M748" t="s">
        <v>56</v>
      </c>
      <c r="N748" t="s">
        <v>57</v>
      </c>
      <c r="O748" s="21" t="s">
        <v>58</v>
      </c>
      <c r="P748" s="21" t="s">
        <v>59</v>
      </c>
      <c r="Q748" s="20" t="s">
        <v>73</v>
      </c>
      <c r="R748" s="21" t="s">
        <v>74</v>
      </c>
      <c r="S748" s="35">
        <v>8</v>
      </c>
      <c r="T748" s="22">
        <v>8</v>
      </c>
      <c r="U748" s="20" t="s">
        <v>62</v>
      </c>
      <c r="V748" s="20">
        <v>45908</v>
      </c>
      <c r="W748" s="21">
        <v>9</v>
      </c>
      <c r="X748" s="20">
        <v>45915</v>
      </c>
      <c r="Y748" s="20">
        <v>45911</v>
      </c>
      <c r="Z748" s="48">
        <v>9</v>
      </c>
      <c r="AA748">
        <v>2025</v>
      </c>
      <c r="AB748" s="45">
        <v>1132600</v>
      </c>
      <c r="AC748" s="45">
        <v>1132600</v>
      </c>
      <c r="AI748" s="10"/>
      <c r="AK748" s="10"/>
    </row>
    <row r="749" spans="1:37">
      <c r="A749" t="s">
        <v>45</v>
      </c>
      <c r="B749" t="s">
        <v>46</v>
      </c>
      <c r="C749" t="s">
        <v>47</v>
      </c>
      <c r="D749" t="s">
        <v>440</v>
      </c>
      <c r="E749" t="s">
        <v>49</v>
      </c>
      <c r="F749" t="s">
        <v>69</v>
      </c>
      <c r="G749" t="s">
        <v>51</v>
      </c>
      <c r="H749" s="20" t="s">
        <v>52</v>
      </c>
      <c r="I749" t="s">
        <v>53</v>
      </c>
      <c r="J749" t="s">
        <v>54</v>
      </c>
      <c r="K749">
        <v>1</v>
      </c>
      <c r="L749" t="s">
        <v>55</v>
      </c>
      <c r="M749" t="s">
        <v>56</v>
      </c>
      <c r="N749" t="s">
        <v>57</v>
      </c>
      <c r="O749" s="21" t="s">
        <v>58</v>
      </c>
      <c r="P749" s="21" t="s">
        <v>59</v>
      </c>
      <c r="Q749" s="20" t="s">
        <v>190</v>
      </c>
      <c r="R749" s="21" t="s">
        <v>191</v>
      </c>
      <c r="S749" s="35">
        <v>1</v>
      </c>
      <c r="T749" s="22">
        <v>1</v>
      </c>
      <c r="U749" s="20" t="s">
        <v>62</v>
      </c>
      <c r="V749" s="20">
        <v>45902</v>
      </c>
      <c r="W749" s="21">
        <v>9</v>
      </c>
      <c r="X749" s="20">
        <v>45909</v>
      </c>
      <c r="Y749" s="20">
        <v>45904</v>
      </c>
      <c r="Z749" s="48">
        <v>9</v>
      </c>
      <c r="AA749">
        <v>2025</v>
      </c>
      <c r="AB749" s="45">
        <v>172650</v>
      </c>
      <c r="AC749" s="45">
        <v>172650</v>
      </c>
      <c r="AI749" s="10"/>
      <c r="AK749" s="10"/>
    </row>
    <row r="750" spans="1:37">
      <c r="A750" t="s">
        <v>45</v>
      </c>
      <c r="B750" t="s">
        <v>46</v>
      </c>
      <c r="C750" t="s">
        <v>47</v>
      </c>
      <c r="D750" t="s">
        <v>440</v>
      </c>
      <c r="E750" t="s">
        <v>49</v>
      </c>
      <c r="F750" t="s">
        <v>72</v>
      </c>
      <c r="G750" t="s">
        <v>51</v>
      </c>
      <c r="H750" s="20" t="s">
        <v>52</v>
      </c>
      <c r="I750" t="s">
        <v>53</v>
      </c>
      <c r="J750" t="s">
        <v>54</v>
      </c>
      <c r="K750">
        <v>1</v>
      </c>
      <c r="L750" t="s">
        <v>55</v>
      </c>
      <c r="M750" t="s">
        <v>56</v>
      </c>
      <c r="N750" t="s">
        <v>57</v>
      </c>
      <c r="O750" s="21" t="s">
        <v>58</v>
      </c>
      <c r="P750" s="21" t="s">
        <v>59</v>
      </c>
      <c r="Q750" s="20" t="s">
        <v>70</v>
      </c>
      <c r="R750" s="21" t="s">
        <v>71</v>
      </c>
      <c r="S750" s="35">
        <v>1</v>
      </c>
      <c r="T750" s="22">
        <v>1</v>
      </c>
      <c r="U750" s="20" t="s">
        <v>62</v>
      </c>
      <c r="V750" s="20">
        <v>45902</v>
      </c>
      <c r="W750" s="21">
        <v>9</v>
      </c>
      <c r="X750" s="20">
        <v>45909</v>
      </c>
      <c r="Y750" s="20">
        <v>45904</v>
      </c>
      <c r="Z750" s="48">
        <v>9</v>
      </c>
      <c r="AA750">
        <v>2025</v>
      </c>
      <c r="AB750" s="45">
        <v>144936</v>
      </c>
      <c r="AC750" s="45">
        <v>144936</v>
      </c>
      <c r="AI750" s="10"/>
      <c r="AK750" s="10"/>
    </row>
    <row r="751" spans="1:37">
      <c r="A751" t="s">
        <v>45</v>
      </c>
      <c r="B751" t="s">
        <v>46</v>
      </c>
      <c r="C751" t="s">
        <v>47</v>
      </c>
      <c r="D751" t="s">
        <v>440</v>
      </c>
      <c r="E751" t="s">
        <v>49</v>
      </c>
      <c r="F751" t="s">
        <v>195</v>
      </c>
      <c r="G751" t="s">
        <v>51</v>
      </c>
      <c r="H751" s="20" t="s">
        <v>52</v>
      </c>
      <c r="I751" t="s">
        <v>53</v>
      </c>
      <c r="J751" t="s">
        <v>54</v>
      </c>
      <c r="K751">
        <v>1</v>
      </c>
      <c r="L751" t="s">
        <v>55</v>
      </c>
      <c r="M751" t="s">
        <v>56</v>
      </c>
      <c r="N751" t="s">
        <v>57</v>
      </c>
      <c r="O751" s="21" t="s">
        <v>58</v>
      </c>
      <c r="P751" s="21" t="s">
        <v>59</v>
      </c>
      <c r="Q751" s="20" t="s">
        <v>73</v>
      </c>
      <c r="R751" s="21" t="s">
        <v>74</v>
      </c>
      <c r="S751" s="35">
        <v>7</v>
      </c>
      <c r="T751" s="22">
        <v>7</v>
      </c>
      <c r="U751" s="20" t="s">
        <v>62</v>
      </c>
      <c r="V751" s="20">
        <v>45902</v>
      </c>
      <c r="W751" s="21">
        <v>9</v>
      </c>
      <c r="X751" s="20">
        <v>45909</v>
      </c>
      <c r="Y751" s="20">
        <v>45904</v>
      </c>
      <c r="Z751" s="48">
        <v>9</v>
      </c>
      <c r="AA751">
        <v>2025</v>
      </c>
      <c r="AB751" s="45">
        <v>991025</v>
      </c>
      <c r="AC751" s="45">
        <v>991025</v>
      </c>
      <c r="AI751" s="10"/>
      <c r="AK751" s="10"/>
    </row>
    <row r="752" spans="1:37">
      <c r="A752" t="s">
        <v>45</v>
      </c>
      <c r="B752" t="s">
        <v>46</v>
      </c>
      <c r="C752" t="s">
        <v>47</v>
      </c>
      <c r="D752" t="s">
        <v>450</v>
      </c>
      <c r="E752" t="s">
        <v>76</v>
      </c>
      <c r="F752" t="s">
        <v>77</v>
      </c>
      <c r="G752" t="s">
        <v>78</v>
      </c>
      <c r="H752" s="20" t="s">
        <v>52</v>
      </c>
      <c r="I752" t="s">
        <v>53</v>
      </c>
      <c r="J752" t="s">
        <v>135</v>
      </c>
      <c r="K752">
        <v>1</v>
      </c>
      <c r="L752" t="s">
        <v>81</v>
      </c>
      <c r="M752" t="s">
        <v>56</v>
      </c>
      <c r="N752" t="s">
        <v>57</v>
      </c>
      <c r="O752" s="21" t="s">
        <v>82</v>
      </c>
      <c r="P752" s="21" t="s">
        <v>59</v>
      </c>
      <c r="Q752" s="20" t="s">
        <v>118</v>
      </c>
      <c r="R752" s="21" t="s">
        <v>119</v>
      </c>
      <c r="S752" s="35">
        <v>74</v>
      </c>
      <c r="T752" s="22">
        <v>65</v>
      </c>
      <c r="U752" s="20" t="s">
        <v>85</v>
      </c>
      <c r="V752" s="20">
        <v>45848</v>
      </c>
      <c r="W752" s="21">
        <v>7</v>
      </c>
      <c r="X752" s="20">
        <v>45853</v>
      </c>
      <c r="Y752" s="20">
        <v>45904</v>
      </c>
      <c r="Z752" s="48">
        <v>9</v>
      </c>
      <c r="AA752">
        <v>2025</v>
      </c>
      <c r="AB752" s="45">
        <v>6390640</v>
      </c>
      <c r="AC752" s="45">
        <v>5613400</v>
      </c>
      <c r="AI752" s="10"/>
      <c r="AK752" s="10"/>
    </row>
    <row r="753" spans="1:37">
      <c r="A753" t="s">
        <v>45</v>
      </c>
      <c r="B753" t="s">
        <v>46</v>
      </c>
      <c r="C753" t="s">
        <v>47</v>
      </c>
      <c r="D753" t="s">
        <v>450</v>
      </c>
      <c r="E753" t="s">
        <v>76</v>
      </c>
      <c r="F753" t="s">
        <v>111</v>
      </c>
      <c r="G753" t="s">
        <v>78</v>
      </c>
      <c r="H753" s="20" t="s">
        <v>52</v>
      </c>
      <c r="I753" t="s">
        <v>53</v>
      </c>
      <c r="J753" t="s">
        <v>135</v>
      </c>
      <c r="K753">
        <v>1</v>
      </c>
      <c r="L753" t="s">
        <v>81</v>
      </c>
      <c r="M753" t="s">
        <v>56</v>
      </c>
      <c r="N753" t="s">
        <v>57</v>
      </c>
      <c r="O753" s="21" t="s">
        <v>82</v>
      </c>
      <c r="P753" s="21" t="s">
        <v>140</v>
      </c>
      <c r="Q753" s="20" t="s">
        <v>141</v>
      </c>
      <c r="R753" s="21" t="s">
        <v>142</v>
      </c>
      <c r="S753" s="35">
        <v>128</v>
      </c>
      <c r="T753" s="22">
        <v>112</v>
      </c>
      <c r="U753" s="20" t="s">
        <v>85</v>
      </c>
      <c r="V753" s="20">
        <v>45848</v>
      </c>
      <c r="W753" s="21">
        <v>7</v>
      </c>
      <c r="X753" s="20">
        <v>45849</v>
      </c>
      <c r="Y753" s="20">
        <v>45904</v>
      </c>
      <c r="Z753" s="48">
        <v>9</v>
      </c>
      <c r="AA753">
        <v>2025</v>
      </c>
      <c r="AB753" s="45">
        <v>1661824</v>
      </c>
      <c r="AC753" s="45">
        <v>1454096</v>
      </c>
      <c r="AI753" s="10"/>
      <c r="AK753" s="10"/>
    </row>
    <row r="754" spans="1:37">
      <c r="A754" t="s">
        <v>45</v>
      </c>
      <c r="B754" t="s">
        <v>46</v>
      </c>
      <c r="C754" t="s">
        <v>47</v>
      </c>
      <c r="D754" t="s">
        <v>451</v>
      </c>
      <c r="E754" t="s">
        <v>76</v>
      </c>
      <c r="F754" t="s">
        <v>111</v>
      </c>
      <c r="G754" t="s">
        <v>78</v>
      </c>
      <c r="H754" s="20" t="s">
        <v>52</v>
      </c>
      <c r="I754" t="s">
        <v>53</v>
      </c>
      <c r="J754" t="s">
        <v>117</v>
      </c>
      <c r="K754">
        <v>1</v>
      </c>
      <c r="L754" t="s">
        <v>81</v>
      </c>
      <c r="M754" t="s">
        <v>56</v>
      </c>
      <c r="N754" t="s">
        <v>57</v>
      </c>
      <c r="O754" s="21" t="s">
        <v>82</v>
      </c>
      <c r="P754" s="21" t="s">
        <v>59</v>
      </c>
      <c r="Q754" s="20" t="s">
        <v>132</v>
      </c>
      <c r="R754" s="21" t="s">
        <v>133</v>
      </c>
      <c r="S754" s="35">
        <v>136</v>
      </c>
      <c r="T754" s="22">
        <v>136</v>
      </c>
      <c r="U754" s="20" t="s">
        <v>85</v>
      </c>
      <c r="V754" s="20">
        <v>45793</v>
      </c>
      <c r="W754" s="21">
        <v>5</v>
      </c>
      <c r="X754" s="20">
        <v>45883</v>
      </c>
      <c r="Y754" s="20">
        <v>45925</v>
      </c>
      <c r="Z754" s="48">
        <v>9</v>
      </c>
      <c r="AA754">
        <v>2025</v>
      </c>
      <c r="AB754" s="45">
        <v>1765688</v>
      </c>
      <c r="AC754" s="45">
        <v>1765688</v>
      </c>
      <c r="AI754" s="10"/>
      <c r="AK754" s="10"/>
    </row>
    <row r="755" spans="1:37">
      <c r="A755" t="s">
        <v>45</v>
      </c>
      <c r="B755" t="s">
        <v>46</v>
      </c>
      <c r="C755" t="s">
        <v>47</v>
      </c>
      <c r="D755" t="s">
        <v>372</v>
      </c>
      <c r="E755" t="s">
        <v>76</v>
      </c>
      <c r="F755" t="s">
        <v>77</v>
      </c>
      <c r="G755" t="s">
        <v>78</v>
      </c>
      <c r="H755" s="20" t="s">
        <v>52</v>
      </c>
      <c r="I755" t="s">
        <v>53</v>
      </c>
      <c r="J755" t="s">
        <v>317</v>
      </c>
      <c r="K755">
        <v>1</v>
      </c>
      <c r="L755" t="s">
        <v>81</v>
      </c>
      <c r="M755" t="s">
        <v>56</v>
      </c>
      <c r="N755" t="s">
        <v>57</v>
      </c>
      <c r="O755" s="21" t="s">
        <v>82</v>
      </c>
      <c r="P755" s="21" t="s">
        <v>59</v>
      </c>
      <c r="Q755" s="20" t="s">
        <v>118</v>
      </c>
      <c r="R755" s="21" t="s">
        <v>119</v>
      </c>
      <c r="S755" s="35">
        <v>39</v>
      </c>
      <c r="T755" s="22">
        <v>24</v>
      </c>
      <c r="U755" s="20" t="s">
        <v>85</v>
      </c>
      <c r="V755" s="20">
        <v>45819</v>
      </c>
      <c r="W755" s="21">
        <v>6</v>
      </c>
      <c r="X755" s="20">
        <v>45819</v>
      </c>
      <c r="Y755" s="20">
        <v>45960</v>
      </c>
      <c r="Z755" s="48">
        <v>10</v>
      </c>
      <c r="AA755">
        <v>2025</v>
      </c>
      <c r="AB755" s="45">
        <v>3474120</v>
      </c>
      <c r="AC755" s="45">
        <v>2137920</v>
      </c>
      <c r="AI755" s="10"/>
      <c r="AK755" s="10"/>
    </row>
    <row r="756" spans="1:37">
      <c r="A756" t="s">
        <v>45</v>
      </c>
      <c r="B756" t="s">
        <v>46</v>
      </c>
      <c r="C756" t="s">
        <v>47</v>
      </c>
      <c r="D756" t="s">
        <v>290</v>
      </c>
      <c r="E756" t="s">
        <v>76</v>
      </c>
      <c r="F756" t="s">
        <v>86</v>
      </c>
      <c r="G756" t="s">
        <v>78</v>
      </c>
      <c r="H756" s="20" t="s">
        <v>52</v>
      </c>
      <c r="I756" t="s">
        <v>53</v>
      </c>
      <c r="J756" t="s">
        <v>117</v>
      </c>
      <c r="K756">
        <v>1</v>
      </c>
      <c r="L756" t="s">
        <v>81</v>
      </c>
      <c r="M756" t="s">
        <v>56</v>
      </c>
      <c r="N756" t="s">
        <v>57</v>
      </c>
      <c r="O756" s="21" t="s">
        <v>82</v>
      </c>
      <c r="P756" s="21" t="s">
        <v>59</v>
      </c>
      <c r="Q756" s="20" t="s">
        <v>132</v>
      </c>
      <c r="R756" s="21" t="s">
        <v>133</v>
      </c>
      <c r="S756" s="35">
        <v>80</v>
      </c>
      <c r="T756" s="22">
        <v>80</v>
      </c>
      <c r="U756" s="20" t="s">
        <v>85</v>
      </c>
      <c r="V756" s="20">
        <v>45750</v>
      </c>
      <c r="W756" s="21">
        <v>4</v>
      </c>
      <c r="X756" s="20">
        <v>45751</v>
      </c>
      <c r="Y756" s="20">
        <v>45939</v>
      </c>
      <c r="Z756" s="48">
        <v>10</v>
      </c>
      <c r="AA756">
        <v>2025</v>
      </c>
      <c r="AB756" s="45">
        <v>1038640</v>
      </c>
      <c r="AC756" s="45">
        <v>1038640</v>
      </c>
      <c r="AI756" s="10"/>
      <c r="AK756" s="10"/>
    </row>
    <row r="757" spans="1:37">
      <c r="A757" t="s">
        <v>45</v>
      </c>
      <c r="B757" t="s">
        <v>46</v>
      </c>
      <c r="C757" t="s">
        <v>47</v>
      </c>
      <c r="D757" t="s">
        <v>452</v>
      </c>
      <c r="E757" t="s">
        <v>76</v>
      </c>
      <c r="F757" t="s">
        <v>77</v>
      </c>
      <c r="G757" t="s">
        <v>78</v>
      </c>
      <c r="H757" s="20" t="s">
        <v>79</v>
      </c>
      <c r="I757" t="s">
        <v>53</v>
      </c>
      <c r="J757" t="s">
        <v>117</v>
      </c>
      <c r="L757" t="s">
        <v>81</v>
      </c>
      <c r="M757" t="s">
        <v>56</v>
      </c>
      <c r="N757" t="s">
        <v>57</v>
      </c>
      <c r="O757" s="21" t="s">
        <v>82</v>
      </c>
      <c r="P757" s="21" t="s">
        <v>59</v>
      </c>
      <c r="Q757" s="20" t="s">
        <v>138</v>
      </c>
      <c r="R757" s="21" t="s">
        <v>139</v>
      </c>
      <c r="S757" s="35">
        <v>6300</v>
      </c>
      <c r="T757" s="22">
        <v>0</v>
      </c>
      <c r="U757" s="20" t="s">
        <v>85</v>
      </c>
      <c r="V757" s="20">
        <v>45744</v>
      </c>
      <c r="W757" s="21">
        <v>3</v>
      </c>
      <c r="X757" s="20">
        <v>45960</v>
      </c>
      <c r="Z757" s="48">
        <v>10</v>
      </c>
      <c r="AA757">
        <v>2025</v>
      </c>
      <c r="AB757" s="45">
        <v>4731300</v>
      </c>
      <c r="AC757" s="45">
        <v>0</v>
      </c>
      <c r="AI757" s="10"/>
      <c r="AK757" s="10"/>
    </row>
    <row r="758" spans="1:37">
      <c r="A758" t="s">
        <v>45</v>
      </c>
      <c r="B758" t="s">
        <v>46</v>
      </c>
      <c r="C758" t="s">
        <v>47</v>
      </c>
      <c r="D758" t="s">
        <v>324</v>
      </c>
      <c r="E758" t="s">
        <v>76</v>
      </c>
      <c r="F758" t="s">
        <v>77</v>
      </c>
      <c r="G758" t="s">
        <v>78</v>
      </c>
      <c r="H758" s="20" t="s">
        <v>52</v>
      </c>
      <c r="I758" t="s">
        <v>53</v>
      </c>
      <c r="J758" t="s">
        <v>117</v>
      </c>
      <c r="K758">
        <v>1</v>
      </c>
      <c r="L758" t="s">
        <v>81</v>
      </c>
      <c r="M758" t="s">
        <v>56</v>
      </c>
      <c r="N758" t="s">
        <v>57</v>
      </c>
      <c r="O758" s="21" t="s">
        <v>79</v>
      </c>
      <c r="P758" s="21" t="s">
        <v>59</v>
      </c>
      <c r="Q758" s="20" t="s">
        <v>156</v>
      </c>
      <c r="R758" s="21" t="s">
        <v>157</v>
      </c>
      <c r="S758" s="35">
        <v>3740</v>
      </c>
      <c r="T758" s="22">
        <v>3740</v>
      </c>
      <c r="U758" s="20" t="s">
        <v>85</v>
      </c>
      <c r="V758" s="20">
        <v>45855</v>
      </c>
      <c r="W758" s="21">
        <v>7</v>
      </c>
      <c r="X758" s="20">
        <v>45947</v>
      </c>
      <c r="Y758" s="20">
        <v>45952</v>
      </c>
      <c r="Z758" s="48">
        <v>10</v>
      </c>
      <c r="AA758">
        <v>2025</v>
      </c>
      <c r="AB758" s="45">
        <v>3291200</v>
      </c>
      <c r="AC758" s="45">
        <v>3291200</v>
      </c>
      <c r="AI758" s="10"/>
      <c r="AK758" s="10"/>
    </row>
    <row r="759" spans="1:37">
      <c r="A759" t="s">
        <v>45</v>
      </c>
      <c r="B759" t="s">
        <v>46</v>
      </c>
      <c r="C759" t="s">
        <v>47</v>
      </c>
      <c r="D759" t="s">
        <v>453</v>
      </c>
      <c r="E759" t="s">
        <v>76</v>
      </c>
      <c r="F759" t="s">
        <v>77</v>
      </c>
      <c r="G759" t="s">
        <v>78</v>
      </c>
      <c r="H759" s="20" t="s">
        <v>52</v>
      </c>
      <c r="I759" t="s">
        <v>53</v>
      </c>
      <c r="J759" t="s">
        <v>117</v>
      </c>
      <c r="K759">
        <v>1</v>
      </c>
      <c r="L759" t="s">
        <v>81</v>
      </c>
      <c r="M759" t="s">
        <v>56</v>
      </c>
      <c r="N759" t="s">
        <v>57</v>
      </c>
      <c r="O759" s="21" t="s">
        <v>79</v>
      </c>
      <c r="P759" s="21" t="s">
        <v>59</v>
      </c>
      <c r="Q759" s="20" t="s">
        <v>156</v>
      </c>
      <c r="R759" s="21" t="s">
        <v>157</v>
      </c>
      <c r="S759" s="35">
        <v>6800</v>
      </c>
      <c r="T759" s="22">
        <v>6800</v>
      </c>
      <c r="U759" s="20" t="s">
        <v>85</v>
      </c>
      <c r="V759" s="20">
        <v>45859</v>
      </c>
      <c r="W759" s="21">
        <v>7</v>
      </c>
      <c r="X759" s="20">
        <v>45960</v>
      </c>
      <c r="Y759" s="20">
        <v>45960</v>
      </c>
      <c r="Z759" s="48">
        <v>10</v>
      </c>
      <c r="AA759">
        <v>2025</v>
      </c>
      <c r="AB759" s="45">
        <v>3529200</v>
      </c>
      <c r="AC759" s="45">
        <v>3529200</v>
      </c>
      <c r="AI759" s="10"/>
      <c r="AK759" s="10"/>
    </row>
    <row r="760" spans="1:37">
      <c r="A760" t="s">
        <v>45</v>
      </c>
      <c r="B760" t="s">
        <v>46</v>
      </c>
      <c r="C760" t="s">
        <v>47</v>
      </c>
      <c r="D760" t="s">
        <v>454</v>
      </c>
      <c r="E760" t="s">
        <v>76</v>
      </c>
      <c r="F760" t="s">
        <v>77</v>
      </c>
      <c r="G760" t="s">
        <v>78</v>
      </c>
      <c r="H760" s="20" t="s">
        <v>52</v>
      </c>
      <c r="I760" t="s">
        <v>53</v>
      </c>
      <c r="J760" t="s">
        <v>317</v>
      </c>
      <c r="K760">
        <v>1</v>
      </c>
      <c r="L760" t="s">
        <v>81</v>
      </c>
      <c r="M760" t="s">
        <v>56</v>
      </c>
      <c r="N760" t="s">
        <v>57</v>
      </c>
      <c r="O760" s="21" t="s">
        <v>82</v>
      </c>
      <c r="P760" s="21" t="s">
        <v>59</v>
      </c>
      <c r="Q760" s="20" t="s">
        <v>268</v>
      </c>
      <c r="R760" s="21" t="s">
        <v>269</v>
      </c>
      <c r="S760" s="35">
        <v>1232</v>
      </c>
      <c r="T760" s="22">
        <v>1232</v>
      </c>
      <c r="U760" s="20" t="s">
        <v>85</v>
      </c>
      <c r="V760" s="20">
        <v>45924</v>
      </c>
      <c r="W760" s="21">
        <v>9</v>
      </c>
      <c r="X760" s="20">
        <v>45924</v>
      </c>
      <c r="Y760" s="20">
        <v>45932</v>
      </c>
      <c r="Z760" s="48">
        <v>10</v>
      </c>
      <c r="AA760">
        <v>2025</v>
      </c>
      <c r="AB760" s="45">
        <v>709632</v>
      </c>
      <c r="AC760" s="45">
        <v>709632</v>
      </c>
      <c r="AI760" s="10"/>
      <c r="AK760" s="10"/>
    </row>
    <row r="761" spans="1:37">
      <c r="A761" t="s">
        <v>45</v>
      </c>
      <c r="B761" t="s">
        <v>46</v>
      </c>
      <c r="C761" t="s">
        <v>47</v>
      </c>
      <c r="D761" t="s">
        <v>455</v>
      </c>
      <c r="E761" t="s">
        <v>76</v>
      </c>
      <c r="F761" t="s">
        <v>77</v>
      </c>
      <c r="G761" t="s">
        <v>78</v>
      </c>
      <c r="H761" s="20" t="s">
        <v>52</v>
      </c>
      <c r="I761" t="s">
        <v>53</v>
      </c>
      <c r="J761" t="s">
        <v>117</v>
      </c>
      <c r="K761">
        <v>1</v>
      </c>
      <c r="L761" t="s">
        <v>81</v>
      </c>
      <c r="M761" t="s">
        <v>56</v>
      </c>
      <c r="N761" t="s">
        <v>57</v>
      </c>
      <c r="O761" s="21" t="s">
        <v>82</v>
      </c>
      <c r="P761" s="21" t="s">
        <v>59</v>
      </c>
      <c r="Q761" s="20" t="s">
        <v>456</v>
      </c>
      <c r="R761" s="21" t="s">
        <v>457</v>
      </c>
      <c r="S761" s="35">
        <v>2</v>
      </c>
      <c r="T761" s="22">
        <v>2</v>
      </c>
      <c r="U761" s="20" t="s">
        <v>85</v>
      </c>
      <c r="V761" s="20">
        <v>45925</v>
      </c>
      <c r="W761" s="21">
        <v>9</v>
      </c>
      <c r="X761" s="20">
        <v>46111</v>
      </c>
      <c r="Y761" s="20">
        <v>45950</v>
      </c>
      <c r="Z761" s="48">
        <v>10</v>
      </c>
      <c r="AA761">
        <v>2025</v>
      </c>
      <c r="AB761" s="45">
        <v>415272</v>
      </c>
      <c r="AC761" s="45">
        <v>415272</v>
      </c>
      <c r="AI761" s="10"/>
      <c r="AK761" s="10"/>
    </row>
    <row r="762" spans="1:37">
      <c r="A762" t="s">
        <v>45</v>
      </c>
      <c r="B762" t="s">
        <v>46</v>
      </c>
      <c r="C762" t="s">
        <v>47</v>
      </c>
      <c r="D762" t="s">
        <v>458</v>
      </c>
      <c r="E762" t="s">
        <v>76</v>
      </c>
      <c r="F762" t="s">
        <v>111</v>
      </c>
      <c r="G762" t="s">
        <v>78</v>
      </c>
      <c r="H762" s="20" t="s">
        <v>52</v>
      </c>
      <c r="I762" t="s">
        <v>53</v>
      </c>
      <c r="J762" t="s">
        <v>117</v>
      </c>
      <c r="K762">
        <v>1</v>
      </c>
      <c r="L762" t="s">
        <v>81</v>
      </c>
      <c r="M762" t="s">
        <v>310</v>
      </c>
      <c r="N762" t="s">
        <v>311</v>
      </c>
      <c r="O762" s="21" t="s">
        <v>79</v>
      </c>
      <c r="P762" s="21" t="s">
        <v>459</v>
      </c>
      <c r="Q762" s="20" t="s">
        <v>460</v>
      </c>
      <c r="R762" s="21" t="s">
        <v>461</v>
      </c>
      <c r="S762" s="35">
        <v>1</v>
      </c>
      <c r="T762" s="22">
        <v>1</v>
      </c>
      <c r="U762" s="20" t="s">
        <v>85</v>
      </c>
      <c r="V762" s="20">
        <v>45922</v>
      </c>
      <c r="W762" s="21">
        <v>9</v>
      </c>
      <c r="X762" s="20">
        <v>45981</v>
      </c>
      <c r="Y762" s="20">
        <v>45952</v>
      </c>
      <c r="Z762" s="48">
        <v>10</v>
      </c>
      <c r="AA762">
        <v>2025</v>
      </c>
      <c r="AB762" s="45">
        <v>9000000</v>
      </c>
      <c r="AC762" s="45">
        <v>9000000</v>
      </c>
      <c r="AI762" s="10"/>
      <c r="AK762" s="10"/>
    </row>
    <row r="763" spans="1:37">
      <c r="A763" t="s">
        <v>45</v>
      </c>
      <c r="B763" t="s">
        <v>46</v>
      </c>
      <c r="C763" t="s">
        <v>47</v>
      </c>
      <c r="D763" t="s">
        <v>462</v>
      </c>
      <c r="E763" t="s">
        <v>96</v>
      </c>
      <c r="F763" t="s">
        <v>77</v>
      </c>
      <c r="G763" t="s">
        <v>51</v>
      </c>
      <c r="H763" s="20" t="s">
        <v>52</v>
      </c>
      <c r="I763" t="s">
        <v>53</v>
      </c>
      <c r="J763" t="s">
        <v>54</v>
      </c>
      <c r="K763">
        <v>1</v>
      </c>
      <c r="L763" t="s">
        <v>55</v>
      </c>
      <c r="M763" t="s">
        <v>97</v>
      </c>
      <c r="N763" t="s">
        <v>98</v>
      </c>
      <c r="O763" s="21" t="s">
        <v>99</v>
      </c>
      <c r="P763" s="21" t="s">
        <v>100</v>
      </c>
      <c r="Q763" s="20" t="s">
        <v>101</v>
      </c>
      <c r="R763" s="21" t="s">
        <v>102</v>
      </c>
      <c r="S763" s="35">
        <v>2</v>
      </c>
      <c r="T763" s="22">
        <v>2</v>
      </c>
      <c r="U763" s="20" t="s">
        <v>103</v>
      </c>
      <c r="V763" s="20">
        <v>45929</v>
      </c>
      <c r="W763" s="21">
        <v>9</v>
      </c>
      <c r="X763" s="20">
        <v>45936</v>
      </c>
      <c r="Y763" s="20">
        <v>45932</v>
      </c>
      <c r="Z763" s="48">
        <v>10</v>
      </c>
      <c r="AA763">
        <v>2025</v>
      </c>
      <c r="AB763" s="45">
        <v>648000</v>
      </c>
      <c r="AC763" s="45">
        <v>648000</v>
      </c>
      <c r="AI763" s="10"/>
      <c r="AK763" s="10"/>
    </row>
    <row r="764" spans="1:37">
      <c r="A764" t="s">
        <v>45</v>
      </c>
      <c r="B764" t="s">
        <v>46</v>
      </c>
      <c r="C764" t="s">
        <v>47</v>
      </c>
      <c r="D764" t="s">
        <v>462</v>
      </c>
      <c r="E764" t="s">
        <v>96</v>
      </c>
      <c r="F764" t="s">
        <v>104</v>
      </c>
      <c r="G764" t="s">
        <v>51</v>
      </c>
      <c r="H764" s="20" t="s">
        <v>52</v>
      </c>
      <c r="I764" t="s">
        <v>53</v>
      </c>
      <c r="J764" t="s">
        <v>54</v>
      </c>
      <c r="K764">
        <v>1</v>
      </c>
      <c r="L764" t="s">
        <v>55</v>
      </c>
      <c r="M764" t="s">
        <v>97</v>
      </c>
      <c r="N764" t="s">
        <v>98</v>
      </c>
      <c r="O764" s="21" t="s">
        <v>99</v>
      </c>
      <c r="P764" s="21" t="s">
        <v>100</v>
      </c>
      <c r="Q764" s="20" t="s">
        <v>101</v>
      </c>
      <c r="R764" s="21" t="s">
        <v>102</v>
      </c>
      <c r="S764" s="35">
        <v>1</v>
      </c>
      <c r="T764" s="22">
        <v>0</v>
      </c>
      <c r="U764" s="20" t="s">
        <v>103</v>
      </c>
      <c r="V764" s="20">
        <v>45929</v>
      </c>
      <c r="W764" s="21">
        <v>9</v>
      </c>
      <c r="X764" s="20">
        <v>45936</v>
      </c>
      <c r="Z764" s="48">
        <v>10</v>
      </c>
      <c r="AA764">
        <v>2025</v>
      </c>
      <c r="AB764" s="45">
        <v>0</v>
      </c>
      <c r="AC764" s="45">
        <v>0</v>
      </c>
      <c r="AI764" s="10"/>
      <c r="AK764" s="10"/>
    </row>
    <row r="765" spans="1:37">
      <c r="A765" t="s">
        <v>45</v>
      </c>
      <c r="B765" t="s">
        <v>46</v>
      </c>
      <c r="C765" t="s">
        <v>47</v>
      </c>
      <c r="D765" t="s">
        <v>462</v>
      </c>
      <c r="E765" t="s">
        <v>96</v>
      </c>
      <c r="F765" t="s">
        <v>105</v>
      </c>
      <c r="G765" t="s">
        <v>51</v>
      </c>
      <c r="H765" s="20" t="s">
        <v>52</v>
      </c>
      <c r="I765" t="s">
        <v>53</v>
      </c>
      <c r="J765" t="s">
        <v>54</v>
      </c>
      <c r="K765">
        <v>1</v>
      </c>
      <c r="L765" t="s">
        <v>55</v>
      </c>
      <c r="M765" t="s">
        <v>97</v>
      </c>
      <c r="N765" t="s">
        <v>98</v>
      </c>
      <c r="O765" s="21" t="s">
        <v>99</v>
      </c>
      <c r="P765" s="21" t="s">
        <v>100</v>
      </c>
      <c r="Q765" s="20" t="s">
        <v>101</v>
      </c>
      <c r="R765" s="21" t="s">
        <v>102</v>
      </c>
      <c r="S765" s="35">
        <v>1</v>
      </c>
      <c r="T765" s="22">
        <v>0</v>
      </c>
      <c r="U765" s="20" t="s">
        <v>103</v>
      </c>
      <c r="V765" s="20">
        <v>45929</v>
      </c>
      <c r="W765" s="21">
        <v>9</v>
      </c>
      <c r="X765" s="20">
        <v>45936</v>
      </c>
      <c r="Z765" s="48">
        <v>10</v>
      </c>
      <c r="AA765">
        <v>2025</v>
      </c>
      <c r="AB765" s="45">
        <v>0</v>
      </c>
      <c r="AC765" s="45">
        <v>0</v>
      </c>
      <c r="AI765" s="10"/>
      <c r="AK765" s="10"/>
    </row>
    <row r="766" spans="1:37">
      <c r="A766" t="s">
        <v>45</v>
      </c>
      <c r="B766" t="s">
        <v>46</v>
      </c>
      <c r="C766" t="s">
        <v>47</v>
      </c>
      <c r="D766" t="s">
        <v>463</v>
      </c>
      <c r="E766" t="s">
        <v>49</v>
      </c>
      <c r="F766" t="s">
        <v>111</v>
      </c>
      <c r="G766" t="s">
        <v>51</v>
      </c>
      <c r="H766" s="20" t="s">
        <v>52</v>
      </c>
      <c r="I766" t="s">
        <v>53</v>
      </c>
      <c r="J766" t="s">
        <v>54</v>
      </c>
      <c r="K766">
        <v>1</v>
      </c>
      <c r="L766" t="s">
        <v>55</v>
      </c>
      <c r="M766" t="s">
        <v>56</v>
      </c>
      <c r="N766" t="s">
        <v>57</v>
      </c>
      <c r="O766" s="21" t="s">
        <v>58</v>
      </c>
      <c r="P766" s="21" t="s">
        <v>59</v>
      </c>
      <c r="Q766" s="20" t="s">
        <v>90</v>
      </c>
      <c r="R766" s="21" t="s">
        <v>390</v>
      </c>
      <c r="S766" s="35">
        <v>13</v>
      </c>
      <c r="T766" s="22">
        <v>13</v>
      </c>
      <c r="U766" s="20" t="s">
        <v>62</v>
      </c>
      <c r="V766" s="20">
        <v>45930</v>
      </c>
      <c r="W766" s="21">
        <v>9</v>
      </c>
      <c r="X766" s="20">
        <v>45937</v>
      </c>
      <c r="Y766" s="20">
        <v>45937</v>
      </c>
      <c r="Z766" s="48">
        <v>10</v>
      </c>
      <c r="AA766">
        <v>2025</v>
      </c>
      <c r="AB766" s="45">
        <v>858424</v>
      </c>
      <c r="AC766" s="45">
        <v>858424</v>
      </c>
      <c r="AI766" s="10"/>
      <c r="AK766" s="10"/>
    </row>
    <row r="767" spans="1:37">
      <c r="A767" t="s">
        <v>45</v>
      </c>
      <c r="B767" t="s">
        <v>46</v>
      </c>
      <c r="C767" t="s">
        <v>47</v>
      </c>
      <c r="D767" t="s">
        <v>463</v>
      </c>
      <c r="E767" t="s">
        <v>49</v>
      </c>
      <c r="F767" t="s">
        <v>86</v>
      </c>
      <c r="G767" t="s">
        <v>51</v>
      </c>
      <c r="H767" s="20" t="s">
        <v>52</v>
      </c>
      <c r="I767" t="s">
        <v>53</v>
      </c>
      <c r="J767" t="s">
        <v>54</v>
      </c>
      <c r="K767">
        <v>1</v>
      </c>
      <c r="L767" t="s">
        <v>55</v>
      </c>
      <c r="M767" t="s">
        <v>56</v>
      </c>
      <c r="N767" t="s">
        <v>57</v>
      </c>
      <c r="O767" s="21" t="s">
        <v>58</v>
      </c>
      <c r="P767" s="21" t="s">
        <v>59</v>
      </c>
      <c r="Q767" s="20" t="s">
        <v>93</v>
      </c>
      <c r="R767" s="21" t="s">
        <v>391</v>
      </c>
      <c r="S767" s="35">
        <v>4</v>
      </c>
      <c r="T767" s="22">
        <v>4</v>
      </c>
      <c r="U767" s="20" t="s">
        <v>62</v>
      </c>
      <c r="V767" s="20">
        <v>45930</v>
      </c>
      <c r="W767" s="21">
        <v>9</v>
      </c>
      <c r="X767" s="20">
        <v>45937</v>
      </c>
      <c r="Y767" s="20">
        <v>45937</v>
      </c>
      <c r="Z767" s="48">
        <v>10</v>
      </c>
      <c r="AA767">
        <v>2025</v>
      </c>
      <c r="AB767" s="45">
        <v>342912</v>
      </c>
      <c r="AC767" s="45">
        <v>342912</v>
      </c>
      <c r="AI767" s="10"/>
      <c r="AK767" s="10"/>
    </row>
    <row r="768" spans="1:37">
      <c r="A768" t="s">
        <v>45</v>
      </c>
      <c r="B768" t="s">
        <v>46</v>
      </c>
      <c r="C768" t="s">
        <v>47</v>
      </c>
      <c r="D768" t="s">
        <v>464</v>
      </c>
      <c r="E768" t="s">
        <v>96</v>
      </c>
      <c r="F768" t="s">
        <v>77</v>
      </c>
      <c r="G768" t="s">
        <v>51</v>
      </c>
      <c r="H768" s="20" t="s">
        <v>52</v>
      </c>
      <c r="I768" t="s">
        <v>53</v>
      </c>
      <c r="J768" t="s">
        <v>54</v>
      </c>
      <c r="K768">
        <v>1</v>
      </c>
      <c r="L768" t="s">
        <v>55</v>
      </c>
      <c r="M768" t="s">
        <v>97</v>
      </c>
      <c r="N768" t="s">
        <v>98</v>
      </c>
      <c r="O768" s="21" t="s">
        <v>99</v>
      </c>
      <c r="P768" s="21" t="s">
        <v>100</v>
      </c>
      <c r="Q768" s="20" t="s">
        <v>101</v>
      </c>
      <c r="R768" s="21" t="s">
        <v>102</v>
      </c>
      <c r="S768" s="35">
        <v>1</v>
      </c>
      <c r="T768" s="22">
        <v>1</v>
      </c>
      <c r="U768" s="20" t="s">
        <v>103</v>
      </c>
      <c r="V768" s="20">
        <v>45936</v>
      </c>
      <c r="W768" s="21">
        <v>10</v>
      </c>
      <c r="X768" s="20">
        <v>45944</v>
      </c>
      <c r="Y768" s="20">
        <v>45939</v>
      </c>
      <c r="Z768" s="48">
        <v>10</v>
      </c>
      <c r="AA768">
        <v>2025</v>
      </c>
      <c r="AB768" s="45">
        <v>324000</v>
      </c>
      <c r="AC768" s="45">
        <v>324000</v>
      </c>
      <c r="AI768" s="10"/>
      <c r="AK768" s="10"/>
    </row>
    <row r="769" spans="1:37">
      <c r="A769" t="s">
        <v>45</v>
      </c>
      <c r="B769" t="s">
        <v>46</v>
      </c>
      <c r="C769" t="s">
        <v>47</v>
      </c>
      <c r="D769" t="s">
        <v>464</v>
      </c>
      <c r="E769" t="s">
        <v>96</v>
      </c>
      <c r="F769" t="s">
        <v>104</v>
      </c>
      <c r="G769" t="s">
        <v>51</v>
      </c>
      <c r="H769" s="20" t="s">
        <v>52</v>
      </c>
      <c r="I769" t="s">
        <v>53</v>
      </c>
      <c r="J769" t="s">
        <v>54</v>
      </c>
      <c r="K769">
        <v>1</v>
      </c>
      <c r="L769" t="s">
        <v>55</v>
      </c>
      <c r="M769" t="s">
        <v>97</v>
      </c>
      <c r="N769" t="s">
        <v>98</v>
      </c>
      <c r="O769" s="21" t="s">
        <v>99</v>
      </c>
      <c r="P769" s="21" t="s">
        <v>100</v>
      </c>
      <c r="Q769" s="20" t="s">
        <v>101</v>
      </c>
      <c r="R769" s="21" t="s">
        <v>102</v>
      </c>
      <c r="S769" s="35">
        <v>1</v>
      </c>
      <c r="T769" s="22">
        <v>0</v>
      </c>
      <c r="U769" s="20" t="s">
        <v>103</v>
      </c>
      <c r="V769" s="20">
        <v>45936</v>
      </c>
      <c r="W769" s="21">
        <v>10</v>
      </c>
      <c r="X769" s="20">
        <v>45944</v>
      </c>
      <c r="Z769" s="48">
        <v>10</v>
      </c>
      <c r="AA769">
        <v>2025</v>
      </c>
      <c r="AB769" s="45">
        <v>0</v>
      </c>
      <c r="AC769" s="45">
        <v>0</v>
      </c>
      <c r="AI769" s="10"/>
      <c r="AK769" s="10"/>
    </row>
    <row r="770" spans="1:37">
      <c r="A770" t="s">
        <v>45</v>
      </c>
      <c r="B770" t="s">
        <v>46</v>
      </c>
      <c r="C770" t="s">
        <v>47</v>
      </c>
      <c r="D770" t="s">
        <v>463</v>
      </c>
      <c r="E770" t="s">
        <v>49</v>
      </c>
      <c r="F770" t="s">
        <v>89</v>
      </c>
      <c r="G770" t="s">
        <v>51</v>
      </c>
      <c r="H770" s="20" t="s">
        <v>52</v>
      </c>
      <c r="I770" t="s">
        <v>53</v>
      </c>
      <c r="J770" t="s">
        <v>54</v>
      </c>
      <c r="K770">
        <v>1</v>
      </c>
      <c r="L770" t="s">
        <v>55</v>
      </c>
      <c r="M770" t="s">
        <v>56</v>
      </c>
      <c r="N770" t="s">
        <v>57</v>
      </c>
      <c r="O770" s="21" t="s">
        <v>58</v>
      </c>
      <c r="P770" s="21" t="s">
        <v>59</v>
      </c>
      <c r="Q770" s="20" t="s">
        <v>60</v>
      </c>
      <c r="R770" s="21" t="s">
        <v>385</v>
      </c>
      <c r="S770" s="35">
        <v>12</v>
      </c>
      <c r="T770" s="22">
        <v>12</v>
      </c>
      <c r="U770" s="20" t="s">
        <v>62</v>
      </c>
      <c r="V770" s="20">
        <v>45930</v>
      </c>
      <c r="W770" s="21">
        <v>9</v>
      </c>
      <c r="X770" s="20">
        <v>45937</v>
      </c>
      <c r="Y770" s="20">
        <v>45937</v>
      </c>
      <c r="Z770" s="48">
        <v>10</v>
      </c>
      <c r="AA770">
        <v>2025</v>
      </c>
      <c r="AB770" s="45">
        <v>709448</v>
      </c>
      <c r="AC770" s="45">
        <v>709448</v>
      </c>
      <c r="AI770" s="10"/>
      <c r="AK770" s="10"/>
    </row>
    <row r="771" spans="1:37">
      <c r="A771" t="s">
        <v>45</v>
      </c>
      <c r="B771" t="s">
        <v>46</v>
      </c>
      <c r="C771" t="s">
        <v>47</v>
      </c>
      <c r="D771" t="s">
        <v>463</v>
      </c>
      <c r="E771" t="s">
        <v>49</v>
      </c>
      <c r="F771" t="s">
        <v>92</v>
      </c>
      <c r="G771" t="s">
        <v>51</v>
      </c>
      <c r="H771" s="20" t="s">
        <v>52</v>
      </c>
      <c r="I771" t="s">
        <v>53</v>
      </c>
      <c r="J771" t="s">
        <v>54</v>
      </c>
      <c r="K771">
        <v>1</v>
      </c>
      <c r="L771" t="s">
        <v>55</v>
      </c>
      <c r="M771" t="s">
        <v>56</v>
      </c>
      <c r="N771" t="s">
        <v>57</v>
      </c>
      <c r="O771" s="21" t="s">
        <v>58</v>
      </c>
      <c r="P771" s="21" t="s">
        <v>59</v>
      </c>
      <c r="Q771" s="20" t="s">
        <v>64</v>
      </c>
      <c r="R771" s="21" t="s">
        <v>386</v>
      </c>
      <c r="S771" s="35">
        <v>7</v>
      </c>
      <c r="T771" s="22">
        <v>7</v>
      </c>
      <c r="U771" s="20" t="s">
        <v>62</v>
      </c>
      <c r="V771" s="20">
        <v>45930</v>
      </c>
      <c r="W771" s="21">
        <v>9</v>
      </c>
      <c r="X771" s="20">
        <v>45937</v>
      </c>
      <c r="Y771" s="20">
        <v>45937</v>
      </c>
      <c r="Z771" s="48">
        <v>10</v>
      </c>
      <c r="AA771">
        <v>2025</v>
      </c>
      <c r="AB771" s="45">
        <v>429072</v>
      </c>
      <c r="AC771" s="45">
        <v>429072</v>
      </c>
      <c r="AI771" s="10"/>
      <c r="AK771" s="10"/>
    </row>
    <row r="772" spans="1:37">
      <c r="A772" t="s">
        <v>45</v>
      </c>
      <c r="B772" t="s">
        <v>46</v>
      </c>
      <c r="C772" t="s">
        <v>47</v>
      </c>
      <c r="D772" t="s">
        <v>463</v>
      </c>
      <c r="E772" t="s">
        <v>49</v>
      </c>
      <c r="F772" t="s">
        <v>50</v>
      </c>
      <c r="G772" t="s">
        <v>51</v>
      </c>
      <c r="H772" s="20" t="s">
        <v>52</v>
      </c>
      <c r="I772" t="s">
        <v>53</v>
      </c>
      <c r="J772" t="s">
        <v>54</v>
      </c>
      <c r="K772">
        <v>1</v>
      </c>
      <c r="L772" t="s">
        <v>55</v>
      </c>
      <c r="M772" t="s">
        <v>56</v>
      </c>
      <c r="N772" t="s">
        <v>57</v>
      </c>
      <c r="O772" s="21" t="s">
        <v>58</v>
      </c>
      <c r="P772" s="21" t="s">
        <v>59</v>
      </c>
      <c r="Q772" s="20" t="s">
        <v>67</v>
      </c>
      <c r="R772" s="21" t="s">
        <v>387</v>
      </c>
      <c r="S772" s="35">
        <v>1</v>
      </c>
      <c r="T772" s="22">
        <v>1</v>
      </c>
      <c r="U772" s="20" t="s">
        <v>62</v>
      </c>
      <c r="V772" s="20">
        <v>45930</v>
      </c>
      <c r="W772" s="21">
        <v>9</v>
      </c>
      <c r="X772" s="20">
        <v>45937</v>
      </c>
      <c r="Y772" s="20">
        <v>45937</v>
      </c>
      <c r="Z772" s="48">
        <v>10</v>
      </c>
      <c r="AA772">
        <v>2025</v>
      </c>
      <c r="AB772" s="45">
        <v>83128</v>
      </c>
      <c r="AC772" s="45">
        <v>83128</v>
      </c>
      <c r="AI772" s="10"/>
      <c r="AK772" s="10"/>
    </row>
    <row r="773" spans="1:37">
      <c r="A773" t="s">
        <v>45</v>
      </c>
      <c r="B773" t="s">
        <v>46</v>
      </c>
      <c r="C773" t="s">
        <v>47</v>
      </c>
      <c r="D773" t="s">
        <v>463</v>
      </c>
      <c r="E773" t="s">
        <v>49</v>
      </c>
      <c r="F773" t="s">
        <v>63</v>
      </c>
      <c r="G773" t="s">
        <v>51</v>
      </c>
      <c r="H773" s="20" t="s">
        <v>52</v>
      </c>
      <c r="I773" t="s">
        <v>53</v>
      </c>
      <c r="J773" t="s">
        <v>54</v>
      </c>
      <c r="K773">
        <v>1</v>
      </c>
      <c r="L773" t="s">
        <v>55</v>
      </c>
      <c r="M773" t="s">
        <v>56</v>
      </c>
      <c r="N773" t="s">
        <v>57</v>
      </c>
      <c r="O773" s="21" t="s">
        <v>58</v>
      </c>
      <c r="P773" s="21" t="s">
        <v>59</v>
      </c>
      <c r="Q773" s="20" t="s">
        <v>70</v>
      </c>
      <c r="R773" s="21" t="s">
        <v>71</v>
      </c>
      <c r="S773" s="35">
        <v>1</v>
      </c>
      <c r="T773" s="22">
        <v>1</v>
      </c>
      <c r="U773" s="20" t="s">
        <v>62</v>
      </c>
      <c r="V773" s="20">
        <v>45930</v>
      </c>
      <c r="W773" s="21">
        <v>9</v>
      </c>
      <c r="X773" s="20">
        <v>45937</v>
      </c>
      <c r="Y773" s="20">
        <v>45937</v>
      </c>
      <c r="Z773" s="48">
        <v>10</v>
      </c>
      <c r="AA773">
        <v>2025</v>
      </c>
      <c r="AB773" s="45">
        <v>144936</v>
      </c>
      <c r="AC773" s="45">
        <v>144936</v>
      </c>
      <c r="AI773" s="10"/>
      <c r="AK773" s="10"/>
    </row>
    <row r="774" spans="1:37">
      <c r="A774" t="s">
        <v>45</v>
      </c>
      <c r="B774" t="s">
        <v>46</v>
      </c>
      <c r="C774" t="s">
        <v>47</v>
      </c>
      <c r="D774" t="s">
        <v>463</v>
      </c>
      <c r="E774" t="s">
        <v>49</v>
      </c>
      <c r="F774" t="s">
        <v>66</v>
      </c>
      <c r="G774" t="s">
        <v>51</v>
      </c>
      <c r="H774" s="20" t="s">
        <v>52</v>
      </c>
      <c r="I774" t="s">
        <v>53</v>
      </c>
      <c r="J774" t="s">
        <v>54</v>
      </c>
      <c r="K774">
        <v>1</v>
      </c>
      <c r="L774" t="s">
        <v>55</v>
      </c>
      <c r="M774" t="s">
        <v>56</v>
      </c>
      <c r="N774" t="s">
        <v>57</v>
      </c>
      <c r="O774" s="21" t="s">
        <v>58</v>
      </c>
      <c r="P774" s="21" t="s">
        <v>59</v>
      </c>
      <c r="Q774" s="20" t="s">
        <v>73</v>
      </c>
      <c r="R774" s="21" t="s">
        <v>74</v>
      </c>
      <c r="S774" s="35">
        <v>2</v>
      </c>
      <c r="T774" s="22">
        <v>2</v>
      </c>
      <c r="U774" s="20" t="s">
        <v>62</v>
      </c>
      <c r="V774" s="20">
        <v>45930</v>
      </c>
      <c r="W774" s="21">
        <v>9</v>
      </c>
      <c r="X774" s="20">
        <v>45937</v>
      </c>
      <c r="Y774" s="20">
        <v>45937</v>
      </c>
      <c r="Z774" s="48">
        <v>10</v>
      </c>
      <c r="AA774">
        <v>2025</v>
      </c>
      <c r="AB774" s="45">
        <v>283150</v>
      </c>
      <c r="AC774" s="45">
        <v>283150</v>
      </c>
      <c r="AI774" s="10"/>
      <c r="AK774" s="10"/>
    </row>
    <row r="775" spans="1:37">
      <c r="A775" t="s">
        <v>45</v>
      </c>
      <c r="B775" t="s">
        <v>46</v>
      </c>
      <c r="C775" t="s">
        <v>47</v>
      </c>
      <c r="D775" t="s">
        <v>465</v>
      </c>
      <c r="E775" t="s">
        <v>49</v>
      </c>
      <c r="F775" t="s">
        <v>77</v>
      </c>
      <c r="G775" t="s">
        <v>51</v>
      </c>
      <c r="H775" s="20" t="s">
        <v>52</v>
      </c>
      <c r="I775" t="s">
        <v>53</v>
      </c>
      <c r="J775" t="s">
        <v>54</v>
      </c>
      <c r="K775">
        <v>1</v>
      </c>
      <c r="L775" t="s">
        <v>55</v>
      </c>
      <c r="M775" t="s">
        <v>56</v>
      </c>
      <c r="N775" t="s">
        <v>57</v>
      </c>
      <c r="O775" s="21" t="s">
        <v>58</v>
      </c>
      <c r="P775" s="21" t="s">
        <v>59</v>
      </c>
      <c r="Q775" s="20" t="s">
        <v>108</v>
      </c>
      <c r="R775" s="21" t="s">
        <v>109</v>
      </c>
      <c r="S775" s="35">
        <v>2</v>
      </c>
      <c r="T775" s="22">
        <v>2</v>
      </c>
      <c r="U775" s="20" t="s">
        <v>110</v>
      </c>
      <c r="V775" s="20">
        <v>45937</v>
      </c>
      <c r="W775" s="21">
        <v>10</v>
      </c>
      <c r="X775" s="20">
        <v>45945</v>
      </c>
      <c r="Y775" s="20">
        <v>45943</v>
      </c>
      <c r="Z775" s="48">
        <v>10</v>
      </c>
      <c r="AA775">
        <v>2025</v>
      </c>
      <c r="AB775" s="45">
        <v>230104</v>
      </c>
      <c r="AC775" s="45">
        <v>230104</v>
      </c>
      <c r="AI775" s="10"/>
      <c r="AK775" s="10"/>
    </row>
    <row r="776" spans="1:37">
      <c r="A776" t="s">
        <v>45</v>
      </c>
      <c r="B776" t="s">
        <v>46</v>
      </c>
      <c r="C776" t="s">
        <v>47</v>
      </c>
      <c r="D776" t="s">
        <v>465</v>
      </c>
      <c r="E776" t="s">
        <v>49</v>
      </c>
      <c r="F776" t="s">
        <v>111</v>
      </c>
      <c r="G776" t="s">
        <v>51</v>
      </c>
      <c r="H776" s="20" t="s">
        <v>52</v>
      </c>
      <c r="I776" t="s">
        <v>53</v>
      </c>
      <c r="J776" t="s">
        <v>54</v>
      </c>
      <c r="K776">
        <v>1</v>
      </c>
      <c r="L776" t="s">
        <v>55</v>
      </c>
      <c r="M776" t="s">
        <v>56</v>
      </c>
      <c r="N776" t="s">
        <v>57</v>
      </c>
      <c r="O776" s="21" t="s">
        <v>58</v>
      </c>
      <c r="P776" s="21" t="s">
        <v>59</v>
      </c>
      <c r="Q776" s="20" t="s">
        <v>112</v>
      </c>
      <c r="R776" s="21" t="s">
        <v>113</v>
      </c>
      <c r="S776" s="35">
        <v>1</v>
      </c>
      <c r="T776" s="22">
        <v>1</v>
      </c>
      <c r="U776" s="20" t="s">
        <v>110</v>
      </c>
      <c r="V776" s="20">
        <v>45937</v>
      </c>
      <c r="W776" s="21">
        <v>10</v>
      </c>
      <c r="X776" s="20">
        <v>45945</v>
      </c>
      <c r="Y776" s="20">
        <v>45943</v>
      </c>
      <c r="Z776" s="48">
        <v>10</v>
      </c>
      <c r="AA776">
        <v>2025</v>
      </c>
      <c r="AB776" s="45">
        <v>150444</v>
      </c>
      <c r="AC776" s="45">
        <v>150444</v>
      </c>
      <c r="AI776" s="10"/>
      <c r="AK776" s="10"/>
    </row>
    <row r="777" spans="1:37">
      <c r="A777" t="s">
        <v>45</v>
      </c>
      <c r="B777" t="s">
        <v>46</v>
      </c>
      <c r="C777" t="s">
        <v>47</v>
      </c>
      <c r="D777" t="s">
        <v>465</v>
      </c>
      <c r="E777" t="s">
        <v>49</v>
      </c>
      <c r="F777" t="s">
        <v>86</v>
      </c>
      <c r="G777" t="s">
        <v>51</v>
      </c>
      <c r="H777" s="20" t="s">
        <v>52</v>
      </c>
      <c r="I777" t="s">
        <v>53</v>
      </c>
      <c r="J777" t="s">
        <v>54</v>
      </c>
      <c r="K777">
        <v>1</v>
      </c>
      <c r="L777" t="s">
        <v>55</v>
      </c>
      <c r="M777" t="s">
        <v>56</v>
      </c>
      <c r="N777" t="s">
        <v>57</v>
      </c>
      <c r="O777" s="21" t="s">
        <v>58</v>
      </c>
      <c r="P777" s="21" t="s">
        <v>59</v>
      </c>
      <c r="Q777" s="20" t="s">
        <v>87</v>
      </c>
      <c r="R777" s="21" t="s">
        <v>389</v>
      </c>
      <c r="S777" s="35">
        <v>32</v>
      </c>
      <c r="T777" s="22">
        <v>32</v>
      </c>
      <c r="U777" s="20" t="s">
        <v>62</v>
      </c>
      <c r="V777" s="20">
        <v>45937</v>
      </c>
      <c r="W777" s="21">
        <v>10</v>
      </c>
      <c r="X777" s="20">
        <v>45945</v>
      </c>
      <c r="Y777" s="20">
        <v>45943</v>
      </c>
      <c r="Z777" s="48">
        <v>10</v>
      </c>
      <c r="AA777">
        <v>2025</v>
      </c>
      <c r="AB777" s="45">
        <v>2670797</v>
      </c>
      <c r="AC777" s="45">
        <v>2670797</v>
      </c>
      <c r="AI777" s="10"/>
      <c r="AK777" s="10"/>
    </row>
    <row r="778" spans="1:37">
      <c r="A778" t="s">
        <v>45</v>
      </c>
      <c r="B778" t="s">
        <v>46</v>
      </c>
      <c r="C778" t="s">
        <v>47</v>
      </c>
      <c r="D778" t="s">
        <v>465</v>
      </c>
      <c r="E778" t="s">
        <v>49</v>
      </c>
      <c r="F778" t="s">
        <v>89</v>
      </c>
      <c r="G778" t="s">
        <v>51</v>
      </c>
      <c r="H778" s="20" t="s">
        <v>52</v>
      </c>
      <c r="I778" t="s">
        <v>53</v>
      </c>
      <c r="J778" t="s">
        <v>54</v>
      </c>
      <c r="K778">
        <v>1</v>
      </c>
      <c r="L778" t="s">
        <v>55</v>
      </c>
      <c r="M778" t="s">
        <v>56</v>
      </c>
      <c r="N778" t="s">
        <v>57</v>
      </c>
      <c r="O778" s="21" t="s">
        <v>58</v>
      </c>
      <c r="P778" s="21" t="s">
        <v>59</v>
      </c>
      <c r="Q778" s="20" t="s">
        <v>90</v>
      </c>
      <c r="R778" s="21" t="s">
        <v>390</v>
      </c>
      <c r="S778" s="35">
        <v>31</v>
      </c>
      <c r="T778" s="22">
        <v>31</v>
      </c>
      <c r="U778" s="20" t="s">
        <v>62</v>
      </c>
      <c r="V778" s="20">
        <v>45937</v>
      </c>
      <c r="W778" s="21">
        <v>10</v>
      </c>
      <c r="X778" s="20">
        <v>45945</v>
      </c>
      <c r="Y778" s="20">
        <v>45943</v>
      </c>
      <c r="Z778" s="48">
        <v>10</v>
      </c>
      <c r="AA778">
        <v>2025</v>
      </c>
      <c r="AB778" s="45">
        <v>2047012</v>
      </c>
      <c r="AC778" s="45">
        <v>2047012</v>
      </c>
      <c r="AI778" s="10"/>
      <c r="AK778" s="10"/>
    </row>
    <row r="779" spans="1:37">
      <c r="A779" t="s">
        <v>45</v>
      </c>
      <c r="B779" t="s">
        <v>46</v>
      </c>
      <c r="C779" t="s">
        <v>47</v>
      </c>
      <c r="D779" t="s">
        <v>466</v>
      </c>
      <c r="E779" t="s">
        <v>76</v>
      </c>
      <c r="F779" t="s">
        <v>77</v>
      </c>
      <c r="G779" t="s">
        <v>78</v>
      </c>
      <c r="H779" s="20" t="s">
        <v>52</v>
      </c>
      <c r="I779" t="s">
        <v>53</v>
      </c>
      <c r="J779" t="s">
        <v>117</v>
      </c>
      <c r="K779">
        <v>1</v>
      </c>
      <c r="L779" t="s">
        <v>81</v>
      </c>
      <c r="M779" t="s">
        <v>56</v>
      </c>
      <c r="N779" t="s">
        <v>57</v>
      </c>
      <c r="O779" s="21" t="s">
        <v>82</v>
      </c>
      <c r="P779" s="21" t="s">
        <v>59</v>
      </c>
      <c r="Q779" s="20" t="s">
        <v>200</v>
      </c>
      <c r="R779" s="21" t="s">
        <v>201</v>
      </c>
      <c r="S779" s="35">
        <v>6460</v>
      </c>
      <c r="T779" s="22">
        <v>6460</v>
      </c>
      <c r="U779" s="20" t="s">
        <v>85</v>
      </c>
      <c r="V779" s="20">
        <v>45936</v>
      </c>
      <c r="W779" s="21">
        <v>10</v>
      </c>
      <c r="X779" s="20">
        <v>45960</v>
      </c>
      <c r="Y779" s="20">
        <v>45939</v>
      </c>
      <c r="Z779" s="48">
        <v>10</v>
      </c>
      <c r="AA779">
        <v>2025</v>
      </c>
      <c r="AB779" s="45">
        <v>3158940</v>
      </c>
      <c r="AC779" s="45">
        <v>3158940</v>
      </c>
      <c r="AI779" s="10"/>
      <c r="AK779" s="10"/>
    </row>
    <row r="780" spans="1:37">
      <c r="A780" t="s">
        <v>45</v>
      </c>
      <c r="B780" t="s">
        <v>46</v>
      </c>
      <c r="C780" t="s">
        <v>47</v>
      </c>
      <c r="D780" t="s">
        <v>467</v>
      </c>
      <c r="E780" t="s">
        <v>76</v>
      </c>
      <c r="F780" t="s">
        <v>77</v>
      </c>
      <c r="G780" t="s">
        <v>78</v>
      </c>
      <c r="H780" s="20" t="s">
        <v>52</v>
      </c>
      <c r="I780" t="s">
        <v>53</v>
      </c>
      <c r="J780" t="s">
        <v>117</v>
      </c>
      <c r="K780">
        <v>1</v>
      </c>
      <c r="L780" t="s">
        <v>81</v>
      </c>
      <c r="M780" t="s">
        <v>56</v>
      </c>
      <c r="N780" t="s">
        <v>57</v>
      </c>
      <c r="O780" s="21" t="s">
        <v>82</v>
      </c>
      <c r="P780" s="21" t="s">
        <v>59</v>
      </c>
      <c r="Q780" s="20" t="s">
        <v>200</v>
      </c>
      <c r="R780" s="21" t="s">
        <v>201</v>
      </c>
      <c r="S780" s="35">
        <v>7600</v>
      </c>
      <c r="T780" s="22">
        <v>7600</v>
      </c>
      <c r="U780" s="20" t="s">
        <v>85</v>
      </c>
      <c r="V780" s="20">
        <v>45936</v>
      </c>
      <c r="W780" s="21">
        <v>10</v>
      </c>
      <c r="X780" s="20">
        <v>46057</v>
      </c>
      <c r="Y780" s="20">
        <v>45939</v>
      </c>
      <c r="Z780" s="48">
        <v>10</v>
      </c>
      <c r="AA780">
        <v>2025</v>
      </c>
      <c r="AB780" s="45">
        <v>3716400</v>
      </c>
      <c r="AC780" s="45">
        <v>3716400</v>
      </c>
      <c r="AI780" s="10"/>
      <c r="AK780" s="10"/>
    </row>
    <row r="781" spans="1:37">
      <c r="A781" t="s">
        <v>45</v>
      </c>
      <c r="B781" t="s">
        <v>46</v>
      </c>
      <c r="C781" t="s">
        <v>47</v>
      </c>
      <c r="D781" t="s">
        <v>468</v>
      </c>
      <c r="E781" t="s">
        <v>76</v>
      </c>
      <c r="F781" t="s">
        <v>77</v>
      </c>
      <c r="G781" t="s">
        <v>78</v>
      </c>
      <c r="H781" s="20" t="s">
        <v>52</v>
      </c>
      <c r="I781" t="s">
        <v>53</v>
      </c>
      <c r="J781" t="s">
        <v>155</v>
      </c>
      <c r="K781">
        <v>1</v>
      </c>
      <c r="L781" t="s">
        <v>81</v>
      </c>
      <c r="M781" t="s">
        <v>56</v>
      </c>
      <c r="N781" t="s">
        <v>57</v>
      </c>
      <c r="O781" s="21" t="s">
        <v>79</v>
      </c>
      <c r="P781" s="21" t="s">
        <v>59</v>
      </c>
      <c r="Q781" s="20" t="s">
        <v>156</v>
      </c>
      <c r="R781" s="21" t="s">
        <v>157</v>
      </c>
      <c r="S781" s="35">
        <v>510</v>
      </c>
      <c r="T781" s="22">
        <v>510</v>
      </c>
      <c r="U781" s="20" t="s">
        <v>85</v>
      </c>
      <c r="V781" s="20">
        <v>45932</v>
      </c>
      <c r="W781" s="21">
        <v>10</v>
      </c>
      <c r="X781" s="20">
        <v>45947</v>
      </c>
      <c r="Y781" s="20">
        <v>45943</v>
      </c>
      <c r="Z781" s="48">
        <v>10</v>
      </c>
      <c r="AA781">
        <v>2025</v>
      </c>
      <c r="AB781" s="45">
        <v>286620</v>
      </c>
      <c r="AC781" s="45">
        <v>286620</v>
      </c>
      <c r="AI781" s="10"/>
      <c r="AK781" s="10"/>
    </row>
    <row r="782" spans="1:37">
      <c r="A782" t="s">
        <v>45</v>
      </c>
      <c r="B782" t="s">
        <v>46</v>
      </c>
      <c r="C782" t="s">
        <v>47</v>
      </c>
      <c r="D782" t="s">
        <v>468</v>
      </c>
      <c r="E782" t="s">
        <v>76</v>
      </c>
      <c r="F782" t="s">
        <v>111</v>
      </c>
      <c r="G782" t="s">
        <v>78</v>
      </c>
      <c r="H782" s="20" t="s">
        <v>52</v>
      </c>
      <c r="I782" t="s">
        <v>53</v>
      </c>
      <c r="J782" t="s">
        <v>155</v>
      </c>
      <c r="K782">
        <v>1</v>
      </c>
      <c r="L782" t="s">
        <v>81</v>
      </c>
      <c r="M782" t="s">
        <v>56</v>
      </c>
      <c r="N782" t="s">
        <v>57</v>
      </c>
      <c r="O782" s="21" t="s">
        <v>82</v>
      </c>
      <c r="P782" s="21" t="s">
        <v>59</v>
      </c>
      <c r="Q782" s="20" t="s">
        <v>132</v>
      </c>
      <c r="R782" s="21" t="s">
        <v>133</v>
      </c>
      <c r="S782" s="35">
        <v>4</v>
      </c>
      <c r="T782" s="22">
        <v>4</v>
      </c>
      <c r="U782" s="20" t="s">
        <v>85</v>
      </c>
      <c r="V782" s="20">
        <v>45932</v>
      </c>
      <c r="W782" s="21">
        <v>10</v>
      </c>
      <c r="X782" s="20">
        <v>45947</v>
      </c>
      <c r="Y782" s="20">
        <v>45943</v>
      </c>
      <c r="Z782" s="48">
        <v>10</v>
      </c>
      <c r="AA782">
        <v>2025</v>
      </c>
      <c r="AB782" s="45">
        <v>59600</v>
      </c>
      <c r="AC782" s="45">
        <v>59600</v>
      </c>
      <c r="AI782" s="10"/>
      <c r="AK782" s="10"/>
    </row>
    <row r="783" spans="1:37">
      <c r="A783" t="s">
        <v>45</v>
      </c>
      <c r="B783" t="s">
        <v>46</v>
      </c>
      <c r="C783" t="s">
        <v>47</v>
      </c>
      <c r="D783" t="s">
        <v>463</v>
      </c>
      <c r="E783" t="s">
        <v>49</v>
      </c>
      <c r="F783" t="s">
        <v>77</v>
      </c>
      <c r="G783" t="s">
        <v>51</v>
      </c>
      <c r="H783" s="20" t="s">
        <v>52</v>
      </c>
      <c r="I783" t="s">
        <v>53</v>
      </c>
      <c r="J783" t="s">
        <v>54</v>
      </c>
      <c r="K783">
        <v>1</v>
      </c>
      <c r="L783" t="s">
        <v>55</v>
      </c>
      <c r="M783" t="s">
        <v>56</v>
      </c>
      <c r="N783" t="s">
        <v>57</v>
      </c>
      <c r="O783" s="21" t="s">
        <v>58</v>
      </c>
      <c r="P783" s="21" t="s">
        <v>59</v>
      </c>
      <c r="Q783" s="20" t="s">
        <v>87</v>
      </c>
      <c r="R783" s="21" t="s">
        <v>389</v>
      </c>
      <c r="S783" s="35">
        <v>15</v>
      </c>
      <c r="T783" s="22">
        <v>15</v>
      </c>
      <c r="U783" s="20" t="s">
        <v>62</v>
      </c>
      <c r="V783" s="20">
        <v>45930</v>
      </c>
      <c r="W783" s="21">
        <v>9</v>
      </c>
      <c r="X783" s="20">
        <v>45937</v>
      </c>
      <c r="Y783" s="20">
        <v>45937</v>
      </c>
      <c r="Z783" s="48">
        <v>10</v>
      </c>
      <c r="AA783">
        <v>2025</v>
      </c>
      <c r="AB783" s="45">
        <v>1251936</v>
      </c>
      <c r="AC783" s="45">
        <v>1251936</v>
      </c>
      <c r="AI783" s="10"/>
      <c r="AK783" s="10"/>
    </row>
    <row r="784" spans="1:37">
      <c r="A784" t="s">
        <v>45</v>
      </c>
      <c r="B784" t="s">
        <v>46</v>
      </c>
      <c r="C784" t="s">
        <v>47</v>
      </c>
      <c r="D784" t="s">
        <v>469</v>
      </c>
      <c r="E784" t="s">
        <v>76</v>
      </c>
      <c r="F784" t="s">
        <v>111</v>
      </c>
      <c r="G784" t="s">
        <v>78</v>
      </c>
      <c r="H784" s="20" t="s">
        <v>52</v>
      </c>
      <c r="I784" t="s">
        <v>53</v>
      </c>
      <c r="J784" t="s">
        <v>117</v>
      </c>
      <c r="K784">
        <v>1</v>
      </c>
      <c r="L784" t="s">
        <v>81</v>
      </c>
      <c r="M784" t="s">
        <v>56</v>
      </c>
      <c r="N784" t="s">
        <v>57</v>
      </c>
      <c r="O784" s="21" t="s">
        <v>82</v>
      </c>
      <c r="P784" s="21" t="s">
        <v>140</v>
      </c>
      <c r="Q784" s="20" t="s">
        <v>141</v>
      </c>
      <c r="R784" s="21" t="s">
        <v>142</v>
      </c>
      <c r="S784" s="35">
        <v>60</v>
      </c>
      <c r="T784" s="22">
        <v>52</v>
      </c>
      <c r="U784" s="20" t="s">
        <v>85</v>
      </c>
      <c r="V784" s="20">
        <v>45936</v>
      </c>
      <c r="W784" s="21">
        <v>10</v>
      </c>
      <c r="X784" s="20">
        <v>46225</v>
      </c>
      <c r="Y784" s="20">
        <v>45943</v>
      </c>
      <c r="Z784" s="48">
        <v>10</v>
      </c>
      <c r="AA784">
        <v>2025</v>
      </c>
      <c r="AB784" s="45">
        <v>894000</v>
      </c>
      <c r="AC784" s="45">
        <v>774800</v>
      </c>
      <c r="AI784" s="10"/>
      <c r="AK784" s="10"/>
    </row>
    <row r="785" spans="1:37">
      <c r="A785" t="s">
        <v>45</v>
      </c>
      <c r="B785" t="s">
        <v>46</v>
      </c>
      <c r="C785" t="s">
        <v>47</v>
      </c>
      <c r="D785" t="s">
        <v>470</v>
      </c>
      <c r="E785" t="s">
        <v>76</v>
      </c>
      <c r="F785" t="s">
        <v>77</v>
      </c>
      <c r="G785" t="s">
        <v>78</v>
      </c>
      <c r="H785" s="20" t="s">
        <v>52</v>
      </c>
      <c r="I785" t="s">
        <v>53</v>
      </c>
      <c r="J785" t="s">
        <v>117</v>
      </c>
      <c r="K785">
        <v>1</v>
      </c>
      <c r="L785" t="s">
        <v>81</v>
      </c>
      <c r="M785" t="s">
        <v>56</v>
      </c>
      <c r="N785" t="s">
        <v>57</v>
      </c>
      <c r="O785" s="21" t="s">
        <v>82</v>
      </c>
      <c r="P785" s="21" t="s">
        <v>59</v>
      </c>
      <c r="Q785" s="20" t="s">
        <v>138</v>
      </c>
      <c r="R785" s="21" t="s">
        <v>139</v>
      </c>
      <c r="S785" s="35">
        <v>1600</v>
      </c>
      <c r="T785" s="22">
        <v>1600</v>
      </c>
      <c r="U785" s="20" t="s">
        <v>85</v>
      </c>
      <c r="V785" s="20">
        <v>45940</v>
      </c>
      <c r="W785" s="21">
        <v>10</v>
      </c>
      <c r="X785" s="20">
        <v>46305</v>
      </c>
      <c r="Y785" s="20">
        <v>45951</v>
      </c>
      <c r="Z785" s="48">
        <v>10</v>
      </c>
      <c r="AA785">
        <v>2025</v>
      </c>
      <c r="AB785" s="45">
        <v>1265600</v>
      </c>
      <c r="AC785" s="45">
        <v>1265600</v>
      </c>
      <c r="AI785" s="10"/>
      <c r="AK785" s="10"/>
    </row>
    <row r="786" spans="1:37">
      <c r="A786" t="s">
        <v>45</v>
      </c>
      <c r="B786" t="s">
        <v>46</v>
      </c>
      <c r="C786" t="s">
        <v>47</v>
      </c>
      <c r="D786" t="s">
        <v>471</v>
      </c>
      <c r="E786" t="s">
        <v>76</v>
      </c>
      <c r="F786" t="s">
        <v>77</v>
      </c>
      <c r="G786" t="s">
        <v>78</v>
      </c>
      <c r="H786" s="20" t="s">
        <v>52</v>
      </c>
      <c r="I786" t="s">
        <v>53</v>
      </c>
      <c r="J786" t="s">
        <v>252</v>
      </c>
      <c r="K786">
        <v>1</v>
      </c>
      <c r="L786" t="s">
        <v>81</v>
      </c>
      <c r="M786" t="s">
        <v>56</v>
      </c>
      <c r="N786" t="s">
        <v>57</v>
      </c>
      <c r="O786" s="21" t="s">
        <v>82</v>
      </c>
      <c r="P786" s="21" t="s">
        <v>59</v>
      </c>
      <c r="Q786" s="20" t="s">
        <v>200</v>
      </c>
      <c r="R786" s="21" t="s">
        <v>201</v>
      </c>
      <c r="S786" s="35">
        <v>190</v>
      </c>
      <c r="T786" s="22">
        <v>190</v>
      </c>
      <c r="U786" s="20" t="s">
        <v>85</v>
      </c>
      <c r="V786" s="20">
        <v>45943</v>
      </c>
      <c r="W786" s="21">
        <v>10</v>
      </c>
      <c r="X786" s="20">
        <v>45943</v>
      </c>
      <c r="Y786" s="20">
        <v>45950</v>
      </c>
      <c r="Z786" s="48">
        <v>10</v>
      </c>
      <c r="AA786">
        <v>2025</v>
      </c>
      <c r="AB786" s="45">
        <v>195320</v>
      </c>
      <c r="AC786" s="45">
        <v>195320</v>
      </c>
      <c r="AI786" s="10"/>
      <c r="AK786" s="10"/>
    </row>
    <row r="787" spans="1:37">
      <c r="A787" t="s">
        <v>45</v>
      </c>
      <c r="B787" t="s">
        <v>46</v>
      </c>
      <c r="C787" t="s">
        <v>47</v>
      </c>
      <c r="D787" t="s">
        <v>472</v>
      </c>
      <c r="E787" t="s">
        <v>96</v>
      </c>
      <c r="F787" t="s">
        <v>164</v>
      </c>
      <c r="G787" t="s">
        <v>51</v>
      </c>
      <c r="H787" s="20" t="s">
        <v>52</v>
      </c>
      <c r="I787" t="s">
        <v>53</v>
      </c>
      <c r="J787" t="s">
        <v>54</v>
      </c>
      <c r="K787">
        <v>1</v>
      </c>
      <c r="L787" t="s">
        <v>55</v>
      </c>
      <c r="M787" t="s">
        <v>97</v>
      </c>
      <c r="N787" t="s">
        <v>98</v>
      </c>
      <c r="O787" s="21" t="s">
        <v>99</v>
      </c>
      <c r="P787" s="21" t="s">
        <v>100</v>
      </c>
      <c r="Q787" s="20" t="s">
        <v>128</v>
      </c>
      <c r="R787" s="21" t="s">
        <v>129</v>
      </c>
      <c r="S787" s="35">
        <v>1</v>
      </c>
      <c r="T787" s="22">
        <v>0</v>
      </c>
      <c r="U787" s="20" t="s">
        <v>103</v>
      </c>
      <c r="V787" s="20">
        <v>45950</v>
      </c>
      <c r="W787" s="21">
        <v>10</v>
      </c>
      <c r="X787" s="20">
        <v>45958</v>
      </c>
      <c r="Z787" s="48">
        <v>10</v>
      </c>
      <c r="AA787">
        <v>2025</v>
      </c>
      <c r="AB787" s="45">
        <v>0</v>
      </c>
      <c r="AC787" s="45">
        <v>0</v>
      </c>
      <c r="AI787" s="10"/>
      <c r="AK787" s="10"/>
    </row>
    <row r="788" spans="1:37">
      <c r="A788" t="s">
        <v>45</v>
      </c>
      <c r="B788" t="s">
        <v>46</v>
      </c>
      <c r="C788" t="s">
        <v>47</v>
      </c>
      <c r="D788" t="s">
        <v>473</v>
      </c>
      <c r="E788" t="s">
        <v>49</v>
      </c>
      <c r="F788" t="s">
        <v>77</v>
      </c>
      <c r="G788" t="s">
        <v>51</v>
      </c>
      <c r="H788" s="20" t="s">
        <v>52</v>
      </c>
      <c r="I788" t="s">
        <v>53</v>
      </c>
      <c r="J788" t="s">
        <v>54</v>
      </c>
      <c r="K788">
        <v>1</v>
      </c>
      <c r="L788" t="s">
        <v>55</v>
      </c>
      <c r="M788" t="s">
        <v>56</v>
      </c>
      <c r="N788" t="s">
        <v>57</v>
      </c>
      <c r="O788" s="21" t="s">
        <v>58</v>
      </c>
      <c r="P788" s="21" t="s">
        <v>59</v>
      </c>
      <c r="Q788" s="20" t="s">
        <v>87</v>
      </c>
      <c r="R788" s="21" t="s">
        <v>389</v>
      </c>
      <c r="S788" s="35">
        <v>49</v>
      </c>
      <c r="T788" s="22">
        <v>49</v>
      </c>
      <c r="U788" s="20" t="s">
        <v>62</v>
      </c>
      <c r="V788" s="20">
        <v>45951</v>
      </c>
      <c r="W788" s="21">
        <v>10</v>
      </c>
      <c r="X788" s="20">
        <v>45959</v>
      </c>
      <c r="Y788" s="20">
        <v>45957</v>
      </c>
      <c r="Z788" s="48">
        <v>10</v>
      </c>
      <c r="AA788">
        <v>2025</v>
      </c>
      <c r="AB788" s="45">
        <v>4089658</v>
      </c>
      <c r="AC788" s="45">
        <v>4089658</v>
      </c>
      <c r="AI788" s="10"/>
      <c r="AK788" s="10"/>
    </row>
    <row r="789" spans="1:37">
      <c r="A789" t="s">
        <v>45</v>
      </c>
      <c r="B789" t="s">
        <v>46</v>
      </c>
      <c r="C789" t="s">
        <v>47</v>
      </c>
      <c r="D789" t="s">
        <v>473</v>
      </c>
      <c r="E789" t="s">
        <v>49</v>
      </c>
      <c r="F789" t="s">
        <v>111</v>
      </c>
      <c r="G789" t="s">
        <v>51</v>
      </c>
      <c r="H789" s="20" t="s">
        <v>52</v>
      </c>
      <c r="I789" t="s">
        <v>53</v>
      </c>
      <c r="J789" t="s">
        <v>54</v>
      </c>
      <c r="K789">
        <v>1</v>
      </c>
      <c r="L789" t="s">
        <v>55</v>
      </c>
      <c r="M789" t="s">
        <v>56</v>
      </c>
      <c r="N789" t="s">
        <v>57</v>
      </c>
      <c r="O789" s="21" t="s">
        <v>58</v>
      </c>
      <c r="P789" s="21" t="s">
        <v>59</v>
      </c>
      <c r="Q789" s="20" t="s">
        <v>90</v>
      </c>
      <c r="R789" s="21" t="s">
        <v>390</v>
      </c>
      <c r="S789" s="35">
        <v>35</v>
      </c>
      <c r="T789" s="22">
        <v>35</v>
      </c>
      <c r="U789" s="20" t="s">
        <v>62</v>
      </c>
      <c r="V789" s="20">
        <v>45951</v>
      </c>
      <c r="W789" s="21">
        <v>10</v>
      </c>
      <c r="X789" s="20">
        <v>45959</v>
      </c>
      <c r="Y789" s="20">
        <v>45957</v>
      </c>
      <c r="Z789" s="48">
        <v>10</v>
      </c>
      <c r="AA789">
        <v>2025</v>
      </c>
      <c r="AB789" s="45">
        <v>2311142</v>
      </c>
      <c r="AC789" s="45">
        <v>2311142</v>
      </c>
      <c r="AI789" s="10"/>
      <c r="AK789" s="10"/>
    </row>
    <row r="790" spans="1:37">
      <c r="A790" t="s">
        <v>45</v>
      </c>
      <c r="B790" t="s">
        <v>46</v>
      </c>
      <c r="C790" t="s">
        <v>47</v>
      </c>
      <c r="D790" t="s">
        <v>473</v>
      </c>
      <c r="E790" t="s">
        <v>49</v>
      </c>
      <c r="F790" t="s">
        <v>86</v>
      </c>
      <c r="G790" t="s">
        <v>51</v>
      </c>
      <c r="H790" s="20" t="s">
        <v>52</v>
      </c>
      <c r="I790" t="s">
        <v>53</v>
      </c>
      <c r="J790" t="s">
        <v>54</v>
      </c>
      <c r="K790">
        <v>1</v>
      </c>
      <c r="L790" t="s">
        <v>55</v>
      </c>
      <c r="M790" t="s">
        <v>56</v>
      </c>
      <c r="N790" t="s">
        <v>57</v>
      </c>
      <c r="O790" s="21" t="s">
        <v>58</v>
      </c>
      <c r="P790" s="21" t="s">
        <v>59</v>
      </c>
      <c r="Q790" s="20" t="s">
        <v>93</v>
      </c>
      <c r="R790" s="21" t="s">
        <v>391</v>
      </c>
      <c r="S790" s="35">
        <v>13</v>
      </c>
      <c r="T790" s="22">
        <v>13</v>
      </c>
      <c r="U790" s="20" t="s">
        <v>62</v>
      </c>
      <c r="V790" s="20">
        <v>45951</v>
      </c>
      <c r="W790" s="21">
        <v>10</v>
      </c>
      <c r="X790" s="20">
        <v>45959</v>
      </c>
      <c r="Y790" s="20">
        <v>45957</v>
      </c>
      <c r="Z790" s="48">
        <v>10</v>
      </c>
      <c r="AA790">
        <v>2025</v>
      </c>
      <c r="AB790" s="45">
        <v>1114464</v>
      </c>
      <c r="AC790" s="45">
        <v>1114464</v>
      </c>
      <c r="AI790" s="10"/>
      <c r="AK790" s="10"/>
    </row>
    <row r="791" spans="1:37">
      <c r="A791" t="s">
        <v>45</v>
      </c>
      <c r="B791" t="s">
        <v>46</v>
      </c>
      <c r="C791" t="s">
        <v>47</v>
      </c>
      <c r="D791" t="s">
        <v>473</v>
      </c>
      <c r="E791" t="s">
        <v>49</v>
      </c>
      <c r="F791" t="s">
        <v>89</v>
      </c>
      <c r="G791" t="s">
        <v>51</v>
      </c>
      <c r="H791" s="20" t="s">
        <v>52</v>
      </c>
      <c r="I791" t="s">
        <v>53</v>
      </c>
      <c r="J791" t="s">
        <v>54</v>
      </c>
      <c r="K791">
        <v>1</v>
      </c>
      <c r="L791" t="s">
        <v>55</v>
      </c>
      <c r="M791" t="s">
        <v>56</v>
      </c>
      <c r="N791" t="s">
        <v>57</v>
      </c>
      <c r="O791" s="21" t="s">
        <v>58</v>
      </c>
      <c r="P791" s="21" t="s">
        <v>59</v>
      </c>
      <c r="Q791" s="20" t="s">
        <v>60</v>
      </c>
      <c r="R791" s="21" t="s">
        <v>385</v>
      </c>
      <c r="S791" s="35">
        <v>30</v>
      </c>
      <c r="T791" s="22">
        <v>30</v>
      </c>
      <c r="U791" s="20" t="s">
        <v>62</v>
      </c>
      <c r="V791" s="20">
        <v>45951</v>
      </c>
      <c r="W791" s="21">
        <v>10</v>
      </c>
      <c r="X791" s="20">
        <v>45959</v>
      </c>
      <c r="Y791" s="20">
        <v>45957</v>
      </c>
      <c r="Z791" s="48">
        <v>10</v>
      </c>
      <c r="AA791">
        <v>2025</v>
      </c>
      <c r="AB791" s="45">
        <v>1773619</v>
      </c>
      <c r="AC791" s="45">
        <v>1773619</v>
      </c>
      <c r="AI791" s="10"/>
      <c r="AK791" s="10"/>
    </row>
    <row r="792" spans="1:37">
      <c r="A792" t="s">
        <v>45</v>
      </c>
      <c r="B792" t="s">
        <v>46</v>
      </c>
      <c r="C792" t="s">
        <v>47</v>
      </c>
      <c r="D792" t="s">
        <v>473</v>
      </c>
      <c r="E792" t="s">
        <v>49</v>
      </c>
      <c r="F792" t="s">
        <v>92</v>
      </c>
      <c r="G792" t="s">
        <v>51</v>
      </c>
      <c r="H792" s="20" t="s">
        <v>52</v>
      </c>
      <c r="I792" t="s">
        <v>53</v>
      </c>
      <c r="J792" t="s">
        <v>54</v>
      </c>
      <c r="K792">
        <v>1</v>
      </c>
      <c r="L792" t="s">
        <v>55</v>
      </c>
      <c r="M792" t="s">
        <v>56</v>
      </c>
      <c r="N792" t="s">
        <v>57</v>
      </c>
      <c r="O792" s="21" t="s">
        <v>58</v>
      </c>
      <c r="P792" s="21" t="s">
        <v>59</v>
      </c>
      <c r="Q792" s="20" t="s">
        <v>64</v>
      </c>
      <c r="R792" s="21" t="s">
        <v>386</v>
      </c>
      <c r="S792" s="35">
        <v>7</v>
      </c>
      <c r="T792" s="22">
        <v>7</v>
      </c>
      <c r="U792" s="20" t="s">
        <v>62</v>
      </c>
      <c r="V792" s="20">
        <v>45951</v>
      </c>
      <c r="W792" s="21">
        <v>10</v>
      </c>
      <c r="X792" s="20">
        <v>45959</v>
      </c>
      <c r="Y792" s="20">
        <v>45957</v>
      </c>
      <c r="Z792" s="48">
        <v>10</v>
      </c>
      <c r="AA792">
        <v>2025</v>
      </c>
      <c r="AB792" s="45">
        <v>429072</v>
      </c>
      <c r="AC792" s="45">
        <v>429072</v>
      </c>
      <c r="AI792" s="10"/>
      <c r="AK792" s="10"/>
    </row>
    <row r="793" spans="1:37">
      <c r="A793" t="s">
        <v>45</v>
      </c>
      <c r="B793" t="s">
        <v>46</v>
      </c>
      <c r="C793" t="s">
        <v>47</v>
      </c>
      <c r="D793" t="s">
        <v>472</v>
      </c>
      <c r="E793" t="s">
        <v>96</v>
      </c>
      <c r="F793" t="s">
        <v>107</v>
      </c>
      <c r="G793" t="s">
        <v>51</v>
      </c>
      <c r="H793" s="20" t="s">
        <v>52</v>
      </c>
      <c r="I793" t="s">
        <v>53</v>
      </c>
      <c r="J793" t="s">
        <v>54</v>
      </c>
      <c r="K793">
        <v>1</v>
      </c>
      <c r="L793" t="s">
        <v>55</v>
      </c>
      <c r="M793" t="s">
        <v>97</v>
      </c>
      <c r="N793" t="s">
        <v>98</v>
      </c>
      <c r="O793" s="21" t="s">
        <v>99</v>
      </c>
      <c r="P793" s="21" t="s">
        <v>100</v>
      </c>
      <c r="Q793" s="20" t="s">
        <v>101</v>
      </c>
      <c r="R793" s="21" t="s">
        <v>102</v>
      </c>
      <c r="S793" s="35">
        <v>1</v>
      </c>
      <c r="T793" s="22">
        <v>0</v>
      </c>
      <c r="U793" s="20" t="s">
        <v>103</v>
      </c>
      <c r="V793" s="20">
        <v>45950</v>
      </c>
      <c r="W793" s="21">
        <v>10</v>
      </c>
      <c r="X793" s="20">
        <v>45958</v>
      </c>
      <c r="Z793" s="48">
        <v>10</v>
      </c>
      <c r="AA793">
        <v>2025</v>
      </c>
      <c r="AB793" s="45">
        <v>0</v>
      </c>
      <c r="AC793" s="45">
        <v>0</v>
      </c>
      <c r="AI793" s="10"/>
      <c r="AK793" s="10"/>
    </row>
    <row r="794" spans="1:37">
      <c r="A794" t="s">
        <v>45</v>
      </c>
      <c r="B794" t="s">
        <v>46</v>
      </c>
      <c r="C794" t="s">
        <v>47</v>
      </c>
      <c r="D794" t="s">
        <v>472</v>
      </c>
      <c r="E794" t="s">
        <v>96</v>
      </c>
      <c r="F794" t="s">
        <v>144</v>
      </c>
      <c r="G794" t="s">
        <v>51</v>
      </c>
      <c r="H794" s="20" t="s">
        <v>52</v>
      </c>
      <c r="I794" t="s">
        <v>53</v>
      </c>
      <c r="J794" t="s">
        <v>54</v>
      </c>
      <c r="K794">
        <v>1</v>
      </c>
      <c r="L794" t="s">
        <v>55</v>
      </c>
      <c r="M794" t="s">
        <v>97</v>
      </c>
      <c r="N794" t="s">
        <v>98</v>
      </c>
      <c r="O794" s="21" t="s">
        <v>99</v>
      </c>
      <c r="P794" s="21" t="s">
        <v>100</v>
      </c>
      <c r="Q794" s="20" t="s">
        <v>101</v>
      </c>
      <c r="R794" s="21" t="s">
        <v>102</v>
      </c>
      <c r="S794" s="35">
        <v>2</v>
      </c>
      <c r="T794" s="22">
        <v>0</v>
      </c>
      <c r="U794" s="20" t="s">
        <v>103</v>
      </c>
      <c r="V794" s="20">
        <v>45950</v>
      </c>
      <c r="W794" s="21">
        <v>10</v>
      </c>
      <c r="X794" s="20">
        <v>45958</v>
      </c>
      <c r="Z794" s="48">
        <v>10</v>
      </c>
      <c r="AA794">
        <v>2025</v>
      </c>
      <c r="AB794" s="45">
        <v>0</v>
      </c>
      <c r="AC794" s="45">
        <v>0</v>
      </c>
      <c r="AI794" s="10"/>
      <c r="AK794" s="10"/>
    </row>
    <row r="795" spans="1:37">
      <c r="A795" t="s">
        <v>45</v>
      </c>
      <c r="B795" t="s">
        <v>46</v>
      </c>
      <c r="C795" t="s">
        <v>47</v>
      </c>
      <c r="D795" t="s">
        <v>474</v>
      </c>
      <c r="E795" t="s">
        <v>76</v>
      </c>
      <c r="F795" t="s">
        <v>77</v>
      </c>
      <c r="G795" t="s">
        <v>78</v>
      </c>
      <c r="H795" s="20" t="s">
        <v>52</v>
      </c>
      <c r="I795" t="s">
        <v>53</v>
      </c>
      <c r="J795" t="s">
        <v>475</v>
      </c>
      <c r="K795">
        <v>1</v>
      </c>
      <c r="L795" t="s">
        <v>81</v>
      </c>
      <c r="M795" t="s">
        <v>56</v>
      </c>
      <c r="N795" t="s">
        <v>57</v>
      </c>
      <c r="O795" s="21" t="s">
        <v>82</v>
      </c>
      <c r="P795" s="21" t="s">
        <v>59</v>
      </c>
      <c r="Q795" s="20" t="s">
        <v>426</v>
      </c>
      <c r="R795" s="21" t="s">
        <v>427</v>
      </c>
      <c r="S795" s="35">
        <v>1700</v>
      </c>
      <c r="T795" s="22">
        <v>1700</v>
      </c>
      <c r="U795" s="20" t="s">
        <v>85</v>
      </c>
      <c r="V795" s="20">
        <v>45950</v>
      </c>
      <c r="W795" s="21">
        <v>10</v>
      </c>
      <c r="X795" s="20">
        <v>45951</v>
      </c>
      <c r="Y795" s="20">
        <v>45958</v>
      </c>
      <c r="Z795" s="48">
        <v>10</v>
      </c>
      <c r="AA795">
        <v>2025</v>
      </c>
      <c r="AB795" s="45">
        <v>1910800</v>
      </c>
      <c r="AC795" s="45">
        <v>1910800</v>
      </c>
      <c r="AI795" s="10"/>
      <c r="AK795" s="10"/>
    </row>
    <row r="796" spans="1:37">
      <c r="A796" t="s">
        <v>45</v>
      </c>
      <c r="B796" t="s">
        <v>46</v>
      </c>
      <c r="C796" t="s">
        <v>47</v>
      </c>
      <c r="D796" t="s">
        <v>472</v>
      </c>
      <c r="E796" t="s">
        <v>96</v>
      </c>
      <c r="F796" t="s">
        <v>146</v>
      </c>
      <c r="G796" t="s">
        <v>51</v>
      </c>
      <c r="H796" s="20" t="s">
        <v>52</v>
      </c>
      <c r="I796" t="s">
        <v>53</v>
      </c>
      <c r="J796" t="s">
        <v>54</v>
      </c>
      <c r="K796">
        <v>1</v>
      </c>
      <c r="L796" t="s">
        <v>55</v>
      </c>
      <c r="M796" t="s">
        <v>97</v>
      </c>
      <c r="N796" t="s">
        <v>98</v>
      </c>
      <c r="O796" s="21" t="s">
        <v>99</v>
      </c>
      <c r="P796" s="21" t="s">
        <v>100</v>
      </c>
      <c r="Q796" s="20" t="s">
        <v>101</v>
      </c>
      <c r="R796" s="21" t="s">
        <v>102</v>
      </c>
      <c r="S796" s="35">
        <v>1</v>
      </c>
      <c r="T796" s="22">
        <v>0</v>
      </c>
      <c r="U796" s="20" t="s">
        <v>103</v>
      </c>
      <c r="V796" s="20">
        <v>45950</v>
      </c>
      <c r="W796" s="21">
        <v>10</v>
      </c>
      <c r="X796" s="20">
        <v>45958</v>
      </c>
      <c r="Z796" s="48">
        <v>10</v>
      </c>
      <c r="AA796">
        <v>2025</v>
      </c>
      <c r="AB796" s="45">
        <v>0</v>
      </c>
      <c r="AC796" s="45">
        <v>0</v>
      </c>
      <c r="AI796" s="10"/>
      <c r="AK796" s="10"/>
    </row>
    <row r="797" spans="1:37">
      <c r="A797" t="s">
        <v>45</v>
      </c>
      <c r="B797" t="s">
        <v>46</v>
      </c>
      <c r="C797" t="s">
        <v>47</v>
      </c>
      <c r="D797" t="s">
        <v>476</v>
      </c>
      <c r="E797" t="s">
        <v>76</v>
      </c>
      <c r="F797" t="s">
        <v>77</v>
      </c>
      <c r="G797" t="s">
        <v>78</v>
      </c>
      <c r="H797" s="20" t="s">
        <v>52</v>
      </c>
      <c r="I797" t="s">
        <v>53</v>
      </c>
      <c r="J797" t="s">
        <v>117</v>
      </c>
      <c r="K797">
        <v>1</v>
      </c>
      <c r="L797" t="s">
        <v>81</v>
      </c>
      <c r="M797" t="s">
        <v>56</v>
      </c>
      <c r="N797" t="s">
        <v>57</v>
      </c>
      <c r="O797" s="21" t="s">
        <v>82</v>
      </c>
      <c r="P797" s="21" t="s">
        <v>59</v>
      </c>
      <c r="Q797" s="20" t="s">
        <v>118</v>
      </c>
      <c r="R797" s="21" t="s">
        <v>119</v>
      </c>
      <c r="S797" s="35">
        <v>1275</v>
      </c>
      <c r="T797" s="22">
        <v>1275</v>
      </c>
      <c r="U797" s="20" t="s">
        <v>85</v>
      </c>
      <c r="V797" s="20">
        <v>45950</v>
      </c>
      <c r="W797" s="21">
        <v>10</v>
      </c>
      <c r="X797" s="20">
        <v>45959</v>
      </c>
      <c r="Y797" s="20">
        <v>45958</v>
      </c>
      <c r="Z797" s="48">
        <v>10</v>
      </c>
      <c r="AA797">
        <v>2025</v>
      </c>
      <c r="AB797" s="45">
        <v>1405050</v>
      </c>
      <c r="AC797" s="45">
        <v>1405050</v>
      </c>
      <c r="AI797" s="10"/>
      <c r="AK797" s="10"/>
    </row>
    <row r="798" spans="1:37">
      <c r="A798" t="s">
        <v>45</v>
      </c>
      <c r="B798" t="s">
        <v>46</v>
      </c>
      <c r="C798" t="s">
        <v>47</v>
      </c>
      <c r="D798" t="s">
        <v>477</v>
      </c>
      <c r="E798" t="s">
        <v>76</v>
      </c>
      <c r="F798" t="s">
        <v>77</v>
      </c>
      <c r="G798" t="s">
        <v>78</v>
      </c>
      <c r="H798" s="20" t="s">
        <v>52</v>
      </c>
      <c r="I798" t="s">
        <v>53</v>
      </c>
      <c r="J798" t="s">
        <v>117</v>
      </c>
      <c r="K798">
        <v>1</v>
      </c>
      <c r="L798" t="s">
        <v>81</v>
      </c>
      <c r="M798" t="s">
        <v>56</v>
      </c>
      <c r="N798" t="s">
        <v>57</v>
      </c>
      <c r="O798" s="21" t="s">
        <v>82</v>
      </c>
      <c r="P798" s="21" t="s">
        <v>59</v>
      </c>
      <c r="Q798" s="20" t="s">
        <v>138</v>
      </c>
      <c r="R798" s="21" t="s">
        <v>139</v>
      </c>
      <c r="S798" s="35">
        <v>400</v>
      </c>
      <c r="T798" s="22">
        <v>400</v>
      </c>
      <c r="U798" s="20" t="s">
        <v>85</v>
      </c>
      <c r="V798" s="20">
        <v>45951</v>
      </c>
      <c r="W798" s="21">
        <v>10</v>
      </c>
      <c r="X798" s="20">
        <v>46312</v>
      </c>
      <c r="Y798" s="20">
        <v>45960</v>
      </c>
      <c r="Z798" s="48">
        <v>10</v>
      </c>
      <c r="AA798">
        <v>2025</v>
      </c>
      <c r="AB798" s="45">
        <v>316400</v>
      </c>
      <c r="AC798" s="45">
        <v>316400</v>
      </c>
      <c r="AI798" s="10"/>
      <c r="AK798" s="10"/>
    </row>
    <row r="799" spans="1:37">
      <c r="A799" t="s">
        <v>45</v>
      </c>
      <c r="B799" t="s">
        <v>46</v>
      </c>
      <c r="C799" t="s">
        <v>47</v>
      </c>
      <c r="D799" t="s">
        <v>465</v>
      </c>
      <c r="E799" t="s">
        <v>49</v>
      </c>
      <c r="F799" t="s">
        <v>92</v>
      </c>
      <c r="G799" t="s">
        <v>51</v>
      </c>
      <c r="H799" s="20" t="s">
        <v>52</v>
      </c>
      <c r="I799" t="s">
        <v>53</v>
      </c>
      <c r="J799" t="s">
        <v>54</v>
      </c>
      <c r="K799">
        <v>1</v>
      </c>
      <c r="L799" t="s">
        <v>55</v>
      </c>
      <c r="M799" t="s">
        <v>56</v>
      </c>
      <c r="N799" t="s">
        <v>57</v>
      </c>
      <c r="O799" s="21" t="s">
        <v>58</v>
      </c>
      <c r="P799" s="21" t="s">
        <v>59</v>
      </c>
      <c r="Q799" s="20" t="s">
        <v>93</v>
      </c>
      <c r="R799" s="21" t="s">
        <v>391</v>
      </c>
      <c r="S799" s="35">
        <v>10</v>
      </c>
      <c r="T799" s="22">
        <v>10</v>
      </c>
      <c r="U799" s="20" t="s">
        <v>62</v>
      </c>
      <c r="V799" s="20">
        <v>45937</v>
      </c>
      <c r="W799" s="21">
        <v>10</v>
      </c>
      <c r="X799" s="20">
        <v>45945</v>
      </c>
      <c r="Y799" s="20">
        <v>45943</v>
      </c>
      <c r="Z799" s="48">
        <v>10</v>
      </c>
      <c r="AA799">
        <v>2025</v>
      </c>
      <c r="AB799" s="45">
        <v>857280</v>
      </c>
      <c r="AC799" s="45">
        <v>857280</v>
      </c>
      <c r="AI799" s="10"/>
      <c r="AK799" s="10"/>
    </row>
    <row r="800" spans="1:37">
      <c r="A800" t="s">
        <v>45</v>
      </c>
      <c r="B800" t="s">
        <v>46</v>
      </c>
      <c r="C800" t="s">
        <v>47</v>
      </c>
      <c r="D800" t="s">
        <v>465</v>
      </c>
      <c r="E800" t="s">
        <v>49</v>
      </c>
      <c r="F800" t="s">
        <v>50</v>
      </c>
      <c r="G800" t="s">
        <v>51</v>
      </c>
      <c r="H800" s="20" t="s">
        <v>52</v>
      </c>
      <c r="I800" t="s">
        <v>53</v>
      </c>
      <c r="J800" t="s">
        <v>54</v>
      </c>
      <c r="K800">
        <v>1</v>
      </c>
      <c r="L800" t="s">
        <v>55</v>
      </c>
      <c r="M800" t="s">
        <v>56</v>
      </c>
      <c r="N800" t="s">
        <v>57</v>
      </c>
      <c r="O800" s="21" t="s">
        <v>58</v>
      </c>
      <c r="P800" s="21" t="s">
        <v>59</v>
      </c>
      <c r="Q800" s="20" t="s">
        <v>60</v>
      </c>
      <c r="R800" s="21" t="s">
        <v>385</v>
      </c>
      <c r="S800" s="35">
        <v>22</v>
      </c>
      <c r="T800" s="22">
        <v>22</v>
      </c>
      <c r="U800" s="20" t="s">
        <v>62</v>
      </c>
      <c r="V800" s="20">
        <v>45937</v>
      </c>
      <c r="W800" s="21">
        <v>10</v>
      </c>
      <c r="X800" s="20">
        <v>45945</v>
      </c>
      <c r="Y800" s="20">
        <v>45943</v>
      </c>
      <c r="Z800" s="48">
        <v>10</v>
      </c>
      <c r="AA800">
        <v>2025</v>
      </c>
      <c r="AB800" s="45">
        <v>1300654</v>
      </c>
      <c r="AC800" s="45">
        <v>1300654</v>
      </c>
      <c r="AI800" s="10"/>
      <c r="AK800" s="10"/>
    </row>
    <row r="801" spans="1:37">
      <c r="A801" t="s">
        <v>45</v>
      </c>
      <c r="B801" t="s">
        <v>46</v>
      </c>
      <c r="C801" t="s">
        <v>47</v>
      </c>
      <c r="D801" t="s">
        <v>465</v>
      </c>
      <c r="E801" t="s">
        <v>49</v>
      </c>
      <c r="F801" t="s">
        <v>63</v>
      </c>
      <c r="G801" t="s">
        <v>51</v>
      </c>
      <c r="H801" s="20" t="s">
        <v>52</v>
      </c>
      <c r="I801" t="s">
        <v>53</v>
      </c>
      <c r="J801" t="s">
        <v>54</v>
      </c>
      <c r="K801">
        <v>1</v>
      </c>
      <c r="L801" t="s">
        <v>55</v>
      </c>
      <c r="M801" t="s">
        <v>56</v>
      </c>
      <c r="N801" t="s">
        <v>57</v>
      </c>
      <c r="O801" s="21" t="s">
        <v>58</v>
      </c>
      <c r="P801" s="21" t="s">
        <v>59</v>
      </c>
      <c r="Q801" s="20" t="s">
        <v>64</v>
      </c>
      <c r="R801" s="21" t="s">
        <v>386</v>
      </c>
      <c r="S801" s="35">
        <v>4</v>
      </c>
      <c r="T801" s="22">
        <v>4</v>
      </c>
      <c r="U801" s="20" t="s">
        <v>62</v>
      </c>
      <c r="V801" s="20">
        <v>45937</v>
      </c>
      <c r="W801" s="21">
        <v>10</v>
      </c>
      <c r="X801" s="20">
        <v>45945</v>
      </c>
      <c r="Y801" s="20">
        <v>45943</v>
      </c>
      <c r="Z801" s="48">
        <v>10</v>
      </c>
      <c r="AA801">
        <v>2025</v>
      </c>
      <c r="AB801" s="45">
        <v>245184</v>
      </c>
      <c r="AC801" s="45">
        <v>245184</v>
      </c>
      <c r="AI801" s="10"/>
      <c r="AK801" s="10"/>
    </row>
    <row r="802" spans="1:37">
      <c r="A802" t="s">
        <v>45</v>
      </c>
      <c r="B802" t="s">
        <v>46</v>
      </c>
      <c r="C802" t="s">
        <v>47</v>
      </c>
      <c r="D802" t="s">
        <v>478</v>
      </c>
      <c r="E802" t="s">
        <v>49</v>
      </c>
      <c r="F802" t="s">
        <v>77</v>
      </c>
      <c r="G802" t="s">
        <v>51</v>
      </c>
      <c r="H802" s="20" t="s">
        <v>52</v>
      </c>
      <c r="I802" t="s">
        <v>53</v>
      </c>
      <c r="J802" t="s">
        <v>54</v>
      </c>
      <c r="K802">
        <v>1</v>
      </c>
      <c r="L802" t="s">
        <v>55</v>
      </c>
      <c r="M802" t="s">
        <v>56</v>
      </c>
      <c r="N802" t="s">
        <v>57</v>
      </c>
      <c r="O802" s="21" t="s">
        <v>58</v>
      </c>
      <c r="P802" s="21" t="s">
        <v>59</v>
      </c>
      <c r="Q802" s="20" t="s">
        <v>108</v>
      </c>
      <c r="R802" s="21" t="s">
        <v>109</v>
      </c>
      <c r="S802" s="35">
        <v>1</v>
      </c>
      <c r="T802" s="22">
        <v>1</v>
      </c>
      <c r="U802" s="20" t="s">
        <v>110</v>
      </c>
      <c r="V802" s="20">
        <v>45943</v>
      </c>
      <c r="W802" s="21">
        <v>10</v>
      </c>
      <c r="X802" s="20">
        <v>45950</v>
      </c>
      <c r="Y802" s="20">
        <v>45950</v>
      </c>
      <c r="Z802" s="48">
        <v>10</v>
      </c>
      <c r="AA802">
        <v>2025</v>
      </c>
      <c r="AB802" s="45">
        <v>115052</v>
      </c>
      <c r="AC802" s="45">
        <v>115052</v>
      </c>
      <c r="AI802" s="10"/>
      <c r="AK802" s="10"/>
    </row>
    <row r="803" spans="1:37">
      <c r="A803" t="s">
        <v>45</v>
      </c>
      <c r="B803" t="s">
        <v>46</v>
      </c>
      <c r="C803" t="s">
        <v>47</v>
      </c>
      <c r="D803" t="s">
        <v>478</v>
      </c>
      <c r="E803" t="s">
        <v>49</v>
      </c>
      <c r="F803" t="s">
        <v>111</v>
      </c>
      <c r="G803" t="s">
        <v>51</v>
      </c>
      <c r="H803" s="20" t="s">
        <v>52</v>
      </c>
      <c r="I803" t="s">
        <v>53</v>
      </c>
      <c r="J803" t="s">
        <v>54</v>
      </c>
      <c r="K803">
        <v>1</v>
      </c>
      <c r="L803" t="s">
        <v>55</v>
      </c>
      <c r="M803" t="s">
        <v>56</v>
      </c>
      <c r="N803" t="s">
        <v>57</v>
      </c>
      <c r="O803" s="21" t="s">
        <v>58</v>
      </c>
      <c r="P803" s="21" t="s">
        <v>59</v>
      </c>
      <c r="Q803" s="20" t="s">
        <v>87</v>
      </c>
      <c r="R803" s="21" t="s">
        <v>389</v>
      </c>
      <c r="S803" s="35">
        <v>11</v>
      </c>
      <c r="T803" s="22">
        <v>11</v>
      </c>
      <c r="U803" s="20" t="s">
        <v>62</v>
      </c>
      <c r="V803" s="20">
        <v>45943</v>
      </c>
      <c r="W803" s="21">
        <v>10</v>
      </c>
      <c r="X803" s="20">
        <v>45950</v>
      </c>
      <c r="Y803" s="20">
        <v>45950</v>
      </c>
      <c r="Z803" s="48">
        <v>10</v>
      </c>
      <c r="AA803">
        <v>2025</v>
      </c>
      <c r="AB803" s="45">
        <v>918086</v>
      </c>
      <c r="AC803" s="45">
        <v>918086</v>
      </c>
      <c r="AI803" s="10"/>
      <c r="AK803" s="10"/>
    </row>
    <row r="804" spans="1:37">
      <c r="A804" t="s">
        <v>45</v>
      </c>
      <c r="B804" t="s">
        <v>46</v>
      </c>
      <c r="C804" t="s">
        <v>47</v>
      </c>
      <c r="D804" t="s">
        <v>478</v>
      </c>
      <c r="E804" t="s">
        <v>49</v>
      </c>
      <c r="F804" t="s">
        <v>86</v>
      </c>
      <c r="G804" t="s">
        <v>51</v>
      </c>
      <c r="H804" s="20" t="s">
        <v>52</v>
      </c>
      <c r="I804" t="s">
        <v>53</v>
      </c>
      <c r="J804" t="s">
        <v>54</v>
      </c>
      <c r="K804">
        <v>1</v>
      </c>
      <c r="L804" t="s">
        <v>55</v>
      </c>
      <c r="M804" t="s">
        <v>56</v>
      </c>
      <c r="N804" t="s">
        <v>57</v>
      </c>
      <c r="O804" s="21" t="s">
        <v>58</v>
      </c>
      <c r="P804" s="21" t="s">
        <v>59</v>
      </c>
      <c r="Q804" s="20" t="s">
        <v>90</v>
      </c>
      <c r="R804" s="21" t="s">
        <v>390</v>
      </c>
      <c r="S804" s="35">
        <v>14</v>
      </c>
      <c r="T804" s="22">
        <v>14</v>
      </c>
      <c r="U804" s="20" t="s">
        <v>62</v>
      </c>
      <c r="V804" s="20">
        <v>45943</v>
      </c>
      <c r="W804" s="21">
        <v>10</v>
      </c>
      <c r="X804" s="20">
        <v>45950</v>
      </c>
      <c r="Y804" s="20">
        <v>45950</v>
      </c>
      <c r="Z804" s="48">
        <v>10</v>
      </c>
      <c r="AA804">
        <v>2025</v>
      </c>
      <c r="AB804" s="45">
        <v>924457</v>
      </c>
      <c r="AC804" s="45">
        <v>924457</v>
      </c>
      <c r="AI804" s="10"/>
      <c r="AK804" s="10"/>
    </row>
    <row r="805" spans="1:37">
      <c r="A805" t="s">
        <v>45</v>
      </c>
      <c r="B805" t="s">
        <v>46</v>
      </c>
      <c r="C805" t="s">
        <v>47</v>
      </c>
      <c r="D805" t="s">
        <v>478</v>
      </c>
      <c r="E805" t="s">
        <v>49</v>
      </c>
      <c r="F805" t="s">
        <v>89</v>
      </c>
      <c r="G805" t="s">
        <v>51</v>
      </c>
      <c r="H805" s="20" t="s">
        <v>52</v>
      </c>
      <c r="I805" t="s">
        <v>53</v>
      </c>
      <c r="J805" t="s">
        <v>54</v>
      </c>
      <c r="K805">
        <v>1</v>
      </c>
      <c r="L805" t="s">
        <v>55</v>
      </c>
      <c r="M805" t="s">
        <v>56</v>
      </c>
      <c r="N805" t="s">
        <v>57</v>
      </c>
      <c r="O805" s="21" t="s">
        <v>58</v>
      </c>
      <c r="P805" s="21" t="s">
        <v>59</v>
      </c>
      <c r="Q805" s="20" t="s">
        <v>93</v>
      </c>
      <c r="R805" s="21" t="s">
        <v>391</v>
      </c>
      <c r="S805" s="35">
        <v>3</v>
      </c>
      <c r="T805" s="22">
        <v>3</v>
      </c>
      <c r="U805" s="20" t="s">
        <v>62</v>
      </c>
      <c r="V805" s="20">
        <v>45943</v>
      </c>
      <c r="W805" s="21">
        <v>10</v>
      </c>
      <c r="X805" s="20">
        <v>45950</v>
      </c>
      <c r="Y805" s="20">
        <v>45950</v>
      </c>
      <c r="Z805" s="48">
        <v>10</v>
      </c>
      <c r="AA805">
        <v>2025</v>
      </c>
      <c r="AB805" s="45">
        <v>257184</v>
      </c>
      <c r="AC805" s="45">
        <v>257184</v>
      </c>
      <c r="AI805" s="10"/>
      <c r="AK805" s="10"/>
    </row>
    <row r="806" spans="1:37">
      <c r="A806" t="s">
        <v>45</v>
      </c>
      <c r="B806" t="s">
        <v>46</v>
      </c>
      <c r="C806" t="s">
        <v>47</v>
      </c>
      <c r="D806" t="s">
        <v>478</v>
      </c>
      <c r="E806" t="s">
        <v>49</v>
      </c>
      <c r="F806" t="s">
        <v>92</v>
      </c>
      <c r="G806" t="s">
        <v>51</v>
      </c>
      <c r="H806" s="20" t="s">
        <v>52</v>
      </c>
      <c r="I806" t="s">
        <v>53</v>
      </c>
      <c r="J806" t="s">
        <v>54</v>
      </c>
      <c r="K806">
        <v>1</v>
      </c>
      <c r="L806" t="s">
        <v>55</v>
      </c>
      <c r="M806" t="s">
        <v>56</v>
      </c>
      <c r="N806" t="s">
        <v>57</v>
      </c>
      <c r="O806" s="21" t="s">
        <v>58</v>
      </c>
      <c r="P806" s="21" t="s">
        <v>59</v>
      </c>
      <c r="Q806" s="20" t="s">
        <v>60</v>
      </c>
      <c r="R806" s="21" t="s">
        <v>385</v>
      </c>
      <c r="S806" s="35">
        <v>10</v>
      </c>
      <c r="T806" s="22">
        <v>10</v>
      </c>
      <c r="U806" s="20" t="s">
        <v>62</v>
      </c>
      <c r="V806" s="20">
        <v>45943</v>
      </c>
      <c r="W806" s="21">
        <v>10</v>
      </c>
      <c r="X806" s="20">
        <v>45950</v>
      </c>
      <c r="Y806" s="20">
        <v>45950</v>
      </c>
      <c r="Z806" s="48">
        <v>10</v>
      </c>
      <c r="AA806">
        <v>2025</v>
      </c>
      <c r="AB806" s="45">
        <v>591206</v>
      </c>
      <c r="AC806" s="45">
        <v>591206</v>
      </c>
      <c r="AI806" s="10"/>
      <c r="AK806" s="10"/>
    </row>
    <row r="807" spans="1:37">
      <c r="A807" t="s">
        <v>45</v>
      </c>
      <c r="B807" t="s">
        <v>46</v>
      </c>
      <c r="C807" t="s">
        <v>47</v>
      </c>
      <c r="D807" t="s">
        <v>478</v>
      </c>
      <c r="E807" t="s">
        <v>49</v>
      </c>
      <c r="F807" t="s">
        <v>50</v>
      </c>
      <c r="G807" t="s">
        <v>51</v>
      </c>
      <c r="H807" s="20" t="s">
        <v>52</v>
      </c>
      <c r="I807" t="s">
        <v>53</v>
      </c>
      <c r="J807" t="s">
        <v>54</v>
      </c>
      <c r="K807">
        <v>1</v>
      </c>
      <c r="L807" t="s">
        <v>55</v>
      </c>
      <c r="M807" t="s">
        <v>56</v>
      </c>
      <c r="N807" t="s">
        <v>57</v>
      </c>
      <c r="O807" s="21" t="s">
        <v>58</v>
      </c>
      <c r="P807" s="21" t="s">
        <v>59</v>
      </c>
      <c r="Q807" s="20" t="s">
        <v>64</v>
      </c>
      <c r="R807" s="21" t="s">
        <v>386</v>
      </c>
      <c r="S807" s="35">
        <v>10</v>
      </c>
      <c r="T807" s="22">
        <v>10</v>
      </c>
      <c r="U807" s="20" t="s">
        <v>62</v>
      </c>
      <c r="V807" s="20">
        <v>45943</v>
      </c>
      <c r="W807" s="21">
        <v>10</v>
      </c>
      <c r="X807" s="20">
        <v>45950</v>
      </c>
      <c r="Y807" s="20">
        <v>45950</v>
      </c>
      <c r="Z807" s="48">
        <v>10</v>
      </c>
      <c r="AA807">
        <v>2025</v>
      </c>
      <c r="AB807" s="45">
        <v>612960</v>
      </c>
      <c r="AC807" s="45">
        <v>612960</v>
      </c>
      <c r="AI807" s="10"/>
      <c r="AK807" s="10"/>
    </row>
    <row r="808" spans="1:37">
      <c r="A808" t="s">
        <v>45</v>
      </c>
      <c r="B808" t="s">
        <v>46</v>
      </c>
      <c r="C808" t="s">
        <v>47</v>
      </c>
      <c r="D808" t="s">
        <v>478</v>
      </c>
      <c r="E808" t="s">
        <v>49</v>
      </c>
      <c r="F808" t="s">
        <v>63</v>
      </c>
      <c r="G808" t="s">
        <v>51</v>
      </c>
      <c r="H808" s="20" t="s">
        <v>52</v>
      </c>
      <c r="I808" t="s">
        <v>53</v>
      </c>
      <c r="J808" t="s">
        <v>54</v>
      </c>
      <c r="K808">
        <v>1</v>
      </c>
      <c r="L808" t="s">
        <v>55</v>
      </c>
      <c r="M808" t="s">
        <v>56</v>
      </c>
      <c r="N808" t="s">
        <v>57</v>
      </c>
      <c r="O808" s="21" t="s">
        <v>58</v>
      </c>
      <c r="P808" s="21" t="s">
        <v>59</v>
      </c>
      <c r="Q808" s="20" t="s">
        <v>67</v>
      </c>
      <c r="R808" s="21" t="s">
        <v>387</v>
      </c>
      <c r="S808" s="35">
        <v>2</v>
      </c>
      <c r="T808" s="22">
        <v>2</v>
      </c>
      <c r="U808" s="20" t="s">
        <v>62</v>
      </c>
      <c r="V808" s="20">
        <v>45943</v>
      </c>
      <c r="W808" s="21">
        <v>10</v>
      </c>
      <c r="X808" s="20">
        <v>45950</v>
      </c>
      <c r="Y808" s="20">
        <v>45950</v>
      </c>
      <c r="Z808" s="48">
        <v>10</v>
      </c>
      <c r="AA808">
        <v>2025</v>
      </c>
      <c r="AB808" s="45">
        <v>166257</v>
      </c>
      <c r="AC808" s="45">
        <v>166257</v>
      </c>
      <c r="AI808" s="10"/>
      <c r="AK808" s="10"/>
    </row>
    <row r="809" spans="1:37">
      <c r="A809" t="s">
        <v>45</v>
      </c>
      <c r="B809" t="s">
        <v>46</v>
      </c>
      <c r="C809" t="s">
        <v>47</v>
      </c>
      <c r="D809" t="s">
        <v>478</v>
      </c>
      <c r="E809" t="s">
        <v>49</v>
      </c>
      <c r="F809" t="s">
        <v>66</v>
      </c>
      <c r="G809" t="s">
        <v>51</v>
      </c>
      <c r="H809" s="20" t="s">
        <v>52</v>
      </c>
      <c r="I809" t="s">
        <v>53</v>
      </c>
      <c r="J809" t="s">
        <v>54</v>
      </c>
      <c r="K809">
        <v>1</v>
      </c>
      <c r="L809" t="s">
        <v>55</v>
      </c>
      <c r="M809" t="s">
        <v>56</v>
      </c>
      <c r="N809" t="s">
        <v>57</v>
      </c>
      <c r="O809" s="21" t="s">
        <v>58</v>
      </c>
      <c r="P809" s="21" t="s">
        <v>59</v>
      </c>
      <c r="Q809" s="20" t="s">
        <v>73</v>
      </c>
      <c r="R809" s="21" t="s">
        <v>74</v>
      </c>
      <c r="S809" s="35">
        <v>3</v>
      </c>
      <c r="T809" s="22">
        <v>3</v>
      </c>
      <c r="U809" s="20" t="s">
        <v>62</v>
      </c>
      <c r="V809" s="20">
        <v>45943</v>
      </c>
      <c r="W809" s="21">
        <v>10</v>
      </c>
      <c r="X809" s="20">
        <v>45950</v>
      </c>
      <c r="Y809" s="20">
        <v>45950</v>
      </c>
      <c r="Z809" s="48">
        <v>10</v>
      </c>
      <c r="AA809">
        <v>2025</v>
      </c>
      <c r="AB809" s="45">
        <v>424725</v>
      </c>
      <c r="AC809" s="45">
        <v>424725</v>
      </c>
      <c r="AI809" s="10"/>
      <c r="AK809" s="10"/>
    </row>
    <row r="810" spans="1:37">
      <c r="A810" t="s">
        <v>45</v>
      </c>
      <c r="B810" t="s">
        <v>46</v>
      </c>
      <c r="C810" t="s">
        <v>47</v>
      </c>
      <c r="D810" t="s">
        <v>478</v>
      </c>
      <c r="E810" t="s">
        <v>49</v>
      </c>
      <c r="F810" t="s">
        <v>69</v>
      </c>
      <c r="G810" t="s">
        <v>51</v>
      </c>
      <c r="H810" s="20" t="s">
        <v>52</v>
      </c>
      <c r="I810" t="s">
        <v>53</v>
      </c>
      <c r="J810" t="s">
        <v>54</v>
      </c>
      <c r="K810">
        <v>1</v>
      </c>
      <c r="L810" t="s">
        <v>55</v>
      </c>
      <c r="M810" t="s">
        <v>56</v>
      </c>
      <c r="N810" t="s">
        <v>57</v>
      </c>
      <c r="O810" s="21" t="s">
        <v>58</v>
      </c>
      <c r="P810" s="21" t="s">
        <v>59</v>
      </c>
      <c r="Q810" s="20" t="s">
        <v>125</v>
      </c>
      <c r="R810" s="21" t="s">
        <v>126</v>
      </c>
      <c r="S810" s="35">
        <v>7</v>
      </c>
      <c r="T810" s="22">
        <v>7</v>
      </c>
      <c r="U810" s="20" t="s">
        <v>62</v>
      </c>
      <c r="V810" s="20">
        <v>45943</v>
      </c>
      <c r="W810" s="21">
        <v>10</v>
      </c>
      <c r="X810" s="20">
        <v>45950</v>
      </c>
      <c r="Y810" s="20">
        <v>45950</v>
      </c>
      <c r="Z810" s="48">
        <v>10</v>
      </c>
      <c r="AA810">
        <v>2025</v>
      </c>
      <c r="AB810" s="45">
        <v>781200</v>
      </c>
      <c r="AC810" s="45">
        <v>781200</v>
      </c>
      <c r="AI810" s="10"/>
      <c r="AK810" s="10"/>
    </row>
    <row r="811" spans="1:37">
      <c r="A811" t="s">
        <v>45</v>
      </c>
      <c r="B811" t="s">
        <v>46</v>
      </c>
      <c r="C811" t="s">
        <v>47</v>
      </c>
      <c r="D811" t="s">
        <v>465</v>
      </c>
      <c r="E811" t="s">
        <v>49</v>
      </c>
      <c r="F811" t="s">
        <v>66</v>
      </c>
      <c r="G811" t="s">
        <v>51</v>
      </c>
      <c r="H811" s="20" t="s">
        <v>52</v>
      </c>
      <c r="I811" t="s">
        <v>53</v>
      </c>
      <c r="J811" t="s">
        <v>54</v>
      </c>
      <c r="K811">
        <v>1</v>
      </c>
      <c r="L811" t="s">
        <v>55</v>
      </c>
      <c r="M811" t="s">
        <v>56</v>
      </c>
      <c r="N811" t="s">
        <v>57</v>
      </c>
      <c r="O811" s="21" t="s">
        <v>58</v>
      </c>
      <c r="P811" s="21" t="s">
        <v>59</v>
      </c>
      <c r="Q811" s="20" t="s">
        <v>67</v>
      </c>
      <c r="R811" s="21" t="s">
        <v>387</v>
      </c>
      <c r="S811" s="35">
        <v>3</v>
      </c>
      <c r="T811" s="22">
        <v>3</v>
      </c>
      <c r="U811" s="20" t="s">
        <v>62</v>
      </c>
      <c r="V811" s="20">
        <v>45937</v>
      </c>
      <c r="W811" s="21">
        <v>10</v>
      </c>
      <c r="X811" s="20">
        <v>45945</v>
      </c>
      <c r="Y811" s="20">
        <v>45943</v>
      </c>
      <c r="Z811" s="48">
        <v>10</v>
      </c>
      <c r="AA811">
        <v>2025</v>
      </c>
      <c r="AB811" s="45">
        <v>249385</v>
      </c>
      <c r="AC811" s="45">
        <v>249385</v>
      </c>
      <c r="AI811" s="10"/>
      <c r="AK811" s="10"/>
    </row>
    <row r="812" spans="1:37">
      <c r="A812" t="s">
        <v>45</v>
      </c>
      <c r="B812" t="s">
        <v>46</v>
      </c>
      <c r="C812" t="s">
        <v>47</v>
      </c>
      <c r="D812" t="s">
        <v>465</v>
      </c>
      <c r="E812" t="s">
        <v>49</v>
      </c>
      <c r="F812" t="s">
        <v>69</v>
      </c>
      <c r="G812" t="s">
        <v>51</v>
      </c>
      <c r="H812" s="20" t="s">
        <v>52</v>
      </c>
      <c r="I812" t="s">
        <v>53</v>
      </c>
      <c r="J812" t="s">
        <v>54</v>
      </c>
      <c r="K812">
        <v>1</v>
      </c>
      <c r="L812" t="s">
        <v>55</v>
      </c>
      <c r="M812" t="s">
        <v>56</v>
      </c>
      <c r="N812" t="s">
        <v>57</v>
      </c>
      <c r="O812" s="21" t="s">
        <v>58</v>
      </c>
      <c r="P812" s="21" t="s">
        <v>59</v>
      </c>
      <c r="Q812" s="20" t="s">
        <v>73</v>
      </c>
      <c r="R812" s="21" t="s">
        <v>74</v>
      </c>
      <c r="S812" s="35">
        <v>3</v>
      </c>
      <c r="T812" s="22">
        <v>3</v>
      </c>
      <c r="U812" s="20" t="s">
        <v>62</v>
      </c>
      <c r="V812" s="20">
        <v>45937</v>
      </c>
      <c r="W812" s="21">
        <v>10</v>
      </c>
      <c r="X812" s="20">
        <v>45945</v>
      </c>
      <c r="Y812" s="20">
        <v>45943</v>
      </c>
      <c r="Z812" s="48">
        <v>10</v>
      </c>
      <c r="AA812">
        <v>2025</v>
      </c>
      <c r="AB812" s="45">
        <v>424725</v>
      </c>
      <c r="AC812" s="45">
        <v>424725</v>
      </c>
      <c r="AI812" s="10"/>
      <c r="AK812" s="10"/>
    </row>
    <row r="813" spans="1:37">
      <c r="A813" t="s">
        <v>45</v>
      </c>
      <c r="B813" t="s">
        <v>46</v>
      </c>
      <c r="C813" t="s">
        <v>47</v>
      </c>
      <c r="D813" t="s">
        <v>465</v>
      </c>
      <c r="E813" t="s">
        <v>49</v>
      </c>
      <c r="F813" t="s">
        <v>72</v>
      </c>
      <c r="G813" t="s">
        <v>51</v>
      </c>
      <c r="H813" s="20" t="s">
        <v>52</v>
      </c>
      <c r="I813" t="s">
        <v>53</v>
      </c>
      <c r="J813" t="s">
        <v>54</v>
      </c>
      <c r="K813">
        <v>1</v>
      </c>
      <c r="L813" t="s">
        <v>55</v>
      </c>
      <c r="M813" t="s">
        <v>56</v>
      </c>
      <c r="N813" t="s">
        <v>57</v>
      </c>
      <c r="O813" s="21" t="s">
        <v>58</v>
      </c>
      <c r="P813" s="21" t="s">
        <v>59</v>
      </c>
      <c r="Q813" s="20" t="s">
        <v>125</v>
      </c>
      <c r="R813" s="21" t="s">
        <v>126</v>
      </c>
      <c r="S813" s="35">
        <v>2</v>
      </c>
      <c r="T813" s="22">
        <v>2</v>
      </c>
      <c r="U813" s="20" t="s">
        <v>62</v>
      </c>
      <c r="V813" s="20">
        <v>45937</v>
      </c>
      <c r="W813" s="21">
        <v>10</v>
      </c>
      <c r="X813" s="20">
        <v>45945</v>
      </c>
      <c r="Y813" s="20">
        <v>45943</v>
      </c>
      <c r="Z813" s="48">
        <v>10</v>
      </c>
      <c r="AA813">
        <v>2025</v>
      </c>
      <c r="AB813" s="45">
        <v>223200</v>
      </c>
      <c r="AC813" s="45">
        <v>223200</v>
      </c>
      <c r="AI813" s="10"/>
      <c r="AK813" s="10"/>
    </row>
    <row r="814" spans="1:37">
      <c r="A814" t="s">
        <v>45</v>
      </c>
      <c r="B814" t="s">
        <v>46</v>
      </c>
      <c r="C814" t="s">
        <v>47</v>
      </c>
      <c r="D814" t="s">
        <v>479</v>
      </c>
      <c r="E814" t="s">
        <v>96</v>
      </c>
      <c r="F814" t="s">
        <v>104</v>
      </c>
      <c r="G814" t="s">
        <v>51</v>
      </c>
      <c r="H814" s="20" t="s">
        <v>52</v>
      </c>
      <c r="I814" t="s">
        <v>53</v>
      </c>
      <c r="J814" t="s">
        <v>54</v>
      </c>
      <c r="K814">
        <v>1</v>
      </c>
      <c r="L814" t="s">
        <v>55</v>
      </c>
      <c r="M814" t="s">
        <v>97</v>
      </c>
      <c r="N814" t="s">
        <v>98</v>
      </c>
      <c r="O814" s="21" t="s">
        <v>99</v>
      </c>
      <c r="P814" s="21" t="s">
        <v>100</v>
      </c>
      <c r="Q814" s="20" t="s">
        <v>101</v>
      </c>
      <c r="R814" s="21" t="s">
        <v>102</v>
      </c>
      <c r="S814" s="35">
        <v>1</v>
      </c>
      <c r="T814" s="22">
        <v>0</v>
      </c>
      <c r="U814" s="20" t="s">
        <v>103</v>
      </c>
      <c r="V814" s="20">
        <v>45943</v>
      </c>
      <c r="W814" s="21">
        <v>10</v>
      </c>
      <c r="X814" s="20">
        <v>45950</v>
      </c>
      <c r="Z814" s="48">
        <v>10</v>
      </c>
      <c r="AA814">
        <v>2025</v>
      </c>
      <c r="AB814" s="45">
        <v>0</v>
      </c>
      <c r="AC814" s="45">
        <v>0</v>
      </c>
      <c r="AI814" s="10"/>
      <c r="AK814" s="10"/>
    </row>
    <row r="815" spans="1:37">
      <c r="A815" t="s">
        <v>45</v>
      </c>
      <c r="B815" t="s">
        <v>46</v>
      </c>
      <c r="C815" t="s">
        <v>47</v>
      </c>
      <c r="D815" t="s">
        <v>479</v>
      </c>
      <c r="E815" t="s">
        <v>96</v>
      </c>
      <c r="F815" t="s">
        <v>105</v>
      </c>
      <c r="G815" t="s">
        <v>51</v>
      </c>
      <c r="H815" s="20" t="s">
        <v>52</v>
      </c>
      <c r="I815" t="s">
        <v>53</v>
      </c>
      <c r="J815" t="s">
        <v>54</v>
      </c>
      <c r="K815">
        <v>1</v>
      </c>
      <c r="L815" t="s">
        <v>55</v>
      </c>
      <c r="M815" t="s">
        <v>97</v>
      </c>
      <c r="N815" t="s">
        <v>98</v>
      </c>
      <c r="O815" s="21" t="s">
        <v>99</v>
      </c>
      <c r="P815" s="21" t="s">
        <v>100</v>
      </c>
      <c r="Q815" s="20" t="s">
        <v>101</v>
      </c>
      <c r="R815" s="21" t="s">
        <v>102</v>
      </c>
      <c r="S815" s="35">
        <v>1</v>
      </c>
      <c r="T815" s="22">
        <v>0</v>
      </c>
      <c r="U815" s="20" t="s">
        <v>103</v>
      </c>
      <c r="V815" s="20">
        <v>45943</v>
      </c>
      <c r="W815" s="21">
        <v>10</v>
      </c>
      <c r="X815" s="20">
        <v>45950</v>
      </c>
      <c r="Z815" s="48">
        <v>10</v>
      </c>
      <c r="AA815">
        <v>2025</v>
      </c>
      <c r="AB815" s="45">
        <v>0</v>
      </c>
      <c r="AC815" s="45">
        <v>0</v>
      </c>
      <c r="AI815" s="10"/>
      <c r="AK815" s="10"/>
    </row>
    <row r="816" spans="1:37">
      <c r="A816" t="s">
        <v>45</v>
      </c>
      <c r="B816" t="s">
        <v>46</v>
      </c>
      <c r="C816" t="s">
        <v>47</v>
      </c>
      <c r="D816" t="s">
        <v>480</v>
      </c>
      <c r="E816" t="s">
        <v>76</v>
      </c>
      <c r="F816" t="s">
        <v>77</v>
      </c>
      <c r="G816" t="s">
        <v>78</v>
      </c>
      <c r="H816" s="20" t="s">
        <v>52</v>
      </c>
      <c r="I816" t="s">
        <v>53</v>
      </c>
      <c r="J816" t="s">
        <v>481</v>
      </c>
      <c r="K816">
        <v>1</v>
      </c>
      <c r="L816" t="s">
        <v>81</v>
      </c>
      <c r="M816" t="s">
        <v>56</v>
      </c>
      <c r="N816" t="s">
        <v>57</v>
      </c>
      <c r="O816" s="21" t="s">
        <v>82</v>
      </c>
      <c r="P816" s="21" t="s">
        <v>59</v>
      </c>
      <c r="Q816" s="20" t="s">
        <v>482</v>
      </c>
      <c r="R816" s="21" t="s">
        <v>483</v>
      </c>
      <c r="S816" s="35">
        <v>1</v>
      </c>
      <c r="T816" s="22">
        <v>1</v>
      </c>
      <c r="U816" s="20" t="s">
        <v>62</v>
      </c>
      <c r="V816" s="20">
        <v>45933</v>
      </c>
      <c r="W816" s="21">
        <v>10</v>
      </c>
      <c r="X816" s="20">
        <v>45943</v>
      </c>
      <c r="Y816" s="20">
        <v>45946</v>
      </c>
      <c r="Z816" s="48">
        <v>10</v>
      </c>
      <c r="AA816">
        <v>2025</v>
      </c>
      <c r="AB816" s="45">
        <v>192240</v>
      </c>
      <c r="AC816" s="45">
        <v>192240</v>
      </c>
      <c r="AI816" s="10"/>
      <c r="AK816" s="10"/>
    </row>
    <row r="817" spans="1:37">
      <c r="A817" t="s">
        <v>45</v>
      </c>
      <c r="B817" t="s">
        <v>46</v>
      </c>
      <c r="C817" t="s">
        <v>47</v>
      </c>
      <c r="D817" t="s">
        <v>472</v>
      </c>
      <c r="E817" t="s">
        <v>96</v>
      </c>
      <c r="F817" t="s">
        <v>77</v>
      </c>
      <c r="G817" t="s">
        <v>51</v>
      </c>
      <c r="H817" s="20" t="s">
        <v>52</v>
      </c>
      <c r="I817" t="s">
        <v>53</v>
      </c>
      <c r="J817" t="s">
        <v>54</v>
      </c>
      <c r="K817">
        <v>1</v>
      </c>
      <c r="L817" t="s">
        <v>55</v>
      </c>
      <c r="M817" t="s">
        <v>97</v>
      </c>
      <c r="N817" t="s">
        <v>98</v>
      </c>
      <c r="O817" s="21" t="s">
        <v>99</v>
      </c>
      <c r="P817" s="21" t="s">
        <v>100</v>
      </c>
      <c r="Q817" s="20" t="s">
        <v>101</v>
      </c>
      <c r="R817" s="21" t="s">
        <v>102</v>
      </c>
      <c r="S817" s="35">
        <v>11</v>
      </c>
      <c r="T817" s="22">
        <v>11</v>
      </c>
      <c r="U817" s="20" t="s">
        <v>103</v>
      </c>
      <c r="V817" s="20">
        <v>45950</v>
      </c>
      <c r="W817" s="21">
        <v>10</v>
      </c>
      <c r="X817" s="20">
        <v>45958</v>
      </c>
      <c r="Y817" s="20">
        <v>45953</v>
      </c>
      <c r="Z817" s="48">
        <v>10</v>
      </c>
      <c r="AA817">
        <v>2025</v>
      </c>
      <c r="AB817" s="45">
        <v>3564000</v>
      </c>
      <c r="AC817" s="45">
        <v>3564000</v>
      </c>
      <c r="AI817" s="10"/>
      <c r="AK817" s="10"/>
    </row>
    <row r="818" spans="1:37">
      <c r="A818" t="s">
        <v>45</v>
      </c>
      <c r="B818" t="s">
        <v>46</v>
      </c>
      <c r="C818" t="s">
        <v>47</v>
      </c>
      <c r="D818" t="s">
        <v>472</v>
      </c>
      <c r="E818" t="s">
        <v>96</v>
      </c>
      <c r="F818" t="s">
        <v>104</v>
      </c>
      <c r="G818" t="s">
        <v>51</v>
      </c>
      <c r="H818" s="20" t="s">
        <v>52</v>
      </c>
      <c r="I818" t="s">
        <v>53</v>
      </c>
      <c r="J818" t="s">
        <v>54</v>
      </c>
      <c r="K818">
        <v>1</v>
      </c>
      <c r="L818" t="s">
        <v>55</v>
      </c>
      <c r="M818" t="s">
        <v>97</v>
      </c>
      <c r="N818" t="s">
        <v>98</v>
      </c>
      <c r="O818" s="21" t="s">
        <v>99</v>
      </c>
      <c r="P818" s="21" t="s">
        <v>100</v>
      </c>
      <c r="Q818" s="20" t="s">
        <v>101</v>
      </c>
      <c r="R818" s="21" t="s">
        <v>102</v>
      </c>
      <c r="S818" s="35">
        <v>1</v>
      </c>
      <c r="T818" s="22">
        <v>0</v>
      </c>
      <c r="U818" s="20" t="s">
        <v>103</v>
      </c>
      <c r="V818" s="20">
        <v>45950</v>
      </c>
      <c r="W818" s="21">
        <v>10</v>
      </c>
      <c r="X818" s="20">
        <v>45958</v>
      </c>
      <c r="Z818" s="48">
        <v>10</v>
      </c>
      <c r="AA818">
        <v>2025</v>
      </c>
      <c r="AB818" s="45">
        <v>0</v>
      </c>
      <c r="AC818" s="45">
        <v>0</v>
      </c>
      <c r="AI818" s="10"/>
      <c r="AK818" s="10"/>
    </row>
    <row r="819" spans="1:37">
      <c r="A819" t="s">
        <v>45</v>
      </c>
      <c r="B819" t="s">
        <v>46</v>
      </c>
      <c r="C819" t="s">
        <v>47</v>
      </c>
      <c r="D819" t="s">
        <v>472</v>
      </c>
      <c r="E819" t="s">
        <v>96</v>
      </c>
      <c r="F819" t="s">
        <v>105</v>
      </c>
      <c r="G819" t="s">
        <v>51</v>
      </c>
      <c r="H819" s="20" t="s">
        <v>52</v>
      </c>
      <c r="I819" t="s">
        <v>53</v>
      </c>
      <c r="J819" t="s">
        <v>54</v>
      </c>
      <c r="K819">
        <v>1</v>
      </c>
      <c r="L819" t="s">
        <v>55</v>
      </c>
      <c r="M819" t="s">
        <v>97</v>
      </c>
      <c r="N819" t="s">
        <v>98</v>
      </c>
      <c r="O819" s="21" t="s">
        <v>99</v>
      </c>
      <c r="P819" s="21" t="s">
        <v>100</v>
      </c>
      <c r="Q819" s="20" t="s">
        <v>101</v>
      </c>
      <c r="R819" s="21" t="s">
        <v>102</v>
      </c>
      <c r="S819" s="35">
        <v>1</v>
      </c>
      <c r="T819" s="22">
        <v>0</v>
      </c>
      <c r="U819" s="20" t="s">
        <v>103</v>
      </c>
      <c r="V819" s="20">
        <v>45950</v>
      </c>
      <c r="W819" s="21">
        <v>10</v>
      </c>
      <c r="X819" s="20">
        <v>45958</v>
      </c>
      <c r="Z819" s="48">
        <v>10</v>
      </c>
      <c r="AA819">
        <v>2025</v>
      </c>
      <c r="AB819" s="45">
        <v>0</v>
      </c>
      <c r="AC819" s="45">
        <v>0</v>
      </c>
      <c r="AI819" s="10"/>
      <c r="AK819" s="10"/>
    </row>
    <row r="820" spans="1:37">
      <c r="A820" t="s">
        <v>45</v>
      </c>
      <c r="B820" t="s">
        <v>46</v>
      </c>
      <c r="C820" t="s">
        <v>47</v>
      </c>
      <c r="D820" t="s">
        <v>472</v>
      </c>
      <c r="E820" t="s">
        <v>96</v>
      </c>
      <c r="F820" t="s">
        <v>106</v>
      </c>
      <c r="G820" t="s">
        <v>51</v>
      </c>
      <c r="H820" s="20" t="s">
        <v>52</v>
      </c>
      <c r="I820" t="s">
        <v>53</v>
      </c>
      <c r="J820" t="s">
        <v>54</v>
      </c>
      <c r="K820">
        <v>1</v>
      </c>
      <c r="L820" t="s">
        <v>55</v>
      </c>
      <c r="M820" t="s">
        <v>97</v>
      </c>
      <c r="N820" t="s">
        <v>98</v>
      </c>
      <c r="O820" s="21" t="s">
        <v>99</v>
      </c>
      <c r="P820" s="21" t="s">
        <v>100</v>
      </c>
      <c r="Q820" s="20" t="s">
        <v>101</v>
      </c>
      <c r="R820" s="21" t="s">
        <v>102</v>
      </c>
      <c r="S820" s="35">
        <v>2</v>
      </c>
      <c r="T820" s="22">
        <v>0</v>
      </c>
      <c r="U820" s="20" t="s">
        <v>103</v>
      </c>
      <c r="V820" s="20">
        <v>45950</v>
      </c>
      <c r="W820" s="21">
        <v>10</v>
      </c>
      <c r="X820" s="20">
        <v>45958</v>
      </c>
      <c r="Z820" s="48">
        <v>10</v>
      </c>
      <c r="AA820">
        <v>2025</v>
      </c>
      <c r="AB820" s="45">
        <v>0</v>
      </c>
      <c r="AC820" s="45">
        <v>0</v>
      </c>
      <c r="AI820" s="10"/>
      <c r="AK820" s="10"/>
    </row>
    <row r="821" spans="1:37">
      <c r="A821" t="s">
        <v>45</v>
      </c>
      <c r="B821" t="s">
        <v>46</v>
      </c>
      <c r="C821" t="s">
        <v>47</v>
      </c>
      <c r="D821" t="s">
        <v>484</v>
      </c>
      <c r="E821" t="s">
        <v>76</v>
      </c>
      <c r="F821" t="s">
        <v>77</v>
      </c>
      <c r="G821" t="s">
        <v>78</v>
      </c>
      <c r="H821" s="20" t="s">
        <v>79</v>
      </c>
      <c r="I821" t="s">
        <v>53</v>
      </c>
      <c r="J821" t="s">
        <v>117</v>
      </c>
      <c r="K821">
        <v>1</v>
      </c>
      <c r="L821" t="s">
        <v>81</v>
      </c>
      <c r="M821" t="s">
        <v>56</v>
      </c>
      <c r="N821" t="s">
        <v>57</v>
      </c>
      <c r="O821" s="21" t="s">
        <v>79</v>
      </c>
      <c r="P821" s="21" t="s">
        <v>59</v>
      </c>
      <c r="Q821" s="20" t="s">
        <v>156</v>
      </c>
      <c r="R821" s="21" t="s">
        <v>157</v>
      </c>
      <c r="S821" s="35">
        <v>1</v>
      </c>
      <c r="T821" s="22">
        <v>0</v>
      </c>
      <c r="U821" s="20" t="s">
        <v>85</v>
      </c>
      <c r="V821" s="20">
        <v>45931</v>
      </c>
      <c r="W821" s="21">
        <v>10</v>
      </c>
      <c r="X821" s="20">
        <v>45932</v>
      </c>
      <c r="Z821" s="48">
        <v>10</v>
      </c>
      <c r="AA821">
        <v>2025</v>
      </c>
      <c r="AB821" s="45">
        <v>330</v>
      </c>
      <c r="AC821" s="45">
        <v>0</v>
      </c>
      <c r="AI821" s="10"/>
      <c r="AK821" s="10"/>
    </row>
    <row r="822" spans="1:37">
      <c r="A822" t="s">
        <v>45</v>
      </c>
      <c r="B822" t="s">
        <v>46</v>
      </c>
      <c r="C822" t="s">
        <v>47</v>
      </c>
      <c r="D822" t="s">
        <v>479</v>
      </c>
      <c r="E822" t="s">
        <v>96</v>
      </c>
      <c r="F822" t="s">
        <v>77</v>
      </c>
      <c r="G822" t="s">
        <v>51</v>
      </c>
      <c r="H822" s="20" t="s">
        <v>52</v>
      </c>
      <c r="I822" t="s">
        <v>53</v>
      </c>
      <c r="J822" t="s">
        <v>54</v>
      </c>
      <c r="K822">
        <v>1</v>
      </c>
      <c r="L822" t="s">
        <v>55</v>
      </c>
      <c r="M822" t="s">
        <v>97</v>
      </c>
      <c r="N822" t="s">
        <v>98</v>
      </c>
      <c r="O822" s="21" t="s">
        <v>99</v>
      </c>
      <c r="P822" s="21" t="s">
        <v>100</v>
      </c>
      <c r="Q822" s="20" t="s">
        <v>101</v>
      </c>
      <c r="R822" s="21" t="s">
        <v>102</v>
      </c>
      <c r="S822" s="35">
        <v>3</v>
      </c>
      <c r="T822" s="22">
        <v>3</v>
      </c>
      <c r="U822" s="20" t="s">
        <v>103</v>
      </c>
      <c r="V822" s="20">
        <v>45943</v>
      </c>
      <c r="W822" s="21">
        <v>10</v>
      </c>
      <c r="X822" s="20">
        <v>45950</v>
      </c>
      <c r="Y822" s="20">
        <v>45946</v>
      </c>
      <c r="Z822" s="48">
        <v>10</v>
      </c>
      <c r="AA822">
        <v>2025</v>
      </c>
      <c r="AB822" s="45">
        <v>972000</v>
      </c>
      <c r="AC822" s="45">
        <v>972000</v>
      </c>
      <c r="AI822" s="10"/>
      <c r="AK822" s="10"/>
    </row>
    <row r="823" spans="1:37">
      <c r="A823" t="s">
        <v>45</v>
      </c>
      <c r="B823" t="s">
        <v>46</v>
      </c>
      <c r="C823" t="s">
        <v>47</v>
      </c>
      <c r="D823" t="s">
        <v>472</v>
      </c>
      <c r="E823" t="s">
        <v>96</v>
      </c>
      <c r="F823" t="s">
        <v>147</v>
      </c>
      <c r="G823" t="s">
        <v>51</v>
      </c>
      <c r="H823" s="20" t="s">
        <v>52</v>
      </c>
      <c r="I823" t="s">
        <v>53</v>
      </c>
      <c r="J823" t="s">
        <v>54</v>
      </c>
      <c r="K823">
        <v>1</v>
      </c>
      <c r="L823" t="s">
        <v>55</v>
      </c>
      <c r="M823" t="s">
        <v>97</v>
      </c>
      <c r="N823" t="s">
        <v>98</v>
      </c>
      <c r="O823" s="21" t="s">
        <v>99</v>
      </c>
      <c r="P823" s="21" t="s">
        <v>100</v>
      </c>
      <c r="Q823" s="20" t="s">
        <v>101</v>
      </c>
      <c r="R823" s="21" t="s">
        <v>102</v>
      </c>
      <c r="S823" s="35">
        <v>1</v>
      </c>
      <c r="T823" s="22">
        <v>0</v>
      </c>
      <c r="U823" s="20" t="s">
        <v>103</v>
      </c>
      <c r="V823" s="20">
        <v>45950</v>
      </c>
      <c r="W823" s="21">
        <v>10</v>
      </c>
      <c r="X823" s="20">
        <v>45958</v>
      </c>
      <c r="Z823" s="48">
        <v>10</v>
      </c>
      <c r="AA823">
        <v>2025</v>
      </c>
      <c r="AB823" s="45">
        <v>0</v>
      </c>
      <c r="AC823" s="45">
        <v>0</v>
      </c>
      <c r="AI823" s="10"/>
      <c r="AK823" s="10"/>
    </row>
    <row r="824" spans="1:37">
      <c r="A824" t="s">
        <v>45</v>
      </c>
      <c r="B824" t="s">
        <v>46</v>
      </c>
      <c r="C824" t="s">
        <v>47</v>
      </c>
      <c r="D824" t="s">
        <v>485</v>
      </c>
      <c r="E824" t="s">
        <v>76</v>
      </c>
      <c r="F824" t="s">
        <v>77</v>
      </c>
      <c r="G824" t="s">
        <v>78</v>
      </c>
      <c r="H824" s="20" t="s">
        <v>52</v>
      </c>
      <c r="I824" t="s">
        <v>53</v>
      </c>
      <c r="J824" t="s">
        <v>117</v>
      </c>
      <c r="K824">
        <v>1</v>
      </c>
      <c r="L824" t="s">
        <v>81</v>
      </c>
      <c r="M824" t="s">
        <v>56</v>
      </c>
      <c r="N824" t="s">
        <v>57</v>
      </c>
      <c r="O824" s="21" t="s">
        <v>82</v>
      </c>
      <c r="P824" s="21" t="s">
        <v>59</v>
      </c>
      <c r="Q824" s="20" t="s">
        <v>151</v>
      </c>
      <c r="R824" s="21" t="s">
        <v>152</v>
      </c>
      <c r="S824" s="35">
        <v>5520</v>
      </c>
      <c r="T824" s="22">
        <v>2760</v>
      </c>
      <c r="U824" s="20" t="s">
        <v>85</v>
      </c>
      <c r="V824" s="20">
        <v>45952</v>
      </c>
      <c r="W824" s="21">
        <v>10</v>
      </c>
      <c r="X824" s="20">
        <v>46318</v>
      </c>
      <c r="Y824" s="20">
        <v>45959</v>
      </c>
      <c r="Z824" s="48">
        <v>10</v>
      </c>
      <c r="AA824">
        <v>2025</v>
      </c>
      <c r="AB824" s="45">
        <v>6425280</v>
      </c>
      <c r="AC824" s="45">
        <v>3212640</v>
      </c>
      <c r="AI824" s="10"/>
      <c r="AK824" s="10"/>
    </row>
    <row r="825" spans="1:37">
      <c r="A825" t="s">
        <v>45</v>
      </c>
      <c r="B825" t="s">
        <v>46</v>
      </c>
      <c r="C825" t="s">
        <v>47</v>
      </c>
      <c r="D825" t="s">
        <v>485</v>
      </c>
      <c r="E825" t="s">
        <v>76</v>
      </c>
      <c r="F825" t="s">
        <v>111</v>
      </c>
      <c r="G825" t="s">
        <v>78</v>
      </c>
      <c r="H825" s="20" t="s">
        <v>52</v>
      </c>
      <c r="I825" t="s">
        <v>53</v>
      </c>
      <c r="J825" t="s">
        <v>117</v>
      </c>
      <c r="K825">
        <v>1</v>
      </c>
      <c r="L825" t="s">
        <v>81</v>
      </c>
      <c r="M825" t="s">
        <v>56</v>
      </c>
      <c r="N825" t="s">
        <v>57</v>
      </c>
      <c r="O825" s="21" t="s">
        <v>82</v>
      </c>
      <c r="P825" s="21" t="s">
        <v>59</v>
      </c>
      <c r="Q825" s="20" t="s">
        <v>159</v>
      </c>
      <c r="R825" s="21" t="s">
        <v>160</v>
      </c>
      <c r="S825" s="35">
        <v>2070</v>
      </c>
      <c r="T825" s="22">
        <v>920</v>
      </c>
      <c r="U825" s="20" t="s">
        <v>161</v>
      </c>
      <c r="V825" s="20">
        <v>45952</v>
      </c>
      <c r="W825" s="21">
        <v>10</v>
      </c>
      <c r="X825" s="20">
        <v>46317</v>
      </c>
      <c r="Y825" s="20">
        <v>45959</v>
      </c>
      <c r="Z825" s="48">
        <v>10</v>
      </c>
      <c r="AA825">
        <v>2025</v>
      </c>
      <c r="AB825" s="45">
        <v>850770</v>
      </c>
      <c r="AC825" s="45">
        <v>378120</v>
      </c>
      <c r="AI825" s="10"/>
      <c r="AK825" s="10"/>
    </row>
    <row r="826" spans="1:37">
      <c r="A826" t="s">
        <v>45</v>
      </c>
      <c r="B826" t="s">
        <v>46</v>
      </c>
      <c r="C826" t="s">
        <v>47</v>
      </c>
      <c r="D826" t="s">
        <v>472</v>
      </c>
      <c r="E826" t="s">
        <v>96</v>
      </c>
      <c r="F826" t="s">
        <v>148</v>
      </c>
      <c r="G826" t="s">
        <v>51</v>
      </c>
      <c r="H826" s="20" t="s">
        <v>52</v>
      </c>
      <c r="I826" t="s">
        <v>53</v>
      </c>
      <c r="J826" t="s">
        <v>54</v>
      </c>
      <c r="K826">
        <v>1</v>
      </c>
      <c r="L826" t="s">
        <v>55</v>
      </c>
      <c r="M826" t="s">
        <v>97</v>
      </c>
      <c r="N826" t="s">
        <v>98</v>
      </c>
      <c r="O826" s="21" t="s">
        <v>99</v>
      </c>
      <c r="P826" s="21" t="s">
        <v>100</v>
      </c>
      <c r="Q826" s="20" t="s">
        <v>101</v>
      </c>
      <c r="R826" s="21" t="s">
        <v>102</v>
      </c>
      <c r="S826" s="35">
        <v>1</v>
      </c>
      <c r="T826" s="22">
        <v>0</v>
      </c>
      <c r="U826" s="20" t="s">
        <v>103</v>
      </c>
      <c r="V826" s="20">
        <v>45950</v>
      </c>
      <c r="W826" s="21">
        <v>10</v>
      </c>
      <c r="X826" s="20">
        <v>45958</v>
      </c>
      <c r="Z826" s="48">
        <v>10</v>
      </c>
      <c r="AA826">
        <v>2025</v>
      </c>
      <c r="AB826" s="45">
        <v>0</v>
      </c>
      <c r="AC826" s="45">
        <v>0</v>
      </c>
      <c r="AI826" s="10"/>
      <c r="AK826" s="10"/>
    </row>
    <row r="827" spans="1:37">
      <c r="A827" t="s">
        <v>45</v>
      </c>
      <c r="B827" t="s">
        <v>46</v>
      </c>
      <c r="C827" t="s">
        <v>47</v>
      </c>
      <c r="D827" t="s">
        <v>472</v>
      </c>
      <c r="E827" t="s">
        <v>96</v>
      </c>
      <c r="F827" t="s">
        <v>232</v>
      </c>
      <c r="G827" t="s">
        <v>51</v>
      </c>
      <c r="H827" s="20" t="s">
        <v>52</v>
      </c>
      <c r="I827" t="s">
        <v>53</v>
      </c>
      <c r="J827" t="s">
        <v>54</v>
      </c>
      <c r="K827">
        <v>1</v>
      </c>
      <c r="L827" t="s">
        <v>55</v>
      </c>
      <c r="M827" t="s">
        <v>97</v>
      </c>
      <c r="N827" t="s">
        <v>98</v>
      </c>
      <c r="O827" s="21" t="s">
        <v>99</v>
      </c>
      <c r="P827" s="21" t="s">
        <v>100</v>
      </c>
      <c r="Q827" s="20" t="s">
        <v>101</v>
      </c>
      <c r="R827" s="21" t="s">
        <v>102</v>
      </c>
      <c r="S827" s="35">
        <v>1</v>
      </c>
      <c r="T827" s="22">
        <v>0</v>
      </c>
      <c r="U827" s="20" t="s">
        <v>103</v>
      </c>
      <c r="V827" s="20">
        <v>45950</v>
      </c>
      <c r="W827" s="21">
        <v>10</v>
      </c>
      <c r="X827" s="20">
        <v>45958</v>
      </c>
      <c r="Z827" s="48">
        <v>10</v>
      </c>
      <c r="AA827">
        <v>2025</v>
      </c>
      <c r="AB827" s="45">
        <v>0</v>
      </c>
      <c r="AC827" s="45">
        <v>0</v>
      </c>
      <c r="AI827" s="10"/>
      <c r="AK827" s="10"/>
    </row>
    <row r="828" spans="1:37">
      <c r="A828" t="s">
        <v>45</v>
      </c>
      <c r="B828" t="s">
        <v>46</v>
      </c>
      <c r="C828" t="s">
        <v>47</v>
      </c>
      <c r="D828" t="s">
        <v>472</v>
      </c>
      <c r="E828" t="s">
        <v>96</v>
      </c>
      <c r="F828" t="s">
        <v>111</v>
      </c>
      <c r="G828" t="s">
        <v>51</v>
      </c>
      <c r="H828" s="20" t="s">
        <v>52</v>
      </c>
      <c r="I828" t="s">
        <v>53</v>
      </c>
      <c r="J828" t="s">
        <v>54</v>
      </c>
      <c r="K828">
        <v>1</v>
      </c>
      <c r="L828" t="s">
        <v>55</v>
      </c>
      <c r="M828" t="s">
        <v>97</v>
      </c>
      <c r="N828" t="s">
        <v>98</v>
      </c>
      <c r="O828" s="21" t="s">
        <v>99</v>
      </c>
      <c r="P828" s="21" t="s">
        <v>100</v>
      </c>
      <c r="Q828" s="20" t="s">
        <v>128</v>
      </c>
      <c r="R828" s="21" t="s">
        <v>129</v>
      </c>
      <c r="S828" s="35">
        <v>1</v>
      </c>
      <c r="T828" s="22">
        <v>1</v>
      </c>
      <c r="U828" s="20" t="s">
        <v>103</v>
      </c>
      <c r="V828" s="20">
        <v>45950</v>
      </c>
      <c r="W828" s="21">
        <v>10</v>
      </c>
      <c r="X828" s="20">
        <v>45958</v>
      </c>
      <c r="Y828" s="20">
        <v>45953</v>
      </c>
      <c r="Z828" s="48">
        <v>10</v>
      </c>
      <c r="AA828">
        <v>2025</v>
      </c>
      <c r="AB828" s="45">
        <v>453600</v>
      </c>
      <c r="AC828" s="45">
        <v>453600</v>
      </c>
      <c r="AI828" s="10"/>
      <c r="AK828" s="10"/>
    </row>
    <row r="829" spans="1:37">
      <c r="A829" t="s">
        <v>45</v>
      </c>
      <c r="B829" t="s">
        <v>46</v>
      </c>
      <c r="C829" t="s">
        <v>47</v>
      </c>
      <c r="D829" t="s">
        <v>479</v>
      </c>
      <c r="E829" t="s">
        <v>96</v>
      </c>
      <c r="F829" t="s">
        <v>106</v>
      </c>
      <c r="G829" t="s">
        <v>51</v>
      </c>
      <c r="H829" s="20" t="s">
        <v>52</v>
      </c>
      <c r="I829" t="s">
        <v>53</v>
      </c>
      <c r="J829" t="s">
        <v>54</v>
      </c>
      <c r="K829">
        <v>1</v>
      </c>
      <c r="L829" t="s">
        <v>55</v>
      </c>
      <c r="M829" t="s">
        <v>97</v>
      </c>
      <c r="N829" t="s">
        <v>98</v>
      </c>
      <c r="O829" s="21" t="s">
        <v>99</v>
      </c>
      <c r="P829" s="21" t="s">
        <v>100</v>
      </c>
      <c r="Q829" s="20" t="s">
        <v>101</v>
      </c>
      <c r="R829" s="21" t="s">
        <v>102</v>
      </c>
      <c r="S829" s="35">
        <v>1</v>
      </c>
      <c r="T829" s="22">
        <v>0</v>
      </c>
      <c r="U829" s="20" t="s">
        <v>103</v>
      </c>
      <c r="V829" s="20">
        <v>45943</v>
      </c>
      <c r="W829" s="21">
        <v>10</v>
      </c>
      <c r="X829" s="20">
        <v>45950</v>
      </c>
      <c r="Z829" s="48">
        <v>10</v>
      </c>
      <c r="AA829">
        <v>2025</v>
      </c>
      <c r="AB829" s="45">
        <v>0</v>
      </c>
      <c r="AC829" s="45">
        <v>0</v>
      </c>
      <c r="AI829" s="10"/>
      <c r="AK829" s="10"/>
    </row>
    <row r="830" spans="1:37">
      <c r="A830" t="s">
        <v>45</v>
      </c>
      <c r="B830" t="s">
        <v>46</v>
      </c>
      <c r="C830" t="s">
        <v>47</v>
      </c>
      <c r="D830" t="s">
        <v>486</v>
      </c>
      <c r="E830" t="s">
        <v>76</v>
      </c>
      <c r="F830" t="s">
        <v>111</v>
      </c>
      <c r="G830" t="s">
        <v>78</v>
      </c>
      <c r="H830" s="20" t="s">
        <v>52</v>
      </c>
      <c r="I830" t="s">
        <v>53</v>
      </c>
      <c r="J830" t="s">
        <v>117</v>
      </c>
      <c r="K830">
        <v>1</v>
      </c>
      <c r="L830" t="s">
        <v>81</v>
      </c>
      <c r="M830" t="s">
        <v>56</v>
      </c>
      <c r="N830" t="s">
        <v>57</v>
      </c>
      <c r="O830" s="21" t="s">
        <v>82</v>
      </c>
      <c r="P830" s="21" t="s">
        <v>140</v>
      </c>
      <c r="Q830" s="20" t="s">
        <v>141</v>
      </c>
      <c r="R830" s="21" t="s">
        <v>142</v>
      </c>
      <c r="S830" s="35">
        <v>1</v>
      </c>
      <c r="T830" s="22">
        <v>0</v>
      </c>
      <c r="U830" s="20" t="s">
        <v>85</v>
      </c>
      <c r="V830" s="20">
        <v>45953</v>
      </c>
      <c r="W830" s="21">
        <v>10</v>
      </c>
      <c r="X830" s="20">
        <v>45954</v>
      </c>
      <c r="Z830" s="48">
        <v>10</v>
      </c>
      <c r="AA830">
        <v>2025</v>
      </c>
      <c r="AB830" s="45">
        <v>14900</v>
      </c>
      <c r="AC830" s="45">
        <v>0</v>
      </c>
      <c r="AI830" s="10"/>
      <c r="AK830" s="10"/>
    </row>
    <row r="831" spans="1:37">
      <c r="A831" t="s">
        <v>45</v>
      </c>
      <c r="B831" t="s">
        <v>46</v>
      </c>
      <c r="C831" t="s">
        <v>47</v>
      </c>
      <c r="D831" t="s">
        <v>473</v>
      </c>
      <c r="E831" t="s">
        <v>49</v>
      </c>
      <c r="F831" t="s">
        <v>50</v>
      </c>
      <c r="G831" t="s">
        <v>51</v>
      </c>
      <c r="H831" s="20" t="s">
        <v>52</v>
      </c>
      <c r="I831" t="s">
        <v>53</v>
      </c>
      <c r="J831" t="s">
        <v>54</v>
      </c>
      <c r="K831">
        <v>1</v>
      </c>
      <c r="L831" t="s">
        <v>55</v>
      </c>
      <c r="M831" t="s">
        <v>56</v>
      </c>
      <c r="N831" t="s">
        <v>57</v>
      </c>
      <c r="O831" s="21" t="s">
        <v>58</v>
      </c>
      <c r="P831" s="21" t="s">
        <v>59</v>
      </c>
      <c r="Q831" s="20" t="s">
        <v>67</v>
      </c>
      <c r="R831" s="21" t="s">
        <v>387</v>
      </c>
      <c r="S831" s="35">
        <v>11</v>
      </c>
      <c r="T831" s="22">
        <v>11</v>
      </c>
      <c r="U831" s="20" t="s">
        <v>62</v>
      </c>
      <c r="V831" s="20">
        <v>45951</v>
      </c>
      <c r="W831" s="21">
        <v>10</v>
      </c>
      <c r="X831" s="20">
        <v>45959</v>
      </c>
      <c r="Y831" s="20">
        <v>45957</v>
      </c>
      <c r="Z831" s="48">
        <v>10</v>
      </c>
      <c r="AA831">
        <v>2025</v>
      </c>
      <c r="AB831" s="45">
        <v>914412</v>
      </c>
      <c r="AC831" s="45">
        <v>914412</v>
      </c>
      <c r="AI831" s="10"/>
      <c r="AK831" s="10"/>
    </row>
    <row r="832" spans="1:37">
      <c r="A832" t="s">
        <v>45</v>
      </c>
      <c r="B832" t="s">
        <v>46</v>
      </c>
      <c r="C832" t="s">
        <v>47</v>
      </c>
      <c r="D832" t="s">
        <v>473</v>
      </c>
      <c r="E832" t="s">
        <v>49</v>
      </c>
      <c r="F832" t="s">
        <v>63</v>
      </c>
      <c r="G832" t="s">
        <v>51</v>
      </c>
      <c r="H832" s="20" t="s">
        <v>52</v>
      </c>
      <c r="I832" t="s">
        <v>53</v>
      </c>
      <c r="J832" t="s">
        <v>54</v>
      </c>
      <c r="K832">
        <v>1</v>
      </c>
      <c r="L832" t="s">
        <v>55</v>
      </c>
      <c r="M832" t="s">
        <v>56</v>
      </c>
      <c r="N832" t="s">
        <v>57</v>
      </c>
      <c r="O832" s="21" t="s">
        <v>58</v>
      </c>
      <c r="P832" s="21" t="s">
        <v>59</v>
      </c>
      <c r="Q832" s="20" t="s">
        <v>73</v>
      </c>
      <c r="R832" s="21" t="s">
        <v>74</v>
      </c>
      <c r="S832" s="35">
        <v>2</v>
      </c>
      <c r="T832" s="22">
        <v>2</v>
      </c>
      <c r="U832" s="20" t="s">
        <v>62</v>
      </c>
      <c r="V832" s="20">
        <v>45951</v>
      </c>
      <c r="W832" s="21">
        <v>10</v>
      </c>
      <c r="X832" s="20">
        <v>45959</v>
      </c>
      <c r="Y832" s="20">
        <v>45957</v>
      </c>
      <c r="Z832" s="48">
        <v>10</v>
      </c>
      <c r="AA832">
        <v>2025</v>
      </c>
      <c r="AB832" s="45">
        <v>283150</v>
      </c>
      <c r="AC832" s="45">
        <v>283150</v>
      </c>
      <c r="AI832" s="10"/>
      <c r="AK832" s="10"/>
    </row>
    <row r="833" spans="1:37">
      <c r="A833" t="s">
        <v>45</v>
      </c>
      <c r="B833" t="s">
        <v>46</v>
      </c>
      <c r="C833" t="s">
        <v>47</v>
      </c>
      <c r="D833" t="s">
        <v>473</v>
      </c>
      <c r="E833" t="s">
        <v>49</v>
      </c>
      <c r="F833" t="s">
        <v>66</v>
      </c>
      <c r="G833" t="s">
        <v>51</v>
      </c>
      <c r="H833" s="20" t="s">
        <v>52</v>
      </c>
      <c r="I833" t="s">
        <v>53</v>
      </c>
      <c r="J833" t="s">
        <v>54</v>
      </c>
      <c r="K833">
        <v>1</v>
      </c>
      <c r="L833" t="s">
        <v>55</v>
      </c>
      <c r="M833" t="s">
        <v>56</v>
      </c>
      <c r="N833" t="s">
        <v>57</v>
      </c>
      <c r="O833" s="21" t="s">
        <v>58</v>
      </c>
      <c r="P833" s="21" t="s">
        <v>59</v>
      </c>
      <c r="Q833" s="20" t="s">
        <v>125</v>
      </c>
      <c r="R833" s="21" t="s">
        <v>126</v>
      </c>
      <c r="S833" s="35">
        <v>3</v>
      </c>
      <c r="T833" s="22">
        <v>3</v>
      </c>
      <c r="U833" s="20" t="s">
        <v>62</v>
      </c>
      <c r="V833" s="20">
        <v>45951</v>
      </c>
      <c r="W833" s="21">
        <v>10</v>
      </c>
      <c r="X833" s="20">
        <v>45959</v>
      </c>
      <c r="Y833" s="20">
        <v>45957</v>
      </c>
      <c r="Z833" s="48">
        <v>10</v>
      </c>
      <c r="AA833">
        <v>2025</v>
      </c>
      <c r="AB833" s="45">
        <v>334800</v>
      </c>
      <c r="AC833" s="45">
        <v>334800</v>
      </c>
      <c r="AI833" s="10"/>
      <c r="AK833" s="10"/>
    </row>
    <row r="834" spans="1:37">
      <c r="A834" t="s">
        <v>45</v>
      </c>
      <c r="B834" t="s">
        <v>46</v>
      </c>
      <c r="C834" t="s">
        <v>47</v>
      </c>
      <c r="D834" t="s">
        <v>487</v>
      </c>
      <c r="E834" t="s">
        <v>76</v>
      </c>
      <c r="F834" t="s">
        <v>77</v>
      </c>
      <c r="G834" t="s">
        <v>78</v>
      </c>
      <c r="H834" s="20" t="s">
        <v>52</v>
      </c>
      <c r="I834" t="s">
        <v>53</v>
      </c>
      <c r="J834" t="s">
        <v>117</v>
      </c>
      <c r="K834">
        <v>1</v>
      </c>
      <c r="L834" t="s">
        <v>81</v>
      </c>
      <c r="M834" t="s">
        <v>56</v>
      </c>
      <c r="N834" t="s">
        <v>57</v>
      </c>
      <c r="O834" s="21" t="s">
        <v>79</v>
      </c>
      <c r="P834" s="21" t="s">
        <v>59</v>
      </c>
      <c r="Q834" s="20" t="s">
        <v>156</v>
      </c>
      <c r="R834" s="21" t="s">
        <v>157</v>
      </c>
      <c r="S834" s="35">
        <v>43</v>
      </c>
      <c r="T834" s="22">
        <v>35</v>
      </c>
      <c r="U834" s="20" t="s">
        <v>85</v>
      </c>
      <c r="V834" s="20">
        <v>45887</v>
      </c>
      <c r="W834" s="21">
        <v>8</v>
      </c>
      <c r="X834" s="20">
        <v>46022</v>
      </c>
      <c r="Y834" s="20">
        <v>45950</v>
      </c>
      <c r="Z834" s="48">
        <v>10</v>
      </c>
      <c r="AA834">
        <v>2025</v>
      </c>
      <c r="AB834" s="45">
        <v>3830440</v>
      </c>
      <c r="AC834" s="45">
        <v>3117800</v>
      </c>
      <c r="AI834" s="10"/>
      <c r="AK834" s="10"/>
    </row>
    <row r="835" spans="1:37">
      <c r="A835" t="s">
        <v>45</v>
      </c>
      <c r="B835" t="s">
        <v>46</v>
      </c>
      <c r="C835" t="s">
        <v>47</v>
      </c>
      <c r="D835" t="s">
        <v>488</v>
      </c>
      <c r="E835" t="s">
        <v>96</v>
      </c>
      <c r="F835" t="s">
        <v>77</v>
      </c>
      <c r="G835" t="s">
        <v>51</v>
      </c>
      <c r="H835" s="20" t="s">
        <v>52</v>
      </c>
      <c r="I835" t="s">
        <v>53</v>
      </c>
      <c r="J835" t="s">
        <v>54</v>
      </c>
      <c r="K835">
        <v>1</v>
      </c>
      <c r="L835" t="s">
        <v>55</v>
      </c>
      <c r="M835" t="s">
        <v>97</v>
      </c>
      <c r="N835" t="s">
        <v>98</v>
      </c>
      <c r="O835" s="21" t="s">
        <v>99</v>
      </c>
      <c r="P835" s="21" t="s">
        <v>100</v>
      </c>
      <c r="Q835" s="20" t="s">
        <v>101</v>
      </c>
      <c r="R835" s="21" t="s">
        <v>102</v>
      </c>
      <c r="S835" s="35">
        <v>3</v>
      </c>
      <c r="T835" s="22">
        <v>3</v>
      </c>
      <c r="U835" s="20" t="s">
        <v>103</v>
      </c>
      <c r="V835" s="20">
        <v>45957</v>
      </c>
      <c r="W835" s="21">
        <v>10</v>
      </c>
      <c r="X835" s="20">
        <v>45965</v>
      </c>
      <c r="Y835" s="20">
        <v>45964</v>
      </c>
      <c r="Z835" s="48">
        <v>11</v>
      </c>
      <c r="AA835">
        <v>2025</v>
      </c>
      <c r="AB835" s="45">
        <v>972000</v>
      </c>
      <c r="AC835" s="45">
        <v>972000</v>
      </c>
      <c r="AI835" s="10"/>
      <c r="AK835" s="10"/>
    </row>
    <row r="836" spans="1:37">
      <c r="A836" t="s">
        <v>45</v>
      </c>
      <c r="B836" t="s">
        <v>46</v>
      </c>
      <c r="C836" t="s">
        <v>47</v>
      </c>
      <c r="D836" t="s">
        <v>488</v>
      </c>
      <c r="E836" t="s">
        <v>96</v>
      </c>
      <c r="F836" t="s">
        <v>104</v>
      </c>
      <c r="G836" t="s">
        <v>51</v>
      </c>
      <c r="H836" s="20" t="s">
        <v>52</v>
      </c>
      <c r="I836" t="s">
        <v>53</v>
      </c>
      <c r="J836" t="s">
        <v>54</v>
      </c>
      <c r="K836">
        <v>1</v>
      </c>
      <c r="L836" t="s">
        <v>55</v>
      </c>
      <c r="M836" t="s">
        <v>97</v>
      </c>
      <c r="N836" t="s">
        <v>98</v>
      </c>
      <c r="O836" s="21" t="s">
        <v>99</v>
      </c>
      <c r="P836" s="21" t="s">
        <v>100</v>
      </c>
      <c r="Q836" s="20" t="s">
        <v>101</v>
      </c>
      <c r="R836" s="21" t="s">
        <v>102</v>
      </c>
      <c r="S836" s="35">
        <v>1</v>
      </c>
      <c r="T836" s="22">
        <v>0</v>
      </c>
      <c r="U836" s="20" t="s">
        <v>103</v>
      </c>
      <c r="V836" s="20">
        <v>45957</v>
      </c>
      <c r="W836" s="21">
        <v>10</v>
      </c>
      <c r="X836" s="20">
        <v>45965</v>
      </c>
      <c r="Z836" s="48">
        <v>11</v>
      </c>
      <c r="AA836">
        <v>2025</v>
      </c>
      <c r="AB836" s="45">
        <v>0</v>
      </c>
      <c r="AC836" s="45">
        <v>0</v>
      </c>
      <c r="AI836" s="10"/>
      <c r="AK836" s="10"/>
    </row>
    <row r="837" spans="1:37">
      <c r="A837" t="s">
        <v>45</v>
      </c>
      <c r="B837" t="s">
        <v>46</v>
      </c>
      <c r="C837" t="s">
        <v>47</v>
      </c>
      <c r="D837" t="s">
        <v>488</v>
      </c>
      <c r="E837" t="s">
        <v>96</v>
      </c>
      <c r="F837" t="s">
        <v>105</v>
      </c>
      <c r="G837" t="s">
        <v>51</v>
      </c>
      <c r="H837" s="20" t="s">
        <v>52</v>
      </c>
      <c r="I837" t="s">
        <v>53</v>
      </c>
      <c r="J837" t="s">
        <v>54</v>
      </c>
      <c r="K837">
        <v>1</v>
      </c>
      <c r="L837" t="s">
        <v>55</v>
      </c>
      <c r="M837" t="s">
        <v>97</v>
      </c>
      <c r="N837" t="s">
        <v>98</v>
      </c>
      <c r="O837" s="21" t="s">
        <v>99</v>
      </c>
      <c r="P837" s="21" t="s">
        <v>100</v>
      </c>
      <c r="Q837" s="20" t="s">
        <v>101</v>
      </c>
      <c r="R837" s="21" t="s">
        <v>102</v>
      </c>
      <c r="S837" s="35">
        <v>1</v>
      </c>
      <c r="T837" s="22">
        <v>0</v>
      </c>
      <c r="U837" s="20" t="s">
        <v>103</v>
      </c>
      <c r="V837" s="20">
        <v>45957</v>
      </c>
      <c r="W837" s="21">
        <v>10</v>
      </c>
      <c r="X837" s="20">
        <v>45965</v>
      </c>
      <c r="Z837" s="48">
        <v>11</v>
      </c>
      <c r="AA837">
        <v>2025</v>
      </c>
      <c r="AB837" s="45">
        <v>0</v>
      </c>
      <c r="AC837" s="45">
        <v>0</v>
      </c>
      <c r="AI837" s="10"/>
      <c r="AK837" s="10"/>
    </row>
    <row r="838" spans="1:37">
      <c r="A838" t="s">
        <v>45</v>
      </c>
      <c r="B838" t="s">
        <v>46</v>
      </c>
      <c r="C838" t="s">
        <v>47</v>
      </c>
      <c r="D838" t="s">
        <v>488</v>
      </c>
      <c r="E838" t="s">
        <v>96</v>
      </c>
      <c r="F838" t="s">
        <v>106</v>
      </c>
      <c r="G838" t="s">
        <v>51</v>
      </c>
      <c r="H838" s="20" t="s">
        <v>52</v>
      </c>
      <c r="I838" t="s">
        <v>53</v>
      </c>
      <c r="J838" t="s">
        <v>54</v>
      </c>
      <c r="K838">
        <v>1</v>
      </c>
      <c r="L838" t="s">
        <v>55</v>
      </c>
      <c r="M838" t="s">
        <v>97</v>
      </c>
      <c r="N838" t="s">
        <v>98</v>
      </c>
      <c r="O838" s="21" t="s">
        <v>99</v>
      </c>
      <c r="P838" s="21" t="s">
        <v>100</v>
      </c>
      <c r="Q838" s="20" t="s">
        <v>101</v>
      </c>
      <c r="R838" s="21" t="s">
        <v>102</v>
      </c>
      <c r="S838" s="35">
        <v>1</v>
      </c>
      <c r="T838" s="22">
        <v>0</v>
      </c>
      <c r="U838" s="20" t="s">
        <v>103</v>
      </c>
      <c r="V838" s="20">
        <v>45957</v>
      </c>
      <c r="W838" s="21">
        <v>10</v>
      </c>
      <c r="X838" s="20">
        <v>45965</v>
      </c>
      <c r="Z838" s="48">
        <v>11</v>
      </c>
      <c r="AA838">
        <v>2025</v>
      </c>
      <c r="AB838" s="45">
        <v>0</v>
      </c>
      <c r="AC838" s="45">
        <v>0</v>
      </c>
      <c r="AI838" s="10"/>
      <c r="AK838" s="10"/>
    </row>
    <row r="839" spans="1:37">
      <c r="A839" t="s">
        <v>45</v>
      </c>
      <c r="B839" t="s">
        <v>46</v>
      </c>
      <c r="C839" t="s">
        <v>47</v>
      </c>
      <c r="D839" t="s">
        <v>488</v>
      </c>
      <c r="E839" t="s">
        <v>96</v>
      </c>
      <c r="F839" t="s">
        <v>111</v>
      </c>
      <c r="G839" t="s">
        <v>51</v>
      </c>
      <c r="H839" s="20" t="s">
        <v>52</v>
      </c>
      <c r="I839" t="s">
        <v>53</v>
      </c>
      <c r="J839" t="s">
        <v>54</v>
      </c>
      <c r="K839">
        <v>1</v>
      </c>
      <c r="L839" t="s">
        <v>55</v>
      </c>
      <c r="M839" t="s">
        <v>97</v>
      </c>
      <c r="N839" t="s">
        <v>98</v>
      </c>
      <c r="O839" s="21" t="s">
        <v>99</v>
      </c>
      <c r="P839" s="21" t="s">
        <v>100</v>
      </c>
      <c r="Q839" s="20" t="s">
        <v>128</v>
      </c>
      <c r="R839" s="21" t="s">
        <v>129</v>
      </c>
      <c r="S839" s="35">
        <v>1</v>
      </c>
      <c r="T839" s="22">
        <v>1</v>
      </c>
      <c r="U839" s="20" t="s">
        <v>103</v>
      </c>
      <c r="V839" s="20">
        <v>45957</v>
      </c>
      <c r="W839" s="21">
        <v>10</v>
      </c>
      <c r="X839" s="20">
        <v>45965</v>
      </c>
      <c r="Y839" s="20">
        <v>45964</v>
      </c>
      <c r="Z839" s="48">
        <v>11</v>
      </c>
      <c r="AA839">
        <v>2025</v>
      </c>
      <c r="AB839" s="45">
        <v>453600</v>
      </c>
      <c r="AC839" s="45">
        <v>453600</v>
      </c>
      <c r="AI839" s="10"/>
      <c r="AK839" s="10"/>
    </row>
    <row r="840" spans="1:37">
      <c r="A840" t="s">
        <v>45</v>
      </c>
      <c r="B840" t="s">
        <v>46</v>
      </c>
      <c r="C840" t="s">
        <v>47</v>
      </c>
      <c r="D840" t="s">
        <v>488</v>
      </c>
      <c r="E840" t="s">
        <v>96</v>
      </c>
      <c r="F840" t="s">
        <v>164</v>
      </c>
      <c r="G840" t="s">
        <v>51</v>
      </c>
      <c r="H840" s="20" t="s">
        <v>52</v>
      </c>
      <c r="I840" t="s">
        <v>53</v>
      </c>
      <c r="J840" t="s">
        <v>54</v>
      </c>
      <c r="K840">
        <v>1</v>
      </c>
      <c r="L840" t="s">
        <v>55</v>
      </c>
      <c r="M840" t="s">
        <v>97</v>
      </c>
      <c r="N840" t="s">
        <v>98</v>
      </c>
      <c r="O840" s="21" t="s">
        <v>99</v>
      </c>
      <c r="P840" s="21" t="s">
        <v>100</v>
      </c>
      <c r="Q840" s="20" t="s">
        <v>128</v>
      </c>
      <c r="R840" s="21" t="s">
        <v>129</v>
      </c>
      <c r="S840" s="35">
        <v>1</v>
      </c>
      <c r="T840" s="22">
        <v>0</v>
      </c>
      <c r="U840" s="20" t="s">
        <v>103</v>
      </c>
      <c r="V840" s="20">
        <v>45957</v>
      </c>
      <c r="W840" s="21">
        <v>10</v>
      </c>
      <c r="X840" s="20">
        <v>45965</v>
      </c>
      <c r="Z840" s="48">
        <v>11</v>
      </c>
      <c r="AA840">
        <v>2025</v>
      </c>
      <c r="AB840" s="45">
        <v>0</v>
      </c>
      <c r="AC840" s="45">
        <v>0</v>
      </c>
      <c r="AI840" s="10"/>
      <c r="AK840" s="10"/>
    </row>
    <row r="841" spans="1:37">
      <c r="A841" t="s">
        <v>45</v>
      </c>
      <c r="B841" t="s">
        <v>46</v>
      </c>
      <c r="C841" t="s">
        <v>47</v>
      </c>
      <c r="D841" t="s">
        <v>489</v>
      </c>
      <c r="E841" t="s">
        <v>49</v>
      </c>
      <c r="F841" t="s">
        <v>72</v>
      </c>
      <c r="G841" t="s">
        <v>51</v>
      </c>
      <c r="H841" s="20" t="s">
        <v>52</v>
      </c>
      <c r="I841" t="s">
        <v>53</v>
      </c>
      <c r="J841" t="s">
        <v>54</v>
      </c>
      <c r="K841">
        <v>1</v>
      </c>
      <c r="L841" t="s">
        <v>55</v>
      </c>
      <c r="M841" t="s">
        <v>56</v>
      </c>
      <c r="N841" t="s">
        <v>57</v>
      </c>
      <c r="O841" s="21" t="s">
        <v>58</v>
      </c>
      <c r="P841" s="21" t="s">
        <v>59</v>
      </c>
      <c r="Q841" s="20" t="s">
        <v>73</v>
      </c>
      <c r="R841" s="21" t="s">
        <v>74</v>
      </c>
      <c r="S841" s="35">
        <v>3</v>
      </c>
      <c r="T841" s="22">
        <v>3</v>
      </c>
      <c r="U841" s="20" t="s">
        <v>62</v>
      </c>
      <c r="V841" s="20">
        <v>45958</v>
      </c>
      <c r="W841" s="21">
        <v>10</v>
      </c>
      <c r="X841" s="20">
        <v>45966</v>
      </c>
      <c r="Y841" s="20">
        <v>45966</v>
      </c>
      <c r="Z841" s="48">
        <v>11</v>
      </c>
      <c r="AA841">
        <v>2025</v>
      </c>
      <c r="AB841" s="45">
        <v>424725</v>
      </c>
      <c r="AC841" s="45">
        <v>424725</v>
      </c>
      <c r="AI841" s="10"/>
      <c r="AK841" s="10"/>
    </row>
    <row r="842" spans="1:37">
      <c r="A842" t="s">
        <v>45</v>
      </c>
      <c r="B842" t="s">
        <v>46</v>
      </c>
      <c r="C842" t="s">
        <v>47</v>
      </c>
      <c r="D842" t="s">
        <v>490</v>
      </c>
      <c r="E842" t="s">
        <v>76</v>
      </c>
      <c r="F842" t="s">
        <v>77</v>
      </c>
      <c r="G842" t="s">
        <v>78</v>
      </c>
      <c r="H842" s="20" t="s">
        <v>52</v>
      </c>
      <c r="I842" t="s">
        <v>53</v>
      </c>
      <c r="J842" t="s">
        <v>117</v>
      </c>
      <c r="K842">
        <v>1</v>
      </c>
      <c r="L842" t="s">
        <v>81</v>
      </c>
      <c r="M842" t="s">
        <v>56</v>
      </c>
      <c r="N842" t="s">
        <v>57</v>
      </c>
      <c r="O842" s="21" t="s">
        <v>82</v>
      </c>
      <c r="P842" s="21" t="s">
        <v>246</v>
      </c>
      <c r="Q842" s="20" t="s">
        <v>247</v>
      </c>
      <c r="R842" s="21" t="s">
        <v>248</v>
      </c>
      <c r="S842" s="35">
        <v>1400</v>
      </c>
      <c r="T842" s="22">
        <v>700</v>
      </c>
      <c r="U842" s="20" t="s">
        <v>85</v>
      </c>
      <c r="V842" s="20">
        <v>45957</v>
      </c>
      <c r="W842" s="21">
        <v>10</v>
      </c>
      <c r="X842" s="20">
        <v>46309</v>
      </c>
      <c r="Y842" s="20">
        <v>45967</v>
      </c>
      <c r="Z842" s="48">
        <v>11</v>
      </c>
      <c r="AA842">
        <v>2025</v>
      </c>
      <c r="AB842" s="45">
        <v>2279200</v>
      </c>
      <c r="AC842" s="45">
        <v>1139600</v>
      </c>
      <c r="AI842" s="10"/>
      <c r="AK842" s="10"/>
    </row>
    <row r="843" spans="1:37">
      <c r="A843" t="s">
        <v>45</v>
      </c>
      <c r="B843" t="s">
        <v>46</v>
      </c>
      <c r="C843" t="s">
        <v>47</v>
      </c>
      <c r="D843" t="s">
        <v>491</v>
      </c>
      <c r="E843" t="s">
        <v>76</v>
      </c>
      <c r="F843" t="s">
        <v>77</v>
      </c>
      <c r="G843" t="s">
        <v>78</v>
      </c>
      <c r="H843" s="20" t="s">
        <v>52</v>
      </c>
      <c r="I843" t="s">
        <v>53</v>
      </c>
      <c r="J843" t="s">
        <v>317</v>
      </c>
      <c r="K843">
        <v>1</v>
      </c>
      <c r="L843" t="s">
        <v>81</v>
      </c>
      <c r="M843" t="s">
        <v>56</v>
      </c>
      <c r="N843" t="s">
        <v>57</v>
      </c>
      <c r="O843" s="21" t="s">
        <v>82</v>
      </c>
      <c r="P843" s="21" t="s">
        <v>59</v>
      </c>
      <c r="Q843" s="20" t="s">
        <v>118</v>
      </c>
      <c r="R843" s="21" t="s">
        <v>119</v>
      </c>
      <c r="S843" s="35">
        <v>6</v>
      </c>
      <c r="T843" s="22">
        <v>6</v>
      </c>
      <c r="U843" s="20" t="s">
        <v>85</v>
      </c>
      <c r="V843" s="20">
        <v>45960</v>
      </c>
      <c r="W843" s="21">
        <v>10</v>
      </c>
      <c r="X843" s="20">
        <v>45960</v>
      </c>
      <c r="Y843" s="20">
        <v>45968</v>
      </c>
      <c r="Z843" s="48">
        <v>11</v>
      </c>
      <c r="AA843">
        <v>2025</v>
      </c>
      <c r="AB843" s="45">
        <v>573240</v>
      </c>
      <c r="AC843" s="45">
        <v>573240</v>
      </c>
      <c r="AI843" s="10"/>
      <c r="AK843" s="10"/>
    </row>
    <row r="844" spans="1:37">
      <c r="A844" t="s">
        <v>45</v>
      </c>
      <c r="B844" t="s">
        <v>46</v>
      </c>
      <c r="C844" t="s">
        <v>47</v>
      </c>
      <c r="D844" t="s">
        <v>492</v>
      </c>
      <c r="E844" t="s">
        <v>76</v>
      </c>
      <c r="F844" t="s">
        <v>77</v>
      </c>
      <c r="G844" t="s">
        <v>78</v>
      </c>
      <c r="H844" s="20" t="s">
        <v>52</v>
      </c>
      <c r="I844" t="s">
        <v>53</v>
      </c>
      <c r="J844" t="s">
        <v>117</v>
      </c>
      <c r="K844">
        <v>1</v>
      </c>
      <c r="L844" t="s">
        <v>81</v>
      </c>
      <c r="M844" t="s">
        <v>56</v>
      </c>
      <c r="N844" t="s">
        <v>57</v>
      </c>
      <c r="O844" s="21" t="s">
        <v>82</v>
      </c>
      <c r="P844" s="21" t="s">
        <v>59</v>
      </c>
      <c r="Q844" s="20" t="s">
        <v>234</v>
      </c>
      <c r="R844" s="21" t="s">
        <v>235</v>
      </c>
      <c r="S844" s="35">
        <v>5320</v>
      </c>
      <c r="T844" s="22">
        <v>5320</v>
      </c>
      <c r="U844" s="20" t="s">
        <v>161</v>
      </c>
      <c r="V844" s="20">
        <v>45953</v>
      </c>
      <c r="W844" s="21">
        <v>10</v>
      </c>
      <c r="X844" s="20">
        <v>46099</v>
      </c>
      <c r="Y844" s="20">
        <v>45973</v>
      </c>
      <c r="Z844" s="48">
        <v>11</v>
      </c>
      <c r="AA844">
        <v>2025</v>
      </c>
      <c r="AB844" s="45">
        <v>1510880</v>
      </c>
      <c r="AC844" s="45">
        <v>1510880</v>
      </c>
      <c r="AI844" s="10"/>
      <c r="AK844" s="10"/>
    </row>
    <row r="845" spans="1:37">
      <c r="A845" t="s">
        <v>45</v>
      </c>
      <c r="B845" t="s">
        <v>46</v>
      </c>
      <c r="C845" t="s">
        <v>47</v>
      </c>
      <c r="D845" t="s">
        <v>489</v>
      </c>
      <c r="E845" t="s">
        <v>49</v>
      </c>
      <c r="F845" t="s">
        <v>77</v>
      </c>
      <c r="G845" t="s">
        <v>51</v>
      </c>
      <c r="H845" s="20" t="s">
        <v>52</v>
      </c>
      <c r="I845" t="s">
        <v>53</v>
      </c>
      <c r="J845" t="s">
        <v>54</v>
      </c>
      <c r="K845">
        <v>1</v>
      </c>
      <c r="L845" t="s">
        <v>55</v>
      </c>
      <c r="M845" t="s">
        <v>56</v>
      </c>
      <c r="N845" t="s">
        <v>57</v>
      </c>
      <c r="O845" s="21" t="s">
        <v>58</v>
      </c>
      <c r="P845" s="21" t="s">
        <v>59</v>
      </c>
      <c r="Q845" s="20" t="s">
        <v>108</v>
      </c>
      <c r="R845" s="21" t="s">
        <v>109</v>
      </c>
      <c r="S845" s="35">
        <v>1</v>
      </c>
      <c r="T845" s="22">
        <v>1</v>
      </c>
      <c r="U845" s="20" t="s">
        <v>110</v>
      </c>
      <c r="V845" s="20">
        <v>45958</v>
      </c>
      <c r="W845" s="21">
        <v>10</v>
      </c>
      <c r="X845" s="20">
        <v>45966</v>
      </c>
      <c r="Y845" s="20">
        <v>45966</v>
      </c>
      <c r="Z845" s="48">
        <v>11</v>
      </c>
      <c r="AA845">
        <v>2025</v>
      </c>
      <c r="AB845" s="45">
        <v>115052</v>
      </c>
      <c r="AC845" s="45">
        <v>115052</v>
      </c>
      <c r="AI845" s="10"/>
      <c r="AK845" s="10"/>
    </row>
    <row r="846" spans="1:37">
      <c r="A846" t="s">
        <v>45</v>
      </c>
      <c r="B846" t="s">
        <v>46</v>
      </c>
      <c r="C846" t="s">
        <v>47</v>
      </c>
      <c r="D846" t="s">
        <v>489</v>
      </c>
      <c r="E846" t="s">
        <v>49</v>
      </c>
      <c r="F846" t="s">
        <v>111</v>
      </c>
      <c r="G846" t="s">
        <v>51</v>
      </c>
      <c r="H846" s="20" t="s">
        <v>52</v>
      </c>
      <c r="I846" t="s">
        <v>53</v>
      </c>
      <c r="J846" t="s">
        <v>54</v>
      </c>
      <c r="K846">
        <v>1</v>
      </c>
      <c r="L846" t="s">
        <v>55</v>
      </c>
      <c r="M846" t="s">
        <v>56</v>
      </c>
      <c r="N846" t="s">
        <v>57</v>
      </c>
      <c r="O846" s="21" t="s">
        <v>58</v>
      </c>
      <c r="P846" s="21" t="s">
        <v>59</v>
      </c>
      <c r="Q846" s="20" t="s">
        <v>112</v>
      </c>
      <c r="R846" s="21" t="s">
        <v>113</v>
      </c>
      <c r="S846" s="35">
        <v>4</v>
      </c>
      <c r="T846" s="22">
        <v>4</v>
      </c>
      <c r="U846" s="20" t="s">
        <v>110</v>
      </c>
      <c r="V846" s="20">
        <v>45958</v>
      </c>
      <c r="W846" s="21">
        <v>10</v>
      </c>
      <c r="X846" s="20">
        <v>45966</v>
      </c>
      <c r="Y846" s="20">
        <v>45966</v>
      </c>
      <c r="Z846" s="48">
        <v>11</v>
      </c>
      <c r="AA846">
        <v>2025</v>
      </c>
      <c r="AB846" s="45">
        <v>601776</v>
      </c>
      <c r="AC846" s="45">
        <v>601776</v>
      </c>
      <c r="AI846" s="10"/>
      <c r="AK846" s="10"/>
    </row>
    <row r="847" spans="1:37">
      <c r="A847" t="s">
        <v>45</v>
      </c>
      <c r="B847" t="s">
        <v>46</v>
      </c>
      <c r="C847" t="s">
        <v>47</v>
      </c>
      <c r="D847" t="s">
        <v>489</v>
      </c>
      <c r="E847" t="s">
        <v>49</v>
      </c>
      <c r="F847" t="s">
        <v>86</v>
      </c>
      <c r="G847" t="s">
        <v>51</v>
      </c>
      <c r="H847" s="20" t="s">
        <v>52</v>
      </c>
      <c r="I847" t="s">
        <v>53</v>
      </c>
      <c r="J847" t="s">
        <v>54</v>
      </c>
      <c r="K847">
        <v>1</v>
      </c>
      <c r="L847" t="s">
        <v>55</v>
      </c>
      <c r="M847" t="s">
        <v>56</v>
      </c>
      <c r="N847" t="s">
        <v>57</v>
      </c>
      <c r="O847" s="21" t="s">
        <v>58</v>
      </c>
      <c r="P847" s="21" t="s">
        <v>59</v>
      </c>
      <c r="Q847" s="20" t="s">
        <v>87</v>
      </c>
      <c r="R847" s="21" t="s">
        <v>389</v>
      </c>
      <c r="S847" s="35">
        <v>46</v>
      </c>
      <c r="T847" s="22">
        <v>46</v>
      </c>
      <c r="U847" s="20" t="s">
        <v>62</v>
      </c>
      <c r="V847" s="20">
        <v>45958</v>
      </c>
      <c r="W847" s="21">
        <v>10</v>
      </c>
      <c r="X847" s="20">
        <v>45966</v>
      </c>
      <c r="Y847" s="20">
        <v>45966</v>
      </c>
      <c r="Z847" s="48">
        <v>11</v>
      </c>
      <c r="AA847">
        <v>2025</v>
      </c>
      <c r="AB847" s="45">
        <v>3839270</v>
      </c>
      <c r="AC847" s="45">
        <v>3839270</v>
      </c>
      <c r="AI847" s="10"/>
      <c r="AK847" s="10"/>
    </row>
    <row r="848" spans="1:37">
      <c r="A848" t="s">
        <v>45</v>
      </c>
      <c r="B848" t="s">
        <v>46</v>
      </c>
      <c r="C848" t="s">
        <v>47</v>
      </c>
      <c r="D848" t="s">
        <v>489</v>
      </c>
      <c r="E848" t="s">
        <v>49</v>
      </c>
      <c r="F848" t="s">
        <v>89</v>
      </c>
      <c r="G848" t="s">
        <v>51</v>
      </c>
      <c r="H848" s="20" t="s">
        <v>52</v>
      </c>
      <c r="I848" t="s">
        <v>53</v>
      </c>
      <c r="J848" t="s">
        <v>54</v>
      </c>
      <c r="K848">
        <v>1</v>
      </c>
      <c r="L848" t="s">
        <v>55</v>
      </c>
      <c r="M848" t="s">
        <v>56</v>
      </c>
      <c r="N848" t="s">
        <v>57</v>
      </c>
      <c r="O848" s="21" t="s">
        <v>58</v>
      </c>
      <c r="P848" s="21" t="s">
        <v>59</v>
      </c>
      <c r="Q848" s="20" t="s">
        <v>90</v>
      </c>
      <c r="R848" s="21" t="s">
        <v>390</v>
      </c>
      <c r="S848" s="35">
        <v>22</v>
      </c>
      <c r="T848" s="22">
        <v>22</v>
      </c>
      <c r="U848" s="20" t="s">
        <v>62</v>
      </c>
      <c r="V848" s="20">
        <v>45958</v>
      </c>
      <c r="W848" s="21">
        <v>10</v>
      </c>
      <c r="X848" s="20">
        <v>45966</v>
      </c>
      <c r="Y848" s="20">
        <v>45966</v>
      </c>
      <c r="Z848" s="48">
        <v>11</v>
      </c>
      <c r="AA848">
        <v>2025</v>
      </c>
      <c r="AB848" s="45">
        <v>1452718</v>
      </c>
      <c r="AC848" s="45">
        <v>1452718</v>
      </c>
      <c r="AI848" s="10"/>
      <c r="AK848" s="10"/>
    </row>
    <row r="849" spans="1:37">
      <c r="A849" t="s">
        <v>45</v>
      </c>
      <c r="B849" t="s">
        <v>46</v>
      </c>
      <c r="C849" t="s">
        <v>47</v>
      </c>
      <c r="D849" t="s">
        <v>489</v>
      </c>
      <c r="E849" t="s">
        <v>49</v>
      </c>
      <c r="F849" t="s">
        <v>92</v>
      </c>
      <c r="G849" t="s">
        <v>51</v>
      </c>
      <c r="H849" s="20" t="s">
        <v>52</v>
      </c>
      <c r="I849" t="s">
        <v>53</v>
      </c>
      <c r="J849" t="s">
        <v>54</v>
      </c>
      <c r="K849">
        <v>1</v>
      </c>
      <c r="L849" t="s">
        <v>55</v>
      </c>
      <c r="M849" t="s">
        <v>56</v>
      </c>
      <c r="N849" t="s">
        <v>57</v>
      </c>
      <c r="O849" s="21" t="s">
        <v>58</v>
      </c>
      <c r="P849" s="21" t="s">
        <v>59</v>
      </c>
      <c r="Q849" s="20" t="s">
        <v>93</v>
      </c>
      <c r="R849" s="21" t="s">
        <v>391</v>
      </c>
      <c r="S849" s="35">
        <v>6</v>
      </c>
      <c r="T849" s="22">
        <v>6</v>
      </c>
      <c r="U849" s="20" t="s">
        <v>62</v>
      </c>
      <c r="V849" s="20">
        <v>45958</v>
      </c>
      <c r="W849" s="21">
        <v>10</v>
      </c>
      <c r="X849" s="20">
        <v>45966</v>
      </c>
      <c r="Y849" s="20">
        <v>45966</v>
      </c>
      <c r="Z849" s="48">
        <v>11</v>
      </c>
      <c r="AA849">
        <v>2025</v>
      </c>
      <c r="AB849" s="45">
        <v>514368</v>
      </c>
      <c r="AC849" s="45">
        <v>514368</v>
      </c>
      <c r="AI849" s="10"/>
      <c r="AK849" s="10"/>
    </row>
    <row r="850" spans="1:37">
      <c r="A850" t="s">
        <v>45</v>
      </c>
      <c r="B850" t="s">
        <v>46</v>
      </c>
      <c r="C850" t="s">
        <v>47</v>
      </c>
      <c r="D850" t="s">
        <v>489</v>
      </c>
      <c r="E850" t="s">
        <v>49</v>
      </c>
      <c r="F850" t="s">
        <v>50</v>
      </c>
      <c r="G850" t="s">
        <v>51</v>
      </c>
      <c r="H850" s="20" t="s">
        <v>52</v>
      </c>
      <c r="I850" t="s">
        <v>53</v>
      </c>
      <c r="J850" t="s">
        <v>54</v>
      </c>
      <c r="K850">
        <v>1</v>
      </c>
      <c r="L850" t="s">
        <v>55</v>
      </c>
      <c r="M850" t="s">
        <v>56</v>
      </c>
      <c r="N850" t="s">
        <v>57</v>
      </c>
      <c r="O850" s="21" t="s">
        <v>58</v>
      </c>
      <c r="P850" s="21" t="s">
        <v>59</v>
      </c>
      <c r="Q850" s="20" t="s">
        <v>60</v>
      </c>
      <c r="R850" s="21" t="s">
        <v>385</v>
      </c>
      <c r="S850" s="35">
        <v>35</v>
      </c>
      <c r="T850" s="22">
        <v>35</v>
      </c>
      <c r="U850" s="20" t="s">
        <v>62</v>
      </c>
      <c r="V850" s="20">
        <v>45958</v>
      </c>
      <c r="W850" s="21">
        <v>10</v>
      </c>
      <c r="X850" s="20">
        <v>45966</v>
      </c>
      <c r="Y850" s="20">
        <v>45966</v>
      </c>
      <c r="Z850" s="48">
        <v>11</v>
      </c>
      <c r="AA850">
        <v>2025</v>
      </c>
      <c r="AB850" s="45">
        <v>2069222</v>
      </c>
      <c r="AC850" s="45">
        <v>2069222</v>
      </c>
      <c r="AI850" s="10"/>
      <c r="AK850" s="10"/>
    </row>
    <row r="851" spans="1:37">
      <c r="A851" t="s">
        <v>45</v>
      </c>
      <c r="B851" t="s">
        <v>46</v>
      </c>
      <c r="C851" t="s">
        <v>47</v>
      </c>
      <c r="D851" t="s">
        <v>489</v>
      </c>
      <c r="E851" t="s">
        <v>49</v>
      </c>
      <c r="F851" t="s">
        <v>63</v>
      </c>
      <c r="G851" t="s">
        <v>51</v>
      </c>
      <c r="H851" s="20" t="s">
        <v>52</v>
      </c>
      <c r="I851" t="s">
        <v>53</v>
      </c>
      <c r="J851" t="s">
        <v>54</v>
      </c>
      <c r="K851">
        <v>1</v>
      </c>
      <c r="L851" t="s">
        <v>55</v>
      </c>
      <c r="M851" t="s">
        <v>56</v>
      </c>
      <c r="N851" t="s">
        <v>57</v>
      </c>
      <c r="O851" s="21" t="s">
        <v>58</v>
      </c>
      <c r="P851" s="21" t="s">
        <v>59</v>
      </c>
      <c r="Q851" s="20" t="s">
        <v>64</v>
      </c>
      <c r="R851" s="21" t="s">
        <v>386</v>
      </c>
      <c r="S851" s="35">
        <v>12</v>
      </c>
      <c r="T851" s="22">
        <v>12</v>
      </c>
      <c r="U851" s="20" t="s">
        <v>62</v>
      </c>
      <c r="V851" s="20">
        <v>45958</v>
      </c>
      <c r="W851" s="21">
        <v>10</v>
      </c>
      <c r="X851" s="20">
        <v>45966</v>
      </c>
      <c r="Y851" s="20">
        <v>45966</v>
      </c>
      <c r="Z851" s="48">
        <v>11</v>
      </c>
      <c r="AA851">
        <v>2025</v>
      </c>
      <c r="AB851" s="45">
        <v>735552</v>
      </c>
      <c r="AC851" s="45">
        <v>735552</v>
      </c>
      <c r="AI851" s="10"/>
      <c r="AK851" s="10"/>
    </row>
    <row r="852" spans="1:37">
      <c r="A852" t="s">
        <v>45</v>
      </c>
      <c r="B852" t="s">
        <v>46</v>
      </c>
      <c r="C852" t="s">
        <v>47</v>
      </c>
      <c r="D852" t="s">
        <v>489</v>
      </c>
      <c r="E852" t="s">
        <v>49</v>
      </c>
      <c r="F852" t="s">
        <v>66</v>
      </c>
      <c r="G852" t="s">
        <v>51</v>
      </c>
      <c r="H852" s="20" t="s">
        <v>52</v>
      </c>
      <c r="I852" t="s">
        <v>53</v>
      </c>
      <c r="J852" t="s">
        <v>54</v>
      </c>
      <c r="K852">
        <v>1</v>
      </c>
      <c r="L852" t="s">
        <v>55</v>
      </c>
      <c r="M852" t="s">
        <v>56</v>
      </c>
      <c r="N852" t="s">
        <v>57</v>
      </c>
      <c r="O852" s="21" t="s">
        <v>58</v>
      </c>
      <c r="P852" s="21" t="s">
        <v>59</v>
      </c>
      <c r="Q852" s="20" t="s">
        <v>67</v>
      </c>
      <c r="R852" s="21" t="s">
        <v>387</v>
      </c>
      <c r="S852" s="35">
        <v>10</v>
      </c>
      <c r="T852" s="22">
        <v>10</v>
      </c>
      <c r="U852" s="20" t="s">
        <v>62</v>
      </c>
      <c r="V852" s="20">
        <v>45958</v>
      </c>
      <c r="W852" s="21">
        <v>10</v>
      </c>
      <c r="X852" s="20">
        <v>45966</v>
      </c>
      <c r="Y852" s="20">
        <v>45966</v>
      </c>
      <c r="Z852" s="48">
        <v>11</v>
      </c>
      <c r="AA852">
        <v>2025</v>
      </c>
      <c r="AB852" s="45">
        <v>831283</v>
      </c>
      <c r="AC852" s="45">
        <v>831283</v>
      </c>
      <c r="AI852" s="10"/>
      <c r="AK852" s="10"/>
    </row>
    <row r="853" spans="1:37">
      <c r="A853" t="s">
        <v>45</v>
      </c>
      <c r="B853" t="s">
        <v>46</v>
      </c>
      <c r="C853" t="s">
        <v>47</v>
      </c>
      <c r="D853" t="s">
        <v>489</v>
      </c>
      <c r="E853" t="s">
        <v>49</v>
      </c>
      <c r="F853" t="s">
        <v>69</v>
      </c>
      <c r="G853" t="s">
        <v>51</v>
      </c>
      <c r="H853" s="20" t="s">
        <v>52</v>
      </c>
      <c r="I853" t="s">
        <v>53</v>
      </c>
      <c r="J853" t="s">
        <v>54</v>
      </c>
      <c r="K853">
        <v>1</v>
      </c>
      <c r="L853" t="s">
        <v>55</v>
      </c>
      <c r="M853" t="s">
        <v>56</v>
      </c>
      <c r="N853" t="s">
        <v>57</v>
      </c>
      <c r="O853" s="21" t="s">
        <v>58</v>
      </c>
      <c r="P853" s="21" t="s">
        <v>59</v>
      </c>
      <c r="Q853" s="20" t="s">
        <v>190</v>
      </c>
      <c r="R853" s="21" t="s">
        <v>191</v>
      </c>
      <c r="S853" s="35">
        <v>1</v>
      </c>
      <c r="T853" s="22">
        <v>1</v>
      </c>
      <c r="U853" s="20" t="s">
        <v>62</v>
      </c>
      <c r="V853" s="20">
        <v>45958</v>
      </c>
      <c r="W853" s="21">
        <v>10</v>
      </c>
      <c r="X853" s="20">
        <v>45966</v>
      </c>
      <c r="Y853" s="20">
        <v>45966</v>
      </c>
      <c r="Z853" s="48">
        <v>11</v>
      </c>
      <c r="AA853">
        <v>2025</v>
      </c>
      <c r="AB853" s="45">
        <v>172650</v>
      </c>
      <c r="AC853" s="45">
        <v>172650</v>
      </c>
      <c r="AI853" s="10"/>
      <c r="AK853" s="10"/>
    </row>
    <row r="854" spans="1:37">
      <c r="A854" t="s">
        <v>45</v>
      </c>
      <c r="B854" t="s">
        <v>46</v>
      </c>
      <c r="C854" t="s">
        <v>47</v>
      </c>
      <c r="D854" t="s">
        <v>486</v>
      </c>
      <c r="E854" t="s">
        <v>76</v>
      </c>
      <c r="F854" t="s">
        <v>77</v>
      </c>
      <c r="G854" t="s">
        <v>78</v>
      </c>
      <c r="H854" s="20" t="s">
        <v>52</v>
      </c>
      <c r="I854" t="s">
        <v>53</v>
      </c>
      <c r="J854" t="s">
        <v>117</v>
      </c>
      <c r="K854">
        <v>1</v>
      </c>
      <c r="L854" t="s">
        <v>81</v>
      </c>
      <c r="M854" t="s">
        <v>56</v>
      </c>
      <c r="N854" t="s">
        <v>57</v>
      </c>
      <c r="O854" s="21" t="s">
        <v>82</v>
      </c>
      <c r="P854" s="21" t="s">
        <v>59</v>
      </c>
      <c r="Q854" s="20" t="s">
        <v>270</v>
      </c>
      <c r="R854" s="21" t="s">
        <v>271</v>
      </c>
      <c r="S854" s="35">
        <v>5</v>
      </c>
      <c r="T854" s="22">
        <v>5</v>
      </c>
      <c r="U854" s="20" t="s">
        <v>85</v>
      </c>
      <c r="V854" s="20">
        <v>45953</v>
      </c>
      <c r="W854" s="21">
        <v>10</v>
      </c>
      <c r="X854" s="20">
        <v>45954</v>
      </c>
      <c r="Y854" s="20">
        <v>45968</v>
      </c>
      <c r="Z854" s="48">
        <v>11</v>
      </c>
      <c r="AA854">
        <v>2025</v>
      </c>
      <c r="AB854" s="45">
        <v>349200</v>
      </c>
      <c r="AC854" s="45">
        <v>349200</v>
      </c>
      <c r="AI854" s="10"/>
      <c r="AK854" s="10"/>
    </row>
    <row r="855" spans="1:37">
      <c r="A855" t="s">
        <v>45</v>
      </c>
      <c r="B855" t="s">
        <v>46</v>
      </c>
      <c r="C855" t="s">
        <v>47</v>
      </c>
      <c r="D855" t="s">
        <v>493</v>
      </c>
      <c r="E855" t="s">
        <v>76</v>
      </c>
      <c r="F855" t="s">
        <v>77</v>
      </c>
      <c r="G855" t="s">
        <v>78</v>
      </c>
      <c r="H855" s="20" t="s">
        <v>52</v>
      </c>
      <c r="I855" t="s">
        <v>53</v>
      </c>
      <c r="J855" t="s">
        <v>117</v>
      </c>
      <c r="K855">
        <v>1</v>
      </c>
      <c r="L855" t="s">
        <v>81</v>
      </c>
      <c r="M855" t="s">
        <v>56</v>
      </c>
      <c r="N855" t="s">
        <v>57</v>
      </c>
      <c r="O855" s="21" t="s">
        <v>82</v>
      </c>
      <c r="P855" s="21" t="s">
        <v>59</v>
      </c>
      <c r="Q855" s="20" t="s">
        <v>268</v>
      </c>
      <c r="R855" s="21" t="s">
        <v>269</v>
      </c>
      <c r="S855" s="35">
        <v>15840</v>
      </c>
      <c r="T855" s="22">
        <v>8800</v>
      </c>
      <c r="U855" s="20" t="s">
        <v>85</v>
      </c>
      <c r="V855" s="20">
        <v>45932</v>
      </c>
      <c r="W855" s="21">
        <v>10</v>
      </c>
      <c r="X855" s="20">
        <v>46080</v>
      </c>
      <c r="Y855" s="20">
        <v>45979</v>
      </c>
      <c r="Z855" s="48">
        <v>11</v>
      </c>
      <c r="AA855">
        <v>2025</v>
      </c>
      <c r="AB855" s="45">
        <v>4561920</v>
      </c>
      <c r="AC855" s="45">
        <v>2534400</v>
      </c>
      <c r="AI855" s="10"/>
      <c r="AK855" s="10"/>
    </row>
    <row r="856" spans="1:37">
      <c r="A856" t="s">
        <v>45</v>
      </c>
      <c r="B856" t="s">
        <v>46</v>
      </c>
      <c r="C856" t="s">
        <v>47</v>
      </c>
      <c r="D856" t="s">
        <v>494</v>
      </c>
      <c r="E856" t="s">
        <v>76</v>
      </c>
      <c r="F856" t="s">
        <v>77</v>
      </c>
      <c r="G856" t="s">
        <v>78</v>
      </c>
      <c r="H856" s="20" t="s">
        <v>52</v>
      </c>
      <c r="I856" t="s">
        <v>53</v>
      </c>
      <c r="J856" t="s">
        <v>117</v>
      </c>
      <c r="K856">
        <v>1</v>
      </c>
      <c r="L856" t="s">
        <v>81</v>
      </c>
      <c r="M856" t="s">
        <v>56</v>
      </c>
      <c r="N856" t="s">
        <v>57</v>
      </c>
      <c r="O856" s="21" t="s">
        <v>79</v>
      </c>
      <c r="P856" s="21" t="s">
        <v>59</v>
      </c>
      <c r="Q856" s="20" t="s">
        <v>156</v>
      </c>
      <c r="R856" s="21" t="s">
        <v>157</v>
      </c>
      <c r="S856" s="35">
        <v>340</v>
      </c>
      <c r="T856" s="22">
        <v>340</v>
      </c>
      <c r="U856" s="20" t="s">
        <v>85</v>
      </c>
      <c r="V856" s="20">
        <v>45936</v>
      </c>
      <c r="W856" s="21">
        <v>10</v>
      </c>
      <c r="X856" s="20">
        <v>46081</v>
      </c>
      <c r="Y856" s="20">
        <v>45967</v>
      </c>
      <c r="Z856" s="48">
        <v>11</v>
      </c>
      <c r="AA856">
        <v>2025</v>
      </c>
      <c r="AB856" s="45">
        <v>187340</v>
      </c>
      <c r="AC856" s="45">
        <v>187340</v>
      </c>
      <c r="AI856" s="10"/>
      <c r="AK856" s="10"/>
    </row>
    <row r="857" spans="1:37">
      <c r="A857" t="s">
        <v>45</v>
      </c>
      <c r="B857" t="s">
        <v>46</v>
      </c>
      <c r="C857" t="s">
        <v>47</v>
      </c>
      <c r="D857" t="s">
        <v>495</v>
      </c>
      <c r="E857" t="s">
        <v>76</v>
      </c>
      <c r="F857" t="s">
        <v>77</v>
      </c>
      <c r="G857" t="s">
        <v>78</v>
      </c>
      <c r="H857" s="20" t="s">
        <v>52</v>
      </c>
      <c r="I857" t="s">
        <v>53</v>
      </c>
      <c r="J857" t="s">
        <v>117</v>
      </c>
      <c r="K857">
        <v>1</v>
      </c>
      <c r="L857" t="s">
        <v>81</v>
      </c>
      <c r="M857" t="s">
        <v>56</v>
      </c>
      <c r="N857" t="s">
        <v>57</v>
      </c>
      <c r="O857" s="21" t="s">
        <v>79</v>
      </c>
      <c r="P857" s="21" t="s">
        <v>59</v>
      </c>
      <c r="Q857" s="20" t="s">
        <v>156</v>
      </c>
      <c r="R857" s="21" t="s">
        <v>157</v>
      </c>
      <c r="S857" s="35">
        <v>1700</v>
      </c>
      <c r="T857" s="22">
        <v>1700</v>
      </c>
      <c r="U857" s="20" t="s">
        <v>85</v>
      </c>
      <c r="V857" s="20">
        <v>45936</v>
      </c>
      <c r="W857" s="21">
        <v>10</v>
      </c>
      <c r="X857" s="20">
        <v>46081</v>
      </c>
      <c r="Y857" s="20">
        <v>45967</v>
      </c>
      <c r="Z857" s="48">
        <v>11</v>
      </c>
      <c r="AA857">
        <v>2025</v>
      </c>
      <c r="AB857" s="45">
        <v>936700</v>
      </c>
      <c r="AC857" s="45">
        <v>936700</v>
      </c>
      <c r="AI857" s="10"/>
      <c r="AK857" s="10"/>
    </row>
    <row r="858" spans="1:37">
      <c r="A858" t="s">
        <v>45</v>
      </c>
      <c r="B858" t="s">
        <v>46</v>
      </c>
      <c r="C858" t="s">
        <v>47</v>
      </c>
      <c r="D858" t="s">
        <v>495</v>
      </c>
      <c r="E858" t="s">
        <v>76</v>
      </c>
      <c r="F858" t="s">
        <v>111</v>
      </c>
      <c r="G858" t="s">
        <v>78</v>
      </c>
      <c r="H858" s="20" t="s">
        <v>52</v>
      </c>
      <c r="I858" t="s">
        <v>53</v>
      </c>
      <c r="J858" t="s">
        <v>117</v>
      </c>
      <c r="K858">
        <v>1</v>
      </c>
      <c r="L858" t="s">
        <v>81</v>
      </c>
      <c r="M858" t="s">
        <v>56</v>
      </c>
      <c r="N858" t="s">
        <v>57</v>
      </c>
      <c r="O858" s="21" t="s">
        <v>82</v>
      </c>
      <c r="P858" s="21" t="s">
        <v>59</v>
      </c>
      <c r="Q858" s="20" t="s">
        <v>132</v>
      </c>
      <c r="R858" s="21" t="s">
        <v>133</v>
      </c>
      <c r="S858" s="35">
        <v>60</v>
      </c>
      <c r="T858" s="22">
        <v>60</v>
      </c>
      <c r="U858" s="20" t="s">
        <v>85</v>
      </c>
      <c r="V858" s="20">
        <v>45936</v>
      </c>
      <c r="W858" s="21">
        <v>10</v>
      </c>
      <c r="X858" s="20">
        <v>46081</v>
      </c>
      <c r="Y858" s="20">
        <v>45967</v>
      </c>
      <c r="Z858" s="48">
        <v>11</v>
      </c>
      <c r="AA858">
        <v>2025</v>
      </c>
      <c r="AB858" s="45">
        <v>894000</v>
      </c>
      <c r="AC858" s="45">
        <v>894000</v>
      </c>
      <c r="AI858" s="10"/>
      <c r="AK858" s="10"/>
    </row>
    <row r="859" spans="1:37">
      <c r="A859" t="s">
        <v>45</v>
      </c>
      <c r="B859" t="s">
        <v>46</v>
      </c>
      <c r="C859" t="s">
        <v>47</v>
      </c>
      <c r="D859" t="s">
        <v>496</v>
      </c>
      <c r="E859" t="s">
        <v>76</v>
      </c>
      <c r="F859" t="s">
        <v>77</v>
      </c>
      <c r="G859" t="s">
        <v>78</v>
      </c>
      <c r="H859" s="20" t="s">
        <v>52</v>
      </c>
      <c r="I859" t="s">
        <v>53</v>
      </c>
      <c r="J859" t="s">
        <v>117</v>
      </c>
      <c r="K859">
        <v>1</v>
      </c>
      <c r="L859" t="s">
        <v>81</v>
      </c>
      <c r="M859" t="s">
        <v>56</v>
      </c>
      <c r="N859" t="s">
        <v>57</v>
      </c>
      <c r="O859" s="21" t="s">
        <v>82</v>
      </c>
      <c r="P859" s="21" t="s">
        <v>59</v>
      </c>
      <c r="Q859" s="20" t="s">
        <v>361</v>
      </c>
      <c r="R859" s="21" t="s">
        <v>362</v>
      </c>
      <c r="S859" s="35">
        <v>5264</v>
      </c>
      <c r="T859" s="22">
        <v>5040</v>
      </c>
      <c r="U859" s="20" t="s">
        <v>161</v>
      </c>
      <c r="V859" s="20">
        <v>45925</v>
      </c>
      <c r="W859" s="21">
        <v>9</v>
      </c>
      <c r="X859" s="20">
        <v>45926</v>
      </c>
      <c r="Y859" s="20">
        <v>45985</v>
      </c>
      <c r="Z859" s="48">
        <v>11</v>
      </c>
      <c r="AA859">
        <v>2025</v>
      </c>
      <c r="AB859" s="45">
        <v>3042592</v>
      </c>
      <c r="AC859" s="45">
        <v>2913120</v>
      </c>
      <c r="AI859" s="10"/>
      <c r="AK859" s="10"/>
    </row>
    <row r="860" spans="1:37">
      <c r="A860" t="s">
        <v>45</v>
      </c>
      <c r="B860" t="s">
        <v>46</v>
      </c>
      <c r="C860" t="s">
        <v>47</v>
      </c>
      <c r="D860" t="s">
        <v>379</v>
      </c>
      <c r="E860" t="s">
        <v>76</v>
      </c>
      <c r="F860" t="s">
        <v>86</v>
      </c>
      <c r="G860" t="s">
        <v>78</v>
      </c>
      <c r="H860" s="20" t="s">
        <v>52</v>
      </c>
      <c r="I860" t="s">
        <v>53</v>
      </c>
      <c r="J860" t="s">
        <v>80</v>
      </c>
      <c r="K860">
        <v>1</v>
      </c>
      <c r="L860" t="s">
        <v>81</v>
      </c>
      <c r="M860" t="s">
        <v>56</v>
      </c>
      <c r="N860" t="s">
        <v>57</v>
      </c>
      <c r="O860" s="21" t="s">
        <v>82</v>
      </c>
      <c r="P860" s="21" t="s">
        <v>59</v>
      </c>
      <c r="Q860" s="20" t="s">
        <v>138</v>
      </c>
      <c r="R860" s="21" t="s">
        <v>139</v>
      </c>
      <c r="S860" s="35">
        <v>5600</v>
      </c>
      <c r="T860" s="22">
        <v>5600</v>
      </c>
      <c r="U860" s="20" t="s">
        <v>85</v>
      </c>
      <c r="V860" s="20">
        <v>45779</v>
      </c>
      <c r="W860" s="21">
        <v>5</v>
      </c>
      <c r="X860" s="20">
        <v>45779</v>
      </c>
      <c r="Y860" s="20">
        <v>45980</v>
      </c>
      <c r="Z860" s="48">
        <v>11</v>
      </c>
      <c r="AA860">
        <v>2025</v>
      </c>
      <c r="AB860" s="45">
        <v>8848000</v>
      </c>
      <c r="AC860" s="45">
        <v>8848000</v>
      </c>
      <c r="AI860" s="10"/>
      <c r="AK860" s="10"/>
    </row>
    <row r="861" spans="1:37">
      <c r="A861" t="s">
        <v>45</v>
      </c>
      <c r="B861" t="s">
        <v>46</v>
      </c>
      <c r="C861" t="s">
        <v>47</v>
      </c>
      <c r="D861" t="s">
        <v>497</v>
      </c>
      <c r="E861" t="s">
        <v>96</v>
      </c>
      <c r="F861" t="s">
        <v>77</v>
      </c>
      <c r="G861" t="s">
        <v>51</v>
      </c>
      <c r="H861" s="20" t="s">
        <v>52</v>
      </c>
      <c r="I861" t="s">
        <v>53</v>
      </c>
      <c r="J861" t="s">
        <v>54</v>
      </c>
      <c r="K861">
        <v>1</v>
      </c>
      <c r="L861" t="s">
        <v>55</v>
      </c>
      <c r="M861" t="s">
        <v>97</v>
      </c>
      <c r="N861" t="s">
        <v>98</v>
      </c>
      <c r="O861" s="21" t="s">
        <v>99</v>
      </c>
      <c r="P861" s="21" t="s">
        <v>100</v>
      </c>
      <c r="Q861" s="20" t="s">
        <v>101</v>
      </c>
      <c r="R861" s="21" t="s">
        <v>102</v>
      </c>
      <c r="S861" s="35">
        <v>1</v>
      </c>
      <c r="T861" s="22">
        <v>1</v>
      </c>
      <c r="U861" s="20" t="s">
        <v>103</v>
      </c>
      <c r="V861" s="20">
        <v>45978</v>
      </c>
      <c r="W861" s="21">
        <v>11</v>
      </c>
      <c r="X861" s="20">
        <v>45985</v>
      </c>
      <c r="Y861" s="20">
        <v>45981</v>
      </c>
      <c r="Z861" s="48">
        <v>11</v>
      </c>
      <c r="AA861">
        <v>2025</v>
      </c>
      <c r="AB861" s="45">
        <v>324000</v>
      </c>
      <c r="AC861" s="45">
        <v>324000</v>
      </c>
      <c r="AI861" s="10"/>
      <c r="AK861" s="10"/>
    </row>
    <row r="862" spans="1:37">
      <c r="A862" t="s">
        <v>45</v>
      </c>
      <c r="B862" t="s">
        <v>46</v>
      </c>
      <c r="C862" t="s">
        <v>47</v>
      </c>
      <c r="D862" t="s">
        <v>497</v>
      </c>
      <c r="E862" t="s">
        <v>96</v>
      </c>
      <c r="F862" t="s">
        <v>104</v>
      </c>
      <c r="G862" t="s">
        <v>51</v>
      </c>
      <c r="H862" s="20" t="s">
        <v>52</v>
      </c>
      <c r="I862" t="s">
        <v>53</v>
      </c>
      <c r="J862" t="s">
        <v>54</v>
      </c>
      <c r="K862">
        <v>1</v>
      </c>
      <c r="L862" t="s">
        <v>55</v>
      </c>
      <c r="M862" t="s">
        <v>97</v>
      </c>
      <c r="N862" t="s">
        <v>98</v>
      </c>
      <c r="O862" s="21" t="s">
        <v>99</v>
      </c>
      <c r="P862" s="21" t="s">
        <v>100</v>
      </c>
      <c r="Q862" s="20" t="s">
        <v>101</v>
      </c>
      <c r="R862" s="21" t="s">
        <v>102</v>
      </c>
      <c r="S862" s="35">
        <v>1</v>
      </c>
      <c r="T862" s="22">
        <v>0</v>
      </c>
      <c r="U862" s="20" t="s">
        <v>103</v>
      </c>
      <c r="V862" s="20">
        <v>45978</v>
      </c>
      <c r="W862" s="21">
        <v>11</v>
      </c>
      <c r="X862" s="20">
        <v>45985</v>
      </c>
      <c r="Z862" s="48">
        <v>11</v>
      </c>
      <c r="AA862">
        <v>2025</v>
      </c>
      <c r="AB862" s="45">
        <v>0</v>
      </c>
      <c r="AC862" s="45">
        <v>0</v>
      </c>
      <c r="AI862" s="10"/>
      <c r="AK862" s="10"/>
    </row>
    <row r="863" spans="1:37">
      <c r="A863" t="s">
        <v>45</v>
      </c>
      <c r="B863" t="s">
        <v>46</v>
      </c>
      <c r="C863" t="s">
        <v>47</v>
      </c>
      <c r="D863" t="s">
        <v>497</v>
      </c>
      <c r="E863" t="s">
        <v>96</v>
      </c>
      <c r="F863" t="s">
        <v>111</v>
      </c>
      <c r="G863" t="s">
        <v>51</v>
      </c>
      <c r="H863" s="20" t="s">
        <v>52</v>
      </c>
      <c r="I863" t="s">
        <v>53</v>
      </c>
      <c r="J863" t="s">
        <v>54</v>
      </c>
      <c r="K863">
        <v>1</v>
      </c>
      <c r="L863" t="s">
        <v>55</v>
      </c>
      <c r="M863" t="s">
        <v>97</v>
      </c>
      <c r="N863" t="s">
        <v>98</v>
      </c>
      <c r="O863" s="21" t="s">
        <v>99</v>
      </c>
      <c r="P863" s="21" t="s">
        <v>100</v>
      </c>
      <c r="Q863" s="20" t="s">
        <v>128</v>
      </c>
      <c r="R863" s="21" t="s">
        <v>129</v>
      </c>
      <c r="S863" s="35">
        <v>1</v>
      </c>
      <c r="T863" s="22">
        <v>1</v>
      </c>
      <c r="U863" s="20" t="s">
        <v>103</v>
      </c>
      <c r="V863" s="20">
        <v>45978</v>
      </c>
      <c r="W863" s="21">
        <v>11</v>
      </c>
      <c r="X863" s="20">
        <v>45985</v>
      </c>
      <c r="Y863" s="20">
        <v>45981</v>
      </c>
      <c r="Z863" s="48">
        <v>11</v>
      </c>
      <c r="AA863">
        <v>2025</v>
      </c>
      <c r="AB863" s="45">
        <v>453600</v>
      </c>
      <c r="AC863" s="45">
        <v>453600</v>
      </c>
      <c r="AI863" s="10"/>
      <c r="AK863" s="10"/>
    </row>
    <row r="864" spans="1:37">
      <c r="A864" t="s">
        <v>45</v>
      </c>
      <c r="B864" t="s">
        <v>46</v>
      </c>
      <c r="C864" t="s">
        <v>47</v>
      </c>
      <c r="D864" t="s">
        <v>497</v>
      </c>
      <c r="E864" t="s">
        <v>96</v>
      </c>
      <c r="F864" t="s">
        <v>164</v>
      </c>
      <c r="G864" t="s">
        <v>51</v>
      </c>
      <c r="H864" s="20" t="s">
        <v>52</v>
      </c>
      <c r="I864" t="s">
        <v>53</v>
      </c>
      <c r="J864" t="s">
        <v>54</v>
      </c>
      <c r="K864">
        <v>1</v>
      </c>
      <c r="L864" t="s">
        <v>55</v>
      </c>
      <c r="M864" t="s">
        <v>97</v>
      </c>
      <c r="N864" t="s">
        <v>98</v>
      </c>
      <c r="O864" s="21" t="s">
        <v>99</v>
      </c>
      <c r="P864" s="21" t="s">
        <v>100</v>
      </c>
      <c r="Q864" s="20" t="s">
        <v>128</v>
      </c>
      <c r="R864" s="21" t="s">
        <v>129</v>
      </c>
      <c r="S864" s="35">
        <v>1</v>
      </c>
      <c r="T864" s="22">
        <v>0</v>
      </c>
      <c r="U864" s="20" t="s">
        <v>103</v>
      </c>
      <c r="V864" s="20">
        <v>45978</v>
      </c>
      <c r="W864" s="21">
        <v>11</v>
      </c>
      <c r="X864" s="20">
        <v>45985</v>
      </c>
      <c r="Z864" s="48">
        <v>11</v>
      </c>
      <c r="AA864">
        <v>2025</v>
      </c>
      <c r="AB864" s="45">
        <v>0</v>
      </c>
      <c r="AC864" s="45">
        <v>0</v>
      </c>
      <c r="AI864" s="10"/>
      <c r="AK864" s="10"/>
    </row>
    <row r="865" spans="1:37">
      <c r="A865" t="s">
        <v>45</v>
      </c>
      <c r="B865" t="s">
        <v>46</v>
      </c>
      <c r="C865" t="s">
        <v>47</v>
      </c>
      <c r="D865" t="s">
        <v>498</v>
      </c>
      <c r="E865" t="s">
        <v>49</v>
      </c>
      <c r="F865" t="s">
        <v>77</v>
      </c>
      <c r="G865" t="s">
        <v>51</v>
      </c>
      <c r="H865" s="20" t="s">
        <v>52</v>
      </c>
      <c r="I865" t="s">
        <v>53</v>
      </c>
      <c r="J865" t="s">
        <v>54</v>
      </c>
      <c r="K865">
        <v>1</v>
      </c>
      <c r="L865" t="s">
        <v>55</v>
      </c>
      <c r="M865" t="s">
        <v>56</v>
      </c>
      <c r="N865" t="s">
        <v>57</v>
      </c>
      <c r="O865" s="21" t="s">
        <v>58</v>
      </c>
      <c r="P865" s="21" t="s">
        <v>59</v>
      </c>
      <c r="Q865" s="20" t="s">
        <v>112</v>
      </c>
      <c r="R865" s="21" t="s">
        <v>113</v>
      </c>
      <c r="S865" s="35">
        <v>2</v>
      </c>
      <c r="T865" s="22">
        <v>2</v>
      </c>
      <c r="U865" s="20" t="s">
        <v>110</v>
      </c>
      <c r="V865" s="20">
        <v>45978</v>
      </c>
      <c r="W865" s="21">
        <v>11</v>
      </c>
      <c r="X865" s="20">
        <v>45985</v>
      </c>
      <c r="Y865" s="20">
        <v>45986</v>
      </c>
      <c r="Z865" s="48">
        <v>11</v>
      </c>
      <c r="AA865">
        <v>2025</v>
      </c>
      <c r="AB865" s="45">
        <v>300888</v>
      </c>
      <c r="AC865" s="45">
        <v>300888</v>
      </c>
      <c r="AI865" s="10"/>
      <c r="AK865" s="10"/>
    </row>
    <row r="866" spans="1:37">
      <c r="A866" t="s">
        <v>45</v>
      </c>
      <c r="B866" t="s">
        <v>46</v>
      </c>
      <c r="C866" t="s">
        <v>47</v>
      </c>
      <c r="D866" t="s">
        <v>498</v>
      </c>
      <c r="E866" t="s">
        <v>49</v>
      </c>
      <c r="F866" t="s">
        <v>111</v>
      </c>
      <c r="G866" t="s">
        <v>51</v>
      </c>
      <c r="H866" s="20" t="s">
        <v>52</v>
      </c>
      <c r="I866" t="s">
        <v>53</v>
      </c>
      <c r="J866" t="s">
        <v>54</v>
      </c>
      <c r="K866">
        <v>1</v>
      </c>
      <c r="L866" t="s">
        <v>55</v>
      </c>
      <c r="M866" t="s">
        <v>56</v>
      </c>
      <c r="N866" t="s">
        <v>57</v>
      </c>
      <c r="O866" s="21" t="s">
        <v>58</v>
      </c>
      <c r="P866" s="21" t="s">
        <v>59</v>
      </c>
      <c r="Q866" s="20" t="s">
        <v>87</v>
      </c>
      <c r="R866" s="21" t="s">
        <v>389</v>
      </c>
      <c r="S866" s="35">
        <v>35</v>
      </c>
      <c r="T866" s="22">
        <v>35</v>
      </c>
      <c r="U866" s="20" t="s">
        <v>62</v>
      </c>
      <c r="V866" s="20">
        <v>45978</v>
      </c>
      <c r="W866" s="21">
        <v>11</v>
      </c>
      <c r="X866" s="20">
        <v>45985</v>
      </c>
      <c r="Y866" s="20">
        <v>45986</v>
      </c>
      <c r="Z866" s="48">
        <v>11</v>
      </c>
      <c r="AA866">
        <v>2025</v>
      </c>
      <c r="AB866" s="45">
        <v>2921184</v>
      </c>
      <c r="AC866" s="45">
        <v>2921184</v>
      </c>
      <c r="AI866" s="10"/>
      <c r="AK866" s="10"/>
    </row>
    <row r="867" spans="1:37">
      <c r="A867" t="s">
        <v>45</v>
      </c>
      <c r="B867" t="s">
        <v>46</v>
      </c>
      <c r="C867" t="s">
        <v>47</v>
      </c>
      <c r="D867" t="s">
        <v>498</v>
      </c>
      <c r="E867" t="s">
        <v>49</v>
      </c>
      <c r="F867" t="s">
        <v>86</v>
      </c>
      <c r="G867" t="s">
        <v>51</v>
      </c>
      <c r="H867" s="20" t="s">
        <v>52</v>
      </c>
      <c r="I867" t="s">
        <v>53</v>
      </c>
      <c r="J867" t="s">
        <v>54</v>
      </c>
      <c r="K867">
        <v>1</v>
      </c>
      <c r="L867" t="s">
        <v>55</v>
      </c>
      <c r="M867" t="s">
        <v>56</v>
      </c>
      <c r="N867" t="s">
        <v>57</v>
      </c>
      <c r="O867" s="21" t="s">
        <v>58</v>
      </c>
      <c r="P867" s="21" t="s">
        <v>59</v>
      </c>
      <c r="Q867" s="20" t="s">
        <v>90</v>
      </c>
      <c r="R867" s="21" t="s">
        <v>390</v>
      </c>
      <c r="S867" s="35">
        <v>14</v>
      </c>
      <c r="T867" s="22">
        <v>14</v>
      </c>
      <c r="U867" s="20" t="s">
        <v>62</v>
      </c>
      <c r="V867" s="20">
        <v>45978</v>
      </c>
      <c r="W867" s="21">
        <v>11</v>
      </c>
      <c r="X867" s="20">
        <v>45985</v>
      </c>
      <c r="Y867" s="20">
        <v>45986</v>
      </c>
      <c r="Z867" s="48">
        <v>11</v>
      </c>
      <c r="AA867">
        <v>2025</v>
      </c>
      <c r="AB867" s="45">
        <v>924457</v>
      </c>
      <c r="AC867" s="45">
        <v>924457</v>
      </c>
      <c r="AI867" s="10"/>
      <c r="AK867" s="10"/>
    </row>
    <row r="868" spans="1:37">
      <c r="A868" t="s">
        <v>45</v>
      </c>
      <c r="B868" t="s">
        <v>46</v>
      </c>
      <c r="C868" t="s">
        <v>47</v>
      </c>
      <c r="D868" t="s">
        <v>498</v>
      </c>
      <c r="E868" t="s">
        <v>49</v>
      </c>
      <c r="F868" t="s">
        <v>89</v>
      </c>
      <c r="G868" t="s">
        <v>51</v>
      </c>
      <c r="H868" s="20" t="s">
        <v>52</v>
      </c>
      <c r="I868" t="s">
        <v>53</v>
      </c>
      <c r="J868" t="s">
        <v>54</v>
      </c>
      <c r="K868">
        <v>1</v>
      </c>
      <c r="L868" t="s">
        <v>55</v>
      </c>
      <c r="M868" t="s">
        <v>56</v>
      </c>
      <c r="N868" t="s">
        <v>57</v>
      </c>
      <c r="O868" s="21" t="s">
        <v>58</v>
      </c>
      <c r="P868" s="21" t="s">
        <v>59</v>
      </c>
      <c r="Q868" s="20" t="s">
        <v>93</v>
      </c>
      <c r="R868" s="21" t="s">
        <v>391</v>
      </c>
      <c r="S868" s="35">
        <v>8</v>
      </c>
      <c r="T868" s="22">
        <v>8</v>
      </c>
      <c r="U868" s="20" t="s">
        <v>62</v>
      </c>
      <c r="V868" s="20">
        <v>45978</v>
      </c>
      <c r="W868" s="21">
        <v>11</v>
      </c>
      <c r="X868" s="20">
        <v>45985</v>
      </c>
      <c r="Y868" s="20">
        <v>45986</v>
      </c>
      <c r="Z868" s="48">
        <v>11</v>
      </c>
      <c r="AA868">
        <v>2025</v>
      </c>
      <c r="AB868" s="45">
        <v>685824</v>
      </c>
      <c r="AC868" s="45">
        <v>685824</v>
      </c>
      <c r="AI868" s="10"/>
      <c r="AK868" s="10"/>
    </row>
    <row r="869" spans="1:37">
      <c r="A869" t="s">
        <v>45</v>
      </c>
      <c r="B869" t="s">
        <v>46</v>
      </c>
      <c r="C869" t="s">
        <v>47</v>
      </c>
      <c r="D869" t="s">
        <v>498</v>
      </c>
      <c r="E869" t="s">
        <v>49</v>
      </c>
      <c r="F869" t="s">
        <v>92</v>
      </c>
      <c r="G869" t="s">
        <v>51</v>
      </c>
      <c r="H869" s="20" t="s">
        <v>52</v>
      </c>
      <c r="I869" t="s">
        <v>53</v>
      </c>
      <c r="J869" t="s">
        <v>54</v>
      </c>
      <c r="K869">
        <v>1</v>
      </c>
      <c r="L869" t="s">
        <v>55</v>
      </c>
      <c r="M869" t="s">
        <v>56</v>
      </c>
      <c r="N869" t="s">
        <v>57</v>
      </c>
      <c r="O869" s="21" t="s">
        <v>58</v>
      </c>
      <c r="P869" s="21" t="s">
        <v>59</v>
      </c>
      <c r="Q869" s="20" t="s">
        <v>60</v>
      </c>
      <c r="R869" s="21" t="s">
        <v>385</v>
      </c>
      <c r="S869" s="35">
        <v>26</v>
      </c>
      <c r="T869" s="22">
        <v>26</v>
      </c>
      <c r="U869" s="20" t="s">
        <v>62</v>
      </c>
      <c r="V869" s="20">
        <v>45978</v>
      </c>
      <c r="W869" s="21">
        <v>11</v>
      </c>
      <c r="X869" s="20">
        <v>45985</v>
      </c>
      <c r="Y869" s="20">
        <v>45986</v>
      </c>
      <c r="Z869" s="48">
        <v>11</v>
      </c>
      <c r="AA869">
        <v>2025</v>
      </c>
      <c r="AB869" s="45">
        <v>1537137</v>
      </c>
      <c r="AC869" s="45">
        <v>1537137</v>
      </c>
      <c r="AI869" s="10"/>
      <c r="AK869" s="10"/>
    </row>
    <row r="870" spans="1:37">
      <c r="A870" t="s">
        <v>45</v>
      </c>
      <c r="B870" t="s">
        <v>46</v>
      </c>
      <c r="C870" t="s">
        <v>47</v>
      </c>
      <c r="D870" t="s">
        <v>499</v>
      </c>
      <c r="E870" t="s">
        <v>96</v>
      </c>
      <c r="F870" t="s">
        <v>77</v>
      </c>
      <c r="G870" t="s">
        <v>51</v>
      </c>
      <c r="H870" s="20" t="s">
        <v>52</v>
      </c>
      <c r="I870" t="s">
        <v>53</v>
      </c>
      <c r="J870" t="s">
        <v>54</v>
      </c>
      <c r="K870">
        <v>1</v>
      </c>
      <c r="L870" t="s">
        <v>55</v>
      </c>
      <c r="M870" t="s">
        <v>97</v>
      </c>
      <c r="N870" t="s">
        <v>98</v>
      </c>
      <c r="O870" s="21" t="s">
        <v>99</v>
      </c>
      <c r="P870" s="21" t="s">
        <v>100</v>
      </c>
      <c r="Q870" s="20" t="s">
        <v>101</v>
      </c>
      <c r="R870" s="21" t="s">
        <v>102</v>
      </c>
      <c r="S870" s="35">
        <v>4</v>
      </c>
      <c r="T870" s="22">
        <v>4</v>
      </c>
      <c r="U870" s="20" t="s">
        <v>103</v>
      </c>
      <c r="V870" s="20">
        <v>45985</v>
      </c>
      <c r="W870" s="21">
        <v>11</v>
      </c>
      <c r="X870" s="20">
        <v>45992</v>
      </c>
      <c r="Y870" s="20">
        <v>45988</v>
      </c>
      <c r="Z870" s="48">
        <v>11</v>
      </c>
      <c r="AA870">
        <v>2025</v>
      </c>
      <c r="AB870" s="45">
        <v>1296000</v>
      </c>
      <c r="AC870" s="45">
        <v>1296000</v>
      </c>
      <c r="AI870" s="10"/>
      <c r="AK870" s="10"/>
    </row>
    <row r="871" spans="1:37">
      <c r="A871" t="s">
        <v>45</v>
      </c>
      <c r="B871" t="s">
        <v>46</v>
      </c>
      <c r="C871" t="s">
        <v>47</v>
      </c>
      <c r="D871" t="s">
        <v>498</v>
      </c>
      <c r="E871" t="s">
        <v>49</v>
      </c>
      <c r="F871" t="s">
        <v>50</v>
      </c>
      <c r="G871" t="s">
        <v>51</v>
      </c>
      <c r="H871" s="20" t="s">
        <v>52</v>
      </c>
      <c r="I871" t="s">
        <v>53</v>
      </c>
      <c r="J871" t="s">
        <v>54</v>
      </c>
      <c r="K871">
        <v>1</v>
      </c>
      <c r="L871" t="s">
        <v>55</v>
      </c>
      <c r="M871" t="s">
        <v>56</v>
      </c>
      <c r="N871" t="s">
        <v>57</v>
      </c>
      <c r="O871" s="21" t="s">
        <v>58</v>
      </c>
      <c r="P871" s="21" t="s">
        <v>59</v>
      </c>
      <c r="Q871" s="20" t="s">
        <v>64</v>
      </c>
      <c r="R871" s="21" t="s">
        <v>386</v>
      </c>
      <c r="S871" s="35">
        <v>11</v>
      </c>
      <c r="T871" s="22">
        <v>11</v>
      </c>
      <c r="U871" s="20" t="s">
        <v>62</v>
      </c>
      <c r="V871" s="20">
        <v>45978</v>
      </c>
      <c r="W871" s="21">
        <v>11</v>
      </c>
      <c r="X871" s="20">
        <v>45985</v>
      </c>
      <c r="Y871" s="20">
        <v>45986</v>
      </c>
      <c r="Z871" s="48">
        <v>11</v>
      </c>
      <c r="AA871">
        <v>2025</v>
      </c>
      <c r="AB871" s="45">
        <v>674256</v>
      </c>
      <c r="AC871" s="45">
        <v>674256</v>
      </c>
      <c r="AI871" s="10"/>
      <c r="AK871" s="10"/>
    </row>
    <row r="872" spans="1:37">
      <c r="A872" t="s">
        <v>45</v>
      </c>
      <c r="B872" t="s">
        <v>46</v>
      </c>
      <c r="C872" t="s">
        <v>47</v>
      </c>
      <c r="D872" t="s">
        <v>498</v>
      </c>
      <c r="E872" t="s">
        <v>49</v>
      </c>
      <c r="F872" t="s">
        <v>63</v>
      </c>
      <c r="G872" t="s">
        <v>51</v>
      </c>
      <c r="H872" s="20" t="s">
        <v>52</v>
      </c>
      <c r="I872" t="s">
        <v>53</v>
      </c>
      <c r="J872" t="s">
        <v>54</v>
      </c>
      <c r="K872">
        <v>1</v>
      </c>
      <c r="L872" t="s">
        <v>55</v>
      </c>
      <c r="M872" t="s">
        <v>56</v>
      </c>
      <c r="N872" t="s">
        <v>57</v>
      </c>
      <c r="O872" s="21" t="s">
        <v>58</v>
      </c>
      <c r="P872" s="21" t="s">
        <v>59</v>
      </c>
      <c r="Q872" s="20" t="s">
        <v>67</v>
      </c>
      <c r="R872" s="21" t="s">
        <v>387</v>
      </c>
      <c r="S872" s="35">
        <v>5</v>
      </c>
      <c r="T872" s="22">
        <v>5</v>
      </c>
      <c r="U872" s="20" t="s">
        <v>62</v>
      </c>
      <c r="V872" s="20">
        <v>45978</v>
      </c>
      <c r="W872" s="21">
        <v>11</v>
      </c>
      <c r="X872" s="20">
        <v>45985</v>
      </c>
      <c r="Y872" s="20">
        <v>45986</v>
      </c>
      <c r="Z872" s="48">
        <v>11</v>
      </c>
      <c r="AA872">
        <v>2025</v>
      </c>
      <c r="AB872" s="45">
        <v>415642</v>
      </c>
      <c r="AC872" s="45">
        <v>415642</v>
      </c>
      <c r="AI872" s="10"/>
      <c r="AK872" s="10"/>
    </row>
    <row r="873" spans="1:37">
      <c r="A873" t="s">
        <v>45</v>
      </c>
      <c r="B873" t="s">
        <v>46</v>
      </c>
      <c r="C873" t="s">
        <v>47</v>
      </c>
      <c r="D873" t="s">
        <v>498</v>
      </c>
      <c r="E873" t="s">
        <v>49</v>
      </c>
      <c r="F873" t="s">
        <v>66</v>
      </c>
      <c r="G873" t="s">
        <v>51</v>
      </c>
      <c r="H873" s="20" t="s">
        <v>52</v>
      </c>
      <c r="I873" t="s">
        <v>53</v>
      </c>
      <c r="J873" t="s">
        <v>54</v>
      </c>
      <c r="K873">
        <v>1</v>
      </c>
      <c r="L873" t="s">
        <v>55</v>
      </c>
      <c r="M873" t="s">
        <v>56</v>
      </c>
      <c r="N873" t="s">
        <v>57</v>
      </c>
      <c r="O873" s="21" t="s">
        <v>58</v>
      </c>
      <c r="P873" s="21" t="s">
        <v>59</v>
      </c>
      <c r="Q873" s="20" t="s">
        <v>73</v>
      </c>
      <c r="R873" s="21" t="s">
        <v>74</v>
      </c>
      <c r="S873" s="35">
        <v>4</v>
      </c>
      <c r="T873" s="22">
        <v>4</v>
      </c>
      <c r="U873" s="20" t="s">
        <v>62</v>
      </c>
      <c r="V873" s="20">
        <v>45978</v>
      </c>
      <c r="W873" s="21">
        <v>11</v>
      </c>
      <c r="X873" s="20">
        <v>45985</v>
      </c>
      <c r="Y873" s="20">
        <v>45986</v>
      </c>
      <c r="Z873" s="48">
        <v>11</v>
      </c>
      <c r="AA873">
        <v>2025</v>
      </c>
      <c r="AB873" s="45">
        <v>566300</v>
      </c>
      <c r="AC873" s="45">
        <v>566300</v>
      </c>
      <c r="AI873" s="10"/>
      <c r="AK873" s="10"/>
    </row>
    <row r="874" spans="1:37">
      <c r="A874" t="s">
        <v>45</v>
      </c>
      <c r="B874" t="s">
        <v>46</v>
      </c>
      <c r="C874" t="s">
        <v>47</v>
      </c>
      <c r="D874" t="s">
        <v>498</v>
      </c>
      <c r="E874" t="s">
        <v>49</v>
      </c>
      <c r="F874" t="s">
        <v>69</v>
      </c>
      <c r="G874" t="s">
        <v>51</v>
      </c>
      <c r="H874" s="20" t="s">
        <v>52</v>
      </c>
      <c r="I874" t="s">
        <v>53</v>
      </c>
      <c r="J874" t="s">
        <v>54</v>
      </c>
      <c r="K874">
        <v>1</v>
      </c>
      <c r="L874" t="s">
        <v>55</v>
      </c>
      <c r="M874" t="s">
        <v>56</v>
      </c>
      <c r="N874" t="s">
        <v>57</v>
      </c>
      <c r="O874" s="21" t="s">
        <v>58</v>
      </c>
      <c r="P874" s="21" t="s">
        <v>59</v>
      </c>
      <c r="Q874" s="20" t="s">
        <v>125</v>
      </c>
      <c r="R874" s="21" t="s">
        <v>126</v>
      </c>
      <c r="S874" s="35">
        <v>1</v>
      </c>
      <c r="T874" s="22">
        <v>1</v>
      </c>
      <c r="U874" s="20" t="s">
        <v>62</v>
      </c>
      <c r="V874" s="20">
        <v>45978</v>
      </c>
      <c r="W874" s="21">
        <v>11</v>
      </c>
      <c r="X874" s="20">
        <v>45985</v>
      </c>
      <c r="Y874" s="20">
        <v>45986</v>
      </c>
      <c r="Z874" s="48">
        <v>11</v>
      </c>
      <c r="AA874">
        <v>2025</v>
      </c>
      <c r="AB874" s="45">
        <v>111600</v>
      </c>
      <c r="AC874" s="45">
        <v>111600</v>
      </c>
      <c r="AI874" s="10"/>
      <c r="AK874" s="10"/>
    </row>
    <row r="875" spans="1:37">
      <c r="A875" t="s">
        <v>45</v>
      </c>
      <c r="B875" t="s">
        <v>46</v>
      </c>
      <c r="C875" t="s">
        <v>47</v>
      </c>
      <c r="D875" t="s">
        <v>500</v>
      </c>
      <c r="E875" t="s">
        <v>76</v>
      </c>
      <c r="F875" t="s">
        <v>77</v>
      </c>
      <c r="G875" t="s">
        <v>78</v>
      </c>
      <c r="H875" s="20" t="s">
        <v>52</v>
      </c>
      <c r="I875" t="s">
        <v>53</v>
      </c>
      <c r="J875" t="s">
        <v>117</v>
      </c>
      <c r="K875">
        <v>1</v>
      </c>
      <c r="L875" t="s">
        <v>81</v>
      </c>
      <c r="M875" t="s">
        <v>56</v>
      </c>
      <c r="N875" t="s">
        <v>57</v>
      </c>
      <c r="O875" s="21" t="s">
        <v>82</v>
      </c>
      <c r="P875" s="21" t="s">
        <v>59</v>
      </c>
      <c r="Q875" s="20" t="s">
        <v>138</v>
      </c>
      <c r="R875" s="21" t="s">
        <v>139</v>
      </c>
      <c r="S875" s="35">
        <v>100</v>
      </c>
      <c r="T875" s="22">
        <v>100</v>
      </c>
      <c r="U875" s="20" t="s">
        <v>85</v>
      </c>
      <c r="V875" s="20">
        <v>45971</v>
      </c>
      <c r="W875" s="21">
        <v>11</v>
      </c>
      <c r="X875" s="20">
        <v>46337</v>
      </c>
      <c r="Y875" s="20">
        <v>45980</v>
      </c>
      <c r="Z875" s="48">
        <v>11</v>
      </c>
      <c r="AA875">
        <v>2025</v>
      </c>
      <c r="AB875" s="45">
        <v>79100</v>
      </c>
      <c r="AC875" s="45">
        <v>79100</v>
      </c>
      <c r="AI875" s="10"/>
      <c r="AK875" s="10"/>
    </row>
    <row r="876" spans="1:37">
      <c r="A876" t="s">
        <v>45</v>
      </c>
      <c r="B876" t="s">
        <v>46</v>
      </c>
      <c r="C876" t="s">
        <v>47</v>
      </c>
      <c r="D876" t="s">
        <v>501</v>
      </c>
      <c r="E876" t="s">
        <v>49</v>
      </c>
      <c r="F876" t="s">
        <v>92</v>
      </c>
      <c r="G876" t="s">
        <v>51</v>
      </c>
      <c r="H876" s="20" t="s">
        <v>52</v>
      </c>
      <c r="I876" t="s">
        <v>53</v>
      </c>
      <c r="J876" t="s">
        <v>54</v>
      </c>
      <c r="K876">
        <v>1</v>
      </c>
      <c r="L876" t="s">
        <v>55</v>
      </c>
      <c r="M876" t="s">
        <v>56</v>
      </c>
      <c r="N876" t="s">
        <v>57</v>
      </c>
      <c r="O876" s="21" t="s">
        <v>58</v>
      </c>
      <c r="P876" s="21" t="s">
        <v>59</v>
      </c>
      <c r="Q876" s="20" t="s">
        <v>60</v>
      </c>
      <c r="R876" s="21" t="s">
        <v>385</v>
      </c>
      <c r="S876" s="35">
        <v>17</v>
      </c>
      <c r="T876" s="22">
        <v>17</v>
      </c>
      <c r="U876" s="20" t="s">
        <v>62</v>
      </c>
      <c r="V876" s="20">
        <v>45972</v>
      </c>
      <c r="W876" s="21">
        <v>11</v>
      </c>
      <c r="X876" s="20">
        <v>45979</v>
      </c>
      <c r="Y876" s="20">
        <v>45979</v>
      </c>
      <c r="Z876" s="48">
        <v>11</v>
      </c>
      <c r="AA876">
        <v>2025</v>
      </c>
      <c r="AB876" s="45">
        <v>1005051</v>
      </c>
      <c r="AC876" s="45">
        <v>1005051</v>
      </c>
      <c r="AI876" s="10"/>
      <c r="AK876" s="10"/>
    </row>
    <row r="877" spans="1:37">
      <c r="A877" t="s">
        <v>45</v>
      </c>
      <c r="B877" t="s">
        <v>46</v>
      </c>
      <c r="C877" t="s">
        <v>47</v>
      </c>
      <c r="D877" t="s">
        <v>501</v>
      </c>
      <c r="E877" t="s">
        <v>49</v>
      </c>
      <c r="F877" t="s">
        <v>50</v>
      </c>
      <c r="G877" t="s">
        <v>51</v>
      </c>
      <c r="H877" s="20" t="s">
        <v>52</v>
      </c>
      <c r="I877" t="s">
        <v>53</v>
      </c>
      <c r="J877" t="s">
        <v>54</v>
      </c>
      <c r="K877">
        <v>1</v>
      </c>
      <c r="L877" t="s">
        <v>55</v>
      </c>
      <c r="M877" t="s">
        <v>56</v>
      </c>
      <c r="N877" t="s">
        <v>57</v>
      </c>
      <c r="O877" s="21" t="s">
        <v>58</v>
      </c>
      <c r="P877" s="21" t="s">
        <v>59</v>
      </c>
      <c r="Q877" s="20" t="s">
        <v>64</v>
      </c>
      <c r="R877" s="21" t="s">
        <v>386</v>
      </c>
      <c r="S877" s="35">
        <v>8</v>
      </c>
      <c r="T877" s="22">
        <v>8</v>
      </c>
      <c r="U877" s="20" t="s">
        <v>62</v>
      </c>
      <c r="V877" s="20">
        <v>45972</v>
      </c>
      <c r="W877" s="21">
        <v>11</v>
      </c>
      <c r="X877" s="20">
        <v>45979</v>
      </c>
      <c r="Y877" s="20">
        <v>45979</v>
      </c>
      <c r="Z877" s="48">
        <v>11</v>
      </c>
      <c r="AA877">
        <v>2025</v>
      </c>
      <c r="AB877" s="45">
        <v>490368</v>
      </c>
      <c r="AC877" s="45">
        <v>490368</v>
      </c>
      <c r="AI877" s="10"/>
      <c r="AK877" s="10"/>
    </row>
    <row r="878" spans="1:37">
      <c r="A878" t="s">
        <v>45</v>
      </c>
      <c r="B878" t="s">
        <v>46</v>
      </c>
      <c r="C878" t="s">
        <v>47</v>
      </c>
      <c r="D878" t="s">
        <v>501</v>
      </c>
      <c r="E878" t="s">
        <v>49</v>
      </c>
      <c r="F878" t="s">
        <v>77</v>
      </c>
      <c r="G878" t="s">
        <v>51</v>
      </c>
      <c r="H878" s="20" t="s">
        <v>52</v>
      </c>
      <c r="I878" t="s">
        <v>53</v>
      </c>
      <c r="J878" t="s">
        <v>54</v>
      </c>
      <c r="K878">
        <v>1</v>
      </c>
      <c r="L878" t="s">
        <v>55</v>
      </c>
      <c r="M878" t="s">
        <v>56</v>
      </c>
      <c r="N878" t="s">
        <v>57</v>
      </c>
      <c r="O878" s="21" t="s">
        <v>58</v>
      </c>
      <c r="P878" s="21" t="s">
        <v>59</v>
      </c>
      <c r="Q878" s="20" t="s">
        <v>108</v>
      </c>
      <c r="R878" s="21" t="s">
        <v>109</v>
      </c>
      <c r="S878" s="35">
        <v>1</v>
      </c>
      <c r="T878" s="22">
        <v>1</v>
      </c>
      <c r="U878" s="20" t="s">
        <v>110</v>
      </c>
      <c r="V878" s="20">
        <v>45972</v>
      </c>
      <c r="W878" s="21">
        <v>11</v>
      </c>
      <c r="X878" s="20">
        <v>45979</v>
      </c>
      <c r="Y878" s="20">
        <v>45979</v>
      </c>
      <c r="Z878" s="48">
        <v>11</v>
      </c>
      <c r="AA878">
        <v>2025</v>
      </c>
      <c r="AB878" s="45">
        <v>115052</v>
      </c>
      <c r="AC878" s="45">
        <v>115052</v>
      </c>
      <c r="AI878" s="10"/>
      <c r="AK878" s="10"/>
    </row>
    <row r="879" spans="1:37">
      <c r="A879" t="s">
        <v>45</v>
      </c>
      <c r="B879" t="s">
        <v>46</v>
      </c>
      <c r="C879" t="s">
        <v>47</v>
      </c>
      <c r="D879" t="s">
        <v>501</v>
      </c>
      <c r="E879" t="s">
        <v>49</v>
      </c>
      <c r="F879" t="s">
        <v>111</v>
      </c>
      <c r="G879" t="s">
        <v>51</v>
      </c>
      <c r="H879" s="20" t="s">
        <v>52</v>
      </c>
      <c r="I879" t="s">
        <v>53</v>
      </c>
      <c r="J879" t="s">
        <v>54</v>
      </c>
      <c r="K879">
        <v>1</v>
      </c>
      <c r="L879" t="s">
        <v>55</v>
      </c>
      <c r="M879" t="s">
        <v>56</v>
      </c>
      <c r="N879" t="s">
        <v>57</v>
      </c>
      <c r="O879" s="21" t="s">
        <v>58</v>
      </c>
      <c r="P879" s="21" t="s">
        <v>59</v>
      </c>
      <c r="Q879" s="20" t="s">
        <v>87</v>
      </c>
      <c r="R879" s="21" t="s">
        <v>389</v>
      </c>
      <c r="S879" s="35">
        <v>35</v>
      </c>
      <c r="T879" s="22">
        <v>35</v>
      </c>
      <c r="U879" s="20" t="s">
        <v>62</v>
      </c>
      <c r="V879" s="20">
        <v>45972</v>
      </c>
      <c r="W879" s="21">
        <v>11</v>
      </c>
      <c r="X879" s="20">
        <v>45979</v>
      </c>
      <c r="Y879" s="20">
        <v>45979</v>
      </c>
      <c r="Z879" s="48">
        <v>11</v>
      </c>
      <c r="AA879">
        <v>2025</v>
      </c>
      <c r="AB879" s="45">
        <v>2921184</v>
      </c>
      <c r="AC879" s="45">
        <v>2921184</v>
      </c>
      <c r="AI879" s="10"/>
      <c r="AK879" s="10"/>
    </row>
    <row r="880" spans="1:37">
      <c r="A880" t="s">
        <v>45</v>
      </c>
      <c r="B880" t="s">
        <v>46</v>
      </c>
      <c r="C880" t="s">
        <v>47</v>
      </c>
      <c r="D880" t="s">
        <v>501</v>
      </c>
      <c r="E880" t="s">
        <v>49</v>
      </c>
      <c r="F880" t="s">
        <v>86</v>
      </c>
      <c r="G880" t="s">
        <v>51</v>
      </c>
      <c r="H880" s="20" t="s">
        <v>52</v>
      </c>
      <c r="I880" t="s">
        <v>53</v>
      </c>
      <c r="J880" t="s">
        <v>54</v>
      </c>
      <c r="K880">
        <v>1</v>
      </c>
      <c r="L880" t="s">
        <v>55</v>
      </c>
      <c r="M880" t="s">
        <v>56</v>
      </c>
      <c r="N880" t="s">
        <v>57</v>
      </c>
      <c r="O880" s="21" t="s">
        <v>58</v>
      </c>
      <c r="P880" s="21" t="s">
        <v>59</v>
      </c>
      <c r="Q880" s="20" t="s">
        <v>90</v>
      </c>
      <c r="R880" s="21" t="s">
        <v>390</v>
      </c>
      <c r="S880" s="35">
        <v>21</v>
      </c>
      <c r="T880" s="22">
        <v>21</v>
      </c>
      <c r="U880" s="20" t="s">
        <v>62</v>
      </c>
      <c r="V880" s="20">
        <v>45972</v>
      </c>
      <c r="W880" s="21">
        <v>11</v>
      </c>
      <c r="X880" s="20">
        <v>45979</v>
      </c>
      <c r="Y880" s="20">
        <v>45979</v>
      </c>
      <c r="Z880" s="48">
        <v>11</v>
      </c>
      <c r="AA880">
        <v>2025</v>
      </c>
      <c r="AB880" s="45">
        <v>1386685</v>
      </c>
      <c r="AC880" s="45">
        <v>1386685</v>
      </c>
      <c r="AI880" s="10"/>
      <c r="AK880" s="10"/>
    </row>
    <row r="881" spans="1:37">
      <c r="A881" t="s">
        <v>45</v>
      </c>
      <c r="B881" t="s">
        <v>46</v>
      </c>
      <c r="C881" t="s">
        <v>47</v>
      </c>
      <c r="D881" t="s">
        <v>501</v>
      </c>
      <c r="E881" t="s">
        <v>49</v>
      </c>
      <c r="F881" t="s">
        <v>89</v>
      </c>
      <c r="G881" t="s">
        <v>51</v>
      </c>
      <c r="H881" s="20" t="s">
        <v>52</v>
      </c>
      <c r="I881" t="s">
        <v>53</v>
      </c>
      <c r="J881" t="s">
        <v>54</v>
      </c>
      <c r="K881">
        <v>1</v>
      </c>
      <c r="L881" t="s">
        <v>55</v>
      </c>
      <c r="M881" t="s">
        <v>56</v>
      </c>
      <c r="N881" t="s">
        <v>57</v>
      </c>
      <c r="O881" s="21" t="s">
        <v>58</v>
      </c>
      <c r="P881" s="21" t="s">
        <v>59</v>
      </c>
      <c r="Q881" s="20" t="s">
        <v>93</v>
      </c>
      <c r="R881" s="21" t="s">
        <v>391</v>
      </c>
      <c r="S881" s="35">
        <v>5</v>
      </c>
      <c r="T881" s="22">
        <v>5</v>
      </c>
      <c r="U881" s="20" t="s">
        <v>62</v>
      </c>
      <c r="V881" s="20">
        <v>45972</v>
      </c>
      <c r="W881" s="21">
        <v>11</v>
      </c>
      <c r="X881" s="20">
        <v>45979</v>
      </c>
      <c r="Y881" s="20">
        <v>45979</v>
      </c>
      <c r="Z881" s="48">
        <v>11</v>
      </c>
      <c r="AA881">
        <v>2025</v>
      </c>
      <c r="AB881" s="45">
        <v>428640</v>
      </c>
      <c r="AC881" s="45">
        <v>428640</v>
      </c>
      <c r="AI881" s="10"/>
      <c r="AK881" s="10"/>
    </row>
    <row r="882" spans="1:37">
      <c r="A882" t="s">
        <v>45</v>
      </c>
      <c r="B882" t="s">
        <v>46</v>
      </c>
      <c r="C882" t="s">
        <v>47</v>
      </c>
      <c r="D882" t="s">
        <v>497</v>
      </c>
      <c r="E882" t="s">
        <v>96</v>
      </c>
      <c r="F882" t="s">
        <v>86</v>
      </c>
      <c r="G882" t="s">
        <v>51</v>
      </c>
      <c r="H882" s="20" t="s">
        <v>52</v>
      </c>
      <c r="I882" t="s">
        <v>53</v>
      </c>
      <c r="J882" t="s">
        <v>54</v>
      </c>
      <c r="K882">
        <v>1</v>
      </c>
      <c r="L882" t="s">
        <v>55</v>
      </c>
      <c r="M882" t="s">
        <v>97</v>
      </c>
      <c r="N882" t="s">
        <v>98</v>
      </c>
      <c r="O882" s="21" t="s">
        <v>99</v>
      </c>
      <c r="P882" s="21" t="s">
        <v>100</v>
      </c>
      <c r="Q882" s="20" t="s">
        <v>162</v>
      </c>
      <c r="R882" s="21" t="s">
        <v>163</v>
      </c>
      <c r="S882" s="35">
        <v>1</v>
      </c>
      <c r="T882" s="22">
        <v>1</v>
      </c>
      <c r="U882" s="20" t="s">
        <v>103</v>
      </c>
      <c r="V882" s="20">
        <v>45978</v>
      </c>
      <c r="W882" s="21">
        <v>11</v>
      </c>
      <c r="X882" s="20">
        <v>45985</v>
      </c>
      <c r="Y882" s="20">
        <v>45981</v>
      </c>
      <c r="Z882" s="48">
        <v>11</v>
      </c>
      <c r="AA882">
        <v>2025</v>
      </c>
      <c r="AB882" s="45">
        <v>453600</v>
      </c>
      <c r="AC882" s="45">
        <v>453600</v>
      </c>
      <c r="AI882" s="10"/>
      <c r="AK882" s="10"/>
    </row>
    <row r="883" spans="1:37">
      <c r="A883" t="s">
        <v>45</v>
      </c>
      <c r="B883" t="s">
        <v>46</v>
      </c>
      <c r="C883" t="s">
        <v>47</v>
      </c>
      <c r="D883" t="s">
        <v>497</v>
      </c>
      <c r="E883" t="s">
        <v>96</v>
      </c>
      <c r="F883" t="s">
        <v>502</v>
      </c>
      <c r="G883" t="s">
        <v>51</v>
      </c>
      <c r="H883" s="20" t="s">
        <v>52</v>
      </c>
      <c r="I883" t="s">
        <v>53</v>
      </c>
      <c r="J883" t="s">
        <v>54</v>
      </c>
      <c r="K883">
        <v>1</v>
      </c>
      <c r="L883" t="s">
        <v>55</v>
      </c>
      <c r="M883" t="s">
        <v>97</v>
      </c>
      <c r="N883" t="s">
        <v>98</v>
      </c>
      <c r="O883" s="21" t="s">
        <v>99</v>
      </c>
      <c r="P883" s="21" t="s">
        <v>100</v>
      </c>
      <c r="Q883" s="20" t="s">
        <v>162</v>
      </c>
      <c r="R883" s="21" t="s">
        <v>163</v>
      </c>
      <c r="S883" s="35">
        <v>1</v>
      </c>
      <c r="T883" s="22">
        <v>0</v>
      </c>
      <c r="U883" s="20" t="s">
        <v>103</v>
      </c>
      <c r="V883" s="20">
        <v>45978</v>
      </c>
      <c r="W883" s="21">
        <v>11</v>
      </c>
      <c r="X883" s="20">
        <v>45985</v>
      </c>
      <c r="Z883" s="48">
        <v>11</v>
      </c>
      <c r="AA883">
        <v>2025</v>
      </c>
      <c r="AB883" s="45">
        <v>0</v>
      </c>
      <c r="AC883" s="45">
        <v>0</v>
      </c>
      <c r="AI883" s="10"/>
      <c r="AK883" s="10"/>
    </row>
    <row r="884" spans="1:37">
      <c r="A884" t="s">
        <v>45</v>
      </c>
      <c r="B884" t="s">
        <v>46</v>
      </c>
      <c r="C884" t="s">
        <v>47</v>
      </c>
      <c r="D884" t="s">
        <v>503</v>
      </c>
      <c r="E884" t="s">
        <v>49</v>
      </c>
      <c r="F884" t="s">
        <v>89</v>
      </c>
      <c r="G884" t="s">
        <v>51</v>
      </c>
      <c r="H884" s="20" t="s">
        <v>52</v>
      </c>
      <c r="I884" t="s">
        <v>53</v>
      </c>
      <c r="J884" t="s">
        <v>54</v>
      </c>
      <c r="K884">
        <v>1</v>
      </c>
      <c r="L884" t="s">
        <v>55</v>
      </c>
      <c r="M884" t="s">
        <v>56</v>
      </c>
      <c r="N884" t="s">
        <v>57</v>
      </c>
      <c r="O884" s="21" t="s">
        <v>58</v>
      </c>
      <c r="P884" s="21" t="s">
        <v>59</v>
      </c>
      <c r="Q884" s="20" t="s">
        <v>93</v>
      </c>
      <c r="R884" s="21" t="s">
        <v>391</v>
      </c>
      <c r="S884" s="35">
        <v>6</v>
      </c>
      <c r="T884" s="22">
        <v>6</v>
      </c>
      <c r="U884" s="20" t="s">
        <v>62</v>
      </c>
      <c r="V884" s="20">
        <v>45964</v>
      </c>
      <c r="W884" s="21">
        <v>11</v>
      </c>
      <c r="X884" s="20">
        <v>45971</v>
      </c>
      <c r="Y884" s="20">
        <v>45973</v>
      </c>
      <c r="Z884" s="48">
        <v>11</v>
      </c>
      <c r="AA884">
        <v>2025</v>
      </c>
      <c r="AB884" s="45">
        <v>514368</v>
      </c>
      <c r="AC884" s="45">
        <v>514368</v>
      </c>
      <c r="AI884" s="10"/>
      <c r="AK884" s="10"/>
    </row>
    <row r="885" spans="1:37">
      <c r="A885" t="s">
        <v>45</v>
      </c>
      <c r="B885" t="s">
        <v>46</v>
      </c>
      <c r="C885" t="s">
        <v>47</v>
      </c>
      <c r="D885" t="s">
        <v>503</v>
      </c>
      <c r="E885" t="s">
        <v>49</v>
      </c>
      <c r="F885" t="s">
        <v>92</v>
      </c>
      <c r="G885" t="s">
        <v>51</v>
      </c>
      <c r="H885" s="20" t="s">
        <v>52</v>
      </c>
      <c r="I885" t="s">
        <v>53</v>
      </c>
      <c r="J885" t="s">
        <v>54</v>
      </c>
      <c r="K885">
        <v>1</v>
      </c>
      <c r="L885" t="s">
        <v>55</v>
      </c>
      <c r="M885" t="s">
        <v>56</v>
      </c>
      <c r="N885" t="s">
        <v>57</v>
      </c>
      <c r="O885" s="21" t="s">
        <v>58</v>
      </c>
      <c r="P885" s="21" t="s">
        <v>59</v>
      </c>
      <c r="Q885" s="20" t="s">
        <v>60</v>
      </c>
      <c r="R885" s="21" t="s">
        <v>385</v>
      </c>
      <c r="S885" s="35">
        <v>22</v>
      </c>
      <c r="T885" s="22">
        <v>22</v>
      </c>
      <c r="U885" s="20" t="s">
        <v>62</v>
      </c>
      <c r="V885" s="20">
        <v>45964</v>
      </c>
      <c r="W885" s="21">
        <v>11</v>
      </c>
      <c r="X885" s="20">
        <v>45971</v>
      </c>
      <c r="Y885" s="20">
        <v>45973</v>
      </c>
      <c r="Z885" s="48">
        <v>11</v>
      </c>
      <c r="AA885">
        <v>2025</v>
      </c>
      <c r="AB885" s="45">
        <v>1300654</v>
      </c>
      <c r="AC885" s="45">
        <v>1300654</v>
      </c>
      <c r="AI885" s="10"/>
      <c r="AK885" s="10"/>
    </row>
    <row r="886" spans="1:37">
      <c r="A886" t="s">
        <v>45</v>
      </c>
      <c r="B886" t="s">
        <v>46</v>
      </c>
      <c r="C886" t="s">
        <v>47</v>
      </c>
      <c r="D886" t="s">
        <v>501</v>
      </c>
      <c r="E886" t="s">
        <v>49</v>
      </c>
      <c r="F886" t="s">
        <v>66</v>
      </c>
      <c r="G886" t="s">
        <v>51</v>
      </c>
      <c r="H886" s="20" t="s">
        <v>52</v>
      </c>
      <c r="I886" t="s">
        <v>53</v>
      </c>
      <c r="J886" t="s">
        <v>54</v>
      </c>
      <c r="K886">
        <v>1</v>
      </c>
      <c r="L886" t="s">
        <v>55</v>
      </c>
      <c r="M886" t="s">
        <v>56</v>
      </c>
      <c r="N886" t="s">
        <v>57</v>
      </c>
      <c r="O886" s="21" t="s">
        <v>58</v>
      </c>
      <c r="P886" s="21" t="s">
        <v>59</v>
      </c>
      <c r="Q886" s="20" t="s">
        <v>190</v>
      </c>
      <c r="R886" s="21" t="s">
        <v>191</v>
      </c>
      <c r="S886" s="35">
        <v>2</v>
      </c>
      <c r="T886" s="22">
        <v>2</v>
      </c>
      <c r="U886" s="20" t="s">
        <v>62</v>
      </c>
      <c r="V886" s="20">
        <v>45972</v>
      </c>
      <c r="W886" s="21">
        <v>11</v>
      </c>
      <c r="X886" s="20">
        <v>45979</v>
      </c>
      <c r="Y886" s="20">
        <v>45979</v>
      </c>
      <c r="Z886" s="48">
        <v>11</v>
      </c>
      <c r="AA886">
        <v>2025</v>
      </c>
      <c r="AB886" s="45">
        <v>345300</v>
      </c>
      <c r="AC886" s="45">
        <v>345300</v>
      </c>
      <c r="AI886" s="10"/>
      <c r="AK886" s="10"/>
    </row>
    <row r="887" spans="1:37">
      <c r="A887" t="s">
        <v>45</v>
      </c>
      <c r="B887" t="s">
        <v>46</v>
      </c>
      <c r="C887" t="s">
        <v>47</v>
      </c>
      <c r="D887" t="s">
        <v>501</v>
      </c>
      <c r="E887" t="s">
        <v>49</v>
      </c>
      <c r="F887" t="s">
        <v>69</v>
      </c>
      <c r="G887" t="s">
        <v>51</v>
      </c>
      <c r="H887" s="20" t="s">
        <v>52</v>
      </c>
      <c r="I887" t="s">
        <v>53</v>
      </c>
      <c r="J887" t="s">
        <v>54</v>
      </c>
      <c r="K887">
        <v>1</v>
      </c>
      <c r="L887" t="s">
        <v>55</v>
      </c>
      <c r="M887" t="s">
        <v>56</v>
      </c>
      <c r="N887" t="s">
        <v>57</v>
      </c>
      <c r="O887" s="21" t="s">
        <v>58</v>
      </c>
      <c r="P887" s="21" t="s">
        <v>59</v>
      </c>
      <c r="Q887" s="20" t="s">
        <v>70</v>
      </c>
      <c r="R887" s="21" t="s">
        <v>71</v>
      </c>
      <c r="S887" s="35">
        <v>1</v>
      </c>
      <c r="T887" s="22">
        <v>1</v>
      </c>
      <c r="U887" s="20" t="s">
        <v>62</v>
      </c>
      <c r="V887" s="20">
        <v>45972</v>
      </c>
      <c r="W887" s="21">
        <v>11</v>
      </c>
      <c r="X887" s="20">
        <v>45979</v>
      </c>
      <c r="Y887" s="20">
        <v>45979</v>
      </c>
      <c r="Z887" s="48">
        <v>11</v>
      </c>
      <c r="AA887">
        <v>2025</v>
      </c>
      <c r="AB887" s="45">
        <v>144936</v>
      </c>
      <c r="AC887" s="45">
        <v>144936</v>
      </c>
      <c r="AI887" s="10"/>
      <c r="AK887" s="10"/>
    </row>
    <row r="888" spans="1:37">
      <c r="A888" t="s">
        <v>45</v>
      </c>
      <c r="B888" t="s">
        <v>46</v>
      </c>
      <c r="C888" t="s">
        <v>47</v>
      </c>
      <c r="D888" t="s">
        <v>501</v>
      </c>
      <c r="E888" t="s">
        <v>49</v>
      </c>
      <c r="F888" t="s">
        <v>72</v>
      </c>
      <c r="G888" t="s">
        <v>51</v>
      </c>
      <c r="H888" s="20" t="s">
        <v>52</v>
      </c>
      <c r="I888" t="s">
        <v>53</v>
      </c>
      <c r="J888" t="s">
        <v>54</v>
      </c>
      <c r="K888">
        <v>1</v>
      </c>
      <c r="L888" t="s">
        <v>55</v>
      </c>
      <c r="M888" t="s">
        <v>56</v>
      </c>
      <c r="N888" t="s">
        <v>57</v>
      </c>
      <c r="O888" s="21" t="s">
        <v>58</v>
      </c>
      <c r="P888" s="21" t="s">
        <v>59</v>
      </c>
      <c r="Q888" s="20" t="s">
        <v>73</v>
      </c>
      <c r="R888" s="21" t="s">
        <v>74</v>
      </c>
      <c r="S888" s="35">
        <v>5</v>
      </c>
      <c r="T888" s="22">
        <v>5</v>
      </c>
      <c r="U888" s="20" t="s">
        <v>62</v>
      </c>
      <c r="V888" s="20">
        <v>45972</v>
      </c>
      <c r="W888" s="21">
        <v>11</v>
      </c>
      <c r="X888" s="20">
        <v>45979</v>
      </c>
      <c r="Y888" s="20">
        <v>45979</v>
      </c>
      <c r="Z888" s="48">
        <v>11</v>
      </c>
      <c r="AA888">
        <v>2025</v>
      </c>
      <c r="AB888" s="45">
        <v>707875</v>
      </c>
      <c r="AC888" s="45">
        <v>707875</v>
      </c>
      <c r="AI888" s="10"/>
      <c r="AK888" s="10"/>
    </row>
    <row r="889" spans="1:37">
      <c r="A889" t="s">
        <v>45</v>
      </c>
      <c r="B889" t="s">
        <v>46</v>
      </c>
      <c r="C889" t="s">
        <v>47</v>
      </c>
      <c r="D889" t="s">
        <v>501</v>
      </c>
      <c r="E889" t="s">
        <v>49</v>
      </c>
      <c r="F889" t="s">
        <v>195</v>
      </c>
      <c r="G889" t="s">
        <v>51</v>
      </c>
      <c r="H889" s="20" t="s">
        <v>52</v>
      </c>
      <c r="I889" t="s">
        <v>53</v>
      </c>
      <c r="J889" t="s">
        <v>54</v>
      </c>
      <c r="K889">
        <v>1</v>
      </c>
      <c r="L889" t="s">
        <v>55</v>
      </c>
      <c r="M889" t="s">
        <v>56</v>
      </c>
      <c r="N889" t="s">
        <v>57</v>
      </c>
      <c r="O889" s="21" t="s">
        <v>58</v>
      </c>
      <c r="P889" s="21" t="s">
        <v>59</v>
      </c>
      <c r="Q889" s="20" t="s">
        <v>125</v>
      </c>
      <c r="R889" s="21" t="s">
        <v>126</v>
      </c>
      <c r="S889" s="35">
        <v>1</v>
      </c>
      <c r="T889" s="22">
        <v>1</v>
      </c>
      <c r="U889" s="20" t="s">
        <v>62</v>
      </c>
      <c r="V889" s="20">
        <v>45972</v>
      </c>
      <c r="W889" s="21">
        <v>11</v>
      </c>
      <c r="X889" s="20">
        <v>45979</v>
      </c>
      <c r="Y889" s="20">
        <v>45979</v>
      </c>
      <c r="Z889" s="48">
        <v>11</v>
      </c>
      <c r="AA889">
        <v>2025</v>
      </c>
      <c r="AB889" s="45">
        <v>111600</v>
      </c>
      <c r="AC889" s="45">
        <v>111600</v>
      </c>
      <c r="AI889" s="10"/>
      <c r="AK889" s="10"/>
    </row>
    <row r="890" spans="1:37">
      <c r="A890" t="s">
        <v>45</v>
      </c>
      <c r="B890" t="s">
        <v>46</v>
      </c>
      <c r="C890" t="s">
        <v>47</v>
      </c>
      <c r="D890" t="s">
        <v>503</v>
      </c>
      <c r="E890" t="s">
        <v>49</v>
      </c>
      <c r="F890" t="s">
        <v>50</v>
      </c>
      <c r="G890" t="s">
        <v>51</v>
      </c>
      <c r="H890" s="20" t="s">
        <v>52</v>
      </c>
      <c r="I890" t="s">
        <v>53</v>
      </c>
      <c r="J890" t="s">
        <v>54</v>
      </c>
      <c r="K890">
        <v>1</v>
      </c>
      <c r="L890" t="s">
        <v>55</v>
      </c>
      <c r="M890" t="s">
        <v>56</v>
      </c>
      <c r="N890" t="s">
        <v>57</v>
      </c>
      <c r="O890" s="21" t="s">
        <v>58</v>
      </c>
      <c r="P890" s="21" t="s">
        <v>59</v>
      </c>
      <c r="Q890" s="20" t="s">
        <v>64</v>
      </c>
      <c r="R890" s="21" t="s">
        <v>386</v>
      </c>
      <c r="S890" s="35">
        <v>15</v>
      </c>
      <c r="T890" s="22">
        <v>15</v>
      </c>
      <c r="U890" s="20" t="s">
        <v>62</v>
      </c>
      <c r="V890" s="20">
        <v>45964</v>
      </c>
      <c r="W890" s="21">
        <v>11</v>
      </c>
      <c r="X890" s="20">
        <v>45971</v>
      </c>
      <c r="Y890" s="20">
        <v>45973</v>
      </c>
      <c r="Z890" s="48">
        <v>11</v>
      </c>
      <c r="AA890">
        <v>2025</v>
      </c>
      <c r="AB890" s="45">
        <v>919440</v>
      </c>
      <c r="AC890" s="45">
        <v>919440</v>
      </c>
      <c r="AI890" s="10"/>
      <c r="AK890" s="10"/>
    </row>
    <row r="891" spans="1:37">
      <c r="A891" t="s">
        <v>45</v>
      </c>
      <c r="B891" t="s">
        <v>46</v>
      </c>
      <c r="C891" t="s">
        <v>47</v>
      </c>
      <c r="D891" t="s">
        <v>504</v>
      </c>
      <c r="E891" t="s">
        <v>76</v>
      </c>
      <c r="F891" t="s">
        <v>77</v>
      </c>
      <c r="G891" t="s">
        <v>78</v>
      </c>
      <c r="H891" s="20" t="s">
        <v>52</v>
      </c>
      <c r="I891" t="s">
        <v>53</v>
      </c>
      <c r="J891" t="s">
        <v>117</v>
      </c>
      <c r="K891">
        <v>1</v>
      </c>
      <c r="L891" t="s">
        <v>81</v>
      </c>
      <c r="M891" t="s">
        <v>56</v>
      </c>
      <c r="N891" t="s">
        <v>57</v>
      </c>
      <c r="O891" s="21" t="s">
        <v>58</v>
      </c>
      <c r="P891" s="21" t="s">
        <v>59</v>
      </c>
      <c r="Q891" s="20" t="s">
        <v>87</v>
      </c>
      <c r="R891" s="21" t="s">
        <v>389</v>
      </c>
      <c r="S891" s="35">
        <v>7</v>
      </c>
      <c r="T891" s="22">
        <v>7</v>
      </c>
      <c r="U891" s="20" t="s">
        <v>85</v>
      </c>
      <c r="V891" s="20">
        <v>45968</v>
      </c>
      <c r="W891" s="21">
        <v>11</v>
      </c>
      <c r="X891" s="20">
        <v>45989</v>
      </c>
      <c r="Y891" s="20">
        <v>45980</v>
      </c>
      <c r="Z891" s="48">
        <v>11</v>
      </c>
      <c r="AA891">
        <v>2025</v>
      </c>
      <c r="AB891" s="45">
        <v>531300</v>
      </c>
      <c r="AC891" s="45">
        <v>531300</v>
      </c>
      <c r="AI891" s="10"/>
      <c r="AK891" s="10"/>
    </row>
    <row r="892" spans="1:37">
      <c r="A892" t="s">
        <v>45</v>
      </c>
      <c r="B892" t="s">
        <v>46</v>
      </c>
      <c r="C892" t="s">
        <v>47</v>
      </c>
      <c r="D892" t="s">
        <v>503</v>
      </c>
      <c r="E892" t="s">
        <v>49</v>
      </c>
      <c r="F892" t="s">
        <v>63</v>
      </c>
      <c r="G892" t="s">
        <v>51</v>
      </c>
      <c r="H892" s="20" t="s">
        <v>52</v>
      </c>
      <c r="I892" t="s">
        <v>53</v>
      </c>
      <c r="J892" t="s">
        <v>54</v>
      </c>
      <c r="K892">
        <v>1</v>
      </c>
      <c r="L892" t="s">
        <v>55</v>
      </c>
      <c r="M892" t="s">
        <v>56</v>
      </c>
      <c r="N892" t="s">
        <v>57</v>
      </c>
      <c r="O892" s="21" t="s">
        <v>58</v>
      </c>
      <c r="P892" s="21" t="s">
        <v>59</v>
      </c>
      <c r="Q892" s="20" t="s">
        <v>67</v>
      </c>
      <c r="R892" s="21" t="s">
        <v>387</v>
      </c>
      <c r="S892" s="35">
        <v>7</v>
      </c>
      <c r="T892" s="22">
        <v>7</v>
      </c>
      <c r="U892" s="20" t="s">
        <v>62</v>
      </c>
      <c r="V892" s="20">
        <v>45964</v>
      </c>
      <c r="W892" s="21">
        <v>11</v>
      </c>
      <c r="X892" s="20">
        <v>45971</v>
      </c>
      <c r="Y892" s="20">
        <v>45973</v>
      </c>
      <c r="Z892" s="48">
        <v>11</v>
      </c>
      <c r="AA892">
        <v>2025</v>
      </c>
      <c r="AB892" s="45">
        <v>581898</v>
      </c>
      <c r="AC892" s="45">
        <v>581898</v>
      </c>
      <c r="AI892" s="10"/>
      <c r="AK892" s="10"/>
    </row>
    <row r="893" spans="1:37">
      <c r="A893" t="s">
        <v>45</v>
      </c>
      <c r="B893" t="s">
        <v>46</v>
      </c>
      <c r="C893" t="s">
        <v>47</v>
      </c>
      <c r="D893" t="s">
        <v>503</v>
      </c>
      <c r="E893" t="s">
        <v>49</v>
      </c>
      <c r="F893" t="s">
        <v>66</v>
      </c>
      <c r="G893" t="s">
        <v>51</v>
      </c>
      <c r="H893" s="20" t="s">
        <v>52</v>
      </c>
      <c r="I893" t="s">
        <v>53</v>
      </c>
      <c r="J893" t="s">
        <v>54</v>
      </c>
      <c r="K893">
        <v>1</v>
      </c>
      <c r="L893" t="s">
        <v>55</v>
      </c>
      <c r="M893" t="s">
        <v>56</v>
      </c>
      <c r="N893" t="s">
        <v>57</v>
      </c>
      <c r="O893" s="21" t="s">
        <v>58</v>
      </c>
      <c r="P893" s="21" t="s">
        <v>59</v>
      </c>
      <c r="Q893" s="20" t="s">
        <v>190</v>
      </c>
      <c r="R893" s="21" t="s">
        <v>191</v>
      </c>
      <c r="S893" s="35">
        <v>1</v>
      </c>
      <c r="T893" s="22">
        <v>1</v>
      </c>
      <c r="U893" s="20" t="s">
        <v>62</v>
      </c>
      <c r="V893" s="20">
        <v>45964</v>
      </c>
      <c r="W893" s="21">
        <v>11</v>
      </c>
      <c r="X893" s="20">
        <v>45971</v>
      </c>
      <c r="Y893" s="20">
        <v>45973</v>
      </c>
      <c r="Z893" s="48">
        <v>11</v>
      </c>
      <c r="AA893">
        <v>2025</v>
      </c>
      <c r="AB893" s="45">
        <v>172650</v>
      </c>
      <c r="AC893" s="45">
        <v>172650</v>
      </c>
      <c r="AI893" s="10"/>
      <c r="AK893" s="10"/>
    </row>
    <row r="894" spans="1:37">
      <c r="A894" t="s">
        <v>45</v>
      </c>
      <c r="B894" t="s">
        <v>46</v>
      </c>
      <c r="C894" t="s">
        <v>47</v>
      </c>
      <c r="D894" t="s">
        <v>503</v>
      </c>
      <c r="E894" t="s">
        <v>49</v>
      </c>
      <c r="F894" t="s">
        <v>69</v>
      </c>
      <c r="G894" t="s">
        <v>51</v>
      </c>
      <c r="H894" s="20" t="s">
        <v>52</v>
      </c>
      <c r="I894" t="s">
        <v>53</v>
      </c>
      <c r="J894" t="s">
        <v>54</v>
      </c>
      <c r="K894">
        <v>1</v>
      </c>
      <c r="L894" t="s">
        <v>55</v>
      </c>
      <c r="M894" t="s">
        <v>56</v>
      </c>
      <c r="N894" t="s">
        <v>57</v>
      </c>
      <c r="O894" s="21" t="s">
        <v>58</v>
      </c>
      <c r="P894" s="21" t="s">
        <v>59</v>
      </c>
      <c r="Q894" s="20" t="s">
        <v>73</v>
      </c>
      <c r="R894" s="21" t="s">
        <v>74</v>
      </c>
      <c r="S894" s="35">
        <v>3</v>
      </c>
      <c r="T894" s="22">
        <v>3</v>
      </c>
      <c r="U894" s="20" t="s">
        <v>62</v>
      </c>
      <c r="V894" s="20">
        <v>45964</v>
      </c>
      <c r="W894" s="21">
        <v>11</v>
      </c>
      <c r="X894" s="20">
        <v>45971</v>
      </c>
      <c r="Y894" s="20">
        <v>45973</v>
      </c>
      <c r="Z894" s="48">
        <v>11</v>
      </c>
      <c r="AA894">
        <v>2025</v>
      </c>
      <c r="AB894" s="45">
        <v>424725</v>
      </c>
      <c r="AC894" s="45">
        <v>424725</v>
      </c>
      <c r="AI894" s="10"/>
      <c r="AK894" s="10"/>
    </row>
    <row r="895" spans="1:37">
      <c r="A895" t="s">
        <v>45</v>
      </c>
      <c r="B895" t="s">
        <v>46</v>
      </c>
      <c r="C895" t="s">
        <v>47</v>
      </c>
      <c r="D895" t="s">
        <v>503</v>
      </c>
      <c r="E895" t="s">
        <v>49</v>
      </c>
      <c r="F895" t="s">
        <v>72</v>
      </c>
      <c r="G895" t="s">
        <v>51</v>
      </c>
      <c r="H895" s="20" t="s">
        <v>52</v>
      </c>
      <c r="I895" t="s">
        <v>53</v>
      </c>
      <c r="J895" t="s">
        <v>54</v>
      </c>
      <c r="K895">
        <v>1</v>
      </c>
      <c r="L895" t="s">
        <v>55</v>
      </c>
      <c r="M895" t="s">
        <v>56</v>
      </c>
      <c r="N895" t="s">
        <v>57</v>
      </c>
      <c r="O895" s="21" t="s">
        <v>58</v>
      </c>
      <c r="P895" s="21" t="s">
        <v>59</v>
      </c>
      <c r="Q895" s="20" t="s">
        <v>125</v>
      </c>
      <c r="R895" s="21" t="s">
        <v>126</v>
      </c>
      <c r="S895" s="35">
        <v>1</v>
      </c>
      <c r="T895" s="22">
        <v>1</v>
      </c>
      <c r="U895" s="20" t="s">
        <v>62</v>
      </c>
      <c r="V895" s="20">
        <v>45964</v>
      </c>
      <c r="W895" s="21">
        <v>11</v>
      </c>
      <c r="X895" s="20">
        <v>45971</v>
      </c>
      <c r="Y895" s="20">
        <v>45973</v>
      </c>
      <c r="Z895" s="48">
        <v>11</v>
      </c>
      <c r="AA895">
        <v>2025</v>
      </c>
      <c r="AB895" s="45">
        <v>111600</v>
      </c>
      <c r="AC895" s="45">
        <v>111600</v>
      </c>
      <c r="AI895" s="10"/>
      <c r="AK895" s="10"/>
    </row>
    <row r="896" spans="1:37">
      <c r="A896" t="s">
        <v>45</v>
      </c>
      <c r="B896" t="s">
        <v>46</v>
      </c>
      <c r="C896" t="s">
        <v>47</v>
      </c>
      <c r="D896" t="s">
        <v>505</v>
      </c>
      <c r="E896" t="s">
        <v>96</v>
      </c>
      <c r="F896" t="s">
        <v>77</v>
      </c>
      <c r="G896" t="s">
        <v>51</v>
      </c>
      <c r="H896" s="20" t="s">
        <v>52</v>
      </c>
      <c r="I896" t="s">
        <v>53</v>
      </c>
      <c r="J896" t="s">
        <v>54</v>
      </c>
      <c r="K896">
        <v>1</v>
      </c>
      <c r="L896" t="s">
        <v>55</v>
      </c>
      <c r="M896" t="s">
        <v>97</v>
      </c>
      <c r="N896" t="s">
        <v>98</v>
      </c>
      <c r="O896" s="21" t="s">
        <v>99</v>
      </c>
      <c r="P896" s="21" t="s">
        <v>100</v>
      </c>
      <c r="Q896" s="20" t="s">
        <v>101</v>
      </c>
      <c r="R896" s="21" t="s">
        <v>102</v>
      </c>
      <c r="S896" s="35">
        <v>7</v>
      </c>
      <c r="T896" s="22">
        <v>7</v>
      </c>
      <c r="U896" s="20" t="s">
        <v>103</v>
      </c>
      <c r="V896" s="20">
        <v>45971</v>
      </c>
      <c r="W896" s="21">
        <v>11</v>
      </c>
      <c r="X896" s="20">
        <v>45978</v>
      </c>
      <c r="Y896" s="20">
        <v>45974</v>
      </c>
      <c r="Z896" s="48">
        <v>11</v>
      </c>
      <c r="AA896">
        <v>2025</v>
      </c>
      <c r="AB896" s="45">
        <v>2268000</v>
      </c>
      <c r="AC896" s="45">
        <v>2268000</v>
      </c>
      <c r="AI896" s="10"/>
      <c r="AK896" s="10"/>
    </row>
    <row r="897" spans="1:37">
      <c r="A897" t="s">
        <v>45</v>
      </c>
      <c r="B897" t="s">
        <v>46</v>
      </c>
      <c r="C897" t="s">
        <v>47</v>
      </c>
      <c r="D897" t="s">
        <v>505</v>
      </c>
      <c r="E897" t="s">
        <v>96</v>
      </c>
      <c r="F897" t="s">
        <v>104</v>
      </c>
      <c r="G897" t="s">
        <v>51</v>
      </c>
      <c r="H897" s="20" t="s">
        <v>52</v>
      </c>
      <c r="I897" t="s">
        <v>53</v>
      </c>
      <c r="J897" t="s">
        <v>54</v>
      </c>
      <c r="K897">
        <v>1</v>
      </c>
      <c r="L897" t="s">
        <v>55</v>
      </c>
      <c r="M897" t="s">
        <v>97</v>
      </c>
      <c r="N897" t="s">
        <v>98</v>
      </c>
      <c r="O897" s="21" t="s">
        <v>99</v>
      </c>
      <c r="P897" s="21" t="s">
        <v>100</v>
      </c>
      <c r="Q897" s="20" t="s">
        <v>101</v>
      </c>
      <c r="R897" s="21" t="s">
        <v>102</v>
      </c>
      <c r="S897" s="35">
        <v>1</v>
      </c>
      <c r="T897" s="22">
        <v>0</v>
      </c>
      <c r="U897" s="20" t="s">
        <v>103</v>
      </c>
      <c r="V897" s="20">
        <v>45971</v>
      </c>
      <c r="W897" s="21">
        <v>11</v>
      </c>
      <c r="X897" s="20">
        <v>45978</v>
      </c>
      <c r="Z897" s="48">
        <v>11</v>
      </c>
      <c r="AA897">
        <v>2025</v>
      </c>
      <c r="AB897" s="45">
        <v>0</v>
      </c>
      <c r="AC897" s="45">
        <v>0</v>
      </c>
      <c r="AI897" s="10"/>
      <c r="AK897" s="10"/>
    </row>
    <row r="898" spans="1:37">
      <c r="A898" t="s">
        <v>45</v>
      </c>
      <c r="B898" t="s">
        <v>46</v>
      </c>
      <c r="C898" t="s">
        <v>47</v>
      </c>
      <c r="D898" t="s">
        <v>505</v>
      </c>
      <c r="E898" t="s">
        <v>96</v>
      </c>
      <c r="F898" t="s">
        <v>105</v>
      </c>
      <c r="G898" t="s">
        <v>51</v>
      </c>
      <c r="H898" s="20" t="s">
        <v>52</v>
      </c>
      <c r="I898" t="s">
        <v>53</v>
      </c>
      <c r="J898" t="s">
        <v>54</v>
      </c>
      <c r="K898">
        <v>1</v>
      </c>
      <c r="L898" t="s">
        <v>55</v>
      </c>
      <c r="M898" t="s">
        <v>97</v>
      </c>
      <c r="N898" t="s">
        <v>98</v>
      </c>
      <c r="O898" s="21" t="s">
        <v>99</v>
      </c>
      <c r="P898" s="21" t="s">
        <v>100</v>
      </c>
      <c r="Q898" s="20" t="s">
        <v>101</v>
      </c>
      <c r="R898" s="21" t="s">
        <v>102</v>
      </c>
      <c r="S898" s="35">
        <v>2</v>
      </c>
      <c r="T898" s="22">
        <v>0</v>
      </c>
      <c r="U898" s="20" t="s">
        <v>103</v>
      </c>
      <c r="V898" s="20">
        <v>45971</v>
      </c>
      <c r="W898" s="21">
        <v>11</v>
      </c>
      <c r="X898" s="20">
        <v>45978</v>
      </c>
      <c r="Z898" s="48">
        <v>11</v>
      </c>
      <c r="AA898">
        <v>2025</v>
      </c>
      <c r="AB898" s="45">
        <v>0</v>
      </c>
      <c r="AC898" s="45">
        <v>0</v>
      </c>
      <c r="AI898" s="10"/>
      <c r="AK898" s="10"/>
    </row>
    <row r="899" spans="1:37">
      <c r="A899" t="s">
        <v>45</v>
      </c>
      <c r="B899" t="s">
        <v>46</v>
      </c>
      <c r="C899" t="s">
        <v>47</v>
      </c>
      <c r="D899" t="s">
        <v>506</v>
      </c>
      <c r="E899" t="s">
        <v>76</v>
      </c>
      <c r="F899" t="s">
        <v>77</v>
      </c>
      <c r="G899" t="s">
        <v>78</v>
      </c>
      <c r="H899" s="20" t="s">
        <v>52</v>
      </c>
      <c r="I899" t="s">
        <v>53</v>
      </c>
      <c r="J899" t="s">
        <v>317</v>
      </c>
      <c r="K899">
        <v>1</v>
      </c>
      <c r="L899" t="s">
        <v>81</v>
      </c>
      <c r="M899" t="s">
        <v>56</v>
      </c>
      <c r="N899" t="s">
        <v>57</v>
      </c>
      <c r="O899" s="21" t="s">
        <v>82</v>
      </c>
      <c r="P899" s="21" t="s">
        <v>59</v>
      </c>
      <c r="Q899" s="20" t="s">
        <v>268</v>
      </c>
      <c r="R899" s="21" t="s">
        <v>269</v>
      </c>
      <c r="S899" s="35">
        <v>2046</v>
      </c>
      <c r="T899" s="22">
        <v>1936</v>
      </c>
      <c r="U899" s="20" t="s">
        <v>85</v>
      </c>
      <c r="V899" s="20">
        <v>45978</v>
      </c>
      <c r="W899" s="21">
        <v>11</v>
      </c>
      <c r="X899" s="20">
        <v>45978</v>
      </c>
      <c r="Y899" s="20">
        <v>45987</v>
      </c>
      <c r="Z899" s="48">
        <v>11</v>
      </c>
      <c r="AA899">
        <v>2025</v>
      </c>
      <c r="AB899" s="45">
        <v>1178496</v>
      </c>
      <c r="AC899" s="45">
        <v>1115136</v>
      </c>
      <c r="AI899" s="10"/>
      <c r="AK899" s="10"/>
    </row>
    <row r="900" spans="1:37">
      <c r="A900" t="s">
        <v>45</v>
      </c>
      <c r="B900" t="s">
        <v>46</v>
      </c>
      <c r="C900" t="s">
        <v>47</v>
      </c>
      <c r="D900" t="s">
        <v>506</v>
      </c>
      <c r="E900" t="s">
        <v>76</v>
      </c>
      <c r="F900" t="s">
        <v>111</v>
      </c>
      <c r="G900" t="s">
        <v>78</v>
      </c>
      <c r="H900" s="20" t="s">
        <v>52</v>
      </c>
      <c r="I900" t="s">
        <v>53</v>
      </c>
      <c r="J900" t="s">
        <v>317</v>
      </c>
      <c r="K900">
        <v>1</v>
      </c>
      <c r="L900" t="s">
        <v>81</v>
      </c>
      <c r="M900" t="s">
        <v>56</v>
      </c>
      <c r="N900" t="s">
        <v>57</v>
      </c>
      <c r="O900" s="21" t="s">
        <v>82</v>
      </c>
      <c r="P900" s="21" t="s">
        <v>59</v>
      </c>
      <c r="Q900" s="20" t="s">
        <v>118</v>
      </c>
      <c r="R900" s="21" t="s">
        <v>119</v>
      </c>
      <c r="S900" s="35">
        <v>2</v>
      </c>
      <c r="T900" s="22">
        <v>2</v>
      </c>
      <c r="U900" s="20" t="s">
        <v>85</v>
      </c>
      <c r="V900" s="20">
        <v>45978</v>
      </c>
      <c r="W900" s="21">
        <v>11</v>
      </c>
      <c r="X900" s="20">
        <v>45978</v>
      </c>
      <c r="Y900" s="20">
        <v>45985</v>
      </c>
      <c r="Z900" s="48">
        <v>11</v>
      </c>
      <c r="AA900">
        <v>2025</v>
      </c>
      <c r="AB900" s="45">
        <v>181900</v>
      </c>
      <c r="AC900" s="45">
        <v>181900</v>
      </c>
      <c r="AI900" s="10"/>
      <c r="AK900" s="10"/>
    </row>
    <row r="901" spans="1:37">
      <c r="A901" t="s">
        <v>45</v>
      </c>
      <c r="B901" t="s">
        <v>46</v>
      </c>
      <c r="C901" t="s">
        <v>47</v>
      </c>
      <c r="D901" t="s">
        <v>505</v>
      </c>
      <c r="E901" t="s">
        <v>96</v>
      </c>
      <c r="F901" t="s">
        <v>106</v>
      </c>
      <c r="G901" t="s">
        <v>51</v>
      </c>
      <c r="H901" s="20" t="s">
        <v>52</v>
      </c>
      <c r="I901" t="s">
        <v>53</v>
      </c>
      <c r="J901" t="s">
        <v>54</v>
      </c>
      <c r="K901">
        <v>1</v>
      </c>
      <c r="L901" t="s">
        <v>55</v>
      </c>
      <c r="M901" t="s">
        <v>97</v>
      </c>
      <c r="N901" t="s">
        <v>98</v>
      </c>
      <c r="O901" s="21" t="s">
        <v>99</v>
      </c>
      <c r="P901" s="21" t="s">
        <v>100</v>
      </c>
      <c r="Q901" s="20" t="s">
        <v>101</v>
      </c>
      <c r="R901" s="21" t="s">
        <v>102</v>
      </c>
      <c r="S901" s="35">
        <v>1</v>
      </c>
      <c r="T901" s="22">
        <v>0</v>
      </c>
      <c r="U901" s="20" t="s">
        <v>103</v>
      </c>
      <c r="V901" s="20">
        <v>45971</v>
      </c>
      <c r="W901" s="21">
        <v>11</v>
      </c>
      <c r="X901" s="20">
        <v>45978</v>
      </c>
      <c r="Z901" s="48">
        <v>11</v>
      </c>
      <c r="AA901">
        <v>2025</v>
      </c>
      <c r="AB901" s="45">
        <v>0</v>
      </c>
      <c r="AC901" s="45">
        <v>0</v>
      </c>
      <c r="AI901" s="10"/>
      <c r="AK901" s="10"/>
    </row>
    <row r="902" spans="1:37">
      <c r="A902" t="s">
        <v>45</v>
      </c>
      <c r="B902" t="s">
        <v>46</v>
      </c>
      <c r="C902" t="s">
        <v>47</v>
      </c>
      <c r="D902" t="s">
        <v>505</v>
      </c>
      <c r="E902" t="s">
        <v>96</v>
      </c>
      <c r="F902" t="s">
        <v>107</v>
      </c>
      <c r="G902" t="s">
        <v>51</v>
      </c>
      <c r="H902" s="20" t="s">
        <v>52</v>
      </c>
      <c r="I902" t="s">
        <v>53</v>
      </c>
      <c r="J902" t="s">
        <v>54</v>
      </c>
      <c r="K902">
        <v>1</v>
      </c>
      <c r="L902" t="s">
        <v>55</v>
      </c>
      <c r="M902" t="s">
        <v>97</v>
      </c>
      <c r="N902" t="s">
        <v>98</v>
      </c>
      <c r="O902" s="21" t="s">
        <v>99</v>
      </c>
      <c r="P902" s="21" t="s">
        <v>100</v>
      </c>
      <c r="Q902" s="20" t="s">
        <v>101</v>
      </c>
      <c r="R902" s="21" t="s">
        <v>102</v>
      </c>
      <c r="S902" s="35">
        <v>1</v>
      </c>
      <c r="T902" s="22">
        <v>0</v>
      </c>
      <c r="U902" s="20" t="s">
        <v>103</v>
      </c>
      <c r="V902" s="20">
        <v>45971</v>
      </c>
      <c r="W902" s="21">
        <v>11</v>
      </c>
      <c r="X902" s="20">
        <v>45978</v>
      </c>
      <c r="Z902" s="48">
        <v>11</v>
      </c>
      <c r="AA902">
        <v>2025</v>
      </c>
      <c r="AB902" s="45">
        <v>0</v>
      </c>
      <c r="AC902" s="45">
        <v>0</v>
      </c>
      <c r="AI902" s="10"/>
      <c r="AK902" s="10"/>
    </row>
    <row r="903" spans="1:37">
      <c r="A903" t="s">
        <v>45</v>
      </c>
      <c r="B903" t="s">
        <v>46</v>
      </c>
      <c r="C903" t="s">
        <v>47</v>
      </c>
      <c r="D903" t="s">
        <v>506</v>
      </c>
      <c r="E903" t="s">
        <v>76</v>
      </c>
      <c r="F903" t="s">
        <v>86</v>
      </c>
      <c r="G903" t="s">
        <v>78</v>
      </c>
      <c r="H903" s="20" t="s">
        <v>52</v>
      </c>
      <c r="I903" t="s">
        <v>53</v>
      </c>
      <c r="J903" t="s">
        <v>317</v>
      </c>
      <c r="K903">
        <v>1</v>
      </c>
      <c r="L903" t="s">
        <v>81</v>
      </c>
      <c r="M903" t="s">
        <v>56</v>
      </c>
      <c r="N903" t="s">
        <v>57</v>
      </c>
      <c r="O903" s="21" t="s">
        <v>82</v>
      </c>
      <c r="P903" s="21" t="s">
        <v>59</v>
      </c>
      <c r="Q903" s="20" t="s">
        <v>132</v>
      </c>
      <c r="R903" s="21" t="s">
        <v>133</v>
      </c>
      <c r="S903" s="35">
        <v>16</v>
      </c>
      <c r="T903" s="22">
        <v>16</v>
      </c>
      <c r="U903" s="20" t="s">
        <v>85</v>
      </c>
      <c r="V903" s="20">
        <v>45978</v>
      </c>
      <c r="W903" s="21">
        <v>11</v>
      </c>
      <c r="X903" s="20">
        <v>45978</v>
      </c>
      <c r="Y903" s="20">
        <v>45985</v>
      </c>
      <c r="Z903" s="48">
        <v>11</v>
      </c>
      <c r="AA903">
        <v>2025</v>
      </c>
      <c r="AB903" s="45">
        <v>238400</v>
      </c>
      <c r="AC903" s="45">
        <v>238400</v>
      </c>
      <c r="AI903" s="10"/>
      <c r="AK903" s="10"/>
    </row>
    <row r="904" spans="1:37">
      <c r="A904" t="s">
        <v>45</v>
      </c>
      <c r="B904" t="s">
        <v>46</v>
      </c>
      <c r="C904" t="s">
        <v>47</v>
      </c>
      <c r="D904" t="s">
        <v>503</v>
      </c>
      <c r="E904" t="s">
        <v>49</v>
      </c>
      <c r="F904" t="s">
        <v>77</v>
      </c>
      <c r="G904" t="s">
        <v>51</v>
      </c>
      <c r="H904" s="20" t="s">
        <v>52</v>
      </c>
      <c r="I904" t="s">
        <v>53</v>
      </c>
      <c r="J904" t="s">
        <v>54</v>
      </c>
      <c r="K904">
        <v>1</v>
      </c>
      <c r="L904" t="s">
        <v>55</v>
      </c>
      <c r="M904" t="s">
        <v>56</v>
      </c>
      <c r="N904" t="s">
        <v>57</v>
      </c>
      <c r="O904" s="21" t="s">
        <v>58</v>
      </c>
      <c r="P904" s="21" t="s">
        <v>59</v>
      </c>
      <c r="Q904" s="20" t="s">
        <v>108</v>
      </c>
      <c r="R904" s="21" t="s">
        <v>109</v>
      </c>
      <c r="S904" s="35">
        <v>1</v>
      </c>
      <c r="T904" s="22">
        <v>1</v>
      </c>
      <c r="U904" s="20" t="s">
        <v>110</v>
      </c>
      <c r="V904" s="20">
        <v>45964</v>
      </c>
      <c r="W904" s="21">
        <v>11</v>
      </c>
      <c r="X904" s="20">
        <v>45971</v>
      </c>
      <c r="Y904" s="20">
        <v>45973</v>
      </c>
      <c r="Z904" s="48">
        <v>11</v>
      </c>
      <c r="AA904">
        <v>2025</v>
      </c>
      <c r="AB904" s="45">
        <v>115052</v>
      </c>
      <c r="AC904" s="45">
        <v>115052</v>
      </c>
      <c r="AI904" s="10"/>
      <c r="AK904" s="10"/>
    </row>
    <row r="905" spans="1:37">
      <c r="A905" t="s">
        <v>45</v>
      </c>
      <c r="B905" t="s">
        <v>46</v>
      </c>
      <c r="C905" t="s">
        <v>47</v>
      </c>
      <c r="D905" t="s">
        <v>503</v>
      </c>
      <c r="E905" t="s">
        <v>49</v>
      </c>
      <c r="F905" t="s">
        <v>111</v>
      </c>
      <c r="G905" t="s">
        <v>51</v>
      </c>
      <c r="H905" s="20" t="s">
        <v>52</v>
      </c>
      <c r="I905" t="s">
        <v>53</v>
      </c>
      <c r="J905" t="s">
        <v>54</v>
      </c>
      <c r="K905">
        <v>1</v>
      </c>
      <c r="L905" t="s">
        <v>55</v>
      </c>
      <c r="M905" t="s">
        <v>56</v>
      </c>
      <c r="N905" t="s">
        <v>57</v>
      </c>
      <c r="O905" s="21" t="s">
        <v>58</v>
      </c>
      <c r="P905" s="21" t="s">
        <v>59</v>
      </c>
      <c r="Q905" s="20" t="s">
        <v>87</v>
      </c>
      <c r="R905" s="21" t="s">
        <v>389</v>
      </c>
      <c r="S905" s="35">
        <v>28</v>
      </c>
      <c r="T905" s="22">
        <v>28</v>
      </c>
      <c r="U905" s="20" t="s">
        <v>62</v>
      </c>
      <c r="V905" s="20">
        <v>45964</v>
      </c>
      <c r="W905" s="21">
        <v>11</v>
      </c>
      <c r="X905" s="20">
        <v>45971</v>
      </c>
      <c r="Y905" s="20">
        <v>45973</v>
      </c>
      <c r="Z905" s="48">
        <v>11</v>
      </c>
      <c r="AA905">
        <v>2025</v>
      </c>
      <c r="AB905" s="45">
        <v>2336947</v>
      </c>
      <c r="AC905" s="45">
        <v>2336947</v>
      </c>
      <c r="AI905" s="10"/>
      <c r="AK905" s="10"/>
    </row>
    <row r="906" spans="1:37">
      <c r="A906" t="s">
        <v>45</v>
      </c>
      <c r="B906" t="s">
        <v>46</v>
      </c>
      <c r="C906" t="s">
        <v>47</v>
      </c>
      <c r="D906" t="s">
        <v>503</v>
      </c>
      <c r="E906" t="s">
        <v>49</v>
      </c>
      <c r="F906" t="s">
        <v>86</v>
      </c>
      <c r="G906" t="s">
        <v>51</v>
      </c>
      <c r="H906" s="20" t="s">
        <v>52</v>
      </c>
      <c r="I906" t="s">
        <v>53</v>
      </c>
      <c r="J906" t="s">
        <v>54</v>
      </c>
      <c r="K906">
        <v>1</v>
      </c>
      <c r="L906" t="s">
        <v>55</v>
      </c>
      <c r="M906" t="s">
        <v>56</v>
      </c>
      <c r="N906" t="s">
        <v>57</v>
      </c>
      <c r="O906" s="21" t="s">
        <v>58</v>
      </c>
      <c r="P906" s="21" t="s">
        <v>59</v>
      </c>
      <c r="Q906" s="20" t="s">
        <v>90</v>
      </c>
      <c r="R906" s="21" t="s">
        <v>390</v>
      </c>
      <c r="S906" s="35">
        <v>21</v>
      </c>
      <c r="T906" s="22">
        <v>21</v>
      </c>
      <c r="U906" s="20" t="s">
        <v>62</v>
      </c>
      <c r="V906" s="20">
        <v>45964</v>
      </c>
      <c r="W906" s="21">
        <v>11</v>
      </c>
      <c r="X906" s="20">
        <v>45971</v>
      </c>
      <c r="Y906" s="20">
        <v>45973</v>
      </c>
      <c r="Z906" s="48">
        <v>11</v>
      </c>
      <c r="AA906">
        <v>2025</v>
      </c>
      <c r="AB906" s="45">
        <v>1386685</v>
      </c>
      <c r="AC906" s="45">
        <v>1386685</v>
      </c>
      <c r="AI906" s="10"/>
      <c r="AK906" s="10"/>
    </row>
    <row r="907" spans="1:37">
      <c r="A907" t="s">
        <v>45</v>
      </c>
      <c r="B907" t="s">
        <v>46</v>
      </c>
      <c r="C907" t="s">
        <v>47</v>
      </c>
      <c r="D907" t="s">
        <v>505</v>
      </c>
      <c r="E907" t="s">
        <v>96</v>
      </c>
      <c r="F907" t="s">
        <v>144</v>
      </c>
      <c r="G907" t="s">
        <v>51</v>
      </c>
      <c r="H907" s="20" t="s">
        <v>52</v>
      </c>
      <c r="I907" t="s">
        <v>53</v>
      </c>
      <c r="J907" t="s">
        <v>54</v>
      </c>
      <c r="K907">
        <v>1</v>
      </c>
      <c r="L907" t="s">
        <v>55</v>
      </c>
      <c r="M907" t="s">
        <v>97</v>
      </c>
      <c r="N907" t="s">
        <v>98</v>
      </c>
      <c r="O907" s="21" t="s">
        <v>99</v>
      </c>
      <c r="P907" s="21" t="s">
        <v>100</v>
      </c>
      <c r="Q907" s="20" t="s">
        <v>101</v>
      </c>
      <c r="R907" s="21" t="s">
        <v>102</v>
      </c>
      <c r="S907" s="35">
        <v>2</v>
      </c>
      <c r="T907" s="22">
        <v>0</v>
      </c>
      <c r="U907" s="20" t="s">
        <v>103</v>
      </c>
      <c r="V907" s="20">
        <v>45971</v>
      </c>
      <c r="W907" s="21">
        <v>11</v>
      </c>
      <c r="X907" s="20">
        <v>45978</v>
      </c>
      <c r="Z907" s="48">
        <v>11</v>
      </c>
      <c r="AA907">
        <v>2025</v>
      </c>
      <c r="AB907" s="45">
        <v>0</v>
      </c>
      <c r="AC907" s="45">
        <v>0</v>
      </c>
      <c r="AI907" s="10"/>
      <c r="AK907" s="10"/>
    </row>
    <row r="908" spans="1:37">
      <c r="A908" t="s">
        <v>45</v>
      </c>
      <c r="B908" t="s">
        <v>46</v>
      </c>
      <c r="C908" t="s">
        <v>47</v>
      </c>
      <c r="D908" t="s">
        <v>501</v>
      </c>
      <c r="E908" t="s">
        <v>49</v>
      </c>
      <c r="F908" t="s">
        <v>63</v>
      </c>
      <c r="G908" t="s">
        <v>51</v>
      </c>
      <c r="H908" s="20" t="s">
        <v>52</v>
      </c>
      <c r="I908" t="s">
        <v>53</v>
      </c>
      <c r="J908" t="s">
        <v>54</v>
      </c>
      <c r="K908">
        <v>1</v>
      </c>
      <c r="L908" t="s">
        <v>55</v>
      </c>
      <c r="M908" t="s">
        <v>56</v>
      </c>
      <c r="N908" t="s">
        <v>57</v>
      </c>
      <c r="O908" s="21" t="s">
        <v>58</v>
      </c>
      <c r="P908" s="21" t="s">
        <v>59</v>
      </c>
      <c r="Q908" s="20" t="s">
        <v>67</v>
      </c>
      <c r="R908" s="21" t="s">
        <v>387</v>
      </c>
      <c r="S908" s="35">
        <v>6</v>
      </c>
      <c r="T908" s="22">
        <v>6</v>
      </c>
      <c r="U908" s="20" t="s">
        <v>62</v>
      </c>
      <c r="V908" s="20">
        <v>45972</v>
      </c>
      <c r="W908" s="21">
        <v>11</v>
      </c>
      <c r="X908" s="20">
        <v>45979</v>
      </c>
      <c r="Y908" s="20">
        <v>45979</v>
      </c>
      <c r="Z908" s="48">
        <v>11</v>
      </c>
      <c r="AA908">
        <v>2025</v>
      </c>
      <c r="AB908" s="45">
        <v>498770</v>
      </c>
      <c r="AC908" s="45">
        <v>498770</v>
      </c>
      <c r="AI908" s="10"/>
      <c r="AK908" s="10"/>
    </row>
    <row r="909" spans="1:37">
      <c r="A909" t="s">
        <v>45</v>
      </c>
      <c r="B909" t="s">
        <v>46</v>
      </c>
      <c r="C909" t="s">
        <v>47</v>
      </c>
      <c r="D909" t="s">
        <v>507</v>
      </c>
      <c r="E909" t="s">
        <v>76</v>
      </c>
      <c r="F909" t="s">
        <v>77</v>
      </c>
      <c r="G909" t="s">
        <v>78</v>
      </c>
      <c r="H909" s="20" t="s">
        <v>52</v>
      </c>
      <c r="I909" t="s">
        <v>53</v>
      </c>
      <c r="J909" t="s">
        <v>117</v>
      </c>
      <c r="K909">
        <v>1</v>
      </c>
      <c r="L909" t="s">
        <v>81</v>
      </c>
      <c r="M909" t="s">
        <v>56</v>
      </c>
      <c r="N909" t="s">
        <v>57</v>
      </c>
      <c r="O909" s="21" t="s">
        <v>82</v>
      </c>
      <c r="P909" s="21" t="s">
        <v>59</v>
      </c>
      <c r="Q909" s="20" t="s">
        <v>179</v>
      </c>
      <c r="R909" s="21" t="s">
        <v>180</v>
      </c>
      <c r="S909" s="35">
        <v>3</v>
      </c>
      <c r="T909" s="22">
        <v>3</v>
      </c>
      <c r="U909" s="20" t="s">
        <v>85</v>
      </c>
      <c r="V909" s="20">
        <v>45968</v>
      </c>
      <c r="W909" s="21">
        <v>11</v>
      </c>
      <c r="X909" s="20">
        <v>46022</v>
      </c>
      <c r="Y909" s="20">
        <v>45996</v>
      </c>
      <c r="Z909" s="48">
        <v>12</v>
      </c>
      <c r="AA909">
        <v>2025</v>
      </c>
      <c r="AB909" s="45">
        <v>292980</v>
      </c>
      <c r="AC909" s="45">
        <v>292980</v>
      </c>
      <c r="AI909" s="10"/>
      <c r="AK909" s="10"/>
    </row>
    <row r="910" spans="1:37">
      <c r="A910" t="s">
        <v>45</v>
      </c>
      <c r="B910" t="s">
        <v>46</v>
      </c>
      <c r="C910" t="s">
        <v>47</v>
      </c>
      <c r="D910" t="s">
        <v>499</v>
      </c>
      <c r="E910" t="s">
        <v>96</v>
      </c>
      <c r="F910" t="s">
        <v>105</v>
      </c>
      <c r="G910" t="s">
        <v>51</v>
      </c>
      <c r="H910" s="20" t="s">
        <v>52</v>
      </c>
      <c r="I910" t="s">
        <v>53</v>
      </c>
      <c r="J910" t="s">
        <v>54</v>
      </c>
      <c r="K910">
        <v>1</v>
      </c>
      <c r="L910" t="s">
        <v>55</v>
      </c>
      <c r="M910" t="s">
        <v>97</v>
      </c>
      <c r="N910" t="s">
        <v>98</v>
      </c>
      <c r="O910" s="21" t="s">
        <v>99</v>
      </c>
      <c r="P910" s="21" t="s">
        <v>100</v>
      </c>
      <c r="Q910" s="20" t="s">
        <v>101</v>
      </c>
      <c r="R910" s="21" t="s">
        <v>102</v>
      </c>
      <c r="S910" s="35">
        <v>1</v>
      </c>
      <c r="T910" s="22">
        <v>0</v>
      </c>
      <c r="U910" s="20" t="s">
        <v>103</v>
      </c>
      <c r="V910" s="20">
        <v>45985</v>
      </c>
      <c r="W910" s="21">
        <v>11</v>
      </c>
      <c r="X910" s="20">
        <v>45992</v>
      </c>
      <c r="Z910" s="48">
        <v>12</v>
      </c>
      <c r="AA910">
        <v>2025</v>
      </c>
      <c r="AB910" s="45">
        <v>0</v>
      </c>
      <c r="AC910" s="45">
        <v>0</v>
      </c>
      <c r="AI910" s="10"/>
      <c r="AK910" s="10"/>
    </row>
    <row r="911" spans="1:37">
      <c r="A911" t="s">
        <v>45</v>
      </c>
      <c r="B911" t="s">
        <v>46</v>
      </c>
      <c r="C911" t="s">
        <v>47</v>
      </c>
      <c r="D911" t="s">
        <v>499</v>
      </c>
      <c r="E911" t="s">
        <v>96</v>
      </c>
      <c r="F911" t="s">
        <v>106</v>
      </c>
      <c r="G911" t="s">
        <v>51</v>
      </c>
      <c r="H911" s="20" t="s">
        <v>52</v>
      </c>
      <c r="I911" t="s">
        <v>53</v>
      </c>
      <c r="J911" t="s">
        <v>54</v>
      </c>
      <c r="K911">
        <v>1</v>
      </c>
      <c r="L911" t="s">
        <v>55</v>
      </c>
      <c r="M911" t="s">
        <v>97</v>
      </c>
      <c r="N911" t="s">
        <v>98</v>
      </c>
      <c r="O911" s="21" t="s">
        <v>99</v>
      </c>
      <c r="P911" s="21" t="s">
        <v>100</v>
      </c>
      <c r="Q911" s="20" t="s">
        <v>101</v>
      </c>
      <c r="R911" s="21" t="s">
        <v>102</v>
      </c>
      <c r="S911" s="35">
        <v>1</v>
      </c>
      <c r="T911" s="22">
        <v>0</v>
      </c>
      <c r="U911" s="20" t="s">
        <v>103</v>
      </c>
      <c r="V911" s="20">
        <v>45985</v>
      </c>
      <c r="W911" s="21">
        <v>11</v>
      </c>
      <c r="X911" s="20">
        <v>45992</v>
      </c>
      <c r="Z911" s="48">
        <v>12</v>
      </c>
      <c r="AA911">
        <v>2025</v>
      </c>
      <c r="AB911" s="45">
        <v>0</v>
      </c>
      <c r="AC911" s="45">
        <v>0</v>
      </c>
      <c r="AI911" s="10"/>
      <c r="AK911" s="10"/>
    </row>
    <row r="912" spans="1:37">
      <c r="A912" t="s">
        <v>45</v>
      </c>
      <c r="B912" t="s">
        <v>46</v>
      </c>
      <c r="C912" t="s">
        <v>47</v>
      </c>
      <c r="D912" t="s">
        <v>499</v>
      </c>
      <c r="E912" t="s">
        <v>96</v>
      </c>
      <c r="F912" t="s">
        <v>107</v>
      </c>
      <c r="G912" t="s">
        <v>51</v>
      </c>
      <c r="H912" s="20" t="s">
        <v>52</v>
      </c>
      <c r="I912" t="s">
        <v>53</v>
      </c>
      <c r="J912" t="s">
        <v>54</v>
      </c>
      <c r="K912">
        <v>1</v>
      </c>
      <c r="L912" t="s">
        <v>55</v>
      </c>
      <c r="M912" t="s">
        <v>97</v>
      </c>
      <c r="N912" t="s">
        <v>98</v>
      </c>
      <c r="O912" s="21" t="s">
        <v>99</v>
      </c>
      <c r="P912" s="21" t="s">
        <v>100</v>
      </c>
      <c r="Q912" s="20" t="s">
        <v>101</v>
      </c>
      <c r="R912" s="21" t="s">
        <v>102</v>
      </c>
      <c r="S912" s="35">
        <v>1</v>
      </c>
      <c r="T912" s="22">
        <v>0</v>
      </c>
      <c r="U912" s="20" t="s">
        <v>103</v>
      </c>
      <c r="V912" s="20">
        <v>45985</v>
      </c>
      <c r="W912" s="21">
        <v>11</v>
      </c>
      <c r="X912" s="20">
        <v>45992</v>
      </c>
      <c r="Z912" s="48">
        <v>12</v>
      </c>
      <c r="AA912">
        <v>2025</v>
      </c>
      <c r="AB912" s="45">
        <v>0</v>
      </c>
      <c r="AC912" s="45">
        <v>0</v>
      </c>
      <c r="AI912" s="10"/>
      <c r="AK912" s="10"/>
    </row>
    <row r="913" spans="1:37">
      <c r="A913" t="s">
        <v>45</v>
      </c>
      <c r="B913" t="s">
        <v>46</v>
      </c>
      <c r="C913" t="s">
        <v>47</v>
      </c>
      <c r="D913" t="s">
        <v>508</v>
      </c>
      <c r="E913" t="s">
        <v>49</v>
      </c>
      <c r="F913" t="s">
        <v>77</v>
      </c>
      <c r="G913" t="s">
        <v>51</v>
      </c>
      <c r="H913" s="20" t="s">
        <v>52</v>
      </c>
      <c r="I913" t="s">
        <v>53</v>
      </c>
      <c r="J913" t="s">
        <v>54</v>
      </c>
      <c r="K913">
        <v>1</v>
      </c>
      <c r="L913" t="s">
        <v>55</v>
      </c>
      <c r="M913" t="s">
        <v>56</v>
      </c>
      <c r="N913" t="s">
        <v>57</v>
      </c>
      <c r="O913" s="21" t="s">
        <v>58</v>
      </c>
      <c r="P913" s="21" t="s">
        <v>59</v>
      </c>
      <c r="Q913" s="20" t="s">
        <v>108</v>
      </c>
      <c r="R913" s="21" t="s">
        <v>109</v>
      </c>
      <c r="S913" s="35">
        <v>1</v>
      </c>
      <c r="T913" s="22">
        <v>1</v>
      </c>
      <c r="U913" s="20" t="s">
        <v>110</v>
      </c>
      <c r="V913" s="20">
        <v>45985</v>
      </c>
      <c r="W913" s="21">
        <v>11</v>
      </c>
      <c r="X913" s="20">
        <v>45992</v>
      </c>
      <c r="Y913" s="20">
        <v>45992</v>
      </c>
      <c r="Z913" s="48">
        <v>12</v>
      </c>
      <c r="AA913">
        <v>2025</v>
      </c>
      <c r="AB913" s="45">
        <v>115052</v>
      </c>
      <c r="AC913" s="45">
        <v>115052</v>
      </c>
      <c r="AI913" s="10"/>
      <c r="AK913" s="10"/>
    </row>
    <row r="914" spans="1:37">
      <c r="A914" t="s">
        <v>45</v>
      </c>
      <c r="B914" t="s">
        <v>46</v>
      </c>
      <c r="C914" t="s">
        <v>47</v>
      </c>
      <c r="D914" t="s">
        <v>508</v>
      </c>
      <c r="E914" t="s">
        <v>49</v>
      </c>
      <c r="F914" t="s">
        <v>111</v>
      </c>
      <c r="G914" t="s">
        <v>51</v>
      </c>
      <c r="H914" s="20" t="s">
        <v>52</v>
      </c>
      <c r="I914" t="s">
        <v>53</v>
      </c>
      <c r="J914" t="s">
        <v>54</v>
      </c>
      <c r="K914">
        <v>1</v>
      </c>
      <c r="L914" t="s">
        <v>55</v>
      </c>
      <c r="M914" t="s">
        <v>56</v>
      </c>
      <c r="N914" t="s">
        <v>57</v>
      </c>
      <c r="O914" s="21" t="s">
        <v>58</v>
      </c>
      <c r="P914" s="21" t="s">
        <v>59</v>
      </c>
      <c r="Q914" s="20" t="s">
        <v>87</v>
      </c>
      <c r="R914" s="21" t="s">
        <v>389</v>
      </c>
      <c r="S914" s="35">
        <v>29</v>
      </c>
      <c r="T914" s="22">
        <v>29</v>
      </c>
      <c r="U914" s="20" t="s">
        <v>62</v>
      </c>
      <c r="V914" s="20">
        <v>45985</v>
      </c>
      <c r="W914" s="21">
        <v>11</v>
      </c>
      <c r="X914" s="20">
        <v>45992</v>
      </c>
      <c r="Y914" s="20">
        <v>45992</v>
      </c>
      <c r="Z914" s="48">
        <v>12</v>
      </c>
      <c r="AA914">
        <v>2025</v>
      </c>
      <c r="AB914" s="45">
        <v>2420410</v>
      </c>
      <c r="AC914" s="45">
        <v>2420410</v>
      </c>
      <c r="AI914" s="10"/>
      <c r="AK914" s="10"/>
    </row>
    <row r="915" spans="1:37">
      <c r="A915" t="s">
        <v>45</v>
      </c>
      <c r="B915" t="s">
        <v>46</v>
      </c>
      <c r="C915" t="s">
        <v>47</v>
      </c>
      <c r="D915" t="s">
        <v>509</v>
      </c>
      <c r="E915" t="s">
        <v>76</v>
      </c>
      <c r="F915" t="s">
        <v>77</v>
      </c>
      <c r="G915" t="s">
        <v>78</v>
      </c>
      <c r="H915" s="20" t="s">
        <v>52</v>
      </c>
      <c r="I915" t="s">
        <v>53</v>
      </c>
      <c r="J915" t="s">
        <v>117</v>
      </c>
      <c r="K915">
        <v>1</v>
      </c>
      <c r="L915" t="s">
        <v>81</v>
      </c>
      <c r="M915" t="s">
        <v>56</v>
      </c>
      <c r="N915" t="s">
        <v>57</v>
      </c>
      <c r="O915" s="21" t="s">
        <v>82</v>
      </c>
      <c r="P915" s="21" t="s">
        <v>59</v>
      </c>
      <c r="Q915" s="20" t="s">
        <v>185</v>
      </c>
      <c r="R915" s="21" t="s">
        <v>186</v>
      </c>
      <c r="S915" s="35">
        <v>13</v>
      </c>
      <c r="T915" s="22">
        <v>13</v>
      </c>
      <c r="U915" s="20" t="s">
        <v>85</v>
      </c>
      <c r="V915" s="20">
        <v>45978</v>
      </c>
      <c r="W915" s="21">
        <v>11</v>
      </c>
      <c r="X915" s="20">
        <v>46053</v>
      </c>
      <c r="Y915" s="20">
        <v>46001</v>
      </c>
      <c r="Z915" s="48">
        <v>12</v>
      </c>
      <c r="AA915">
        <v>2025</v>
      </c>
      <c r="AB915" s="45">
        <v>852462</v>
      </c>
      <c r="AC915" s="45">
        <v>852462</v>
      </c>
      <c r="AI915" s="10"/>
      <c r="AK915" s="10"/>
    </row>
    <row r="916" spans="1:37">
      <c r="A916" t="s">
        <v>45</v>
      </c>
      <c r="B916" t="s">
        <v>46</v>
      </c>
      <c r="C916" t="s">
        <v>47</v>
      </c>
      <c r="D916" t="s">
        <v>499</v>
      </c>
      <c r="E916" t="s">
        <v>96</v>
      </c>
      <c r="F916" t="s">
        <v>104</v>
      </c>
      <c r="G916" t="s">
        <v>51</v>
      </c>
      <c r="H916" s="20" t="s">
        <v>52</v>
      </c>
      <c r="I916" t="s">
        <v>53</v>
      </c>
      <c r="J916" t="s">
        <v>54</v>
      </c>
      <c r="K916">
        <v>1</v>
      </c>
      <c r="L916" t="s">
        <v>55</v>
      </c>
      <c r="M916" t="s">
        <v>97</v>
      </c>
      <c r="N916" t="s">
        <v>98</v>
      </c>
      <c r="O916" s="21" t="s">
        <v>99</v>
      </c>
      <c r="P916" s="21" t="s">
        <v>100</v>
      </c>
      <c r="Q916" s="20" t="s">
        <v>101</v>
      </c>
      <c r="R916" s="21" t="s">
        <v>102</v>
      </c>
      <c r="S916" s="35">
        <v>1</v>
      </c>
      <c r="T916" s="22">
        <v>0</v>
      </c>
      <c r="U916" s="20" t="s">
        <v>103</v>
      </c>
      <c r="V916" s="20">
        <v>45985</v>
      </c>
      <c r="W916" s="21">
        <v>11</v>
      </c>
      <c r="X916" s="20">
        <v>45992</v>
      </c>
      <c r="Z916" s="48">
        <v>12</v>
      </c>
      <c r="AA916">
        <v>2025</v>
      </c>
      <c r="AB916" s="45">
        <v>0</v>
      </c>
      <c r="AC916" s="45">
        <v>0</v>
      </c>
      <c r="AI916" s="10"/>
      <c r="AK916" s="10"/>
    </row>
    <row r="917" spans="1:37">
      <c r="A917" t="s">
        <v>45</v>
      </c>
      <c r="B917" t="s">
        <v>46</v>
      </c>
      <c r="C917" t="s">
        <v>47</v>
      </c>
      <c r="D917" t="s">
        <v>508</v>
      </c>
      <c r="E917" t="s">
        <v>49</v>
      </c>
      <c r="F917" t="s">
        <v>69</v>
      </c>
      <c r="G917" t="s">
        <v>51</v>
      </c>
      <c r="H917" s="20" t="s">
        <v>52</v>
      </c>
      <c r="I917" t="s">
        <v>53</v>
      </c>
      <c r="J917" t="s">
        <v>54</v>
      </c>
      <c r="K917">
        <v>1</v>
      </c>
      <c r="L917" t="s">
        <v>55</v>
      </c>
      <c r="M917" t="s">
        <v>56</v>
      </c>
      <c r="N917" t="s">
        <v>57</v>
      </c>
      <c r="O917" s="21" t="s">
        <v>58</v>
      </c>
      <c r="P917" s="21" t="s">
        <v>59</v>
      </c>
      <c r="Q917" s="20" t="s">
        <v>73</v>
      </c>
      <c r="R917" s="21" t="s">
        <v>74</v>
      </c>
      <c r="S917" s="35">
        <v>6</v>
      </c>
      <c r="T917" s="22">
        <v>6</v>
      </c>
      <c r="U917" s="20" t="s">
        <v>62</v>
      </c>
      <c r="V917" s="20">
        <v>45985</v>
      </c>
      <c r="W917" s="21">
        <v>11</v>
      </c>
      <c r="X917" s="20">
        <v>45992</v>
      </c>
      <c r="Y917" s="20">
        <v>45992</v>
      </c>
      <c r="Z917" s="48">
        <v>12</v>
      </c>
      <c r="AA917">
        <v>2025</v>
      </c>
      <c r="AB917" s="45">
        <v>849450</v>
      </c>
      <c r="AC917" s="45">
        <v>849450</v>
      </c>
      <c r="AI917" s="10"/>
      <c r="AK917" s="10"/>
    </row>
    <row r="918" spans="1:37">
      <c r="A918" t="s">
        <v>45</v>
      </c>
      <c r="B918" t="s">
        <v>46</v>
      </c>
      <c r="C918" t="s">
        <v>47</v>
      </c>
      <c r="D918" t="s">
        <v>508</v>
      </c>
      <c r="E918" t="s">
        <v>49</v>
      </c>
      <c r="F918" t="s">
        <v>86</v>
      </c>
      <c r="G918" t="s">
        <v>51</v>
      </c>
      <c r="H918" s="20" t="s">
        <v>52</v>
      </c>
      <c r="I918" t="s">
        <v>53</v>
      </c>
      <c r="J918" t="s">
        <v>54</v>
      </c>
      <c r="K918">
        <v>1</v>
      </c>
      <c r="L918" t="s">
        <v>55</v>
      </c>
      <c r="M918" t="s">
        <v>56</v>
      </c>
      <c r="N918" t="s">
        <v>57</v>
      </c>
      <c r="O918" s="21" t="s">
        <v>58</v>
      </c>
      <c r="P918" s="21" t="s">
        <v>59</v>
      </c>
      <c r="Q918" s="20" t="s">
        <v>90</v>
      </c>
      <c r="R918" s="21" t="s">
        <v>390</v>
      </c>
      <c r="S918" s="35">
        <v>18</v>
      </c>
      <c r="T918" s="22">
        <v>18</v>
      </c>
      <c r="U918" s="20" t="s">
        <v>62</v>
      </c>
      <c r="V918" s="20">
        <v>45985</v>
      </c>
      <c r="W918" s="21">
        <v>11</v>
      </c>
      <c r="X918" s="20">
        <v>45992</v>
      </c>
      <c r="Y918" s="20">
        <v>45992</v>
      </c>
      <c r="Z918" s="48">
        <v>12</v>
      </c>
      <c r="AA918">
        <v>2025</v>
      </c>
      <c r="AB918" s="45">
        <v>1188588</v>
      </c>
      <c r="AC918" s="45">
        <v>1188588</v>
      </c>
      <c r="AI918" s="10"/>
      <c r="AK918" s="10"/>
    </row>
    <row r="919" spans="1:37">
      <c r="A919" t="s">
        <v>45</v>
      </c>
      <c r="B919" t="s">
        <v>46</v>
      </c>
      <c r="C919" t="s">
        <v>47</v>
      </c>
      <c r="D919" t="s">
        <v>508</v>
      </c>
      <c r="E919" t="s">
        <v>49</v>
      </c>
      <c r="F919" t="s">
        <v>89</v>
      </c>
      <c r="G919" t="s">
        <v>51</v>
      </c>
      <c r="H919" s="20" t="s">
        <v>52</v>
      </c>
      <c r="I919" t="s">
        <v>53</v>
      </c>
      <c r="J919" t="s">
        <v>54</v>
      </c>
      <c r="K919">
        <v>1</v>
      </c>
      <c r="L919" t="s">
        <v>55</v>
      </c>
      <c r="M919" t="s">
        <v>56</v>
      </c>
      <c r="N919" t="s">
        <v>57</v>
      </c>
      <c r="O919" s="21" t="s">
        <v>58</v>
      </c>
      <c r="P919" s="21" t="s">
        <v>59</v>
      </c>
      <c r="Q919" s="20" t="s">
        <v>93</v>
      </c>
      <c r="R919" s="21" t="s">
        <v>391</v>
      </c>
      <c r="S919" s="35">
        <v>6</v>
      </c>
      <c r="T919" s="22">
        <v>6</v>
      </c>
      <c r="U919" s="20" t="s">
        <v>62</v>
      </c>
      <c r="V919" s="20">
        <v>45985</v>
      </c>
      <c r="W919" s="21">
        <v>11</v>
      </c>
      <c r="X919" s="20">
        <v>45992</v>
      </c>
      <c r="Y919" s="20">
        <v>45992</v>
      </c>
      <c r="Z919" s="48">
        <v>12</v>
      </c>
      <c r="AA919">
        <v>2025</v>
      </c>
      <c r="AB919" s="45">
        <v>514368</v>
      </c>
      <c r="AC919" s="45">
        <v>514368</v>
      </c>
      <c r="AI919" s="10"/>
      <c r="AK919" s="10"/>
    </row>
    <row r="920" spans="1:37">
      <c r="A920" t="s">
        <v>45</v>
      </c>
      <c r="B920" t="s">
        <v>46</v>
      </c>
      <c r="C920" t="s">
        <v>47</v>
      </c>
      <c r="D920" t="s">
        <v>508</v>
      </c>
      <c r="E920" t="s">
        <v>49</v>
      </c>
      <c r="F920" t="s">
        <v>72</v>
      </c>
      <c r="G920" t="s">
        <v>51</v>
      </c>
      <c r="H920" s="20" t="s">
        <v>52</v>
      </c>
      <c r="I920" t="s">
        <v>53</v>
      </c>
      <c r="J920" t="s">
        <v>54</v>
      </c>
      <c r="K920">
        <v>1</v>
      </c>
      <c r="L920" t="s">
        <v>55</v>
      </c>
      <c r="M920" t="s">
        <v>56</v>
      </c>
      <c r="N920" t="s">
        <v>57</v>
      </c>
      <c r="O920" s="21" t="s">
        <v>58</v>
      </c>
      <c r="P920" s="21" t="s">
        <v>59</v>
      </c>
      <c r="Q920" s="20" t="s">
        <v>125</v>
      </c>
      <c r="R920" s="21" t="s">
        <v>126</v>
      </c>
      <c r="S920" s="35">
        <v>1</v>
      </c>
      <c r="T920" s="22">
        <v>1</v>
      </c>
      <c r="U920" s="20" t="s">
        <v>62</v>
      </c>
      <c r="V920" s="20">
        <v>45985</v>
      </c>
      <c r="W920" s="21">
        <v>11</v>
      </c>
      <c r="X920" s="20">
        <v>45992</v>
      </c>
      <c r="Y920" s="20">
        <v>45992</v>
      </c>
      <c r="Z920" s="48">
        <v>12</v>
      </c>
      <c r="AA920">
        <v>2025</v>
      </c>
      <c r="AB920" s="45">
        <v>111600</v>
      </c>
      <c r="AC920" s="45">
        <v>111600</v>
      </c>
      <c r="AI920" s="10"/>
      <c r="AK920" s="10"/>
    </row>
    <row r="921" spans="1:37">
      <c r="A921" t="s">
        <v>45</v>
      </c>
      <c r="B921" t="s">
        <v>46</v>
      </c>
      <c r="C921" t="s">
        <v>47</v>
      </c>
      <c r="D921" t="s">
        <v>508</v>
      </c>
      <c r="E921" t="s">
        <v>49</v>
      </c>
      <c r="F921" t="s">
        <v>92</v>
      </c>
      <c r="G921" t="s">
        <v>51</v>
      </c>
      <c r="H921" s="20" t="s">
        <v>52</v>
      </c>
      <c r="I921" t="s">
        <v>53</v>
      </c>
      <c r="J921" t="s">
        <v>54</v>
      </c>
      <c r="K921">
        <v>1</v>
      </c>
      <c r="L921" t="s">
        <v>55</v>
      </c>
      <c r="M921" t="s">
        <v>56</v>
      </c>
      <c r="N921" t="s">
        <v>57</v>
      </c>
      <c r="O921" s="21" t="s">
        <v>58</v>
      </c>
      <c r="P921" s="21" t="s">
        <v>59</v>
      </c>
      <c r="Q921" s="20" t="s">
        <v>60</v>
      </c>
      <c r="R921" s="21" t="s">
        <v>385</v>
      </c>
      <c r="S921" s="35">
        <v>21</v>
      </c>
      <c r="T921" s="22">
        <v>21</v>
      </c>
      <c r="U921" s="20" t="s">
        <v>62</v>
      </c>
      <c r="V921" s="20">
        <v>45985</v>
      </c>
      <c r="W921" s="21">
        <v>11</v>
      </c>
      <c r="X921" s="20">
        <v>45992</v>
      </c>
      <c r="Y921" s="20">
        <v>45992</v>
      </c>
      <c r="Z921" s="48">
        <v>12</v>
      </c>
      <c r="AA921">
        <v>2025</v>
      </c>
      <c r="AB921" s="45">
        <v>1241533</v>
      </c>
      <c r="AC921" s="45">
        <v>1241533</v>
      </c>
      <c r="AI921" s="10"/>
      <c r="AK921" s="10"/>
    </row>
    <row r="922" spans="1:37">
      <c r="A922" t="s">
        <v>45</v>
      </c>
      <c r="B922" t="s">
        <v>46</v>
      </c>
      <c r="C922" t="s">
        <v>47</v>
      </c>
      <c r="D922" t="s">
        <v>508</v>
      </c>
      <c r="E922" t="s">
        <v>49</v>
      </c>
      <c r="F922" t="s">
        <v>50</v>
      </c>
      <c r="G922" t="s">
        <v>51</v>
      </c>
      <c r="H922" s="20" t="s">
        <v>52</v>
      </c>
      <c r="I922" t="s">
        <v>53</v>
      </c>
      <c r="J922" t="s">
        <v>54</v>
      </c>
      <c r="K922">
        <v>1</v>
      </c>
      <c r="L922" t="s">
        <v>55</v>
      </c>
      <c r="M922" t="s">
        <v>56</v>
      </c>
      <c r="N922" t="s">
        <v>57</v>
      </c>
      <c r="O922" s="21" t="s">
        <v>58</v>
      </c>
      <c r="P922" s="21" t="s">
        <v>59</v>
      </c>
      <c r="Q922" s="20" t="s">
        <v>64</v>
      </c>
      <c r="R922" s="21" t="s">
        <v>386</v>
      </c>
      <c r="S922" s="35">
        <v>10</v>
      </c>
      <c r="T922" s="22">
        <v>10</v>
      </c>
      <c r="U922" s="20" t="s">
        <v>62</v>
      </c>
      <c r="V922" s="20">
        <v>45985</v>
      </c>
      <c r="W922" s="21">
        <v>11</v>
      </c>
      <c r="X922" s="20">
        <v>45992</v>
      </c>
      <c r="Y922" s="20">
        <v>45992</v>
      </c>
      <c r="Z922" s="48">
        <v>12</v>
      </c>
      <c r="AA922">
        <v>2025</v>
      </c>
      <c r="AB922" s="45">
        <v>612960</v>
      </c>
      <c r="AC922" s="45">
        <v>612960</v>
      </c>
      <c r="AI922" s="10"/>
      <c r="AK922" s="10"/>
    </row>
    <row r="923" spans="1:37">
      <c r="A923" t="s">
        <v>45</v>
      </c>
      <c r="B923" t="s">
        <v>46</v>
      </c>
      <c r="C923" t="s">
        <v>47</v>
      </c>
      <c r="D923" t="s">
        <v>508</v>
      </c>
      <c r="E923" t="s">
        <v>49</v>
      </c>
      <c r="F923" t="s">
        <v>63</v>
      </c>
      <c r="G923" t="s">
        <v>51</v>
      </c>
      <c r="H923" s="20" t="s">
        <v>52</v>
      </c>
      <c r="I923" t="s">
        <v>53</v>
      </c>
      <c r="J923" t="s">
        <v>54</v>
      </c>
      <c r="K923">
        <v>1</v>
      </c>
      <c r="L923" t="s">
        <v>55</v>
      </c>
      <c r="M923" t="s">
        <v>56</v>
      </c>
      <c r="N923" t="s">
        <v>57</v>
      </c>
      <c r="O923" s="21" t="s">
        <v>58</v>
      </c>
      <c r="P923" s="21" t="s">
        <v>59</v>
      </c>
      <c r="Q923" s="20" t="s">
        <v>67</v>
      </c>
      <c r="R923" s="21" t="s">
        <v>387</v>
      </c>
      <c r="S923" s="35">
        <v>7</v>
      </c>
      <c r="T923" s="22">
        <v>7</v>
      </c>
      <c r="U923" s="20" t="s">
        <v>62</v>
      </c>
      <c r="V923" s="20">
        <v>45985</v>
      </c>
      <c r="W923" s="21">
        <v>11</v>
      </c>
      <c r="X923" s="20">
        <v>45992</v>
      </c>
      <c r="Y923" s="20">
        <v>45992</v>
      </c>
      <c r="Z923" s="48">
        <v>12</v>
      </c>
      <c r="AA923">
        <v>2025</v>
      </c>
      <c r="AB923" s="45">
        <v>581898</v>
      </c>
      <c r="AC923" s="45">
        <v>581898</v>
      </c>
      <c r="AI923" s="10"/>
      <c r="AK923" s="10"/>
    </row>
    <row r="924" spans="1:37">
      <c r="A924" t="s">
        <v>45</v>
      </c>
      <c r="B924" t="s">
        <v>46</v>
      </c>
      <c r="C924" t="s">
        <v>47</v>
      </c>
      <c r="D924" t="s">
        <v>508</v>
      </c>
      <c r="E924" t="s">
        <v>49</v>
      </c>
      <c r="F924" t="s">
        <v>66</v>
      </c>
      <c r="G924" t="s">
        <v>51</v>
      </c>
      <c r="H924" s="20" t="s">
        <v>52</v>
      </c>
      <c r="I924" t="s">
        <v>53</v>
      </c>
      <c r="J924" t="s">
        <v>54</v>
      </c>
      <c r="K924">
        <v>1</v>
      </c>
      <c r="L924" t="s">
        <v>55</v>
      </c>
      <c r="M924" t="s">
        <v>56</v>
      </c>
      <c r="N924" t="s">
        <v>57</v>
      </c>
      <c r="O924" s="21" t="s">
        <v>58</v>
      </c>
      <c r="P924" s="21" t="s">
        <v>59</v>
      </c>
      <c r="Q924" s="20" t="s">
        <v>190</v>
      </c>
      <c r="R924" s="21" t="s">
        <v>191</v>
      </c>
      <c r="S924" s="35">
        <v>2</v>
      </c>
      <c r="T924" s="22">
        <v>2</v>
      </c>
      <c r="U924" s="20" t="s">
        <v>62</v>
      </c>
      <c r="V924" s="20">
        <v>45985</v>
      </c>
      <c r="W924" s="21">
        <v>11</v>
      </c>
      <c r="X924" s="20">
        <v>45992</v>
      </c>
      <c r="Y924" s="20">
        <v>45992</v>
      </c>
      <c r="Z924" s="48">
        <v>12</v>
      </c>
      <c r="AA924">
        <v>2025</v>
      </c>
      <c r="AB924" s="45">
        <v>345300</v>
      </c>
      <c r="AC924" s="45">
        <v>345300</v>
      </c>
      <c r="AI924" s="10"/>
      <c r="AK924" s="10"/>
    </row>
    <row r="925" spans="1:37">
      <c r="A925" t="s">
        <v>45</v>
      </c>
      <c r="B925" t="s">
        <v>46</v>
      </c>
      <c r="C925" t="s">
        <v>47</v>
      </c>
      <c r="D925" t="s">
        <v>510</v>
      </c>
      <c r="E925" t="s">
        <v>76</v>
      </c>
      <c r="F925" t="s">
        <v>77</v>
      </c>
      <c r="G925" t="s">
        <v>78</v>
      </c>
      <c r="H925" s="20" t="s">
        <v>52</v>
      </c>
      <c r="I925" t="s">
        <v>53</v>
      </c>
      <c r="J925" t="s">
        <v>117</v>
      </c>
      <c r="K925">
        <v>1</v>
      </c>
      <c r="L925" t="s">
        <v>81</v>
      </c>
      <c r="M925" t="s">
        <v>56</v>
      </c>
      <c r="N925" t="s">
        <v>57</v>
      </c>
      <c r="O925" s="21" t="s">
        <v>82</v>
      </c>
      <c r="P925" s="21" t="s">
        <v>59</v>
      </c>
      <c r="Q925" s="20" t="s">
        <v>118</v>
      </c>
      <c r="R925" s="21" t="s">
        <v>119</v>
      </c>
      <c r="S925" s="35">
        <v>850</v>
      </c>
      <c r="T925" s="22">
        <v>850</v>
      </c>
      <c r="U925" s="20" t="s">
        <v>85</v>
      </c>
      <c r="V925" s="20">
        <v>45994</v>
      </c>
      <c r="W925" s="21">
        <v>12</v>
      </c>
      <c r="X925" s="20">
        <v>46000</v>
      </c>
      <c r="Y925" s="20">
        <v>46008</v>
      </c>
      <c r="Z925" s="48">
        <v>12</v>
      </c>
      <c r="AA925">
        <v>2025</v>
      </c>
      <c r="AB925" s="45">
        <v>936700</v>
      </c>
      <c r="AC925" s="45">
        <v>936700</v>
      </c>
      <c r="AI925" s="10"/>
      <c r="AK925" s="10"/>
    </row>
    <row r="926" spans="1:37">
      <c r="A926" t="s">
        <v>45</v>
      </c>
      <c r="B926" t="s">
        <v>46</v>
      </c>
      <c r="C926" t="s">
        <v>47</v>
      </c>
      <c r="D926" t="s">
        <v>451</v>
      </c>
      <c r="E926" t="s">
        <v>76</v>
      </c>
      <c r="F926" t="s">
        <v>77</v>
      </c>
      <c r="G926" t="s">
        <v>78</v>
      </c>
      <c r="H926" s="20" t="s">
        <v>52</v>
      </c>
      <c r="I926" t="s">
        <v>53</v>
      </c>
      <c r="J926" t="s">
        <v>117</v>
      </c>
      <c r="K926">
        <v>1</v>
      </c>
      <c r="L926" t="s">
        <v>81</v>
      </c>
      <c r="M926" t="s">
        <v>56</v>
      </c>
      <c r="N926" t="s">
        <v>57</v>
      </c>
      <c r="O926" s="21" t="s">
        <v>82</v>
      </c>
      <c r="P926" s="21" t="s">
        <v>59</v>
      </c>
      <c r="Q926" s="20" t="s">
        <v>118</v>
      </c>
      <c r="R926" s="21" t="s">
        <v>119</v>
      </c>
      <c r="S926" s="35">
        <v>59</v>
      </c>
      <c r="T926" s="22">
        <v>54</v>
      </c>
      <c r="U926" s="20" t="s">
        <v>85</v>
      </c>
      <c r="V926" s="20">
        <v>45793</v>
      </c>
      <c r="W926" s="21">
        <v>5</v>
      </c>
      <c r="X926" s="20">
        <v>45883</v>
      </c>
      <c r="Y926" s="20">
        <v>46000</v>
      </c>
      <c r="Z926" s="48">
        <v>12</v>
      </c>
      <c r="AA926">
        <v>2025</v>
      </c>
      <c r="AB926" s="45">
        <v>5255720</v>
      </c>
      <c r="AC926" s="45">
        <v>4810320</v>
      </c>
      <c r="AI926" s="10"/>
      <c r="AK926" s="10"/>
    </row>
    <row r="927" spans="1:37">
      <c r="A927" t="s">
        <v>45</v>
      </c>
      <c r="B927" t="s">
        <v>46</v>
      </c>
      <c r="C927" t="s">
        <v>47</v>
      </c>
      <c r="D927" t="s">
        <v>511</v>
      </c>
      <c r="E927" t="s">
        <v>76</v>
      </c>
      <c r="F927" t="s">
        <v>77</v>
      </c>
      <c r="G927" t="s">
        <v>78</v>
      </c>
      <c r="H927" s="20" t="s">
        <v>52</v>
      </c>
      <c r="I927" t="s">
        <v>53</v>
      </c>
      <c r="J927" t="s">
        <v>117</v>
      </c>
      <c r="K927">
        <v>1</v>
      </c>
      <c r="L927" t="s">
        <v>81</v>
      </c>
      <c r="M927" t="s">
        <v>56</v>
      </c>
      <c r="N927" t="s">
        <v>57</v>
      </c>
      <c r="O927" s="21" t="s">
        <v>82</v>
      </c>
      <c r="P927" s="21" t="s">
        <v>59</v>
      </c>
      <c r="Q927" s="20" t="s">
        <v>151</v>
      </c>
      <c r="R927" s="21" t="s">
        <v>152</v>
      </c>
      <c r="S927" s="35">
        <v>5</v>
      </c>
      <c r="T927" s="22">
        <v>5</v>
      </c>
      <c r="U927" s="20" t="s">
        <v>85</v>
      </c>
      <c r="V927" s="20">
        <v>45988</v>
      </c>
      <c r="W927" s="21">
        <v>11</v>
      </c>
      <c r="X927" s="20">
        <v>46027</v>
      </c>
      <c r="Y927" s="20">
        <v>45995</v>
      </c>
      <c r="Z927" s="48">
        <v>12</v>
      </c>
      <c r="AA927">
        <v>2025</v>
      </c>
      <c r="AB927" s="45">
        <v>349200</v>
      </c>
      <c r="AC927" s="45">
        <v>349200</v>
      </c>
      <c r="AI927" s="10"/>
      <c r="AK927" s="10"/>
    </row>
    <row r="928" spans="1:37">
      <c r="A928" t="s">
        <v>45</v>
      </c>
      <c r="B928" t="s">
        <v>46</v>
      </c>
      <c r="C928" t="s">
        <v>47</v>
      </c>
      <c r="D928" t="s">
        <v>512</v>
      </c>
      <c r="E928" t="s">
        <v>76</v>
      </c>
      <c r="F928" t="s">
        <v>77</v>
      </c>
      <c r="G928" t="s">
        <v>78</v>
      </c>
      <c r="H928" s="20" t="s">
        <v>52</v>
      </c>
      <c r="I928" t="s">
        <v>53</v>
      </c>
      <c r="J928" t="s">
        <v>117</v>
      </c>
      <c r="K928">
        <v>1</v>
      </c>
      <c r="L928" t="s">
        <v>81</v>
      </c>
      <c r="M928" t="s">
        <v>56</v>
      </c>
      <c r="N928" t="s">
        <v>57</v>
      </c>
      <c r="O928" s="21" t="s">
        <v>82</v>
      </c>
      <c r="P928" s="21" t="s">
        <v>140</v>
      </c>
      <c r="Q928" s="20" t="s">
        <v>141</v>
      </c>
      <c r="R928" s="21" t="s">
        <v>142</v>
      </c>
      <c r="S928" s="35">
        <v>8</v>
      </c>
      <c r="T928" s="22">
        <v>8</v>
      </c>
      <c r="U928" s="20" t="s">
        <v>85</v>
      </c>
      <c r="V928" s="20">
        <v>46001</v>
      </c>
      <c r="W928" s="21">
        <v>12</v>
      </c>
      <c r="X928" s="20">
        <v>46002</v>
      </c>
      <c r="Y928" s="20">
        <v>46007</v>
      </c>
      <c r="Z928" s="48">
        <v>12</v>
      </c>
      <c r="AA928">
        <v>2025</v>
      </c>
      <c r="AB928" s="45">
        <v>119200</v>
      </c>
      <c r="AC928" s="45">
        <v>119200</v>
      </c>
      <c r="AI928" s="10"/>
      <c r="AK928" s="10"/>
    </row>
    <row r="929" spans="1:37">
      <c r="A929" t="s">
        <v>45</v>
      </c>
      <c r="B929" t="s">
        <v>46</v>
      </c>
      <c r="C929" t="s">
        <v>47</v>
      </c>
      <c r="D929" t="s">
        <v>513</v>
      </c>
      <c r="E929" t="s">
        <v>96</v>
      </c>
      <c r="F929" t="s">
        <v>77</v>
      </c>
      <c r="G929" t="s">
        <v>51</v>
      </c>
      <c r="H929" s="20" t="s">
        <v>52</v>
      </c>
      <c r="I929" t="s">
        <v>53</v>
      </c>
      <c r="J929" t="s">
        <v>54</v>
      </c>
      <c r="K929">
        <v>1</v>
      </c>
      <c r="L929" t="s">
        <v>55</v>
      </c>
      <c r="M929" t="s">
        <v>97</v>
      </c>
      <c r="N929" t="s">
        <v>98</v>
      </c>
      <c r="O929" s="21" t="s">
        <v>99</v>
      </c>
      <c r="P929" s="21" t="s">
        <v>100</v>
      </c>
      <c r="Q929" s="20" t="s">
        <v>101</v>
      </c>
      <c r="R929" s="21" t="s">
        <v>102</v>
      </c>
      <c r="S929" s="35">
        <v>6</v>
      </c>
      <c r="T929" s="22">
        <v>5</v>
      </c>
      <c r="U929" s="20" t="s">
        <v>103</v>
      </c>
      <c r="V929" s="20">
        <v>45992</v>
      </c>
      <c r="W929" s="21">
        <v>12</v>
      </c>
      <c r="X929" s="20">
        <v>46000</v>
      </c>
      <c r="Y929" s="20">
        <v>45995</v>
      </c>
      <c r="Z929" s="48">
        <v>12</v>
      </c>
      <c r="AA929">
        <v>2025</v>
      </c>
      <c r="AB929" s="45">
        <v>1944000</v>
      </c>
      <c r="AC929" s="45">
        <v>1620000</v>
      </c>
      <c r="AI929" s="10"/>
      <c r="AK929" s="10"/>
    </row>
    <row r="930" spans="1:37">
      <c r="A930" t="s">
        <v>45</v>
      </c>
      <c r="B930" t="s">
        <v>46</v>
      </c>
      <c r="C930" t="s">
        <v>47</v>
      </c>
      <c r="D930" t="s">
        <v>513</v>
      </c>
      <c r="E930" t="s">
        <v>96</v>
      </c>
      <c r="F930" t="s">
        <v>104</v>
      </c>
      <c r="G930" t="s">
        <v>51</v>
      </c>
      <c r="H930" s="20" t="s">
        <v>52</v>
      </c>
      <c r="I930" t="s">
        <v>53</v>
      </c>
      <c r="J930" t="s">
        <v>54</v>
      </c>
      <c r="K930">
        <v>1</v>
      </c>
      <c r="L930" t="s">
        <v>55</v>
      </c>
      <c r="M930" t="s">
        <v>97</v>
      </c>
      <c r="N930" t="s">
        <v>98</v>
      </c>
      <c r="O930" s="21" t="s">
        <v>99</v>
      </c>
      <c r="P930" s="21" t="s">
        <v>100</v>
      </c>
      <c r="Q930" s="20" t="s">
        <v>101</v>
      </c>
      <c r="R930" s="21" t="s">
        <v>102</v>
      </c>
      <c r="S930" s="35">
        <v>1</v>
      </c>
      <c r="T930" s="22">
        <v>0</v>
      </c>
      <c r="U930" s="20" t="s">
        <v>103</v>
      </c>
      <c r="V930" s="20">
        <v>45992</v>
      </c>
      <c r="W930" s="21">
        <v>12</v>
      </c>
      <c r="X930" s="20">
        <v>46000</v>
      </c>
      <c r="Z930" s="48">
        <v>12</v>
      </c>
      <c r="AA930">
        <v>2025</v>
      </c>
      <c r="AB930" s="45">
        <v>0</v>
      </c>
      <c r="AC930" s="45">
        <v>0</v>
      </c>
      <c r="AI930" s="10"/>
      <c r="AK930" s="10"/>
    </row>
    <row r="931" spans="1:37">
      <c r="A931" t="s">
        <v>45</v>
      </c>
      <c r="B931" t="s">
        <v>46</v>
      </c>
      <c r="C931" t="s">
        <v>47</v>
      </c>
      <c r="D931" t="s">
        <v>513</v>
      </c>
      <c r="E931" t="s">
        <v>96</v>
      </c>
      <c r="F931" t="s">
        <v>105</v>
      </c>
      <c r="G931" t="s">
        <v>51</v>
      </c>
      <c r="H931" s="20" t="s">
        <v>52</v>
      </c>
      <c r="I931" t="s">
        <v>53</v>
      </c>
      <c r="J931" t="s">
        <v>54</v>
      </c>
      <c r="K931">
        <v>1</v>
      </c>
      <c r="L931" t="s">
        <v>55</v>
      </c>
      <c r="M931" t="s">
        <v>97</v>
      </c>
      <c r="N931" t="s">
        <v>98</v>
      </c>
      <c r="O931" s="21" t="s">
        <v>99</v>
      </c>
      <c r="P931" s="21" t="s">
        <v>100</v>
      </c>
      <c r="Q931" s="20" t="s">
        <v>101</v>
      </c>
      <c r="R931" s="21" t="s">
        <v>102</v>
      </c>
      <c r="S931" s="35">
        <v>1</v>
      </c>
      <c r="T931" s="22">
        <v>0</v>
      </c>
      <c r="U931" s="20" t="s">
        <v>103</v>
      </c>
      <c r="V931" s="20">
        <v>45992</v>
      </c>
      <c r="W931" s="21">
        <v>12</v>
      </c>
      <c r="X931" s="20">
        <v>46000</v>
      </c>
      <c r="Z931" s="48">
        <v>12</v>
      </c>
      <c r="AA931">
        <v>2025</v>
      </c>
      <c r="AB931" s="45">
        <v>0</v>
      </c>
      <c r="AC931" s="45">
        <v>0</v>
      </c>
      <c r="AI931" s="10"/>
      <c r="AK931" s="10"/>
    </row>
    <row r="932" spans="1:37">
      <c r="A932" t="s">
        <v>45</v>
      </c>
      <c r="B932" t="s">
        <v>46</v>
      </c>
      <c r="C932" t="s">
        <v>47</v>
      </c>
      <c r="D932" t="s">
        <v>513</v>
      </c>
      <c r="E932" t="s">
        <v>96</v>
      </c>
      <c r="F932" t="s">
        <v>106</v>
      </c>
      <c r="G932" t="s">
        <v>51</v>
      </c>
      <c r="H932" s="20" t="s">
        <v>52</v>
      </c>
      <c r="I932" t="s">
        <v>53</v>
      </c>
      <c r="J932" t="s">
        <v>54</v>
      </c>
      <c r="K932">
        <v>1</v>
      </c>
      <c r="L932" t="s">
        <v>55</v>
      </c>
      <c r="M932" t="s">
        <v>97</v>
      </c>
      <c r="N932" t="s">
        <v>98</v>
      </c>
      <c r="O932" s="21" t="s">
        <v>99</v>
      </c>
      <c r="P932" s="21" t="s">
        <v>100</v>
      </c>
      <c r="Q932" s="20" t="s">
        <v>101</v>
      </c>
      <c r="R932" s="21" t="s">
        <v>102</v>
      </c>
      <c r="S932" s="35">
        <v>1</v>
      </c>
      <c r="T932" s="22">
        <v>0</v>
      </c>
      <c r="U932" s="20" t="s">
        <v>103</v>
      </c>
      <c r="V932" s="20">
        <v>45992</v>
      </c>
      <c r="W932" s="21">
        <v>12</v>
      </c>
      <c r="X932" s="20">
        <v>46000</v>
      </c>
      <c r="Z932" s="48">
        <v>12</v>
      </c>
      <c r="AA932">
        <v>2025</v>
      </c>
      <c r="AB932" s="45">
        <v>0</v>
      </c>
      <c r="AC932" s="45">
        <v>0</v>
      </c>
      <c r="AI932" s="10"/>
      <c r="AK932" s="10"/>
    </row>
    <row r="933" spans="1:37">
      <c r="A933" t="s">
        <v>45</v>
      </c>
      <c r="B933" t="s">
        <v>46</v>
      </c>
      <c r="C933" t="s">
        <v>47</v>
      </c>
      <c r="D933" t="s">
        <v>513</v>
      </c>
      <c r="E933" t="s">
        <v>96</v>
      </c>
      <c r="F933" t="s">
        <v>146</v>
      </c>
      <c r="G933" t="s">
        <v>51</v>
      </c>
      <c r="H933" s="20" t="s">
        <v>52</v>
      </c>
      <c r="I933" t="s">
        <v>53</v>
      </c>
      <c r="J933" t="s">
        <v>54</v>
      </c>
      <c r="K933">
        <v>1</v>
      </c>
      <c r="L933" t="s">
        <v>55</v>
      </c>
      <c r="M933" t="s">
        <v>97</v>
      </c>
      <c r="N933" t="s">
        <v>98</v>
      </c>
      <c r="O933" s="21" t="s">
        <v>99</v>
      </c>
      <c r="P933" s="21" t="s">
        <v>100</v>
      </c>
      <c r="Q933" s="20" t="s">
        <v>101</v>
      </c>
      <c r="R933" s="21" t="s">
        <v>102</v>
      </c>
      <c r="S933" s="35">
        <v>1</v>
      </c>
      <c r="T933" s="22">
        <v>0</v>
      </c>
      <c r="U933" s="20" t="s">
        <v>103</v>
      </c>
      <c r="V933" s="20">
        <v>45992</v>
      </c>
      <c r="W933" s="21">
        <v>12</v>
      </c>
      <c r="X933" s="20">
        <v>46000</v>
      </c>
      <c r="Z933" s="48">
        <v>12</v>
      </c>
      <c r="AA933">
        <v>2025</v>
      </c>
      <c r="AB933" s="45">
        <v>0</v>
      </c>
      <c r="AC933" s="45">
        <v>0</v>
      </c>
      <c r="AI933" s="10"/>
      <c r="AK933" s="10"/>
    </row>
    <row r="934" spans="1:37">
      <c r="A934" t="s">
        <v>45</v>
      </c>
      <c r="B934" t="s">
        <v>46</v>
      </c>
      <c r="C934" t="s">
        <v>47</v>
      </c>
      <c r="D934" t="s">
        <v>513</v>
      </c>
      <c r="E934" t="s">
        <v>96</v>
      </c>
      <c r="F934" t="s">
        <v>107</v>
      </c>
      <c r="G934" t="s">
        <v>51</v>
      </c>
      <c r="H934" s="20" t="s">
        <v>52</v>
      </c>
      <c r="I934" t="s">
        <v>53</v>
      </c>
      <c r="J934" t="s">
        <v>54</v>
      </c>
      <c r="K934">
        <v>1</v>
      </c>
      <c r="L934" t="s">
        <v>55</v>
      </c>
      <c r="M934" t="s">
        <v>97</v>
      </c>
      <c r="N934" t="s">
        <v>98</v>
      </c>
      <c r="O934" s="21" t="s">
        <v>99</v>
      </c>
      <c r="P934" s="21" t="s">
        <v>100</v>
      </c>
      <c r="Q934" s="20" t="s">
        <v>101</v>
      </c>
      <c r="R934" s="21" t="s">
        <v>102</v>
      </c>
      <c r="S934" s="35">
        <v>1</v>
      </c>
      <c r="T934" s="22">
        <v>0</v>
      </c>
      <c r="U934" s="20" t="s">
        <v>103</v>
      </c>
      <c r="V934" s="20">
        <v>45992</v>
      </c>
      <c r="W934" s="21">
        <v>12</v>
      </c>
      <c r="X934" s="20">
        <v>46000</v>
      </c>
      <c r="Z934" s="48">
        <v>12</v>
      </c>
      <c r="AA934">
        <v>2025</v>
      </c>
      <c r="AB934" s="45">
        <v>0</v>
      </c>
      <c r="AC934" s="45">
        <v>0</v>
      </c>
      <c r="AI934" s="10"/>
      <c r="AK934" s="10"/>
    </row>
    <row r="935" spans="1:37">
      <c r="A935" t="s">
        <v>45</v>
      </c>
      <c r="B935" t="s">
        <v>46</v>
      </c>
      <c r="C935" t="s">
        <v>47</v>
      </c>
      <c r="D935" t="s">
        <v>513</v>
      </c>
      <c r="E935" t="s">
        <v>96</v>
      </c>
      <c r="F935" t="s">
        <v>144</v>
      </c>
      <c r="G935" t="s">
        <v>51</v>
      </c>
      <c r="H935" s="20" t="s">
        <v>52</v>
      </c>
      <c r="I935" t="s">
        <v>53</v>
      </c>
      <c r="J935" t="s">
        <v>54</v>
      </c>
      <c r="K935">
        <v>1</v>
      </c>
      <c r="L935" t="s">
        <v>55</v>
      </c>
      <c r="M935" t="s">
        <v>97</v>
      </c>
      <c r="N935" t="s">
        <v>98</v>
      </c>
      <c r="O935" s="21" t="s">
        <v>99</v>
      </c>
      <c r="P935" s="21" t="s">
        <v>100</v>
      </c>
      <c r="Q935" s="20" t="s">
        <v>101</v>
      </c>
      <c r="R935" s="21" t="s">
        <v>102</v>
      </c>
      <c r="S935" s="35">
        <v>1</v>
      </c>
      <c r="T935" s="22">
        <v>0</v>
      </c>
      <c r="U935" s="20" t="s">
        <v>103</v>
      </c>
      <c r="V935" s="20">
        <v>45992</v>
      </c>
      <c r="W935" s="21">
        <v>12</v>
      </c>
      <c r="X935" s="20">
        <v>46000</v>
      </c>
      <c r="Z935" s="48">
        <v>12</v>
      </c>
      <c r="AA935">
        <v>2025</v>
      </c>
      <c r="AB935" s="45">
        <v>0</v>
      </c>
      <c r="AC935" s="45">
        <v>0</v>
      </c>
      <c r="AI935" s="10"/>
      <c r="AK935" s="10"/>
    </row>
    <row r="936" spans="1:37">
      <c r="A936" t="s">
        <v>45</v>
      </c>
      <c r="B936" t="s">
        <v>46</v>
      </c>
      <c r="C936" t="s">
        <v>47</v>
      </c>
      <c r="D936" t="s">
        <v>514</v>
      </c>
      <c r="E936" t="s">
        <v>49</v>
      </c>
      <c r="F936" t="s">
        <v>77</v>
      </c>
      <c r="G936" t="s">
        <v>51</v>
      </c>
      <c r="H936" s="20" t="s">
        <v>52</v>
      </c>
      <c r="I936" t="s">
        <v>53</v>
      </c>
      <c r="J936" t="s">
        <v>54</v>
      </c>
      <c r="K936">
        <v>1</v>
      </c>
      <c r="L936" t="s">
        <v>55</v>
      </c>
      <c r="M936" t="s">
        <v>56</v>
      </c>
      <c r="N936" t="s">
        <v>57</v>
      </c>
      <c r="O936" s="21" t="s">
        <v>58</v>
      </c>
      <c r="P936" s="21" t="s">
        <v>59</v>
      </c>
      <c r="Q936" s="20" t="s">
        <v>108</v>
      </c>
      <c r="R936" s="21" t="s">
        <v>109</v>
      </c>
      <c r="S936" s="35">
        <v>4</v>
      </c>
      <c r="T936" s="22">
        <v>4</v>
      </c>
      <c r="U936" s="20" t="s">
        <v>110</v>
      </c>
      <c r="V936" s="20">
        <v>45993</v>
      </c>
      <c r="W936" s="21">
        <v>12</v>
      </c>
      <c r="X936" s="20">
        <v>46001</v>
      </c>
      <c r="Y936" s="20">
        <v>45995</v>
      </c>
      <c r="Z936" s="48">
        <v>12</v>
      </c>
      <c r="AA936">
        <v>2025</v>
      </c>
      <c r="AB936" s="45">
        <v>460208</v>
      </c>
      <c r="AC936" s="45">
        <v>460208</v>
      </c>
      <c r="AI936" s="10"/>
      <c r="AK936" s="10"/>
    </row>
    <row r="937" spans="1:37">
      <c r="A937" t="s">
        <v>45</v>
      </c>
      <c r="B937" t="s">
        <v>46</v>
      </c>
      <c r="C937" t="s">
        <v>47</v>
      </c>
      <c r="D937" t="s">
        <v>514</v>
      </c>
      <c r="E937" t="s">
        <v>49</v>
      </c>
      <c r="F937" t="s">
        <v>111</v>
      </c>
      <c r="G937" t="s">
        <v>51</v>
      </c>
      <c r="H937" s="20" t="s">
        <v>52</v>
      </c>
      <c r="I937" t="s">
        <v>53</v>
      </c>
      <c r="J937" t="s">
        <v>54</v>
      </c>
      <c r="K937">
        <v>1</v>
      </c>
      <c r="L937" t="s">
        <v>55</v>
      </c>
      <c r="M937" t="s">
        <v>56</v>
      </c>
      <c r="N937" t="s">
        <v>57</v>
      </c>
      <c r="O937" s="21" t="s">
        <v>58</v>
      </c>
      <c r="P937" s="21" t="s">
        <v>59</v>
      </c>
      <c r="Q937" s="20" t="s">
        <v>87</v>
      </c>
      <c r="R937" s="21" t="s">
        <v>389</v>
      </c>
      <c r="S937" s="35">
        <v>15</v>
      </c>
      <c r="T937" s="22">
        <v>15</v>
      </c>
      <c r="U937" s="20" t="s">
        <v>62</v>
      </c>
      <c r="V937" s="20">
        <v>45993</v>
      </c>
      <c r="W937" s="21">
        <v>12</v>
      </c>
      <c r="X937" s="20">
        <v>46001</v>
      </c>
      <c r="Y937" s="20">
        <v>45995</v>
      </c>
      <c r="Z937" s="48">
        <v>12</v>
      </c>
      <c r="AA937">
        <v>2025</v>
      </c>
      <c r="AB937" s="45">
        <v>1251936</v>
      </c>
      <c r="AC937" s="45">
        <v>1251936</v>
      </c>
      <c r="AI937" s="10"/>
      <c r="AK937" s="10"/>
    </row>
    <row r="938" spans="1:37">
      <c r="A938" t="s">
        <v>45</v>
      </c>
      <c r="B938" t="s">
        <v>46</v>
      </c>
      <c r="C938" t="s">
        <v>47</v>
      </c>
      <c r="D938" t="s">
        <v>514</v>
      </c>
      <c r="E938" t="s">
        <v>49</v>
      </c>
      <c r="F938" t="s">
        <v>86</v>
      </c>
      <c r="G938" t="s">
        <v>51</v>
      </c>
      <c r="H938" s="20" t="s">
        <v>52</v>
      </c>
      <c r="I938" t="s">
        <v>53</v>
      </c>
      <c r="J938" t="s">
        <v>54</v>
      </c>
      <c r="K938">
        <v>1</v>
      </c>
      <c r="L938" t="s">
        <v>55</v>
      </c>
      <c r="M938" t="s">
        <v>56</v>
      </c>
      <c r="N938" t="s">
        <v>57</v>
      </c>
      <c r="O938" s="21" t="s">
        <v>58</v>
      </c>
      <c r="P938" s="21" t="s">
        <v>59</v>
      </c>
      <c r="Q938" s="20" t="s">
        <v>90</v>
      </c>
      <c r="R938" s="21" t="s">
        <v>390</v>
      </c>
      <c r="S938" s="35">
        <v>10</v>
      </c>
      <c r="T938" s="22">
        <v>10</v>
      </c>
      <c r="U938" s="20" t="s">
        <v>62</v>
      </c>
      <c r="V938" s="20">
        <v>45993</v>
      </c>
      <c r="W938" s="21">
        <v>12</v>
      </c>
      <c r="X938" s="20">
        <v>46001</v>
      </c>
      <c r="Y938" s="20">
        <v>45995</v>
      </c>
      <c r="Z938" s="48">
        <v>12</v>
      </c>
      <c r="AA938">
        <v>2025</v>
      </c>
      <c r="AB938" s="45">
        <v>660326</v>
      </c>
      <c r="AC938" s="45">
        <v>660326</v>
      </c>
      <c r="AI938" s="10"/>
      <c r="AK938" s="10"/>
    </row>
    <row r="939" spans="1:37">
      <c r="A939" t="s">
        <v>45</v>
      </c>
      <c r="B939" t="s">
        <v>46</v>
      </c>
      <c r="C939" t="s">
        <v>47</v>
      </c>
      <c r="D939" t="s">
        <v>514</v>
      </c>
      <c r="E939" t="s">
        <v>49</v>
      </c>
      <c r="F939" t="s">
        <v>89</v>
      </c>
      <c r="G939" t="s">
        <v>51</v>
      </c>
      <c r="H939" s="20" t="s">
        <v>52</v>
      </c>
      <c r="I939" t="s">
        <v>53</v>
      </c>
      <c r="J939" t="s">
        <v>54</v>
      </c>
      <c r="K939">
        <v>1</v>
      </c>
      <c r="L939" t="s">
        <v>55</v>
      </c>
      <c r="M939" t="s">
        <v>56</v>
      </c>
      <c r="N939" t="s">
        <v>57</v>
      </c>
      <c r="O939" s="21" t="s">
        <v>58</v>
      </c>
      <c r="P939" s="21" t="s">
        <v>59</v>
      </c>
      <c r="Q939" s="20" t="s">
        <v>93</v>
      </c>
      <c r="R939" s="21" t="s">
        <v>391</v>
      </c>
      <c r="S939" s="35">
        <v>9</v>
      </c>
      <c r="T939" s="22">
        <v>9</v>
      </c>
      <c r="U939" s="20" t="s">
        <v>62</v>
      </c>
      <c r="V939" s="20">
        <v>45993</v>
      </c>
      <c r="W939" s="21">
        <v>12</v>
      </c>
      <c r="X939" s="20">
        <v>46001</v>
      </c>
      <c r="Y939" s="20">
        <v>45995</v>
      </c>
      <c r="Z939" s="48">
        <v>12</v>
      </c>
      <c r="AA939">
        <v>2025</v>
      </c>
      <c r="AB939" s="45">
        <v>771552</v>
      </c>
      <c r="AC939" s="45">
        <v>771552</v>
      </c>
      <c r="AI939" s="10"/>
      <c r="AK939" s="10"/>
    </row>
    <row r="940" spans="1:37">
      <c r="A940" t="s">
        <v>45</v>
      </c>
      <c r="B940" t="s">
        <v>46</v>
      </c>
      <c r="C940" t="s">
        <v>47</v>
      </c>
      <c r="D940" t="s">
        <v>514</v>
      </c>
      <c r="E940" t="s">
        <v>49</v>
      </c>
      <c r="F940" t="s">
        <v>92</v>
      </c>
      <c r="G940" t="s">
        <v>51</v>
      </c>
      <c r="H940" s="20" t="s">
        <v>52</v>
      </c>
      <c r="I940" t="s">
        <v>53</v>
      </c>
      <c r="J940" t="s">
        <v>54</v>
      </c>
      <c r="K940">
        <v>1</v>
      </c>
      <c r="L940" t="s">
        <v>55</v>
      </c>
      <c r="M940" t="s">
        <v>56</v>
      </c>
      <c r="N940" t="s">
        <v>57</v>
      </c>
      <c r="O940" s="21" t="s">
        <v>58</v>
      </c>
      <c r="P940" s="21" t="s">
        <v>59</v>
      </c>
      <c r="Q940" s="20" t="s">
        <v>60</v>
      </c>
      <c r="R940" s="21" t="s">
        <v>385</v>
      </c>
      <c r="S940" s="35">
        <v>17</v>
      </c>
      <c r="T940" s="22">
        <v>17</v>
      </c>
      <c r="U940" s="20" t="s">
        <v>62</v>
      </c>
      <c r="V940" s="20">
        <v>45993</v>
      </c>
      <c r="W940" s="21">
        <v>12</v>
      </c>
      <c r="X940" s="20">
        <v>46001</v>
      </c>
      <c r="Y940" s="20">
        <v>45995</v>
      </c>
      <c r="Z940" s="48">
        <v>12</v>
      </c>
      <c r="AA940">
        <v>2025</v>
      </c>
      <c r="AB940" s="45">
        <v>1005051</v>
      </c>
      <c r="AC940" s="45">
        <v>1005051</v>
      </c>
      <c r="AI940" s="10"/>
      <c r="AK940" s="10"/>
    </row>
    <row r="941" spans="1:37">
      <c r="A941" t="s">
        <v>45</v>
      </c>
      <c r="B941" t="s">
        <v>46</v>
      </c>
      <c r="C941" t="s">
        <v>47</v>
      </c>
      <c r="D941" t="s">
        <v>514</v>
      </c>
      <c r="E941" t="s">
        <v>49</v>
      </c>
      <c r="F941" t="s">
        <v>50</v>
      </c>
      <c r="G941" t="s">
        <v>51</v>
      </c>
      <c r="H941" s="20" t="s">
        <v>52</v>
      </c>
      <c r="I941" t="s">
        <v>53</v>
      </c>
      <c r="J941" t="s">
        <v>54</v>
      </c>
      <c r="K941">
        <v>1</v>
      </c>
      <c r="L941" t="s">
        <v>55</v>
      </c>
      <c r="M941" t="s">
        <v>56</v>
      </c>
      <c r="N941" t="s">
        <v>57</v>
      </c>
      <c r="O941" s="21" t="s">
        <v>58</v>
      </c>
      <c r="P941" s="21" t="s">
        <v>59</v>
      </c>
      <c r="Q941" s="20" t="s">
        <v>64</v>
      </c>
      <c r="R941" s="21" t="s">
        <v>386</v>
      </c>
      <c r="S941" s="35">
        <v>10</v>
      </c>
      <c r="T941" s="22">
        <v>10</v>
      </c>
      <c r="U941" s="20" t="s">
        <v>62</v>
      </c>
      <c r="V941" s="20">
        <v>45993</v>
      </c>
      <c r="W941" s="21">
        <v>12</v>
      </c>
      <c r="X941" s="20">
        <v>46001</v>
      </c>
      <c r="Y941" s="20">
        <v>45995</v>
      </c>
      <c r="Z941" s="48">
        <v>12</v>
      </c>
      <c r="AA941">
        <v>2025</v>
      </c>
      <c r="AB941" s="45">
        <v>612960</v>
      </c>
      <c r="AC941" s="45">
        <v>612960</v>
      </c>
      <c r="AI941" s="10"/>
      <c r="AK941" s="10"/>
    </row>
    <row r="942" spans="1:37">
      <c r="A942" t="s">
        <v>45</v>
      </c>
      <c r="B942" t="s">
        <v>46</v>
      </c>
      <c r="C942" t="s">
        <v>47</v>
      </c>
      <c r="D942" t="s">
        <v>514</v>
      </c>
      <c r="E942" t="s">
        <v>49</v>
      </c>
      <c r="F942" t="s">
        <v>63</v>
      </c>
      <c r="G942" t="s">
        <v>51</v>
      </c>
      <c r="H942" s="20" t="s">
        <v>52</v>
      </c>
      <c r="I942" t="s">
        <v>53</v>
      </c>
      <c r="J942" t="s">
        <v>54</v>
      </c>
      <c r="K942">
        <v>1</v>
      </c>
      <c r="L942" t="s">
        <v>55</v>
      </c>
      <c r="M942" t="s">
        <v>56</v>
      </c>
      <c r="N942" t="s">
        <v>57</v>
      </c>
      <c r="O942" s="21" t="s">
        <v>58</v>
      </c>
      <c r="P942" s="21" t="s">
        <v>59</v>
      </c>
      <c r="Q942" s="20" t="s">
        <v>67</v>
      </c>
      <c r="R942" s="21" t="s">
        <v>387</v>
      </c>
      <c r="S942" s="35">
        <v>1</v>
      </c>
      <c r="T942" s="22">
        <v>1</v>
      </c>
      <c r="U942" s="20" t="s">
        <v>62</v>
      </c>
      <c r="V942" s="20">
        <v>45993</v>
      </c>
      <c r="W942" s="21">
        <v>12</v>
      </c>
      <c r="X942" s="20">
        <v>46001</v>
      </c>
      <c r="Y942" s="20">
        <v>45995</v>
      </c>
      <c r="Z942" s="48">
        <v>12</v>
      </c>
      <c r="AA942">
        <v>2025</v>
      </c>
      <c r="AB942" s="45">
        <v>83128</v>
      </c>
      <c r="AC942" s="45">
        <v>83128</v>
      </c>
      <c r="AI942" s="10"/>
      <c r="AK942" s="10"/>
    </row>
    <row r="943" spans="1:37">
      <c r="A943" t="s">
        <v>45</v>
      </c>
      <c r="B943" t="s">
        <v>46</v>
      </c>
      <c r="C943" t="s">
        <v>47</v>
      </c>
      <c r="D943" t="s">
        <v>514</v>
      </c>
      <c r="E943" t="s">
        <v>49</v>
      </c>
      <c r="F943" t="s">
        <v>66</v>
      </c>
      <c r="G943" t="s">
        <v>51</v>
      </c>
      <c r="H943" s="20" t="s">
        <v>52</v>
      </c>
      <c r="I943" t="s">
        <v>53</v>
      </c>
      <c r="J943" t="s">
        <v>54</v>
      </c>
      <c r="K943">
        <v>1</v>
      </c>
      <c r="L943" t="s">
        <v>55</v>
      </c>
      <c r="M943" t="s">
        <v>56</v>
      </c>
      <c r="N943" t="s">
        <v>57</v>
      </c>
      <c r="O943" s="21" t="s">
        <v>58</v>
      </c>
      <c r="P943" s="21" t="s">
        <v>59</v>
      </c>
      <c r="Q943" s="20" t="s">
        <v>190</v>
      </c>
      <c r="R943" s="21" t="s">
        <v>191</v>
      </c>
      <c r="S943" s="35">
        <v>1</v>
      </c>
      <c r="T943" s="22">
        <v>1</v>
      </c>
      <c r="U943" s="20" t="s">
        <v>62</v>
      </c>
      <c r="V943" s="20">
        <v>45993</v>
      </c>
      <c r="W943" s="21">
        <v>12</v>
      </c>
      <c r="X943" s="20">
        <v>46001</v>
      </c>
      <c r="Y943" s="20">
        <v>45995</v>
      </c>
      <c r="Z943" s="48">
        <v>12</v>
      </c>
      <c r="AA943">
        <v>2025</v>
      </c>
      <c r="AB943" s="45">
        <v>172650</v>
      </c>
      <c r="AC943" s="45">
        <v>172650</v>
      </c>
      <c r="AI943" s="10"/>
      <c r="AK943" s="10"/>
    </row>
    <row r="944" spans="1:37">
      <c r="A944" t="s">
        <v>45</v>
      </c>
      <c r="B944" t="s">
        <v>46</v>
      </c>
      <c r="C944" t="s">
        <v>47</v>
      </c>
      <c r="D944" t="s">
        <v>514</v>
      </c>
      <c r="E944" t="s">
        <v>49</v>
      </c>
      <c r="F944" t="s">
        <v>69</v>
      </c>
      <c r="G944" t="s">
        <v>51</v>
      </c>
      <c r="H944" s="20" t="s">
        <v>52</v>
      </c>
      <c r="I944" t="s">
        <v>53</v>
      </c>
      <c r="J944" t="s">
        <v>54</v>
      </c>
      <c r="K944">
        <v>1</v>
      </c>
      <c r="L944" t="s">
        <v>55</v>
      </c>
      <c r="M944" t="s">
        <v>56</v>
      </c>
      <c r="N944" t="s">
        <v>57</v>
      </c>
      <c r="O944" s="21" t="s">
        <v>58</v>
      </c>
      <c r="P944" s="21" t="s">
        <v>59</v>
      </c>
      <c r="Q944" s="20" t="s">
        <v>73</v>
      </c>
      <c r="R944" s="21" t="s">
        <v>74</v>
      </c>
      <c r="S944" s="35">
        <v>7</v>
      </c>
      <c r="T944" s="22">
        <v>7</v>
      </c>
      <c r="U944" s="20" t="s">
        <v>62</v>
      </c>
      <c r="V944" s="20">
        <v>45993</v>
      </c>
      <c r="W944" s="21">
        <v>12</v>
      </c>
      <c r="X944" s="20">
        <v>46001</v>
      </c>
      <c r="Y944" s="20">
        <v>45995</v>
      </c>
      <c r="Z944" s="48">
        <v>12</v>
      </c>
      <c r="AA944">
        <v>2025</v>
      </c>
      <c r="AB944" s="45">
        <v>991025</v>
      </c>
      <c r="AC944" s="45">
        <v>991025</v>
      </c>
      <c r="AI944" s="10"/>
      <c r="AK944" s="10"/>
    </row>
    <row r="945" spans="1:37">
      <c r="A945" t="s">
        <v>45</v>
      </c>
      <c r="B945" t="s">
        <v>46</v>
      </c>
      <c r="C945" t="s">
        <v>47</v>
      </c>
      <c r="D945" t="s">
        <v>515</v>
      </c>
      <c r="E945" t="s">
        <v>49</v>
      </c>
      <c r="F945" t="s">
        <v>50</v>
      </c>
      <c r="G945" t="s">
        <v>51</v>
      </c>
      <c r="H945" s="20" t="s">
        <v>52</v>
      </c>
      <c r="I945" t="s">
        <v>53</v>
      </c>
      <c r="J945" t="s">
        <v>54</v>
      </c>
      <c r="K945">
        <v>1</v>
      </c>
      <c r="L945" t="s">
        <v>55</v>
      </c>
      <c r="M945" t="s">
        <v>56</v>
      </c>
      <c r="N945" t="s">
        <v>57</v>
      </c>
      <c r="O945" s="21" t="s">
        <v>58</v>
      </c>
      <c r="P945" s="21" t="s">
        <v>59</v>
      </c>
      <c r="Q945" s="20" t="s">
        <v>64</v>
      </c>
      <c r="R945" s="21" t="s">
        <v>386</v>
      </c>
      <c r="S945" s="35">
        <v>16</v>
      </c>
      <c r="T945" s="22">
        <v>16</v>
      </c>
      <c r="U945" s="20" t="s">
        <v>62</v>
      </c>
      <c r="V945" s="20">
        <v>46000</v>
      </c>
      <c r="W945" s="21">
        <v>12</v>
      </c>
      <c r="X945" s="20">
        <v>46007</v>
      </c>
      <c r="Y945" s="20">
        <v>46002</v>
      </c>
      <c r="Z945" s="48">
        <v>12</v>
      </c>
      <c r="AA945">
        <v>2025</v>
      </c>
      <c r="AB945" s="45">
        <v>980736</v>
      </c>
      <c r="AC945" s="45">
        <v>980736</v>
      </c>
      <c r="AI945" s="10"/>
      <c r="AK945" s="10"/>
    </row>
    <row r="946" spans="1:37">
      <c r="A946" t="s">
        <v>45</v>
      </c>
      <c r="B946" t="s">
        <v>46</v>
      </c>
      <c r="C946" t="s">
        <v>47</v>
      </c>
      <c r="D946" t="s">
        <v>516</v>
      </c>
      <c r="E946" t="s">
        <v>96</v>
      </c>
      <c r="F946" t="s">
        <v>146</v>
      </c>
      <c r="G946" t="s">
        <v>51</v>
      </c>
      <c r="H946" s="20" t="s">
        <v>52</v>
      </c>
      <c r="I946" t="s">
        <v>53</v>
      </c>
      <c r="J946" t="s">
        <v>54</v>
      </c>
      <c r="K946">
        <v>1</v>
      </c>
      <c r="L946" t="s">
        <v>55</v>
      </c>
      <c r="M946" t="s">
        <v>97</v>
      </c>
      <c r="N946" t="s">
        <v>98</v>
      </c>
      <c r="O946" s="21" t="s">
        <v>99</v>
      </c>
      <c r="P946" s="21" t="s">
        <v>100</v>
      </c>
      <c r="Q946" s="20" t="s">
        <v>101</v>
      </c>
      <c r="R946" s="21" t="s">
        <v>102</v>
      </c>
      <c r="S946" s="35">
        <v>1</v>
      </c>
      <c r="T946" s="22">
        <v>0</v>
      </c>
      <c r="U946" s="20" t="s">
        <v>103</v>
      </c>
      <c r="V946" s="20">
        <v>46000</v>
      </c>
      <c r="W946" s="21">
        <v>12</v>
      </c>
      <c r="X946" s="20">
        <v>46007</v>
      </c>
      <c r="Z946" s="48">
        <v>12</v>
      </c>
      <c r="AA946">
        <v>2025</v>
      </c>
      <c r="AB946" s="45">
        <v>0</v>
      </c>
      <c r="AC946" s="45">
        <v>0</v>
      </c>
      <c r="AI946" s="10"/>
      <c r="AK946" s="10"/>
    </row>
    <row r="947" spans="1:37">
      <c r="A947" t="s">
        <v>45</v>
      </c>
      <c r="B947" t="s">
        <v>46</v>
      </c>
      <c r="C947" t="s">
        <v>47</v>
      </c>
      <c r="D947" t="s">
        <v>516</v>
      </c>
      <c r="E947" t="s">
        <v>96</v>
      </c>
      <c r="F947" t="s">
        <v>147</v>
      </c>
      <c r="G947" t="s">
        <v>51</v>
      </c>
      <c r="H947" s="20" t="s">
        <v>52</v>
      </c>
      <c r="I947" t="s">
        <v>53</v>
      </c>
      <c r="J947" t="s">
        <v>54</v>
      </c>
      <c r="K947">
        <v>1</v>
      </c>
      <c r="L947" t="s">
        <v>55</v>
      </c>
      <c r="M947" t="s">
        <v>97</v>
      </c>
      <c r="N947" t="s">
        <v>98</v>
      </c>
      <c r="O947" s="21" t="s">
        <v>99</v>
      </c>
      <c r="P947" s="21" t="s">
        <v>100</v>
      </c>
      <c r="Q947" s="20" t="s">
        <v>101</v>
      </c>
      <c r="R947" s="21" t="s">
        <v>102</v>
      </c>
      <c r="S947" s="35">
        <v>1</v>
      </c>
      <c r="T947" s="22">
        <v>0</v>
      </c>
      <c r="U947" s="20" t="s">
        <v>103</v>
      </c>
      <c r="V947" s="20">
        <v>46000</v>
      </c>
      <c r="W947" s="21">
        <v>12</v>
      </c>
      <c r="X947" s="20">
        <v>46007</v>
      </c>
      <c r="Z947" s="48">
        <v>12</v>
      </c>
      <c r="AA947">
        <v>2025</v>
      </c>
      <c r="AB947" s="45">
        <v>0</v>
      </c>
      <c r="AC947" s="45">
        <v>0</v>
      </c>
      <c r="AI947" s="10"/>
      <c r="AK947" s="10"/>
    </row>
    <row r="948" spans="1:37">
      <c r="A948" t="s">
        <v>45</v>
      </c>
      <c r="B948" t="s">
        <v>46</v>
      </c>
      <c r="C948" t="s">
        <v>47</v>
      </c>
      <c r="D948" t="s">
        <v>515</v>
      </c>
      <c r="E948" t="s">
        <v>49</v>
      </c>
      <c r="F948" t="s">
        <v>77</v>
      </c>
      <c r="G948" t="s">
        <v>51</v>
      </c>
      <c r="H948" s="20" t="s">
        <v>52</v>
      </c>
      <c r="I948" t="s">
        <v>53</v>
      </c>
      <c r="J948" t="s">
        <v>54</v>
      </c>
      <c r="K948">
        <v>1</v>
      </c>
      <c r="L948" t="s">
        <v>55</v>
      </c>
      <c r="M948" t="s">
        <v>56</v>
      </c>
      <c r="N948" t="s">
        <v>57</v>
      </c>
      <c r="O948" s="21" t="s">
        <v>58</v>
      </c>
      <c r="P948" s="21" t="s">
        <v>59</v>
      </c>
      <c r="Q948" s="20" t="s">
        <v>108</v>
      </c>
      <c r="R948" s="21" t="s">
        <v>109</v>
      </c>
      <c r="S948" s="35">
        <v>2</v>
      </c>
      <c r="T948" s="22">
        <v>2</v>
      </c>
      <c r="U948" s="20" t="s">
        <v>110</v>
      </c>
      <c r="V948" s="20">
        <v>46000</v>
      </c>
      <c r="W948" s="21">
        <v>12</v>
      </c>
      <c r="X948" s="20">
        <v>46007</v>
      </c>
      <c r="Y948" s="20">
        <v>46002</v>
      </c>
      <c r="Z948" s="48">
        <v>12</v>
      </c>
      <c r="AA948">
        <v>2025</v>
      </c>
      <c r="AB948" s="45">
        <v>230104</v>
      </c>
      <c r="AC948" s="45">
        <v>230104</v>
      </c>
      <c r="AI948" s="10"/>
      <c r="AK948" s="10"/>
    </row>
    <row r="949" spans="1:37">
      <c r="A949" t="s">
        <v>45</v>
      </c>
      <c r="B949" t="s">
        <v>46</v>
      </c>
      <c r="C949" t="s">
        <v>47</v>
      </c>
      <c r="D949" t="s">
        <v>515</v>
      </c>
      <c r="E949" t="s">
        <v>49</v>
      </c>
      <c r="F949" t="s">
        <v>111</v>
      </c>
      <c r="G949" t="s">
        <v>51</v>
      </c>
      <c r="H949" s="20" t="s">
        <v>52</v>
      </c>
      <c r="I949" t="s">
        <v>53</v>
      </c>
      <c r="J949" t="s">
        <v>54</v>
      </c>
      <c r="K949">
        <v>1</v>
      </c>
      <c r="L949" t="s">
        <v>55</v>
      </c>
      <c r="M949" t="s">
        <v>56</v>
      </c>
      <c r="N949" t="s">
        <v>57</v>
      </c>
      <c r="O949" s="21" t="s">
        <v>58</v>
      </c>
      <c r="P949" s="21" t="s">
        <v>59</v>
      </c>
      <c r="Q949" s="20" t="s">
        <v>87</v>
      </c>
      <c r="R949" s="21" t="s">
        <v>389</v>
      </c>
      <c r="S949" s="35">
        <v>31</v>
      </c>
      <c r="T949" s="22">
        <v>31</v>
      </c>
      <c r="U949" s="20" t="s">
        <v>62</v>
      </c>
      <c r="V949" s="20">
        <v>46000</v>
      </c>
      <c r="W949" s="21">
        <v>12</v>
      </c>
      <c r="X949" s="20">
        <v>46007</v>
      </c>
      <c r="Y949" s="20">
        <v>46002</v>
      </c>
      <c r="Z949" s="48">
        <v>12</v>
      </c>
      <c r="AA949">
        <v>2025</v>
      </c>
      <c r="AB949" s="45">
        <v>2587334</v>
      </c>
      <c r="AC949" s="45">
        <v>2587334</v>
      </c>
      <c r="AI949" s="10"/>
      <c r="AK949" s="10"/>
    </row>
    <row r="950" spans="1:37">
      <c r="A950" t="s">
        <v>45</v>
      </c>
      <c r="B950" t="s">
        <v>46</v>
      </c>
      <c r="C950" t="s">
        <v>47</v>
      </c>
      <c r="D950" t="s">
        <v>515</v>
      </c>
      <c r="E950" t="s">
        <v>49</v>
      </c>
      <c r="F950" t="s">
        <v>86</v>
      </c>
      <c r="G950" t="s">
        <v>51</v>
      </c>
      <c r="H950" s="20" t="s">
        <v>52</v>
      </c>
      <c r="I950" t="s">
        <v>53</v>
      </c>
      <c r="J950" t="s">
        <v>54</v>
      </c>
      <c r="K950">
        <v>1</v>
      </c>
      <c r="L950" t="s">
        <v>55</v>
      </c>
      <c r="M950" t="s">
        <v>56</v>
      </c>
      <c r="N950" t="s">
        <v>57</v>
      </c>
      <c r="O950" s="21" t="s">
        <v>58</v>
      </c>
      <c r="P950" s="21" t="s">
        <v>59</v>
      </c>
      <c r="Q950" s="20" t="s">
        <v>90</v>
      </c>
      <c r="R950" s="21" t="s">
        <v>390</v>
      </c>
      <c r="S950" s="35">
        <v>30</v>
      </c>
      <c r="T950" s="22">
        <v>30</v>
      </c>
      <c r="U950" s="20" t="s">
        <v>62</v>
      </c>
      <c r="V950" s="20">
        <v>46000</v>
      </c>
      <c r="W950" s="21">
        <v>12</v>
      </c>
      <c r="X950" s="20">
        <v>46007</v>
      </c>
      <c r="Y950" s="20">
        <v>46002</v>
      </c>
      <c r="Z950" s="48">
        <v>12</v>
      </c>
      <c r="AA950">
        <v>2025</v>
      </c>
      <c r="AB950" s="45">
        <v>1980979</v>
      </c>
      <c r="AC950" s="45">
        <v>1980979</v>
      </c>
      <c r="AI950" s="10"/>
      <c r="AK950" s="10"/>
    </row>
    <row r="951" spans="1:37">
      <c r="A951" t="s">
        <v>45</v>
      </c>
      <c r="B951" t="s">
        <v>46</v>
      </c>
      <c r="C951" t="s">
        <v>47</v>
      </c>
      <c r="D951" t="s">
        <v>516</v>
      </c>
      <c r="E951" t="s">
        <v>96</v>
      </c>
      <c r="F951" t="s">
        <v>77</v>
      </c>
      <c r="G951" t="s">
        <v>51</v>
      </c>
      <c r="H951" s="20" t="s">
        <v>52</v>
      </c>
      <c r="I951" t="s">
        <v>53</v>
      </c>
      <c r="J951" t="s">
        <v>54</v>
      </c>
      <c r="K951">
        <v>1</v>
      </c>
      <c r="L951" t="s">
        <v>55</v>
      </c>
      <c r="M951" t="s">
        <v>97</v>
      </c>
      <c r="N951" t="s">
        <v>98</v>
      </c>
      <c r="O951" s="21" t="s">
        <v>99</v>
      </c>
      <c r="P951" s="21" t="s">
        <v>100</v>
      </c>
      <c r="Q951" s="20" t="s">
        <v>101</v>
      </c>
      <c r="R951" s="21" t="s">
        <v>102</v>
      </c>
      <c r="S951" s="35">
        <v>7</v>
      </c>
      <c r="T951" s="22">
        <v>6</v>
      </c>
      <c r="U951" s="20" t="s">
        <v>103</v>
      </c>
      <c r="V951" s="20">
        <v>46000</v>
      </c>
      <c r="W951" s="21">
        <v>12</v>
      </c>
      <c r="X951" s="20">
        <v>46007</v>
      </c>
      <c r="Y951" s="20">
        <v>46002</v>
      </c>
      <c r="Z951" s="48">
        <v>12</v>
      </c>
      <c r="AA951">
        <v>2025</v>
      </c>
      <c r="AB951" s="45">
        <v>2268000</v>
      </c>
      <c r="AC951" s="45">
        <v>1944000</v>
      </c>
      <c r="AI951" s="10"/>
      <c r="AK951" s="10"/>
    </row>
    <row r="952" spans="1:37">
      <c r="A952" t="s">
        <v>45</v>
      </c>
      <c r="B952" t="s">
        <v>46</v>
      </c>
      <c r="C952" t="s">
        <v>47</v>
      </c>
      <c r="D952" t="s">
        <v>516</v>
      </c>
      <c r="E952" t="s">
        <v>96</v>
      </c>
      <c r="F952" t="s">
        <v>104</v>
      </c>
      <c r="G952" t="s">
        <v>51</v>
      </c>
      <c r="H952" s="20" t="s">
        <v>52</v>
      </c>
      <c r="I952" t="s">
        <v>53</v>
      </c>
      <c r="J952" t="s">
        <v>54</v>
      </c>
      <c r="K952">
        <v>1</v>
      </c>
      <c r="L952" t="s">
        <v>55</v>
      </c>
      <c r="M952" t="s">
        <v>97</v>
      </c>
      <c r="N952" t="s">
        <v>98</v>
      </c>
      <c r="O952" s="21" t="s">
        <v>99</v>
      </c>
      <c r="P952" s="21" t="s">
        <v>100</v>
      </c>
      <c r="Q952" s="20" t="s">
        <v>101</v>
      </c>
      <c r="R952" s="21" t="s">
        <v>102</v>
      </c>
      <c r="S952" s="35">
        <v>1</v>
      </c>
      <c r="T952" s="22">
        <v>0</v>
      </c>
      <c r="U952" s="20" t="s">
        <v>103</v>
      </c>
      <c r="V952" s="20">
        <v>46000</v>
      </c>
      <c r="W952" s="21">
        <v>12</v>
      </c>
      <c r="X952" s="20">
        <v>46007</v>
      </c>
      <c r="Z952" s="48">
        <v>12</v>
      </c>
      <c r="AA952">
        <v>2025</v>
      </c>
      <c r="AB952" s="45">
        <v>0</v>
      </c>
      <c r="AC952" s="45">
        <v>0</v>
      </c>
      <c r="AI952" s="10"/>
      <c r="AK952" s="10"/>
    </row>
    <row r="953" spans="1:37">
      <c r="A953" t="s">
        <v>45</v>
      </c>
      <c r="B953" t="s">
        <v>46</v>
      </c>
      <c r="C953" t="s">
        <v>47</v>
      </c>
      <c r="D953" t="s">
        <v>516</v>
      </c>
      <c r="E953" t="s">
        <v>96</v>
      </c>
      <c r="F953" t="s">
        <v>105</v>
      </c>
      <c r="G953" t="s">
        <v>51</v>
      </c>
      <c r="H953" s="20" t="s">
        <v>52</v>
      </c>
      <c r="I953" t="s">
        <v>53</v>
      </c>
      <c r="J953" t="s">
        <v>54</v>
      </c>
      <c r="K953">
        <v>1</v>
      </c>
      <c r="L953" t="s">
        <v>55</v>
      </c>
      <c r="M953" t="s">
        <v>97</v>
      </c>
      <c r="N953" t="s">
        <v>98</v>
      </c>
      <c r="O953" s="21" t="s">
        <v>99</v>
      </c>
      <c r="P953" s="21" t="s">
        <v>100</v>
      </c>
      <c r="Q953" s="20" t="s">
        <v>101</v>
      </c>
      <c r="R953" s="21" t="s">
        <v>102</v>
      </c>
      <c r="S953" s="35">
        <v>1</v>
      </c>
      <c r="T953" s="22">
        <v>0</v>
      </c>
      <c r="U953" s="20" t="s">
        <v>103</v>
      </c>
      <c r="V953" s="20">
        <v>46000</v>
      </c>
      <c r="W953" s="21">
        <v>12</v>
      </c>
      <c r="X953" s="20">
        <v>46007</v>
      </c>
      <c r="Z953" s="48">
        <v>12</v>
      </c>
      <c r="AA953">
        <v>2025</v>
      </c>
      <c r="AB953" s="45">
        <v>0</v>
      </c>
      <c r="AC953" s="45">
        <v>0</v>
      </c>
      <c r="AI953" s="10"/>
      <c r="AK953" s="10"/>
    </row>
    <row r="954" spans="1:37">
      <c r="A954" t="s">
        <v>45</v>
      </c>
      <c r="B954" t="s">
        <v>46</v>
      </c>
      <c r="C954" t="s">
        <v>47</v>
      </c>
      <c r="D954" t="s">
        <v>516</v>
      </c>
      <c r="E954" t="s">
        <v>96</v>
      </c>
      <c r="F954" t="s">
        <v>106</v>
      </c>
      <c r="G954" t="s">
        <v>51</v>
      </c>
      <c r="H954" s="20" t="s">
        <v>52</v>
      </c>
      <c r="I954" t="s">
        <v>53</v>
      </c>
      <c r="J954" t="s">
        <v>54</v>
      </c>
      <c r="K954">
        <v>1</v>
      </c>
      <c r="L954" t="s">
        <v>55</v>
      </c>
      <c r="M954" t="s">
        <v>97</v>
      </c>
      <c r="N954" t="s">
        <v>98</v>
      </c>
      <c r="O954" s="21" t="s">
        <v>99</v>
      </c>
      <c r="P954" s="21" t="s">
        <v>100</v>
      </c>
      <c r="Q954" s="20" t="s">
        <v>101</v>
      </c>
      <c r="R954" s="21" t="s">
        <v>102</v>
      </c>
      <c r="S954" s="35">
        <v>1</v>
      </c>
      <c r="T954" s="22">
        <v>0</v>
      </c>
      <c r="U954" s="20" t="s">
        <v>103</v>
      </c>
      <c r="V954" s="20">
        <v>46000</v>
      </c>
      <c r="W954" s="21">
        <v>12</v>
      </c>
      <c r="X954" s="20">
        <v>46007</v>
      </c>
      <c r="Z954" s="48">
        <v>12</v>
      </c>
      <c r="AA954">
        <v>2025</v>
      </c>
      <c r="AB954" s="45">
        <v>0</v>
      </c>
      <c r="AC954" s="45">
        <v>0</v>
      </c>
      <c r="AI954" s="10"/>
      <c r="AK954" s="10"/>
    </row>
    <row r="955" spans="1:37">
      <c r="A955" t="s">
        <v>45</v>
      </c>
      <c r="B955" t="s">
        <v>46</v>
      </c>
      <c r="C955" t="s">
        <v>47</v>
      </c>
      <c r="D955" t="s">
        <v>516</v>
      </c>
      <c r="E955" t="s">
        <v>96</v>
      </c>
      <c r="F955" t="s">
        <v>107</v>
      </c>
      <c r="G955" t="s">
        <v>51</v>
      </c>
      <c r="H955" s="20" t="s">
        <v>52</v>
      </c>
      <c r="I955" t="s">
        <v>53</v>
      </c>
      <c r="J955" t="s">
        <v>54</v>
      </c>
      <c r="K955">
        <v>1</v>
      </c>
      <c r="L955" t="s">
        <v>55</v>
      </c>
      <c r="M955" t="s">
        <v>97</v>
      </c>
      <c r="N955" t="s">
        <v>98</v>
      </c>
      <c r="O955" s="21" t="s">
        <v>99</v>
      </c>
      <c r="P955" s="21" t="s">
        <v>100</v>
      </c>
      <c r="Q955" s="20" t="s">
        <v>101</v>
      </c>
      <c r="R955" s="21" t="s">
        <v>102</v>
      </c>
      <c r="S955" s="35">
        <v>1</v>
      </c>
      <c r="T955" s="22">
        <v>0</v>
      </c>
      <c r="U955" s="20" t="s">
        <v>103</v>
      </c>
      <c r="V955" s="20">
        <v>46000</v>
      </c>
      <c r="W955" s="21">
        <v>12</v>
      </c>
      <c r="X955" s="20">
        <v>46007</v>
      </c>
      <c r="Z955" s="48">
        <v>12</v>
      </c>
      <c r="AA955">
        <v>2025</v>
      </c>
      <c r="AB955" s="45">
        <v>0</v>
      </c>
      <c r="AC955" s="45">
        <v>0</v>
      </c>
      <c r="AI955" s="10"/>
      <c r="AK955" s="10"/>
    </row>
    <row r="956" spans="1:37">
      <c r="A956" t="s">
        <v>45</v>
      </c>
      <c r="B956" t="s">
        <v>46</v>
      </c>
      <c r="C956" t="s">
        <v>47</v>
      </c>
      <c r="D956" t="s">
        <v>516</v>
      </c>
      <c r="E956" t="s">
        <v>96</v>
      </c>
      <c r="F956" t="s">
        <v>144</v>
      </c>
      <c r="G956" t="s">
        <v>51</v>
      </c>
      <c r="H956" s="20" t="s">
        <v>52</v>
      </c>
      <c r="I956" t="s">
        <v>53</v>
      </c>
      <c r="J956" t="s">
        <v>54</v>
      </c>
      <c r="K956">
        <v>1</v>
      </c>
      <c r="L956" t="s">
        <v>55</v>
      </c>
      <c r="M956" t="s">
        <v>97</v>
      </c>
      <c r="N956" t="s">
        <v>98</v>
      </c>
      <c r="O956" s="21" t="s">
        <v>99</v>
      </c>
      <c r="P956" s="21" t="s">
        <v>100</v>
      </c>
      <c r="Q956" s="20" t="s">
        <v>101</v>
      </c>
      <c r="R956" s="21" t="s">
        <v>102</v>
      </c>
      <c r="S956" s="35">
        <v>1</v>
      </c>
      <c r="T956" s="22">
        <v>0</v>
      </c>
      <c r="U956" s="20" t="s">
        <v>103</v>
      </c>
      <c r="V956" s="20">
        <v>46000</v>
      </c>
      <c r="W956" s="21">
        <v>12</v>
      </c>
      <c r="X956" s="20">
        <v>46007</v>
      </c>
      <c r="Z956" s="48">
        <v>12</v>
      </c>
      <c r="AA956">
        <v>2025</v>
      </c>
      <c r="AB956" s="45">
        <v>0</v>
      </c>
      <c r="AC956" s="45">
        <v>0</v>
      </c>
      <c r="AI956" s="10"/>
      <c r="AK956" s="10"/>
    </row>
    <row r="957" spans="1:37">
      <c r="A957" t="s">
        <v>45</v>
      </c>
      <c r="B957" t="s">
        <v>46</v>
      </c>
      <c r="C957" t="s">
        <v>47</v>
      </c>
      <c r="D957" t="s">
        <v>515</v>
      </c>
      <c r="E957" t="s">
        <v>49</v>
      </c>
      <c r="F957" t="s">
        <v>89</v>
      </c>
      <c r="G957" t="s">
        <v>51</v>
      </c>
      <c r="H957" s="20" t="s">
        <v>52</v>
      </c>
      <c r="I957" t="s">
        <v>53</v>
      </c>
      <c r="J957" t="s">
        <v>54</v>
      </c>
      <c r="K957">
        <v>1</v>
      </c>
      <c r="L957" t="s">
        <v>55</v>
      </c>
      <c r="M957" t="s">
        <v>56</v>
      </c>
      <c r="N957" t="s">
        <v>57</v>
      </c>
      <c r="O957" s="21" t="s">
        <v>58</v>
      </c>
      <c r="P957" s="21" t="s">
        <v>59</v>
      </c>
      <c r="Q957" s="20" t="s">
        <v>93</v>
      </c>
      <c r="R957" s="21" t="s">
        <v>391</v>
      </c>
      <c r="S957" s="35">
        <v>4</v>
      </c>
      <c r="T957" s="22">
        <v>4</v>
      </c>
      <c r="U957" s="20" t="s">
        <v>62</v>
      </c>
      <c r="V957" s="20">
        <v>46000</v>
      </c>
      <c r="W957" s="21">
        <v>12</v>
      </c>
      <c r="X957" s="20">
        <v>46007</v>
      </c>
      <c r="Y957" s="20">
        <v>46002</v>
      </c>
      <c r="Z957" s="48">
        <v>12</v>
      </c>
      <c r="AA957">
        <v>2025</v>
      </c>
      <c r="AB957" s="45">
        <v>342912</v>
      </c>
      <c r="AC957" s="45">
        <v>342912</v>
      </c>
      <c r="AI957" s="10"/>
      <c r="AK957" s="10"/>
    </row>
    <row r="958" spans="1:37">
      <c r="A958" t="s">
        <v>45</v>
      </c>
      <c r="B958" t="s">
        <v>46</v>
      </c>
      <c r="C958" t="s">
        <v>47</v>
      </c>
      <c r="D958" t="s">
        <v>515</v>
      </c>
      <c r="E958" t="s">
        <v>49</v>
      </c>
      <c r="F958" t="s">
        <v>92</v>
      </c>
      <c r="G958" t="s">
        <v>51</v>
      </c>
      <c r="H958" s="20" t="s">
        <v>52</v>
      </c>
      <c r="I958" t="s">
        <v>53</v>
      </c>
      <c r="J958" t="s">
        <v>54</v>
      </c>
      <c r="K958">
        <v>1</v>
      </c>
      <c r="L958" t="s">
        <v>55</v>
      </c>
      <c r="M958" t="s">
        <v>56</v>
      </c>
      <c r="N958" t="s">
        <v>57</v>
      </c>
      <c r="O958" s="21" t="s">
        <v>58</v>
      </c>
      <c r="P958" s="21" t="s">
        <v>59</v>
      </c>
      <c r="Q958" s="20" t="s">
        <v>60</v>
      </c>
      <c r="R958" s="21" t="s">
        <v>385</v>
      </c>
      <c r="S958" s="35">
        <v>15</v>
      </c>
      <c r="T958" s="22">
        <v>15</v>
      </c>
      <c r="U958" s="20" t="s">
        <v>62</v>
      </c>
      <c r="V958" s="20">
        <v>46000</v>
      </c>
      <c r="W958" s="21">
        <v>12</v>
      </c>
      <c r="X958" s="20">
        <v>46007</v>
      </c>
      <c r="Y958" s="20">
        <v>46002</v>
      </c>
      <c r="Z958" s="48">
        <v>12</v>
      </c>
      <c r="AA958">
        <v>2025</v>
      </c>
      <c r="AB958" s="45">
        <v>886810</v>
      </c>
      <c r="AC958" s="45">
        <v>886810</v>
      </c>
      <c r="AI958" s="10"/>
      <c r="AK958" s="10"/>
    </row>
    <row r="959" spans="1:37">
      <c r="A959" t="s">
        <v>45</v>
      </c>
      <c r="B959" t="s">
        <v>46</v>
      </c>
      <c r="C959" t="s">
        <v>47</v>
      </c>
      <c r="D959" t="s">
        <v>517</v>
      </c>
      <c r="E959" t="s">
        <v>76</v>
      </c>
      <c r="F959" t="s">
        <v>77</v>
      </c>
      <c r="G959" t="s">
        <v>78</v>
      </c>
      <c r="H959" s="20" t="s">
        <v>52</v>
      </c>
      <c r="I959" t="s">
        <v>53</v>
      </c>
      <c r="J959" t="s">
        <v>414</v>
      </c>
      <c r="K959">
        <v>1</v>
      </c>
      <c r="L959" t="s">
        <v>81</v>
      </c>
      <c r="M959" t="s">
        <v>56</v>
      </c>
      <c r="N959" t="s">
        <v>57</v>
      </c>
      <c r="O959" s="21" t="s">
        <v>82</v>
      </c>
      <c r="P959" s="21" t="s">
        <v>59</v>
      </c>
      <c r="Q959" s="20" t="s">
        <v>518</v>
      </c>
      <c r="R959" s="21" t="s">
        <v>519</v>
      </c>
      <c r="S959" s="35">
        <v>8</v>
      </c>
      <c r="T959" s="22">
        <v>8</v>
      </c>
      <c r="U959" s="20" t="s">
        <v>85</v>
      </c>
      <c r="V959" s="20">
        <v>45993</v>
      </c>
      <c r="W959" s="21">
        <v>12</v>
      </c>
      <c r="X959" s="20">
        <v>45994</v>
      </c>
      <c r="Y959" s="20">
        <v>46006</v>
      </c>
      <c r="Z959" s="48">
        <v>12</v>
      </c>
      <c r="AA959">
        <v>2025</v>
      </c>
      <c r="AB959" s="45">
        <v>811008</v>
      </c>
      <c r="AC959" s="45">
        <v>811008</v>
      </c>
      <c r="AI959" s="10"/>
      <c r="AK959" s="10"/>
    </row>
    <row r="960" spans="1:37">
      <c r="A960" t="s">
        <v>45</v>
      </c>
      <c r="B960" t="s">
        <v>46</v>
      </c>
      <c r="C960" t="s">
        <v>47</v>
      </c>
      <c r="D960" t="s">
        <v>515</v>
      </c>
      <c r="E960" t="s">
        <v>49</v>
      </c>
      <c r="F960" t="s">
        <v>63</v>
      </c>
      <c r="G960" t="s">
        <v>51</v>
      </c>
      <c r="H960" s="20" t="s">
        <v>52</v>
      </c>
      <c r="I960" t="s">
        <v>53</v>
      </c>
      <c r="J960" t="s">
        <v>54</v>
      </c>
      <c r="K960">
        <v>1</v>
      </c>
      <c r="L960" t="s">
        <v>55</v>
      </c>
      <c r="M960" t="s">
        <v>56</v>
      </c>
      <c r="N960" t="s">
        <v>57</v>
      </c>
      <c r="O960" s="21" t="s">
        <v>58</v>
      </c>
      <c r="P960" s="21" t="s">
        <v>59</v>
      </c>
      <c r="Q960" s="20" t="s">
        <v>67</v>
      </c>
      <c r="R960" s="21" t="s">
        <v>387</v>
      </c>
      <c r="S960" s="35">
        <v>2</v>
      </c>
      <c r="T960" s="22">
        <v>2</v>
      </c>
      <c r="U960" s="20" t="s">
        <v>62</v>
      </c>
      <c r="V960" s="20">
        <v>46000</v>
      </c>
      <c r="W960" s="21">
        <v>12</v>
      </c>
      <c r="X960" s="20">
        <v>46007</v>
      </c>
      <c r="Y960" s="20">
        <v>46002</v>
      </c>
      <c r="Z960" s="48">
        <v>12</v>
      </c>
      <c r="AA960">
        <v>2025</v>
      </c>
      <c r="AB960" s="45">
        <v>166257</v>
      </c>
      <c r="AC960" s="45">
        <v>166257</v>
      </c>
      <c r="AI960" s="10"/>
      <c r="AK960" s="10"/>
    </row>
    <row r="961" spans="1:37">
      <c r="A961" t="s">
        <v>45</v>
      </c>
      <c r="B961" t="s">
        <v>46</v>
      </c>
      <c r="C961" t="s">
        <v>47</v>
      </c>
      <c r="D961" t="s">
        <v>515</v>
      </c>
      <c r="E961" t="s">
        <v>49</v>
      </c>
      <c r="F961" t="s">
        <v>66</v>
      </c>
      <c r="G961" t="s">
        <v>51</v>
      </c>
      <c r="H961" s="20" t="s">
        <v>52</v>
      </c>
      <c r="I961" t="s">
        <v>53</v>
      </c>
      <c r="J961" t="s">
        <v>54</v>
      </c>
      <c r="K961">
        <v>1</v>
      </c>
      <c r="L961" t="s">
        <v>55</v>
      </c>
      <c r="M961" t="s">
        <v>56</v>
      </c>
      <c r="N961" t="s">
        <v>57</v>
      </c>
      <c r="O961" s="21" t="s">
        <v>58</v>
      </c>
      <c r="P961" s="21" t="s">
        <v>59</v>
      </c>
      <c r="Q961" s="20" t="s">
        <v>73</v>
      </c>
      <c r="R961" s="21" t="s">
        <v>74</v>
      </c>
      <c r="S961" s="35">
        <v>4</v>
      </c>
      <c r="T961" s="22">
        <v>4</v>
      </c>
      <c r="U961" s="20" t="s">
        <v>62</v>
      </c>
      <c r="V961" s="20">
        <v>46000</v>
      </c>
      <c r="W961" s="21">
        <v>12</v>
      </c>
      <c r="X961" s="20">
        <v>46007</v>
      </c>
      <c r="Y961" s="20">
        <v>46002</v>
      </c>
      <c r="Z961" s="48">
        <v>12</v>
      </c>
      <c r="AA961">
        <v>2025</v>
      </c>
      <c r="AB961" s="45">
        <v>566300</v>
      </c>
      <c r="AC961" s="45">
        <v>566300</v>
      </c>
      <c r="AI961" s="10"/>
      <c r="AK961" s="10"/>
    </row>
    <row r="962" spans="1:37">
      <c r="A962" t="s">
        <v>45</v>
      </c>
      <c r="B962" t="s">
        <v>46</v>
      </c>
      <c r="C962" t="s">
        <v>47</v>
      </c>
      <c r="D962" t="s">
        <v>520</v>
      </c>
      <c r="E962" t="s">
        <v>96</v>
      </c>
      <c r="F962" t="s">
        <v>232</v>
      </c>
      <c r="G962" t="s">
        <v>51</v>
      </c>
      <c r="H962" s="20" t="s">
        <v>52</v>
      </c>
      <c r="I962" t="s">
        <v>53</v>
      </c>
      <c r="J962" t="s">
        <v>54</v>
      </c>
      <c r="K962">
        <v>1</v>
      </c>
      <c r="L962" t="s">
        <v>55</v>
      </c>
      <c r="M962" t="s">
        <v>97</v>
      </c>
      <c r="N962" t="s">
        <v>98</v>
      </c>
      <c r="O962" s="21" t="s">
        <v>99</v>
      </c>
      <c r="P962" s="21" t="s">
        <v>100</v>
      </c>
      <c r="Q962" s="20" t="s">
        <v>101</v>
      </c>
      <c r="R962" s="21" t="s">
        <v>102</v>
      </c>
      <c r="S962" s="35">
        <v>1</v>
      </c>
      <c r="T962" s="22">
        <v>0</v>
      </c>
      <c r="U962" s="20" t="s">
        <v>103</v>
      </c>
      <c r="V962" s="20">
        <v>46006</v>
      </c>
      <c r="W962" s="21">
        <v>12</v>
      </c>
      <c r="X962" s="20">
        <v>46013</v>
      </c>
      <c r="Z962" s="48">
        <v>12</v>
      </c>
      <c r="AA962">
        <v>2025</v>
      </c>
      <c r="AB962" s="45">
        <v>0</v>
      </c>
      <c r="AC962" s="45">
        <v>0</v>
      </c>
      <c r="AI962" s="10"/>
      <c r="AK962" s="10"/>
    </row>
    <row r="963" spans="1:37">
      <c r="A963" t="s">
        <v>45</v>
      </c>
      <c r="B963" t="s">
        <v>46</v>
      </c>
      <c r="C963" t="s">
        <v>47</v>
      </c>
      <c r="D963" t="s">
        <v>520</v>
      </c>
      <c r="E963" t="s">
        <v>96</v>
      </c>
      <c r="F963" t="s">
        <v>77</v>
      </c>
      <c r="G963" t="s">
        <v>51</v>
      </c>
      <c r="H963" s="20" t="s">
        <v>52</v>
      </c>
      <c r="I963" t="s">
        <v>53</v>
      </c>
      <c r="J963" t="s">
        <v>54</v>
      </c>
      <c r="K963">
        <v>1</v>
      </c>
      <c r="L963" t="s">
        <v>55</v>
      </c>
      <c r="M963" t="s">
        <v>97</v>
      </c>
      <c r="N963" t="s">
        <v>98</v>
      </c>
      <c r="O963" s="21" t="s">
        <v>99</v>
      </c>
      <c r="P963" s="21" t="s">
        <v>100</v>
      </c>
      <c r="Q963" s="20" t="s">
        <v>101</v>
      </c>
      <c r="R963" s="21" t="s">
        <v>102</v>
      </c>
      <c r="S963" s="35">
        <v>15</v>
      </c>
      <c r="T963" s="22">
        <v>11</v>
      </c>
      <c r="U963" s="20" t="s">
        <v>103</v>
      </c>
      <c r="V963" s="20">
        <v>46006</v>
      </c>
      <c r="W963" s="21">
        <v>12</v>
      </c>
      <c r="X963" s="20">
        <v>46013</v>
      </c>
      <c r="Y963" s="20">
        <v>46010</v>
      </c>
      <c r="Z963" s="48">
        <v>12</v>
      </c>
      <c r="AA963">
        <v>2025</v>
      </c>
      <c r="AB963" s="45">
        <v>4860000</v>
      </c>
      <c r="AC963" s="45">
        <v>3564000</v>
      </c>
      <c r="AI963" s="10"/>
      <c r="AK963" s="10"/>
    </row>
    <row r="964" spans="1:37">
      <c r="A964" t="s">
        <v>45</v>
      </c>
      <c r="B964" t="s">
        <v>46</v>
      </c>
      <c r="C964" t="s">
        <v>47</v>
      </c>
      <c r="D964" t="s">
        <v>521</v>
      </c>
      <c r="E964" t="s">
        <v>76</v>
      </c>
      <c r="F964" t="s">
        <v>77</v>
      </c>
      <c r="G964" t="s">
        <v>78</v>
      </c>
      <c r="H964" s="20" t="s">
        <v>52</v>
      </c>
      <c r="I964" t="s">
        <v>53</v>
      </c>
      <c r="J964" t="s">
        <v>117</v>
      </c>
      <c r="K964">
        <v>1</v>
      </c>
      <c r="L964" t="s">
        <v>81</v>
      </c>
      <c r="M964" t="s">
        <v>56</v>
      </c>
      <c r="N964" t="s">
        <v>57</v>
      </c>
      <c r="O964" s="21" t="s">
        <v>82</v>
      </c>
      <c r="P964" s="21" t="s">
        <v>59</v>
      </c>
      <c r="Q964" s="20" t="s">
        <v>179</v>
      </c>
      <c r="R964" s="21" t="s">
        <v>180</v>
      </c>
      <c r="S964" s="35">
        <v>5</v>
      </c>
      <c r="T964" s="22">
        <v>5</v>
      </c>
      <c r="U964" s="20" t="s">
        <v>85</v>
      </c>
      <c r="V964" s="20">
        <v>46000</v>
      </c>
      <c r="W964" s="21">
        <v>12</v>
      </c>
      <c r="X964" s="20">
        <v>46052</v>
      </c>
      <c r="Y964" s="20">
        <v>46014</v>
      </c>
      <c r="Z964" s="48">
        <v>12</v>
      </c>
      <c r="AA964">
        <v>2025</v>
      </c>
      <c r="AB964" s="45">
        <v>464550</v>
      </c>
      <c r="AC964" s="45">
        <v>464550</v>
      </c>
      <c r="AI964" s="10"/>
      <c r="AK964" s="10"/>
    </row>
    <row r="965" spans="1:37">
      <c r="A965" t="s">
        <v>45</v>
      </c>
      <c r="B965" t="s">
        <v>46</v>
      </c>
      <c r="C965" t="s">
        <v>47</v>
      </c>
      <c r="D965" t="s">
        <v>522</v>
      </c>
      <c r="E965" t="s">
        <v>76</v>
      </c>
      <c r="F965" t="s">
        <v>77</v>
      </c>
      <c r="G965" t="s">
        <v>78</v>
      </c>
      <c r="H965" s="20" t="s">
        <v>52</v>
      </c>
      <c r="I965" t="s">
        <v>53</v>
      </c>
      <c r="J965" t="s">
        <v>252</v>
      </c>
      <c r="K965">
        <v>1</v>
      </c>
      <c r="L965" t="s">
        <v>81</v>
      </c>
      <c r="M965" t="s">
        <v>56</v>
      </c>
      <c r="N965" t="s">
        <v>57</v>
      </c>
      <c r="O965" s="21" t="s">
        <v>82</v>
      </c>
      <c r="P965" s="21" t="s">
        <v>59</v>
      </c>
      <c r="Q965" s="20" t="s">
        <v>200</v>
      </c>
      <c r="R965" s="21" t="s">
        <v>201</v>
      </c>
      <c r="S965" s="35">
        <v>285</v>
      </c>
      <c r="T965" s="22">
        <v>285</v>
      </c>
      <c r="U965" s="20" t="s">
        <v>85</v>
      </c>
      <c r="V965" s="20">
        <v>46001</v>
      </c>
      <c r="W965" s="21">
        <v>12</v>
      </c>
      <c r="X965" s="20">
        <v>46001</v>
      </c>
      <c r="Y965" s="20">
        <v>46014</v>
      </c>
      <c r="Z965" s="48">
        <v>12</v>
      </c>
      <c r="AA965">
        <v>2025</v>
      </c>
      <c r="AB965" s="45">
        <v>292980</v>
      </c>
      <c r="AC965" s="45">
        <v>292980</v>
      </c>
      <c r="AI965" s="10"/>
      <c r="AK965" s="10"/>
    </row>
    <row r="966" spans="1:37">
      <c r="A966" t="s">
        <v>45</v>
      </c>
      <c r="B966" t="s">
        <v>46</v>
      </c>
      <c r="C966" t="s">
        <v>47</v>
      </c>
      <c r="D966" t="s">
        <v>520</v>
      </c>
      <c r="E966" t="s">
        <v>96</v>
      </c>
      <c r="F966" t="s">
        <v>104</v>
      </c>
      <c r="G966" t="s">
        <v>51</v>
      </c>
      <c r="H966" s="20" t="s">
        <v>52</v>
      </c>
      <c r="I966" t="s">
        <v>53</v>
      </c>
      <c r="J966" t="s">
        <v>54</v>
      </c>
      <c r="K966">
        <v>1</v>
      </c>
      <c r="L966" t="s">
        <v>55</v>
      </c>
      <c r="M966" t="s">
        <v>97</v>
      </c>
      <c r="N966" t="s">
        <v>98</v>
      </c>
      <c r="O966" s="21" t="s">
        <v>99</v>
      </c>
      <c r="P966" s="21" t="s">
        <v>100</v>
      </c>
      <c r="Q966" s="20" t="s">
        <v>101</v>
      </c>
      <c r="R966" s="21" t="s">
        <v>102</v>
      </c>
      <c r="S966" s="35">
        <v>1</v>
      </c>
      <c r="T966" s="22">
        <v>0</v>
      </c>
      <c r="U966" s="20" t="s">
        <v>103</v>
      </c>
      <c r="V966" s="20">
        <v>46006</v>
      </c>
      <c r="W966" s="21">
        <v>12</v>
      </c>
      <c r="X966" s="20">
        <v>46013</v>
      </c>
      <c r="Z966" s="48">
        <v>12</v>
      </c>
      <c r="AA966">
        <v>2025</v>
      </c>
      <c r="AB966" s="45">
        <v>0</v>
      </c>
      <c r="AC966" s="45">
        <v>0</v>
      </c>
      <c r="AI966" s="10"/>
      <c r="AK966" s="10"/>
    </row>
    <row r="967" spans="1:37">
      <c r="A967" t="s">
        <v>45</v>
      </c>
      <c r="B967" t="s">
        <v>46</v>
      </c>
      <c r="C967" t="s">
        <v>47</v>
      </c>
      <c r="D967" t="s">
        <v>523</v>
      </c>
      <c r="E967" t="s">
        <v>76</v>
      </c>
      <c r="F967" t="s">
        <v>77</v>
      </c>
      <c r="G967" t="s">
        <v>78</v>
      </c>
      <c r="H967" s="20" t="s">
        <v>52</v>
      </c>
      <c r="I967" t="s">
        <v>53</v>
      </c>
      <c r="J967" t="s">
        <v>155</v>
      </c>
      <c r="K967">
        <v>1</v>
      </c>
      <c r="L967" t="s">
        <v>81</v>
      </c>
      <c r="M967" t="s">
        <v>56</v>
      </c>
      <c r="N967" t="s">
        <v>57</v>
      </c>
      <c r="O967" s="21" t="s">
        <v>58</v>
      </c>
      <c r="P967" s="21" t="s">
        <v>59</v>
      </c>
      <c r="Q967" s="20" t="s">
        <v>93</v>
      </c>
      <c r="R967" s="21" t="s">
        <v>391</v>
      </c>
      <c r="S967" s="35">
        <v>190</v>
      </c>
      <c r="T967" s="22">
        <v>190</v>
      </c>
      <c r="U967" s="20" t="s">
        <v>85</v>
      </c>
      <c r="V967" s="20">
        <v>46006</v>
      </c>
      <c r="W967" s="21">
        <v>12</v>
      </c>
      <c r="X967" s="20">
        <v>46007</v>
      </c>
      <c r="Y967" s="20">
        <v>46013</v>
      </c>
      <c r="Z967" s="48">
        <v>12</v>
      </c>
      <c r="AA967">
        <v>2025</v>
      </c>
      <c r="AB967" s="45">
        <v>195320</v>
      </c>
      <c r="AC967" s="45">
        <v>195320</v>
      </c>
      <c r="AI967" s="10"/>
      <c r="AK967" s="10"/>
    </row>
    <row r="968" spans="1:37">
      <c r="A968" t="s">
        <v>45</v>
      </c>
      <c r="B968" t="s">
        <v>46</v>
      </c>
      <c r="C968" t="s">
        <v>47</v>
      </c>
      <c r="D968" t="s">
        <v>520</v>
      </c>
      <c r="E968" t="s">
        <v>96</v>
      </c>
      <c r="F968" t="s">
        <v>111</v>
      </c>
      <c r="G968" t="s">
        <v>51</v>
      </c>
      <c r="H968" s="20" t="s">
        <v>52</v>
      </c>
      <c r="I968" t="s">
        <v>53</v>
      </c>
      <c r="J968" t="s">
        <v>54</v>
      </c>
      <c r="K968">
        <v>1</v>
      </c>
      <c r="L968" t="s">
        <v>55</v>
      </c>
      <c r="M968" t="s">
        <v>97</v>
      </c>
      <c r="N968" t="s">
        <v>98</v>
      </c>
      <c r="O968" s="21" t="s">
        <v>99</v>
      </c>
      <c r="P968" s="21" t="s">
        <v>100</v>
      </c>
      <c r="Q968" s="20" t="s">
        <v>101</v>
      </c>
      <c r="R968" s="21" t="s">
        <v>102</v>
      </c>
      <c r="S968" s="35">
        <v>1</v>
      </c>
      <c r="T968" s="22">
        <v>0</v>
      </c>
      <c r="U968" s="20" t="s">
        <v>103</v>
      </c>
      <c r="V968" s="20">
        <v>46006</v>
      </c>
      <c r="W968" s="21">
        <v>12</v>
      </c>
      <c r="X968" s="20">
        <v>46013</v>
      </c>
      <c r="Z968" s="48">
        <v>12</v>
      </c>
      <c r="AA968">
        <v>2025</v>
      </c>
      <c r="AB968" s="45">
        <v>0</v>
      </c>
      <c r="AC968" s="45">
        <v>0</v>
      </c>
      <c r="AI968" s="10"/>
      <c r="AK968" s="10"/>
    </row>
    <row r="969" spans="1:37">
      <c r="A969" t="s">
        <v>45</v>
      </c>
      <c r="B969" t="s">
        <v>46</v>
      </c>
      <c r="C969" t="s">
        <v>47</v>
      </c>
      <c r="D969" t="s">
        <v>520</v>
      </c>
      <c r="E969" t="s">
        <v>96</v>
      </c>
      <c r="F969" t="s">
        <v>164</v>
      </c>
      <c r="G969" t="s">
        <v>51</v>
      </c>
      <c r="H969" s="20" t="s">
        <v>52</v>
      </c>
      <c r="I969" t="s">
        <v>53</v>
      </c>
      <c r="J969" t="s">
        <v>54</v>
      </c>
      <c r="K969">
        <v>1</v>
      </c>
      <c r="L969" t="s">
        <v>55</v>
      </c>
      <c r="M969" t="s">
        <v>97</v>
      </c>
      <c r="N969" t="s">
        <v>98</v>
      </c>
      <c r="O969" s="21" t="s">
        <v>99</v>
      </c>
      <c r="P969" s="21" t="s">
        <v>100</v>
      </c>
      <c r="Q969" s="20" t="s">
        <v>101</v>
      </c>
      <c r="R969" s="21" t="s">
        <v>102</v>
      </c>
      <c r="S969" s="35">
        <v>1</v>
      </c>
      <c r="T969" s="22">
        <v>0</v>
      </c>
      <c r="U969" s="20" t="s">
        <v>103</v>
      </c>
      <c r="V969" s="20">
        <v>46006</v>
      </c>
      <c r="W969" s="21">
        <v>12</v>
      </c>
      <c r="X969" s="20">
        <v>46013</v>
      </c>
      <c r="Z969" s="48">
        <v>12</v>
      </c>
      <c r="AA969">
        <v>2025</v>
      </c>
      <c r="AB969" s="45">
        <v>0</v>
      </c>
      <c r="AC969" s="45">
        <v>0</v>
      </c>
      <c r="AI969" s="10"/>
      <c r="AK969" s="10"/>
    </row>
    <row r="970" spans="1:37">
      <c r="A970" t="s">
        <v>45</v>
      </c>
      <c r="B970" t="s">
        <v>46</v>
      </c>
      <c r="C970" t="s">
        <v>47</v>
      </c>
      <c r="D970" t="s">
        <v>520</v>
      </c>
      <c r="E970" t="s">
        <v>96</v>
      </c>
      <c r="F970" t="s">
        <v>524</v>
      </c>
      <c r="G970" t="s">
        <v>51</v>
      </c>
      <c r="H970" s="20" t="s">
        <v>52</v>
      </c>
      <c r="I970" t="s">
        <v>53</v>
      </c>
      <c r="J970" t="s">
        <v>54</v>
      </c>
      <c r="K970">
        <v>1</v>
      </c>
      <c r="L970" t="s">
        <v>55</v>
      </c>
      <c r="M970" t="s">
        <v>97</v>
      </c>
      <c r="N970" t="s">
        <v>98</v>
      </c>
      <c r="O970" s="21" t="s">
        <v>99</v>
      </c>
      <c r="P970" s="21" t="s">
        <v>100</v>
      </c>
      <c r="Q970" s="20" t="s">
        <v>101</v>
      </c>
      <c r="R970" s="21" t="s">
        <v>102</v>
      </c>
      <c r="S970" s="35">
        <v>1</v>
      </c>
      <c r="T970" s="22">
        <v>0</v>
      </c>
      <c r="U970" s="20" t="s">
        <v>103</v>
      </c>
      <c r="V970" s="20">
        <v>46006</v>
      </c>
      <c r="W970" s="21">
        <v>12</v>
      </c>
      <c r="X970" s="20">
        <v>46013</v>
      </c>
      <c r="Z970" s="48">
        <v>12</v>
      </c>
      <c r="AA970">
        <v>2025</v>
      </c>
      <c r="AB970" s="45">
        <v>0</v>
      </c>
      <c r="AC970" s="45">
        <v>0</v>
      </c>
      <c r="AI970" s="10"/>
      <c r="AK970" s="10"/>
    </row>
    <row r="971" spans="1:37">
      <c r="A971" t="s">
        <v>45</v>
      </c>
      <c r="B971" t="s">
        <v>46</v>
      </c>
      <c r="C971" t="s">
        <v>47</v>
      </c>
      <c r="D971" t="s">
        <v>520</v>
      </c>
      <c r="E971" t="s">
        <v>96</v>
      </c>
      <c r="F971" t="s">
        <v>525</v>
      </c>
      <c r="G971" t="s">
        <v>51</v>
      </c>
      <c r="H971" s="20" t="s">
        <v>52</v>
      </c>
      <c r="I971" t="s">
        <v>53</v>
      </c>
      <c r="J971" t="s">
        <v>54</v>
      </c>
      <c r="K971">
        <v>1</v>
      </c>
      <c r="L971" t="s">
        <v>55</v>
      </c>
      <c r="M971" t="s">
        <v>97</v>
      </c>
      <c r="N971" t="s">
        <v>98</v>
      </c>
      <c r="O971" s="21" t="s">
        <v>99</v>
      </c>
      <c r="P971" s="21" t="s">
        <v>100</v>
      </c>
      <c r="Q971" s="20" t="s">
        <v>101</v>
      </c>
      <c r="R971" s="21" t="s">
        <v>102</v>
      </c>
      <c r="S971" s="35">
        <v>1</v>
      </c>
      <c r="T971" s="22">
        <v>0</v>
      </c>
      <c r="U971" s="20" t="s">
        <v>103</v>
      </c>
      <c r="V971" s="20">
        <v>46006</v>
      </c>
      <c r="W971" s="21">
        <v>12</v>
      </c>
      <c r="X971" s="20">
        <v>46013</v>
      </c>
      <c r="Z971" s="48">
        <v>12</v>
      </c>
      <c r="AA971">
        <v>2025</v>
      </c>
      <c r="AB971" s="45">
        <v>0</v>
      </c>
      <c r="AC971" s="45">
        <v>0</v>
      </c>
      <c r="AI971" s="10"/>
      <c r="AK971" s="10"/>
    </row>
    <row r="972" spans="1:37">
      <c r="A972" t="s">
        <v>45</v>
      </c>
      <c r="B972" t="s">
        <v>46</v>
      </c>
      <c r="C972" t="s">
        <v>47</v>
      </c>
      <c r="D972" t="s">
        <v>520</v>
      </c>
      <c r="E972" t="s">
        <v>96</v>
      </c>
      <c r="F972" t="s">
        <v>526</v>
      </c>
      <c r="G972" t="s">
        <v>51</v>
      </c>
      <c r="H972" s="20" t="s">
        <v>52</v>
      </c>
      <c r="I972" t="s">
        <v>53</v>
      </c>
      <c r="J972" t="s">
        <v>54</v>
      </c>
      <c r="K972">
        <v>1</v>
      </c>
      <c r="L972" t="s">
        <v>55</v>
      </c>
      <c r="M972" t="s">
        <v>97</v>
      </c>
      <c r="N972" t="s">
        <v>98</v>
      </c>
      <c r="O972" s="21" t="s">
        <v>99</v>
      </c>
      <c r="P972" s="21" t="s">
        <v>100</v>
      </c>
      <c r="Q972" s="20" t="s">
        <v>101</v>
      </c>
      <c r="R972" s="21" t="s">
        <v>102</v>
      </c>
      <c r="S972" s="35">
        <v>1</v>
      </c>
      <c r="T972" s="22">
        <v>0</v>
      </c>
      <c r="U972" s="20" t="s">
        <v>103</v>
      </c>
      <c r="V972" s="20">
        <v>46006</v>
      </c>
      <c r="W972" s="21">
        <v>12</v>
      </c>
      <c r="X972" s="20">
        <v>46013</v>
      </c>
      <c r="Z972" s="48">
        <v>12</v>
      </c>
      <c r="AA972">
        <v>2025</v>
      </c>
      <c r="AB972" s="45">
        <v>0</v>
      </c>
      <c r="AC972" s="45">
        <v>0</v>
      </c>
      <c r="AI972" s="10"/>
      <c r="AK972" s="10"/>
    </row>
    <row r="973" spans="1:37">
      <c r="A973" t="s">
        <v>45</v>
      </c>
      <c r="B973" t="s">
        <v>46</v>
      </c>
      <c r="C973" t="s">
        <v>47</v>
      </c>
      <c r="D973" t="s">
        <v>520</v>
      </c>
      <c r="E973" t="s">
        <v>96</v>
      </c>
      <c r="F973" t="s">
        <v>105</v>
      </c>
      <c r="G973" t="s">
        <v>51</v>
      </c>
      <c r="H973" s="20" t="s">
        <v>52</v>
      </c>
      <c r="I973" t="s">
        <v>53</v>
      </c>
      <c r="J973" t="s">
        <v>54</v>
      </c>
      <c r="K973">
        <v>1</v>
      </c>
      <c r="L973" t="s">
        <v>55</v>
      </c>
      <c r="M973" t="s">
        <v>97</v>
      </c>
      <c r="N973" t="s">
        <v>98</v>
      </c>
      <c r="O973" s="21" t="s">
        <v>99</v>
      </c>
      <c r="P973" s="21" t="s">
        <v>100</v>
      </c>
      <c r="Q973" s="20" t="s">
        <v>101</v>
      </c>
      <c r="R973" s="21" t="s">
        <v>102</v>
      </c>
      <c r="S973" s="35">
        <v>1</v>
      </c>
      <c r="T973" s="22">
        <v>0</v>
      </c>
      <c r="U973" s="20" t="s">
        <v>103</v>
      </c>
      <c r="V973" s="20">
        <v>46006</v>
      </c>
      <c r="W973" s="21">
        <v>12</v>
      </c>
      <c r="X973" s="20">
        <v>46013</v>
      </c>
      <c r="Z973" s="48">
        <v>12</v>
      </c>
      <c r="AA973">
        <v>2025</v>
      </c>
      <c r="AB973" s="45">
        <v>0</v>
      </c>
      <c r="AC973" s="45">
        <v>0</v>
      </c>
      <c r="AI973" s="10"/>
      <c r="AK973" s="10"/>
    </row>
    <row r="974" spans="1:37">
      <c r="A974" t="s">
        <v>45</v>
      </c>
      <c r="B974" t="s">
        <v>46</v>
      </c>
      <c r="C974" t="s">
        <v>47</v>
      </c>
      <c r="D974" t="s">
        <v>520</v>
      </c>
      <c r="E974" t="s">
        <v>96</v>
      </c>
      <c r="F974" t="s">
        <v>106</v>
      </c>
      <c r="G974" t="s">
        <v>51</v>
      </c>
      <c r="H974" s="20" t="s">
        <v>52</v>
      </c>
      <c r="I974" t="s">
        <v>53</v>
      </c>
      <c r="J974" t="s">
        <v>54</v>
      </c>
      <c r="K974">
        <v>1</v>
      </c>
      <c r="L974" t="s">
        <v>55</v>
      </c>
      <c r="M974" t="s">
        <v>97</v>
      </c>
      <c r="N974" t="s">
        <v>98</v>
      </c>
      <c r="O974" s="21" t="s">
        <v>99</v>
      </c>
      <c r="P974" s="21" t="s">
        <v>100</v>
      </c>
      <c r="Q974" s="20" t="s">
        <v>101</v>
      </c>
      <c r="R974" s="21" t="s">
        <v>102</v>
      </c>
      <c r="S974" s="35">
        <v>1</v>
      </c>
      <c r="T974" s="22">
        <v>0</v>
      </c>
      <c r="U974" s="20" t="s">
        <v>103</v>
      </c>
      <c r="V974" s="20">
        <v>46006</v>
      </c>
      <c r="W974" s="21">
        <v>12</v>
      </c>
      <c r="X974" s="20">
        <v>46013</v>
      </c>
      <c r="Z974" s="48">
        <v>12</v>
      </c>
      <c r="AA974">
        <v>2025</v>
      </c>
      <c r="AB974" s="45">
        <v>0</v>
      </c>
      <c r="AC974" s="45">
        <v>0</v>
      </c>
      <c r="AI974" s="10"/>
      <c r="AK974" s="10"/>
    </row>
    <row r="975" spans="1:37">
      <c r="A975" t="s">
        <v>45</v>
      </c>
      <c r="B975" t="s">
        <v>46</v>
      </c>
      <c r="C975" t="s">
        <v>47</v>
      </c>
      <c r="D975" t="s">
        <v>520</v>
      </c>
      <c r="E975" t="s">
        <v>96</v>
      </c>
      <c r="F975" t="s">
        <v>107</v>
      </c>
      <c r="G975" t="s">
        <v>51</v>
      </c>
      <c r="H975" s="20" t="s">
        <v>52</v>
      </c>
      <c r="I975" t="s">
        <v>53</v>
      </c>
      <c r="J975" t="s">
        <v>54</v>
      </c>
      <c r="K975">
        <v>1</v>
      </c>
      <c r="L975" t="s">
        <v>55</v>
      </c>
      <c r="M975" t="s">
        <v>97</v>
      </c>
      <c r="N975" t="s">
        <v>98</v>
      </c>
      <c r="O975" s="21" t="s">
        <v>99</v>
      </c>
      <c r="P975" s="21" t="s">
        <v>100</v>
      </c>
      <c r="Q975" s="20" t="s">
        <v>101</v>
      </c>
      <c r="R975" s="21" t="s">
        <v>102</v>
      </c>
      <c r="S975" s="35">
        <v>1</v>
      </c>
      <c r="T975" s="22">
        <v>0</v>
      </c>
      <c r="U975" s="20" t="s">
        <v>103</v>
      </c>
      <c r="V975" s="20">
        <v>46006</v>
      </c>
      <c r="W975" s="21">
        <v>12</v>
      </c>
      <c r="X975" s="20">
        <v>46013</v>
      </c>
      <c r="Z975" s="48">
        <v>12</v>
      </c>
      <c r="AA975">
        <v>2025</v>
      </c>
      <c r="AB975" s="45">
        <v>0</v>
      </c>
      <c r="AC975" s="45">
        <v>0</v>
      </c>
      <c r="AI975" s="10"/>
      <c r="AK975" s="10"/>
    </row>
    <row r="976" spans="1:37">
      <c r="A976" t="s">
        <v>45</v>
      </c>
      <c r="B976" t="s">
        <v>46</v>
      </c>
      <c r="C976" t="s">
        <v>47</v>
      </c>
      <c r="D976" t="s">
        <v>520</v>
      </c>
      <c r="E976" t="s">
        <v>96</v>
      </c>
      <c r="F976" t="s">
        <v>144</v>
      </c>
      <c r="G976" t="s">
        <v>51</v>
      </c>
      <c r="H976" s="20" t="s">
        <v>52</v>
      </c>
      <c r="I976" t="s">
        <v>53</v>
      </c>
      <c r="J976" t="s">
        <v>54</v>
      </c>
      <c r="K976">
        <v>1</v>
      </c>
      <c r="L976" t="s">
        <v>55</v>
      </c>
      <c r="M976" t="s">
        <v>97</v>
      </c>
      <c r="N976" t="s">
        <v>98</v>
      </c>
      <c r="O976" s="21" t="s">
        <v>99</v>
      </c>
      <c r="P976" s="21" t="s">
        <v>100</v>
      </c>
      <c r="Q976" s="20" t="s">
        <v>101</v>
      </c>
      <c r="R976" s="21" t="s">
        <v>102</v>
      </c>
      <c r="S976" s="35">
        <v>1</v>
      </c>
      <c r="T976" s="22">
        <v>0</v>
      </c>
      <c r="U976" s="20" t="s">
        <v>103</v>
      </c>
      <c r="V976" s="20">
        <v>46006</v>
      </c>
      <c r="W976" s="21">
        <v>12</v>
      </c>
      <c r="X976" s="20">
        <v>46013</v>
      </c>
      <c r="Z976" s="48">
        <v>12</v>
      </c>
      <c r="AA976">
        <v>2025</v>
      </c>
      <c r="AB976" s="45">
        <v>0</v>
      </c>
      <c r="AC976" s="45">
        <v>0</v>
      </c>
      <c r="AI976" s="10"/>
      <c r="AK976" s="10"/>
    </row>
    <row r="977" spans="1:37">
      <c r="A977" t="s">
        <v>45</v>
      </c>
      <c r="B977" t="s">
        <v>46</v>
      </c>
      <c r="C977" t="s">
        <v>47</v>
      </c>
      <c r="D977" t="s">
        <v>520</v>
      </c>
      <c r="E977" t="s">
        <v>96</v>
      </c>
      <c r="F977" t="s">
        <v>146</v>
      </c>
      <c r="G977" t="s">
        <v>51</v>
      </c>
      <c r="H977" s="20" t="s">
        <v>52</v>
      </c>
      <c r="I977" t="s">
        <v>53</v>
      </c>
      <c r="J977" t="s">
        <v>54</v>
      </c>
      <c r="K977">
        <v>1</v>
      </c>
      <c r="L977" t="s">
        <v>55</v>
      </c>
      <c r="M977" t="s">
        <v>97</v>
      </c>
      <c r="N977" t="s">
        <v>98</v>
      </c>
      <c r="O977" s="21" t="s">
        <v>99</v>
      </c>
      <c r="P977" s="21" t="s">
        <v>100</v>
      </c>
      <c r="Q977" s="20" t="s">
        <v>101</v>
      </c>
      <c r="R977" s="21" t="s">
        <v>102</v>
      </c>
      <c r="S977" s="35">
        <v>1</v>
      </c>
      <c r="T977" s="22">
        <v>0</v>
      </c>
      <c r="U977" s="20" t="s">
        <v>103</v>
      </c>
      <c r="V977" s="20">
        <v>46006</v>
      </c>
      <c r="W977" s="21">
        <v>12</v>
      </c>
      <c r="X977" s="20">
        <v>46013</v>
      </c>
      <c r="Z977" s="48">
        <v>12</v>
      </c>
      <c r="AA977">
        <v>2025</v>
      </c>
      <c r="AB977" s="45">
        <v>0</v>
      </c>
      <c r="AC977" s="45">
        <v>0</v>
      </c>
      <c r="AI977" s="10"/>
      <c r="AK977" s="10"/>
    </row>
    <row r="978" spans="1:37">
      <c r="A978" t="s">
        <v>45</v>
      </c>
      <c r="B978" t="s">
        <v>46</v>
      </c>
      <c r="C978" t="s">
        <v>47</v>
      </c>
      <c r="D978" t="s">
        <v>520</v>
      </c>
      <c r="E978" t="s">
        <v>96</v>
      </c>
      <c r="F978" t="s">
        <v>147</v>
      </c>
      <c r="G978" t="s">
        <v>51</v>
      </c>
      <c r="H978" s="20" t="s">
        <v>52</v>
      </c>
      <c r="I978" t="s">
        <v>53</v>
      </c>
      <c r="J978" t="s">
        <v>54</v>
      </c>
      <c r="K978">
        <v>1</v>
      </c>
      <c r="L978" t="s">
        <v>55</v>
      </c>
      <c r="M978" t="s">
        <v>97</v>
      </c>
      <c r="N978" t="s">
        <v>98</v>
      </c>
      <c r="O978" s="21" t="s">
        <v>99</v>
      </c>
      <c r="P978" s="21" t="s">
        <v>100</v>
      </c>
      <c r="Q978" s="20" t="s">
        <v>101</v>
      </c>
      <c r="R978" s="21" t="s">
        <v>102</v>
      </c>
      <c r="S978" s="35">
        <v>1</v>
      </c>
      <c r="T978" s="22">
        <v>0</v>
      </c>
      <c r="U978" s="20" t="s">
        <v>103</v>
      </c>
      <c r="V978" s="20">
        <v>46006</v>
      </c>
      <c r="W978" s="21">
        <v>12</v>
      </c>
      <c r="X978" s="20">
        <v>46013</v>
      </c>
      <c r="Z978" s="48">
        <v>12</v>
      </c>
      <c r="AA978">
        <v>2025</v>
      </c>
      <c r="AB978" s="45">
        <v>0</v>
      </c>
      <c r="AC978" s="45">
        <v>0</v>
      </c>
      <c r="AI978" s="10"/>
      <c r="AK978" s="10"/>
    </row>
    <row r="979" spans="1:37">
      <c r="A979" t="s">
        <v>45</v>
      </c>
      <c r="B979" t="s">
        <v>46</v>
      </c>
      <c r="C979" t="s">
        <v>47</v>
      </c>
      <c r="D979" t="s">
        <v>520</v>
      </c>
      <c r="E979" t="s">
        <v>96</v>
      </c>
      <c r="F979" t="s">
        <v>148</v>
      </c>
      <c r="G979" t="s">
        <v>51</v>
      </c>
      <c r="H979" s="20" t="s">
        <v>52</v>
      </c>
      <c r="I979" t="s">
        <v>53</v>
      </c>
      <c r="J979" t="s">
        <v>54</v>
      </c>
      <c r="K979">
        <v>1</v>
      </c>
      <c r="L979" t="s">
        <v>55</v>
      </c>
      <c r="M979" t="s">
        <v>97</v>
      </c>
      <c r="N979" t="s">
        <v>98</v>
      </c>
      <c r="O979" s="21" t="s">
        <v>99</v>
      </c>
      <c r="P979" s="21" t="s">
        <v>100</v>
      </c>
      <c r="Q979" s="20" t="s">
        <v>101</v>
      </c>
      <c r="R979" s="21" t="s">
        <v>102</v>
      </c>
      <c r="S979" s="35">
        <v>1</v>
      </c>
      <c r="T979" s="22">
        <v>0</v>
      </c>
      <c r="U979" s="20" t="s">
        <v>103</v>
      </c>
      <c r="V979" s="20">
        <v>46006</v>
      </c>
      <c r="W979" s="21">
        <v>12</v>
      </c>
      <c r="X979" s="20">
        <v>46013</v>
      </c>
      <c r="Z979" s="48">
        <v>12</v>
      </c>
      <c r="AA979">
        <v>2025</v>
      </c>
      <c r="AB979" s="45">
        <v>0</v>
      </c>
      <c r="AC979" s="45">
        <v>0</v>
      </c>
      <c r="AI979" s="10"/>
      <c r="AK979" s="10"/>
    </row>
    <row r="980" spans="1:37">
      <c r="A980" t="s">
        <v>45</v>
      </c>
      <c r="B980" t="s">
        <v>46</v>
      </c>
      <c r="C980" t="s">
        <v>47</v>
      </c>
      <c r="D980" t="s">
        <v>520</v>
      </c>
      <c r="E980" t="s">
        <v>96</v>
      </c>
      <c r="F980" t="s">
        <v>527</v>
      </c>
      <c r="G980" t="s">
        <v>51</v>
      </c>
      <c r="H980" s="20" t="s">
        <v>52</v>
      </c>
      <c r="I980" t="s">
        <v>53</v>
      </c>
      <c r="J980" t="s">
        <v>54</v>
      </c>
      <c r="K980">
        <v>1</v>
      </c>
      <c r="L980" t="s">
        <v>55</v>
      </c>
      <c r="M980" t="s">
        <v>97</v>
      </c>
      <c r="N980" t="s">
        <v>98</v>
      </c>
      <c r="O980" s="21" t="s">
        <v>99</v>
      </c>
      <c r="P980" s="21" t="s">
        <v>100</v>
      </c>
      <c r="Q980" s="20" t="s">
        <v>101</v>
      </c>
      <c r="R980" s="21" t="s">
        <v>102</v>
      </c>
      <c r="S980" s="35">
        <v>1</v>
      </c>
      <c r="T980" s="22">
        <v>0</v>
      </c>
      <c r="U980" s="20" t="s">
        <v>103</v>
      </c>
      <c r="V980" s="20">
        <v>46006</v>
      </c>
      <c r="W980" s="21">
        <v>12</v>
      </c>
      <c r="X980" s="20">
        <v>46013</v>
      </c>
      <c r="Z980" s="48">
        <v>12</v>
      </c>
      <c r="AA980">
        <v>2025</v>
      </c>
      <c r="AB980" s="45">
        <v>0</v>
      </c>
      <c r="AC980" s="45">
        <v>0</v>
      </c>
      <c r="AI980" s="10"/>
      <c r="AK980" s="10"/>
    </row>
    <row r="981" spans="1:37">
      <c r="A981" t="s">
        <v>45</v>
      </c>
      <c r="B981" t="s">
        <v>46</v>
      </c>
      <c r="C981" t="s">
        <v>47</v>
      </c>
      <c r="D981" t="s">
        <v>520</v>
      </c>
      <c r="E981" t="s">
        <v>96</v>
      </c>
      <c r="F981" t="s">
        <v>86</v>
      </c>
      <c r="G981" t="s">
        <v>51</v>
      </c>
      <c r="H981" s="20" t="s">
        <v>52</v>
      </c>
      <c r="I981" t="s">
        <v>53</v>
      </c>
      <c r="J981" t="s">
        <v>54</v>
      </c>
      <c r="K981">
        <v>1</v>
      </c>
      <c r="L981" t="s">
        <v>55</v>
      </c>
      <c r="M981" t="s">
        <v>97</v>
      </c>
      <c r="N981" t="s">
        <v>98</v>
      </c>
      <c r="O981" s="21" t="s">
        <v>99</v>
      </c>
      <c r="P981" s="21" t="s">
        <v>100</v>
      </c>
      <c r="Q981" s="20" t="s">
        <v>128</v>
      </c>
      <c r="R981" s="21" t="s">
        <v>129</v>
      </c>
      <c r="S981" s="35">
        <v>1</v>
      </c>
      <c r="T981" s="22">
        <v>1</v>
      </c>
      <c r="U981" s="20" t="s">
        <v>103</v>
      </c>
      <c r="V981" s="20">
        <v>46006</v>
      </c>
      <c r="W981" s="21">
        <v>12</v>
      </c>
      <c r="X981" s="20">
        <v>46013</v>
      </c>
      <c r="Y981" s="20">
        <v>46010</v>
      </c>
      <c r="Z981" s="48">
        <v>12</v>
      </c>
      <c r="AA981">
        <v>2025</v>
      </c>
      <c r="AB981" s="45">
        <v>453600</v>
      </c>
      <c r="AC981" s="45">
        <v>453600</v>
      </c>
      <c r="AI981" s="10"/>
      <c r="AK981" s="10"/>
    </row>
    <row r="982" spans="1:37">
      <c r="A982" t="s">
        <v>45</v>
      </c>
      <c r="B982" t="s">
        <v>46</v>
      </c>
      <c r="C982" t="s">
        <v>47</v>
      </c>
      <c r="D982" t="s">
        <v>520</v>
      </c>
      <c r="E982" t="s">
        <v>96</v>
      </c>
      <c r="F982" t="s">
        <v>502</v>
      </c>
      <c r="G982" t="s">
        <v>51</v>
      </c>
      <c r="H982" s="20" t="s">
        <v>52</v>
      </c>
      <c r="I982" t="s">
        <v>53</v>
      </c>
      <c r="J982" t="s">
        <v>54</v>
      </c>
      <c r="K982">
        <v>1</v>
      </c>
      <c r="L982" t="s">
        <v>55</v>
      </c>
      <c r="M982" t="s">
        <v>97</v>
      </c>
      <c r="N982" t="s">
        <v>98</v>
      </c>
      <c r="O982" s="21" t="s">
        <v>99</v>
      </c>
      <c r="P982" s="21" t="s">
        <v>100</v>
      </c>
      <c r="Q982" s="20" t="s">
        <v>128</v>
      </c>
      <c r="R982" s="21" t="s">
        <v>129</v>
      </c>
      <c r="S982" s="35">
        <v>1</v>
      </c>
      <c r="T982" s="22">
        <v>0</v>
      </c>
      <c r="U982" s="20" t="s">
        <v>103</v>
      </c>
      <c r="V982" s="20">
        <v>46006</v>
      </c>
      <c r="W982" s="21">
        <v>12</v>
      </c>
      <c r="X982" s="20">
        <v>46013</v>
      </c>
      <c r="Z982" s="48">
        <v>12</v>
      </c>
      <c r="AA982">
        <v>2025</v>
      </c>
      <c r="AB982" s="45">
        <v>0</v>
      </c>
      <c r="AC982" s="45">
        <v>0</v>
      </c>
      <c r="AI982" s="10"/>
      <c r="AK982" s="10"/>
    </row>
    <row r="983" spans="1:37">
      <c r="A983" t="s">
        <v>45</v>
      </c>
      <c r="B983" t="s">
        <v>46</v>
      </c>
      <c r="C983" t="s">
        <v>47</v>
      </c>
      <c r="D983" t="s">
        <v>520</v>
      </c>
      <c r="E983" t="s">
        <v>96</v>
      </c>
      <c r="F983" t="s">
        <v>89</v>
      </c>
      <c r="G983" t="s">
        <v>51</v>
      </c>
      <c r="H983" s="20" t="s">
        <v>52</v>
      </c>
      <c r="I983" t="s">
        <v>53</v>
      </c>
      <c r="J983" t="s">
        <v>54</v>
      </c>
      <c r="K983">
        <v>1</v>
      </c>
      <c r="L983" t="s">
        <v>55</v>
      </c>
      <c r="M983" t="s">
        <v>97</v>
      </c>
      <c r="N983" t="s">
        <v>98</v>
      </c>
      <c r="O983" s="21" t="s">
        <v>99</v>
      </c>
      <c r="P983" s="21" t="s">
        <v>100</v>
      </c>
      <c r="Q983" s="20" t="s">
        <v>162</v>
      </c>
      <c r="R983" s="21" t="s">
        <v>163</v>
      </c>
      <c r="S983" s="35">
        <v>1</v>
      </c>
      <c r="T983" s="22">
        <v>1</v>
      </c>
      <c r="U983" s="20" t="s">
        <v>103</v>
      </c>
      <c r="V983" s="20">
        <v>46006</v>
      </c>
      <c r="W983" s="21">
        <v>12</v>
      </c>
      <c r="X983" s="20">
        <v>46013</v>
      </c>
      <c r="Y983" s="20">
        <v>46010</v>
      </c>
      <c r="Z983" s="48">
        <v>12</v>
      </c>
      <c r="AA983">
        <v>2025</v>
      </c>
      <c r="AB983" s="45">
        <v>453600</v>
      </c>
      <c r="AC983" s="45">
        <v>453600</v>
      </c>
      <c r="AI983" s="10"/>
      <c r="AK983" s="10"/>
    </row>
    <row r="984" spans="1:37">
      <c r="A984" t="s">
        <v>45</v>
      </c>
      <c r="B984" t="s">
        <v>46</v>
      </c>
      <c r="C984" t="s">
        <v>47</v>
      </c>
      <c r="D984" t="s">
        <v>520</v>
      </c>
      <c r="E984" t="s">
        <v>96</v>
      </c>
      <c r="F984" t="s">
        <v>528</v>
      </c>
      <c r="G984" t="s">
        <v>51</v>
      </c>
      <c r="H984" s="20" t="s">
        <v>52</v>
      </c>
      <c r="I984" t="s">
        <v>53</v>
      </c>
      <c r="J984" t="s">
        <v>54</v>
      </c>
      <c r="K984">
        <v>1</v>
      </c>
      <c r="L984" t="s">
        <v>55</v>
      </c>
      <c r="M984" t="s">
        <v>97</v>
      </c>
      <c r="N984" t="s">
        <v>98</v>
      </c>
      <c r="O984" s="21" t="s">
        <v>99</v>
      </c>
      <c r="P984" s="21" t="s">
        <v>100</v>
      </c>
      <c r="Q984" s="20" t="s">
        <v>162</v>
      </c>
      <c r="R984" s="21" t="s">
        <v>163</v>
      </c>
      <c r="S984" s="35">
        <v>1</v>
      </c>
      <c r="T984" s="22">
        <v>0</v>
      </c>
      <c r="U984" s="20" t="s">
        <v>103</v>
      </c>
      <c r="V984" s="20">
        <v>46006</v>
      </c>
      <c r="W984" s="21">
        <v>12</v>
      </c>
      <c r="X984" s="20">
        <v>46013</v>
      </c>
      <c r="Z984" s="48">
        <v>12</v>
      </c>
      <c r="AA984">
        <v>2025</v>
      </c>
      <c r="AB984" s="45">
        <v>0</v>
      </c>
      <c r="AC984" s="45">
        <v>0</v>
      </c>
      <c r="AI984" s="10"/>
      <c r="AK984" s="10"/>
    </row>
    <row r="985" spans="1:37">
      <c r="A985" t="s">
        <v>45</v>
      </c>
      <c r="B985" t="s">
        <v>46</v>
      </c>
      <c r="C985" t="s">
        <v>47</v>
      </c>
      <c r="D985" t="s">
        <v>529</v>
      </c>
      <c r="E985" t="s">
        <v>76</v>
      </c>
      <c r="F985" t="s">
        <v>77</v>
      </c>
      <c r="G985" t="s">
        <v>78</v>
      </c>
      <c r="H985" s="20" t="s">
        <v>52</v>
      </c>
      <c r="I985" t="s">
        <v>53</v>
      </c>
      <c r="J985" t="s">
        <v>530</v>
      </c>
      <c r="K985">
        <v>1</v>
      </c>
      <c r="L985" t="s">
        <v>81</v>
      </c>
      <c r="M985" t="s">
        <v>56</v>
      </c>
      <c r="N985" t="s">
        <v>57</v>
      </c>
      <c r="O985" s="21" t="s">
        <v>82</v>
      </c>
      <c r="P985" s="21" t="s">
        <v>59</v>
      </c>
      <c r="Q985" s="20" t="s">
        <v>118</v>
      </c>
      <c r="R985" s="21" t="s">
        <v>119</v>
      </c>
      <c r="S985" s="35">
        <v>24</v>
      </c>
      <c r="T985" s="22">
        <v>24</v>
      </c>
      <c r="U985" s="20" t="s">
        <v>85</v>
      </c>
      <c r="V985" s="20">
        <v>45994</v>
      </c>
      <c r="W985" s="21">
        <v>12</v>
      </c>
      <c r="X985" s="20">
        <v>45995</v>
      </c>
      <c r="Y985" s="20">
        <v>46009</v>
      </c>
      <c r="Z985" s="48">
        <v>12</v>
      </c>
      <c r="AA985">
        <v>2025</v>
      </c>
      <c r="AB985" s="45">
        <v>2292960</v>
      </c>
      <c r="AC985" s="45">
        <v>2292960</v>
      </c>
      <c r="AI985" s="10"/>
      <c r="AK985" s="10"/>
    </row>
    <row r="986" spans="1:37">
      <c r="A986" t="s">
        <v>45</v>
      </c>
      <c r="B986" t="s">
        <v>46</v>
      </c>
      <c r="C986" t="s">
        <v>47</v>
      </c>
      <c r="D986" t="s">
        <v>458</v>
      </c>
      <c r="E986" t="s">
        <v>76</v>
      </c>
      <c r="F986" t="s">
        <v>77</v>
      </c>
      <c r="G986" t="s">
        <v>78</v>
      </c>
      <c r="H986" s="20" t="s">
        <v>52</v>
      </c>
      <c r="I986" t="s">
        <v>53</v>
      </c>
      <c r="J986" t="s">
        <v>117</v>
      </c>
      <c r="K986">
        <v>1</v>
      </c>
      <c r="L986" t="s">
        <v>81</v>
      </c>
      <c r="M986" t="s">
        <v>310</v>
      </c>
      <c r="N986" t="s">
        <v>311</v>
      </c>
      <c r="O986" s="21" t="s">
        <v>82</v>
      </c>
      <c r="P986" s="21" t="s">
        <v>59</v>
      </c>
      <c r="Q986" s="20" t="s">
        <v>531</v>
      </c>
      <c r="R986" s="21" t="s">
        <v>532</v>
      </c>
      <c r="S986" s="35">
        <v>510</v>
      </c>
      <c r="T986" s="22">
        <v>510</v>
      </c>
      <c r="U986" s="20" t="s">
        <v>85</v>
      </c>
      <c r="V986" s="20">
        <v>45922</v>
      </c>
      <c r="W986" s="21">
        <v>9</v>
      </c>
      <c r="X986" s="20">
        <v>45981</v>
      </c>
      <c r="Y986" s="20">
        <v>46013</v>
      </c>
      <c r="Z986" s="48">
        <v>12</v>
      </c>
      <c r="AA986">
        <v>2025</v>
      </c>
      <c r="AB986" s="45">
        <v>26443500</v>
      </c>
      <c r="AC986" s="45">
        <v>26443500</v>
      </c>
      <c r="AI986" s="10"/>
      <c r="AK986" s="10"/>
    </row>
    <row r="987" spans="1:37">
      <c r="A987" t="s">
        <v>45</v>
      </c>
      <c r="B987" t="s">
        <v>46</v>
      </c>
      <c r="C987" t="s">
        <v>47</v>
      </c>
      <c r="D987" t="s">
        <v>533</v>
      </c>
      <c r="E987" t="s">
        <v>49</v>
      </c>
      <c r="F987" t="s">
        <v>89</v>
      </c>
      <c r="G987" t="s">
        <v>51</v>
      </c>
      <c r="H987" s="20" t="s">
        <v>52</v>
      </c>
      <c r="I987" t="s">
        <v>53</v>
      </c>
      <c r="J987" t="s">
        <v>54</v>
      </c>
      <c r="K987">
        <v>1</v>
      </c>
      <c r="L987" t="s">
        <v>55</v>
      </c>
      <c r="M987" t="s">
        <v>56</v>
      </c>
      <c r="N987" t="s">
        <v>57</v>
      </c>
      <c r="O987" s="21" t="s">
        <v>58</v>
      </c>
      <c r="P987" s="21" t="s">
        <v>59</v>
      </c>
      <c r="Q987" s="20" t="s">
        <v>90</v>
      </c>
      <c r="R987" s="21" t="s">
        <v>390</v>
      </c>
      <c r="S987" s="35">
        <v>25</v>
      </c>
      <c r="T987" s="22">
        <v>25</v>
      </c>
      <c r="U987" s="20" t="s">
        <v>62</v>
      </c>
      <c r="V987" s="20">
        <v>46007</v>
      </c>
      <c r="W987" s="21">
        <v>12</v>
      </c>
      <c r="X987" s="20">
        <v>46014</v>
      </c>
      <c r="Y987" s="20">
        <v>46013</v>
      </c>
      <c r="Z987" s="48">
        <v>12</v>
      </c>
      <c r="AA987">
        <v>2025</v>
      </c>
      <c r="AB987" s="45">
        <v>1650816</v>
      </c>
      <c r="AC987" s="45">
        <v>1650816</v>
      </c>
      <c r="AI987" s="10"/>
      <c r="AK987" s="10"/>
    </row>
    <row r="988" spans="1:37">
      <c r="A988" t="s">
        <v>45</v>
      </c>
      <c r="B988" t="s">
        <v>46</v>
      </c>
      <c r="C988" t="s">
        <v>47</v>
      </c>
      <c r="D988" t="s">
        <v>533</v>
      </c>
      <c r="E988" t="s">
        <v>49</v>
      </c>
      <c r="F988" t="s">
        <v>92</v>
      </c>
      <c r="G988" t="s">
        <v>51</v>
      </c>
      <c r="H988" s="20" t="s">
        <v>52</v>
      </c>
      <c r="I988" t="s">
        <v>53</v>
      </c>
      <c r="J988" t="s">
        <v>54</v>
      </c>
      <c r="K988">
        <v>1</v>
      </c>
      <c r="L988" t="s">
        <v>55</v>
      </c>
      <c r="M988" t="s">
        <v>56</v>
      </c>
      <c r="N988" t="s">
        <v>57</v>
      </c>
      <c r="O988" s="21" t="s">
        <v>58</v>
      </c>
      <c r="P988" s="21" t="s">
        <v>59</v>
      </c>
      <c r="Q988" s="20" t="s">
        <v>93</v>
      </c>
      <c r="R988" s="21" t="s">
        <v>391</v>
      </c>
      <c r="S988" s="35">
        <v>7</v>
      </c>
      <c r="T988" s="22">
        <v>7</v>
      </c>
      <c r="U988" s="20" t="s">
        <v>62</v>
      </c>
      <c r="V988" s="20">
        <v>46007</v>
      </c>
      <c r="W988" s="21">
        <v>12</v>
      </c>
      <c r="X988" s="20">
        <v>46014</v>
      </c>
      <c r="Y988" s="20">
        <v>46013</v>
      </c>
      <c r="Z988" s="48">
        <v>12</v>
      </c>
      <c r="AA988">
        <v>2025</v>
      </c>
      <c r="AB988" s="45">
        <v>600096</v>
      </c>
      <c r="AC988" s="45">
        <v>600096</v>
      </c>
      <c r="AI988" s="10"/>
      <c r="AK988" s="10"/>
    </row>
    <row r="989" spans="1:37">
      <c r="A989" t="s">
        <v>45</v>
      </c>
      <c r="B989" t="s">
        <v>46</v>
      </c>
      <c r="C989" t="s">
        <v>47</v>
      </c>
      <c r="D989" t="s">
        <v>533</v>
      </c>
      <c r="E989" t="s">
        <v>49</v>
      </c>
      <c r="F989" t="s">
        <v>50</v>
      </c>
      <c r="G989" t="s">
        <v>51</v>
      </c>
      <c r="H989" s="20" t="s">
        <v>52</v>
      </c>
      <c r="I989" t="s">
        <v>53</v>
      </c>
      <c r="J989" t="s">
        <v>54</v>
      </c>
      <c r="K989">
        <v>1</v>
      </c>
      <c r="L989" t="s">
        <v>55</v>
      </c>
      <c r="M989" t="s">
        <v>56</v>
      </c>
      <c r="N989" t="s">
        <v>57</v>
      </c>
      <c r="O989" s="21" t="s">
        <v>58</v>
      </c>
      <c r="P989" s="21" t="s">
        <v>59</v>
      </c>
      <c r="Q989" s="20" t="s">
        <v>60</v>
      </c>
      <c r="R989" s="21" t="s">
        <v>385</v>
      </c>
      <c r="S989" s="35">
        <v>21</v>
      </c>
      <c r="T989" s="22">
        <v>21</v>
      </c>
      <c r="U989" s="20" t="s">
        <v>62</v>
      </c>
      <c r="V989" s="20">
        <v>46007</v>
      </c>
      <c r="W989" s="21">
        <v>12</v>
      </c>
      <c r="X989" s="20">
        <v>46014</v>
      </c>
      <c r="Y989" s="20">
        <v>46013</v>
      </c>
      <c r="Z989" s="48">
        <v>12</v>
      </c>
      <c r="AA989">
        <v>2025</v>
      </c>
      <c r="AB989" s="45">
        <v>1241533</v>
      </c>
      <c r="AC989" s="45">
        <v>1241533</v>
      </c>
      <c r="AI989" s="10"/>
      <c r="AK989" s="10"/>
    </row>
    <row r="990" spans="1:37">
      <c r="A990" t="s">
        <v>45</v>
      </c>
      <c r="B990" t="s">
        <v>46</v>
      </c>
      <c r="C990" t="s">
        <v>47</v>
      </c>
      <c r="D990" t="s">
        <v>533</v>
      </c>
      <c r="E990" t="s">
        <v>49</v>
      </c>
      <c r="F990" t="s">
        <v>63</v>
      </c>
      <c r="G990" t="s">
        <v>51</v>
      </c>
      <c r="H990" s="20" t="s">
        <v>52</v>
      </c>
      <c r="I990" t="s">
        <v>53</v>
      </c>
      <c r="J990" t="s">
        <v>54</v>
      </c>
      <c r="K990">
        <v>1</v>
      </c>
      <c r="L990" t="s">
        <v>55</v>
      </c>
      <c r="M990" t="s">
        <v>56</v>
      </c>
      <c r="N990" t="s">
        <v>57</v>
      </c>
      <c r="O990" s="21" t="s">
        <v>58</v>
      </c>
      <c r="P990" s="21" t="s">
        <v>59</v>
      </c>
      <c r="Q990" s="20" t="s">
        <v>64</v>
      </c>
      <c r="R990" s="21" t="s">
        <v>386</v>
      </c>
      <c r="S990" s="35">
        <v>13</v>
      </c>
      <c r="T990" s="22">
        <v>13</v>
      </c>
      <c r="U990" s="20" t="s">
        <v>62</v>
      </c>
      <c r="V990" s="20">
        <v>46007</v>
      </c>
      <c r="W990" s="21">
        <v>12</v>
      </c>
      <c r="X990" s="20">
        <v>46014</v>
      </c>
      <c r="Y990" s="20">
        <v>46013</v>
      </c>
      <c r="Z990" s="48">
        <v>12</v>
      </c>
      <c r="AA990">
        <v>2025</v>
      </c>
      <c r="AB990" s="45">
        <v>796848</v>
      </c>
      <c r="AC990" s="45">
        <v>796848</v>
      </c>
      <c r="AI990" s="10"/>
      <c r="AK990" s="10"/>
    </row>
    <row r="991" spans="1:37">
      <c r="A991" t="s">
        <v>45</v>
      </c>
      <c r="B991" t="s">
        <v>46</v>
      </c>
      <c r="C991" t="s">
        <v>47</v>
      </c>
      <c r="D991" t="s">
        <v>533</v>
      </c>
      <c r="E991" t="s">
        <v>49</v>
      </c>
      <c r="F991" t="s">
        <v>66</v>
      </c>
      <c r="G991" t="s">
        <v>51</v>
      </c>
      <c r="H991" s="20" t="s">
        <v>52</v>
      </c>
      <c r="I991" t="s">
        <v>53</v>
      </c>
      <c r="J991" t="s">
        <v>54</v>
      </c>
      <c r="K991">
        <v>1</v>
      </c>
      <c r="L991" t="s">
        <v>55</v>
      </c>
      <c r="M991" t="s">
        <v>56</v>
      </c>
      <c r="N991" t="s">
        <v>57</v>
      </c>
      <c r="O991" s="21" t="s">
        <v>58</v>
      </c>
      <c r="P991" s="21" t="s">
        <v>59</v>
      </c>
      <c r="Q991" s="20" t="s">
        <v>67</v>
      </c>
      <c r="R991" s="21" t="s">
        <v>387</v>
      </c>
      <c r="S991" s="35">
        <v>10</v>
      </c>
      <c r="T991" s="22">
        <v>10</v>
      </c>
      <c r="U991" s="20" t="s">
        <v>62</v>
      </c>
      <c r="V991" s="20">
        <v>46007</v>
      </c>
      <c r="W991" s="21">
        <v>12</v>
      </c>
      <c r="X991" s="20">
        <v>46014</v>
      </c>
      <c r="Y991" s="20">
        <v>46013</v>
      </c>
      <c r="Z991" s="48">
        <v>12</v>
      </c>
      <c r="AA991">
        <v>2025</v>
      </c>
      <c r="AB991" s="45">
        <v>831283</v>
      </c>
      <c r="AC991" s="45">
        <v>831283</v>
      </c>
      <c r="AI991" s="10"/>
      <c r="AK991" s="10"/>
    </row>
    <row r="992" spans="1:37">
      <c r="A992" t="s">
        <v>45</v>
      </c>
      <c r="B992" t="s">
        <v>46</v>
      </c>
      <c r="C992" t="s">
        <v>47</v>
      </c>
      <c r="D992" t="s">
        <v>533</v>
      </c>
      <c r="E992" t="s">
        <v>49</v>
      </c>
      <c r="F992" t="s">
        <v>69</v>
      </c>
      <c r="G992" t="s">
        <v>51</v>
      </c>
      <c r="H992" s="20" t="s">
        <v>52</v>
      </c>
      <c r="I992" t="s">
        <v>53</v>
      </c>
      <c r="J992" t="s">
        <v>54</v>
      </c>
      <c r="K992">
        <v>1</v>
      </c>
      <c r="L992" t="s">
        <v>55</v>
      </c>
      <c r="M992" t="s">
        <v>56</v>
      </c>
      <c r="N992" t="s">
        <v>57</v>
      </c>
      <c r="O992" s="21" t="s">
        <v>58</v>
      </c>
      <c r="P992" s="21" t="s">
        <v>59</v>
      </c>
      <c r="Q992" s="20" t="s">
        <v>73</v>
      </c>
      <c r="R992" s="21" t="s">
        <v>74</v>
      </c>
      <c r="S992" s="35">
        <v>5</v>
      </c>
      <c r="T992" s="22">
        <v>5</v>
      </c>
      <c r="U992" s="20" t="s">
        <v>62</v>
      </c>
      <c r="V992" s="20">
        <v>46007</v>
      </c>
      <c r="W992" s="21">
        <v>12</v>
      </c>
      <c r="X992" s="20">
        <v>46014</v>
      </c>
      <c r="Y992" s="20">
        <v>46013</v>
      </c>
      <c r="Z992" s="48">
        <v>12</v>
      </c>
      <c r="AA992">
        <v>2025</v>
      </c>
      <c r="AB992" s="45">
        <v>707875</v>
      </c>
      <c r="AC992" s="45">
        <v>707875</v>
      </c>
      <c r="AI992" s="10"/>
      <c r="AK992" s="10"/>
    </row>
    <row r="993" spans="1:37">
      <c r="A993" t="s">
        <v>45</v>
      </c>
      <c r="B993" t="s">
        <v>46</v>
      </c>
      <c r="C993" t="s">
        <v>47</v>
      </c>
      <c r="D993" t="s">
        <v>534</v>
      </c>
      <c r="E993" t="s">
        <v>49</v>
      </c>
      <c r="F993" t="s">
        <v>77</v>
      </c>
      <c r="G993" t="s">
        <v>51</v>
      </c>
      <c r="H993" s="20" t="s">
        <v>52</v>
      </c>
      <c r="I993" t="s">
        <v>53</v>
      </c>
      <c r="J993" t="s">
        <v>54</v>
      </c>
      <c r="K993">
        <v>1</v>
      </c>
      <c r="L993" t="s">
        <v>55</v>
      </c>
      <c r="M993" t="s">
        <v>56</v>
      </c>
      <c r="N993" t="s">
        <v>57</v>
      </c>
      <c r="O993" s="21" t="s">
        <v>58</v>
      </c>
      <c r="P993" s="21" t="s">
        <v>59</v>
      </c>
      <c r="Q993" s="20" t="s">
        <v>112</v>
      </c>
      <c r="R993" s="21" t="s">
        <v>113</v>
      </c>
      <c r="S993" s="35">
        <v>1</v>
      </c>
      <c r="T993" s="22">
        <v>1</v>
      </c>
      <c r="U993" s="20" t="s">
        <v>110</v>
      </c>
      <c r="V993" s="20">
        <v>46013</v>
      </c>
      <c r="W993" s="21">
        <v>12</v>
      </c>
      <c r="X993" s="20">
        <v>46021</v>
      </c>
      <c r="Y993" s="20">
        <v>46022</v>
      </c>
      <c r="Z993" s="48">
        <v>12</v>
      </c>
      <c r="AA993">
        <v>2025</v>
      </c>
      <c r="AB993" s="45">
        <v>150444</v>
      </c>
      <c r="AC993" s="45">
        <v>150444</v>
      </c>
      <c r="AI993" s="10"/>
      <c r="AK993" s="10"/>
    </row>
    <row r="994" spans="1:37">
      <c r="A994" t="s">
        <v>45</v>
      </c>
      <c r="B994" t="s">
        <v>46</v>
      </c>
      <c r="C994" t="s">
        <v>47</v>
      </c>
      <c r="D994" t="s">
        <v>534</v>
      </c>
      <c r="E994" t="s">
        <v>49</v>
      </c>
      <c r="F994" t="s">
        <v>111</v>
      </c>
      <c r="G994" t="s">
        <v>51</v>
      </c>
      <c r="H994" s="20" t="s">
        <v>52</v>
      </c>
      <c r="I994" t="s">
        <v>53</v>
      </c>
      <c r="J994" t="s">
        <v>54</v>
      </c>
      <c r="K994">
        <v>1</v>
      </c>
      <c r="L994" t="s">
        <v>55</v>
      </c>
      <c r="M994" t="s">
        <v>56</v>
      </c>
      <c r="N994" t="s">
        <v>57</v>
      </c>
      <c r="O994" s="21" t="s">
        <v>58</v>
      </c>
      <c r="P994" s="21" t="s">
        <v>59</v>
      </c>
      <c r="Q994" s="20" t="s">
        <v>87</v>
      </c>
      <c r="R994" s="21" t="s">
        <v>389</v>
      </c>
      <c r="S994" s="35">
        <v>30</v>
      </c>
      <c r="T994" s="22">
        <v>30</v>
      </c>
      <c r="U994" s="20" t="s">
        <v>62</v>
      </c>
      <c r="V994" s="20">
        <v>46013</v>
      </c>
      <c r="W994" s="21">
        <v>12</v>
      </c>
      <c r="X994" s="20">
        <v>46021</v>
      </c>
      <c r="Y994" s="20">
        <v>46022</v>
      </c>
      <c r="Z994" s="48">
        <v>12</v>
      </c>
      <c r="AA994">
        <v>2025</v>
      </c>
      <c r="AB994" s="45">
        <v>2503872</v>
      </c>
      <c r="AC994" s="45">
        <v>2503872</v>
      </c>
      <c r="AI994" s="10"/>
      <c r="AK994" s="10"/>
    </row>
    <row r="995" spans="1:37">
      <c r="A995" t="s">
        <v>45</v>
      </c>
      <c r="B995" t="s">
        <v>46</v>
      </c>
      <c r="C995" t="s">
        <v>47</v>
      </c>
      <c r="D995" t="s">
        <v>534</v>
      </c>
      <c r="E995" t="s">
        <v>49</v>
      </c>
      <c r="F995" t="s">
        <v>86</v>
      </c>
      <c r="G995" t="s">
        <v>51</v>
      </c>
      <c r="H995" s="20" t="s">
        <v>52</v>
      </c>
      <c r="I995" t="s">
        <v>53</v>
      </c>
      <c r="J995" t="s">
        <v>54</v>
      </c>
      <c r="K995">
        <v>1</v>
      </c>
      <c r="L995" t="s">
        <v>55</v>
      </c>
      <c r="M995" t="s">
        <v>56</v>
      </c>
      <c r="N995" t="s">
        <v>57</v>
      </c>
      <c r="O995" s="21" t="s">
        <v>58</v>
      </c>
      <c r="P995" s="21" t="s">
        <v>59</v>
      </c>
      <c r="Q995" s="20" t="s">
        <v>90</v>
      </c>
      <c r="R995" s="21" t="s">
        <v>390</v>
      </c>
      <c r="S995" s="35">
        <v>19</v>
      </c>
      <c r="T995" s="22">
        <v>19</v>
      </c>
      <c r="U995" s="20" t="s">
        <v>62</v>
      </c>
      <c r="V995" s="20">
        <v>46013</v>
      </c>
      <c r="W995" s="21">
        <v>12</v>
      </c>
      <c r="X995" s="20">
        <v>46021</v>
      </c>
      <c r="Y995" s="20">
        <v>46022</v>
      </c>
      <c r="Z995" s="48">
        <v>12</v>
      </c>
      <c r="AA995">
        <v>2025</v>
      </c>
      <c r="AB995" s="45">
        <v>1254620</v>
      </c>
      <c r="AC995" s="45">
        <v>1254620</v>
      </c>
      <c r="AI995" s="10"/>
      <c r="AK995" s="10"/>
    </row>
    <row r="996" spans="1:37">
      <c r="A996" t="s">
        <v>45</v>
      </c>
      <c r="B996" t="s">
        <v>46</v>
      </c>
      <c r="C996" t="s">
        <v>47</v>
      </c>
      <c r="D996" t="s">
        <v>535</v>
      </c>
      <c r="E996" t="s">
        <v>76</v>
      </c>
      <c r="F996" t="s">
        <v>111</v>
      </c>
      <c r="G996" t="s">
        <v>78</v>
      </c>
      <c r="H996" s="20" t="s">
        <v>52</v>
      </c>
      <c r="I996" t="s">
        <v>53</v>
      </c>
      <c r="J996" t="s">
        <v>117</v>
      </c>
      <c r="K996">
        <v>1</v>
      </c>
      <c r="L996" t="s">
        <v>81</v>
      </c>
      <c r="M996" t="s">
        <v>56</v>
      </c>
      <c r="N996" t="s">
        <v>57</v>
      </c>
      <c r="O996" s="21" t="s">
        <v>82</v>
      </c>
      <c r="P996" s="21" t="s">
        <v>140</v>
      </c>
      <c r="Q996" s="20" t="s">
        <v>141</v>
      </c>
      <c r="R996" s="21" t="s">
        <v>142</v>
      </c>
      <c r="S996" s="35">
        <v>240</v>
      </c>
      <c r="T996" s="22">
        <v>52</v>
      </c>
      <c r="U996" s="20" t="s">
        <v>85</v>
      </c>
      <c r="V996" s="20">
        <v>45944</v>
      </c>
      <c r="W996" s="21">
        <v>10</v>
      </c>
      <c r="X996" s="20">
        <v>46309</v>
      </c>
      <c r="Y996" s="20">
        <v>46003</v>
      </c>
      <c r="Z996" s="48">
        <v>12</v>
      </c>
      <c r="AA996">
        <v>2025</v>
      </c>
      <c r="AB996" s="45">
        <v>3576000</v>
      </c>
      <c r="AC996" s="45">
        <v>774800</v>
      </c>
      <c r="AI996" s="10"/>
      <c r="AK996" s="10"/>
    </row>
    <row r="997" spans="1:37">
      <c r="A997" t="s">
        <v>45</v>
      </c>
      <c r="B997" t="s">
        <v>46</v>
      </c>
      <c r="C997" t="s">
        <v>47</v>
      </c>
      <c r="D997" t="s">
        <v>536</v>
      </c>
      <c r="E997" t="s">
        <v>76</v>
      </c>
      <c r="F997" t="s">
        <v>77</v>
      </c>
      <c r="G997" t="s">
        <v>78</v>
      </c>
      <c r="H997" s="20" t="s">
        <v>52</v>
      </c>
      <c r="I997" t="s">
        <v>53</v>
      </c>
      <c r="J997" t="s">
        <v>117</v>
      </c>
      <c r="K997">
        <v>1</v>
      </c>
      <c r="L997" t="s">
        <v>81</v>
      </c>
      <c r="M997" t="s">
        <v>56</v>
      </c>
      <c r="N997" t="s">
        <v>57</v>
      </c>
      <c r="O997" s="21" t="s">
        <v>58</v>
      </c>
      <c r="P997" s="21" t="s">
        <v>59</v>
      </c>
      <c r="Q997" s="20" t="s">
        <v>87</v>
      </c>
      <c r="R997" s="21" t="s">
        <v>88</v>
      </c>
      <c r="S997" s="35">
        <v>13340</v>
      </c>
      <c r="T997" s="22">
        <v>13340</v>
      </c>
      <c r="U997" s="20" t="s">
        <v>85</v>
      </c>
      <c r="V997" s="20">
        <v>45856</v>
      </c>
      <c r="W997" s="21">
        <v>7</v>
      </c>
      <c r="X997" s="20">
        <v>46025</v>
      </c>
      <c r="Y997" s="20">
        <v>45993</v>
      </c>
      <c r="Z997" s="48">
        <v>12</v>
      </c>
      <c r="AA997">
        <v>2025</v>
      </c>
      <c r="AB997" s="45">
        <v>4402200</v>
      </c>
      <c r="AC997" s="45">
        <v>4402200</v>
      </c>
      <c r="AI997" s="10"/>
      <c r="AK997" s="10"/>
    </row>
    <row r="998" spans="1:37">
      <c r="A998" t="s">
        <v>45</v>
      </c>
      <c r="B998" t="s">
        <v>46</v>
      </c>
      <c r="C998" t="s">
        <v>47</v>
      </c>
      <c r="D998" t="s">
        <v>537</v>
      </c>
      <c r="E998" t="s">
        <v>76</v>
      </c>
      <c r="F998" t="s">
        <v>77</v>
      </c>
      <c r="G998" t="s">
        <v>78</v>
      </c>
      <c r="H998" s="20" t="s">
        <v>79</v>
      </c>
      <c r="I998" t="s">
        <v>53</v>
      </c>
      <c r="J998" t="s">
        <v>530</v>
      </c>
      <c r="K998">
        <v>1</v>
      </c>
      <c r="L998" t="s">
        <v>81</v>
      </c>
      <c r="M998" t="s">
        <v>310</v>
      </c>
      <c r="N998" t="s">
        <v>311</v>
      </c>
      <c r="O998" s="21" t="s">
        <v>79</v>
      </c>
      <c r="P998" s="21" t="s">
        <v>459</v>
      </c>
      <c r="Q998" s="20" t="s">
        <v>460</v>
      </c>
      <c r="R998" s="21" t="s">
        <v>461</v>
      </c>
      <c r="S998" s="35">
        <v>10</v>
      </c>
      <c r="T998" s="22">
        <v>0</v>
      </c>
      <c r="U998" s="20" t="s">
        <v>85</v>
      </c>
      <c r="V998" s="20">
        <v>45922</v>
      </c>
      <c r="W998" s="21">
        <v>9</v>
      </c>
      <c r="X998" s="20">
        <v>46021</v>
      </c>
      <c r="Z998" s="48">
        <v>12</v>
      </c>
      <c r="AA998">
        <v>2025</v>
      </c>
      <c r="AB998" s="45">
        <v>4830</v>
      </c>
      <c r="AC998" s="45">
        <v>0</v>
      </c>
      <c r="AI998" s="10"/>
      <c r="AK998" s="10"/>
    </row>
    <row r="999" spans="1:37">
      <c r="A999" t="s">
        <v>45</v>
      </c>
      <c r="B999" t="s">
        <v>46</v>
      </c>
      <c r="C999" t="s">
        <v>47</v>
      </c>
      <c r="D999" t="s">
        <v>538</v>
      </c>
      <c r="E999" t="s">
        <v>76</v>
      </c>
      <c r="F999" t="s">
        <v>77</v>
      </c>
      <c r="G999" t="s">
        <v>78</v>
      </c>
      <c r="H999" s="20" t="s">
        <v>52</v>
      </c>
      <c r="I999" t="s">
        <v>53</v>
      </c>
      <c r="J999" t="s">
        <v>117</v>
      </c>
      <c r="K999">
        <v>1</v>
      </c>
      <c r="L999" t="s">
        <v>81</v>
      </c>
      <c r="M999" t="s">
        <v>56</v>
      </c>
      <c r="N999" t="s">
        <v>57</v>
      </c>
      <c r="O999" s="21" t="s">
        <v>79</v>
      </c>
      <c r="P999" s="21" t="s">
        <v>59</v>
      </c>
      <c r="Q999" s="20" t="s">
        <v>156</v>
      </c>
      <c r="R999" s="21" t="s">
        <v>157</v>
      </c>
      <c r="S999" s="35">
        <v>9520</v>
      </c>
      <c r="T999" s="22">
        <v>9520</v>
      </c>
      <c r="U999" s="20" t="s">
        <v>85</v>
      </c>
      <c r="V999" s="20">
        <v>45911</v>
      </c>
      <c r="W999" s="21">
        <v>9</v>
      </c>
      <c r="X999" s="20">
        <v>46109</v>
      </c>
      <c r="Y999" s="20">
        <v>46008</v>
      </c>
      <c r="Z999" s="48">
        <v>12</v>
      </c>
      <c r="AA999">
        <v>2025</v>
      </c>
      <c r="AB999" s="45">
        <v>4988480</v>
      </c>
      <c r="AC999" s="45">
        <v>4988480</v>
      </c>
      <c r="AI999" s="10"/>
      <c r="AK999" s="10"/>
    </row>
    <row r="1000" spans="1:37">
      <c r="A1000" t="s">
        <v>45</v>
      </c>
      <c r="B1000" t="s">
        <v>46</v>
      </c>
      <c r="C1000" t="s">
        <v>47</v>
      </c>
      <c r="D1000" t="s">
        <v>538</v>
      </c>
      <c r="E1000" t="s">
        <v>76</v>
      </c>
      <c r="F1000" t="s">
        <v>111</v>
      </c>
      <c r="G1000" t="s">
        <v>78</v>
      </c>
      <c r="H1000" s="20" t="s">
        <v>52</v>
      </c>
      <c r="I1000" t="s">
        <v>53</v>
      </c>
      <c r="J1000" t="s">
        <v>117</v>
      </c>
      <c r="K1000">
        <v>1</v>
      </c>
      <c r="L1000" t="s">
        <v>81</v>
      </c>
      <c r="M1000" t="s">
        <v>56</v>
      </c>
      <c r="N1000" t="s">
        <v>57</v>
      </c>
      <c r="O1000" s="21" t="s">
        <v>82</v>
      </c>
      <c r="P1000" s="21" t="s">
        <v>59</v>
      </c>
      <c r="Q1000" s="20" t="s">
        <v>132</v>
      </c>
      <c r="R1000" s="21" t="s">
        <v>133</v>
      </c>
      <c r="S1000" s="35">
        <v>96</v>
      </c>
      <c r="T1000" s="22">
        <v>96</v>
      </c>
      <c r="U1000" s="20" t="s">
        <v>85</v>
      </c>
      <c r="V1000" s="20">
        <v>45911</v>
      </c>
      <c r="W1000" s="21">
        <v>9</v>
      </c>
      <c r="X1000" s="20">
        <v>46109</v>
      </c>
      <c r="Y1000" s="20">
        <v>46008</v>
      </c>
      <c r="Z1000" s="48">
        <v>12</v>
      </c>
      <c r="AA1000">
        <v>2025</v>
      </c>
      <c r="AB1000" s="45">
        <v>1246368</v>
      </c>
      <c r="AC1000" s="45">
        <v>1246368</v>
      </c>
      <c r="AI1000" s="10"/>
      <c r="AK1000" s="10"/>
    </row>
    <row r="1001" spans="1:37">
      <c r="A1001" t="s">
        <v>45</v>
      </c>
      <c r="B1001" t="s">
        <v>46</v>
      </c>
      <c r="C1001" t="s">
        <v>47</v>
      </c>
      <c r="D1001" t="s">
        <v>534</v>
      </c>
      <c r="E1001" t="s">
        <v>49</v>
      </c>
      <c r="F1001" t="s">
        <v>89</v>
      </c>
      <c r="G1001" t="s">
        <v>51</v>
      </c>
      <c r="H1001" s="20" t="s">
        <v>52</v>
      </c>
      <c r="I1001" t="s">
        <v>53</v>
      </c>
      <c r="J1001" t="s">
        <v>54</v>
      </c>
      <c r="K1001">
        <v>1</v>
      </c>
      <c r="L1001" t="s">
        <v>55</v>
      </c>
      <c r="M1001" t="s">
        <v>56</v>
      </c>
      <c r="N1001" t="s">
        <v>57</v>
      </c>
      <c r="O1001" s="21" t="s">
        <v>58</v>
      </c>
      <c r="P1001" s="21" t="s">
        <v>59</v>
      </c>
      <c r="Q1001" s="20" t="s">
        <v>93</v>
      </c>
      <c r="R1001" s="21" t="s">
        <v>391</v>
      </c>
      <c r="S1001" s="35">
        <v>7</v>
      </c>
      <c r="T1001" s="22">
        <v>7</v>
      </c>
      <c r="U1001" s="20" t="s">
        <v>62</v>
      </c>
      <c r="V1001" s="20">
        <v>46013</v>
      </c>
      <c r="W1001" s="21">
        <v>12</v>
      </c>
      <c r="X1001" s="20">
        <v>46021</v>
      </c>
      <c r="Y1001" s="20">
        <v>46022</v>
      </c>
      <c r="Z1001" s="48">
        <v>12</v>
      </c>
      <c r="AA1001">
        <v>2025</v>
      </c>
      <c r="AB1001" s="45">
        <v>600096</v>
      </c>
      <c r="AC1001" s="45">
        <v>600096</v>
      </c>
      <c r="AI1001" s="10"/>
      <c r="AK1001" s="10"/>
    </row>
    <row r="1002" spans="1:37">
      <c r="A1002" t="s">
        <v>45</v>
      </c>
      <c r="B1002" t="s">
        <v>46</v>
      </c>
      <c r="C1002" t="s">
        <v>47</v>
      </c>
      <c r="D1002" t="s">
        <v>534</v>
      </c>
      <c r="E1002" t="s">
        <v>49</v>
      </c>
      <c r="F1002" t="s">
        <v>92</v>
      </c>
      <c r="G1002" t="s">
        <v>51</v>
      </c>
      <c r="H1002" s="20" t="s">
        <v>52</v>
      </c>
      <c r="I1002" t="s">
        <v>53</v>
      </c>
      <c r="J1002" t="s">
        <v>54</v>
      </c>
      <c r="K1002">
        <v>1</v>
      </c>
      <c r="L1002" t="s">
        <v>55</v>
      </c>
      <c r="M1002" t="s">
        <v>56</v>
      </c>
      <c r="N1002" t="s">
        <v>57</v>
      </c>
      <c r="O1002" s="21" t="s">
        <v>58</v>
      </c>
      <c r="P1002" s="21" t="s">
        <v>59</v>
      </c>
      <c r="Q1002" s="20" t="s">
        <v>60</v>
      </c>
      <c r="R1002" s="21" t="s">
        <v>385</v>
      </c>
      <c r="S1002" s="35">
        <v>19</v>
      </c>
      <c r="T1002" s="22">
        <v>19</v>
      </c>
      <c r="U1002" s="20" t="s">
        <v>62</v>
      </c>
      <c r="V1002" s="20">
        <v>46013</v>
      </c>
      <c r="W1002" s="21">
        <v>12</v>
      </c>
      <c r="X1002" s="20">
        <v>46021</v>
      </c>
      <c r="Y1002" s="20">
        <v>46022</v>
      </c>
      <c r="Z1002" s="48">
        <v>12</v>
      </c>
      <c r="AA1002">
        <v>2025</v>
      </c>
      <c r="AB1002" s="45">
        <v>1123292</v>
      </c>
      <c r="AC1002" s="45">
        <v>1123292</v>
      </c>
      <c r="AI1002" s="10"/>
      <c r="AK1002" s="10"/>
    </row>
    <row r="1003" spans="1:37">
      <c r="A1003" t="s">
        <v>45</v>
      </c>
      <c r="B1003" t="s">
        <v>46</v>
      </c>
      <c r="C1003" t="s">
        <v>47</v>
      </c>
      <c r="D1003" t="s">
        <v>534</v>
      </c>
      <c r="E1003" t="s">
        <v>49</v>
      </c>
      <c r="F1003" t="s">
        <v>50</v>
      </c>
      <c r="G1003" t="s">
        <v>51</v>
      </c>
      <c r="H1003" s="20" t="s">
        <v>52</v>
      </c>
      <c r="I1003" t="s">
        <v>53</v>
      </c>
      <c r="J1003" t="s">
        <v>54</v>
      </c>
      <c r="K1003">
        <v>1</v>
      </c>
      <c r="L1003" t="s">
        <v>55</v>
      </c>
      <c r="M1003" t="s">
        <v>56</v>
      </c>
      <c r="N1003" t="s">
        <v>57</v>
      </c>
      <c r="O1003" s="21" t="s">
        <v>58</v>
      </c>
      <c r="P1003" s="21" t="s">
        <v>59</v>
      </c>
      <c r="Q1003" s="20" t="s">
        <v>64</v>
      </c>
      <c r="R1003" s="21" t="s">
        <v>386</v>
      </c>
      <c r="S1003" s="35">
        <v>19</v>
      </c>
      <c r="T1003" s="22">
        <v>19</v>
      </c>
      <c r="U1003" s="20" t="s">
        <v>62</v>
      </c>
      <c r="V1003" s="20">
        <v>46013</v>
      </c>
      <c r="W1003" s="21">
        <v>12</v>
      </c>
      <c r="X1003" s="20">
        <v>46021</v>
      </c>
      <c r="Y1003" s="20">
        <v>46022</v>
      </c>
      <c r="Z1003" s="48">
        <v>12</v>
      </c>
      <c r="AA1003">
        <v>2025</v>
      </c>
      <c r="AB1003" s="45">
        <v>1164624</v>
      </c>
      <c r="AC1003" s="45">
        <v>1164624</v>
      </c>
      <c r="AI1003" s="10"/>
      <c r="AK1003" s="10"/>
    </row>
    <row r="1004" spans="1:37">
      <c r="A1004" t="s">
        <v>45</v>
      </c>
      <c r="B1004" t="s">
        <v>46</v>
      </c>
      <c r="C1004" t="s">
        <v>47</v>
      </c>
      <c r="D1004" t="s">
        <v>534</v>
      </c>
      <c r="E1004" t="s">
        <v>49</v>
      </c>
      <c r="F1004" t="s">
        <v>63</v>
      </c>
      <c r="G1004" t="s">
        <v>51</v>
      </c>
      <c r="H1004" s="20" t="s">
        <v>52</v>
      </c>
      <c r="I1004" t="s">
        <v>53</v>
      </c>
      <c r="J1004" t="s">
        <v>54</v>
      </c>
      <c r="K1004">
        <v>1</v>
      </c>
      <c r="L1004" t="s">
        <v>55</v>
      </c>
      <c r="M1004" t="s">
        <v>56</v>
      </c>
      <c r="N1004" t="s">
        <v>57</v>
      </c>
      <c r="O1004" s="21" t="s">
        <v>58</v>
      </c>
      <c r="P1004" s="21" t="s">
        <v>59</v>
      </c>
      <c r="Q1004" s="20" t="s">
        <v>67</v>
      </c>
      <c r="R1004" s="21" t="s">
        <v>387</v>
      </c>
      <c r="S1004" s="35">
        <v>11</v>
      </c>
      <c r="T1004" s="22">
        <v>11</v>
      </c>
      <c r="U1004" s="20" t="s">
        <v>62</v>
      </c>
      <c r="V1004" s="20">
        <v>46013</v>
      </c>
      <c r="W1004" s="21">
        <v>12</v>
      </c>
      <c r="X1004" s="20">
        <v>46021</v>
      </c>
      <c r="Y1004" s="20">
        <v>46022</v>
      </c>
      <c r="Z1004" s="48">
        <v>12</v>
      </c>
      <c r="AA1004">
        <v>2025</v>
      </c>
      <c r="AB1004" s="45">
        <v>914412</v>
      </c>
      <c r="AC1004" s="45">
        <v>914412</v>
      </c>
      <c r="AI1004" s="10"/>
      <c r="AK1004" s="10"/>
    </row>
    <row r="1005" spans="1:37">
      <c r="A1005" t="s">
        <v>45</v>
      </c>
      <c r="B1005" t="s">
        <v>46</v>
      </c>
      <c r="C1005" t="s">
        <v>47</v>
      </c>
      <c r="D1005" t="s">
        <v>533</v>
      </c>
      <c r="E1005" t="s">
        <v>49</v>
      </c>
      <c r="F1005" t="s">
        <v>77</v>
      </c>
      <c r="G1005" t="s">
        <v>51</v>
      </c>
      <c r="H1005" s="20" t="s">
        <v>52</v>
      </c>
      <c r="I1005" t="s">
        <v>53</v>
      </c>
      <c r="J1005" t="s">
        <v>54</v>
      </c>
      <c r="K1005">
        <v>1</v>
      </c>
      <c r="L1005" t="s">
        <v>55</v>
      </c>
      <c r="M1005" t="s">
        <v>56</v>
      </c>
      <c r="N1005" t="s">
        <v>57</v>
      </c>
      <c r="O1005" s="21" t="s">
        <v>58</v>
      </c>
      <c r="P1005" s="21" t="s">
        <v>59</v>
      </c>
      <c r="Q1005" s="20" t="s">
        <v>108</v>
      </c>
      <c r="R1005" s="21" t="s">
        <v>109</v>
      </c>
      <c r="S1005" s="35">
        <v>3</v>
      </c>
      <c r="T1005" s="22">
        <v>3</v>
      </c>
      <c r="U1005" s="20" t="s">
        <v>110</v>
      </c>
      <c r="V1005" s="20">
        <v>46007</v>
      </c>
      <c r="W1005" s="21">
        <v>12</v>
      </c>
      <c r="X1005" s="20">
        <v>46014</v>
      </c>
      <c r="Y1005" s="20">
        <v>46013</v>
      </c>
      <c r="Z1005" s="48">
        <v>12</v>
      </c>
      <c r="AA1005">
        <v>2025</v>
      </c>
      <c r="AB1005" s="45">
        <v>345156</v>
      </c>
      <c r="AC1005" s="45">
        <v>345156</v>
      </c>
      <c r="AI1005" s="10"/>
      <c r="AK1005" s="10"/>
    </row>
    <row r="1006" spans="1:37">
      <c r="A1006" t="s">
        <v>45</v>
      </c>
      <c r="B1006" t="s">
        <v>46</v>
      </c>
      <c r="C1006" t="s">
        <v>47</v>
      </c>
      <c r="D1006" t="s">
        <v>534</v>
      </c>
      <c r="E1006" t="s">
        <v>49</v>
      </c>
      <c r="F1006" t="s">
        <v>66</v>
      </c>
      <c r="G1006" t="s">
        <v>51</v>
      </c>
      <c r="H1006" s="20" t="s">
        <v>52</v>
      </c>
      <c r="I1006" t="s">
        <v>53</v>
      </c>
      <c r="J1006" t="s">
        <v>54</v>
      </c>
      <c r="K1006">
        <v>1</v>
      </c>
      <c r="L1006" t="s">
        <v>55</v>
      </c>
      <c r="M1006" t="s">
        <v>56</v>
      </c>
      <c r="N1006" t="s">
        <v>57</v>
      </c>
      <c r="O1006" s="21" t="s">
        <v>58</v>
      </c>
      <c r="P1006" s="21" t="s">
        <v>59</v>
      </c>
      <c r="Q1006" s="20" t="s">
        <v>190</v>
      </c>
      <c r="R1006" s="21" t="s">
        <v>191</v>
      </c>
      <c r="S1006" s="35">
        <v>1</v>
      </c>
      <c r="T1006" s="22">
        <v>1</v>
      </c>
      <c r="U1006" s="20" t="s">
        <v>62</v>
      </c>
      <c r="V1006" s="20">
        <v>46013</v>
      </c>
      <c r="W1006" s="21">
        <v>12</v>
      </c>
      <c r="X1006" s="20">
        <v>46021</v>
      </c>
      <c r="Y1006" s="20">
        <v>46022</v>
      </c>
      <c r="Z1006" s="48">
        <v>12</v>
      </c>
      <c r="AA1006">
        <v>2025</v>
      </c>
      <c r="AB1006" s="45">
        <v>172650</v>
      </c>
      <c r="AC1006" s="45">
        <v>172650</v>
      </c>
      <c r="AI1006" s="10"/>
      <c r="AK1006" s="10"/>
    </row>
    <row r="1007" spans="1:37">
      <c r="A1007" t="s">
        <v>45</v>
      </c>
      <c r="B1007" t="s">
        <v>46</v>
      </c>
      <c r="C1007" t="s">
        <v>47</v>
      </c>
      <c r="D1007" t="s">
        <v>539</v>
      </c>
      <c r="E1007" t="s">
        <v>76</v>
      </c>
      <c r="F1007" t="s">
        <v>77</v>
      </c>
      <c r="G1007" t="s">
        <v>78</v>
      </c>
      <c r="H1007" s="20" t="s">
        <v>52</v>
      </c>
      <c r="I1007" t="s">
        <v>53</v>
      </c>
      <c r="J1007" t="s">
        <v>117</v>
      </c>
      <c r="K1007">
        <v>1</v>
      </c>
      <c r="L1007" t="s">
        <v>81</v>
      </c>
      <c r="M1007" t="s">
        <v>56</v>
      </c>
      <c r="N1007" t="s">
        <v>57</v>
      </c>
      <c r="O1007" s="21" t="s">
        <v>82</v>
      </c>
      <c r="P1007" s="21" t="s">
        <v>59</v>
      </c>
      <c r="Q1007" s="20" t="s">
        <v>118</v>
      </c>
      <c r="R1007" s="21" t="s">
        <v>119</v>
      </c>
      <c r="S1007" s="35">
        <v>850</v>
      </c>
      <c r="T1007" s="22">
        <v>850</v>
      </c>
      <c r="U1007" s="20" t="s">
        <v>85</v>
      </c>
      <c r="V1007" s="20">
        <v>46014</v>
      </c>
      <c r="W1007" s="21">
        <v>12</v>
      </c>
      <c r="X1007" s="20">
        <v>46021</v>
      </c>
      <c r="Y1007" s="20">
        <v>46021</v>
      </c>
      <c r="Z1007" s="48">
        <v>12</v>
      </c>
      <c r="AA1007">
        <v>2025</v>
      </c>
      <c r="AB1007" s="45">
        <v>936700</v>
      </c>
      <c r="AC1007" s="45">
        <v>936700</v>
      </c>
      <c r="AI1007" s="10"/>
      <c r="AK1007" s="10"/>
    </row>
    <row r="1008" spans="1:37">
      <c r="A1008" t="s">
        <v>45</v>
      </c>
      <c r="B1008" t="s">
        <v>46</v>
      </c>
      <c r="C1008" t="s">
        <v>47</v>
      </c>
      <c r="D1008" t="s">
        <v>540</v>
      </c>
      <c r="E1008" t="s">
        <v>76</v>
      </c>
      <c r="F1008" t="s">
        <v>77</v>
      </c>
      <c r="G1008" t="s">
        <v>78</v>
      </c>
      <c r="H1008" s="20" t="s">
        <v>52</v>
      </c>
      <c r="I1008" t="s">
        <v>53</v>
      </c>
      <c r="J1008" t="s">
        <v>117</v>
      </c>
      <c r="K1008">
        <v>1</v>
      </c>
      <c r="L1008" t="s">
        <v>81</v>
      </c>
      <c r="M1008" t="s">
        <v>56</v>
      </c>
      <c r="N1008" t="s">
        <v>57</v>
      </c>
      <c r="O1008" s="21" t="s">
        <v>82</v>
      </c>
      <c r="P1008" s="21" t="s">
        <v>59</v>
      </c>
      <c r="Q1008" s="20" t="s">
        <v>118</v>
      </c>
      <c r="R1008" s="21" t="s">
        <v>119</v>
      </c>
      <c r="S1008" s="35">
        <v>18</v>
      </c>
      <c r="T1008" s="22">
        <v>6</v>
      </c>
      <c r="U1008" s="20" t="s">
        <v>85</v>
      </c>
      <c r="V1008" s="20">
        <v>46014</v>
      </c>
      <c r="W1008" s="21">
        <v>12</v>
      </c>
      <c r="X1008" s="20">
        <v>46015</v>
      </c>
      <c r="Y1008" s="20">
        <v>46021</v>
      </c>
      <c r="Z1008" s="48">
        <v>12</v>
      </c>
      <c r="AA1008">
        <v>2025</v>
      </c>
      <c r="AB1008" s="45">
        <v>1719720</v>
      </c>
      <c r="AC1008" s="45">
        <v>573240</v>
      </c>
      <c r="AI1008" s="10"/>
      <c r="AK1008" s="10"/>
    </row>
    <row r="1009" spans="1:37">
      <c r="A1009" t="s">
        <v>45</v>
      </c>
      <c r="B1009" t="s">
        <v>46</v>
      </c>
      <c r="C1009" t="s">
        <v>47</v>
      </c>
      <c r="D1009" t="s">
        <v>540</v>
      </c>
      <c r="E1009" t="s">
        <v>76</v>
      </c>
      <c r="F1009" t="s">
        <v>111</v>
      </c>
      <c r="G1009" t="s">
        <v>78</v>
      </c>
      <c r="H1009" s="20" t="s">
        <v>52</v>
      </c>
      <c r="I1009" t="s">
        <v>53</v>
      </c>
      <c r="J1009" t="s">
        <v>117</v>
      </c>
      <c r="K1009">
        <v>1</v>
      </c>
      <c r="L1009" t="s">
        <v>81</v>
      </c>
      <c r="M1009" t="s">
        <v>56</v>
      </c>
      <c r="N1009" t="s">
        <v>57</v>
      </c>
      <c r="O1009" s="21" t="s">
        <v>82</v>
      </c>
      <c r="P1009" s="21" t="s">
        <v>59</v>
      </c>
      <c r="Q1009" s="20" t="s">
        <v>132</v>
      </c>
      <c r="R1009" s="21" t="s">
        <v>133</v>
      </c>
      <c r="S1009" s="35">
        <v>28</v>
      </c>
      <c r="T1009" s="22">
        <v>12</v>
      </c>
      <c r="U1009" s="20" t="s">
        <v>85</v>
      </c>
      <c r="V1009" s="20">
        <v>46014</v>
      </c>
      <c r="W1009" s="21">
        <v>12</v>
      </c>
      <c r="X1009" s="20">
        <v>46015</v>
      </c>
      <c r="Y1009" s="20">
        <v>46021</v>
      </c>
      <c r="Z1009" s="48">
        <v>12</v>
      </c>
      <c r="AA1009">
        <v>2025</v>
      </c>
      <c r="AB1009" s="45">
        <v>417200</v>
      </c>
      <c r="AC1009" s="45">
        <v>178800</v>
      </c>
      <c r="AI1009" s="10"/>
      <c r="AK1009" s="10"/>
    </row>
    <row r="1010" spans="1:37">
      <c r="A1010" t="s">
        <v>45</v>
      </c>
      <c r="B1010" t="s">
        <v>46</v>
      </c>
      <c r="C1010" t="s">
        <v>47</v>
      </c>
      <c r="D1010" t="s">
        <v>533</v>
      </c>
      <c r="E1010" t="s">
        <v>49</v>
      </c>
      <c r="F1010" t="s">
        <v>111</v>
      </c>
      <c r="G1010" t="s">
        <v>51</v>
      </c>
      <c r="H1010" s="20" t="s">
        <v>52</v>
      </c>
      <c r="I1010" t="s">
        <v>53</v>
      </c>
      <c r="J1010" t="s">
        <v>54</v>
      </c>
      <c r="K1010">
        <v>1</v>
      </c>
      <c r="L1010" t="s">
        <v>55</v>
      </c>
      <c r="M1010" t="s">
        <v>56</v>
      </c>
      <c r="N1010" t="s">
        <v>57</v>
      </c>
      <c r="O1010" s="21" t="s">
        <v>58</v>
      </c>
      <c r="P1010" s="21" t="s">
        <v>59</v>
      </c>
      <c r="Q1010" s="20" t="s">
        <v>112</v>
      </c>
      <c r="R1010" s="21" t="s">
        <v>113</v>
      </c>
      <c r="S1010" s="35">
        <v>1</v>
      </c>
      <c r="T1010" s="22">
        <v>1</v>
      </c>
      <c r="U1010" s="20" t="s">
        <v>110</v>
      </c>
      <c r="V1010" s="20">
        <v>46007</v>
      </c>
      <c r="W1010" s="21">
        <v>12</v>
      </c>
      <c r="X1010" s="20">
        <v>46014</v>
      </c>
      <c r="Y1010" s="20">
        <v>46013</v>
      </c>
      <c r="Z1010" s="48">
        <v>12</v>
      </c>
      <c r="AA1010">
        <v>2025</v>
      </c>
      <c r="AB1010" s="45">
        <v>150444</v>
      </c>
      <c r="AC1010" s="45">
        <v>150444</v>
      </c>
      <c r="AI1010" s="10"/>
      <c r="AK1010" s="10"/>
    </row>
    <row r="1011" spans="1:37">
      <c r="A1011" t="s">
        <v>45</v>
      </c>
      <c r="B1011" t="s">
        <v>46</v>
      </c>
      <c r="C1011" t="s">
        <v>47</v>
      </c>
      <c r="D1011" t="s">
        <v>533</v>
      </c>
      <c r="E1011" t="s">
        <v>49</v>
      </c>
      <c r="F1011" t="s">
        <v>86</v>
      </c>
      <c r="G1011" t="s">
        <v>51</v>
      </c>
      <c r="H1011" s="20" t="s">
        <v>52</v>
      </c>
      <c r="I1011" t="s">
        <v>53</v>
      </c>
      <c r="J1011" t="s">
        <v>54</v>
      </c>
      <c r="K1011">
        <v>1</v>
      </c>
      <c r="L1011" t="s">
        <v>55</v>
      </c>
      <c r="M1011" t="s">
        <v>56</v>
      </c>
      <c r="N1011" t="s">
        <v>57</v>
      </c>
      <c r="O1011" s="21" t="s">
        <v>58</v>
      </c>
      <c r="P1011" s="21" t="s">
        <v>59</v>
      </c>
      <c r="Q1011" s="20" t="s">
        <v>87</v>
      </c>
      <c r="R1011" s="21" t="s">
        <v>389</v>
      </c>
      <c r="S1011" s="35">
        <v>36</v>
      </c>
      <c r="T1011" s="22">
        <v>36</v>
      </c>
      <c r="U1011" s="20" t="s">
        <v>62</v>
      </c>
      <c r="V1011" s="20">
        <v>46007</v>
      </c>
      <c r="W1011" s="21">
        <v>12</v>
      </c>
      <c r="X1011" s="20">
        <v>46014</v>
      </c>
      <c r="Y1011" s="20">
        <v>46013</v>
      </c>
      <c r="Z1011" s="48">
        <v>12</v>
      </c>
      <c r="AA1011">
        <v>2025</v>
      </c>
      <c r="AB1011" s="45">
        <v>3004646</v>
      </c>
      <c r="AC1011" s="45">
        <v>3004646</v>
      </c>
      <c r="AI1011" s="10"/>
      <c r="AK1011" s="10"/>
    </row>
    <row r="1012" spans="1:37">
      <c r="A1012" t="s">
        <v>45</v>
      </c>
      <c r="B1012" t="s">
        <v>46</v>
      </c>
      <c r="C1012" t="s">
        <v>47</v>
      </c>
      <c r="D1012" t="s">
        <v>534</v>
      </c>
      <c r="E1012" t="s">
        <v>49</v>
      </c>
      <c r="F1012" t="s">
        <v>69</v>
      </c>
      <c r="G1012" t="s">
        <v>51</v>
      </c>
      <c r="H1012" s="20" t="s">
        <v>52</v>
      </c>
      <c r="I1012" t="s">
        <v>53</v>
      </c>
      <c r="J1012" t="s">
        <v>54</v>
      </c>
      <c r="K1012">
        <v>1</v>
      </c>
      <c r="L1012" t="s">
        <v>55</v>
      </c>
      <c r="M1012" t="s">
        <v>56</v>
      </c>
      <c r="N1012" t="s">
        <v>57</v>
      </c>
      <c r="O1012" s="21" t="s">
        <v>58</v>
      </c>
      <c r="P1012" s="21" t="s">
        <v>59</v>
      </c>
      <c r="Q1012" s="20" t="s">
        <v>73</v>
      </c>
      <c r="R1012" s="21" t="s">
        <v>74</v>
      </c>
      <c r="S1012" s="35">
        <v>6</v>
      </c>
      <c r="T1012" s="22">
        <v>6</v>
      </c>
      <c r="U1012" s="20" t="s">
        <v>62</v>
      </c>
      <c r="V1012" s="20">
        <v>46013</v>
      </c>
      <c r="W1012" s="21">
        <v>12</v>
      </c>
      <c r="X1012" s="20">
        <v>46021</v>
      </c>
      <c r="Y1012" s="20">
        <v>46022</v>
      </c>
      <c r="Z1012" s="48">
        <v>12</v>
      </c>
      <c r="AA1012">
        <v>2025</v>
      </c>
      <c r="AB1012" s="45">
        <v>849450</v>
      </c>
      <c r="AC1012" s="45">
        <v>849450</v>
      </c>
      <c r="AI1012" s="10"/>
      <c r="AK1012" s="10"/>
    </row>
    <row r="1013" spans="1:37">
      <c r="A1013" t="s">
        <v>45</v>
      </c>
      <c r="B1013" t="s">
        <v>46</v>
      </c>
      <c r="C1013" t="s">
        <v>47</v>
      </c>
      <c r="D1013" t="s">
        <v>541</v>
      </c>
      <c r="E1013" t="s">
        <v>76</v>
      </c>
      <c r="F1013" t="s">
        <v>77</v>
      </c>
      <c r="G1013" t="s">
        <v>78</v>
      </c>
      <c r="H1013" s="20" t="s">
        <v>52</v>
      </c>
      <c r="I1013" t="s">
        <v>53</v>
      </c>
      <c r="J1013" t="s">
        <v>117</v>
      </c>
      <c r="K1013">
        <v>1</v>
      </c>
      <c r="L1013" t="s">
        <v>81</v>
      </c>
      <c r="M1013" t="s">
        <v>56</v>
      </c>
      <c r="N1013" t="s">
        <v>57</v>
      </c>
      <c r="O1013" s="21" t="s">
        <v>82</v>
      </c>
      <c r="P1013" s="21" t="s">
        <v>59</v>
      </c>
      <c r="Q1013" s="20" t="s">
        <v>361</v>
      </c>
      <c r="R1013" s="21" t="s">
        <v>362</v>
      </c>
      <c r="S1013" s="35">
        <v>1400</v>
      </c>
      <c r="T1013" s="22">
        <v>1400</v>
      </c>
      <c r="U1013" s="20" t="s">
        <v>161</v>
      </c>
      <c r="V1013" s="20">
        <v>46020</v>
      </c>
      <c r="W1013" s="21">
        <v>12</v>
      </c>
      <c r="X1013" s="20">
        <v>46021</v>
      </c>
      <c r="Y1013" s="20">
        <v>46021</v>
      </c>
      <c r="Z1013" s="48">
        <v>12</v>
      </c>
      <c r="AA1013">
        <v>2025</v>
      </c>
      <c r="AB1013" s="45">
        <v>809200</v>
      </c>
      <c r="AC1013" s="45">
        <v>809200</v>
      </c>
      <c r="AI1013" s="10"/>
      <c r="AK1013" s="10"/>
    </row>
    <row r="1014" spans="1:37">
      <c r="A1014" t="s">
        <v>45</v>
      </c>
      <c r="B1014" t="s">
        <v>46</v>
      </c>
      <c r="C1014" t="s">
        <v>47</v>
      </c>
      <c r="D1014" t="s">
        <v>542</v>
      </c>
      <c r="E1014" t="s">
        <v>76</v>
      </c>
      <c r="F1014" t="s">
        <v>77</v>
      </c>
      <c r="G1014" t="s">
        <v>78</v>
      </c>
      <c r="H1014" s="20" t="s">
        <v>52</v>
      </c>
      <c r="I1014" t="s">
        <v>53</v>
      </c>
      <c r="J1014" t="s">
        <v>117</v>
      </c>
      <c r="K1014">
        <v>1</v>
      </c>
      <c r="L1014" t="s">
        <v>81</v>
      </c>
      <c r="M1014" t="s">
        <v>56</v>
      </c>
      <c r="N1014" t="s">
        <v>57</v>
      </c>
      <c r="O1014" s="21" t="s">
        <v>82</v>
      </c>
      <c r="P1014" s="21" t="s">
        <v>59</v>
      </c>
      <c r="Q1014" s="20" t="s">
        <v>118</v>
      </c>
      <c r="R1014" s="21" t="s">
        <v>119</v>
      </c>
      <c r="S1014" s="35">
        <v>850</v>
      </c>
      <c r="T1014" s="22">
        <v>850</v>
      </c>
      <c r="U1014" s="20" t="s">
        <v>85</v>
      </c>
      <c r="V1014" s="20">
        <v>46020</v>
      </c>
      <c r="W1014" s="21">
        <v>12</v>
      </c>
      <c r="X1014" s="20">
        <v>46028</v>
      </c>
      <c r="Y1014" s="20">
        <v>46022</v>
      </c>
      <c r="Z1014" s="48">
        <v>12</v>
      </c>
      <c r="AA1014">
        <v>2025</v>
      </c>
      <c r="AB1014" s="45">
        <v>936700</v>
      </c>
      <c r="AC1014" s="45">
        <v>936700</v>
      </c>
      <c r="AI1014" s="10"/>
      <c r="AK1014" s="10"/>
    </row>
    <row r="1015" spans="1:37">
      <c r="A1015" t="s">
        <v>45</v>
      </c>
      <c r="B1015" t="s">
        <v>46</v>
      </c>
      <c r="C1015" t="s">
        <v>47</v>
      </c>
      <c r="D1015" t="s">
        <v>543</v>
      </c>
      <c r="E1015" t="s">
        <v>76</v>
      </c>
      <c r="F1015" t="s">
        <v>77</v>
      </c>
      <c r="G1015" t="s">
        <v>78</v>
      </c>
      <c r="H1015" s="20" t="s">
        <v>52</v>
      </c>
      <c r="I1015" t="s">
        <v>53</v>
      </c>
      <c r="J1015" t="s">
        <v>117</v>
      </c>
      <c r="K1015">
        <v>1</v>
      </c>
      <c r="L1015" t="s">
        <v>81</v>
      </c>
      <c r="M1015" t="s">
        <v>56</v>
      </c>
      <c r="N1015" t="s">
        <v>57</v>
      </c>
      <c r="O1015" s="21" t="s">
        <v>82</v>
      </c>
      <c r="P1015" s="21" t="s">
        <v>59</v>
      </c>
      <c r="Q1015" s="20" t="s">
        <v>185</v>
      </c>
      <c r="R1015" s="21" t="s">
        <v>186</v>
      </c>
      <c r="S1015" s="35">
        <v>2</v>
      </c>
      <c r="T1015" s="22">
        <v>2</v>
      </c>
      <c r="U1015" s="20" t="s">
        <v>85</v>
      </c>
      <c r="V1015" s="20">
        <v>46021</v>
      </c>
      <c r="W1015" s="21">
        <v>12</v>
      </c>
      <c r="X1015" s="20">
        <v>46021</v>
      </c>
      <c r="Y1015" s="20">
        <v>46034</v>
      </c>
      <c r="Z1015" s="48">
        <v>1</v>
      </c>
      <c r="AA1015">
        <v>2026</v>
      </c>
      <c r="AB1015" s="45">
        <v>131148</v>
      </c>
      <c r="AC1015" s="45">
        <v>131148</v>
      </c>
      <c r="AI1015" s="10"/>
      <c r="AK1015" s="10"/>
    </row>
    <row r="1016" spans="1:37">
      <c r="A1016" t="s">
        <v>45</v>
      </c>
      <c r="B1016" t="s">
        <v>46</v>
      </c>
      <c r="C1016" t="s">
        <v>47</v>
      </c>
      <c r="D1016" t="s">
        <v>544</v>
      </c>
      <c r="E1016" t="s">
        <v>76</v>
      </c>
      <c r="F1016" t="s">
        <v>77</v>
      </c>
      <c r="G1016" t="s">
        <v>78</v>
      </c>
      <c r="H1016" s="20" t="s">
        <v>52</v>
      </c>
      <c r="I1016" t="s">
        <v>53</v>
      </c>
      <c r="J1016" t="s">
        <v>80</v>
      </c>
      <c r="K1016">
        <v>1</v>
      </c>
      <c r="L1016" t="s">
        <v>81</v>
      </c>
      <c r="M1016" t="s">
        <v>56</v>
      </c>
      <c r="N1016" t="s">
        <v>57</v>
      </c>
      <c r="O1016" s="21" t="s">
        <v>82</v>
      </c>
      <c r="P1016" s="21" t="s">
        <v>59</v>
      </c>
      <c r="Q1016" s="20" t="s">
        <v>545</v>
      </c>
      <c r="R1016" s="21" t="s">
        <v>546</v>
      </c>
      <c r="S1016" s="35">
        <v>5</v>
      </c>
      <c r="T1016" s="22">
        <v>5</v>
      </c>
      <c r="U1016" s="20" t="s">
        <v>85</v>
      </c>
      <c r="V1016" s="20">
        <v>46015</v>
      </c>
      <c r="W1016" s="21">
        <v>12</v>
      </c>
      <c r="X1016" s="20">
        <v>46028</v>
      </c>
      <c r="Y1016" s="20">
        <v>46027</v>
      </c>
      <c r="Z1016" s="48">
        <v>1</v>
      </c>
      <c r="AA1016">
        <v>2026</v>
      </c>
      <c r="AB1016" s="45">
        <v>1251720</v>
      </c>
      <c r="AC1016" s="45">
        <v>1251720</v>
      </c>
      <c r="AI1016" s="10"/>
      <c r="AK1016" s="10"/>
    </row>
    <row r="1017" spans="1:37">
      <c r="A1017" t="s">
        <v>45</v>
      </c>
      <c r="B1017" t="s">
        <v>46</v>
      </c>
      <c r="C1017" t="s">
        <v>47</v>
      </c>
      <c r="D1017" t="s">
        <v>544</v>
      </c>
      <c r="E1017" t="s">
        <v>76</v>
      </c>
      <c r="F1017" t="s">
        <v>111</v>
      </c>
      <c r="G1017" t="s">
        <v>78</v>
      </c>
      <c r="H1017" s="20" t="s">
        <v>52</v>
      </c>
      <c r="I1017" t="s">
        <v>53</v>
      </c>
      <c r="J1017" t="s">
        <v>80</v>
      </c>
      <c r="K1017">
        <v>1</v>
      </c>
      <c r="L1017" t="s">
        <v>81</v>
      </c>
      <c r="M1017" t="s">
        <v>56</v>
      </c>
      <c r="N1017" t="s">
        <v>57</v>
      </c>
      <c r="O1017" s="21" t="s">
        <v>82</v>
      </c>
      <c r="P1017" s="21" t="s">
        <v>59</v>
      </c>
      <c r="Q1017" s="20" t="s">
        <v>138</v>
      </c>
      <c r="R1017" s="21" t="s">
        <v>139</v>
      </c>
      <c r="S1017" s="35">
        <v>1</v>
      </c>
      <c r="T1017" s="22">
        <v>1</v>
      </c>
      <c r="U1017" s="20" t="s">
        <v>85</v>
      </c>
      <c r="V1017" s="20">
        <v>46015</v>
      </c>
      <c r="W1017" s="21">
        <v>12</v>
      </c>
      <c r="X1017" s="20">
        <v>46028</v>
      </c>
      <c r="Y1017" s="20">
        <v>46027</v>
      </c>
      <c r="Z1017" s="48">
        <v>1</v>
      </c>
      <c r="AA1017">
        <v>2026</v>
      </c>
      <c r="AB1017" s="45">
        <v>81500</v>
      </c>
      <c r="AC1017" s="45">
        <v>81500</v>
      </c>
      <c r="AI1017" s="10"/>
      <c r="AK1017" s="10"/>
    </row>
    <row r="1018" spans="1:37">
      <c r="A1018" t="s">
        <v>45</v>
      </c>
      <c r="B1018" t="s">
        <v>46</v>
      </c>
      <c r="C1018" t="s">
        <v>47</v>
      </c>
      <c r="D1018" t="s">
        <v>547</v>
      </c>
      <c r="E1018" t="s">
        <v>96</v>
      </c>
      <c r="F1018" t="s">
        <v>106</v>
      </c>
      <c r="G1018" t="s">
        <v>51</v>
      </c>
      <c r="H1018" s="20" t="s">
        <v>52</v>
      </c>
      <c r="I1018" t="s">
        <v>53</v>
      </c>
      <c r="J1018" t="s">
        <v>54</v>
      </c>
      <c r="K1018">
        <v>1</v>
      </c>
      <c r="L1018" t="s">
        <v>55</v>
      </c>
      <c r="M1018" t="s">
        <v>97</v>
      </c>
      <c r="N1018" t="s">
        <v>98</v>
      </c>
      <c r="O1018" s="21" t="s">
        <v>99</v>
      </c>
      <c r="P1018" s="21" t="s">
        <v>100</v>
      </c>
      <c r="Q1018" s="20" t="s">
        <v>101</v>
      </c>
      <c r="R1018" s="21" t="s">
        <v>102</v>
      </c>
      <c r="S1018" s="35">
        <v>1</v>
      </c>
      <c r="T1018" s="22">
        <v>0</v>
      </c>
      <c r="U1018" s="20" t="s">
        <v>103</v>
      </c>
      <c r="V1018" s="20">
        <v>46021</v>
      </c>
      <c r="W1018" s="21">
        <v>12</v>
      </c>
      <c r="X1018" s="20">
        <v>46029</v>
      </c>
      <c r="Z1018" s="48">
        <v>1</v>
      </c>
      <c r="AA1018">
        <v>2026</v>
      </c>
      <c r="AB1018" s="45">
        <v>0</v>
      </c>
      <c r="AC1018" s="45">
        <v>0</v>
      </c>
      <c r="AI1018" s="10"/>
      <c r="AK1018" s="10"/>
    </row>
    <row r="1019" spans="1:37">
      <c r="A1019" t="s">
        <v>45</v>
      </c>
      <c r="B1019" t="s">
        <v>46</v>
      </c>
      <c r="C1019" t="s">
        <v>47</v>
      </c>
      <c r="D1019" t="s">
        <v>547</v>
      </c>
      <c r="E1019" t="s">
        <v>96</v>
      </c>
      <c r="F1019" t="s">
        <v>107</v>
      </c>
      <c r="G1019" t="s">
        <v>51</v>
      </c>
      <c r="H1019" s="20" t="s">
        <v>52</v>
      </c>
      <c r="I1019" t="s">
        <v>53</v>
      </c>
      <c r="J1019" t="s">
        <v>54</v>
      </c>
      <c r="K1019">
        <v>1</v>
      </c>
      <c r="L1019" t="s">
        <v>55</v>
      </c>
      <c r="M1019" t="s">
        <v>97</v>
      </c>
      <c r="N1019" t="s">
        <v>98</v>
      </c>
      <c r="O1019" s="21" t="s">
        <v>99</v>
      </c>
      <c r="P1019" s="21" t="s">
        <v>100</v>
      </c>
      <c r="Q1019" s="20" t="s">
        <v>101</v>
      </c>
      <c r="R1019" s="21" t="s">
        <v>102</v>
      </c>
      <c r="S1019" s="35">
        <v>2</v>
      </c>
      <c r="T1019" s="22">
        <v>0</v>
      </c>
      <c r="U1019" s="20" t="s">
        <v>103</v>
      </c>
      <c r="V1019" s="20">
        <v>46021</v>
      </c>
      <c r="W1019" s="21">
        <v>12</v>
      </c>
      <c r="X1019" s="20">
        <v>46029</v>
      </c>
      <c r="Z1019" s="48">
        <v>1</v>
      </c>
      <c r="AA1019">
        <v>2026</v>
      </c>
      <c r="AB1019" s="45">
        <v>0</v>
      </c>
      <c r="AC1019" s="45">
        <v>0</v>
      </c>
      <c r="AI1019" s="10"/>
      <c r="AK1019" s="10"/>
    </row>
    <row r="1020" spans="1:37">
      <c r="A1020" t="s">
        <v>45</v>
      </c>
      <c r="B1020" t="s">
        <v>46</v>
      </c>
      <c r="C1020" t="s">
        <v>47</v>
      </c>
      <c r="D1020" t="s">
        <v>548</v>
      </c>
      <c r="E1020" t="s">
        <v>76</v>
      </c>
      <c r="F1020" t="s">
        <v>77</v>
      </c>
      <c r="G1020" t="s">
        <v>78</v>
      </c>
      <c r="H1020" s="20" t="s">
        <v>52</v>
      </c>
      <c r="I1020" t="s">
        <v>53</v>
      </c>
      <c r="J1020" t="s">
        <v>117</v>
      </c>
      <c r="K1020">
        <v>1</v>
      </c>
      <c r="L1020" t="s">
        <v>81</v>
      </c>
      <c r="M1020" t="s">
        <v>56</v>
      </c>
      <c r="N1020" t="s">
        <v>57</v>
      </c>
      <c r="O1020" s="21" t="s">
        <v>82</v>
      </c>
      <c r="P1020" s="21" t="s">
        <v>59</v>
      </c>
      <c r="Q1020" s="20" t="s">
        <v>234</v>
      </c>
      <c r="R1020" s="21" t="s">
        <v>235</v>
      </c>
      <c r="S1020" s="35">
        <v>4760</v>
      </c>
      <c r="T1020" s="22">
        <v>4760</v>
      </c>
      <c r="U1020" s="20" t="s">
        <v>161</v>
      </c>
      <c r="V1020" s="20">
        <v>46022</v>
      </c>
      <c r="W1020" s="21">
        <v>12</v>
      </c>
      <c r="X1020" s="20">
        <v>46024</v>
      </c>
      <c r="Y1020" s="20">
        <v>46034</v>
      </c>
      <c r="Z1020" s="48">
        <v>1</v>
      </c>
      <c r="AA1020">
        <v>2026</v>
      </c>
      <c r="AB1020" s="45">
        <v>1323280</v>
      </c>
      <c r="AC1020" s="45">
        <v>1323280</v>
      </c>
      <c r="AI1020" s="10"/>
      <c r="AK1020" s="10"/>
    </row>
    <row r="1021" spans="1:37">
      <c r="A1021" t="s">
        <v>45</v>
      </c>
      <c r="B1021" t="s">
        <v>46</v>
      </c>
      <c r="C1021" t="s">
        <v>47</v>
      </c>
      <c r="D1021" t="s">
        <v>549</v>
      </c>
      <c r="E1021" t="s">
        <v>76</v>
      </c>
      <c r="F1021" t="s">
        <v>77</v>
      </c>
      <c r="G1021" t="s">
        <v>78</v>
      </c>
      <c r="H1021" s="20" t="s">
        <v>52</v>
      </c>
      <c r="I1021" t="s">
        <v>53</v>
      </c>
      <c r="J1021" t="s">
        <v>117</v>
      </c>
      <c r="K1021">
        <v>1</v>
      </c>
      <c r="L1021" t="s">
        <v>81</v>
      </c>
      <c r="M1021" t="s">
        <v>56</v>
      </c>
      <c r="N1021" t="s">
        <v>57</v>
      </c>
      <c r="O1021" s="21" t="s">
        <v>79</v>
      </c>
      <c r="P1021" s="21" t="s">
        <v>59</v>
      </c>
      <c r="Q1021" s="20" t="s">
        <v>156</v>
      </c>
      <c r="R1021" s="21" t="s">
        <v>157</v>
      </c>
      <c r="S1021" s="35">
        <v>6</v>
      </c>
      <c r="T1021" s="22">
        <v>6</v>
      </c>
      <c r="U1021" s="20" t="s">
        <v>85</v>
      </c>
      <c r="V1021" s="20">
        <v>46009</v>
      </c>
      <c r="W1021" s="21">
        <v>12</v>
      </c>
      <c r="X1021" s="20">
        <v>46080</v>
      </c>
      <c r="Y1021" s="20">
        <v>46029</v>
      </c>
      <c r="Z1021" s="48">
        <v>1</v>
      </c>
      <c r="AA1021">
        <v>2026</v>
      </c>
      <c r="AB1021" s="45">
        <v>562020</v>
      </c>
      <c r="AC1021" s="45">
        <v>562020</v>
      </c>
      <c r="AI1021" s="10"/>
      <c r="AK1021" s="10"/>
    </row>
    <row r="1022" spans="1:37">
      <c r="A1022" t="s">
        <v>45</v>
      </c>
      <c r="B1022" t="s">
        <v>46</v>
      </c>
      <c r="C1022" t="s">
        <v>47</v>
      </c>
      <c r="D1022" t="s">
        <v>547</v>
      </c>
      <c r="E1022" t="s">
        <v>96</v>
      </c>
      <c r="F1022" t="s">
        <v>77</v>
      </c>
      <c r="G1022" t="s">
        <v>51</v>
      </c>
      <c r="H1022" s="20" t="s">
        <v>52</v>
      </c>
      <c r="I1022" t="s">
        <v>53</v>
      </c>
      <c r="J1022" t="s">
        <v>54</v>
      </c>
      <c r="K1022">
        <v>1</v>
      </c>
      <c r="L1022" t="s">
        <v>55</v>
      </c>
      <c r="M1022" t="s">
        <v>97</v>
      </c>
      <c r="N1022" t="s">
        <v>98</v>
      </c>
      <c r="O1022" s="21" t="s">
        <v>99</v>
      </c>
      <c r="P1022" s="21" t="s">
        <v>100</v>
      </c>
      <c r="Q1022" s="20" t="s">
        <v>101</v>
      </c>
      <c r="R1022" s="21" t="s">
        <v>102</v>
      </c>
      <c r="S1022" s="35">
        <v>7</v>
      </c>
      <c r="T1022" s="22">
        <v>7</v>
      </c>
      <c r="U1022" s="20" t="s">
        <v>103</v>
      </c>
      <c r="V1022" s="20">
        <v>46021</v>
      </c>
      <c r="W1022" s="21">
        <v>12</v>
      </c>
      <c r="X1022" s="20">
        <v>46029</v>
      </c>
      <c r="Y1022" s="20">
        <v>46029</v>
      </c>
      <c r="Z1022" s="48">
        <v>1</v>
      </c>
      <c r="AA1022">
        <v>2026</v>
      </c>
      <c r="AB1022" s="45">
        <v>2268000</v>
      </c>
      <c r="AC1022" s="45">
        <v>2268000</v>
      </c>
      <c r="AI1022" s="10"/>
      <c r="AK1022" s="10"/>
    </row>
    <row r="1023" spans="1:37">
      <c r="A1023" t="s">
        <v>45</v>
      </c>
      <c r="B1023" t="s">
        <v>46</v>
      </c>
      <c r="C1023" t="s">
        <v>47</v>
      </c>
      <c r="D1023" t="s">
        <v>550</v>
      </c>
      <c r="E1023" t="s">
        <v>76</v>
      </c>
      <c r="F1023" t="s">
        <v>77</v>
      </c>
      <c r="G1023" t="s">
        <v>78</v>
      </c>
      <c r="H1023" s="20" t="s">
        <v>52</v>
      </c>
      <c r="I1023" t="s">
        <v>53</v>
      </c>
      <c r="J1023" t="s">
        <v>117</v>
      </c>
      <c r="K1023">
        <v>1</v>
      </c>
      <c r="L1023" t="s">
        <v>81</v>
      </c>
      <c r="M1023" t="s">
        <v>56</v>
      </c>
      <c r="N1023" t="s">
        <v>57</v>
      </c>
      <c r="O1023" s="21" t="s">
        <v>82</v>
      </c>
      <c r="P1023" s="21" t="s">
        <v>59</v>
      </c>
      <c r="Q1023" s="20" t="s">
        <v>138</v>
      </c>
      <c r="R1023" s="21" t="s">
        <v>139</v>
      </c>
      <c r="S1023" s="35">
        <v>2800</v>
      </c>
      <c r="T1023" s="22">
        <v>2800</v>
      </c>
      <c r="U1023" s="20" t="s">
        <v>85</v>
      </c>
      <c r="V1023" s="20">
        <v>46017</v>
      </c>
      <c r="W1023" s="21">
        <v>12</v>
      </c>
      <c r="X1023" s="20">
        <v>46380</v>
      </c>
      <c r="Y1023" s="20">
        <v>46030</v>
      </c>
      <c r="Z1023" s="48">
        <v>1</v>
      </c>
      <c r="AA1023">
        <v>2026</v>
      </c>
      <c r="AB1023" s="45">
        <v>2214800</v>
      </c>
      <c r="AC1023" s="45">
        <v>2214800</v>
      </c>
      <c r="AI1023" s="10"/>
      <c r="AK1023" s="10"/>
    </row>
    <row r="1024" spans="1:37">
      <c r="A1024" t="s">
        <v>45</v>
      </c>
      <c r="B1024" t="s">
        <v>46</v>
      </c>
      <c r="C1024" t="s">
        <v>47</v>
      </c>
      <c r="D1024" t="s">
        <v>551</v>
      </c>
      <c r="E1024" t="s">
        <v>76</v>
      </c>
      <c r="F1024" t="s">
        <v>77</v>
      </c>
      <c r="G1024" t="s">
        <v>78</v>
      </c>
      <c r="H1024" s="20" t="s">
        <v>52</v>
      </c>
      <c r="I1024" t="s">
        <v>53</v>
      </c>
      <c r="J1024" t="s">
        <v>117</v>
      </c>
      <c r="K1024">
        <v>1</v>
      </c>
      <c r="L1024" t="s">
        <v>81</v>
      </c>
      <c r="M1024" t="s">
        <v>56</v>
      </c>
      <c r="N1024" t="s">
        <v>57</v>
      </c>
      <c r="O1024" s="21" t="s">
        <v>82</v>
      </c>
      <c r="P1024" s="21" t="s">
        <v>59</v>
      </c>
      <c r="Q1024" s="20" t="s">
        <v>132</v>
      </c>
      <c r="R1024" s="21" t="s">
        <v>133</v>
      </c>
      <c r="S1024" s="35">
        <v>8</v>
      </c>
      <c r="T1024" s="22">
        <v>8</v>
      </c>
      <c r="U1024" s="20" t="s">
        <v>85</v>
      </c>
      <c r="V1024" s="20">
        <v>46017</v>
      </c>
      <c r="W1024" s="21">
        <v>12</v>
      </c>
      <c r="X1024" s="20">
        <v>46114</v>
      </c>
      <c r="Y1024" s="20">
        <v>46028</v>
      </c>
      <c r="Z1024" s="48">
        <v>1</v>
      </c>
      <c r="AA1024">
        <v>2026</v>
      </c>
      <c r="AB1024" s="45">
        <v>119200</v>
      </c>
      <c r="AC1024" s="45">
        <v>119200</v>
      </c>
      <c r="AI1024" s="10"/>
      <c r="AK1024" s="10"/>
    </row>
    <row r="1025" spans="1:37">
      <c r="A1025" t="s">
        <v>45</v>
      </c>
      <c r="B1025" t="s">
        <v>46</v>
      </c>
      <c r="C1025" t="s">
        <v>47</v>
      </c>
      <c r="D1025" t="s">
        <v>547</v>
      </c>
      <c r="E1025" t="s">
        <v>96</v>
      </c>
      <c r="F1025" t="s">
        <v>104</v>
      </c>
      <c r="G1025" t="s">
        <v>51</v>
      </c>
      <c r="H1025" s="20" t="s">
        <v>52</v>
      </c>
      <c r="I1025" t="s">
        <v>53</v>
      </c>
      <c r="J1025" t="s">
        <v>54</v>
      </c>
      <c r="K1025">
        <v>1</v>
      </c>
      <c r="L1025" t="s">
        <v>55</v>
      </c>
      <c r="M1025" t="s">
        <v>97</v>
      </c>
      <c r="N1025" t="s">
        <v>98</v>
      </c>
      <c r="O1025" s="21" t="s">
        <v>99</v>
      </c>
      <c r="P1025" s="21" t="s">
        <v>100</v>
      </c>
      <c r="Q1025" s="20" t="s">
        <v>101</v>
      </c>
      <c r="R1025" s="21" t="s">
        <v>102</v>
      </c>
      <c r="S1025" s="35">
        <v>1</v>
      </c>
      <c r="T1025" s="22">
        <v>0</v>
      </c>
      <c r="U1025" s="20" t="s">
        <v>103</v>
      </c>
      <c r="V1025" s="20">
        <v>46021</v>
      </c>
      <c r="W1025" s="21">
        <v>12</v>
      </c>
      <c r="X1025" s="20">
        <v>46029</v>
      </c>
      <c r="Z1025" s="48">
        <v>1</v>
      </c>
      <c r="AA1025">
        <v>2026</v>
      </c>
      <c r="AB1025" s="45">
        <v>0</v>
      </c>
      <c r="AC1025" s="45">
        <v>0</v>
      </c>
      <c r="AI1025" s="10"/>
      <c r="AK1025" s="10"/>
    </row>
    <row r="1026" spans="1:37">
      <c r="A1026" t="s">
        <v>45</v>
      </c>
      <c r="B1026" t="s">
        <v>46</v>
      </c>
      <c r="C1026" t="s">
        <v>47</v>
      </c>
      <c r="D1026" t="s">
        <v>547</v>
      </c>
      <c r="E1026" t="s">
        <v>96</v>
      </c>
      <c r="F1026" t="s">
        <v>105</v>
      </c>
      <c r="G1026" t="s">
        <v>51</v>
      </c>
      <c r="H1026" s="20" t="s">
        <v>52</v>
      </c>
      <c r="I1026" t="s">
        <v>53</v>
      </c>
      <c r="J1026" t="s">
        <v>54</v>
      </c>
      <c r="K1026">
        <v>1</v>
      </c>
      <c r="L1026" t="s">
        <v>55</v>
      </c>
      <c r="M1026" t="s">
        <v>97</v>
      </c>
      <c r="N1026" t="s">
        <v>98</v>
      </c>
      <c r="O1026" s="21" t="s">
        <v>99</v>
      </c>
      <c r="P1026" s="21" t="s">
        <v>100</v>
      </c>
      <c r="Q1026" s="20" t="s">
        <v>101</v>
      </c>
      <c r="R1026" s="21" t="s">
        <v>102</v>
      </c>
      <c r="S1026" s="35">
        <v>1</v>
      </c>
      <c r="T1026" s="22">
        <v>0</v>
      </c>
      <c r="U1026" s="20" t="s">
        <v>103</v>
      </c>
      <c r="V1026" s="20">
        <v>46021</v>
      </c>
      <c r="W1026" s="21">
        <v>12</v>
      </c>
      <c r="X1026" s="20">
        <v>46029</v>
      </c>
      <c r="Z1026" s="48">
        <v>1</v>
      </c>
      <c r="AA1026">
        <v>2026</v>
      </c>
      <c r="AB1026" s="45">
        <v>0</v>
      </c>
      <c r="AC1026" s="45">
        <v>0</v>
      </c>
      <c r="AI1026" s="10"/>
      <c r="AK1026" s="10"/>
    </row>
    <row r="1027" spans="1:37">
      <c r="A1027" t="s">
        <v>45</v>
      </c>
      <c r="B1027" t="s">
        <v>46</v>
      </c>
      <c r="C1027" t="s">
        <v>47</v>
      </c>
      <c r="D1027" t="s">
        <v>552</v>
      </c>
      <c r="E1027" t="s">
        <v>76</v>
      </c>
      <c r="F1027" t="s">
        <v>77</v>
      </c>
      <c r="G1027" t="s">
        <v>78</v>
      </c>
      <c r="H1027" s="20" t="s">
        <v>52</v>
      </c>
      <c r="I1027" t="s">
        <v>53</v>
      </c>
      <c r="J1027" t="s">
        <v>117</v>
      </c>
      <c r="K1027">
        <v>1</v>
      </c>
      <c r="L1027" t="s">
        <v>81</v>
      </c>
      <c r="M1027" t="s">
        <v>56</v>
      </c>
      <c r="N1027" t="s">
        <v>57</v>
      </c>
      <c r="O1027" s="21" t="s">
        <v>82</v>
      </c>
      <c r="P1027" s="21" t="s">
        <v>59</v>
      </c>
      <c r="Q1027" s="20" t="s">
        <v>138</v>
      </c>
      <c r="R1027" s="21" t="s">
        <v>139</v>
      </c>
      <c r="S1027" s="35">
        <v>3800</v>
      </c>
      <c r="T1027" s="22">
        <v>3800</v>
      </c>
      <c r="U1027" s="20" t="s">
        <v>85</v>
      </c>
      <c r="V1027" s="20">
        <v>46020</v>
      </c>
      <c r="W1027" s="21">
        <v>12</v>
      </c>
      <c r="X1027" s="20">
        <v>46386</v>
      </c>
      <c r="Y1027" s="20">
        <v>46035</v>
      </c>
      <c r="Z1027" s="48">
        <v>1</v>
      </c>
      <c r="AA1027">
        <v>2026</v>
      </c>
      <c r="AB1027" s="45">
        <v>3005800</v>
      </c>
      <c r="AC1027" s="45">
        <v>3005800</v>
      </c>
      <c r="AI1027" s="10"/>
      <c r="AK1027" s="10"/>
    </row>
    <row r="1028" spans="1:37">
      <c r="A1028" t="s">
        <v>45</v>
      </c>
      <c r="B1028" t="s">
        <v>46</v>
      </c>
      <c r="C1028" t="s">
        <v>47</v>
      </c>
      <c r="D1028" t="s">
        <v>549</v>
      </c>
      <c r="E1028" t="s">
        <v>76</v>
      </c>
      <c r="F1028" t="s">
        <v>111</v>
      </c>
      <c r="G1028" t="s">
        <v>78</v>
      </c>
      <c r="H1028" s="20" t="s">
        <v>52</v>
      </c>
      <c r="I1028" t="s">
        <v>53</v>
      </c>
      <c r="J1028" t="s">
        <v>117</v>
      </c>
      <c r="K1028">
        <v>1</v>
      </c>
      <c r="L1028" t="s">
        <v>81</v>
      </c>
      <c r="M1028" t="s">
        <v>56</v>
      </c>
      <c r="N1028" t="s">
        <v>57</v>
      </c>
      <c r="O1028" s="21" t="s">
        <v>82</v>
      </c>
      <c r="P1028" s="21" t="s">
        <v>59</v>
      </c>
      <c r="Q1028" s="20" t="s">
        <v>132</v>
      </c>
      <c r="R1028" s="21" t="s">
        <v>133</v>
      </c>
      <c r="S1028" s="35">
        <v>28</v>
      </c>
      <c r="T1028" s="22">
        <v>28</v>
      </c>
      <c r="U1028" s="20" t="s">
        <v>85</v>
      </c>
      <c r="V1028" s="20">
        <v>46009</v>
      </c>
      <c r="W1028" s="21">
        <v>12</v>
      </c>
      <c r="X1028" s="20">
        <v>46080</v>
      </c>
      <c r="Y1028" s="20">
        <v>46029</v>
      </c>
      <c r="Z1028" s="48">
        <v>1</v>
      </c>
      <c r="AA1028">
        <v>2026</v>
      </c>
      <c r="AB1028" s="45">
        <v>417200</v>
      </c>
      <c r="AC1028" s="45">
        <v>417200</v>
      </c>
      <c r="AI1028" s="10"/>
      <c r="AK1028" s="10"/>
    </row>
    <row r="1029" spans="1:37">
      <c r="A1029" t="s">
        <v>45</v>
      </c>
      <c r="B1029" t="s">
        <v>46</v>
      </c>
      <c r="C1029" t="s">
        <v>47</v>
      </c>
      <c r="D1029" t="s">
        <v>547</v>
      </c>
      <c r="E1029" t="s">
        <v>96</v>
      </c>
      <c r="F1029" t="s">
        <v>144</v>
      </c>
      <c r="G1029" t="s">
        <v>51</v>
      </c>
      <c r="H1029" s="20" t="s">
        <v>52</v>
      </c>
      <c r="I1029" t="s">
        <v>53</v>
      </c>
      <c r="J1029" t="s">
        <v>54</v>
      </c>
      <c r="K1029">
        <v>1</v>
      </c>
      <c r="L1029" t="s">
        <v>55</v>
      </c>
      <c r="M1029" t="s">
        <v>97</v>
      </c>
      <c r="N1029" t="s">
        <v>98</v>
      </c>
      <c r="O1029" s="21" t="s">
        <v>99</v>
      </c>
      <c r="P1029" s="21" t="s">
        <v>100</v>
      </c>
      <c r="Q1029" s="20" t="s">
        <v>101</v>
      </c>
      <c r="R1029" s="21" t="s">
        <v>102</v>
      </c>
      <c r="S1029" s="35">
        <v>1</v>
      </c>
      <c r="T1029" s="22">
        <v>0</v>
      </c>
      <c r="U1029" s="20" t="s">
        <v>103</v>
      </c>
      <c r="V1029" s="20">
        <v>46021</v>
      </c>
      <c r="W1029" s="21">
        <v>12</v>
      </c>
      <c r="X1029" s="20">
        <v>46029</v>
      </c>
      <c r="Z1029" s="48">
        <v>1</v>
      </c>
      <c r="AA1029">
        <v>2026</v>
      </c>
      <c r="AB1029" s="45">
        <v>0</v>
      </c>
      <c r="AC1029" s="45">
        <v>0</v>
      </c>
      <c r="AI1029" s="10"/>
      <c r="AK1029" s="10"/>
    </row>
    <row r="1030" spans="1:37">
      <c r="A1030" t="s">
        <v>45</v>
      </c>
      <c r="B1030" t="s">
        <v>46</v>
      </c>
      <c r="C1030" t="s">
        <v>47</v>
      </c>
      <c r="D1030" t="s">
        <v>547</v>
      </c>
      <c r="E1030" t="s">
        <v>96</v>
      </c>
      <c r="F1030" t="s">
        <v>146</v>
      </c>
      <c r="G1030" t="s">
        <v>51</v>
      </c>
      <c r="H1030" s="20" t="s">
        <v>52</v>
      </c>
      <c r="I1030" t="s">
        <v>53</v>
      </c>
      <c r="J1030" t="s">
        <v>54</v>
      </c>
      <c r="K1030">
        <v>1</v>
      </c>
      <c r="L1030" t="s">
        <v>55</v>
      </c>
      <c r="M1030" t="s">
        <v>97</v>
      </c>
      <c r="N1030" t="s">
        <v>98</v>
      </c>
      <c r="O1030" s="21" t="s">
        <v>99</v>
      </c>
      <c r="P1030" s="21" t="s">
        <v>100</v>
      </c>
      <c r="Q1030" s="20" t="s">
        <v>101</v>
      </c>
      <c r="R1030" s="21" t="s">
        <v>102</v>
      </c>
      <c r="S1030" s="35">
        <v>1</v>
      </c>
      <c r="T1030" s="22">
        <v>0</v>
      </c>
      <c r="U1030" s="20" t="s">
        <v>103</v>
      </c>
      <c r="V1030" s="20">
        <v>46021</v>
      </c>
      <c r="W1030" s="21">
        <v>12</v>
      </c>
      <c r="X1030" s="20">
        <v>46029</v>
      </c>
      <c r="Z1030" s="48">
        <v>1</v>
      </c>
      <c r="AA1030">
        <v>2026</v>
      </c>
      <c r="AB1030" s="45">
        <v>0</v>
      </c>
      <c r="AC1030" s="45">
        <v>0</v>
      </c>
      <c r="AI1030" s="10"/>
      <c r="AK1030" s="10"/>
    </row>
    <row r="1031" spans="1:37">
      <c r="A1031" t="s">
        <v>45</v>
      </c>
      <c r="B1031" t="s">
        <v>46</v>
      </c>
      <c r="C1031" t="s">
        <v>47</v>
      </c>
      <c r="D1031" t="s">
        <v>547</v>
      </c>
      <c r="E1031" t="s">
        <v>96</v>
      </c>
      <c r="F1031" t="s">
        <v>111</v>
      </c>
      <c r="G1031" t="s">
        <v>51</v>
      </c>
      <c r="H1031" s="20" t="s">
        <v>52</v>
      </c>
      <c r="I1031" t="s">
        <v>53</v>
      </c>
      <c r="J1031" t="s">
        <v>54</v>
      </c>
      <c r="K1031">
        <v>1</v>
      </c>
      <c r="L1031" t="s">
        <v>55</v>
      </c>
      <c r="M1031" t="s">
        <v>97</v>
      </c>
      <c r="N1031" t="s">
        <v>98</v>
      </c>
      <c r="O1031" s="21" t="s">
        <v>99</v>
      </c>
      <c r="P1031" s="21" t="s">
        <v>100</v>
      </c>
      <c r="Q1031" s="20" t="s">
        <v>128</v>
      </c>
      <c r="R1031" s="21" t="s">
        <v>129</v>
      </c>
      <c r="S1031" s="35">
        <v>1</v>
      </c>
      <c r="T1031" s="22">
        <v>1</v>
      </c>
      <c r="U1031" s="20" t="s">
        <v>103</v>
      </c>
      <c r="V1031" s="20">
        <v>46021</v>
      </c>
      <c r="W1031" s="21">
        <v>12</v>
      </c>
      <c r="X1031" s="20">
        <v>46029</v>
      </c>
      <c r="Y1031" s="20">
        <v>46029</v>
      </c>
      <c r="Z1031" s="48">
        <v>1</v>
      </c>
      <c r="AA1031">
        <v>2026</v>
      </c>
      <c r="AB1031" s="45">
        <v>453600</v>
      </c>
      <c r="AC1031" s="45">
        <v>453600</v>
      </c>
      <c r="AI1031" s="10"/>
      <c r="AK1031" s="10"/>
    </row>
    <row r="1032" spans="1:37">
      <c r="A1032" t="s">
        <v>45</v>
      </c>
      <c r="B1032" t="s">
        <v>46</v>
      </c>
      <c r="C1032" t="s">
        <v>47</v>
      </c>
      <c r="D1032" t="s">
        <v>547</v>
      </c>
      <c r="E1032" t="s">
        <v>96</v>
      </c>
      <c r="F1032" t="s">
        <v>164</v>
      </c>
      <c r="G1032" t="s">
        <v>51</v>
      </c>
      <c r="H1032" s="20" t="s">
        <v>52</v>
      </c>
      <c r="I1032" t="s">
        <v>53</v>
      </c>
      <c r="J1032" t="s">
        <v>54</v>
      </c>
      <c r="K1032">
        <v>1</v>
      </c>
      <c r="L1032" t="s">
        <v>55</v>
      </c>
      <c r="M1032" t="s">
        <v>97</v>
      </c>
      <c r="N1032" t="s">
        <v>98</v>
      </c>
      <c r="O1032" s="21" t="s">
        <v>99</v>
      </c>
      <c r="P1032" s="21" t="s">
        <v>100</v>
      </c>
      <c r="Q1032" s="20" t="s">
        <v>128</v>
      </c>
      <c r="R1032" s="21" t="s">
        <v>129</v>
      </c>
      <c r="S1032" s="35">
        <v>1</v>
      </c>
      <c r="T1032" s="22">
        <v>0</v>
      </c>
      <c r="U1032" s="20" t="s">
        <v>103</v>
      </c>
      <c r="V1032" s="20">
        <v>46021</v>
      </c>
      <c r="W1032" s="21">
        <v>12</v>
      </c>
      <c r="X1032" s="20">
        <v>46029</v>
      </c>
      <c r="Z1032" s="48">
        <v>1</v>
      </c>
      <c r="AA1032">
        <v>2026</v>
      </c>
      <c r="AB1032" s="45">
        <v>0</v>
      </c>
      <c r="AC1032" s="45">
        <v>0</v>
      </c>
      <c r="AI1032" s="10"/>
      <c r="AK1032" s="10"/>
    </row>
    <row r="1033" spans="1:37">
      <c r="A1033" t="s">
        <v>45</v>
      </c>
      <c r="B1033" t="s">
        <v>46</v>
      </c>
      <c r="C1033" t="s">
        <v>47</v>
      </c>
      <c r="D1033" t="s">
        <v>553</v>
      </c>
      <c r="E1033" t="s">
        <v>49</v>
      </c>
      <c r="F1033" t="s">
        <v>77</v>
      </c>
      <c r="G1033" t="s">
        <v>51</v>
      </c>
      <c r="H1033" s="20" t="s">
        <v>52</v>
      </c>
      <c r="I1033" t="s">
        <v>53</v>
      </c>
      <c r="J1033" t="s">
        <v>54</v>
      </c>
      <c r="K1033">
        <v>1</v>
      </c>
      <c r="L1033" t="s">
        <v>55</v>
      </c>
      <c r="M1033" t="s">
        <v>56</v>
      </c>
      <c r="N1033" t="s">
        <v>57</v>
      </c>
      <c r="O1033" s="21" t="s">
        <v>58</v>
      </c>
      <c r="P1033" s="21" t="s">
        <v>59</v>
      </c>
      <c r="Q1033" s="20" t="s">
        <v>87</v>
      </c>
      <c r="R1033" s="21" t="s">
        <v>389</v>
      </c>
      <c r="S1033" s="35">
        <v>28</v>
      </c>
      <c r="T1033" s="22">
        <v>28</v>
      </c>
      <c r="U1033" s="20" t="s">
        <v>62</v>
      </c>
      <c r="V1033" s="20">
        <v>46021</v>
      </c>
      <c r="W1033" s="21">
        <v>12</v>
      </c>
      <c r="X1033" s="20">
        <v>46029</v>
      </c>
      <c r="Y1033" s="20">
        <v>46029</v>
      </c>
      <c r="Z1033" s="48">
        <v>1</v>
      </c>
      <c r="AA1033">
        <v>2026</v>
      </c>
      <c r="AB1033" s="45">
        <v>2336947</v>
      </c>
      <c r="AC1033" s="45">
        <v>2336947</v>
      </c>
      <c r="AI1033" s="10"/>
      <c r="AK1033" s="10"/>
    </row>
    <row r="1034" spans="1:37">
      <c r="A1034" t="s">
        <v>45</v>
      </c>
      <c r="B1034" t="s">
        <v>46</v>
      </c>
      <c r="C1034" t="s">
        <v>47</v>
      </c>
      <c r="D1034" t="s">
        <v>553</v>
      </c>
      <c r="E1034" t="s">
        <v>49</v>
      </c>
      <c r="F1034" t="s">
        <v>111</v>
      </c>
      <c r="G1034" t="s">
        <v>51</v>
      </c>
      <c r="H1034" s="20" t="s">
        <v>52</v>
      </c>
      <c r="I1034" t="s">
        <v>53</v>
      </c>
      <c r="J1034" t="s">
        <v>54</v>
      </c>
      <c r="K1034">
        <v>1</v>
      </c>
      <c r="L1034" t="s">
        <v>55</v>
      </c>
      <c r="M1034" t="s">
        <v>56</v>
      </c>
      <c r="N1034" t="s">
        <v>57</v>
      </c>
      <c r="O1034" s="21" t="s">
        <v>58</v>
      </c>
      <c r="P1034" s="21" t="s">
        <v>59</v>
      </c>
      <c r="Q1034" s="20" t="s">
        <v>90</v>
      </c>
      <c r="R1034" s="21" t="s">
        <v>390</v>
      </c>
      <c r="S1034" s="35">
        <v>30</v>
      </c>
      <c r="T1034" s="22">
        <v>30</v>
      </c>
      <c r="U1034" s="20" t="s">
        <v>62</v>
      </c>
      <c r="V1034" s="20">
        <v>46021</v>
      </c>
      <c r="W1034" s="21">
        <v>12</v>
      </c>
      <c r="X1034" s="20">
        <v>46029</v>
      </c>
      <c r="Y1034" s="20">
        <v>46029</v>
      </c>
      <c r="Z1034" s="48">
        <v>1</v>
      </c>
      <c r="AA1034">
        <v>2026</v>
      </c>
      <c r="AB1034" s="45">
        <v>1980979</v>
      </c>
      <c r="AC1034" s="45">
        <v>1980979</v>
      </c>
      <c r="AI1034" s="10"/>
      <c r="AK1034" s="10"/>
    </row>
    <row r="1035" spans="1:37">
      <c r="A1035" t="s">
        <v>45</v>
      </c>
      <c r="B1035" t="s">
        <v>46</v>
      </c>
      <c r="C1035" t="s">
        <v>47</v>
      </c>
      <c r="D1035" t="s">
        <v>553</v>
      </c>
      <c r="E1035" t="s">
        <v>49</v>
      </c>
      <c r="F1035" t="s">
        <v>86</v>
      </c>
      <c r="G1035" t="s">
        <v>51</v>
      </c>
      <c r="H1035" s="20" t="s">
        <v>52</v>
      </c>
      <c r="I1035" t="s">
        <v>53</v>
      </c>
      <c r="J1035" t="s">
        <v>54</v>
      </c>
      <c r="K1035">
        <v>1</v>
      </c>
      <c r="L1035" t="s">
        <v>55</v>
      </c>
      <c r="M1035" t="s">
        <v>56</v>
      </c>
      <c r="N1035" t="s">
        <v>57</v>
      </c>
      <c r="O1035" s="21" t="s">
        <v>58</v>
      </c>
      <c r="P1035" s="21" t="s">
        <v>59</v>
      </c>
      <c r="Q1035" s="20" t="s">
        <v>93</v>
      </c>
      <c r="R1035" s="21" t="s">
        <v>391</v>
      </c>
      <c r="S1035" s="35">
        <v>2</v>
      </c>
      <c r="T1035" s="22">
        <v>2</v>
      </c>
      <c r="U1035" s="20" t="s">
        <v>62</v>
      </c>
      <c r="V1035" s="20">
        <v>46021</v>
      </c>
      <c r="W1035" s="21">
        <v>12</v>
      </c>
      <c r="X1035" s="20">
        <v>46029</v>
      </c>
      <c r="Y1035" s="20">
        <v>46029</v>
      </c>
      <c r="Z1035" s="48">
        <v>1</v>
      </c>
      <c r="AA1035">
        <v>2026</v>
      </c>
      <c r="AB1035" s="45">
        <v>171456</v>
      </c>
      <c r="AC1035" s="45">
        <v>171456</v>
      </c>
      <c r="AI1035" s="10"/>
      <c r="AK1035" s="10"/>
    </row>
    <row r="1036" spans="1:37">
      <c r="A1036" t="s">
        <v>45</v>
      </c>
      <c r="B1036" t="s">
        <v>46</v>
      </c>
      <c r="C1036" t="s">
        <v>47</v>
      </c>
      <c r="D1036" t="s">
        <v>553</v>
      </c>
      <c r="E1036" t="s">
        <v>49</v>
      </c>
      <c r="F1036" t="s">
        <v>89</v>
      </c>
      <c r="G1036" t="s">
        <v>51</v>
      </c>
      <c r="H1036" s="20" t="s">
        <v>52</v>
      </c>
      <c r="I1036" t="s">
        <v>53</v>
      </c>
      <c r="J1036" t="s">
        <v>54</v>
      </c>
      <c r="K1036">
        <v>1</v>
      </c>
      <c r="L1036" t="s">
        <v>55</v>
      </c>
      <c r="M1036" t="s">
        <v>56</v>
      </c>
      <c r="N1036" t="s">
        <v>57</v>
      </c>
      <c r="O1036" s="21" t="s">
        <v>58</v>
      </c>
      <c r="P1036" s="21" t="s">
        <v>59</v>
      </c>
      <c r="Q1036" s="20" t="s">
        <v>60</v>
      </c>
      <c r="R1036" s="21" t="s">
        <v>385</v>
      </c>
      <c r="S1036" s="35">
        <v>23</v>
      </c>
      <c r="T1036" s="22">
        <v>23</v>
      </c>
      <c r="U1036" s="20" t="s">
        <v>62</v>
      </c>
      <c r="V1036" s="20">
        <v>46021</v>
      </c>
      <c r="W1036" s="21">
        <v>12</v>
      </c>
      <c r="X1036" s="20">
        <v>46029</v>
      </c>
      <c r="Y1036" s="20">
        <v>46029</v>
      </c>
      <c r="Z1036" s="48">
        <v>1</v>
      </c>
      <c r="AA1036">
        <v>2026</v>
      </c>
      <c r="AB1036" s="45">
        <v>1359775</v>
      </c>
      <c r="AC1036" s="45">
        <v>1359775</v>
      </c>
      <c r="AI1036" s="10"/>
      <c r="AK1036" s="10"/>
    </row>
    <row r="1037" spans="1:37">
      <c r="A1037" t="s">
        <v>45</v>
      </c>
      <c r="B1037" t="s">
        <v>46</v>
      </c>
      <c r="C1037" t="s">
        <v>47</v>
      </c>
      <c r="D1037" t="s">
        <v>553</v>
      </c>
      <c r="E1037" t="s">
        <v>49</v>
      </c>
      <c r="F1037" t="s">
        <v>92</v>
      </c>
      <c r="G1037" t="s">
        <v>51</v>
      </c>
      <c r="H1037" s="20" t="s">
        <v>52</v>
      </c>
      <c r="I1037" t="s">
        <v>53</v>
      </c>
      <c r="J1037" t="s">
        <v>54</v>
      </c>
      <c r="K1037">
        <v>1</v>
      </c>
      <c r="L1037" t="s">
        <v>55</v>
      </c>
      <c r="M1037" t="s">
        <v>56</v>
      </c>
      <c r="N1037" t="s">
        <v>57</v>
      </c>
      <c r="O1037" s="21" t="s">
        <v>58</v>
      </c>
      <c r="P1037" s="21" t="s">
        <v>59</v>
      </c>
      <c r="Q1037" s="20" t="s">
        <v>64</v>
      </c>
      <c r="R1037" s="21" t="s">
        <v>386</v>
      </c>
      <c r="S1037" s="35">
        <v>10</v>
      </c>
      <c r="T1037" s="22">
        <v>10</v>
      </c>
      <c r="U1037" s="20" t="s">
        <v>62</v>
      </c>
      <c r="V1037" s="20">
        <v>46021</v>
      </c>
      <c r="W1037" s="21">
        <v>12</v>
      </c>
      <c r="X1037" s="20">
        <v>46029</v>
      </c>
      <c r="Y1037" s="20">
        <v>46029</v>
      </c>
      <c r="Z1037" s="48">
        <v>1</v>
      </c>
      <c r="AA1037">
        <v>2026</v>
      </c>
      <c r="AB1037" s="45">
        <v>612960</v>
      </c>
      <c r="AC1037" s="45">
        <v>612960</v>
      </c>
      <c r="AI1037" s="10"/>
      <c r="AK1037" s="10"/>
    </row>
    <row r="1038" spans="1:37">
      <c r="A1038" t="s">
        <v>45</v>
      </c>
      <c r="B1038" t="s">
        <v>46</v>
      </c>
      <c r="C1038" t="s">
        <v>47</v>
      </c>
      <c r="D1038" t="s">
        <v>553</v>
      </c>
      <c r="E1038" t="s">
        <v>49</v>
      </c>
      <c r="F1038" t="s">
        <v>50</v>
      </c>
      <c r="G1038" t="s">
        <v>51</v>
      </c>
      <c r="H1038" s="20" t="s">
        <v>52</v>
      </c>
      <c r="I1038" t="s">
        <v>53</v>
      </c>
      <c r="J1038" t="s">
        <v>54</v>
      </c>
      <c r="K1038">
        <v>1</v>
      </c>
      <c r="L1038" t="s">
        <v>55</v>
      </c>
      <c r="M1038" t="s">
        <v>56</v>
      </c>
      <c r="N1038" t="s">
        <v>57</v>
      </c>
      <c r="O1038" s="21" t="s">
        <v>58</v>
      </c>
      <c r="P1038" s="21" t="s">
        <v>59</v>
      </c>
      <c r="Q1038" s="20" t="s">
        <v>67</v>
      </c>
      <c r="R1038" s="21" t="s">
        <v>387</v>
      </c>
      <c r="S1038" s="35">
        <v>5</v>
      </c>
      <c r="T1038" s="22">
        <v>5</v>
      </c>
      <c r="U1038" s="20" t="s">
        <v>62</v>
      </c>
      <c r="V1038" s="20">
        <v>46021</v>
      </c>
      <c r="W1038" s="21">
        <v>12</v>
      </c>
      <c r="X1038" s="20">
        <v>46029</v>
      </c>
      <c r="Y1038" s="20">
        <v>46029</v>
      </c>
      <c r="Z1038" s="48">
        <v>1</v>
      </c>
      <c r="AA1038">
        <v>2026</v>
      </c>
      <c r="AB1038" s="45">
        <v>415642</v>
      </c>
      <c r="AC1038" s="45">
        <v>415642</v>
      </c>
      <c r="AI1038" s="10"/>
      <c r="AK1038" s="10"/>
    </row>
    <row r="1039" spans="1:37">
      <c r="A1039" t="s">
        <v>45</v>
      </c>
      <c r="B1039" t="s">
        <v>46</v>
      </c>
      <c r="C1039" t="s">
        <v>47</v>
      </c>
      <c r="D1039" t="s">
        <v>553</v>
      </c>
      <c r="E1039" t="s">
        <v>49</v>
      </c>
      <c r="F1039" t="s">
        <v>63</v>
      </c>
      <c r="G1039" t="s">
        <v>51</v>
      </c>
      <c r="H1039" s="20" t="s">
        <v>52</v>
      </c>
      <c r="I1039" t="s">
        <v>53</v>
      </c>
      <c r="J1039" t="s">
        <v>54</v>
      </c>
      <c r="K1039">
        <v>1</v>
      </c>
      <c r="L1039" t="s">
        <v>55</v>
      </c>
      <c r="M1039" t="s">
        <v>56</v>
      </c>
      <c r="N1039" t="s">
        <v>57</v>
      </c>
      <c r="O1039" s="21" t="s">
        <v>58</v>
      </c>
      <c r="P1039" s="21" t="s">
        <v>59</v>
      </c>
      <c r="Q1039" s="20" t="s">
        <v>73</v>
      </c>
      <c r="R1039" s="21" t="s">
        <v>74</v>
      </c>
      <c r="S1039" s="35">
        <v>2</v>
      </c>
      <c r="T1039" s="22">
        <v>2</v>
      </c>
      <c r="U1039" s="20" t="s">
        <v>62</v>
      </c>
      <c r="V1039" s="20">
        <v>46021</v>
      </c>
      <c r="W1039" s="21">
        <v>12</v>
      </c>
      <c r="X1039" s="20">
        <v>46029</v>
      </c>
      <c r="Y1039" s="20">
        <v>46029</v>
      </c>
      <c r="Z1039" s="48">
        <v>1</v>
      </c>
      <c r="AA1039">
        <v>2026</v>
      </c>
      <c r="AB1039" s="45">
        <v>283150</v>
      </c>
      <c r="AC1039" s="45">
        <v>283150</v>
      </c>
      <c r="AI1039" s="10"/>
      <c r="AK1039" s="10"/>
    </row>
    <row r="1040" spans="1:37">
      <c r="A1040" t="s">
        <v>45</v>
      </c>
      <c r="B1040" t="s">
        <v>46</v>
      </c>
      <c r="C1040" t="s">
        <v>47</v>
      </c>
      <c r="D1040" t="s">
        <v>553</v>
      </c>
      <c r="E1040" t="s">
        <v>49</v>
      </c>
      <c r="F1040" t="s">
        <v>66</v>
      </c>
      <c r="G1040" t="s">
        <v>51</v>
      </c>
      <c r="H1040" s="20" t="s">
        <v>52</v>
      </c>
      <c r="I1040" t="s">
        <v>53</v>
      </c>
      <c r="J1040" t="s">
        <v>54</v>
      </c>
      <c r="K1040">
        <v>1</v>
      </c>
      <c r="L1040" t="s">
        <v>55</v>
      </c>
      <c r="M1040" t="s">
        <v>56</v>
      </c>
      <c r="N1040" t="s">
        <v>57</v>
      </c>
      <c r="O1040" s="21" t="s">
        <v>58</v>
      </c>
      <c r="P1040" s="21" t="s">
        <v>59</v>
      </c>
      <c r="Q1040" s="20" t="s">
        <v>125</v>
      </c>
      <c r="R1040" s="21" t="s">
        <v>126</v>
      </c>
      <c r="S1040" s="35">
        <v>1</v>
      </c>
      <c r="T1040" s="22">
        <v>1</v>
      </c>
      <c r="U1040" s="20" t="s">
        <v>62</v>
      </c>
      <c r="V1040" s="20">
        <v>46021</v>
      </c>
      <c r="W1040" s="21">
        <v>12</v>
      </c>
      <c r="X1040" s="20">
        <v>46029</v>
      </c>
      <c r="Y1040" s="20">
        <v>46029</v>
      </c>
      <c r="Z1040" s="48">
        <v>1</v>
      </c>
      <c r="AA1040">
        <v>2026</v>
      </c>
      <c r="AB1040" s="45">
        <v>111600</v>
      </c>
      <c r="AC1040" s="45">
        <v>111600</v>
      </c>
      <c r="AI1040" s="10"/>
      <c r="AK1040" s="10"/>
    </row>
    <row r="1041" spans="1:37">
      <c r="A1041" t="s">
        <v>45</v>
      </c>
      <c r="B1041" t="s">
        <v>46</v>
      </c>
      <c r="C1041" t="s">
        <v>47</v>
      </c>
      <c r="D1041" t="s">
        <v>554</v>
      </c>
      <c r="E1041" t="s">
        <v>76</v>
      </c>
      <c r="F1041" t="s">
        <v>77</v>
      </c>
      <c r="G1041" t="s">
        <v>78</v>
      </c>
      <c r="H1041" s="20" t="s">
        <v>79</v>
      </c>
      <c r="I1041" t="s">
        <v>53</v>
      </c>
      <c r="J1041" t="s">
        <v>117</v>
      </c>
      <c r="K1041">
        <v>1</v>
      </c>
      <c r="L1041" t="s">
        <v>81</v>
      </c>
      <c r="M1041" t="s">
        <v>56</v>
      </c>
      <c r="N1041" t="s">
        <v>57</v>
      </c>
      <c r="O1041" s="21" t="s">
        <v>82</v>
      </c>
      <c r="P1041" s="21" t="s">
        <v>59</v>
      </c>
      <c r="Q1041" s="20" t="s">
        <v>159</v>
      </c>
      <c r="R1041" s="21" t="s">
        <v>160</v>
      </c>
      <c r="S1041" s="35">
        <v>18400</v>
      </c>
      <c r="T1041" s="22">
        <v>0</v>
      </c>
      <c r="U1041" s="20" t="s">
        <v>161</v>
      </c>
      <c r="V1041" s="20">
        <v>45853</v>
      </c>
      <c r="W1041" s="21">
        <v>7</v>
      </c>
      <c r="X1041" s="20">
        <v>46052</v>
      </c>
      <c r="Z1041" s="48">
        <v>1</v>
      </c>
      <c r="AA1041">
        <v>2026</v>
      </c>
      <c r="AB1041" s="45">
        <v>6072000</v>
      </c>
      <c r="AC1041" s="45">
        <v>0</v>
      </c>
      <c r="AI1041" s="10"/>
      <c r="AK1041" s="10"/>
    </row>
    <row r="1042" spans="1:37">
      <c r="A1042" t="s">
        <v>45</v>
      </c>
      <c r="B1042" t="s">
        <v>46</v>
      </c>
      <c r="C1042" t="s">
        <v>47</v>
      </c>
      <c r="D1042" t="s">
        <v>555</v>
      </c>
      <c r="E1042" t="s">
        <v>76</v>
      </c>
      <c r="F1042" t="s">
        <v>77</v>
      </c>
      <c r="G1042" t="s">
        <v>78</v>
      </c>
      <c r="H1042" s="20" t="s">
        <v>52</v>
      </c>
      <c r="I1042" t="s">
        <v>53</v>
      </c>
      <c r="J1042" t="s">
        <v>117</v>
      </c>
      <c r="K1042">
        <v>1</v>
      </c>
      <c r="L1042" t="s">
        <v>81</v>
      </c>
      <c r="M1042" t="s">
        <v>56</v>
      </c>
      <c r="N1042" t="s">
        <v>57</v>
      </c>
      <c r="O1042" s="21" t="s">
        <v>58</v>
      </c>
      <c r="P1042" s="21" t="s">
        <v>59</v>
      </c>
      <c r="Q1042" s="20" t="s">
        <v>87</v>
      </c>
      <c r="R1042" s="21" t="s">
        <v>389</v>
      </c>
      <c r="S1042" s="35">
        <v>10580</v>
      </c>
      <c r="T1042" s="22">
        <v>10580</v>
      </c>
      <c r="U1042" s="20" t="s">
        <v>85</v>
      </c>
      <c r="V1042" s="20">
        <v>45861</v>
      </c>
      <c r="W1042" s="21">
        <v>7</v>
      </c>
      <c r="X1042" s="20">
        <v>46025</v>
      </c>
      <c r="Y1042" s="20">
        <v>46038</v>
      </c>
      <c r="Z1042" s="48">
        <v>1</v>
      </c>
      <c r="AA1042">
        <v>2026</v>
      </c>
      <c r="AB1042" s="45">
        <v>3491400</v>
      </c>
      <c r="AC1042" s="45">
        <v>3491400</v>
      </c>
      <c r="AI1042" s="10"/>
      <c r="AK1042" s="10"/>
    </row>
    <row r="1043" spans="1:37">
      <c r="A1043" t="s">
        <v>45</v>
      </c>
      <c r="B1043" t="s">
        <v>46</v>
      </c>
      <c r="C1043" t="s">
        <v>47</v>
      </c>
      <c r="D1043" t="s">
        <v>556</v>
      </c>
      <c r="E1043" t="s">
        <v>76</v>
      </c>
      <c r="F1043" t="s">
        <v>77</v>
      </c>
      <c r="G1043" t="s">
        <v>78</v>
      </c>
      <c r="H1043" s="20" t="s">
        <v>79</v>
      </c>
      <c r="I1043" t="s">
        <v>53</v>
      </c>
      <c r="J1043" t="s">
        <v>117</v>
      </c>
      <c r="K1043">
        <v>1</v>
      </c>
      <c r="L1043" t="s">
        <v>81</v>
      </c>
      <c r="M1043" t="s">
        <v>56</v>
      </c>
      <c r="N1043" t="s">
        <v>57</v>
      </c>
      <c r="O1043" s="21" t="s">
        <v>82</v>
      </c>
      <c r="P1043" s="21" t="s">
        <v>59</v>
      </c>
      <c r="Q1043" s="20" t="s">
        <v>132</v>
      </c>
      <c r="R1043" s="21" t="s">
        <v>133</v>
      </c>
      <c r="S1043" s="35">
        <v>10</v>
      </c>
      <c r="T1043" s="22">
        <v>0</v>
      </c>
      <c r="U1043" s="20" t="s">
        <v>85</v>
      </c>
      <c r="V1043" s="20">
        <v>45952</v>
      </c>
      <c r="W1043" s="21">
        <v>10</v>
      </c>
      <c r="X1043" s="20">
        <v>46053</v>
      </c>
      <c r="Z1043" s="48">
        <v>1</v>
      </c>
      <c r="AA1043">
        <v>2026</v>
      </c>
      <c r="AB1043" s="45">
        <v>149000</v>
      </c>
      <c r="AC1043" s="45">
        <v>0</v>
      </c>
      <c r="AI1043" s="10"/>
      <c r="AK1043" s="10"/>
    </row>
    <row r="1044" spans="1:37">
      <c r="A1044" t="s">
        <v>45</v>
      </c>
      <c r="B1044" t="s">
        <v>46</v>
      </c>
      <c r="C1044" t="s">
        <v>47</v>
      </c>
      <c r="D1044" t="s">
        <v>557</v>
      </c>
      <c r="E1044" t="s">
        <v>76</v>
      </c>
      <c r="F1044" t="s">
        <v>77</v>
      </c>
      <c r="G1044" t="s">
        <v>78</v>
      </c>
      <c r="H1044" s="20" t="s">
        <v>52</v>
      </c>
      <c r="I1044" t="s">
        <v>53</v>
      </c>
      <c r="J1044" t="s">
        <v>250</v>
      </c>
      <c r="K1044">
        <v>1</v>
      </c>
      <c r="L1044" t="s">
        <v>81</v>
      </c>
      <c r="M1044" t="s">
        <v>56</v>
      </c>
      <c r="N1044" t="s">
        <v>57</v>
      </c>
      <c r="O1044" s="21" t="s">
        <v>58</v>
      </c>
      <c r="P1044" s="21" t="s">
        <v>59</v>
      </c>
      <c r="Q1044" s="20" t="s">
        <v>60</v>
      </c>
      <c r="R1044" s="21" t="s">
        <v>385</v>
      </c>
      <c r="S1044" s="35">
        <v>384</v>
      </c>
      <c r="T1044" s="22">
        <v>384</v>
      </c>
      <c r="U1044" s="20" t="s">
        <v>85</v>
      </c>
      <c r="V1044" s="20">
        <v>45992</v>
      </c>
      <c r="W1044" s="21">
        <v>12</v>
      </c>
      <c r="X1044" s="20">
        <v>45992</v>
      </c>
      <c r="Y1044" s="20">
        <v>46029</v>
      </c>
      <c r="Z1044" s="48">
        <v>1</v>
      </c>
      <c r="AA1044">
        <v>2026</v>
      </c>
      <c r="AB1044" s="45">
        <v>382080</v>
      </c>
      <c r="AC1044" s="45">
        <v>382080</v>
      </c>
      <c r="AI1044" s="10"/>
      <c r="AK1044" s="10"/>
    </row>
    <row r="1045" spans="1:37">
      <c r="A1045" t="s">
        <v>45</v>
      </c>
      <c r="B1045" t="s">
        <v>46</v>
      </c>
      <c r="C1045" t="s">
        <v>47</v>
      </c>
      <c r="D1045" t="s">
        <v>558</v>
      </c>
      <c r="E1045" t="s">
        <v>76</v>
      </c>
      <c r="F1045" t="s">
        <v>77</v>
      </c>
      <c r="G1045" t="s">
        <v>78</v>
      </c>
      <c r="H1045" s="20" t="s">
        <v>52</v>
      </c>
      <c r="I1045" t="s">
        <v>53</v>
      </c>
      <c r="J1045" t="s">
        <v>117</v>
      </c>
      <c r="K1045">
        <v>1</v>
      </c>
      <c r="L1045" t="s">
        <v>81</v>
      </c>
      <c r="M1045" t="s">
        <v>56</v>
      </c>
      <c r="N1045" t="s">
        <v>57</v>
      </c>
      <c r="O1045" s="21" t="s">
        <v>79</v>
      </c>
      <c r="P1045" s="21" t="s">
        <v>59</v>
      </c>
      <c r="Q1045" s="20" t="s">
        <v>156</v>
      </c>
      <c r="R1045" s="21" t="s">
        <v>157</v>
      </c>
      <c r="S1045" s="35">
        <v>170</v>
      </c>
      <c r="T1045" s="22">
        <v>170</v>
      </c>
      <c r="U1045" s="20" t="s">
        <v>85</v>
      </c>
      <c r="V1045" s="20">
        <v>45993</v>
      </c>
      <c r="W1045" s="21">
        <v>12</v>
      </c>
      <c r="X1045" s="20">
        <v>46114</v>
      </c>
      <c r="Y1045" s="20">
        <v>46030</v>
      </c>
      <c r="Z1045" s="48">
        <v>1</v>
      </c>
      <c r="AA1045">
        <v>2026</v>
      </c>
      <c r="AB1045" s="45">
        <v>93670</v>
      </c>
      <c r="AC1045" s="45">
        <v>93670</v>
      </c>
      <c r="AI1045" s="10"/>
      <c r="AK1045" s="10"/>
    </row>
    <row r="1046" spans="1:37">
      <c r="A1046" t="s">
        <v>45</v>
      </c>
      <c r="B1046" t="s">
        <v>46</v>
      </c>
      <c r="C1046" t="s">
        <v>47</v>
      </c>
      <c r="D1046" t="s">
        <v>559</v>
      </c>
      <c r="E1046" t="s">
        <v>76</v>
      </c>
      <c r="F1046" t="s">
        <v>77</v>
      </c>
      <c r="G1046" t="s">
        <v>78</v>
      </c>
      <c r="H1046" s="20" t="s">
        <v>52</v>
      </c>
      <c r="I1046" t="s">
        <v>53</v>
      </c>
      <c r="J1046" t="s">
        <v>117</v>
      </c>
      <c r="K1046">
        <v>1</v>
      </c>
      <c r="L1046" t="s">
        <v>81</v>
      </c>
      <c r="M1046" t="s">
        <v>56</v>
      </c>
      <c r="N1046" t="s">
        <v>57</v>
      </c>
      <c r="O1046" s="21" t="s">
        <v>82</v>
      </c>
      <c r="P1046" s="21" t="s">
        <v>59</v>
      </c>
      <c r="Q1046" s="20" t="s">
        <v>268</v>
      </c>
      <c r="R1046" s="21" t="s">
        <v>269</v>
      </c>
      <c r="S1046" s="35">
        <v>11968</v>
      </c>
      <c r="T1046" s="22">
        <v>5280</v>
      </c>
      <c r="U1046" s="20" t="s">
        <v>85</v>
      </c>
      <c r="V1046" s="20">
        <v>45994</v>
      </c>
      <c r="W1046" s="21">
        <v>12</v>
      </c>
      <c r="X1046" s="20">
        <v>46296</v>
      </c>
      <c r="Y1046" s="20">
        <v>46041</v>
      </c>
      <c r="Z1046" s="48">
        <v>1</v>
      </c>
      <c r="AA1046">
        <v>2026</v>
      </c>
      <c r="AB1046" s="45">
        <v>3446784</v>
      </c>
      <c r="AC1046" s="45">
        <v>1520640</v>
      </c>
      <c r="AI1046" s="10"/>
      <c r="AK1046" s="10"/>
    </row>
    <row r="1047" spans="1:37">
      <c r="A1047" t="s">
        <v>45</v>
      </c>
      <c r="B1047" t="s">
        <v>46</v>
      </c>
      <c r="C1047" t="s">
        <v>47</v>
      </c>
      <c r="D1047" t="s">
        <v>560</v>
      </c>
      <c r="E1047" t="s">
        <v>76</v>
      </c>
      <c r="F1047" t="s">
        <v>77</v>
      </c>
      <c r="G1047" t="s">
        <v>78</v>
      </c>
      <c r="H1047" s="20" t="s">
        <v>52</v>
      </c>
      <c r="I1047" t="s">
        <v>53</v>
      </c>
      <c r="J1047" t="s">
        <v>117</v>
      </c>
      <c r="K1047">
        <v>1</v>
      </c>
      <c r="L1047" t="s">
        <v>81</v>
      </c>
      <c r="M1047" t="s">
        <v>56</v>
      </c>
      <c r="N1047" t="s">
        <v>57</v>
      </c>
      <c r="O1047" s="21" t="s">
        <v>82</v>
      </c>
      <c r="P1047" s="21" t="s">
        <v>59</v>
      </c>
      <c r="Q1047" s="20" t="s">
        <v>132</v>
      </c>
      <c r="R1047" s="21" t="s">
        <v>133</v>
      </c>
      <c r="S1047" s="35">
        <v>25</v>
      </c>
      <c r="T1047" s="22">
        <v>24</v>
      </c>
      <c r="U1047" s="20" t="s">
        <v>85</v>
      </c>
      <c r="V1047" s="20">
        <v>45989</v>
      </c>
      <c r="W1047" s="21">
        <v>11</v>
      </c>
      <c r="X1047" s="20">
        <v>46080</v>
      </c>
      <c r="Y1047" s="20">
        <v>46041</v>
      </c>
      <c r="Z1047" s="48">
        <v>1</v>
      </c>
      <c r="AA1047">
        <v>2026</v>
      </c>
      <c r="AB1047" s="45">
        <v>372500</v>
      </c>
      <c r="AC1047" s="45">
        <v>357600</v>
      </c>
      <c r="AI1047" s="10"/>
      <c r="AK1047" s="10"/>
    </row>
    <row r="1048" spans="1:37">
      <c r="A1048" t="s">
        <v>45</v>
      </c>
      <c r="B1048" t="s">
        <v>46</v>
      </c>
      <c r="C1048" t="s">
        <v>47</v>
      </c>
      <c r="D1048" t="s">
        <v>561</v>
      </c>
      <c r="E1048" t="s">
        <v>76</v>
      </c>
      <c r="F1048" t="s">
        <v>77</v>
      </c>
      <c r="G1048" t="s">
        <v>78</v>
      </c>
      <c r="H1048" s="20" t="s">
        <v>52</v>
      </c>
      <c r="I1048" t="s">
        <v>53</v>
      </c>
      <c r="J1048" t="s">
        <v>117</v>
      </c>
      <c r="K1048">
        <v>1</v>
      </c>
      <c r="L1048" t="s">
        <v>81</v>
      </c>
      <c r="M1048" t="s">
        <v>56</v>
      </c>
      <c r="N1048" t="s">
        <v>57</v>
      </c>
      <c r="O1048" s="21" t="s">
        <v>82</v>
      </c>
      <c r="P1048" s="21" t="s">
        <v>59</v>
      </c>
      <c r="Q1048" s="20" t="s">
        <v>132</v>
      </c>
      <c r="R1048" s="21" t="s">
        <v>133</v>
      </c>
      <c r="S1048" s="35">
        <v>180</v>
      </c>
      <c r="T1048" s="22">
        <v>104</v>
      </c>
      <c r="U1048" s="20" t="s">
        <v>85</v>
      </c>
      <c r="V1048" s="20">
        <v>45932</v>
      </c>
      <c r="W1048" s="21">
        <v>10</v>
      </c>
      <c r="X1048" s="20">
        <v>45933</v>
      </c>
      <c r="Y1048" s="20">
        <v>46079</v>
      </c>
      <c r="Z1048" s="48">
        <v>2</v>
      </c>
      <c r="AA1048">
        <v>2026</v>
      </c>
      <c r="AB1048" s="45">
        <v>2682000</v>
      </c>
      <c r="AC1048" s="45">
        <v>1549600</v>
      </c>
      <c r="AI1048" s="10"/>
      <c r="AK1048" s="10"/>
    </row>
    <row r="1049" spans="1:37">
      <c r="A1049" t="s">
        <v>45</v>
      </c>
      <c r="B1049" t="s">
        <v>46</v>
      </c>
      <c r="C1049" t="s">
        <v>47</v>
      </c>
      <c r="D1049" t="s">
        <v>561</v>
      </c>
      <c r="E1049" t="s">
        <v>76</v>
      </c>
      <c r="F1049" t="s">
        <v>111</v>
      </c>
      <c r="G1049" t="s">
        <v>78</v>
      </c>
      <c r="H1049" s="20" t="s">
        <v>52</v>
      </c>
      <c r="I1049" t="s">
        <v>53</v>
      </c>
      <c r="J1049" t="s">
        <v>117</v>
      </c>
      <c r="K1049">
        <v>1</v>
      </c>
      <c r="L1049" t="s">
        <v>81</v>
      </c>
      <c r="M1049" t="s">
        <v>56</v>
      </c>
      <c r="N1049" t="s">
        <v>57</v>
      </c>
      <c r="O1049" s="21" t="s">
        <v>82</v>
      </c>
      <c r="P1049" s="21" t="s">
        <v>59</v>
      </c>
      <c r="Q1049" s="20" t="s">
        <v>151</v>
      </c>
      <c r="R1049" s="21" t="s">
        <v>152</v>
      </c>
      <c r="S1049" s="35">
        <v>360</v>
      </c>
      <c r="T1049" s="22">
        <v>360</v>
      </c>
      <c r="U1049" s="20" t="s">
        <v>85</v>
      </c>
      <c r="V1049" s="20">
        <v>45932</v>
      </c>
      <c r="W1049" s="21">
        <v>10</v>
      </c>
      <c r="X1049" s="20">
        <v>45933</v>
      </c>
      <c r="Y1049" s="20">
        <v>46079</v>
      </c>
      <c r="Z1049" s="48">
        <v>2</v>
      </c>
      <c r="AA1049">
        <v>2026</v>
      </c>
      <c r="AB1049" s="45">
        <v>419040</v>
      </c>
      <c r="AC1049" s="45">
        <v>419040</v>
      </c>
      <c r="AI1049" s="10"/>
      <c r="AK1049" s="10"/>
    </row>
    <row r="1050" spans="1:37">
      <c r="A1050" t="s">
        <v>45</v>
      </c>
      <c r="B1050" t="s">
        <v>46</v>
      </c>
      <c r="C1050" t="s">
        <v>47</v>
      </c>
      <c r="D1050" t="s">
        <v>562</v>
      </c>
      <c r="E1050" t="s">
        <v>76</v>
      </c>
      <c r="F1050" t="s">
        <v>77</v>
      </c>
      <c r="G1050" t="s">
        <v>78</v>
      </c>
      <c r="H1050" s="20" t="s">
        <v>52</v>
      </c>
      <c r="I1050" t="s">
        <v>53</v>
      </c>
      <c r="J1050" t="s">
        <v>117</v>
      </c>
      <c r="K1050">
        <v>1</v>
      </c>
      <c r="L1050" t="s">
        <v>81</v>
      </c>
      <c r="M1050" t="s">
        <v>56</v>
      </c>
      <c r="N1050" t="s">
        <v>57</v>
      </c>
      <c r="O1050" s="21" t="s">
        <v>82</v>
      </c>
      <c r="P1050" s="21" t="s">
        <v>59</v>
      </c>
      <c r="Q1050" s="20" t="s">
        <v>138</v>
      </c>
      <c r="R1050" s="21" t="s">
        <v>139</v>
      </c>
      <c r="S1050" s="35">
        <v>3350</v>
      </c>
      <c r="T1050" s="22">
        <v>3300</v>
      </c>
      <c r="U1050" s="20" t="s">
        <v>85</v>
      </c>
      <c r="V1050" s="20">
        <v>46007</v>
      </c>
      <c r="W1050" s="21">
        <v>12</v>
      </c>
      <c r="X1050" s="20">
        <v>46008</v>
      </c>
      <c r="Y1050" s="20">
        <v>46056</v>
      </c>
      <c r="Z1050" s="48">
        <v>2</v>
      </c>
      <c r="AA1050">
        <v>2026</v>
      </c>
      <c r="AB1050" s="45">
        <v>2649850</v>
      </c>
      <c r="AC1050" s="45">
        <v>2610300</v>
      </c>
      <c r="AI1050" s="10"/>
      <c r="AK1050" s="10"/>
    </row>
    <row r="1051" spans="1:37">
      <c r="A1051" t="s">
        <v>45</v>
      </c>
      <c r="B1051" t="s">
        <v>46</v>
      </c>
      <c r="C1051" t="s">
        <v>47</v>
      </c>
      <c r="D1051" t="s">
        <v>563</v>
      </c>
      <c r="E1051" t="s">
        <v>76</v>
      </c>
      <c r="F1051" t="s">
        <v>77</v>
      </c>
      <c r="G1051" t="s">
        <v>78</v>
      </c>
      <c r="H1051" s="20" t="s">
        <v>52</v>
      </c>
      <c r="I1051" t="s">
        <v>53</v>
      </c>
      <c r="J1051" t="s">
        <v>117</v>
      </c>
      <c r="K1051">
        <v>1</v>
      </c>
      <c r="L1051" t="s">
        <v>81</v>
      </c>
      <c r="M1051" t="s">
        <v>97</v>
      </c>
      <c r="N1051" t="s">
        <v>98</v>
      </c>
      <c r="O1051" s="21" t="s">
        <v>99</v>
      </c>
      <c r="P1051" s="21" t="s">
        <v>100</v>
      </c>
      <c r="Q1051" s="20" t="s">
        <v>101</v>
      </c>
      <c r="R1051" s="21" t="s">
        <v>102</v>
      </c>
      <c r="S1051" s="35">
        <v>921</v>
      </c>
      <c r="T1051" s="22">
        <v>921</v>
      </c>
      <c r="U1051" s="20" t="s">
        <v>85</v>
      </c>
      <c r="V1051" s="20">
        <v>45952</v>
      </c>
      <c r="W1051" s="21">
        <v>10</v>
      </c>
      <c r="X1051" s="20">
        <v>45953</v>
      </c>
      <c r="Y1051" s="20">
        <v>46072</v>
      </c>
      <c r="Z1051" s="48">
        <v>2</v>
      </c>
      <c r="AA1051">
        <v>2026</v>
      </c>
      <c r="AB1051" s="45">
        <v>12129570</v>
      </c>
      <c r="AC1051" s="45">
        <v>12129570</v>
      </c>
      <c r="AI1051" s="10"/>
      <c r="AK1051" s="10"/>
    </row>
    <row r="1052" spans="1:37">
      <c r="A1052" t="s">
        <v>45</v>
      </c>
      <c r="B1052" t="s">
        <v>46</v>
      </c>
      <c r="C1052" t="s">
        <v>47</v>
      </c>
      <c r="D1052" t="s">
        <v>561</v>
      </c>
      <c r="E1052" t="s">
        <v>76</v>
      </c>
      <c r="F1052" t="s">
        <v>86</v>
      </c>
      <c r="G1052" t="s">
        <v>78</v>
      </c>
      <c r="H1052" s="20" t="s">
        <v>52</v>
      </c>
      <c r="I1052" t="s">
        <v>53</v>
      </c>
      <c r="J1052" t="s">
        <v>117</v>
      </c>
      <c r="K1052">
        <v>1</v>
      </c>
      <c r="L1052" t="s">
        <v>81</v>
      </c>
      <c r="M1052" t="s">
        <v>56</v>
      </c>
      <c r="N1052" t="s">
        <v>57</v>
      </c>
      <c r="O1052" s="21" t="s">
        <v>82</v>
      </c>
      <c r="P1052" s="21" t="s">
        <v>59</v>
      </c>
      <c r="Q1052" s="20" t="s">
        <v>138</v>
      </c>
      <c r="R1052" s="21" t="s">
        <v>139</v>
      </c>
      <c r="S1052" s="35">
        <v>9000</v>
      </c>
      <c r="T1052" s="22">
        <v>6500</v>
      </c>
      <c r="U1052" s="20" t="s">
        <v>85</v>
      </c>
      <c r="V1052" s="20">
        <v>45932</v>
      </c>
      <c r="W1052" s="21">
        <v>10</v>
      </c>
      <c r="X1052" s="20">
        <v>45933</v>
      </c>
      <c r="Y1052" s="20">
        <v>46106</v>
      </c>
      <c r="Z1052" s="48">
        <v>3</v>
      </c>
      <c r="AA1052">
        <v>2026</v>
      </c>
      <c r="AB1052" s="45">
        <v>14382000</v>
      </c>
      <c r="AC1052" s="45">
        <v>10387000</v>
      </c>
      <c r="AI1052" s="10"/>
      <c r="AK1052" s="10"/>
    </row>
    <row r="1053" spans="1:37">
      <c r="A1053" t="s">
        <v>45</v>
      </c>
      <c r="B1053" t="s">
        <v>46</v>
      </c>
      <c r="C1053" t="s">
        <v>47</v>
      </c>
      <c r="D1053" t="s">
        <v>469</v>
      </c>
      <c r="E1053" t="s">
        <v>76</v>
      </c>
      <c r="F1053" t="s">
        <v>77</v>
      </c>
      <c r="G1053" t="s">
        <v>78</v>
      </c>
      <c r="H1053" s="20" t="s">
        <v>52</v>
      </c>
      <c r="I1053" t="s">
        <v>53</v>
      </c>
      <c r="J1053" t="s">
        <v>117</v>
      </c>
      <c r="K1053">
        <v>1</v>
      </c>
      <c r="L1053" t="s">
        <v>81</v>
      </c>
      <c r="M1053" t="s">
        <v>56</v>
      </c>
      <c r="N1053" t="s">
        <v>57</v>
      </c>
      <c r="O1053" s="21" t="s">
        <v>82</v>
      </c>
      <c r="P1053" s="21" t="s">
        <v>59</v>
      </c>
      <c r="Q1053" s="20" t="s">
        <v>179</v>
      </c>
      <c r="R1053" s="21" t="s">
        <v>180</v>
      </c>
      <c r="S1053" s="35">
        <v>30</v>
      </c>
      <c r="T1053" s="22">
        <v>30</v>
      </c>
      <c r="U1053" s="20" t="s">
        <v>85</v>
      </c>
      <c r="V1053" s="20">
        <v>45936</v>
      </c>
      <c r="W1053" s="21">
        <v>10</v>
      </c>
      <c r="X1053" s="20">
        <v>46225</v>
      </c>
      <c r="Y1053" s="20">
        <v>46094</v>
      </c>
      <c r="Z1053" s="48">
        <v>3</v>
      </c>
      <c r="AA1053">
        <v>2026</v>
      </c>
      <c r="AB1053" s="45">
        <v>2929800</v>
      </c>
      <c r="AC1053" s="45">
        <v>2929800</v>
      </c>
      <c r="AI1053" s="10"/>
      <c r="AK1053" s="10"/>
    </row>
    <row r="1054" spans="1:37">
      <c r="A1054" t="s">
        <v>45</v>
      </c>
      <c r="B1054" t="s">
        <v>46</v>
      </c>
      <c r="C1054" t="s">
        <v>47</v>
      </c>
      <c r="D1054" t="s">
        <v>564</v>
      </c>
      <c r="E1054" t="s">
        <v>76</v>
      </c>
      <c r="F1054" t="s">
        <v>77</v>
      </c>
      <c r="G1054" t="s">
        <v>78</v>
      </c>
      <c r="H1054" s="20" t="s">
        <v>52</v>
      </c>
      <c r="I1054" t="s">
        <v>53</v>
      </c>
      <c r="J1054" t="s">
        <v>117</v>
      </c>
      <c r="K1054">
        <v>1</v>
      </c>
      <c r="L1054" t="s">
        <v>81</v>
      </c>
      <c r="M1054" t="s">
        <v>56</v>
      </c>
      <c r="N1054" t="s">
        <v>57</v>
      </c>
      <c r="O1054" s="21" t="s">
        <v>79</v>
      </c>
      <c r="P1054" s="21" t="s">
        <v>59</v>
      </c>
      <c r="Q1054" s="20" t="s">
        <v>156</v>
      </c>
      <c r="R1054" s="21" t="s">
        <v>157</v>
      </c>
      <c r="S1054" s="35">
        <v>8</v>
      </c>
      <c r="T1054" s="22">
        <v>8</v>
      </c>
      <c r="U1054" s="20" t="s">
        <v>85</v>
      </c>
      <c r="V1054" s="20">
        <v>45987</v>
      </c>
      <c r="W1054" s="21">
        <v>11</v>
      </c>
      <c r="X1054" s="20">
        <v>46053</v>
      </c>
      <c r="Y1054" s="20">
        <v>46098</v>
      </c>
      <c r="Z1054" s="48">
        <v>3</v>
      </c>
      <c r="AA1054">
        <v>2026</v>
      </c>
      <c r="AB1054" s="45">
        <v>734376</v>
      </c>
      <c r="AC1054" s="45">
        <v>734376</v>
      </c>
      <c r="AI1054" s="10"/>
      <c r="AK1054" s="10"/>
    </row>
    <row r="1055" spans="1:37">
      <c r="A1055" t="s">
        <v>45</v>
      </c>
      <c r="B1055" t="s">
        <v>46</v>
      </c>
      <c r="C1055" t="s">
        <v>47</v>
      </c>
      <c r="D1055" t="s">
        <v>565</v>
      </c>
      <c r="E1055" t="s">
        <v>76</v>
      </c>
      <c r="F1055" t="s">
        <v>77</v>
      </c>
      <c r="G1055" t="s">
        <v>78</v>
      </c>
      <c r="H1055" s="20" t="s">
        <v>79</v>
      </c>
      <c r="I1055" t="s">
        <v>53</v>
      </c>
      <c r="J1055" t="s">
        <v>245</v>
      </c>
      <c r="K1055">
        <v>1</v>
      </c>
      <c r="L1055" t="s">
        <v>81</v>
      </c>
      <c r="M1055" t="s">
        <v>56</v>
      </c>
      <c r="N1055" t="s">
        <v>57</v>
      </c>
      <c r="O1055" s="21" t="s">
        <v>82</v>
      </c>
      <c r="P1055" s="21" t="s">
        <v>59</v>
      </c>
      <c r="Q1055" s="20" t="s">
        <v>212</v>
      </c>
      <c r="R1055" s="21" t="s">
        <v>213</v>
      </c>
      <c r="S1055" s="35">
        <v>5605</v>
      </c>
      <c r="T1055" s="22">
        <v>0</v>
      </c>
      <c r="U1055" s="20" t="s">
        <v>85</v>
      </c>
      <c r="V1055" s="20">
        <v>45988</v>
      </c>
      <c r="W1055" s="21">
        <v>11</v>
      </c>
      <c r="X1055" s="20">
        <v>46116</v>
      </c>
      <c r="Z1055" s="48">
        <v>4</v>
      </c>
      <c r="AA1055">
        <v>2026</v>
      </c>
      <c r="AB1055" s="45">
        <v>5212650</v>
      </c>
      <c r="AC1055" s="45">
        <v>0</v>
      </c>
      <c r="AI1055" s="10"/>
      <c r="AK1055" s="10"/>
    </row>
    <row r="1056" spans="1:37">
      <c r="A1056" t="s">
        <v>45</v>
      </c>
      <c r="B1056" t="s">
        <v>46</v>
      </c>
      <c r="C1056" t="s">
        <v>47</v>
      </c>
      <c r="D1056" t="s">
        <v>559</v>
      </c>
      <c r="E1056" t="s">
        <v>76</v>
      </c>
      <c r="F1056" t="s">
        <v>111</v>
      </c>
      <c r="G1056" t="s">
        <v>78</v>
      </c>
      <c r="H1056" s="20" t="s">
        <v>52</v>
      </c>
      <c r="I1056" t="s">
        <v>53</v>
      </c>
      <c r="J1056" t="s">
        <v>117</v>
      </c>
      <c r="K1056">
        <v>1</v>
      </c>
      <c r="L1056" t="s">
        <v>81</v>
      </c>
      <c r="M1056" t="s">
        <v>56</v>
      </c>
      <c r="N1056" t="s">
        <v>57</v>
      </c>
      <c r="O1056" s="21" t="s">
        <v>82</v>
      </c>
      <c r="P1056" s="21" t="s">
        <v>140</v>
      </c>
      <c r="Q1056" s="20" t="s">
        <v>141</v>
      </c>
      <c r="R1056" s="21" t="s">
        <v>142</v>
      </c>
      <c r="S1056" s="35">
        <v>120</v>
      </c>
      <c r="T1056" s="22">
        <v>60</v>
      </c>
      <c r="U1056" s="20" t="s">
        <v>85</v>
      </c>
      <c r="V1056" s="20">
        <v>45994</v>
      </c>
      <c r="W1056" s="21">
        <v>12</v>
      </c>
      <c r="X1056" s="20">
        <v>46297</v>
      </c>
      <c r="Y1056" s="20">
        <v>46135</v>
      </c>
      <c r="Z1056" s="48">
        <v>4</v>
      </c>
      <c r="AA1056">
        <v>2026</v>
      </c>
      <c r="AB1056" s="45">
        <v>1788000</v>
      </c>
      <c r="AC1056" s="45">
        <v>894000</v>
      </c>
      <c r="AI1056" s="10"/>
      <c r="AK1056" s="10"/>
    </row>
    <row r="1057" spans="1:37">
      <c r="A1057" t="s">
        <v>45</v>
      </c>
      <c r="B1057" t="s">
        <v>46</v>
      </c>
      <c r="C1057" t="s">
        <v>47</v>
      </c>
      <c r="D1057" t="s">
        <v>566</v>
      </c>
      <c r="E1057" t="s">
        <v>76</v>
      </c>
      <c r="F1057" t="s">
        <v>77</v>
      </c>
      <c r="G1057" t="s">
        <v>78</v>
      </c>
      <c r="H1057" s="20" t="s">
        <v>52</v>
      </c>
      <c r="I1057" t="s">
        <v>53</v>
      </c>
      <c r="J1057" t="s">
        <v>117</v>
      </c>
      <c r="K1057">
        <v>1</v>
      </c>
      <c r="L1057" t="s">
        <v>81</v>
      </c>
      <c r="M1057" t="s">
        <v>56</v>
      </c>
      <c r="N1057" t="s">
        <v>57</v>
      </c>
      <c r="O1057" s="21" t="s">
        <v>82</v>
      </c>
      <c r="P1057" s="21" t="s">
        <v>59</v>
      </c>
      <c r="Q1057" s="20" t="s">
        <v>132</v>
      </c>
      <c r="R1057" s="21" t="s">
        <v>133</v>
      </c>
      <c r="S1057" s="35">
        <v>30</v>
      </c>
      <c r="T1057" s="22">
        <v>28</v>
      </c>
      <c r="U1057" s="20" t="s">
        <v>85</v>
      </c>
      <c r="V1057" s="20">
        <v>45950</v>
      </c>
      <c r="W1057" s="21">
        <v>10</v>
      </c>
      <c r="X1057" s="20">
        <v>46053</v>
      </c>
      <c r="Y1057" s="20">
        <v>46132</v>
      </c>
      <c r="Z1057" s="48">
        <v>4</v>
      </c>
      <c r="AA1057">
        <v>2026</v>
      </c>
      <c r="AB1057" s="45">
        <v>447000</v>
      </c>
      <c r="AC1057" s="45">
        <v>417200</v>
      </c>
      <c r="AI1057" s="10"/>
      <c r="AK1057" s="10"/>
    </row>
    <row r="1058" spans="1:37">
      <c r="A1058" t="s">
        <v>45</v>
      </c>
      <c r="B1058" t="s">
        <v>46</v>
      </c>
      <c r="C1058" t="s">
        <v>47</v>
      </c>
      <c r="D1058" t="s">
        <v>567</v>
      </c>
      <c r="E1058" t="s">
        <v>76</v>
      </c>
      <c r="F1058" t="s">
        <v>77</v>
      </c>
      <c r="G1058" t="s">
        <v>78</v>
      </c>
      <c r="H1058" s="20" t="s">
        <v>79</v>
      </c>
      <c r="I1058" t="s">
        <v>53</v>
      </c>
      <c r="J1058" t="s">
        <v>117</v>
      </c>
      <c r="K1058">
        <v>1</v>
      </c>
      <c r="L1058" t="s">
        <v>81</v>
      </c>
      <c r="M1058" t="s">
        <v>56</v>
      </c>
      <c r="N1058" t="s">
        <v>57</v>
      </c>
      <c r="O1058" s="21" t="s">
        <v>82</v>
      </c>
      <c r="P1058" s="21" t="s">
        <v>140</v>
      </c>
      <c r="Q1058" s="20" t="s">
        <v>141</v>
      </c>
      <c r="R1058" s="21" t="s">
        <v>142</v>
      </c>
      <c r="S1058" s="35">
        <v>116</v>
      </c>
      <c r="T1058" s="22">
        <v>0</v>
      </c>
      <c r="U1058" s="20" t="s">
        <v>85</v>
      </c>
      <c r="V1058" s="20">
        <v>46015</v>
      </c>
      <c r="W1058" s="21">
        <v>12</v>
      </c>
      <c r="X1058" s="20">
        <v>46234</v>
      </c>
      <c r="Z1058" s="48">
        <v>7</v>
      </c>
      <c r="AA1058">
        <v>2026</v>
      </c>
      <c r="AB1058" s="45">
        <v>1728400</v>
      </c>
      <c r="AC1058" s="45">
        <v>0</v>
      </c>
      <c r="AI1058" s="10"/>
      <c r="AK1058" s="10"/>
    </row>
    <row r="1059" spans="1:37">
      <c r="A1059" t="s">
        <v>45</v>
      </c>
      <c r="B1059" t="s">
        <v>46</v>
      </c>
      <c r="C1059" t="s">
        <v>47</v>
      </c>
      <c r="D1059" t="s">
        <v>567</v>
      </c>
      <c r="E1059" t="s">
        <v>76</v>
      </c>
      <c r="F1059" t="s">
        <v>111</v>
      </c>
      <c r="G1059" t="s">
        <v>78</v>
      </c>
      <c r="H1059" s="20" t="s">
        <v>79</v>
      </c>
      <c r="I1059" t="s">
        <v>53</v>
      </c>
      <c r="J1059" t="s">
        <v>117</v>
      </c>
      <c r="K1059">
        <v>1</v>
      </c>
      <c r="L1059" t="s">
        <v>81</v>
      </c>
      <c r="M1059" t="s">
        <v>56</v>
      </c>
      <c r="N1059" t="s">
        <v>57</v>
      </c>
      <c r="O1059" s="21" t="s">
        <v>82</v>
      </c>
      <c r="P1059" s="21" t="s">
        <v>59</v>
      </c>
      <c r="Q1059" s="20" t="s">
        <v>138</v>
      </c>
      <c r="R1059" s="21" t="s">
        <v>139</v>
      </c>
      <c r="S1059" s="35">
        <v>50</v>
      </c>
      <c r="T1059" s="22">
        <v>0</v>
      </c>
      <c r="U1059" s="20" t="s">
        <v>85</v>
      </c>
      <c r="V1059" s="20">
        <v>46015</v>
      </c>
      <c r="W1059" s="21">
        <v>12</v>
      </c>
      <c r="X1059" s="20">
        <v>46234</v>
      </c>
      <c r="Z1059" s="48">
        <v>7</v>
      </c>
      <c r="AA1059">
        <v>2026</v>
      </c>
      <c r="AB1059" s="45">
        <v>7990000</v>
      </c>
      <c r="AC1059" s="45">
        <v>0</v>
      </c>
      <c r="AI1059" s="10"/>
      <c r="AK1059" s="10"/>
    </row>
    <row r="1060" spans="1:37">
      <c r="A1060" t="s">
        <v>45</v>
      </c>
      <c r="B1060" t="s">
        <v>46</v>
      </c>
      <c r="C1060" t="s">
        <v>47</v>
      </c>
      <c r="D1060" t="s">
        <v>567</v>
      </c>
      <c r="E1060" t="s">
        <v>76</v>
      </c>
      <c r="F1060" t="s">
        <v>86</v>
      </c>
      <c r="G1060" t="s">
        <v>78</v>
      </c>
      <c r="H1060" s="20" t="s">
        <v>79</v>
      </c>
      <c r="I1060" t="s">
        <v>53</v>
      </c>
      <c r="J1060" t="s">
        <v>117</v>
      </c>
      <c r="K1060">
        <v>1</v>
      </c>
      <c r="L1060" t="s">
        <v>81</v>
      </c>
      <c r="M1060" t="s">
        <v>56</v>
      </c>
      <c r="N1060" t="s">
        <v>57</v>
      </c>
      <c r="O1060" s="21" t="s">
        <v>82</v>
      </c>
      <c r="P1060" s="21" t="s">
        <v>59</v>
      </c>
      <c r="Q1060" s="20" t="s">
        <v>151</v>
      </c>
      <c r="R1060" s="21" t="s">
        <v>152</v>
      </c>
      <c r="S1060" s="35">
        <v>8</v>
      </c>
      <c r="T1060" s="22">
        <v>0</v>
      </c>
      <c r="U1060" s="20" t="s">
        <v>85</v>
      </c>
      <c r="V1060" s="20">
        <v>46015</v>
      </c>
      <c r="W1060" s="21">
        <v>12</v>
      </c>
      <c r="X1060" s="20">
        <v>46234</v>
      </c>
      <c r="Z1060" s="48">
        <v>7</v>
      </c>
      <c r="AA1060">
        <v>2026</v>
      </c>
      <c r="AB1060" s="45">
        <v>931200</v>
      </c>
      <c r="AC1060" s="45">
        <v>0</v>
      </c>
      <c r="AI1060" s="10"/>
      <c r="AK1060" s="10"/>
    </row>
    <row r="1061" spans="1:37">
      <c r="A1061" t="s">
        <v>45</v>
      </c>
      <c r="B1061" t="s">
        <v>46</v>
      </c>
      <c r="C1061" t="s">
        <v>47</v>
      </c>
      <c r="D1061" t="s">
        <v>568</v>
      </c>
      <c r="E1061" t="s">
        <v>76</v>
      </c>
      <c r="F1061" t="s">
        <v>77</v>
      </c>
      <c r="G1061" t="s">
        <v>78</v>
      </c>
      <c r="H1061" s="20" t="s">
        <v>79</v>
      </c>
      <c r="I1061" t="s">
        <v>53</v>
      </c>
      <c r="J1061" t="s">
        <v>117</v>
      </c>
      <c r="K1061">
        <v>1</v>
      </c>
      <c r="L1061" t="s">
        <v>81</v>
      </c>
      <c r="M1061" t="s">
        <v>56</v>
      </c>
      <c r="N1061" t="s">
        <v>57</v>
      </c>
      <c r="O1061" s="21" t="s">
        <v>82</v>
      </c>
      <c r="P1061" s="21" t="s">
        <v>59</v>
      </c>
      <c r="Q1061" s="20" t="s">
        <v>151</v>
      </c>
      <c r="R1061" s="21" t="s">
        <v>152</v>
      </c>
      <c r="S1061" s="35">
        <v>5520</v>
      </c>
      <c r="T1061" s="22">
        <v>0</v>
      </c>
      <c r="U1061" s="20" t="s">
        <v>85</v>
      </c>
      <c r="V1061" s="20">
        <v>45952</v>
      </c>
      <c r="W1061" s="21">
        <v>10</v>
      </c>
      <c r="X1061" s="20">
        <v>46318</v>
      </c>
      <c r="Z1061" s="48">
        <v>10</v>
      </c>
      <c r="AA1061">
        <v>2026</v>
      </c>
      <c r="AB1061" s="45">
        <v>6425280</v>
      </c>
      <c r="AC1061" s="45">
        <v>0</v>
      </c>
      <c r="AI1061" s="10"/>
      <c r="AK1061" s="10"/>
    </row>
    <row r="1062" spans="1:37">
      <c r="A1062" t="s">
        <v>45</v>
      </c>
      <c r="B1062" t="s">
        <v>46</v>
      </c>
      <c r="C1062" t="s">
        <v>47</v>
      </c>
      <c r="D1062" t="s">
        <v>568</v>
      </c>
      <c r="E1062" t="s">
        <v>76</v>
      </c>
      <c r="F1062" t="s">
        <v>111</v>
      </c>
      <c r="G1062" t="s">
        <v>78</v>
      </c>
      <c r="H1062" s="20" t="s">
        <v>79</v>
      </c>
      <c r="I1062" t="s">
        <v>53</v>
      </c>
      <c r="J1062" t="s">
        <v>117</v>
      </c>
      <c r="K1062">
        <v>1</v>
      </c>
      <c r="L1062" t="s">
        <v>81</v>
      </c>
      <c r="M1062" t="s">
        <v>56</v>
      </c>
      <c r="N1062" t="s">
        <v>57</v>
      </c>
      <c r="O1062" s="21" t="s">
        <v>82</v>
      </c>
      <c r="P1062" s="21" t="s">
        <v>59</v>
      </c>
      <c r="Q1062" s="20" t="s">
        <v>159</v>
      </c>
      <c r="R1062" s="21" t="s">
        <v>160</v>
      </c>
      <c r="S1062" s="35">
        <v>1840</v>
      </c>
      <c r="T1062" s="22">
        <v>0</v>
      </c>
      <c r="U1062" s="20" t="s">
        <v>161</v>
      </c>
      <c r="V1062" s="20">
        <v>45952</v>
      </c>
      <c r="W1062" s="21">
        <v>10</v>
      </c>
      <c r="X1062" s="20">
        <v>46317</v>
      </c>
      <c r="Z1062" s="48">
        <v>10</v>
      </c>
      <c r="AA1062">
        <v>2026</v>
      </c>
      <c r="AB1062" s="45">
        <v>756240</v>
      </c>
      <c r="AC1062" s="45">
        <v>0</v>
      </c>
      <c r="AI1062" s="10"/>
      <c r="AK1062" s="10"/>
    </row>
    <row r="1063" spans="1:37">
      <c r="A1063" t="s">
        <v>45</v>
      </c>
      <c r="B1063" t="s">
        <v>46</v>
      </c>
      <c r="C1063" t="s">
        <v>47</v>
      </c>
      <c r="D1063" t="s">
        <v>535</v>
      </c>
      <c r="E1063" t="s">
        <v>76</v>
      </c>
      <c r="F1063" t="s">
        <v>77</v>
      </c>
      <c r="G1063" t="s">
        <v>78</v>
      </c>
      <c r="H1063" s="20" t="s">
        <v>79</v>
      </c>
      <c r="I1063" t="s">
        <v>53</v>
      </c>
      <c r="J1063" t="s">
        <v>117</v>
      </c>
      <c r="K1063">
        <v>1</v>
      </c>
      <c r="L1063" t="s">
        <v>81</v>
      </c>
      <c r="M1063" t="s">
        <v>56</v>
      </c>
      <c r="N1063" t="s">
        <v>57</v>
      </c>
      <c r="O1063" s="21" t="s">
        <v>82</v>
      </c>
      <c r="P1063" s="21" t="s">
        <v>59</v>
      </c>
      <c r="Q1063" s="20" t="s">
        <v>118</v>
      </c>
      <c r="R1063" s="21" t="s">
        <v>119</v>
      </c>
      <c r="S1063" s="35">
        <v>98</v>
      </c>
      <c r="T1063" s="22">
        <v>0</v>
      </c>
      <c r="U1063" s="20" t="s">
        <v>85</v>
      </c>
      <c r="V1063" s="20">
        <v>45944</v>
      </c>
      <c r="W1063" s="21">
        <v>10</v>
      </c>
      <c r="X1063" s="20">
        <v>46309</v>
      </c>
      <c r="Z1063" s="48">
        <v>10</v>
      </c>
      <c r="AA1063">
        <v>2026</v>
      </c>
      <c r="AB1063" s="45">
        <v>9362920</v>
      </c>
      <c r="AC1063" s="45">
        <v>0</v>
      </c>
      <c r="AI1063" s="10"/>
      <c r="AK1063" s="10"/>
    </row>
    <row r="1064" spans="1:37">
      <c r="AI1064" s="10"/>
      <c r="AK1064" s="10"/>
    </row>
    <row r="1065" spans="1:37">
      <c r="AI1065" s="10"/>
      <c r="AK1065" s="10"/>
    </row>
    <row r="1066" spans="1:37">
      <c r="AI1066" s="10"/>
      <c r="AK1066" s="10"/>
    </row>
    <row r="1067" spans="1:37">
      <c r="AI1067" s="10"/>
      <c r="AK1067" s="10"/>
    </row>
    <row r="1068" spans="1:37">
      <c r="AI1068" s="10"/>
      <c r="AK1068" s="10"/>
    </row>
    <row r="1069" spans="1:37">
      <c r="AI1069" s="10"/>
      <c r="AK1069" s="10"/>
    </row>
    <row r="1070" spans="1:37">
      <c r="AI1070" s="10"/>
      <c r="AK1070" s="10"/>
    </row>
    <row r="1071" spans="1:37">
      <c r="AI1071" s="10"/>
      <c r="AK1071" s="10"/>
    </row>
    <row r="1072" spans="1:37">
      <c r="AI1072" s="10"/>
      <c r="AK1072" s="10"/>
    </row>
    <row r="1073" spans="35:37">
      <c r="AI1073" s="10"/>
      <c r="AK1073" s="10"/>
    </row>
    <row r="1074" spans="35:37">
      <c r="AI1074" s="10"/>
      <c r="AK1074" s="10"/>
    </row>
    <row r="1075" spans="35:37">
      <c r="AI1075" s="10"/>
      <c r="AK1075" s="10"/>
    </row>
    <row r="1076" spans="35:37">
      <c r="AI1076" s="10"/>
      <c r="AK1076" s="10"/>
    </row>
    <row r="1077" spans="35:37">
      <c r="AI1077" s="10"/>
      <c r="AK1077" s="10"/>
    </row>
    <row r="1078" spans="35:37">
      <c r="AI1078" s="10"/>
      <c r="AK1078" s="10"/>
    </row>
    <row r="1079" spans="35:37">
      <c r="AI1079" s="10"/>
      <c r="AK1079" s="10"/>
    </row>
    <row r="1080" spans="35:37">
      <c r="AI1080" s="10"/>
      <c r="AK1080" s="10"/>
    </row>
    <row r="1081" spans="35:37">
      <c r="AI1081" s="10"/>
      <c r="AK1081" s="10"/>
    </row>
    <row r="1082" spans="35:37">
      <c r="AI1082" s="10"/>
      <c r="AK1082" s="10"/>
    </row>
    <row r="1083" spans="35:37">
      <c r="AI1083" s="10"/>
      <c r="AK1083" s="10"/>
    </row>
    <row r="1084" spans="35:37">
      <c r="AI1084" s="10"/>
      <c r="AK1084" s="10"/>
    </row>
    <row r="1085" spans="35:37">
      <c r="AI1085" s="10"/>
      <c r="AK1085" s="10"/>
    </row>
    <row r="1086" spans="35:37">
      <c r="AI1086" s="10"/>
      <c r="AK1086" s="10"/>
    </row>
    <row r="1087" spans="35:37">
      <c r="AI1087" s="10"/>
      <c r="AK1087" s="10"/>
    </row>
    <row r="1088" spans="35:37">
      <c r="AI1088" s="10"/>
      <c r="AK1088" s="10"/>
    </row>
    <row r="1089" spans="35:37">
      <c r="AI1089" s="10"/>
      <c r="AK1089" s="10"/>
    </row>
    <row r="1090" spans="35:37">
      <c r="AI1090" s="10"/>
      <c r="AK1090" s="10"/>
    </row>
    <row r="1091" spans="35:37">
      <c r="AI1091" s="10"/>
      <c r="AK1091" s="10"/>
    </row>
    <row r="1092" spans="35:37">
      <c r="AI1092" s="10"/>
      <c r="AK1092" s="10"/>
    </row>
    <row r="1093" spans="35:37">
      <c r="AI1093" s="10"/>
      <c r="AK1093" s="10"/>
    </row>
    <row r="1094" spans="35:37">
      <c r="AI1094" s="10"/>
      <c r="AK1094" s="10"/>
    </row>
    <row r="1095" spans="35:37">
      <c r="AI1095" s="10"/>
      <c r="AK1095" s="10"/>
    </row>
    <row r="1096" spans="35:37">
      <c r="AI1096" s="10"/>
      <c r="AK1096" s="10"/>
    </row>
    <row r="1097" spans="35:37">
      <c r="AI1097" s="10"/>
      <c r="AK1097" s="10"/>
    </row>
    <row r="1098" spans="35:37">
      <c r="AI1098" s="10"/>
      <c r="AK1098" s="10"/>
    </row>
    <row r="1099" spans="35:37">
      <c r="AI1099" s="10"/>
      <c r="AK1099" s="10"/>
    </row>
    <row r="1100" spans="35:37">
      <c r="AI1100" s="10"/>
      <c r="AK1100" s="10"/>
    </row>
    <row r="1101" spans="35:37">
      <c r="AI1101" s="10"/>
      <c r="AK1101" s="10"/>
    </row>
    <row r="1102" spans="35:37">
      <c r="AI1102" s="10"/>
      <c r="AK1102" s="10"/>
    </row>
    <row r="1103" spans="35:37">
      <c r="AI1103" s="10"/>
      <c r="AK1103" s="10"/>
    </row>
    <row r="1104" spans="35:37">
      <c r="AI1104" s="10"/>
      <c r="AK1104" s="10"/>
    </row>
    <row r="1105" spans="35:37">
      <c r="AI1105" s="10"/>
      <c r="AK1105" s="10"/>
    </row>
    <row r="1106" spans="35:37">
      <c r="AI1106" s="10"/>
      <c r="AK1106" s="10"/>
    </row>
    <row r="1107" spans="35:37">
      <c r="AI1107" s="10"/>
      <c r="AK1107" s="10"/>
    </row>
    <row r="1108" spans="35:37">
      <c r="AI1108" s="10"/>
      <c r="AK1108" s="10"/>
    </row>
    <row r="1109" spans="35:37">
      <c r="AI1109" s="10"/>
      <c r="AK1109" s="10"/>
    </row>
    <row r="1110" spans="35:37">
      <c r="AI1110" s="10"/>
      <c r="AK1110" s="10"/>
    </row>
    <row r="1111" spans="35:37">
      <c r="AI1111" s="10"/>
      <c r="AK1111" s="10"/>
    </row>
    <row r="1112" spans="35:37">
      <c r="AI1112" s="10"/>
      <c r="AK1112" s="10"/>
    </row>
    <row r="1113" spans="35:37">
      <c r="AI1113" s="10"/>
      <c r="AK1113" s="10"/>
    </row>
    <row r="1114" spans="35:37">
      <c r="AI1114" s="10"/>
      <c r="AK1114" s="10"/>
    </row>
    <row r="1115" spans="35:37">
      <c r="AI1115" s="10"/>
      <c r="AK1115" s="10"/>
    </row>
    <row r="1116" spans="35:37">
      <c r="AI1116" s="10"/>
      <c r="AK1116" s="10"/>
    </row>
    <row r="1117" spans="35:37">
      <c r="AI1117" s="10"/>
      <c r="AK1117" s="10"/>
    </row>
    <row r="1118" spans="35:37">
      <c r="AI1118" s="10"/>
      <c r="AK1118" s="10"/>
    </row>
    <row r="1119" spans="35:37">
      <c r="AI1119" s="10"/>
      <c r="AK1119" s="10"/>
    </row>
    <row r="1120" spans="35:37">
      <c r="AI1120" s="10"/>
      <c r="AK1120" s="10"/>
    </row>
    <row r="1121" spans="35:37">
      <c r="AI1121" s="10"/>
      <c r="AK1121" s="10"/>
    </row>
    <row r="1122" spans="35:37">
      <c r="AI1122" s="10"/>
      <c r="AK1122" s="10"/>
    </row>
    <row r="1123" spans="35:37">
      <c r="AI1123" s="10"/>
      <c r="AK1123" s="10"/>
    </row>
    <row r="1124" spans="35:37">
      <c r="AI1124" s="10"/>
      <c r="AK1124" s="10"/>
    </row>
    <row r="1125" spans="35:37">
      <c r="AI1125" s="10"/>
      <c r="AK1125" s="10"/>
    </row>
    <row r="1126" spans="35:37">
      <c r="AI1126" s="10"/>
      <c r="AK1126" s="10"/>
    </row>
    <row r="1127" spans="35:37">
      <c r="AI1127" s="10"/>
      <c r="AK1127" s="10"/>
    </row>
    <row r="1128" spans="35:37">
      <c r="AI1128" s="10"/>
      <c r="AK1128" s="10"/>
    </row>
    <row r="1129" spans="35:37">
      <c r="AI1129" s="10"/>
      <c r="AK1129" s="10"/>
    </row>
    <row r="1130" spans="35:37">
      <c r="AI1130" s="10"/>
      <c r="AK1130" s="10"/>
    </row>
    <row r="1131" spans="35:37">
      <c r="AI1131" s="10"/>
      <c r="AK1131" s="10"/>
    </row>
    <row r="1132" spans="35:37">
      <c r="AI1132" s="10"/>
      <c r="AK1132" s="10"/>
    </row>
    <row r="1133" spans="35:37">
      <c r="AI1133" s="10"/>
      <c r="AK1133" s="10"/>
    </row>
    <row r="1134" spans="35:37">
      <c r="AI1134" s="10"/>
      <c r="AK1134" s="10"/>
    </row>
    <row r="1135" spans="35:37">
      <c r="AI1135" s="10"/>
      <c r="AK1135" s="10"/>
    </row>
    <row r="1136" spans="35:37">
      <c r="AI1136" s="10"/>
      <c r="AK1136" s="10"/>
    </row>
    <row r="1137" spans="35:37">
      <c r="AI1137" s="10"/>
      <c r="AK1137" s="10"/>
    </row>
    <row r="1138" spans="35:37">
      <c r="AI1138" s="10"/>
      <c r="AK1138" s="10"/>
    </row>
    <row r="1139" spans="35:37">
      <c r="AI1139" s="10"/>
      <c r="AK1139" s="10"/>
    </row>
    <row r="1140" spans="35:37">
      <c r="AI1140" s="10"/>
      <c r="AK1140" s="10"/>
    </row>
    <row r="1141" spans="35:37">
      <c r="AI1141" s="10"/>
      <c r="AK1141" s="10"/>
    </row>
    <row r="1142" spans="35:37">
      <c r="AI1142" s="10"/>
      <c r="AK1142" s="10"/>
    </row>
    <row r="1143" spans="35:37">
      <c r="AI1143" s="10"/>
      <c r="AK1143" s="10"/>
    </row>
    <row r="1144" spans="35:37">
      <c r="AI1144" s="10"/>
      <c r="AK1144" s="10"/>
    </row>
    <row r="1145" spans="35:37">
      <c r="AI1145" s="10"/>
      <c r="AK1145" s="10"/>
    </row>
    <row r="1146" spans="35:37">
      <c r="AI1146" s="10"/>
      <c r="AK1146" s="10"/>
    </row>
    <row r="1147" spans="35:37">
      <c r="AI1147" s="10"/>
      <c r="AK1147" s="10"/>
    </row>
    <row r="1148" spans="35:37">
      <c r="AI1148" s="10"/>
      <c r="AK1148" s="10"/>
    </row>
    <row r="1149" spans="35:37">
      <c r="AI1149" s="10"/>
      <c r="AK1149" s="10"/>
    </row>
    <row r="1150" spans="35:37">
      <c r="AI1150" s="10"/>
      <c r="AK1150" s="10"/>
    </row>
    <row r="1151" spans="35:37">
      <c r="AI1151" s="10"/>
      <c r="AK1151" s="10"/>
    </row>
    <row r="1152" spans="35:37">
      <c r="AI1152" s="10"/>
      <c r="AK1152" s="10"/>
    </row>
    <row r="1153" spans="35:37">
      <c r="AI1153" s="10"/>
      <c r="AK1153" s="10"/>
    </row>
    <row r="1154" spans="35:37">
      <c r="AI1154" s="10"/>
      <c r="AK1154" s="10"/>
    </row>
    <row r="1155" spans="35:37">
      <c r="AI1155" s="10"/>
      <c r="AK1155" s="10"/>
    </row>
    <row r="1156" spans="35:37">
      <c r="AI1156" s="10"/>
      <c r="AK1156" s="10"/>
    </row>
    <row r="1157" spans="35:37">
      <c r="AI1157" s="10"/>
      <c r="AK1157" s="10"/>
    </row>
    <row r="1158" spans="35:37">
      <c r="AI1158" s="10"/>
      <c r="AK1158" s="10"/>
    </row>
    <row r="1159" spans="35:37">
      <c r="AI1159" s="10"/>
      <c r="AK1159" s="10"/>
    </row>
    <row r="1160" spans="35:37">
      <c r="AI1160" s="10"/>
      <c r="AK1160" s="10"/>
    </row>
    <row r="1161" spans="35:37">
      <c r="AI1161" s="10"/>
      <c r="AK1161" s="10"/>
    </row>
    <row r="1162" spans="35:37">
      <c r="AI1162" s="10"/>
      <c r="AK1162" s="10"/>
    </row>
    <row r="1163" spans="35:37">
      <c r="AI1163" s="10"/>
      <c r="AK1163" s="10"/>
    </row>
    <row r="1164" spans="35:37">
      <c r="AI1164" s="10"/>
      <c r="AK1164" s="10"/>
    </row>
    <row r="1165" spans="35:37">
      <c r="AI1165" s="10"/>
      <c r="AK1165" s="10"/>
    </row>
    <row r="1166" spans="35:37">
      <c r="AI1166" s="10"/>
      <c r="AK1166" s="10"/>
    </row>
    <row r="1167" spans="35:37">
      <c r="AI1167" s="10"/>
      <c r="AK1167" s="10"/>
    </row>
    <row r="1168" spans="35:37">
      <c r="AI1168" s="10"/>
      <c r="AK1168" s="10"/>
    </row>
    <row r="1169" spans="35:37">
      <c r="AI1169" s="10"/>
      <c r="AK1169" s="10"/>
    </row>
    <row r="1170" spans="35:37">
      <c r="AI1170" s="10"/>
      <c r="AK1170" s="10"/>
    </row>
    <row r="1171" spans="35:37">
      <c r="AI1171" s="10"/>
      <c r="AK1171" s="10"/>
    </row>
    <row r="1172" spans="35:37">
      <c r="AI1172" s="10"/>
      <c r="AK1172" s="10"/>
    </row>
    <row r="1173" spans="35:37">
      <c r="AI1173" s="10"/>
      <c r="AK1173" s="10"/>
    </row>
    <row r="1174" spans="35:37">
      <c r="AI1174" s="10"/>
      <c r="AK1174" s="10"/>
    </row>
    <row r="1175" spans="35:37">
      <c r="AI1175" s="10"/>
      <c r="AK1175" s="10"/>
    </row>
    <row r="1176" spans="35:37">
      <c r="AI1176" s="10"/>
      <c r="AK1176" s="10"/>
    </row>
    <row r="1177" spans="35:37">
      <c r="AI1177" s="10"/>
      <c r="AK1177" s="10"/>
    </row>
    <row r="1178" spans="35:37">
      <c r="AI1178" s="10"/>
      <c r="AK1178" s="10"/>
    </row>
    <row r="1179" spans="35:37">
      <c r="AI1179" s="10"/>
      <c r="AK1179" s="10"/>
    </row>
    <row r="1180" spans="35:37">
      <c r="AI1180" s="10"/>
      <c r="AK1180" s="10"/>
    </row>
    <row r="1181" spans="35:37">
      <c r="AI1181" s="10"/>
      <c r="AK1181" s="10"/>
    </row>
    <row r="1182" spans="35:37">
      <c r="AI1182" s="10"/>
      <c r="AK1182" s="10"/>
    </row>
    <row r="1183" spans="35:37">
      <c r="AI1183" s="10"/>
      <c r="AK1183" s="10"/>
    </row>
    <row r="1184" spans="35:37">
      <c r="AI1184" s="10"/>
      <c r="AK1184" s="10"/>
    </row>
    <row r="1185" spans="35:37">
      <c r="AI1185" s="10"/>
      <c r="AK1185" s="10"/>
    </row>
    <row r="1186" spans="35:37">
      <c r="AI1186" s="10"/>
      <c r="AK1186" s="10"/>
    </row>
    <row r="1187" spans="35:37">
      <c r="AI1187" s="10"/>
      <c r="AK1187" s="10"/>
    </row>
    <row r="1188" spans="35:37">
      <c r="AI1188" s="10"/>
      <c r="AK1188" s="10"/>
    </row>
    <row r="1189" spans="35:37">
      <c r="AI1189" s="10"/>
      <c r="AK1189" s="10"/>
    </row>
    <row r="1190" spans="35:37">
      <c r="AI1190" s="10"/>
      <c r="AK1190" s="10"/>
    </row>
    <row r="1191" spans="35:37">
      <c r="AI1191" s="10"/>
      <c r="AK1191" s="10"/>
    </row>
    <row r="1192" spans="35:37">
      <c r="AI1192" s="10"/>
      <c r="AK1192" s="10"/>
    </row>
    <row r="1193" spans="35:37">
      <c r="AI1193" s="10"/>
      <c r="AK1193" s="10"/>
    </row>
    <row r="1194" spans="35:37">
      <c r="AI1194" s="10"/>
      <c r="AK1194" s="10"/>
    </row>
    <row r="1195" spans="35:37">
      <c r="AI1195" s="10"/>
      <c r="AK1195" s="10"/>
    </row>
    <row r="1196" spans="35:37">
      <c r="AI1196" s="10"/>
      <c r="AK1196" s="10"/>
    </row>
    <row r="1197" spans="35:37">
      <c r="AI1197" s="10"/>
      <c r="AK1197" s="10"/>
    </row>
    <row r="1198" spans="35:37">
      <c r="AI1198" s="10"/>
      <c r="AK1198" s="10"/>
    </row>
    <row r="1199" spans="35:37">
      <c r="AI1199" s="10"/>
      <c r="AK1199" s="10"/>
    </row>
    <row r="1200" spans="35:37">
      <c r="AI1200" s="10"/>
      <c r="AK1200" s="10"/>
    </row>
    <row r="1201" spans="35:37">
      <c r="AI1201" s="10"/>
      <c r="AK1201" s="10"/>
    </row>
    <row r="1202" spans="35:37">
      <c r="AI1202" s="10"/>
      <c r="AK1202" s="10"/>
    </row>
    <row r="1203" spans="35:37">
      <c r="AI1203" s="10"/>
      <c r="AK1203" s="10"/>
    </row>
    <row r="1204" spans="35:37">
      <c r="AI1204" s="10"/>
      <c r="AK1204" s="10"/>
    </row>
    <row r="1205" spans="35:37">
      <c r="AI1205" s="10"/>
      <c r="AK1205" s="10"/>
    </row>
    <row r="1206" spans="35:37">
      <c r="AI1206" s="10"/>
      <c r="AK1206" s="10"/>
    </row>
    <row r="1207" spans="35:37">
      <c r="AI1207" s="10"/>
      <c r="AK1207" s="10"/>
    </row>
    <row r="1208" spans="35:37">
      <c r="AI1208" s="10"/>
      <c r="AK1208" s="10"/>
    </row>
    <row r="1209" spans="35:37">
      <c r="AI1209" s="10"/>
      <c r="AK1209" s="10"/>
    </row>
    <row r="1210" spans="35:37">
      <c r="AI1210" s="10"/>
      <c r="AK1210" s="10"/>
    </row>
    <row r="1211" spans="35:37">
      <c r="AI1211" s="10"/>
      <c r="AK1211" s="10"/>
    </row>
    <row r="1212" spans="35:37">
      <c r="AI1212" s="10"/>
      <c r="AK1212" s="10"/>
    </row>
    <row r="1213" spans="35:37">
      <c r="AI1213" s="10"/>
      <c r="AK1213" s="10"/>
    </row>
    <row r="1214" spans="35:37">
      <c r="AI1214" s="10"/>
      <c r="AK1214" s="10"/>
    </row>
    <row r="1215" spans="35:37">
      <c r="AI1215" s="10"/>
      <c r="AK1215" s="10"/>
    </row>
    <row r="1216" spans="35:37">
      <c r="AI1216" s="10"/>
      <c r="AK1216" s="10"/>
    </row>
    <row r="1217" spans="35:37">
      <c r="AI1217" s="10"/>
      <c r="AK1217" s="10"/>
    </row>
    <row r="1218" spans="35:37">
      <c r="AI1218" s="10"/>
      <c r="AK1218" s="10"/>
    </row>
    <row r="1219" spans="35:37">
      <c r="AI1219" s="10"/>
      <c r="AK1219" s="10"/>
    </row>
    <row r="1220" spans="35:37">
      <c r="AI1220" s="10"/>
      <c r="AK1220" s="10"/>
    </row>
    <row r="1221" spans="35:37">
      <c r="AI1221" s="10"/>
      <c r="AK1221" s="10"/>
    </row>
    <row r="1222" spans="35:37">
      <c r="AI1222" s="10"/>
      <c r="AK1222" s="10"/>
    </row>
    <row r="1223" spans="35:37">
      <c r="AI1223" s="10"/>
      <c r="AK1223" s="10"/>
    </row>
    <row r="1224" spans="35:37">
      <c r="AI1224" s="10"/>
      <c r="AK1224" s="10"/>
    </row>
    <row r="1225" spans="35:37">
      <c r="AI1225" s="10"/>
      <c r="AK1225" s="10"/>
    </row>
    <row r="1226" spans="35:37">
      <c r="AI1226" s="10"/>
      <c r="AK1226" s="10"/>
    </row>
    <row r="1227" spans="35:37">
      <c r="AI1227" s="10"/>
      <c r="AK1227" s="10"/>
    </row>
    <row r="1228" spans="35:37">
      <c r="AI1228" s="10"/>
      <c r="AK1228" s="10"/>
    </row>
    <row r="1229" spans="35:37">
      <c r="AI1229" s="10"/>
      <c r="AK1229" s="10"/>
    </row>
    <row r="1230" spans="35:37">
      <c r="AI1230" s="10"/>
      <c r="AK1230" s="10"/>
    </row>
    <row r="1231" spans="35:37">
      <c r="AI1231" s="10"/>
      <c r="AK1231" s="10"/>
    </row>
    <row r="1232" spans="35:37">
      <c r="AI1232" s="10"/>
      <c r="AK1232" s="10"/>
    </row>
    <row r="1233" spans="35:37">
      <c r="AI1233" s="10"/>
      <c r="AK1233" s="10"/>
    </row>
    <row r="1234" spans="35:37">
      <c r="AI1234" s="10"/>
      <c r="AK1234" s="10"/>
    </row>
    <row r="1235" spans="35:37">
      <c r="AI1235" s="10"/>
      <c r="AK1235" s="10"/>
    </row>
    <row r="1236" spans="35:37">
      <c r="AI1236" s="10"/>
      <c r="AK1236" s="10"/>
    </row>
    <row r="1237" spans="35:37">
      <c r="AI1237" s="10"/>
      <c r="AK1237" s="10"/>
    </row>
    <row r="1238" spans="35:37">
      <c r="AI1238" s="10"/>
      <c r="AK1238" s="10"/>
    </row>
    <row r="1239" spans="35:37">
      <c r="AI1239" s="10"/>
      <c r="AK1239" s="10"/>
    </row>
    <row r="1240" spans="35:37">
      <c r="AI1240" s="10"/>
      <c r="AK1240" s="10"/>
    </row>
    <row r="1241" spans="35:37">
      <c r="AI1241" s="10"/>
      <c r="AK1241" s="10"/>
    </row>
    <row r="1242" spans="35:37">
      <c r="AI1242" s="10"/>
      <c r="AK1242" s="10"/>
    </row>
    <row r="1243" spans="35:37">
      <c r="AI1243" s="10"/>
      <c r="AK1243" s="10"/>
    </row>
    <row r="1244" spans="35:37">
      <c r="AI1244" s="10"/>
      <c r="AK1244" s="10"/>
    </row>
    <row r="1245" spans="35:37">
      <c r="AI1245" s="10"/>
      <c r="AK1245" s="10"/>
    </row>
    <row r="1246" spans="35:37">
      <c r="AI1246" s="10"/>
      <c r="AK1246" s="10"/>
    </row>
    <row r="1247" spans="35:37">
      <c r="AI1247" s="10"/>
      <c r="AK1247" s="10"/>
    </row>
    <row r="1248" spans="35:37">
      <c r="AI1248" s="10"/>
      <c r="AK1248" s="10"/>
    </row>
    <row r="1249" spans="35:37">
      <c r="AI1249" s="10"/>
      <c r="AK1249" s="10"/>
    </row>
    <row r="1250" spans="35:37">
      <c r="AI1250" s="10"/>
      <c r="AK1250" s="10"/>
    </row>
    <row r="1251" spans="35:37">
      <c r="AI1251" s="10"/>
      <c r="AK1251" s="10"/>
    </row>
    <row r="1252" spans="35:37">
      <c r="AI1252" s="10"/>
      <c r="AK1252" s="10"/>
    </row>
    <row r="1253" spans="35:37">
      <c r="AI1253" s="10"/>
      <c r="AK1253" s="10"/>
    </row>
    <row r="1254" spans="35:37">
      <c r="AI1254" s="10"/>
      <c r="AK1254" s="10"/>
    </row>
    <row r="1255" spans="35:37">
      <c r="AI1255" s="10"/>
      <c r="AK1255" s="10"/>
    </row>
    <row r="1256" spans="35:37">
      <c r="AI1256" s="10"/>
      <c r="AK1256" s="10"/>
    </row>
    <row r="1257" spans="35:37">
      <c r="AI1257" s="10"/>
      <c r="AK1257" s="10"/>
    </row>
    <row r="1258" spans="35:37">
      <c r="AI1258" s="10"/>
      <c r="AK1258" s="10"/>
    </row>
    <row r="1259" spans="35:37">
      <c r="AI1259" s="10"/>
      <c r="AK1259" s="10"/>
    </row>
    <row r="1260" spans="35:37">
      <c r="AI1260" s="10"/>
      <c r="AK1260" s="10"/>
    </row>
    <row r="1261" spans="35:37">
      <c r="AI1261" s="10"/>
      <c r="AK1261" s="10"/>
    </row>
    <row r="1262" spans="35:37">
      <c r="AI1262" s="10"/>
      <c r="AK1262" s="10"/>
    </row>
    <row r="1263" spans="35:37">
      <c r="AI1263" s="10"/>
      <c r="AK1263" s="10"/>
    </row>
    <row r="1264" spans="35:37">
      <c r="AI1264" s="10"/>
      <c r="AK1264" s="10"/>
    </row>
    <row r="1265" spans="35:37">
      <c r="AI1265" s="10"/>
      <c r="AK1265" s="10"/>
    </row>
    <row r="1266" spans="35:37">
      <c r="AI1266" s="10"/>
      <c r="AK1266" s="10"/>
    </row>
    <row r="1267" spans="35:37">
      <c r="AI1267" s="10"/>
      <c r="AK1267" s="10"/>
    </row>
    <row r="1268" spans="35:37">
      <c r="AI1268" s="10"/>
      <c r="AK1268" s="10"/>
    </row>
    <row r="1269" spans="35:37">
      <c r="AI1269" s="10"/>
      <c r="AK1269" s="10"/>
    </row>
    <row r="1270" spans="35:37">
      <c r="AI1270" s="10"/>
      <c r="AK1270" s="10"/>
    </row>
    <row r="1271" spans="35:37">
      <c r="AI1271" s="10"/>
      <c r="AK1271" s="10"/>
    </row>
    <row r="1272" spans="35:37">
      <c r="AI1272" s="10"/>
      <c r="AK1272" s="10"/>
    </row>
    <row r="1273" spans="35:37">
      <c r="AI1273" s="10"/>
      <c r="AK1273" s="10"/>
    </row>
    <row r="1274" spans="35:37">
      <c r="AI1274" s="10"/>
      <c r="AK1274" s="10"/>
    </row>
    <row r="1275" spans="35:37">
      <c r="AI1275" s="10"/>
      <c r="AK1275" s="10"/>
    </row>
    <row r="1276" spans="35:37">
      <c r="AI1276" s="10"/>
      <c r="AK1276" s="10"/>
    </row>
    <row r="1277" spans="35:37">
      <c r="AI1277" s="10"/>
      <c r="AK1277" s="10"/>
    </row>
    <row r="1278" spans="35:37">
      <c r="AI1278" s="10"/>
      <c r="AK1278" s="10"/>
    </row>
    <row r="1279" spans="35:37">
      <c r="AI1279" s="10"/>
      <c r="AK1279" s="10"/>
    </row>
    <row r="1280" spans="35:37">
      <c r="AI1280" s="10"/>
      <c r="AK1280" s="10"/>
    </row>
    <row r="1281" spans="35:37">
      <c r="AI1281" s="10"/>
      <c r="AK1281" s="10"/>
    </row>
    <row r="1282" spans="35:37">
      <c r="AI1282" s="10"/>
      <c r="AK1282" s="10"/>
    </row>
    <row r="1283" spans="35:37">
      <c r="AI1283" s="10"/>
      <c r="AK1283" s="10"/>
    </row>
    <row r="1284" spans="35:37">
      <c r="AI1284" s="10"/>
      <c r="AK1284" s="10"/>
    </row>
    <row r="1285" spans="35:37">
      <c r="AI1285" s="10"/>
      <c r="AK1285" s="10"/>
    </row>
    <row r="1286" spans="35:37">
      <c r="AI1286" s="10"/>
      <c r="AK1286" s="10"/>
    </row>
    <row r="1287" spans="35:37">
      <c r="AI1287" s="10"/>
      <c r="AK1287" s="10"/>
    </row>
    <row r="1288" spans="35:37">
      <c r="AI1288" s="10"/>
      <c r="AK1288" s="10"/>
    </row>
    <row r="1289" spans="35:37">
      <c r="AI1289" s="10"/>
      <c r="AK1289" s="10"/>
    </row>
    <row r="1290" spans="35:37">
      <c r="AI1290" s="10"/>
      <c r="AK1290" s="10"/>
    </row>
    <row r="1291" spans="35:37">
      <c r="AI1291" s="10"/>
      <c r="AK1291" s="10"/>
    </row>
    <row r="1292" spans="35:37">
      <c r="AI1292" s="10"/>
      <c r="AK1292" s="10"/>
    </row>
    <row r="1293" spans="35:37">
      <c r="AI1293" s="10"/>
      <c r="AK1293" s="10"/>
    </row>
    <row r="1294" spans="35:37">
      <c r="AI1294" s="10"/>
      <c r="AK1294" s="10"/>
    </row>
    <row r="1295" spans="35:37">
      <c r="AI1295" s="10"/>
      <c r="AK1295" s="10"/>
    </row>
    <row r="1296" spans="35:37">
      <c r="AI1296" s="10"/>
      <c r="AK1296" s="10"/>
    </row>
    <row r="1297" spans="35:37">
      <c r="AI1297" s="10"/>
      <c r="AK1297" s="10"/>
    </row>
    <row r="1298" spans="35:37">
      <c r="AI1298" s="10"/>
      <c r="AK1298" s="10"/>
    </row>
    <row r="1299" spans="35:37">
      <c r="AI1299" s="10"/>
      <c r="AK1299" s="10"/>
    </row>
    <row r="1300" spans="35:37">
      <c r="AI1300" s="10"/>
      <c r="AK1300" s="10"/>
    </row>
    <row r="1301" spans="35:37">
      <c r="AI1301" s="10"/>
      <c r="AK1301" s="10"/>
    </row>
    <row r="1302" spans="35:37">
      <c r="AI1302" s="10"/>
      <c r="AK1302" s="10"/>
    </row>
    <row r="1303" spans="35:37">
      <c r="AI1303" s="10"/>
      <c r="AK1303" s="10"/>
    </row>
    <row r="1304" spans="35:37">
      <c r="AI1304" s="10"/>
      <c r="AK1304" s="10"/>
    </row>
    <row r="1305" spans="35:37">
      <c r="AI1305" s="10"/>
      <c r="AK1305" s="10"/>
    </row>
    <row r="1306" spans="35:37">
      <c r="AI1306" s="10"/>
      <c r="AK1306" s="10"/>
    </row>
    <row r="1307" spans="35:37">
      <c r="AI1307" s="10"/>
      <c r="AK1307" s="10"/>
    </row>
    <row r="1308" spans="35:37">
      <c r="AI1308" s="10"/>
      <c r="AK1308" s="10"/>
    </row>
    <row r="1309" spans="35:37">
      <c r="AI1309" s="10"/>
      <c r="AK1309" s="10"/>
    </row>
    <row r="1310" spans="35:37">
      <c r="AI1310" s="10"/>
      <c r="AK1310" s="10"/>
    </row>
    <row r="1311" spans="35:37">
      <c r="AI1311" s="10"/>
      <c r="AK1311" s="10"/>
    </row>
    <row r="1312" spans="35:37">
      <c r="AI1312" s="10"/>
      <c r="AK1312" s="10"/>
    </row>
    <row r="1313" spans="35:37">
      <c r="AI1313" s="10"/>
      <c r="AK1313" s="10"/>
    </row>
    <row r="1314" spans="35:37">
      <c r="AI1314" s="10"/>
      <c r="AK1314" s="10"/>
    </row>
    <row r="1315" spans="35:37">
      <c r="AI1315" s="10"/>
      <c r="AK1315" s="10"/>
    </row>
    <row r="1316" spans="35:37">
      <c r="AI1316" s="10"/>
      <c r="AK1316" s="10"/>
    </row>
    <row r="1317" spans="35:37">
      <c r="AI1317" s="10"/>
      <c r="AK1317" s="10"/>
    </row>
    <row r="1318" spans="35:37">
      <c r="AI1318" s="10"/>
      <c r="AK1318" s="10"/>
    </row>
    <row r="1319" spans="35:37">
      <c r="AI1319" s="10"/>
      <c r="AK1319" s="10"/>
    </row>
    <row r="1320" spans="35:37">
      <c r="AI1320" s="10"/>
      <c r="AK1320" s="10"/>
    </row>
    <row r="1321" spans="35:37">
      <c r="AI1321" s="10"/>
      <c r="AK1321" s="10"/>
    </row>
    <row r="1322" spans="35:37">
      <c r="AI1322" s="10"/>
      <c r="AK1322" s="10"/>
    </row>
    <row r="1323" spans="35:37">
      <c r="AI1323" s="10"/>
      <c r="AK1323" s="10"/>
    </row>
    <row r="1324" spans="35:37">
      <c r="AI1324" s="10"/>
      <c r="AK1324" s="10"/>
    </row>
    <row r="1325" spans="35:37">
      <c r="AI1325" s="10"/>
      <c r="AK1325" s="10"/>
    </row>
    <row r="1326" spans="35:37">
      <c r="AI1326" s="10"/>
      <c r="AK1326" s="10"/>
    </row>
    <row r="1327" spans="35:37">
      <c r="AI1327" s="10"/>
      <c r="AK1327" s="10"/>
    </row>
    <row r="1328" spans="35:37">
      <c r="AI1328" s="10"/>
      <c r="AK1328" s="10"/>
    </row>
    <row r="1329" spans="35:37">
      <c r="AI1329" s="10"/>
      <c r="AK1329" s="10"/>
    </row>
    <row r="1330" spans="35:37">
      <c r="AI1330" s="10"/>
      <c r="AK1330" s="10"/>
    </row>
    <row r="1331" spans="35:37">
      <c r="AI1331" s="10"/>
      <c r="AK1331" s="10"/>
    </row>
    <row r="1332" spans="35:37">
      <c r="AI1332" s="10"/>
      <c r="AK1332" s="10"/>
    </row>
    <row r="1333" spans="35:37">
      <c r="AI1333" s="10"/>
      <c r="AK1333" s="10"/>
    </row>
    <row r="1334" spans="35:37">
      <c r="AI1334" s="10"/>
      <c r="AK1334" s="10"/>
    </row>
    <row r="1335" spans="35:37">
      <c r="AI1335" s="10"/>
      <c r="AK1335" s="10"/>
    </row>
    <row r="1336" spans="35:37">
      <c r="AI1336" s="10"/>
      <c r="AK1336" s="10"/>
    </row>
    <row r="1337" spans="35:37">
      <c r="AI1337" s="10"/>
      <c r="AK1337" s="10"/>
    </row>
    <row r="1338" spans="35:37">
      <c r="AI1338" s="10"/>
      <c r="AK1338" s="10"/>
    </row>
    <row r="1339" spans="35:37">
      <c r="AI1339" s="10"/>
      <c r="AK1339" s="10"/>
    </row>
    <row r="1340" spans="35:37">
      <c r="AI1340" s="10"/>
      <c r="AK1340" s="10"/>
    </row>
    <row r="1341" spans="35:37">
      <c r="AI1341" s="10"/>
      <c r="AK1341" s="10"/>
    </row>
    <row r="1342" spans="35:37">
      <c r="AI1342" s="10"/>
      <c r="AK1342" s="10"/>
    </row>
    <row r="1343" spans="35:37">
      <c r="AI1343" s="10"/>
      <c r="AK1343" s="10"/>
    </row>
    <row r="1344" spans="35:37">
      <c r="AI1344" s="10"/>
      <c r="AK1344" s="10"/>
    </row>
    <row r="1345" spans="35:37">
      <c r="AI1345" s="10"/>
      <c r="AK1345" s="10"/>
    </row>
    <row r="1346" spans="35:37">
      <c r="AI1346" s="10"/>
      <c r="AK1346" s="10"/>
    </row>
    <row r="1347" spans="35:37">
      <c r="AI1347" s="10"/>
      <c r="AK1347" s="10"/>
    </row>
    <row r="1348" spans="35:37">
      <c r="AI1348" s="10"/>
      <c r="AK1348" s="10"/>
    </row>
    <row r="1349" spans="35:37">
      <c r="AI1349" s="10"/>
      <c r="AK1349" s="10"/>
    </row>
    <row r="1350" spans="35:37">
      <c r="AI1350" s="10"/>
      <c r="AK1350" s="10"/>
    </row>
    <row r="1351" spans="35:37">
      <c r="AI1351" s="10"/>
      <c r="AK1351" s="10"/>
    </row>
    <row r="1352" spans="35:37">
      <c r="AI1352" s="10"/>
      <c r="AK1352" s="10"/>
    </row>
    <row r="1353" spans="35:37">
      <c r="AI1353" s="10"/>
      <c r="AK1353" s="10"/>
    </row>
    <row r="1354" spans="35:37">
      <c r="AI1354" s="10"/>
      <c r="AK1354" s="10"/>
    </row>
    <row r="1355" spans="35:37">
      <c r="AI1355" s="10"/>
      <c r="AK1355" s="10"/>
    </row>
    <row r="1356" spans="35:37">
      <c r="AI1356" s="10"/>
      <c r="AK1356" s="10"/>
    </row>
    <row r="1357" spans="35:37">
      <c r="AI1357" s="10"/>
      <c r="AK1357" s="10"/>
    </row>
    <row r="1358" spans="35:37">
      <c r="AI1358" s="10"/>
      <c r="AK1358" s="10"/>
    </row>
    <row r="1359" spans="35:37">
      <c r="AI1359" s="10"/>
      <c r="AK1359" s="10"/>
    </row>
    <row r="1360" spans="35:37">
      <c r="AI1360" s="10"/>
      <c r="AK1360" s="10"/>
    </row>
    <row r="1361" spans="35:37">
      <c r="AI1361" s="10"/>
      <c r="AK1361" s="10"/>
    </row>
    <row r="1362" spans="35:37">
      <c r="AI1362" s="10"/>
      <c r="AK1362" s="10"/>
    </row>
    <row r="1363" spans="35:37">
      <c r="AI1363" s="10"/>
      <c r="AK1363" s="10"/>
    </row>
    <row r="1364" spans="35:37">
      <c r="AI1364" s="10"/>
      <c r="AK1364" s="10"/>
    </row>
    <row r="1365" spans="35:37">
      <c r="AI1365" s="10"/>
      <c r="AK1365" s="10"/>
    </row>
    <row r="1366" spans="35:37">
      <c r="AI1366" s="10"/>
      <c r="AK1366" s="10"/>
    </row>
    <row r="1367" spans="35:37">
      <c r="AI1367" s="10"/>
      <c r="AK1367" s="10"/>
    </row>
    <row r="1368" spans="35:37">
      <c r="AI1368" s="10"/>
      <c r="AK1368" s="10"/>
    </row>
    <row r="1369" spans="35:37">
      <c r="AI1369" s="10"/>
      <c r="AK1369" s="10"/>
    </row>
    <row r="1370" spans="35:37">
      <c r="AI1370" s="10"/>
      <c r="AK1370" s="10"/>
    </row>
    <row r="1371" spans="35:37">
      <c r="AI1371" s="10"/>
      <c r="AK1371" s="10"/>
    </row>
    <row r="1372" spans="35:37">
      <c r="AI1372" s="10"/>
      <c r="AK1372" s="10"/>
    </row>
    <row r="1373" spans="35:37">
      <c r="AI1373" s="10"/>
      <c r="AK1373" s="10"/>
    </row>
    <row r="1374" spans="35:37">
      <c r="AI1374" s="10"/>
      <c r="AK1374" s="10"/>
    </row>
    <row r="1375" spans="35:37">
      <c r="AI1375" s="10"/>
      <c r="AK1375" s="10"/>
    </row>
    <row r="1376" spans="35:37">
      <c r="AI1376" s="10"/>
      <c r="AK1376" s="10"/>
    </row>
    <row r="1377" spans="35:37">
      <c r="AI1377" s="10"/>
      <c r="AK1377" s="10"/>
    </row>
    <row r="1378" spans="35:37">
      <c r="AI1378" s="10"/>
      <c r="AK1378" s="10"/>
    </row>
    <row r="1379" spans="35:37">
      <c r="AI1379" s="10"/>
      <c r="AK1379" s="10"/>
    </row>
    <row r="1380" spans="35:37">
      <c r="AI1380" s="10"/>
      <c r="AK1380" s="10"/>
    </row>
    <row r="1381" spans="35:37">
      <c r="AI1381" s="10"/>
      <c r="AK1381" s="10"/>
    </row>
    <row r="1382" spans="35:37">
      <c r="AI1382" s="10"/>
      <c r="AK1382" s="10"/>
    </row>
    <row r="1383" spans="35:37">
      <c r="AI1383" s="10"/>
      <c r="AK1383" s="10"/>
    </row>
    <row r="1384" spans="35:37">
      <c r="AI1384" s="10"/>
      <c r="AK1384" s="10"/>
    </row>
    <row r="1385" spans="35:37">
      <c r="AI1385" s="10"/>
      <c r="AK1385" s="10"/>
    </row>
    <row r="1386" spans="35:37">
      <c r="AI1386" s="10"/>
      <c r="AK1386" s="10"/>
    </row>
    <row r="1387" spans="35:37">
      <c r="AI1387" s="10"/>
      <c r="AK1387" s="10"/>
    </row>
    <row r="1388" spans="35:37">
      <c r="AI1388" s="10"/>
      <c r="AK1388" s="10"/>
    </row>
    <row r="1389" spans="35:37">
      <c r="AI1389" s="10"/>
      <c r="AK1389" s="10"/>
    </row>
    <row r="1390" spans="35:37">
      <c r="AI1390" s="10"/>
      <c r="AK1390" s="10"/>
    </row>
    <row r="1391" spans="35:37">
      <c r="AI1391" s="10"/>
      <c r="AK1391" s="10"/>
    </row>
    <row r="1392" spans="35:37">
      <c r="AI1392" s="10"/>
      <c r="AK1392" s="10"/>
    </row>
    <row r="1393" spans="35:37">
      <c r="AI1393" s="10"/>
      <c r="AK1393" s="10"/>
    </row>
    <row r="1394" spans="35:37">
      <c r="AI1394" s="10"/>
      <c r="AK1394" s="10"/>
    </row>
    <row r="1395" spans="35:37">
      <c r="AI1395" s="10"/>
      <c r="AK1395" s="10"/>
    </row>
    <row r="1396" spans="35:37">
      <c r="AI1396" s="10"/>
      <c r="AK1396" s="10"/>
    </row>
    <row r="1397" spans="35:37">
      <c r="AI1397" s="10"/>
      <c r="AK1397" s="10"/>
    </row>
    <row r="1398" spans="35:37">
      <c r="AI1398" s="10"/>
      <c r="AK1398" s="10"/>
    </row>
    <row r="1399" spans="35:37">
      <c r="AI1399" s="10"/>
      <c r="AK1399" s="10"/>
    </row>
    <row r="1400" spans="35:37">
      <c r="AI1400" s="10"/>
      <c r="AK1400" s="10"/>
    </row>
    <row r="1401" spans="35:37">
      <c r="AI1401" s="10"/>
      <c r="AK1401" s="10"/>
    </row>
    <row r="1402" spans="35:37">
      <c r="AI1402" s="10"/>
      <c r="AK1402" s="10"/>
    </row>
    <row r="1403" spans="35:37">
      <c r="AI1403" s="10"/>
      <c r="AK1403" s="10"/>
    </row>
    <row r="1404" spans="35:37">
      <c r="AI1404" s="10"/>
      <c r="AK1404" s="10"/>
    </row>
    <row r="1405" spans="35:37">
      <c r="AI1405" s="10"/>
      <c r="AK1405" s="10"/>
    </row>
    <row r="1406" spans="35:37">
      <c r="AI1406" s="10"/>
      <c r="AK1406" s="10"/>
    </row>
    <row r="1407" spans="35:37">
      <c r="AI1407" s="10"/>
      <c r="AK1407" s="10"/>
    </row>
    <row r="1408" spans="35:37">
      <c r="AI1408" s="10"/>
      <c r="AK1408" s="10"/>
    </row>
    <row r="1409" spans="35:37">
      <c r="AI1409" s="10"/>
      <c r="AK1409" s="10"/>
    </row>
    <row r="1410" spans="35:37">
      <c r="AI1410" s="10"/>
      <c r="AK1410" s="10"/>
    </row>
    <row r="1411" spans="35:37">
      <c r="AI1411" s="10"/>
      <c r="AK1411" s="10"/>
    </row>
    <row r="1412" spans="35:37">
      <c r="AI1412" s="10"/>
      <c r="AK1412" s="10"/>
    </row>
    <row r="1413" spans="35:37">
      <c r="AI1413" s="10"/>
      <c r="AK1413" s="10"/>
    </row>
    <row r="1414" spans="35:37">
      <c r="AI1414" s="10"/>
      <c r="AK1414" s="10"/>
    </row>
    <row r="1415" spans="35:37">
      <c r="AI1415" s="10"/>
      <c r="AK1415" s="10"/>
    </row>
    <row r="1416" spans="35:37">
      <c r="AI1416" s="10"/>
      <c r="AK1416" s="10"/>
    </row>
    <row r="1417" spans="35:37">
      <c r="AI1417" s="10"/>
      <c r="AK1417" s="10"/>
    </row>
    <row r="1418" spans="35:37">
      <c r="AI1418" s="10"/>
      <c r="AK1418" s="10"/>
    </row>
    <row r="1419" spans="35:37">
      <c r="AI1419" s="10"/>
      <c r="AK1419" s="10"/>
    </row>
    <row r="1420" spans="35:37">
      <c r="AI1420" s="10"/>
      <c r="AK1420" s="10"/>
    </row>
    <row r="1421" spans="35:37">
      <c r="AI1421" s="10"/>
      <c r="AK1421" s="10"/>
    </row>
    <row r="1422" spans="35:37">
      <c r="AI1422" s="10"/>
      <c r="AK1422" s="10"/>
    </row>
    <row r="1423" spans="35:37">
      <c r="AI1423" s="10"/>
      <c r="AK1423" s="10"/>
    </row>
    <row r="1424" spans="35:37">
      <c r="AI1424" s="10"/>
      <c r="AK1424" s="10"/>
    </row>
    <row r="1425" spans="35:37">
      <c r="AI1425" s="10"/>
      <c r="AK1425" s="10"/>
    </row>
    <row r="1426" spans="35:37">
      <c r="AI1426" s="10"/>
      <c r="AK1426" s="10"/>
    </row>
    <row r="1427" spans="35:37">
      <c r="AI1427" s="10"/>
      <c r="AK1427" s="10"/>
    </row>
    <row r="1428" spans="35:37">
      <c r="AI1428" s="10"/>
      <c r="AK1428" s="10"/>
    </row>
    <row r="1429" spans="35:37">
      <c r="AI1429" s="10"/>
      <c r="AK1429" s="10"/>
    </row>
    <row r="1430" spans="35:37">
      <c r="AI1430" s="10"/>
      <c r="AK1430" s="10"/>
    </row>
    <row r="1431" spans="35:37">
      <c r="AI1431" s="10"/>
      <c r="AK1431" s="10"/>
    </row>
    <row r="1432" spans="35:37">
      <c r="AI1432" s="10"/>
      <c r="AK1432" s="10"/>
    </row>
    <row r="1433" spans="35:37">
      <c r="AI1433" s="10"/>
      <c r="AK1433" s="10"/>
    </row>
    <row r="1434" spans="35:37">
      <c r="AI1434" s="10"/>
      <c r="AK1434" s="10"/>
    </row>
    <row r="1435" spans="35:37">
      <c r="AI1435" s="10"/>
      <c r="AK1435" s="10"/>
    </row>
    <row r="1436" spans="35:37">
      <c r="AI1436" s="10"/>
      <c r="AK1436" s="10"/>
    </row>
    <row r="1437" spans="35:37">
      <c r="AI1437" s="10"/>
      <c r="AK1437" s="10"/>
    </row>
    <row r="1438" spans="35:37">
      <c r="AI1438" s="10"/>
      <c r="AK1438" s="10"/>
    </row>
    <row r="1439" spans="35:37">
      <c r="AI1439" s="10"/>
      <c r="AK1439" s="10"/>
    </row>
    <row r="1440" spans="35:37">
      <c r="AI1440" s="10"/>
      <c r="AK1440" s="10"/>
    </row>
    <row r="1441" spans="35:37">
      <c r="AI1441" s="10"/>
      <c r="AK1441" s="10"/>
    </row>
    <row r="1442" spans="35:37">
      <c r="AI1442" s="10"/>
      <c r="AK1442" s="10"/>
    </row>
    <row r="1443" spans="35:37">
      <c r="AI1443" s="10"/>
      <c r="AK1443" s="10"/>
    </row>
    <row r="1444" spans="35:37">
      <c r="AI1444" s="10"/>
      <c r="AK1444" s="10"/>
    </row>
    <row r="1445" spans="35:37">
      <c r="AI1445" s="10"/>
      <c r="AK1445" s="10"/>
    </row>
    <row r="1446" spans="35:37">
      <c r="AI1446" s="10"/>
      <c r="AK1446" s="10"/>
    </row>
    <row r="1447" spans="35:37">
      <c r="AI1447" s="10"/>
      <c r="AK1447" s="10"/>
    </row>
    <row r="1448" spans="35:37">
      <c r="AI1448" s="10"/>
      <c r="AK1448" s="10"/>
    </row>
    <row r="1449" spans="35:37">
      <c r="AI1449" s="10"/>
      <c r="AK1449" s="10"/>
    </row>
    <row r="1450" spans="35:37">
      <c r="AI1450" s="10"/>
      <c r="AK1450" s="10"/>
    </row>
    <row r="1451" spans="35:37">
      <c r="AI1451" s="10"/>
      <c r="AK1451" s="10"/>
    </row>
    <row r="1452" spans="35:37">
      <c r="AI1452" s="10"/>
      <c r="AK1452" s="10"/>
    </row>
    <row r="1453" spans="35:37">
      <c r="AI1453" s="10"/>
      <c r="AK1453" s="10"/>
    </row>
    <row r="1454" spans="35:37">
      <c r="AI1454" s="10"/>
      <c r="AK1454" s="10"/>
    </row>
    <row r="1455" spans="35:37">
      <c r="AI1455" s="10"/>
      <c r="AK1455" s="10"/>
    </row>
    <row r="1456" spans="35:37">
      <c r="AI1456" s="10"/>
      <c r="AK1456" s="10"/>
    </row>
    <row r="1457" spans="35:37">
      <c r="AI1457" s="10"/>
      <c r="AK1457" s="10"/>
    </row>
    <row r="1458" spans="35:37">
      <c r="AI1458" s="10"/>
      <c r="AK1458" s="10"/>
    </row>
    <row r="1459" spans="35:37">
      <c r="AI1459" s="10"/>
      <c r="AK1459" s="10"/>
    </row>
    <row r="1460" spans="35:37">
      <c r="AI1460" s="10"/>
      <c r="AK1460" s="10"/>
    </row>
    <row r="1461" spans="35:37">
      <c r="AI1461" s="10"/>
      <c r="AK1461" s="10"/>
    </row>
    <row r="1462" spans="35:37">
      <c r="AI1462" s="10"/>
      <c r="AK1462" s="10"/>
    </row>
    <row r="1463" spans="35:37">
      <c r="AI1463" s="10"/>
      <c r="AK1463" s="10"/>
    </row>
    <row r="1464" spans="35:37">
      <c r="AI1464" s="10"/>
      <c r="AK1464" s="10"/>
    </row>
    <row r="1465" spans="35:37">
      <c r="AI1465" s="10"/>
      <c r="AK1465" s="10"/>
    </row>
    <row r="1466" spans="35:37">
      <c r="AI1466" s="10"/>
      <c r="AK1466" s="10"/>
    </row>
    <row r="1467" spans="35:37">
      <c r="AI1467" s="10"/>
      <c r="AK1467" s="10"/>
    </row>
    <row r="1468" spans="35:37">
      <c r="AI1468" s="10"/>
      <c r="AK1468" s="10"/>
    </row>
    <row r="1469" spans="35:37">
      <c r="AI1469" s="10"/>
      <c r="AK1469" s="10"/>
    </row>
    <row r="1470" spans="35:37">
      <c r="AI1470" s="10"/>
      <c r="AK1470" s="10"/>
    </row>
    <row r="1471" spans="35:37">
      <c r="AI1471" s="10"/>
      <c r="AK1471" s="10"/>
    </row>
    <row r="1472" spans="35:37">
      <c r="AI1472" s="10"/>
      <c r="AK1472" s="10"/>
    </row>
    <row r="1473" spans="35:37">
      <c r="AI1473" s="10"/>
      <c r="AK1473" s="10"/>
    </row>
    <row r="1474" spans="35:37">
      <c r="AI1474" s="10"/>
      <c r="AK1474" s="10"/>
    </row>
    <row r="1475" spans="35:37">
      <c r="AI1475" s="10"/>
      <c r="AK1475" s="10"/>
    </row>
    <row r="1476" spans="35:37">
      <c r="AI1476" s="10"/>
      <c r="AK1476" s="10"/>
    </row>
    <row r="1477" spans="35:37">
      <c r="AI1477" s="10"/>
      <c r="AK1477" s="10"/>
    </row>
    <row r="1478" spans="35:37">
      <c r="AI1478" s="10"/>
      <c r="AK1478" s="10"/>
    </row>
    <row r="1479" spans="35:37">
      <c r="AI1479" s="10"/>
      <c r="AK1479" s="10"/>
    </row>
    <row r="1480" spans="35:37">
      <c r="AI1480" s="10"/>
      <c r="AK1480" s="10"/>
    </row>
    <row r="1481" spans="35:37">
      <c r="AI1481" s="10"/>
      <c r="AK1481" s="10"/>
    </row>
    <row r="1482" spans="35:37">
      <c r="AI1482" s="10"/>
      <c r="AK1482" s="10"/>
    </row>
    <row r="1483" spans="35:37">
      <c r="AI1483" s="10"/>
      <c r="AK1483" s="10"/>
    </row>
    <row r="1484" spans="35:37">
      <c r="AI1484" s="10"/>
      <c r="AK1484" s="10"/>
    </row>
    <row r="1485" spans="35:37">
      <c r="AI1485" s="10"/>
      <c r="AK1485" s="10"/>
    </row>
    <row r="1486" spans="35:37">
      <c r="AI1486" s="10"/>
      <c r="AK1486" s="10"/>
    </row>
    <row r="1487" spans="35:37">
      <c r="AI1487" s="10"/>
      <c r="AK1487" s="10"/>
    </row>
    <row r="1488" spans="35:37">
      <c r="AI1488" s="10"/>
      <c r="AK1488" s="10"/>
    </row>
    <row r="1489" spans="35:37">
      <c r="AI1489" s="10"/>
      <c r="AK1489" s="10"/>
    </row>
    <row r="1490" spans="35:37">
      <c r="AI1490" s="10"/>
      <c r="AK1490" s="10"/>
    </row>
    <row r="1491" spans="35:37">
      <c r="AI1491" s="10"/>
      <c r="AK1491" s="10"/>
    </row>
    <row r="1492" spans="35:37">
      <c r="AI1492" s="10"/>
      <c r="AK1492" s="10"/>
    </row>
    <row r="1493" spans="35:37">
      <c r="AI1493" s="10"/>
      <c r="AK1493" s="10"/>
    </row>
    <row r="1494" spans="35:37">
      <c r="AI1494" s="10"/>
      <c r="AK1494" s="10"/>
    </row>
    <row r="1495" spans="35:37">
      <c r="AI1495" s="10"/>
      <c r="AK1495" s="10"/>
    </row>
    <row r="1496" spans="35:37">
      <c r="AI1496" s="10"/>
      <c r="AK1496" s="10"/>
    </row>
    <row r="1497" spans="35:37">
      <c r="AI1497" s="10"/>
      <c r="AK1497" s="10"/>
    </row>
    <row r="1498" spans="35:37">
      <c r="AI1498" s="10"/>
      <c r="AK1498" s="10"/>
    </row>
    <row r="1499" spans="35:37">
      <c r="AI1499" s="10"/>
      <c r="AK1499" s="10"/>
    </row>
    <row r="1500" spans="35:37">
      <c r="AI1500" s="10"/>
      <c r="AK1500" s="10"/>
    </row>
    <row r="1501" spans="35:37">
      <c r="AI1501" s="10"/>
      <c r="AK1501" s="10"/>
    </row>
    <row r="1502" spans="35:37">
      <c r="AI1502" s="10"/>
      <c r="AK1502" s="10"/>
    </row>
    <row r="1503" spans="35:37">
      <c r="AI1503" s="10"/>
      <c r="AK1503" s="10"/>
    </row>
    <row r="1504" spans="35:37">
      <c r="AI1504" s="10"/>
      <c r="AK1504" s="10"/>
    </row>
    <row r="1505" spans="35:37">
      <c r="AI1505" s="10"/>
      <c r="AK1505" s="10"/>
    </row>
    <row r="1506" spans="35:37">
      <c r="AI1506" s="10"/>
      <c r="AK1506" s="10"/>
    </row>
    <row r="1507" spans="35:37">
      <c r="AI1507" s="10"/>
      <c r="AK1507" s="10"/>
    </row>
    <row r="1508" spans="35:37">
      <c r="AI1508" s="10"/>
      <c r="AK1508" s="10"/>
    </row>
    <row r="1509" spans="35:37">
      <c r="AI1509" s="10"/>
      <c r="AK1509" s="10"/>
    </row>
    <row r="1510" spans="35:37">
      <c r="AI1510" s="10"/>
      <c r="AK1510" s="10"/>
    </row>
    <row r="1511" spans="35:37">
      <c r="AI1511" s="10"/>
      <c r="AK1511" s="10"/>
    </row>
    <row r="1512" spans="35:37">
      <c r="AI1512" s="10"/>
      <c r="AK1512" s="10"/>
    </row>
    <row r="1513" spans="35:37">
      <c r="AI1513" s="10"/>
      <c r="AK1513" s="10"/>
    </row>
    <row r="1514" spans="35:37">
      <c r="AI1514" s="10"/>
      <c r="AK1514" s="10"/>
    </row>
    <row r="1515" spans="35:37">
      <c r="AI1515" s="10"/>
      <c r="AK1515" s="10"/>
    </row>
    <row r="1516" spans="35:37">
      <c r="AI1516" s="10"/>
      <c r="AK1516" s="10"/>
    </row>
    <row r="1517" spans="35:37">
      <c r="AI1517" s="10"/>
      <c r="AK1517" s="10"/>
    </row>
    <row r="1518" spans="35:37">
      <c r="AI1518" s="10"/>
      <c r="AK1518" s="10"/>
    </row>
    <row r="1519" spans="35:37">
      <c r="AI1519" s="10"/>
      <c r="AK1519" s="10"/>
    </row>
    <row r="1520" spans="35:37">
      <c r="AI1520" s="10"/>
      <c r="AK1520" s="10"/>
    </row>
    <row r="1521" spans="35:37">
      <c r="AI1521" s="10"/>
      <c r="AK1521" s="10"/>
    </row>
    <row r="1522" spans="35:37">
      <c r="AI1522" s="10"/>
      <c r="AK1522" s="10"/>
    </row>
    <row r="1523" spans="35:37">
      <c r="AI1523" s="10"/>
      <c r="AK1523" s="10"/>
    </row>
    <row r="1524" spans="35:37">
      <c r="AI1524" s="10"/>
      <c r="AK1524" s="10"/>
    </row>
    <row r="1525" spans="35:37">
      <c r="AI1525" s="10"/>
      <c r="AK1525" s="10"/>
    </row>
    <row r="1526" spans="35:37">
      <c r="AI1526" s="10"/>
      <c r="AK1526" s="10"/>
    </row>
    <row r="1527" spans="35:37">
      <c r="AI1527" s="10"/>
      <c r="AK1527" s="10"/>
    </row>
    <row r="1528" spans="35:37">
      <c r="AI1528" s="10"/>
      <c r="AK1528" s="10"/>
    </row>
    <row r="1529" spans="35:37">
      <c r="AI1529" s="10"/>
      <c r="AK1529" s="10"/>
    </row>
    <row r="1530" spans="35:37">
      <c r="AI1530" s="10"/>
      <c r="AK1530" s="10"/>
    </row>
    <row r="1531" spans="35:37">
      <c r="AI1531" s="10"/>
      <c r="AK1531" s="10"/>
    </row>
    <row r="1532" spans="35:37">
      <c r="AI1532" s="10"/>
      <c r="AK1532" s="10"/>
    </row>
    <row r="1533" spans="35:37">
      <c r="AI1533" s="10"/>
      <c r="AK1533" s="10"/>
    </row>
    <row r="1534" spans="35:37">
      <c r="AI1534" s="10"/>
      <c r="AK1534" s="10"/>
    </row>
    <row r="1535" spans="35:37">
      <c r="AI1535" s="10"/>
      <c r="AK1535" s="10"/>
    </row>
    <row r="1536" spans="35:37">
      <c r="AI1536" s="10"/>
      <c r="AK1536" s="10"/>
    </row>
    <row r="1537" spans="35:37">
      <c r="AI1537" s="10"/>
      <c r="AK1537" s="10"/>
    </row>
    <row r="1538" spans="35:37">
      <c r="AI1538" s="10"/>
      <c r="AK1538" s="10"/>
    </row>
    <row r="1539" spans="35:37">
      <c r="AI1539" s="10"/>
      <c r="AK1539" s="10"/>
    </row>
    <row r="1540" spans="35:37">
      <c r="AI1540" s="10"/>
      <c r="AK1540" s="10"/>
    </row>
    <row r="1541" spans="35:37">
      <c r="AI1541" s="10"/>
      <c r="AK1541" s="10"/>
    </row>
    <row r="1542" spans="35:37">
      <c r="AI1542" s="10"/>
      <c r="AK1542" s="10"/>
    </row>
    <row r="1543" spans="35:37">
      <c r="AI1543" s="10"/>
      <c r="AK1543" s="10"/>
    </row>
    <row r="1544" spans="35:37">
      <c r="AI1544" s="10"/>
      <c r="AK1544" s="10"/>
    </row>
    <row r="1545" spans="35:37">
      <c r="AI1545" s="10"/>
      <c r="AK1545" s="10"/>
    </row>
    <row r="1546" spans="35:37">
      <c r="AI1546" s="10"/>
      <c r="AK1546" s="10"/>
    </row>
    <row r="1547" spans="35:37">
      <c r="AI1547" s="10"/>
      <c r="AK1547" s="10"/>
    </row>
    <row r="1548" spans="35:37">
      <c r="AI1548" s="10"/>
      <c r="AK1548" s="10"/>
    </row>
    <row r="1549" spans="35:37">
      <c r="AI1549" s="10"/>
      <c r="AK1549" s="10"/>
    </row>
    <row r="1550" spans="35:37">
      <c r="AI1550" s="10"/>
      <c r="AK1550" s="10"/>
    </row>
    <row r="1551" spans="35:37">
      <c r="AI1551" s="10"/>
      <c r="AK1551" s="10"/>
    </row>
    <row r="1552" spans="35:37">
      <c r="AI1552" s="10"/>
      <c r="AK1552" s="10"/>
    </row>
    <row r="1553" spans="35:37">
      <c r="AI1553" s="10"/>
      <c r="AK1553" s="10"/>
    </row>
    <row r="1554" spans="35:37">
      <c r="AI1554" s="10"/>
      <c r="AK1554" s="10"/>
    </row>
    <row r="1555" spans="35:37">
      <c r="AI1555" s="10"/>
      <c r="AK1555" s="10"/>
    </row>
    <row r="1556" spans="35:37">
      <c r="AI1556" s="10"/>
      <c r="AK1556" s="10"/>
    </row>
    <row r="1557" spans="35:37">
      <c r="AI1557" s="10"/>
      <c r="AK1557" s="10"/>
    </row>
    <row r="1558" spans="35:37">
      <c r="AI1558" s="10"/>
      <c r="AK1558" s="10"/>
    </row>
    <row r="1559" spans="35:37">
      <c r="AI1559" s="10"/>
      <c r="AK1559" s="10"/>
    </row>
    <row r="1560" spans="35:37">
      <c r="AI1560" s="10"/>
      <c r="AK1560" s="10"/>
    </row>
    <row r="1561" spans="35:37">
      <c r="AI1561" s="10"/>
      <c r="AK1561" s="10"/>
    </row>
    <row r="1562" spans="35:37">
      <c r="AI1562" s="10"/>
      <c r="AK1562" s="10"/>
    </row>
    <row r="1563" spans="35:37">
      <c r="AI1563" s="10"/>
      <c r="AK1563" s="10"/>
    </row>
    <row r="1564" spans="35:37">
      <c r="AI1564" s="10"/>
      <c r="AK1564" s="10"/>
    </row>
    <row r="1565" spans="35:37">
      <c r="AI1565" s="10"/>
      <c r="AK1565" s="10"/>
    </row>
    <row r="1566" spans="35:37">
      <c r="AI1566" s="10"/>
      <c r="AK1566" s="10"/>
    </row>
    <row r="1567" spans="35:37">
      <c r="AI1567" s="10"/>
      <c r="AK1567" s="10"/>
    </row>
    <row r="1568" spans="35:37">
      <c r="AI1568" s="10"/>
      <c r="AK1568" s="10"/>
    </row>
    <row r="1569" spans="35:37">
      <c r="AI1569" s="10"/>
      <c r="AK1569" s="10"/>
    </row>
    <row r="1570" spans="35:37">
      <c r="AI1570" s="10"/>
      <c r="AK1570" s="10"/>
    </row>
    <row r="1571" spans="35:37">
      <c r="AI1571" s="10"/>
      <c r="AK1571" s="10"/>
    </row>
    <row r="1572" spans="35:37">
      <c r="AI1572" s="10"/>
      <c r="AK1572" s="10"/>
    </row>
    <row r="1573" spans="35:37">
      <c r="AI1573" s="10"/>
      <c r="AK1573" s="10"/>
    </row>
    <row r="1574" spans="35:37">
      <c r="AI1574" s="10"/>
      <c r="AK1574" s="10"/>
    </row>
    <row r="1575" spans="35:37">
      <c r="AI1575" s="10"/>
      <c r="AK1575" s="10"/>
    </row>
    <row r="1576" spans="35:37">
      <c r="AI1576" s="10"/>
      <c r="AK1576" s="10"/>
    </row>
    <row r="1577" spans="35:37">
      <c r="AI1577" s="10"/>
      <c r="AK1577" s="10"/>
    </row>
    <row r="1578" spans="35:37">
      <c r="AI1578" s="10"/>
      <c r="AK1578" s="10"/>
    </row>
    <row r="1579" spans="35:37">
      <c r="AI1579" s="10"/>
      <c r="AK1579" s="10"/>
    </row>
    <row r="1580" spans="35:37">
      <c r="AI1580" s="10"/>
      <c r="AK1580" s="10"/>
    </row>
    <row r="1581" spans="35:37">
      <c r="AI1581" s="10"/>
      <c r="AK1581" s="10"/>
    </row>
    <row r="1582" spans="35:37">
      <c r="AI1582" s="10"/>
      <c r="AK1582" s="10"/>
    </row>
    <row r="1583" spans="35:37">
      <c r="AI1583" s="10"/>
      <c r="AK1583" s="10"/>
    </row>
    <row r="1584" spans="35:37">
      <c r="AI1584" s="10"/>
      <c r="AK1584" s="10"/>
    </row>
    <row r="1585" spans="35:37">
      <c r="AI1585" s="10"/>
      <c r="AK1585" s="10"/>
    </row>
    <row r="1586" spans="35:37">
      <c r="AI1586" s="10"/>
      <c r="AK1586" s="10"/>
    </row>
    <row r="1587" spans="35:37">
      <c r="AI1587" s="10"/>
      <c r="AK1587" s="10"/>
    </row>
    <row r="1588" spans="35:37">
      <c r="AI1588" s="10"/>
      <c r="AK1588" s="10"/>
    </row>
    <row r="1589" spans="35:37">
      <c r="AI1589" s="10"/>
      <c r="AK1589" s="10"/>
    </row>
    <row r="1590" spans="35:37">
      <c r="AI1590" s="10"/>
      <c r="AK1590" s="10"/>
    </row>
    <row r="1591" spans="35:37">
      <c r="AI1591" s="10"/>
      <c r="AK1591" s="10"/>
    </row>
    <row r="1592" spans="35:37">
      <c r="AI1592" s="10"/>
      <c r="AK1592" s="10"/>
    </row>
    <row r="1593" spans="35:37">
      <c r="AI1593" s="10"/>
      <c r="AK1593" s="10"/>
    </row>
    <row r="1594" spans="35:37">
      <c r="AI1594" s="10"/>
      <c r="AK1594" s="10"/>
    </row>
    <row r="1595" spans="35:37">
      <c r="AI1595" s="10"/>
      <c r="AK1595" s="10"/>
    </row>
    <row r="1596" spans="35:37">
      <c r="AI1596" s="10"/>
      <c r="AK1596" s="10"/>
    </row>
    <row r="1597" spans="35:37">
      <c r="AI1597" s="10"/>
      <c r="AK1597" s="10"/>
    </row>
    <row r="1598" spans="35:37">
      <c r="AI1598" s="10"/>
      <c r="AK1598" s="10"/>
    </row>
    <row r="1599" spans="35:37">
      <c r="AI1599" s="10"/>
      <c r="AK1599" s="10"/>
    </row>
    <row r="1600" spans="35:37">
      <c r="AI1600" s="10"/>
      <c r="AK1600" s="10"/>
    </row>
    <row r="1601" spans="35:37">
      <c r="AI1601" s="10"/>
      <c r="AK1601" s="10"/>
    </row>
    <row r="1602" spans="35:37">
      <c r="AI1602" s="10"/>
      <c r="AK1602" s="10"/>
    </row>
    <row r="1603" spans="35:37">
      <c r="AI1603" s="10"/>
      <c r="AK1603" s="10"/>
    </row>
    <row r="1604" spans="35:37">
      <c r="AI1604" s="10"/>
      <c r="AK1604" s="10"/>
    </row>
    <row r="1605" spans="35:37">
      <c r="AI1605" s="10"/>
      <c r="AK1605" s="10"/>
    </row>
    <row r="1606" spans="35:37">
      <c r="AI1606" s="10"/>
      <c r="AK1606" s="10"/>
    </row>
    <row r="1607" spans="35:37">
      <c r="AI1607" s="10"/>
      <c r="AK1607" s="10"/>
    </row>
    <row r="1608" spans="35:37">
      <c r="AI1608" s="10"/>
      <c r="AK1608" s="10"/>
    </row>
    <row r="1609" spans="35:37">
      <c r="AI1609" s="10"/>
      <c r="AK1609" s="10"/>
    </row>
    <row r="1610" spans="35:37">
      <c r="AI1610" s="10"/>
      <c r="AK1610" s="10"/>
    </row>
    <row r="1611" spans="35:37">
      <c r="AI1611" s="10"/>
      <c r="AK1611" s="10"/>
    </row>
    <row r="1612" spans="35:37">
      <c r="AI1612" s="10"/>
      <c r="AK1612" s="10"/>
    </row>
    <row r="1613" spans="35:37">
      <c r="AI1613" s="10"/>
      <c r="AK1613" s="10"/>
    </row>
    <row r="1614" spans="35:37">
      <c r="AI1614" s="10"/>
      <c r="AK1614" s="10"/>
    </row>
    <row r="1615" spans="35:37">
      <c r="AI1615" s="10"/>
      <c r="AK1615" s="10"/>
    </row>
    <row r="1616" spans="35:37">
      <c r="AI1616" s="10"/>
      <c r="AK1616" s="10"/>
    </row>
    <row r="1617" spans="35:37">
      <c r="AI1617" s="10"/>
      <c r="AK1617" s="10"/>
    </row>
    <row r="1618" spans="35:37">
      <c r="AI1618" s="10"/>
      <c r="AK1618" s="10"/>
    </row>
    <row r="1619" spans="35:37">
      <c r="AI1619" s="10"/>
      <c r="AK1619" s="10"/>
    </row>
    <row r="1620" spans="35:37">
      <c r="AI1620" s="10"/>
      <c r="AK1620" s="10"/>
    </row>
    <row r="1621" spans="35:37">
      <c r="AI1621" s="10"/>
      <c r="AK1621" s="10"/>
    </row>
    <row r="1622" spans="35:37">
      <c r="AI1622" s="10"/>
      <c r="AK1622" s="10"/>
    </row>
    <row r="1623" spans="35:37">
      <c r="AI1623" s="10"/>
      <c r="AK1623" s="10"/>
    </row>
    <row r="1624" spans="35:37">
      <c r="AI1624" s="10"/>
      <c r="AK1624" s="10"/>
    </row>
    <row r="1625" spans="35:37">
      <c r="AI1625" s="10"/>
      <c r="AK1625" s="10"/>
    </row>
    <row r="1626" spans="35:37">
      <c r="AI1626" s="10"/>
      <c r="AK1626" s="10"/>
    </row>
    <row r="1627" spans="35:37">
      <c r="AI1627" s="10"/>
      <c r="AK1627" s="10"/>
    </row>
    <row r="1628" spans="35:37">
      <c r="AI1628" s="10"/>
      <c r="AK1628" s="10"/>
    </row>
    <row r="1629" spans="35:37">
      <c r="AI1629" s="10"/>
      <c r="AK1629" s="10"/>
    </row>
    <row r="1630" spans="35:37">
      <c r="AI1630" s="10"/>
      <c r="AK1630" s="10"/>
    </row>
    <row r="1631" spans="35:37">
      <c r="AI1631" s="10"/>
      <c r="AK1631" s="10"/>
    </row>
    <row r="1632" spans="35:37">
      <c r="AI1632" s="10"/>
      <c r="AK1632" s="10"/>
    </row>
    <row r="1633" spans="35:37">
      <c r="AI1633" s="10"/>
      <c r="AK1633" s="10"/>
    </row>
    <row r="1634" spans="35:37">
      <c r="AI1634" s="10"/>
      <c r="AK1634" s="10"/>
    </row>
    <row r="1635" spans="35:37">
      <c r="AI1635" s="10"/>
      <c r="AK1635" s="10"/>
    </row>
    <row r="1636" spans="35:37">
      <c r="AI1636" s="10"/>
      <c r="AK1636" s="10"/>
    </row>
    <row r="1637" spans="35:37">
      <c r="AI1637" s="10"/>
      <c r="AK1637" s="10"/>
    </row>
    <row r="1638" spans="35:37">
      <c r="AI1638" s="10"/>
      <c r="AK1638" s="10"/>
    </row>
    <row r="1639" spans="35:37">
      <c r="AI1639" s="10"/>
      <c r="AK1639" s="10"/>
    </row>
    <row r="1640" spans="35:37">
      <c r="AI1640" s="10"/>
      <c r="AK1640" s="10"/>
    </row>
    <row r="1641" spans="35:37">
      <c r="AI1641" s="10"/>
      <c r="AK1641" s="10"/>
    </row>
    <row r="1642" spans="35:37">
      <c r="AI1642" s="10"/>
      <c r="AK1642" s="10"/>
    </row>
    <row r="1643" spans="35:37">
      <c r="AI1643" s="10"/>
      <c r="AK1643" s="10"/>
    </row>
    <row r="1644" spans="35:37">
      <c r="AI1644" s="10"/>
      <c r="AK1644" s="10"/>
    </row>
    <row r="1645" spans="35:37">
      <c r="AI1645" s="10"/>
      <c r="AK1645" s="10"/>
    </row>
    <row r="1646" spans="35:37">
      <c r="AI1646" s="10"/>
      <c r="AK1646" s="10"/>
    </row>
    <row r="1647" spans="35:37">
      <c r="AI1647" s="10"/>
      <c r="AK1647" s="10"/>
    </row>
    <row r="1648" spans="35:37">
      <c r="AI1648" s="10"/>
      <c r="AK1648" s="10"/>
    </row>
    <row r="1649" spans="35:37">
      <c r="AI1649" s="10"/>
      <c r="AK1649" s="10"/>
    </row>
    <row r="1650" spans="35:37">
      <c r="AI1650" s="10"/>
      <c r="AK1650" s="10"/>
    </row>
    <row r="1651" spans="35:37">
      <c r="AI1651" s="10"/>
      <c r="AK1651" s="10"/>
    </row>
    <row r="1652" spans="35:37">
      <c r="AI1652" s="10"/>
      <c r="AK1652" s="10"/>
    </row>
    <row r="1653" spans="35:37">
      <c r="AI1653" s="10"/>
      <c r="AK1653" s="10"/>
    </row>
    <row r="1654" spans="35:37">
      <c r="AI1654" s="10"/>
      <c r="AK1654" s="10"/>
    </row>
    <row r="1655" spans="35:37">
      <c r="AI1655" s="10"/>
      <c r="AK1655" s="10"/>
    </row>
    <row r="1656" spans="35:37">
      <c r="AI1656" s="10"/>
      <c r="AK1656" s="10"/>
    </row>
    <row r="1657" spans="35:37">
      <c r="AI1657" s="10"/>
      <c r="AK1657" s="10"/>
    </row>
    <row r="1658" spans="35:37">
      <c r="AI1658" s="10"/>
      <c r="AK1658" s="10"/>
    </row>
    <row r="1659" spans="35:37">
      <c r="AI1659" s="10"/>
      <c r="AK1659" s="10"/>
    </row>
    <row r="1660" spans="35:37">
      <c r="AI1660" s="10"/>
      <c r="AK1660" s="10"/>
    </row>
    <row r="1661" spans="35:37">
      <c r="AI1661" s="10"/>
      <c r="AK1661" s="10"/>
    </row>
    <row r="1662" spans="35:37">
      <c r="AI1662" s="10"/>
      <c r="AK1662" s="10"/>
    </row>
    <row r="1663" spans="35:37">
      <c r="AI1663" s="10"/>
      <c r="AK1663" s="10"/>
    </row>
    <row r="1664" spans="35:37">
      <c r="AI1664" s="10"/>
      <c r="AK1664" s="10"/>
    </row>
    <row r="1665" spans="35:37">
      <c r="AI1665" s="10"/>
      <c r="AK1665" s="10"/>
    </row>
    <row r="1666" spans="35:37">
      <c r="AI1666" s="10"/>
      <c r="AK1666" s="10"/>
    </row>
    <row r="1667" spans="35:37">
      <c r="AI1667" s="10"/>
      <c r="AK1667" s="10"/>
    </row>
    <row r="1668" spans="35:37">
      <c r="AI1668" s="10"/>
      <c r="AK1668" s="10"/>
    </row>
    <row r="1669" spans="35:37">
      <c r="AI1669" s="10"/>
      <c r="AK1669" s="10"/>
    </row>
    <row r="1670" spans="35:37">
      <c r="AI1670" s="10"/>
      <c r="AK1670" s="10"/>
    </row>
    <row r="1671" spans="35:37">
      <c r="AI1671" s="10"/>
      <c r="AK1671" s="10"/>
    </row>
    <row r="1672" spans="35:37">
      <c r="AI1672" s="10"/>
      <c r="AK1672" s="10"/>
    </row>
    <row r="1673" spans="35:37">
      <c r="AI1673" s="10"/>
      <c r="AK1673" s="10"/>
    </row>
    <row r="1674" spans="35:37">
      <c r="AI1674" s="10"/>
      <c r="AK1674" s="10"/>
    </row>
    <row r="1675" spans="35:37">
      <c r="AI1675" s="10"/>
      <c r="AK1675" s="10"/>
    </row>
    <row r="1676" spans="35:37">
      <c r="AI1676" s="10"/>
      <c r="AK1676" s="10"/>
    </row>
    <row r="1677" spans="35:37">
      <c r="AI1677" s="10"/>
      <c r="AK1677" s="10"/>
    </row>
    <row r="1678" spans="35:37">
      <c r="AI1678" s="10"/>
      <c r="AK1678" s="10"/>
    </row>
    <row r="1679" spans="35:37">
      <c r="AI1679" s="10"/>
      <c r="AK1679" s="10"/>
    </row>
    <row r="1680" spans="35:37">
      <c r="AI1680" s="10"/>
      <c r="AK1680" s="10"/>
    </row>
    <row r="1681" spans="35:37">
      <c r="AI1681" s="10"/>
      <c r="AK1681" s="10"/>
    </row>
    <row r="1682" spans="35:37">
      <c r="AI1682" s="10"/>
      <c r="AK1682" s="10"/>
    </row>
    <row r="1683" spans="35:37">
      <c r="AI1683" s="10"/>
      <c r="AK1683" s="10"/>
    </row>
    <row r="1684" spans="35:37">
      <c r="AI1684" s="10"/>
      <c r="AK1684" s="10"/>
    </row>
    <row r="1685" spans="35:37">
      <c r="AI1685" s="10"/>
      <c r="AK1685" s="10"/>
    </row>
    <row r="1686" spans="35:37">
      <c r="AI1686" s="10"/>
      <c r="AK1686" s="10"/>
    </row>
    <row r="1687" spans="35:37">
      <c r="AI1687" s="10"/>
      <c r="AK1687" s="10"/>
    </row>
    <row r="1688" spans="35:37">
      <c r="AI1688" s="10"/>
      <c r="AK1688" s="10"/>
    </row>
    <row r="1689" spans="35:37">
      <c r="AI1689" s="10"/>
      <c r="AK1689" s="10"/>
    </row>
    <row r="1690" spans="35:37">
      <c r="AI1690" s="10"/>
      <c r="AK1690" s="10"/>
    </row>
    <row r="1691" spans="35:37">
      <c r="AI1691" s="10"/>
      <c r="AK1691" s="10"/>
    </row>
    <row r="1692" spans="35:37">
      <c r="AI1692" s="10"/>
      <c r="AK1692" s="10"/>
    </row>
    <row r="1693" spans="35:37">
      <c r="AI1693" s="10"/>
      <c r="AK1693" s="10"/>
    </row>
    <row r="1694" spans="35:37">
      <c r="AI1694" s="10"/>
      <c r="AK1694" s="10"/>
    </row>
    <row r="1695" spans="35:37">
      <c r="AI1695" s="10"/>
      <c r="AK1695" s="10"/>
    </row>
    <row r="1696" spans="35:37">
      <c r="AI1696" s="10"/>
      <c r="AK1696" s="10"/>
    </row>
    <row r="1697" spans="35:37">
      <c r="AI1697" s="10"/>
      <c r="AK1697" s="10"/>
    </row>
    <row r="1698" spans="35:37">
      <c r="AI1698" s="10"/>
      <c r="AK1698" s="10"/>
    </row>
    <row r="1699" spans="35:37">
      <c r="AI1699" s="10"/>
      <c r="AK1699" s="10"/>
    </row>
    <row r="1700" spans="35:37">
      <c r="AI1700" s="10"/>
      <c r="AK1700" s="10"/>
    </row>
    <row r="1701" spans="35:37">
      <c r="AI1701" s="10"/>
      <c r="AK1701" s="10"/>
    </row>
    <row r="1702" spans="35:37">
      <c r="AI1702" s="10"/>
      <c r="AK1702" s="10"/>
    </row>
    <row r="1703" spans="35:37">
      <c r="AI1703" s="10"/>
      <c r="AK1703" s="10"/>
    </row>
    <row r="1704" spans="35:37">
      <c r="AI1704" s="10"/>
      <c r="AK1704" s="10"/>
    </row>
    <row r="1705" spans="35:37">
      <c r="AI1705" s="10"/>
      <c r="AK1705" s="10"/>
    </row>
    <row r="1706" spans="35:37">
      <c r="AI1706" s="10"/>
      <c r="AK1706" s="10"/>
    </row>
    <row r="1707" spans="35:37">
      <c r="AI1707" s="10"/>
      <c r="AK1707" s="10"/>
    </row>
    <row r="1708" spans="35:37">
      <c r="AI1708" s="10"/>
      <c r="AK1708" s="10"/>
    </row>
    <row r="1709" spans="35:37">
      <c r="AI1709" s="10"/>
      <c r="AK1709" s="10"/>
    </row>
    <row r="1710" spans="35:37">
      <c r="AI1710" s="10"/>
      <c r="AK1710" s="10"/>
    </row>
    <row r="1711" spans="35:37">
      <c r="AI1711" s="10"/>
      <c r="AK1711" s="10"/>
    </row>
    <row r="1712" spans="35:37">
      <c r="AI1712" s="10"/>
      <c r="AK1712" s="10"/>
    </row>
    <row r="1713" spans="35:37">
      <c r="AI1713" s="10"/>
      <c r="AK1713" s="10"/>
    </row>
    <row r="1714" spans="35:37">
      <c r="AI1714" s="10"/>
      <c r="AK1714" s="10"/>
    </row>
    <row r="1715" spans="35:37">
      <c r="AI1715" s="10"/>
      <c r="AK1715" s="10"/>
    </row>
    <row r="1716" spans="35:37">
      <c r="AI1716" s="10"/>
      <c r="AK1716" s="10"/>
    </row>
    <row r="1717" spans="35:37">
      <c r="AI1717" s="10"/>
      <c r="AK1717" s="10"/>
    </row>
    <row r="1718" spans="35:37">
      <c r="AI1718" s="10"/>
      <c r="AK1718" s="10"/>
    </row>
    <row r="1719" spans="35:37">
      <c r="AI1719" s="10"/>
      <c r="AK1719" s="10"/>
    </row>
    <row r="1720" spans="35:37">
      <c r="AI1720" s="10"/>
      <c r="AK1720" s="10"/>
    </row>
    <row r="1721" spans="35:37">
      <c r="AI1721" s="10"/>
      <c r="AK1721" s="10"/>
    </row>
    <row r="1722" spans="35:37">
      <c r="AI1722" s="10"/>
      <c r="AK1722" s="10"/>
    </row>
    <row r="1723" spans="35:37">
      <c r="AI1723" s="10"/>
      <c r="AK1723" s="10"/>
    </row>
    <row r="1724" spans="35:37">
      <c r="AI1724" s="10"/>
      <c r="AK1724" s="10"/>
    </row>
    <row r="1725" spans="35:37">
      <c r="AI1725" s="10"/>
      <c r="AK1725" s="10"/>
    </row>
    <row r="1726" spans="35:37">
      <c r="AI1726" s="10"/>
      <c r="AK1726" s="10"/>
    </row>
    <row r="1727" spans="35:37">
      <c r="AI1727" s="10"/>
      <c r="AK1727" s="10"/>
    </row>
    <row r="1728" spans="35:37">
      <c r="AI1728" s="10"/>
      <c r="AK1728" s="10"/>
    </row>
    <row r="1729" spans="35:37">
      <c r="AI1729" s="10"/>
      <c r="AK1729" s="10"/>
    </row>
    <row r="1730" spans="35:37">
      <c r="AI1730" s="10"/>
      <c r="AK1730" s="10"/>
    </row>
    <row r="1731" spans="35:37">
      <c r="AI1731" s="10"/>
      <c r="AK1731" s="10"/>
    </row>
    <row r="1732" spans="35:37">
      <c r="AI1732" s="10"/>
      <c r="AK1732" s="10"/>
    </row>
    <row r="1733" spans="35:37">
      <c r="AI1733" s="10"/>
      <c r="AK1733" s="10"/>
    </row>
    <row r="1734" spans="35:37">
      <c r="AI1734" s="10"/>
      <c r="AK1734" s="10"/>
    </row>
    <row r="1735" spans="35:37">
      <c r="AI1735" s="10"/>
      <c r="AK1735" s="10"/>
    </row>
    <row r="1736" spans="35:37">
      <c r="AI1736" s="10"/>
      <c r="AK1736" s="10"/>
    </row>
    <row r="1737" spans="35:37">
      <c r="AI1737" s="10"/>
      <c r="AK1737" s="10"/>
    </row>
    <row r="1738" spans="35:37">
      <c r="AI1738" s="10"/>
      <c r="AK1738" s="10"/>
    </row>
    <row r="1739" spans="35:37">
      <c r="AI1739" s="10"/>
      <c r="AK1739" s="10"/>
    </row>
    <row r="1740" spans="35:37">
      <c r="AI1740" s="10"/>
      <c r="AK1740" s="10"/>
    </row>
    <row r="1741" spans="35:37">
      <c r="AI1741" s="10"/>
      <c r="AK1741" s="10"/>
    </row>
    <row r="1742" spans="35:37">
      <c r="AI1742" s="10"/>
      <c r="AK1742" s="10"/>
    </row>
    <row r="1743" spans="35:37">
      <c r="AI1743" s="10"/>
      <c r="AK1743" s="10"/>
    </row>
    <row r="1744" spans="35:37">
      <c r="AI1744" s="10"/>
      <c r="AK1744" s="10"/>
    </row>
    <row r="1745" spans="35:37">
      <c r="AI1745" s="10"/>
      <c r="AK1745" s="10"/>
    </row>
    <row r="1746" spans="35:37">
      <c r="AI1746" s="10"/>
      <c r="AK1746" s="10"/>
    </row>
    <row r="1747" spans="35:37">
      <c r="AI1747" s="10"/>
      <c r="AK1747" s="10"/>
    </row>
    <row r="1748" spans="35:37">
      <c r="AI1748" s="10"/>
      <c r="AK1748" s="10"/>
    </row>
    <row r="1749" spans="35:37">
      <c r="AI1749" s="10"/>
      <c r="AK1749" s="10"/>
    </row>
    <row r="1750" spans="35:37">
      <c r="AI1750" s="10"/>
      <c r="AK1750" s="10"/>
    </row>
    <row r="1751" spans="35:37">
      <c r="AI1751" s="10"/>
      <c r="AK1751" s="10"/>
    </row>
    <row r="1752" spans="35:37">
      <c r="AI1752" s="10"/>
      <c r="AK1752" s="10"/>
    </row>
    <row r="1753" spans="35:37">
      <c r="AI1753" s="10"/>
      <c r="AK1753" s="10"/>
    </row>
    <row r="1754" spans="35:37">
      <c r="AI1754" s="10"/>
      <c r="AK1754" s="10"/>
    </row>
    <row r="1755" spans="35:37">
      <c r="AI1755" s="10"/>
      <c r="AK1755" s="10"/>
    </row>
    <row r="1756" spans="35:37">
      <c r="AI1756" s="10"/>
      <c r="AK1756" s="10"/>
    </row>
    <row r="1757" spans="35:37">
      <c r="AI1757" s="10"/>
      <c r="AK1757" s="10"/>
    </row>
    <row r="1758" spans="35:37">
      <c r="AI1758" s="10"/>
      <c r="AK1758" s="10"/>
    </row>
    <row r="1759" spans="35:37">
      <c r="AI1759" s="10"/>
      <c r="AK1759" s="10"/>
    </row>
    <row r="1760" spans="35:37">
      <c r="AI1760" s="10"/>
      <c r="AK1760" s="10"/>
    </row>
    <row r="1761" spans="35:37">
      <c r="AI1761" s="10"/>
      <c r="AK1761" s="10"/>
    </row>
    <row r="1762" spans="35:37">
      <c r="AI1762" s="10"/>
      <c r="AK1762" s="10"/>
    </row>
    <row r="1763" spans="35:37">
      <c r="AI1763" s="10"/>
      <c r="AK1763" s="10"/>
    </row>
    <row r="1764" spans="35:37">
      <c r="AI1764" s="10"/>
      <c r="AK1764" s="10"/>
    </row>
    <row r="1765" spans="35:37">
      <c r="AI1765" s="10"/>
      <c r="AK1765" s="10"/>
    </row>
    <row r="1766" spans="35:37">
      <c r="AI1766" s="10"/>
      <c r="AK1766" s="10"/>
    </row>
    <row r="1767" spans="35:37">
      <c r="AI1767" s="10"/>
      <c r="AK1767" s="10"/>
    </row>
    <row r="1768" spans="35:37">
      <c r="AI1768" s="10"/>
      <c r="AK1768" s="10"/>
    </row>
    <row r="1769" spans="35:37">
      <c r="AI1769" s="10"/>
      <c r="AK1769" s="10"/>
    </row>
    <row r="1770" spans="35:37">
      <c r="AI1770" s="10"/>
      <c r="AK1770" s="10"/>
    </row>
    <row r="1771" spans="35:37">
      <c r="AI1771" s="10"/>
      <c r="AK1771" s="10"/>
    </row>
    <row r="1772" spans="35:37">
      <c r="AI1772" s="10"/>
      <c r="AK1772" s="10"/>
    </row>
    <row r="1773" spans="35:37">
      <c r="AI1773" s="10"/>
      <c r="AK1773" s="10"/>
    </row>
    <row r="1774" spans="35:37">
      <c r="AI1774" s="10"/>
      <c r="AK1774" s="10"/>
    </row>
    <row r="1775" spans="35:37">
      <c r="AI1775" s="10"/>
      <c r="AK1775" s="10"/>
    </row>
    <row r="1776" spans="35:37">
      <c r="AI1776" s="10"/>
      <c r="AK1776" s="10"/>
    </row>
    <row r="1777" spans="35:37">
      <c r="AI1777" s="10"/>
      <c r="AK1777" s="10"/>
    </row>
    <row r="1778" spans="35:37">
      <c r="AI1778" s="10"/>
      <c r="AK1778" s="10"/>
    </row>
    <row r="1779" spans="35:37">
      <c r="AI1779" s="10"/>
      <c r="AK1779" s="10"/>
    </row>
    <row r="1780" spans="35:37">
      <c r="AI1780" s="10"/>
      <c r="AK1780" s="10"/>
    </row>
    <row r="1781" spans="35:37">
      <c r="AI1781" s="10"/>
      <c r="AK1781" s="10"/>
    </row>
    <row r="1782" spans="35:37">
      <c r="AI1782" s="10"/>
      <c r="AK1782" s="10"/>
    </row>
    <row r="1783" spans="35:37">
      <c r="AI1783" s="10"/>
      <c r="AK1783" s="10"/>
    </row>
    <row r="1784" spans="35:37">
      <c r="AI1784" s="10"/>
      <c r="AK1784" s="10"/>
    </row>
    <row r="1785" spans="35:37">
      <c r="AI1785" s="10"/>
      <c r="AK1785" s="10"/>
    </row>
    <row r="1786" spans="35:37">
      <c r="AI1786" s="10"/>
      <c r="AK1786" s="10"/>
    </row>
    <row r="1787" spans="35:37">
      <c r="AI1787" s="10"/>
      <c r="AK1787" s="10"/>
    </row>
    <row r="1788" spans="35:37">
      <c r="AI1788" s="10"/>
      <c r="AK1788" s="10"/>
    </row>
    <row r="1789" spans="35:37">
      <c r="AI1789" s="10"/>
      <c r="AK1789" s="10"/>
    </row>
    <row r="1790" spans="35:37">
      <c r="AI1790" s="10"/>
      <c r="AK1790" s="10"/>
    </row>
    <row r="1791" spans="35:37">
      <c r="AI1791" s="10"/>
      <c r="AK1791" s="10"/>
    </row>
    <row r="1792" spans="35:37">
      <c r="AI1792" s="10"/>
      <c r="AK1792" s="10"/>
    </row>
    <row r="1793" spans="35:37">
      <c r="AI1793" s="10"/>
      <c r="AK1793" s="10"/>
    </row>
    <row r="1794" spans="35:37">
      <c r="AI1794" s="10"/>
      <c r="AK1794" s="10"/>
    </row>
    <row r="1795" spans="35:37">
      <c r="AI1795" s="10"/>
      <c r="AK1795" s="10"/>
    </row>
    <row r="1796" spans="35:37">
      <c r="AI1796" s="10"/>
      <c r="AK1796" s="10"/>
    </row>
    <row r="1797" spans="35:37">
      <c r="AI1797" s="10"/>
      <c r="AK1797" s="10"/>
    </row>
    <row r="1798" spans="35:37">
      <c r="AI1798" s="10"/>
      <c r="AK1798" s="10"/>
    </row>
    <row r="1799" spans="35:37">
      <c r="AI1799" s="10"/>
      <c r="AK1799" s="10"/>
    </row>
    <row r="1800" spans="35:37">
      <c r="AI1800" s="10"/>
      <c r="AK1800" s="10"/>
    </row>
    <row r="1801" spans="35:37">
      <c r="AI1801" s="10"/>
      <c r="AK1801" s="10"/>
    </row>
    <row r="1802" spans="35:37">
      <c r="AI1802" s="10"/>
      <c r="AK1802" s="10"/>
    </row>
    <row r="1803" spans="35:37">
      <c r="AI1803" s="10"/>
      <c r="AK1803" s="10"/>
    </row>
    <row r="1804" spans="35:37">
      <c r="AI1804" s="10"/>
      <c r="AK1804" s="10"/>
    </row>
    <row r="1805" spans="35:37">
      <c r="AI1805" s="10"/>
      <c r="AK1805" s="10"/>
    </row>
    <row r="1806" spans="35:37">
      <c r="AI1806" s="10"/>
      <c r="AK1806" s="10"/>
    </row>
    <row r="1807" spans="35:37">
      <c r="AI1807" s="10"/>
      <c r="AK1807" s="10"/>
    </row>
    <row r="1808" spans="35:37">
      <c r="AI1808" s="10"/>
      <c r="AK1808" s="10"/>
    </row>
    <row r="1809" spans="35:37">
      <c r="AI1809" s="10"/>
      <c r="AK1809" s="10"/>
    </row>
    <row r="1810" spans="35:37">
      <c r="AI1810" s="10"/>
      <c r="AK1810" s="10"/>
    </row>
    <row r="1811" spans="35:37">
      <c r="AI1811" s="10"/>
      <c r="AK1811" s="10"/>
    </row>
    <row r="1812" spans="35:37">
      <c r="AI1812" s="10"/>
      <c r="AK1812" s="10"/>
    </row>
    <row r="1813" spans="35:37">
      <c r="AI1813" s="10"/>
      <c r="AK1813" s="10"/>
    </row>
    <row r="1814" spans="35:37">
      <c r="AI1814" s="10"/>
      <c r="AK1814" s="10"/>
    </row>
    <row r="1815" spans="35:37">
      <c r="AI1815" s="10"/>
      <c r="AK1815" s="10"/>
    </row>
    <row r="1816" spans="35:37">
      <c r="AI1816" s="10"/>
      <c r="AK1816" s="10"/>
    </row>
    <row r="1817" spans="35:37">
      <c r="AI1817" s="10"/>
      <c r="AK1817" s="10"/>
    </row>
    <row r="1818" spans="35:37">
      <c r="AI1818" s="10"/>
      <c r="AK1818" s="10"/>
    </row>
    <row r="1819" spans="35:37">
      <c r="AI1819" s="10"/>
      <c r="AK1819" s="10"/>
    </row>
    <row r="1820" spans="35:37">
      <c r="AI1820" s="10"/>
      <c r="AK1820" s="10"/>
    </row>
    <row r="1821" spans="35:37">
      <c r="AI1821" s="10"/>
      <c r="AK1821" s="10"/>
    </row>
    <row r="1822" spans="35:37">
      <c r="AI1822" s="10"/>
      <c r="AK1822" s="10"/>
    </row>
    <row r="1823" spans="35:37">
      <c r="AI1823" s="10"/>
      <c r="AK1823" s="10"/>
    </row>
    <row r="1824" spans="35:37">
      <c r="AI1824" s="10"/>
      <c r="AK1824" s="10"/>
    </row>
    <row r="1825" spans="35:37">
      <c r="AI1825" s="10"/>
      <c r="AK1825" s="10"/>
    </row>
    <row r="1826" spans="35:37">
      <c r="AI1826" s="10"/>
      <c r="AK1826" s="10"/>
    </row>
    <row r="1827" spans="35:37">
      <c r="AI1827" s="10"/>
      <c r="AK1827" s="10"/>
    </row>
    <row r="1828" spans="35:37">
      <c r="AI1828" s="10"/>
      <c r="AK1828" s="10"/>
    </row>
    <row r="1829" spans="35:37">
      <c r="AI1829" s="10"/>
      <c r="AK1829" s="10"/>
    </row>
    <row r="1830" spans="35:37">
      <c r="AI1830" s="10"/>
      <c r="AK1830" s="10"/>
    </row>
    <row r="1831" spans="35:37">
      <c r="AI1831" s="10"/>
      <c r="AK1831" s="10"/>
    </row>
    <row r="1832" spans="35:37">
      <c r="AI1832" s="10"/>
      <c r="AK1832" s="10"/>
    </row>
    <row r="1833" spans="35:37">
      <c r="AI1833" s="10"/>
      <c r="AK1833" s="10"/>
    </row>
    <row r="1834" spans="35:37">
      <c r="AI1834" s="10"/>
      <c r="AK1834" s="10"/>
    </row>
    <row r="1835" spans="35:37">
      <c r="AI1835" s="10"/>
      <c r="AK1835" s="10"/>
    </row>
    <row r="1836" spans="35:37">
      <c r="AI1836" s="10"/>
      <c r="AK1836" s="10"/>
    </row>
    <row r="1837" spans="35:37">
      <c r="AI1837" s="10"/>
      <c r="AK1837" s="10"/>
    </row>
    <row r="1838" spans="35:37">
      <c r="AI1838" s="10"/>
      <c r="AK1838" s="10"/>
    </row>
    <row r="1839" spans="35:37">
      <c r="AI1839" s="10"/>
      <c r="AK1839" s="10"/>
    </row>
    <row r="1840" spans="35:37">
      <c r="AI1840" s="10"/>
      <c r="AK1840" s="10"/>
    </row>
    <row r="1841" spans="35:37">
      <c r="AI1841" s="10"/>
      <c r="AK1841" s="10"/>
    </row>
    <row r="1842" spans="35:37">
      <c r="AI1842" s="10"/>
      <c r="AK1842" s="10"/>
    </row>
    <row r="1843" spans="35:37">
      <c r="AI1843" s="10"/>
      <c r="AK1843" s="10"/>
    </row>
    <row r="1844" spans="35:37">
      <c r="AI1844" s="10"/>
      <c r="AK1844" s="10"/>
    </row>
    <row r="1845" spans="35:37">
      <c r="AI1845" s="10"/>
      <c r="AK1845" s="10"/>
    </row>
    <row r="1846" spans="35:37">
      <c r="AI1846" s="10"/>
      <c r="AK1846" s="10"/>
    </row>
    <row r="1847" spans="35:37">
      <c r="AI1847" s="10"/>
      <c r="AK1847" s="10"/>
    </row>
    <row r="1848" spans="35:37">
      <c r="AI1848" s="10"/>
      <c r="AK1848" s="10"/>
    </row>
    <row r="1849" spans="35:37">
      <c r="AI1849" s="10"/>
      <c r="AK1849" s="10"/>
    </row>
    <row r="1850" spans="35:37">
      <c r="AI1850" s="10"/>
      <c r="AK1850" s="10"/>
    </row>
    <row r="1851" spans="35:37">
      <c r="AI1851" s="10"/>
      <c r="AK1851" s="10"/>
    </row>
    <row r="1852" spans="35:37">
      <c r="AI1852" s="10"/>
      <c r="AK1852" s="10"/>
    </row>
    <row r="1853" spans="35:37">
      <c r="AI1853" s="10"/>
      <c r="AK1853" s="10"/>
    </row>
    <row r="1854" spans="35:37">
      <c r="AI1854" s="10"/>
      <c r="AK1854" s="10"/>
    </row>
    <row r="1855" spans="35:37">
      <c r="AI1855" s="10"/>
      <c r="AK1855" s="10"/>
    </row>
    <row r="1856" spans="35:37">
      <c r="AI1856" s="10"/>
      <c r="AK1856" s="10"/>
    </row>
    <row r="1857" spans="35:37">
      <c r="AI1857" s="10"/>
      <c r="AK1857" s="10"/>
    </row>
    <row r="1858" spans="35:37">
      <c r="AI1858" s="10"/>
      <c r="AK1858" s="10"/>
    </row>
    <row r="1859" spans="35:37">
      <c r="AI1859" s="10"/>
      <c r="AK1859" s="10"/>
    </row>
    <row r="1860" spans="35:37">
      <c r="AI1860" s="10"/>
      <c r="AK1860" s="10"/>
    </row>
    <row r="1861" spans="35:37">
      <c r="AI1861" s="10"/>
      <c r="AK1861" s="10"/>
    </row>
    <row r="1862" spans="35:37">
      <c r="AI1862" s="10"/>
      <c r="AK1862" s="10"/>
    </row>
    <row r="1863" spans="35:37">
      <c r="AI1863" s="10"/>
      <c r="AK1863" s="10"/>
    </row>
    <row r="1864" spans="35:37">
      <c r="AI1864" s="10"/>
      <c r="AK1864" s="10"/>
    </row>
    <row r="1865" spans="35:37">
      <c r="AI1865" s="10"/>
      <c r="AK1865" s="10"/>
    </row>
    <row r="1866" spans="35:37">
      <c r="AI1866" s="10"/>
      <c r="AK1866" s="10"/>
    </row>
    <row r="1867" spans="35:37">
      <c r="AI1867" s="10"/>
      <c r="AK1867" s="10"/>
    </row>
    <row r="1868" spans="35:37">
      <c r="AI1868" s="10"/>
      <c r="AK1868" s="10"/>
    </row>
    <row r="1869" spans="35:37">
      <c r="AI1869" s="10"/>
      <c r="AK1869" s="10"/>
    </row>
    <row r="1870" spans="35:37">
      <c r="AI1870" s="10"/>
      <c r="AK1870" s="10"/>
    </row>
    <row r="1871" spans="35:37">
      <c r="AI1871" s="10"/>
      <c r="AK1871" s="10"/>
    </row>
    <row r="1872" spans="35:37">
      <c r="AI1872" s="10"/>
      <c r="AK1872" s="10"/>
    </row>
    <row r="1873" spans="35:37">
      <c r="AI1873" s="10"/>
      <c r="AK1873" s="10"/>
    </row>
    <row r="1874" spans="35:37">
      <c r="AI1874" s="10"/>
      <c r="AK1874" s="10"/>
    </row>
    <row r="1875" spans="35:37">
      <c r="AI1875" s="10"/>
      <c r="AK1875" s="10"/>
    </row>
    <row r="1876" spans="35:37">
      <c r="AI1876" s="10"/>
      <c r="AK1876" s="10"/>
    </row>
    <row r="1877" spans="35:37">
      <c r="AI1877" s="10"/>
      <c r="AK1877" s="10"/>
    </row>
    <row r="1878" spans="35:37">
      <c r="AI1878" s="10"/>
      <c r="AK1878" s="10"/>
    </row>
    <row r="1879" spans="35:37">
      <c r="AI1879" s="10"/>
      <c r="AK1879" s="10"/>
    </row>
    <row r="1880" spans="35:37">
      <c r="AI1880" s="10"/>
      <c r="AK1880" s="10"/>
    </row>
    <row r="1881" spans="35:37">
      <c r="AI1881" s="10"/>
      <c r="AK1881" s="10"/>
    </row>
    <row r="1882" spans="35:37">
      <c r="AI1882" s="10"/>
      <c r="AK1882" s="10"/>
    </row>
    <row r="1883" spans="35:37">
      <c r="AI1883" s="10"/>
      <c r="AK1883" s="10"/>
    </row>
    <row r="1884" spans="35:37">
      <c r="AI1884" s="10"/>
      <c r="AK1884" s="10"/>
    </row>
    <row r="1885" spans="35:37">
      <c r="AI1885" s="10"/>
      <c r="AK1885" s="10"/>
    </row>
    <row r="1886" spans="35:37">
      <c r="AI1886" s="10"/>
      <c r="AK1886" s="10"/>
    </row>
    <row r="1887" spans="35:37">
      <c r="AI1887" s="10"/>
      <c r="AK1887" s="10"/>
    </row>
    <row r="1888" spans="35:37">
      <c r="AI1888" s="10"/>
      <c r="AK1888" s="10"/>
    </row>
    <row r="1889" spans="35:37">
      <c r="AI1889" s="10"/>
      <c r="AK1889" s="10"/>
    </row>
    <row r="1890" spans="35:37">
      <c r="AI1890" s="10"/>
      <c r="AK1890" s="10"/>
    </row>
    <row r="1891" spans="35:37">
      <c r="AI1891" s="10"/>
      <c r="AK1891" s="10"/>
    </row>
    <row r="1892" spans="35:37">
      <c r="AI1892" s="10"/>
      <c r="AK1892" s="10"/>
    </row>
    <row r="1893" spans="35:37">
      <c r="AI1893" s="10"/>
      <c r="AK1893" s="10"/>
    </row>
    <row r="1894" spans="35:37">
      <c r="AI1894" s="10"/>
      <c r="AK1894" s="10"/>
    </row>
    <row r="1895" spans="35:37">
      <c r="AI1895" s="10"/>
      <c r="AK1895" s="10"/>
    </row>
    <row r="1896" spans="35:37">
      <c r="AI1896" s="10"/>
      <c r="AK1896" s="10"/>
    </row>
    <row r="1897" spans="35:37">
      <c r="AI1897" s="10"/>
      <c r="AK1897" s="10"/>
    </row>
    <row r="1898" spans="35:37">
      <c r="AI1898" s="10"/>
      <c r="AK1898" s="10"/>
    </row>
    <row r="1899" spans="35:37">
      <c r="AI1899" s="10"/>
      <c r="AK1899" s="10"/>
    </row>
    <row r="1900" spans="35:37">
      <c r="AI1900" s="10"/>
      <c r="AK1900" s="10"/>
    </row>
    <row r="1901" spans="35:37">
      <c r="AI1901" s="10"/>
      <c r="AK1901" s="10"/>
    </row>
    <row r="1902" spans="35:37">
      <c r="AI1902" s="10"/>
      <c r="AK1902" s="10"/>
    </row>
    <row r="1903" spans="35:37">
      <c r="AI1903" s="10"/>
      <c r="AK1903" s="10"/>
    </row>
    <row r="1904" spans="35:37">
      <c r="AI1904" s="10"/>
      <c r="AK1904" s="10"/>
    </row>
    <row r="1905" spans="35:37">
      <c r="AI1905" s="10"/>
      <c r="AK1905" s="10"/>
    </row>
    <row r="1906" spans="35:37">
      <c r="AI1906" s="10"/>
      <c r="AK1906" s="10"/>
    </row>
    <row r="1907" spans="35:37">
      <c r="AI1907" s="10"/>
      <c r="AK1907" s="10"/>
    </row>
    <row r="1908" spans="35:37">
      <c r="AI1908" s="10"/>
      <c r="AK1908" s="10"/>
    </row>
    <row r="1909" spans="35:37">
      <c r="AI1909" s="10"/>
      <c r="AK1909" s="10"/>
    </row>
    <row r="1910" spans="35:37">
      <c r="AI1910" s="10"/>
      <c r="AK1910" s="10"/>
    </row>
    <row r="1911" spans="35:37">
      <c r="AI1911" s="10"/>
      <c r="AK1911" s="10"/>
    </row>
    <row r="1912" spans="35:37">
      <c r="AI1912" s="10"/>
      <c r="AK1912" s="10"/>
    </row>
    <row r="1913" spans="35:37">
      <c r="AI1913" s="10"/>
      <c r="AK1913" s="10"/>
    </row>
    <row r="1914" spans="35:37">
      <c r="AI1914" s="10"/>
      <c r="AK1914" s="10"/>
    </row>
    <row r="1915" spans="35:37">
      <c r="AI1915" s="10"/>
      <c r="AK1915" s="10"/>
    </row>
    <row r="1916" spans="35:37">
      <c r="AI1916" s="10"/>
      <c r="AK1916" s="10"/>
    </row>
    <row r="1917" spans="35:37">
      <c r="AI1917" s="10"/>
      <c r="AK1917" s="10"/>
    </row>
    <row r="1918" spans="35:37">
      <c r="AI1918" s="10"/>
      <c r="AK1918" s="10"/>
    </row>
    <row r="1919" spans="35:37">
      <c r="AI1919" s="10"/>
      <c r="AK1919" s="10"/>
    </row>
    <row r="1920" spans="35:37">
      <c r="AI1920" s="10"/>
      <c r="AK1920" s="10"/>
    </row>
    <row r="1921" spans="35:37">
      <c r="AI1921" s="10"/>
      <c r="AK1921" s="10"/>
    </row>
    <row r="1922" spans="35:37">
      <c r="AI1922" s="10"/>
      <c r="AK1922" s="10"/>
    </row>
    <row r="1923" spans="35:37">
      <c r="AI1923" s="10"/>
      <c r="AK1923" s="10"/>
    </row>
    <row r="1924" spans="35:37">
      <c r="AI1924" s="10"/>
      <c r="AK1924" s="10"/>
    </row>
    <row r="1925" spans="35:37">
      <c r="AI1925" s="10"/>
      <c r="AK1925" s="10"/>
    </row>
    <row r="1926" spans="35:37">
      <c r="AI1926" s="10"/>
      <c r="AK1926" s="10"/>
    </row>
    <row r="1927" spans="35:37">
      <c r="AI1927" s="10"/>
      <c r="AK1927" s="10"/>
    </row>
    <row r="1928" spans="35:37">
      <c r="AI1928" s="10"/>
      <c r="AK1928" s="10"/>
    </row>
    <row r="1929" spans="35:37">
      <c r="AI1929" s="10"/>
      <c r="AK1929" s="10"/>
    </row>
    <row r="1930" spans="35:37">
      <c r="AI1930" s="10"/>
      <c r="AK1930" s="10"/>
    </row>
    <row r="1931" spans="35:37">
      <c r="AI1931" s="10"/>
      <c r="AK1931" s="10"/>
    </row>
    <row r="1932" spans="35:37">
      <c r="AI1932" s="10"/>
      <c r="AK1932" s="10"/>
    </row>
    <row r="1933" spans="35:37">
      <c r="AI1933" s="10"/>
      <c r="AK1933" s="10"/>
    </row>
    <row r="1934" spans="35:37">
      <c r="AI1934" s="10"/>
      <c r="AK1934" s="10"/>
    </row>
    <row r="1935" spans="35:37">
      <c r="AI1935" s="10"/>
      <c r="AK1935" s="10"/>
    </row>
    <row r="1936" spans="35:37">
      <c r="AI1936" s="10"/>
      <c r="AK1936" s="10"/>
    </row>
    <row r="1937" spans="35:37">
      <c r="AI1937" s="10"/>
      <c r="AK1937" s="10"/>
    </row>
    <row r="1938" spans="35:37">
      <c r="AI1938" s="10"/>
      <c r="AK1938" s="10"/>
    </row>
    <row r="1939" spans="35:37">
      <c r="AI1939" s="10"/>
      <c r="AK1939" s="10"/>
    </row>
    <row r="1940" spans="35:37">
      <c r="AI1940" s="10"/>
      <c r="AK1940" s="10"/>
    </row>
    <row r="1941" spans="35:37">
      <c r="AI1941" s="10"/>
      <c r="AK1941" s="10"/>
    </row>
    <row r="1942" spans="35:37">
      <c r="AI1942" s="10"/>
      <c r="AK1942" s="10"/>
    </row>
    <row r="1943" spans="35:37">
      <c r="AI1943" s="10"/>
      <c r="AK1943" s="10"/>
    </row>
    <row r="1944" spans="35:37">
      <c r="AI1944" s="10"/>
      <c r="AK1944" s="10"/>
    </row>
    <row r="1945" spans="35:37">
      <c r="AI1945" s="10"/>
      <c r="AK1945" s="10"/>
    </row>
    <row r="1946" spans="35:37">
      <c r="AI1946" s="10"/>
      <c r="AK1946" s="10"/>
    </row>
    <row r="1947" spans="35:37">
      <c r="AI1947" s="10"/>
      <c r="AK1947" s="10"/>
    </row>
    <row r="1948" spans="35:37">
      <c r="AI1948" s="10"/>
      <c r="AK1948" s="10"/>
    </row>
    <row r="1949" spans="35:37">
      <c r="AI1949" s="10"/>
      <c r="AK1949" s="10"/>
    </row>
    <row r="1950" spans="35:37">
      <c r="AI1950" s="10"/>
      <c r="AK1950" s="10"/>
    </row>
    <row r="1951" spans="35:37">
      <c r="AI1951" s="10"/>
      <c r="AK1951" s="10"/>
    </row>
    <row r="1952" spans="35:37">
      <c r="AI1952" s="10"/>
      <c r="AK1952" s="10"/>
    </row>
    <row r="1953" spans="35:37">
      <c r="AI1953" s="10"/>
      <c r="AK1953" s="10"/>
    </row>
    <row r="1954" spans="35:37">
      <c r="AI1954" s="10"/>
      <c r="AK1954" s="10"/>
    </row>
    <row r="1955" spans="35:37">
      <c r="AI1955" s="10"/>
      <c r="AK1955" s="10"/>
    </row>
    <row r="1956" spans="35:37">
      <c r="AI1956" s="10"/>
      <c r="AK1956" s="10"/>
    </row>
    <row r="1957" spans="35:37">
      <c r="AI1957" s="10"/>
      <c r="AK1957" s="10"/>
    </row>
    <row r="1958" spans="35:37">
      <c r="AI1958" s="10"/>
      <c r="AK1958" s="10"/>
    </row>
    <row r="1959" spans="35:37">
      <c r="AI1959" s="10"/>
      <c r="AK1959" s="10"/>
    </row>
    <row r="1960" spans="35:37">
      <c r="AI1960" s="10"/>
      <c r="AK1960" s="10"/>
    </row>
    <row r="1961" spans="35:37">
      <c r="AI1961" s="10"/>
      <c r="AK1961" s="10"/>
    </row>
    <row r="1962" spans="35:37">
      <c r="AI1962" s="10"/>
      <c r="AK1962" s="10"/>
    </row>
    <row r="1963" spans="35:37">
      <c r="AI1963" s="10"/>
      <c r="AK1963" s="10"/>
    </row>
    <row r="1964" spans="35:37">
      <c r="AI1964" s="10"/>
      <c r="AK1964" s="10"/>
    </row>
    <row r="1965" spans="35:37">
      <c r="AI1965" s="10"/>
      <c r="AK1965" s="10"/>
    </row>
    <row r="1966" spans="35:37">
      <c r="AI1966" s="10"/>
      <c r="AK1966" s="10"/>
    </row>
    <row r="1967" spans="35:37">
      <c r="AI1967" s="10"/>
      <c r="AK1967" s="10"/>
    </row>
    <row r="1968" spans="35:37">
      <c r="AI1968" s="10"/>
      <c r="AK1968" s="10"/>
    </row>
    <row r="1969" spans="35:37">
      <c r="AI1969" s="10"/>
      <c r="AK1969" s="10"/>
    </row>
    <row r="1970" spans="35:37">
      <c r="AI1970" s="10"/>
      <c r="AK1970" s="10"/>
    </row>
    <row r="1971" spans="35:37">
      <c r="AI1971" s="10"/>
      <c r="AK1971" s="10"/>
    </row>
    <row r="1972" spans="35:37">
      <c r="AI1972" s="10"/>
      <c r="AK1972" s="10"/>
    </row>
    <row r="1973" spans="35:37">
      <c r="AI1973" s="10"/>
      <c r="AK1973" s="10"/>
    </row>
    <row r="1974" spans="35:37">
      <c r="AI1974" s="10"/>
      <c r="AK1974" s="10"/>
    </row>
    <row r="1975" spans="35:37">
      <c r="AI1975" s="10"/>
      <c r="AK1975" s="10"/>
    </row>
    <row r="1976" spans="35:37">
      <c r="AI1976" s="10"/>
      <c r="AK1976" s="10"/>
    </row>
    <row r="1977" spans="35:37">
      <c r="AI1977" s="10"/>
      <c r="AK1977" s="10"/>
    </row>
    <row r="1978" spans="35:37">
      <c r="AI1978" s="10"/>
      <c r="AK1978" s="10"/>
    </row>
    <row r="1979" spans="35:37">
      <c r="AI1979" s="10"/>
      <c r="AK1979" s="10"/>
    </row>
    <row r="1980" spans="35:37">
      <c r="AI1980" s="10"/>
      <c r="AK1980" s="10"/>
    </row>
    <row r="1981" spans="35:37">
      <c r="AI1981" s="10"/>
      <c r="AK1981" s="10"/>
    </row>
    <row r="1982" spans="35:37">
      <c r="AI1982" s="10"/>
      <c r="AK1982" s="10"/>
    </row>
    <row r="1983" spans="35:37">
      <c r="AI1983" s="10"/>
      <c r="AK1983" s="10"/>
    </row>
    <row r="1984" spans="35:37">
      <c r="AI1984" s="10"/>
      <c r="AK1984" s="10"/>
    </row>
    <row r="1985" spans="35:37">
      <c r="AI1985" s="10"/>
      <c r="AK1985" s="10"/>
    </row>
    <row r="1986" spans="35:37">
      <c r="AI1986" s="10"/>
      <c r="AK1986" s="10"/>
    </row>
    <row r="1987" spans="35:37">
      <c r="AI1987" s="10"/>
      <c r="AK1987" s="10"/>
    </row>
    <row r="1988" spans="35:37">
      <c r="AI1988" s="10"/>
      <c r="AK1988" s="10"/>
    </row>
    <row r="1989" spans="35:37">
      <c r="AI1989" s="10"/>
      <c r="AK1989" s="10"/>
    </row>
    <row r="1990" spans="35:37">
      <c r="AI1990" s="10"/>
      <c r="AK1990" s="10"/>
    </row>
    <row r="1991" spans="35:37">
      <c r="AI1991" s="10"/>
      <c r="AK1991" s="10"/>
    </row>
    <row r="1992" spans="35:37">
      <c r="AI1992" s="10"/>
      <c r="AK1992" s="10"/>
    </row>
    <row r="1993" spans="35:37">
      <c r="AI1993" s="10"/>
      <c r="AK1993" s="10"/>
    </row>
    <row r="1994" spans="35:37">
      <c r="AI1994" s="10"/>
      <c r="AK1994" s="10"/>
    </row>
    <row r="1995" spans="35:37">
      <c r="AI1995" s="10"/>
      <c r="AK1995" s="10"/>
    </row>
    <row r="1996" spans="35:37">
      <c r="AI1996" s="10"/>
      <c r="AK1996" s="10"/>
    </row>
    <row r="1997" spans="35:37">
      <c r="AI1997" s="10"/>
      <c r="AK1997" s="10"/>
    </row>
    <row r="1998" spans="35:37">
      <c r="AI1998" s="10"/>
      <c r="AK1998" s="10"/>
    </row>
    <row r="1999" spans="35:37">
      <c r="AI1999" s="10"/>
      <c r="AK1999" s="10"/>
    </row>
    <row r="2000" spans="35:37">
      <c r="AI2000" s="10"/>
      <c r="AK2000" s="10"/>
    </row>
    <row r="2001" spans="35:37">
      <c r="AI2001" s="10"/>
      <c r="AK2001" s="10"/>
    </row>
    <row r="2002" spans="35:37">
      <c r="AI2002" s="10"/>
      <c r="AK2002" s="10"/>
    </row>
    <row r="2003" spans="35:37">
      <c r="AI2003" s="10"/>
      <c r="AK2003" s="10"/>
    </row>
    <row r="2004" spans="35:37">
      <c r="AI2004" s="10"/>
      <c r="AK2004" s="10"/>
    </row>
    <row r="2005" spans="35:37">
      <c r="AI2005" s="10"/>
      <c r="AK2005" s="10"/>
    </row>
    <row r="2006" spans="35:37">
      <c r="AI2006" s="10"/>
      <c r="AK2006" s="10"/>
    </row>
    <row r="2007" spans="35:37">
      <c r="AI2007" s="10"/>
      <c r="AK2007" s="10"/>
    </row>
    <row r="2008" spans="35:37">
      <c r="AI2008" s="10"/>
      <c r="AK2008" s="10"/>
    </row>
    <row r="2009" spans="35:37">
      <c r="AI2009" s="10"/>
      <c r="AK2009" s="10"/>
    </row>
    <row r="2010" spans="35:37">
      <c r="AI2010" s="10"/>
      <c r="AK2010" s="10"/>
    </row>
    <row r="2011" spans="35:37">
      <c r="AI2011" s="10"/>
      <c r="AK2011" s="10"/>
    </row>
    <row r="2012" spans="35:37">
      <c r="AI2012" s="10"/>
      <c r="AK2012" s="10"/>
    </row>
    <row r="2013" spans="35:37">
      <c r="AI2013" s="10"/>
      <c r="AK2013" s="10"/>
    </row>
    <row r="2014" spans="35:37">
      <c r="AI2014" s="10"/>
      <c r="AK2014" s="10"/>
    </row>
    <row r="2015" spans="35:37">
      <c r="AI2015" s="10"/>
      <c r="AK2015" s="10"/>
    </row>
    <row r="2016" spans="35:37">
      <c r="AI2016" s="10"/>
      <c r="AK2016" s="10"/>
    </row>
    <row r="2017" spans="35:37">
      <c r="AI2017" s="10"/>
      <c r="AK2017" s="10"/>
    </row>
    <row r="2018" spans="35:37">
      <c r="AI2018" s="10"/>
      <c r="AK2018" s="10"/>
    </row>
    <row r="2019" spans="35:37">
      <c r="AI2019" s="10"/>
      <c r="AK2019" s="10"/>
    </row>
    <row r="2020" spans="35:37">
      <c r="AI2020" s="10"/>
      <c r="AK2020" s="10"/>
    </row>
    <row r="2021" spans="35:37">
      <c r="AI2021" s="10"/>
      <c r="AK2021" s="10"/>
    </row>
    <row r="2022" spans="35:37">
      <c r="AI2022" s="10"/>
      <c r="AK2022" s="10"/>
    </row>
    <row r="2023" spans="35:37">
      <c r="AI2023" s="10"/>
      <c r="AK2023" s="10"/>
    </row>
    <row r="2024" spans="35:37">
      <c r="AI2024" s="10"/>
      <c r="AK2024" s="10"/>
    </row>
    <row r="2025" spans="35:37">
      <c r="AI2025" s="10"/>
      <c r="AK2025" s="10"/>
    </row>
    <row r="2026" spans="35:37">
      <c r="AI2026" s="10"/>
      <c r="AK2026" s="10"/>
    </row>
    <row r="2027" spans="35:37">
      <c r="AI2027" s="10"/>
      <c r="AK2027" s="10"/>
    </row>
    <row r="2028" spans="35:37">
      <c r="AI2028" s="10"/>
      <c r="AK2028" s="10"/>
    </row>
    <row r="2029" spans="35:37">
      <c r="AI2029" s="10"/>
      <c r="AK2029" s="10"/>
    </row>
    <row r="2030" spans="35:37">
      <c r="AI2030" s="10"/>
      <c r="AK2030" s="10"/>
    </row>
    <row r="2031" spans="35:37">
      <c r="AI2031" s="10"/>
      <c r="AK2031" s="10"/>
    </row>
    <row r="2032" spans="35:37">
      <c r="AI2032" s="10"/>
      <c r="AK2032" s="10"/>
    </row>
    <row r="2033" spans="35:37">
      <c r="AI2033" s="10"/>
      <c r="AK2033" s="10"/>
    </row>
    <row r="2034" spans="35:37">
      <c r="AI2034" s="10"/>
      <c r="AK2034" s="10"/>
    </row>
    <row r="2035" spans="35:37">
      <c r="AI2035" s="10"/>
      <c r="AK2035" s="10"/>
    </row>
    <row r="2036" spans="35:37">
      <c r="AI2036" s="10"/>
      <c r="AK2036" s="10"/>
    </row>
    <row r="2037" spans="35:37">
      <c r="AI2037" s="10"/>
      <c r="AK2037" s="10"/>
    </row>
    <row r="2038" spans="35:37">
      <c r="AI2038" s="10"/>
      <c r="AK2038" s="10"/>
    </row>
    <row r="2039" spans="35:37">
      <c r="AI2039" s="10"/>
      <c r="AK2039" s="10"/>
    </row>
    <row r="2040" spans="35:37">
      <c r="AI2040" s="10"/>
      <c r="AK2040" s="10"/>
    </row>
    <row r="2041" spans="35:37">
      <c r="AI2041" s="10"/>
      <c r="AK2041" s="10"/>
    </row>
    <row r="2042" spans="35:37">
      <c r="AI2042" s="10"/>
      <c r="AK2042" s="10"/>
    </row>
    <row r="2043" spans="35:37">
      <c r="AI2043" s="10"/>
      <c r="AK2043" s="10"/>
    </row>
    <row r="2044" spans="35:37">
      <c r="AI2044" s="10"/>
      <c r="AK2044" s="10"/>
    </row>
    <row r="2045" spans="35:37">
      <c r="AI2045" s="10"/>
      <c r="AK2045" s="10"/>
    </row>
    <row r="2046" spans="35:37">
      <c r="AI2046" s="10"/>
      <c r="AK2046" s="10"/>
    </row>
    <row r="2047" spans="35:37">
      <c r="AI2047" s="10"/>
      <c r="AK2047" s="10"/>
    </row>
    <row r="2048" spans="35:37">
      <c r="AI2048" s="10"/>
      <c r="AK2048" s="10"/>
    </row>
    <row r="2049" spans="35:37">
      <c r="AI2049" s="10"/>
      <c r="AK2049" s="10"/>
    </row>
    <row r="2050" spans="35:37">
      <c r="AI2050" s="10"/>
      <c r="AK2050" s="10"/>
    </row>
    <row r="2051" spans="35:37">
      <c r="AI2051" s="10"/>
      <c r="AK2051" s="10"/>
    </row>
    <row r="2052" spans="35:37">
      <c r="AI2052" s="10"/>
      <c r="AK2052" s="10"/>
    </row>
    <row r="2053" spans="35:37">
      <c r="AI2053" s="10"/>
      <c r="AK2053" s="10"/>
    </row>
    <row r="2054" spans="35:37">
      <c r="AI2054" s="10"/>
      <c r="AK2054" s="10"/>
    </row>
    <row r="2055" spans="35:37">
      <c r="AI2055" s="10"/>
      <c r="AK2055" s="10"/>
    </row>
    <row r="2056" spans="35:37">
      <c r="AI2056" s="10"/>
      <c r="AK2056" s="10"/>
    </row>
    <row r="2057" spans="35:37">
      <c r="AI2057" s="10"/>
      <c r="AK2057" s="10"/>
    </row>
    <row r="2058" spans="35:37">
      <c r="AI2058" s="10"/>
      <c r="AK2058" s="10"/>
    </row>
    <row r="2059" spans="35:37">
      <c r="AI2059" s="10"/>
      <c r="AK2059" s="10"/>
    </row>
    <row r="2060" spans="35:37">
      <c r="AI2060" s="10"/>
      <c r="AK2060" s="10"/>
    </row>
    <row r="2061" spans="35:37">
      <c r="AI2061" s="10"/>
      <c r="AK2061" s="10"/>
    </row>
    <row r="2062" spans="35:37">
      <c r="AI2062" s="10"/>
      <c r="AK2062" s="10"/>
    </row>
    <row r="2063" spans="35:37">
      <c r="AI2063" s="10"/>
      <c r="AK2063" s="10"/>
    </row>
    <row r="2064" spans="35:37">
      <c r="AI2064" s="10"/>
      <c r="AK2064" s="10"/>
    </row>
    <row r="2065" spans="35:37">
      <c r="AI2065" s="10"/>
      <c r="AK2065" s="10"/>
    </row>
    <row r="2066" spans="35:37">
      <c r="AI2066" s="10"/>
      <c r="AK2066" s="10"/>
    </row>
    <row r="2067" spans="35:37">
      <c r="AI2067" s="10"/>
      <c r="AK2067" s="10"/>
    </row>
    <row r="2068" spans="35:37">
      <c r="AI2068" s="10"/>
      <c r="AK2068" s="10"/>
    </row>
    <row r="2069" spans="35:37">
      <c r="AI2069" s="10"/>
      <c r="AK2069" s="10"/>
    </row>
    <row r="2070" spans="35:37">
      <c r="AI2070" s="10"/>
      <c r="AK2070" s="10"/>
    </row>
    <row r="2071" spans="35:37">
      <c r="AI2071" s="10"/>
      <c r="AK2071" s="10"/>
    </row>
    <row r="2072" spans="35:37">
      <c r="AI2072" s="10"/>
      <c r="AK2072" s="10"/>
    </row>
    <row r="2073" spans="35:37">
      <c r="AI2073" s="10"/>
      <c r="AK2073" s="10"/>
    </row>
    <row r="2074" spans="35:37">
      <c r="AI2074" s="10"/>
      <c r="AK2074" s="10"/>
    </row>
    <row r="2075" spans="35:37">
      <c r="AI2075" s="10"/>
      <c r="AK2075" s="10"/>
    </row>
    <row r="2076" spans="35:37">
      <c r="AI2076" s="10"/>
      <c r="AK2076" s="10"/>
    </row>
    <row r="2077" spans="35:37">
      <c r="AI2077" s="10"/>
      <c r="AK2077" s="10"/>
    </row>
    <row r="2078" spans="35:37">
      <c r="AI2078" s="10"/>
      <c r="AK2078" s="10"/>
    </row>
    <row r="2079" spans="35:37">
      <c r="AI2079" s="10"/>
      <c r="AK2079" s="10"/>
    </row>
    <row r="2080" spans="35:37">
      <c r="AI2080" s="10"/>
      <c r="AK2080" s="10"/>
    </row>
    <row r="2081" spans="35:37">
      <c r="AI2081" s="10"/>
      <c r="AK2081" s="10"/>
    </row>
    <row r="2082" spans="35:37">
      <c r="AI2082" s="10"/>
      <c r="AK2082" s="10"/>
    </row>
    <row r="2083" spans="35:37">
      <c r="AI2083" s="10"/>
      <c r="AK2083" s="10"/>
    </row>
    <row r="2084" spans="35:37">
      <c r="AI2084" s="10"/>
      <c r="AK2084" s="10"/>
    </row>
    <row r="2085" spans="35:37">
      <c r="AI2085" s="10"/>
      <c r="AK2085" s="10"/>
    </row>
    <row r="2086" spans="35:37">
      <c r="AI2086" s="10"/>
      <c r="AK2086" s="10"/>
    </row>
    <row r="2087" spans="35:37">
      <c r="AI2087" s="10"/>
      <c r="AK2087" s="10"/>
    </row>
    <row r="2088" spans="35:37">
      <c r="AI2088" s="10"/>
      <c r="AK2088" s="10"/>
    </row>
    <row r="2089" spans="35:37">
      <c r="AI2089" s="10"/>
      <c r="AK2089" s="10"/>
    </row>
    <row r="2090" spans="35:37">
      <c r="AI2090" s="10"/>
      <c r="AK2090" s="10"/>
    </row>
    <row r="2091" spans="35:37">
      <c r="AI2091" s="10"/>
      <c r="AK2091" s="10"/>
    </row>
    <row r="2092" spans="35:37">
      <c r="AI2092" s="10"/>
      <c r="AK2092" s="10"/>
    </row>
    <row r="2093" spans="35:37">
      <c r="AI2093" s="10"/>
      <c r="AK2093" s="10"/>
    </row>
    <row r="2094" spans="35:37">
      <c r="AI2094" s="10"/>
      <c r="AK2094" s="10"/>
    </row>
    <row r="2095" spans="35:37">
      <c r="AI2095" s="10"/>
      <c r="AK2095" s="10"/>
    </row>
    <row r="2096" spans="35:37">
      <c r="AI2096" s="10"/>
      <c r="AK2096" s="10"/>
    </row>
    <row r="2097" spans="35:37">
      <c r="AI2097" s="10"/>
      <c r="AK2097" s="10"/>
    </row>
    <row r="2098" spans="35:37">
      <c r="AI2098" s="10"/>
      <c r="AK2098" s="10"/>
    </row>
    <row r="2099" spans="35:37">
      <c r="AI2099" s="10"/>
      <c r="AK2099" s="10"/>
    </row>
    <row r="2100" spans="35:37">
      <c r="AI2100" s="10"/>
      <c r="AK2100" s="10"/>
    </row>
    <row r="2101" spans="35:37">
      <c r="AI2101" s="10"/>
      <c r="AK2101" s="10"/>
    </row>
    <row r="2102" spans="35:37">
      <c r="AI2102" s="10"/>
      <c r="AK2102" s="10"/>
    </row>
    <row r="2103" spans="35:37">
      <c r="AI2103" s="10"/>
      <c r="AK2103" s="10"/>
    </row>
    <row r="2104" spans="35:37">
      <c r="AI2104" s="10"/>
      <c r="AK2104" s="10"/>
    </row>
    <row r="2105" spans="35:37">
      <c r="AI2105" s="10"/>
      <c r="AK2105" s="10"/>
    </row>
    <row r="2106" spans="35:37">
      <c r="AI2106" s="10"/>
      <c r="AK2106" s="10"/>
    </row>
    <row r="2107" spans="35:37">
      <c r="AI2107" s="10"/>
      <c r="AK2107" s="10"/>
    </row>
    <row r="2108" spans="35:37">
      <c r="AI2108" s="10"/>
      <c r="AK2108" s="10"/>
    </row>
    <row r="2109" spans="35:37">
      <c r="AI2109" s="10"/>
      <c r="AK2109" s="10"/>
    </row>
    <row r="2110" spans="35:37">
      <c r="AI2110" s="10"/>
      <c r="AK2110" s="10"/>
    </row>
    <row r="2111" spans="35:37">
      <c r="AI2111" s="10"/>
      <c r="AK2111" s="10"/>
    </row>
    <row r="2112" spans="35:37">
      <c r="AI2112" s="10"/>
      <c r="AK2112" s="10"/>
    </row>
    <row r="2113" spans="35:37">
      <c r="AI2113" s="10"/>
      <c r="AK2113" s="10"/>
    </row>
    <row r="2114" spans="35:37">
      <c r="AI2114" s="10"/>
      <c r="AK2114" s="10"/>
    </row>
    <row r="2115" spans="35:37">
      <c r="AI2115" s="10"/>
      <c r="AK2115" s="10"/>
    </row>
    <row r="2116" spans="35:37">
      <c r="AI2116" s="10"/>
      <c r="AK2116" s="10"/>
    </row>
    <row r="2117" spans="35:37">
      <c r="AI2117" s="10"/>
      <c r="AK2117" s="10"/>
    </row>
    <row r="2118" spans="35:37">
      <c r="AI2118" s="10"/>
      <c r="AK2118" s="10"/>
    </row>
    <row r="2119" spans="35:37">
      <c r="AI2119" s="10"/>
      <c r="AK2119" s="10"/>
    </row>
    <row r="2120" spans="35:37">
      <c r="AI2120" s="10"/>
      <c r="AK2120" s="10"/>
    </row>
    <row r="2121" spans="35:37">
      <c r="AI2121" s="10"/>
      <c r="AK2121" s="10"/>
    </row>
    <row r="2122" spans="35:37">
      <c r="AI2122" s="10"/>
      <c r="AK2122" s="10"/>
    </row>
    <row r="2123" spans="35:37">
      <c r="AI2123" s="10"/>
      <c r="AK2123" s="10"/>
    </row>
    <row r="2124" spans="35:37">
      <c r="AI2124" s="10"/>
      <c r="AK2124" s="10"/>
    </row>
    <row r="2125" spans="35:37">
      <c r="AI2125" s="10"/>
      <c r="AK2125" s="10"/>
    </row>
    <row r="2126" spans="35:37">
      <c r="AI2126" s="10"/>
      <c r="AK2126" s="10"/>
    </row>
    <row r="2127" spans="35:37">
      <c r="AI2127" s="10"/>
      <c r="AK2127" s="10"/>
    </row>
    <row r="2128" spans="35:37">
      <c r="AI2128" s="10"/>
      <c r="AK2128" s="10"/>
    </row>
    <row r="2129" spans="35:37">
      <c r="AI2129" s="10"/>
      <c r="AK2129" s="10"/>
    </row>
    <row r="2130" spans="35:37">
      <c r="AI2130" s="10"/>
      <c r="AK2130" s="10"/>
    </row>
    <row r="2131" spans="35:37">
      <c r="AI2131" s="10"/>
      <c r="AK2131" s="10"/>
    </row>
    <row r="2132" spans="35:37">
      <c r="AI2132" s="10"/>
      <c r="AK2132" s="10"/>
    </row>
    <row r="2133" spans="35:37">
      <c r="AI2133" s="10"/>
      <c r="AK2133" s="10"/>
    </row>
    <row r="2134" spans="35:37">
      <c r="AI2134" s="10"/>
      <c r="AK2134" s="10"/>
    </row>
    <row r="2135" spans="35:37">
      <c r="AI2135" s="10"/>
      <c r="AK2135" s="10"/>
    </row>
    <row r="2136" spans="35:37">
      <c r="AI2136" s="10"/>
      <c r="AK2136" s="10"/>
    </row>
    <row r="2137" spans="35:37">
      <c r="AI2137" s="10"/>
      <c r="AK2137" s="10"/>
    </row>
    <row r="2138" spans="35:37">
      <c r="AI2138" s="10"/>
      <c r="AK2138" s="10"/>
    </row>
    <row r="2139" spans="35:37">
      <c r="AI2139" s="10"/>
      <c r="AK2139" s="10"/>
    </row>
    <row r="2140" spans="35:37">
      <c r="AI2140" s="10"/>
      <c r="AK2140" s="10"/>
    </row>
    <row r="2141" spans="35:37">
      <c r="AI2141" s="10"/>
      <c r="AK2141" s="10"/>
    </row>
    <row r="2142" spans="35:37">
      <c r="AI2142" s="10"/>
      <c r="AK2142" s="10"/>
    </row>
    <row r="2143" spans="35:37">
      <c r="AI2143" s="10"/>
      <c r="AK2143" s="10"/>
    </row>
    <row r="2144" spans="35:37">
      <c r="AI2144" s="10"/>
      <c r="AK2144" s="10"/>
    </row>
    <row r="2145" spans="35:37">
      <c r="AI2145" s="10"/>
      <c r="AK2145" s="10"/>
    </row>
    <row r="2146" spans="35:37">
      <c r="AI2146" s="10"/>
      <c r="AK2146" s="10"/>
    </row>
    <row r="2147" spans="35:37">
      <c r="AI2147" s="10"/>
      <c r="AK2147" s="10"/>
    </row>
    <row r="2148" spans="35:37">
      <c r="AI2148" s="10"/>
      <c r="AK2148" s="10"/>
    </row>
    <row r="2149" spans="35:37">
      <c r="AI2149" s="10"/>
      <c r="AK2149" s="10"/>
    </row>
    <row r="2150" spans="35:37">
      <c r="AI2150" s="10"/>
      <c r="AK2150" s="10"/>
    </row>
    <row r="2151" spans="35:37">
      <c r="AI2151" s="10"/>
      <c r="AK2151" s="10"/>
    </row>
    <row r="2152" spans="35:37">
      <c r="AI2152" s="10"/>
      <c r="AK2152" s="10"/>
    </row>
    <row r="2153" spans="35:37">
      <c r="AI2153" s="10"/>
      <c r="AK2153" s="10"/>
    </row>
    <row r="2154" spans="35:37">
      <c r="AI2154" s="10"/>
      <c r="AK2154" s="10"/>
    </row>
    <row r="2155" spans="35:37">
      <c r="AI2155" s="10"/>
      <c r="AK2155" s="10"/>
    </row>
    <row r="2156" spans="35:37">
      <c r="AI2156" s="10"/>
      <c r="AK2156" s="10"/>
    </row>
    <row r="2157" spans="35:37">
      <c r="AI2157" s="10"/>
      <c r="AK2157" s="10"/>
    </row>
    <row r="2158" spans="35:37">
      <c r="AI2158" s="10"/>
      <c r="AK2158" s="10"/>
    </row>
    <row r="2159" spans="35:37">
      <c r="AI2159" s="10"/>
      <c r="AK2159" s="10"/>
    </row>
    <row r="2160" spans="35:37">
      <c r="AI2160" s="10"/>
      <c r="AK2160" s="10"/>
    </row>
    <row r="2161" spans="35:37">
      <c r="AI2161" s="10"/>
      <c r="AK2161" s="10"/>
    </row>
    <row r="2162" spans="35:37">
      <c r="AI2162" s="10"/>
      <c r="AK2162" s="10"/>
    </row>
    <row r="2163" spans="35:37">
      <c r="AI2163" s="10"/>
      <c r="AK2163" s="10"/>
    </row>
    <row r="2164" spans="35:37">
      <c r="AI2164" s="10"/>
      <c r="AK2164" s="10"/>
    </row>
    <row r="2165" spans="35:37">
      <c r="AI2165" s="10"/>
      <c r="AK2165" s="10"/>
    </row>
    <row r="2166" spans="35:37">
      <c r="AI2166" s="10"/>
      <c r="AK2166" s="10"/>
    </row>
    <row r="2167" spans="35:37">
      <c r="AI2167" s="10"/>
      <c r="AK2167" s="10"/>
    </row>
    <row r="2168" spans="35:37">
      <c r="AI2168" s="10"/>
      <c r="AK2168" s="10"/>
    </row>
    <row r="2169" spans="35:37">
      <c r="AI2169" s="10"/>
      <c r="AK2169" s="10"/>
    </row>
    <row r="2170" spans="35:37">
      <c r="AI2170" s="10"/>
      <c r="AK2170" s="10"/>
    </row>
    <row r="2171" spans="35:37">
      <c r="AI2171" s="10"/>
      <c r="AK2171" s="10"/>
    </row>
    <row r="2172" spans="35:37">
      <c r="AI2172" s="10"/>
      <c r="AK2172" s="10"/>
    </row>
    <row r="2173" spans="35:37">
      <c r="AI2173" s="10"/>
      <c r="AK2173" s="10"/>
    </row>
    <row r="2174" spans="35:37">
      <c r="AI2174" s="10"/>
      <c r="AK2174" s="10"/>
    </row>
    <row r="2175" spans="35:37">
      <c r="AI2175" s="10"/>
      <c r="AK2175" s="10"/>
    </row>
    <row r="2176" spans="35:37">
      <c r="AI2176" s="10"/>
      <c r="AK2176" s="10"/>
    </row>
    <row r="2177" spans="35:37">
      <c r="AI2177" s="10"/>
      <c r="AK2177" s="10"/>
    </row>
    <row r="2178" spans="35:37">
      <c r="AI2178" s="10"/>
      <c r="AK2178" s="10"/>
    </row>
    <row r="2179" spans="35:37">
      <c r="AI2179" s="10"/>
      <c r="AK2179" s="10"/>
    </row>
    <row r="2180" spans="35:37">
      <c r="AI2180" s="10"/>
      <c r="AK2180" s="10"/>
    </row>
    <row r="2181" spans="35:37">
      <c r="AI2181" s="10"/>
      <c r="AK2181" s="10"/>
    </row>
    <row r="2182" spans="35:37">
      <c r="AI2182" s="10"/>
      <c r="AK2182" s="10"/>
    </row>
    <row r="2183" spans="35:37">
      <c r="AI2183" s="10"/>
      <c r="AK2183" s="10"/>
    </row>
    <row r="2184" spans="35:37">
      <c r="AI2184" s="10"/>
      <c r="AK2184" s="10"/>
    </row>
    <row r="2185" spans="35:37">
      <c r="AI2185" s="10"/>
      <c r="AK2185" s="10"/>
    </row>
    <row r="2186" spans="35:37">
      <c r="AI2186" s="10"/>
      <c r="AK2186" s="10"/>
    </row>
    <row r="2187" spans="35:37">
      <c r="AI2187" s="10"/>
      <c r="AK2187" s="10"/>
    </row>
    <row r="2188" spans="35:37">
      <c r="AI2188" s="10"/>
      <c r="AK2188" s="10"/>
    </row>
    <row r="2189" spans="35:37">
      <c r="AI2189" s="10"/>
      <c r="AK2189" s="10"/>
    </row>
    <row r="2190" spans="35:37">
      <c r="AI2190" s="10"/>
      <c r="AK2190" s="10"/>
    </row>
    <row r="2191" spans="35:37">
      <c r="AI2191" s="10"/>
      <c r="AK2191" s="10"/>
    </row>
    <row r="2192" spans="35:37">
      <c r="AI2192" s="10"/>
      <c r="AK2192" s="10"/>
    </row>
    <row r="2193" spans="35:37">
      <c r="AI2193" s="10"/>
      <c r="AK2193" s="10"/>
    </row>
    <row r="2194" spans="35:37">
      <c r="AI2194" s="10"/>
      <c r="AK2194" s="10"/>
    </row>
    <row r="2195" spans="35:37">
      <c r="AI2195" s="10"/>
      <c r="AK2195" s="10"/>
    </row>
    <row r="2196" spans="35:37">
      <c r="AI2196" s="10"/>
      <c r="AK2196" s="10"/>
    </row>
    <row r="2197" spans="35:37">
      <c r="AI2197" s="10"/>
      <c r="AK2197" s="10"/>
    </row>
    <row r="2198" spans="35:37">
      <c r="AI2198" s="10"/>
      <c r="AK2198" s="10"/>
    </row>
    <row r="2199" spans="35:37">
      <c r="AI2199" s="10"/>
      <c r="AK2199" s="10"/>
    </row>
    <row r="2200" spans="35:37">
      <c r="AI2200" s="10"/>
      <c r="AK2200" s="10"/>
    </row>
    <row r="2201" spans="35:37">
      <c r="AI2201" s="10"/>
      <c r="AK2201" s="10"/>
    </row>
    <row r="2202" spans="35:37">
      <c r="AI2202" s="10"/>
      <c r="AK2202" s="10"/>
    </row>
    <row r="2203" spans="35:37">
      <c r="AI2203" s="10"/>
      <c r="AK2203" s="10"/>
    </row>
    <row r="2204" spans="35:37">
      <c r="AI2204" s="10"/>
      <c r="AK2204" s="10"/>
    </row>
    <row r="2205" spans="35:37">
      <c r="AI2205" s="10"/>
      <c r="AK2205" s="10"/>
    </row>
    <row r="2206" spans="35:37">
      <c r="AI2206" s="10"/>
      <c r="AK2206" s="10"/>
    </row>
    <row r="2207" spans="35:37">
      <c r="AI2207" s="10"/>
      <c r="AK2207" s="10"/>
    </row>
    <row r="2208" spans="35:37">
      <c r="AI2208" s="10"/>
      <c r="AK2208" s="10"/>
    </row>
    <row r="2209" spans="35:37">
      <c r="AI2209" s="10"/>
      <c r="AK2209" s="10"/>
    </row>
    <row r="2210" spans="35:37">
      <c r="AI2210" s="10"/>
      <c r="AK2210" s="10"/>
    </row>
    <row r="2211" spans="35:37">
      <c r="AI2211" s="10"/>
      <c r="AK2211" s="10"/>
    </row>
    <row r="2212" spans="35:37">
      <c r="AI2212" s="10"/>
      <c r="AK2212" s="10"/>
    </row>
    <row r="2213" spans="35:37">
      <c r="AI2213" s="10"/>
      <c r="AK2213" s="10"/>
    </row>
    <row r="2214" spans="35:37">
      <c r="AI2214" s="10"/>
      <c r="AK2214" s="10"/>
    </row>
    <row r="2215" spans="35:37">
      <c r="AI2215" s="10"/>
      <c r="AK2215" s="10"/>
    </row>
    <row r="2216" spans="35:37">
      <c r="AI2216" s="10"/>
      <c r="AK2216" s="10"/>
    </row>
    <row r="2217" spans="35:37">
      <c r="AI2217" s="10"/>
      <c r="AK2217" s="10"/>
    </row>
    <row r="2218" spans="35:37">
      <c r="AI2218" s="10"/>
      <c r="AK2218" s="10"/>
    </row>
    <row r="2219" spans="35:37">
      <c r="AI2219" s="10"/>
      <c r="AK2219" s="10"/>
    </row>
    <row r="2220" spans="35:37">
      <c r="AI2220" s="10"/>
      <c r="AK2220" s="10"/>
    </row>
    <row r="2221" spans="35:37">
      <c r="AI2221" s="10"/>
      <c r="AK2221" s="10"/>
    </row>
    <row r="2222" spans="35:37">
      <c r="AI2222" s="10"/>
      <c r="AK2222" s="10"/>
    </row>
    <row r="2223" spans="35:37">
      <c r="AI2223" s="10"/>
      <c r="AK2223" s="10"/>
    </row>
    <row r="2224" spans="35:37">
      <c r="AI2224" s="10"/>
      <c r="AK2224" s="10"/>
    </row>
    <row r="2225" spans="35:37">
      <c r="AI2225" s="10"/>
      <c r="AK2225" s="10"/>
    </row>
    <row r="2226" spans="35:37">
      <c r="AI2226" s="10"/>
      <c r="AK2226" s="10"/>
    </row>
    <row r="2227" spans="35:37">
      <c r="AI2227" s="10"/>
      <c r="AK2227" s="10"/>
    </row>
    <row r="2228" spans="35:37">
      <c r="AI2228" s="10"/>
      <c r="AK2228" s="10"/>
    </row>
    <row r="2229" spans="35:37">
      <c r="AI2229" s="10"/>
      <c r="AK2229" s="10"/>
    </row>
    <row r="2230" spans="35:37">
      <c r="AI2230" s="10"/>
      <c r="AK2230" s="10"/>
    </row>
    <row r="2231" spans="35:37">
      <c r="AI2231" s="10"/>
      <c r="AK2231" s="10"/>
    </row>
    <row r="2232" spans="35:37">
      <c r="AI2232" s="10"/>
      <c r="AK2232" s="10"/>
    </row>
    <row r="2233" spans="35:37">
      <c r="AI2233" s="10"/>
      <c r="AK2233" s="10"/>
    </row>
    <row r="2234" spans="35:37">
      <c r="AI2234" s="10"/>
      <c r="AK2234" s="10"/>
    </row>
    <row r="2235" spans="35:37">
      <c r="AI2235" s="10"/>
      <c r="AK2235" s="10"/>
    </row>
    <row r="2236" spans="35:37">
      <c r="AI2236" s="10"/>
      <c r="AK2236" s="10"/>
    </row>
    <row r="2237" spans="35:37">
      <c r="AI2237" s="10"/>
      <c r="AK2237" s="10"/>
    </row>
    <row r="2238" spans="35:37">
      <c r="AI2238" s="10"/>
      <c r="AK2238" s="10"/>
    </row>
    <row r="2239" spans="35:37">
      <c r="AI2239" s="10"/>
      <c r="AK2239" s="10"/>
    </row>
    <row r="2240" spans="35:37">
      <c r="AI2240" s="10"/>
      <c r="AK2240" s="10"/>
    </row>
    <row r="2241" spans="35:37">
      <c r="AI2241" s="10"/>
      <c r="AK2241" s="10"/>
    </row>
    <row r="2242" spans="35:37">
      <c r="AI2242" s="10"/>
      <c r="AK2242" s="10"/>
    </row>
    <row r="2243" spans="35:37">
      <c r="AI2243" s="10"/>
      <c r="AK2243" s="10"/>
    </row>
    <row r="2244" spans="35:37">
      <c r="AI2244" s="10"/>
      <c r="AK2244" s="10"/>
    </row>
    <row r="2245" spans="35:37">
      <c r="AI2245" s="10"/>
      <c r="AK2245" s="10"/>
    </row>
    <row r="2246" spans="35:37">
      <c r="AI2246" s="10"/>
      <c r="AK2246" s="10"/>
    </row>
    <row r="2247" spans="35:37">
      <c r="AI2247" s="10"/>
      <c r="AK2247" s="10"/>
    </row>
    <row r="2248" spans="35:37">
      <c r="AI2248" s="10"/>
      <c r="AK2248" s="10"/>
    </row>
    <row r="2249" spans="35:37">
      <c r="AI2249" s="10"/>
      <c r="AK2249" s="10"/>
    </row>
    <row r="2250" spans="35:37">
      <c r="AI2250" s="10"/>
      <c r="AK2250" s="10"/>
    </row>
    <row r="2251" spans="35:37">
      <c r="AI2251" s="10"/>
      <c r="AK2251" s="10"/>
    </row>
    <row r="2252" spans="35:37">
      <c r="AI2252" s="10"/>
      <c r="AK2252" s="10"/>
    </row>
    <row r="2253" spans="35:37">
      <c r="AI2253" s="10"/>
      <c r="AK2253" s="10"/>
    </row>
    <row r="2254" spans="35:37">
      <c r="AI2254" s="10"/>
      <c r="AK2254" s="10"/>
    </row>
    <row r="2255" spans="35:37">
      <c r="AI2255" s="10"/>
      <c r="AK2255" s="10"/>
    </row>
    <row r="2256" spans="35:37">
      <c r="AI2256" s="10"/>
      <c r="AK2256" s="10"/>
    </row>
    <row r="2257" spans="35:37">
      <c r="AI2257" s="10"/>
      <c r="AK2257" s="10"/>
    </row>
    <row r="2258" spans="35:37">
      <c r="AI2258" s="10"/>
      <c r="AK2258" s="10"/>
    </row>
    <row r="2259" spans="35:37">
      <c r="AI2259" s="10"/>
      <c r="AK2259" s="10"/>
    </row>
    <row r="2260" spans="35:37">
      <c r="AI2260" s="10"/>
      <c r="AK2260" s="10"/>
    </row>
    <row r="2261" spans="35:37">
      <c r="AI2261" s="10"/>
      <c r="AK2261" s="10"/>
    </row>
    <row r="2262" spans="35:37">
      <c r="AI2262" s="10"/>
      <c r="AK2262" s="10"/>
    </row>
    <row r="2263" spans="35:37">
      <c r="AI2263" s="10"/>
      <c r="AK2263" s="10"/>
    </row>
    <row r="2264" spans="35:37">
      <c r="AI2264" s="10"/>
      <c r="AK2264" s="10"/>
    </row>
    <row r="2265" spans="35:37">
      <c r="AI2265" s="10"/>
      <c r="AK2265" s="10"/>
    </row>
    <row r="2266" spans="35:37">
      <c r="AI2266" s="10"/>
      <c r="AK2266" s="10"/>
    </row>
    <row r="2267" spans="35:37">
      <c r="AI2267" s="10"/>
      <c r="AK2267" s="10"/>
    </row>
    <row r="2268" spans="35:37">
      <c r="AI2268" s="10"/>
      <c r="AK2268" s="10"/>
    </row>
    <row r="2269" spans="35:37">
      <c r="AI2269" s="10"/>
      <c r="AK2269" s="10"/>
    </row>
    <row r="2270" spans="35:37">
      <c r="AI2270" s="10"/>
      <c r="AK2270" s="10"/>
    </row>
    <row r="2271" spans="35:37">
      <c r="AI2271" s="10"/>
      <c r="AK2271" s="10"/>
    </row>
    <row r="2272" spans="35:37">
      <c r="AI2272" s="10"/>
      <c r="AK2272" s="10"/>
    </row>
    <row r="2273" spans="35:37">
      <c r="AI2273" s="10"/>
      <c r="AK2273" s="10"/>
    </row>
    <row r="2274" spans="35:37">
      <c r="AI2274" s="10"/>
      <c r="AK2274" s="10"/>
    </row>
    <row r="2275" spans="35:37">
      <c r="AI2275" s="10"/>
      <c r="AK2275" s="10"/>
    </row>
    <row r="2276" spans="35:37">
      <c r="AI2276" s="10"/>
      <c r="AK2276" s="10"/>
    </row>
    <row r="2277" spans="35:37">
      <c r="AI2277" s="10"/>
      <c r="AK2277" s="10"/>
    </row>
    <row r="2278" spans="35:37">
      <c r="AI2278" s="10"/>
      <c r="AK2278" s="10"/>
    </row>
    <row r="2279" spans="35:37">
      <c r="AI2279" s="10"/>
      <c r="AK2279" s="10"/>
    </row>
    <row r="2280" spans="35:37">
      <c r="AI2280" s="10"/>
      <c r="AK2280" s="10"/>
    </row>
    <row r="2281" spans="35:37">
      <c r="AI2281" s="10"/>
      <c r="AK2281" s="10"/>
    </row>
    <row r="2282" spans="35:37">
      <c r="AI2282" s="10"/>
      <c r="AK2282" s="10"/>
    </row>
    <row r="2283" spans="35:37">
      <c r="AI2283" s="10"/>
      <c r="AK2283" s="10"/>
    </row>
    <row r="2284" spans="35:37">
      <c r="AI2284" s="10"/>
      <c r="AK2284" s="10"/>
    </row>
    <row r="2285" spans="35:37">
      <c r="AI2285" s="10"/>
      <c r="AK2285" s="10"/>
    </row>
    <row r="2286" spans="35:37">
      <c r="AI2286" s="10"/>
      <c r="AK2286" s="10"/>
    </row>
    <row r="2287" spans="35:37">
      <c r="AI2287" s="10"/>
      <c r="AK2287" s="10"/>
    </row>
    <row r="2288" spans="35:37">
      <c r="AI2288" s="10"/>
      <c r="AK2288" s="10"/>
    </row>
    <row r="2289" spans="35:37">
      <c r="AI2289" s="10"/>
      <c r="AK2289" s="10"/>
    </row>
    <row r="2290" spans="35:37">
      <c r="AI2290" s="10"/>
      <c r="AK2290" s="10"/>
    </row>
    <row r="2291" spans="35:37">
      <c r="AI2291" s="10"/>
      <c r="AK2291" s="10"/>
    </row>
    <row r="2292" spans="35:37">
      <c r="AI2292" s="10"/>
      <c r="AK2292" s="10"/>
    </row>
    <row r="2293" spans="35:37">
      <c r="AI2293" s="10"/>
      <c r="AK2293" s="10"/>
    </row>
    <row r="2294" spans="35:37">
      <c r="AI2294" s="10"/>
      <c r="AK2294" s="10"/>
    </row>
    <row r="2295" spans="35:37">
      <c r="AI2295" s="10"/>
      <c r="AK2295" s="10"/>
    </row>
    <row r="2296" spans="35:37">
      <c r="AI2296" s="10"/>
      <c r="AK2296" s="10"/>
    </row>
    <row r="2297" spans="35:37">
      <c r="AI2297" s="10"/>
      <c r="AK2297" s="10"/>
    </row>
    <row r="2298" spans="35:37">
      <c r="AI2298" s="10"/>
      <c r="AK2298" s="10"/>
    </row>
    <row r="2299" spans="35:37">
      <c r="AI2299" s="10"/>
      <c r="AK2299" s="10"/>
    </row>
    <row r="2300" spans="35:37">
      <c r="AI2300" s="10"/>
      <c r="AK2300" s="10"/>
    </row>
    <row r="2301" spans="35:37">
      <c r="AI2301" s="10"/>
      <c r="AK2301" s="10"/>
    </row>
    <row r="2302" spans="35:37">
      <c r="AI2302" s="10"/>
      <c r="AK2302" s="10"/>
    </row>
    <row r="2303" spans="35:37">
      <c r="AI2303" s="10"/>
      <c r="AK2303" s="10"/>
    </row>
    <row r="2304" spans="35:37">
      <c r="AI2304" s="10"/>
      <c r="AK2304" s="10"/>
    </row>
    <row r="2305" spans="35:37">
      <c r="AI2305" s="10"/>
      <c r="AK2305" s="10"/>
    </row>
    <row r="2306" spans="35:37">
      <c r="AI2306" s="10"/>
      <c r="AK2306" s="10"/>
    </row>
    <row r="2307" spans="35:37">
      <c r="AI2307" s="10"/>
      <c r="AK2307" s="10"/>
    </row>
    <row r="2308" spans="35:37">
      <c r="AI2308" s="10"/>
      <c r="AK2308" s="10"/>
    </row>
    <row r="2309" spans="35:37">
      <c r="AI2309" s="10"/>
      <c r="AK2309" s="10"/>
    </row>
    <row r="2310" spans="35:37">
      <c r="AI2310" s="10"/>
      <c r="AK2310" s="10"/>
    </row>
    <row r="2311" spans="35:37">
      <c r="AI2311" s="10"/>
      <c r="AK2311" s="10"/>
    </row>
    <row r="2312" spans="35:37">
      <c r="AI2312" s="10"/>
      <c r="AK2312" s="10"/>
    </row>
    <row r="2313" spans="35:37">
      <c r="AI2313" s="10"/>
      <c r="AK2313" s="10"/>
    </row>
    <row r="2314" spans="35:37">
      <c r="AI2314" s="10"/>
      <c r="AK2314" s="10"/>
    </row>
    <row r="2315" spans="35:37">
      <c r="AI2315" s="10"/>
      <c r="AK2315" s="10"/>
    </row>
    <row r="2316" spans="35:37">
      <c r="AI2316" s="10"/>
      <c r="AK2316" s="10"/>
    </row>
    <row r="2317" spans="35:37">
      <c r="AI2317" s="10"/>
      <c r="AK2317" s="10"/>
    </row>
    <row r="2318" spans="35:37">
      <c r="AI2318" s="10"/>
      <c r="AK2318" s="10"/>
    </row>
    <row r="2319" spans="35:37">
      <c r="AI2319" s="10"/>
      <c r="AK2319" s="10"/>
    </row>
    <row r="2320" spans="35:37">
      <c r="AI2320" s="10"/>
      <c r="AK2320" s="10"/>
    </row>
    <row r="2321" spans="35:37">
      <c r="AI2321" s="10"/>
      <c r="AK2321" s="10"/>
    </row>
    <row r="2322" spans="35:37">
      <c r="AI2322" s="10"/>
      <c r="AK2322" s="10"/>
    </row>
    <row r="2323" spans="35:37">
      <c r="AI2323" s="10"/>
      <c r="AK2323" s="10"/>
    </row>
    <row r="2324" spans="35:37">
      <c r="AI2324" s="10"/>
      <c r="AK2324" s="10"/>
    </row>
    <row r="2325" spans="35:37">
      <c r="AI2325" s="10"/>
      <c r="AK2325" s="10"/>
    </row>
    <row r="2326" spans="35:37">
      <c r="AI2326" s="10"/>
      <c r="AK2326" s="10"/>
    </row>
    <row r="2327" spans="35:37">
      <c r="AI2327" s="10"/>
      <c r="AK2327" s="10"/>
    </row>
    <row r="2328" spans="35:37">
      <c r="AI2328" s="10"/>
      <c r="AK2328" s="10"/>
    </row>
    <row r="2329" spans="35:37">
      <c r="AI2329" s="10"/>
      <c r="AK2329" s="10"/>
    </row>
    <row r="2330" spans="35:37">
      <c r="AI2330" s="10"/>
      <c r="AK2330" s="10"/>
    </row>
    <row r="2331" spans="35:37">
      <c r="AI2331" s="10"/>
      <c r="AK2331" s="10"/>
    </row>
    <row r="2332" spans="35:37">
      <c r="AI2332" s="10"/>
      <c r="AK2332" s="10"/>
    </row>
    <row r="2333" spans="35:37">
      <c r="AI2333" s="10"/>
      <c r="AK2333" s="10"/>
    </row>
    <row r="2334" spans="35:37">
      <c r="AI2334" s="10"/>
      <c r="AK2334" s="10"/>
    </row>
    <row r="2335" spans="35:37">
      <c r="AI2335" s="10"/>
      <c r="AK2335" s="10"/>
    </row>
    <row r="2336" spans="35:37">
      <c r="AI2336" s="10"/>
      <c r="AK2336" s="10"/>
    </row>
    <row r="2337" spans="35:37">
      <c r="AI2337" s="10"/>
      <c r="AK2337" s="10"/>
    </row>
    <row r="2338" spans="35:37">
      <c r="AI2338" s="10"/>
      <c r="AK2338" s="10"/>
    </row>
    <row r="2339" spans="35:37">
      <c r="AI2339" s="10"/>
      <c r="AK2339" s="10"/>
    </row>
    <row r="2340" spans="35:37">
      <c r="AI2340" s="10"/>
      <c r="AK2340" s="10"/>
    </row>
    <row r="2341" spans="35:37">
      <c r="AI2341" s="10"/>
      <c r="AK2341" s="10"/>
    </row>
    <row r="2342" spans="35:37">
      <c r="AI2342" s="10"/>
      <c r="AK2342" s="10"/>
    </row>
    <row r="2343" spans="35:37">
      <c r="AI2343" s="10"/>
      <c r="AK2343" s="10"/>
    </row>
    <row r="2344" spans="35:37">
      <c r="AI2344" s="10"/>
      <c r="AK2344" s="10"/>
    </row>
    <row r="2345" spans="35:37">
      <c r="AI2345" s="10"/>
      <c r="AK2345" s="10"/>
    </row>
    <row r="2346" spans="35:37">
      <c r="AI2346" s="10"/>
      <c r="AK2346" s="10"/>
    </row>
    <row r="2347" spans="35:37">
      <c r="AI2347" s="10"/>
      <c r="AK2347" s="10"/>
    </row>
    <row r="2348" spans="35:37">
      <c r="AI2348" s="10"/>
      <c r="AK2348" s="10"/>
    </row>
    <row r="2349" spans="35:37">
      <c r="AI2349" s="10"/>
      <c r="AK2349" s="10"/>
    </row>
    <row r="2350" spans="35:37">
      <c r="AI2350" s="10"/>
      <c r="AK2350" s="10"/>
    </row>
    <row r="2351" spans="35:37">
      <c r="AI2351" s="10"/>
      <c r="AK2351" s="10"/>
    </row>
    <row r="2352" spans="35:37">
      <c r="AI2352" s="10"/>
      <c r="AK2352" s="10"/>
    </row>
    <row r="2353" spans="35:37">
      <c r="AI2353" s="10"/>
      <c r="AK2353" s="10"/>
    </row>
    <row r="2354" spans="35:37">
      <c r="AI2354" s="10"/>
      <c r="AK2354" s="10"/>
    </row>
    <row r="2355" spans="35:37">
      <c r="AI2355" s="10"/>
      <c r="AK2355" s="10"/>
    </row>
    <row r="2356" spans="35:37">
      <c r="AI2356" s="10"/>
      <c r="AK2356" s="10"/>
    </row>
    <row r="2357" spans="35:37">
      <c r="AI2357" s="10"/>
      <c r="AK2357" s="10"/>
    </row>
    <row r="2358" spans="35:37">
      <c r="AI2358" s="10"/>
      <c r="AK2358" s="10"/>
    </row>
    <row r="2359" spans="35:37">
      <c r="AI2359" s="10"/>
      <c r="AK2359" s="10"/>
    </row>
    <row r="2360" spans="35:37">
      <c r="AI2360" s="10"/>
      <c r="AK2360" s="10"/>
    </row>
    <row r="2361" spans="35:37">
      <c r="AI2361" s="10"/>
      <c r="AK2361" s="10"/>
    </row>
    <row r="2362" spans="35:37">
      <c r="AI2362" s="10"/>
      <c r="AK2362" s="10"/>
    </row>
    <row r="2363" spans="35:37">
      <c r="AI2363" s="10"/>
      <c r="AK2363" s="10"/>
    </row>
    <row r="2364" spans="35:37">
      <c r="AI2364" s="10"/>
      <c r="AK2364" s="10"/>
    </row>
    <row r="2365" spans="35:37">
      <c r="AI2365" s="10"/>
      <c r="AK2365" s="10"/>
    </row>
    <row r="2366" spans="35:37">
      <c r="AI2366" s="10"/>
      <c r="AK2366" s="10"/>
    </row>
    <row r="2367" spans="35:37">
      <c r="AI2367" s="10"/>
      <c r="AK2367" s="10"/>
    </row>
    <row r="2368" spans="35:37">
      <c r="AI2368" s="10"/>
      <c r="AK2368" s="10"/>
    </row>
    <row r="2369" spans="35:37">
      <c r="AI2369" s="10"/>
      <c r="AK2369" s="10"/>
    </row>
    <row r="2370" spans="35:37">
      <c r="AI2370" s="10"/>
      <c r="AK2370" s="10"/>
    </row>
    <row r="2371" spans="35:37">
      <c r="AI2371" s="10"/>
      <c r="AK2371" s="10"/>
    </row>
    <row r="2372" spans="35:37">
      <c r="AI2372" s="10"/>
      <c r="AK2372" s="10"/>
    </row>
    <row r="2373" spans="35:37">
      <c r="AI2373" s="10"/>
      <c r="AK2373" s="10"/>
    </row>
    <row r="2374" spans="35:37">
      <c r="AI2374" s="10"/>
      <c r="AK2374" s="10"/>
    </row>
    <row r="2375" spans="35:37">
      <c r="AI2375" s="10"/>
      <c r="AK2375" s="10"/>
    </row>
    <row r="2376" spans="35:37">
      <c r="AI2376" s="10"/>
      <c r="AK2376" s="10"/>
    </row>
    <row r="2377" spans="35:37">
      <c r="AI2377" s="10"/>
      <c r="AK2377" s="10"/>
    </row>
    <row r="2378" spans="35:37">
      <c r="AI2378" s="10"/>
      <c r="AK2378" s="10"/>
    </row>
    <row r="2379" spans="35:37">
      <c r="AI2379" s="10"/>
      <c r="AK2379" s="10"/>
    </row>
    <row r="2380" spans="35:37">
      <c r="AI2380" s="10"/>
      <c r="AK2380" s="10"/>
    </row>
    <row r="2381" spans="35:37">
      <c r="AI2381" s="10"/>
      <c r="AK2381" s="10"/>
    </row>
    <row r="2382" spans="35:37">
      <c r="AI2382" s="10"/>
      <c r="AK2382" s="10"/>
    </row>
    <row r="2383" spans="35:37">
      <c r="AI2383" s="10"/>
      <c r="AK2383" s="10"/>
    </row>
    <row r="2384" spans="35:37">
      <c r="AI2384" s="10"/>
      <c r="AK2384" s="10"/>
    </row>
    <row r="2385" spans="35:37">
      <c r="AI2385" s="10"/>
      <c r="AK2385" s="10"/>
    </row>
    <row r="2386" spans="35:37">
      <c r="AI2386" s="10"/>
      <c r="AK2386" s="10"/>
    </row>
    <row r="2387" spans="35:37">
      <c r="AI2387" s="10"/>
      <c r="AK2387" s="10"/>
    </row>
    <row r="2388" spans="35:37">
      <c r="AI2388" s="10"/>
      <c r="AK2388" s="10"/>
    </row>
    <row r="2389" spans="35:37">
      <c r="AI2389" s="10"/>
      <c r="AK2389" s="10"/>
    </row>
    <row r="2390" spans="35:37">
      <c r="AI2390" s="10"/>
      <c r="AK2390" s="10"/>
    </row>
    <row r="2391" spans="35:37">
      <c r="AI2391" s="10"/>
      <c r="AK2391" s="10"/>
    </row>
    <row r="2392" spans="35:37">
      <c r="AI2392" s="10"/>
      <c r="AK2392" s="10"/>
    </row>
    <row r="2393" spans="35:37">
      <c r="AI2393" s="10"/>
      <c r="AK2393" s="10"/>
    </row>
    <row r="2394" spans="35:37">
      <c r="AI2394" s="10"/>
      <c r="AK2394" s="10"/>
    </row>
    <row r="2395" spans="35:37">
      <c r="AI2395" s="10"/>
      <c r="AK2395" s="10"/>
    </row>
    <row r="2396" spans="35:37">
      <c r="AI2396" s="10"/>
      <c r="AK2396" s="10"/>
    </row>
    <row r="2397" spans="35:37">
      <c r="AI2397" s="10"/>
      <c r="AK2397" s="10"/>
    </row>
    <row r="2398" spans="35:37">
      <c r="AI2398" s="10"/>
      <c r="AK2398" s="10"/>
    </row>
    <row r="2399" spans="35:37">
      <c r="AI2399" s="10"/>
      <c r="AK2399" s="10"/>
    </row>
    <row r="2400" spans="35:37">
      <c r="AI2400" s="10"/>
      <c r="AK2400" s="10"/>
    </row>
    <row r="2401" spans="35:37">
      <c r="AI2401" s="10"/>
      <c r="AK2401" s="10"/>
    </row>
    <row r="2402" spans="35:37">
      <c r="AI2402" s="10"/>
      <c r="AK2402" s="10"/>
    </row>
    <row r="2403" spans="35:37">
      <c r="AI2403" s="10"/>
      <c r="AK2403" s="10"/>
    </row>
    <row r="2404" spans="35:37">
      <c r="AI2404" s="10"/>
      <c r="AK2404" s="10"/>
    </row>
    <row r="2405" spans="35:37">
      <c r="AI2405" s="10"/>
      <c r="AK2405" s="10"/>
    </row>
    <row r="2406" spans="35:37">
      <c r="AI2406" s="10"/>
      <c r="AK2406" s="10"/>
    </row>
    <row r="2407" spans="35:37">
      <c r="AI2407" s="10"/>
      <c r="AK2407" s="10"/>
    </row>
    <row r="2408" spans="35:37">
      <c r="AI2408" s="10"/>
      <c r="AK2408" s="10"/>
    </row>
    <row r="2409" spans="35:37">
      <c r="AI2409" s="10"/>
      <c r="AK2409" s="10"/>
    </row>
    <row r="2410" spans="35:37">
      <c r="AI2410" s="10"/>
      <c r="AK2410" s="10"/>
    </row>
    <row r="2411" spans="35:37">
      <c r="AI2411" s="10"/>
      <c r="AK2411" s="10"/>
    </row>
    <row r="2412" spans="35:37">
      <c r="AI2412" s="10"/>
      <c r="AK2412" s="10"/>
    </row>
    <row r="2413" spans="35:37">
      <c r="AI2413" s="10"/>
      <c r="AK2413" s="10"/>
    </row>
    <row r="2414" spans="35:37">
      <c r="AI2414" s="10"/>
      <c r="AK2414" s="10"/>
    </row>
    <row r="2415" spans="35:37">
      <c r="AI2415" s="10"/>
      <c r="AK2415" s="10"/>
    </row>
    <row r="2416" spans="35:37">
      <c r="AI2416" s="10"/>
      <c r="AK2416" s="10"/>
    </row>
    <row r="2417" spans="35:37">
      <c r="AI2417" s="10"/>
      <c r="AK2417" s="10"/>
    </row>
    <row r="2418" spans="35:37">
      <c r="AI2418" s="10"/>
      <c r="AK2418" s="10"/>
    </row>
    <row r="2419" spans="35:37">
      <c r="AI2419" s="10"/>
      <c r="AK2419" s="10"/>
    </row>
    <row r="2420" spans="35:37">
      <c r="AI2420" s="10"/>
      <c r="AK2420" s="10"/>
    </row>
    <row r="2421" spans="35:37">
      <c r="AI2421" s="10"/>
      <c r="AK2421" s="10"/>
    </row>
    <row r="2422" spans="35:37">
      <c r="AI2422" s="10"/>
      <c r="AK2422" s="10"/>
    </row>
    <row r="2423" spans="35:37">
      <c r="AI2423" s="10"/>
      <c r="AK2423" s="10"/>
    </row>
    <row r="2424" spans="35:37">
      <c r="AI2424" s="10"/>
      <c r="AK2424" s="10"/>
    </row>
    <row r="2425" spans="35:37">
      <c r="AI2425" s="10"/>
      <c r="AK2425" s="10"/>
    </row>
    <row r="2426" spans="35:37">
      <c r="AI2426" s="10"/>
      <c r="AK2426" s="10"/>
    </row>
    <row r="2427" spans="35:37">
      <c r="AI2427" s="10"/>
      <c r="AK2427" s="10"/>
    </row>
    <row r="2428" spans="35:37">
      <c r="AI2428" s="10"/>
      <c r="AK2428" s="10"/>
    </row>
    <row r="2429" spans="35:37">
      <c r="AI2429" s="10"/>
      <c r="AK2429" s="10"/>
    </row>
    <row r="2430" spans="35:37">
      <c r="AI2430" s="10"/>
      <c r="AK2430" s="10"/>
    </row>
    <row r="2431" spans="35:37">
      <c r="AI2431" s="10"/>
      <c r="AK2431" s="10"/>
    </row>
    <row r="2432" spans="35:37">
      <c r="AI2432" s="10"/>
      <c r="AK2432" s="10"/>
    </row>
    <row r="2433" spans="35:37">
      <c r="AI2433" s="10"/>
      <c r="AK2433" s="10"/>
    </row>
    <row r="2434" spans="35:37">
      <c r="AI2434" s="10"/>
      <c r="AK2434" s="10"/>
    </row>
    <row r="2435" spans="35:37">
      <c r="AI2435" s="10"/>
      <c r="AK2435" s="10"/>
    </row>
    <row r="2436" spans="35:37">
      <c r="AI2436" s="10"/>
      <c r="AK2436" s="10"/>
    </row>
    <row r="2437" spans="35:37">
      <c r="AI2437" s="10"/>
      <c r="AK2437" s="10"/>
    </row>
    <row r="2438" spans="35:37">
      <c r="AI2438" s="10"/>
      <c r="AK2438" s="10"/>
    </row>
    <row r="2439" spans="35:37">
      <c r="AI2439" s="10"/>
      <c r="AK2439" s="10"/>
    </row>
    <row r="2440" spans="35:37">
      <c r="AI2440" s="10"/>
      <c r="AK2440" s="10"/>
    </row>
    <row r="2441" spans="35:37">
      <c r="AI2441" s="10"/>
      <c r="AK2441" s="10"/>
    </row>
    <row r="2442" spans="35:37">
      <c r="AI2442" s="10"/>
      <c r="AK2442" s="10"/>
    </row>
    <row r="2443" spans="35:37">
      <c r="AI2443" s="10"/>
      <c r="AK2443" s="10"/>
    </row>
    <row r="2444" spans="35:37">
      <c r="AI2444" s="10"/>
      <c r="AK2444" s="10"/>
    </row>
    <row r="2445" spans="35:37">
      <c r="AI2445" s="10"/>
      <c r="AK2445" s="10"/>
    </row>
    <row r="2446" spans="35:37">
      <c r="AI2446" s="10"/>
      <c r="AK2446" s="10"/>
    </row>
    <row r="2447" spans="35:37">
      <c r="AI2447" s="10"/>
      <c r="AK2447" s="10"/>
    </row>
    <row r="2448" spans="35:37">
      <c r="AI2448" s="10"/>
      <c r="AK2448" s="10"/>
    </row>
    <row r="2449" spans="35:37">
      <c r="AI2449" s="10"/>
      <c r="AK2449" s="10"/>
    </row>
    <row r="2450" spans="35:37">
      <c r="AI2450" s="10"/>
      <c r="AK2450" s="10"/>
    </row>
    <row r="2451" spans="35:37">
      <c r="AI2451" s="10"/>
      <c r="AK2451" s="10"/>
    </row>
    <row r="2452" spans="35:37">
      <c r="AI2452" s="10"/>
      <c r="AK2452" s="10"/>
    </row>
    <row r="2453" spans="35:37">
      <c r="AI2453" s="10"/>
      <c r="AK2453" s="10"/>
    </row>
    <row r="2454" spans="35:37">
      <c r="AI2454" s="10"/>
      <c r="AK2454" s="10"/>
    </row>
    <row r="2455" spans="35:37">
      <c r="AI2455" s="10"/>
      <c r="AK2455" s="10"/>
    </row>
    <row r="2456" spans="35:37">
      <c r="AI2456" s="10"/>
      <c r="AK2456" s="10"/>
    </row>
    <row r="2457" spans="35:37">
      <c r="AI2457" s="10"/>
      <c r="AK2457" s="10"/>
    </row>
    <row r="2458" spans="35:37">
      <c r="AI2458" s="10"/>
      <c r="AK2458" s="10"/>
    </row>
    <row r="2459" spans="35:37">
      <c r="AI2459" s="10"/>
      <c r="AK2459" s="10"/>
    </row>
    <row r="2460" spans="35:37">
      <c r="AI2460" s="10"/>
      <c r="AK2460" s="10"/>
    </row>
    <row r="2461" spans="35:37">
      <c r="AI2461" s="10"/>
      <c r="AK2461" s="10"/>
    </row>
    <row r="2462" spans="35:37">
      <c r="AI2462" s="10"/>
      <c r="AK2462" s="10"/>
    </row>
    <row r="2463" spans="35:37">
      <c r="AI2463" s="10"/>
      <c r="AK2463" s="10"/>
    </row>
    <row r="2464" spans="35:37">
      <c r="AI2464" s="10"/>
      <c r="AK2464" s="10"/>
    </row>
    <row r="2465" spans="35:37">
      <c r="AI2465" s="10"/>
      <c r="AK2465" s="10"/>
    </row>
    <row r="2466" spans="35:37">
      <c r="AI2466" s="10"/>
      <c r="AK2466" s="10"/>
    </row>
    <row r="2467" spans="35:37">
      <c r="AI2467" s="10"/>
      <c r="AK2467" s="10"/>
    </row>
    <row r="2468" spans="35:37">
      <c r="AI2468" s="10"/>
      <c r="AK2468" s="10"/>
    </row>
    <row r="2469" spans="35:37">
      <c r="AI2469" s="10"/>
      <c r="AK2469" s="10"/>
    </row>
    <row r="2470" spans="35:37">
      <c r="AI2470" s="10"/>
      <c r="AK2470" s="10"/>
    </row>
    <row r="2471" spans="35:37">
      <c r="AI2471" s="10"/>
      <c r="AK2471" s="10"/>
    </row>
    <row r="2472" spans="35:37">
      <c r="AI2472" s="10"/>
      <c r="AK2472" s="10"/>
    </row>
    <row r="2473" spans="35:37">
      <c r="AI2473" s="10"/>
      <c r="AK2473" s="10"/>
    </row>
    <row r="2474" spans="35:37">
      <c r="AI2474" s="10"/>
      <c r="AK2474" s="10"/>
    </row>
    <row r="2475" spans="35:37">
      <c r="AI2475" s="10"/>
      <c r="AK2475" s="10"/>
    </row>
    <row r="2476" spans="35:37">
      <c r="AI2476" s="10"/>
      <c r="AK2476" s="10"/>
    </row>
    <row r="2477" spans="35:37">
      <c r="AI2477" s="10"/>
      <c r="AK2477" s="10"/>
    </row>
    <row r="2478" spans="35:37">
      <c r="AI2478" s="10"/>
      <c r="AK2478" s="10"/>
    </row>
    <row r="2479" spans="35:37">
      <c r="AI2479" s="10"/>
      <c r="AK2479" s="10"/>
    </row>
    <row r="2480" spans="35:37">
      <c r="AI2480" s="10"/>
      <c r="AK2480" s="10"/>
    </row>
    <row r="2481" spans="35:37">
      <c r="AI2481" s="10"/>
      <c r="AK2481" s="10"/>
    </row>
    <row r="2482" spans="35:37">
      <c r="AI2482" s="10"/>
      <c r="AK2482" s="10"/>
    </row>
    <row r="2483" spans="35:37">
      <c r="AI2483" s="10"/>
      <c r="AK2483" s="10"/>
    </row>
    <row r="2484" spans="35:37">
      <c r="AI2484" s="10"/>
      <c r="AK2484" s="10"/>
    </row>
    <row r="2485" spans="35:37">
      <c r="AI2485" s="10"/>
      <c r="AK2485" s="10"/>
    </row>
    <row r="2486" spans="35:37">
      <c r="AI2486" s="10"/>
      <c r="AK2486" s="10"/>
    </row>
    <row r="2487" spans="35:37">
      <c r="AI2487" s="10"/>
      <c r="AK2487" s="10"/>
    </row>
    <row r="2488" spans="35:37">
      <c r="AI2488" s="10"/>
      <c r="AK2488" s="10"/>
    </row>
    <row r="2489" spans="35:37">
      <c r="AI2489" s="10"/>
      <c r="AK2489" s="10"/>
    </row>
    <row r="2490" spans="35:37">
      <c r="AI2490" s="10"/>
      <c r="AK2490" s="10"/>
    </row>
    <row r="2491" spans="35:37">
      <c r="AI2491" s="10"/>
      <c r="AK2491" s="10"/>
    </row>
    <row r="2492" spans="35:37">
      <c r="AI2492" s="10"/>
      <c r="AK2492" s="10"/>
    </row>
    <row r="2493" spans="35:37">
      <c r="AI2493" s="10"/>
      <c r="AK2493" s="10"/>
    </row>
    <row r="2494" spans="35:37">
      <c r="AI2494" s="10"/>
      <c r="AK2494" s="10"/>
    </row>
    <row r="2495" spans="35:37">
      <c r="AI2495" s="10"/>
      <c r="AK2495" s="10"/>
    </row>
    <row r="2496" spans="35:37">
      <c r="AI2496" s="10"/>
      <c r="AK2496" s="10"/>
    </row>
    <row r="2497" spans="35:37">
      <c r="AI2497" s="10"/>
      <c r="AK2497" s="10"/>
    </row>
    <row r="2498" spans="35:37">
      <c r="AI2498" s="10"/>
      <c r="AK2498" s="10"/>
    </row>
    <row r="2499" spans="35:37">
      <c r="AI2499" s="10"/>
      <c r="AK2499" s="10"/>
    </row>
    <row r="2500" spans="35:37">
      <c r="AI2500" s="10"/>
      <c r="AK2500" s="10"/>
    </row>
    <row r="2501" spans="35:37">
      <c r="AI2501" s="10"/>
      <c r="AK2501" s="10"/>
    </row>
    <row r="2502" spans="35:37">
      <c r="AI2502" s="10"/>
      <c r="AK2502" s="10"/>
    </row>
    <row r="2503" spans="35:37">
      <c r="AI2503" s="10"/>
      <c r="AK2503" s="10"/>
    </row>
    <row r="2504" spans="35:37">
      <c r="AI2504" s="10"/>
      <c r="AK2504" s="10"/>
    </row>
    <row r="2505" spans="35:37">
      <c r="AI2505" s="10"/>
      <c r="AK2505" s="10"/>
    </row>
    <row r="2506" spans="35:37">
      <c r="AI2506" s="10"/>
      <c r="AK2506" s="10"/>
    </row>
    <row r="2507" spans="35:37">
      <c r="AI2507" s="10"/>
      <c r="AK2507" s="10"/>
    </row>
    <row r="2508" spans="35:37">
      <c r="AI2508" s="10"/>
      <c r="AK2508" s="10"/>
    </row>
    <row r="2509" spans="35:37">
      <c r="AI2509" s="10"/>
      <c r="AK2509" s="10"/>
    </row>
    <row r="2510" spans="35:37">
      <c r="AI2510" s="10"/>
      <c r="AK2510" s="10"/>
    </row>
    <row r="2511" spans="35:37">
      <c r="AI2511" s="10"/>
      <c r="AK2511" s="10"/>
    </row>
    <row r="2512" spans="35:37">
      <c r="AI2512" s="10"/>
      <c r="AK2512" s="10"/>
    </row>
    <row r="2513" spans="35:37">
      <c r="AI2513" s="10"/>
      <c r="AK2513" s="10"/>
    </row>
    <row r="2514" spans="35:37">
      <c r="AI2514" s="10"/>
      <c r="AK2514" s="10"/>
    </row>
    <row r="2515" spans="35:37">
      <c r="AI2515" s="10"/>
      <c r="AK2515" s="10"/>
    </row>
    <row r="2516" spans="35:37">
      <c r="AI2516" s="10"/>
      <c r="AK2516" s="10"/>
    </row>
    <row r="2517" spans="35:37">
      <c r="AI2517" s="10"/>
      <c r="AK2517" s="10"/>
    </row>
    <row r="2518" spans="35:37">
      <c r="AI2518" s="10"/>
      <c r="AK2518" s="10"/>
    </row>
    <row r="2519" spans="35:37">
      <c r="AI2519" s="10"/>
      <c r="AK2519" s="10"/>
    </row>
    <row r="2520" spans="35:37">
      <c r="AI2520" s="10"/>
      <c r="AK2520" s="10"/>
    </row>
    <row r="2521" spans="35:37">
      <c r="AI2521" s="10"/>
      <c r="AK2521" s="10"/>
    </row>
    <row r="2522" spans="35:37">
      <c r="AI2522" s="10"/>
      <c r="AK2522" s="10"/>
    </row>
    <row r="2523" spans="35:37">
      <c r="AI2523" s="10"/>
      <c r="AK2523" s="10"/>
    </row>
    <row r="2524" spans="35:37">
      <c r="AI2524" s="10"/>
      <c r="AK2524" s="10"/>
    </row>
    <row r="2525" spans="35:37">
      <c r="AI2525" s="10"/>
      <c r="AK2525" s="10"/>
    </row>
    <row r="2526" spans="35:37">
      <c r="AI2526" s="10"/>
      <c r="AK2526" s="10"/>
    </row>
    <row r="2527" spans="35:37">
      <c r="AI2527" s="10"/>
      <c r="AK2527" s="10"/>
    </row>
    <row r="2528" spans="35:37">
      <c r="AI2528" s="10"/>
      <c r="AK2528" s="10"/>
    </row>
    <row r="2529" spans="35:37">
      <c r="AI2529" s="10"/>
      <c r="AK2529" s="10"/>
    </row>
    <row r="2530" spans="35:37">
      <c r="AI2530" s="10"/>
      <c r="AK2530" s="10"/>
    </row>
    <row r="2531" spans="35:37">
      <c r="AI2531" s="10"/>
      <c r="AK2531" s="10"/>
    </row>
    <row r="2532" spans="35:37">
      <c r="AI2532" s="10"/>
      <c r="AK2532" s="10"/>
    </row>
    <row r="2533" spans="35:37">
      <c r="AI2533" s="10"/>
      <c r="AK2533" s="10"/>
    </row>
    <row r="2534" spans="35:37">
      <c r="AI2534" s="10"/>
      <c r="AK2534" s="10"/>
    </row>
    <row r="2535" spans="35:37">
      <c r="AI2535" s="10"/>
      <c r="AK2535" s="10"/>
    </row>
    <row r="2536" spans="35:37">
      <c r="AI2536" s="10"/>
      <c r="AK2536" s="10"/>
    </row>
    <row r="2537" spans="35:37">
      <c r="AI2537" s="10"/>
      <c r="AK2537" s="10"/>
    </row>
    <row r="2538" spans="35:37">
      <c r="AI2538" s="10"/>
      <c r="AK2538" s="10"/>
    </row>
    <row r="2539" spans="35:37">
      <c r="AI2539" s="10"/>
      <c r="AK2539" s="10"/>
    </row>
    <row r="2540" spans="35:37">
      <c r="AI2540" s="10"/>
      <c r="AK2540" s="10"/>
    </row>
    <row r="2541" spans="35:37">
      <c r="AI2541" s="10"/>
      <c r="AK2541" s="10"/>
    </row>
    <row r="2542" spans="35:37">
      <c r="AI2542" s="10"/>
      <c r="AK2542" s="10"/>
    </row>
    <row r="2543" spans="35:37">
      <c r="AI2543" s="10"/>
      <c r="AK2543" s="10"/>
    </row>
    <row r="2544" spans="35:37">
      <c r="AI2544" s="10"/>
      <c r="AK2544" s="10"/>
    </row>
    <row r="2545" spans="35:37">
      <c r="AI2545" s="10"/>
      <c r="AK2545" s="10"/>
    </row>
    <row r="2546" spans="35:37">
      <c r="AI2546" s="10"/>
      <c r="AK2546" s="10"/>
    </row>
    <row r="2547" spans="35:37">
      <c r="AI2547" s="10"/>
      <c r="AK2547" s="10"/>
    </row>
    <row r="2548" spans="35:37">
      <c r="AI2548" s="10"/>
      <c r="AK2548" s="10"/>
    </row>
    <row r="2549" spans="35:37">
      <c r="AI2549" s="10"/>
      <c r="AK2549" s="10"/>
    </row>
    <row r="2550" spans="35:37">
      <c r="AI2550" s="10"/>
      <c r="AK2550" s="10"/>
    </row>
    <row r="2551" spans="35:37">
      <c r="AI2551" s="10"/>
      <c r="AK2551" s="10"/>
    </row>
    <row r="2552" spans="35:37">
      <c r="AI2552" s="10"/>
      <c r="AK2552" s="10"/>
    </row>
    <row r="2553" spans="35:37">
      <c r="AI2553" s="10"/>
      <c r="AK2553" s="10"/>
    </row>
    <row r="2554" spans="35:37">
      <c r="AI2554" s="10"/>
      <c r="AK2554" s="10"/>
    </row>
    <row r="2555" spans="35:37">
      <c r="AI2555" s="10"/>
      <c r="AK2555" s="10"/>
    </row>
    <row r="2556" spans="35:37">
      <c r="AI2556" s="10"/>
      <c r="AK2556" s="10"/>
    </row>
    <row r="2557" spans="35:37">
      <c r="AI2557" s="10"/>
      <c r="AK2557" s="10"/>
    </row>
    <row r="2558" spans="35:37">
      <c r="AI2558" s="10"/>
      <c r="AK2558" s="10"/>
    </row>
    <row r="2559" spans="35:37">
      <c r="AI2559" s="10"/>
      <c r="AK2559" s="10"/>
    </row>
    <row r="2560" spans="35:37">
      <c r="AI2560" s="10"/>
      <c r="AK2560" s="10"/>
    </row>
    <row r="2561" spans="35:37">
      <c r="AI2561" s="10"/>
      <c r="AK2561" s="10"/>
    </row>
    <row r="2562" spans="35:37">
      <c r="AI2562" s="10"/>
      <c r="AK2562" s="10"/>
    </row>
    <row r="2563" spans="35:37">
      <c r="AI2563" s="10"/>
      <c r="AK2563" s="10"/>
    </row>
    <row r="2564" spans="35:37">
      <c r="AI2564" s="10"/>
      <c r="AK2564" s="10"/>
    </row>
    <row r="2565" spans="35:37">
      <c r="AI2565" s="10"/>
      <c r="AK2565" s="10"/>
    </row>
    <row r="2566" spans="35:37">
      <c r="AI2566" s="10"/>
      <c r="AK2566" s="10"/>
    </row>
    <row r="2567" spans="35:37">
      <c r="AI2567" s="10"/>
      <c r="AK2567" s="10"/>
    </row>
    <row r="2568" spans="35:37">
      <c r="AI2568" s="10"/>
      <c r="AK2568" s="10"/>
    </row>
    <row r="2569" spans="35:37">
      <c r="AI2569" s="10"/>
      <c r="AK2569" s="10"/>
    </row>
    <row r="2570" spans="35:37">
      <c r="AI2570" s="10"/>
      <c r="AK2570" s="10"/>
    </row>
    <row r="2571" spans="35:37">
      <c r="AI2571" s="10"/>
      <c r="AK2571" s="10"/>
    </row>
    <row r="2572" spans="35:37">
      <c r="AI2572" s="10"/>
      <c r="AK2572" s="10"/>
    </row>
    <row r="2573" spans="35:37">
      <c r="AI2573" s="10"/>
      <c r="AK2573" s="10"/>
    </row>
    <row r="2574" spans="35:37">
      <c r="AI2574" s="10"/>
      <c r="AK2574" s="10"/>
    </row>
    <row r="2575" spans="35:37">
      <c r="AI2575" s="10"/>
      <c r="AK2575" s="10"/>
    </row>
    <row r="2576" spans="35:37">
      <c r="AI2576" s="10"/>
      <c r="AK2576" s="10"/>
    </row>
    <row r="2577" spans="35:37">
      <c r="AI2577" s="10"/>
      <c r="AK2577" s="10"/>
    </row>
    <row r="2578" spans="35:37">
      <c r="AI2578" s="10"/>
      <c r="AK2578" s="10"/>
    </row>
    <row r="2579" spans="35:37">
      <c r="AI2579" s="10"/>
      <c r="AK2579" s="10"/>
    </row>
    <row r="2580" spans="35:37">
      <c r="AI2580" s="10"/>
      <c r="AK2580" s="10"/>
    </row>
    <row r="2581" spans="35:37">
      <c r="AI2581" s="10"/>
      <c r="AK2581" s="10"/>
    </row>
    <row r="2582" spans="35:37">
      <c r="AI2582" s="10"/>
      <c r="AK2582" s="10"/>
    </row>
    <row r="2583" spans="35:37">
      <c r="AI2583" s="10"/>
      <c r="AK2583" s="10"/>
    </row>
    <row r="2584" spans="35:37">
      <c r="AI2584" s="10"/>
      <c r="AK2584" s="10"/>
    </row>
    <row r="2585" spans="35:37">
      <c r="AI2585" s="10"/>
      <c r="AK2585" s="10"/>
    </row>
    <row r="2586" spans="35:37">
      <c r="AI2586" s="10"/>
      <c r="AK2586" s="10"/>
    </row>
    <row r="2587" spans="35:37">
      <c r="AI2587" s="10"/>
      <c r="AK2587" s="10"/>
    </row>
    <row r="2588" spans="35:37">
      <c r="AI2588" s="10"/>
      <c r="AK2588" s="10"/>
    </row>
    <row r="2589" spans="35:37">
      <c r="AI2589" s="10"/>
      <c r="AK2589" s="10"/>
    </row>
    <row r="2590" spans="35:37">
      <c r="AI2590" s="10"/>
      <c r="AK2590" s="10"/>
    </row>
    <row r="2591" spans="35:37">
      <c r="AI2591" s="10"/>
      <c r="AK2591" s="10"/>
    </row>
    <row r="2592" spans="35:37">
      <c r="AI2592" s="10"/>
      <c r="AK2592" s="10"/>
    </row>
    <row r="2593" spans="35:37">
      <c r="AI2593" s="10"/>
      <c r="AK2593" s="10"/>
    </row>
    <row r="2594" spans="35:37">
      <c r="AI2594" s="10"/>
      <c r="AK2594" s="10"/>
    </row>
    <row r="2595" spans="35:37">
      <c r="AI2595" s="10"/>
      <c r="AK2595" s="10"/>
    </row>
    <row r="2596" spans="35:37">
      <c r="AI2596" s="10"/>
      <c r="AK2596" s="10"/>
    </row>
    <row r="2597" spans="35:37">
      <c r="AI2597" s="10"/>
      <c r="AK2597" s="10"/>
    </row>
    <row r="2598" spans="35:37">
      <c r="AI2598" s="10"/>
      <c r="AK2598" s="10"/>
    </row>
    <row r="2599" spans="35:37">
      <c r="AI2599" s="10"/>
      <c r="AK2599" s="10"/>
    </row>
    <row r="2600" spans="35:37">
      <c r="AI2600" s="10"/>
      <c r="AK2600" s="10"/>
    </row>
    <row r="2601" spans="35:37">
      <c r="AI2601" s="10"/>
      <c r="AK2601" s="10"/>
    </row>
    <row r="2602" spans="35:37">
      <c r="AI2602" s="10"/>
      <c r="AK2602" s="10"/>
    </row>
    <row r="2603" spans="35:37">
      <c r="AI2603" s="10"/>
      <c r="AK2603" s="10"/>
    </row>
    <row r="2604" spans="35:37">
      <c r="AI2604" s="10"/>
      <c r="AK2604" s="10"/>
    </row>
    <row r="2605" spans="35:37">
      <c r="AI2605" s="10"/>
      <c r="AK2605" s="10"/>
    </row>
    <row r="2606" spans="35:37">
      <c r="AI2606" s="10"/>
      <c r="AK2606" s="10"/>
    </row>
    <row r="2607" spans="35:37">
      <c r="AI2607" s="10"/>
      <c r="AK2607" s="10"/>
    </row>
    <row r="2608" spans="35:37">
      <c r="AI2608" s="10"/>
      <c r="AK2608" s="10"/>
    </row>
    <row r="2609" spans="35:37">
      <c r="AI2609" s="10"/>
      <c r="AK2609" s="10"/>
    </row>
    <row r="2610" spans="35:37">
      <c r="AI2610" s="10"/>
      <c r="AK2610" s="10"/>
    </row>
    <row r="2611" spans="35:37">
      <c r="AI2611" s="10"/>
      <c r="AK2611" s="10"/>
    </row>
    <row r="2612" spans="35:37">
      <c r="AI2612" s="10"/>
      <c r="AK2612" s="10"/>
    </row>
    <row r="2613" spans="35:37">
      <c r="AI2613" s="10"/>
      <c r="AK2613" s="10"/>
    </row>
    <row r="2614" spans="35:37">
      <c r="AI2614" s="10"/>
      <c r="AK2614" s="10"/>
    </row>
    <row r="2615" spans="35:37">
      <c r="AI2615" s="10"/>
      <c r="AK2615" s="10"/>
    </row>
    <row r="2616" spans="35:37">
      <c r="AI2616" s="10"/>
      <c r="AK2616" s="10"/>
    </row>
    <row r="2617" spans="35:37">
      <c r="AI2617" s="10"/>
      <c r="AK2617" s="10"/>
    </row>
    <row r="2618" spans="35:37">
      <c r="AI2618" s="10"/>
      <c r="AK2618" s="10"/>
    </row>
    <row r="2619" spans="35:37">
      <c r="AI2619" s="10"/>
      <c r="AK2619" s="10"/>
    </row>
    <row r="2620" spans="35:37">
      <c r="AI2620" s="10"/>
      <c r="AK2620" s="10"/>
    </row>
    <row r="2621" spans="35:37">
      <c r="AI2621" s="10"/>
      <c r="AK2621" s="10"/>
    </row>
    <row r="2622" spans="35:37">
      <c r="AI2622" s="10"/>
      <c r="AK2622" s="10"/>
    </row>
    <row r="2623" spans="35:37">
      <c r="AI2623" s="10"/>
      <c r="AK2623" s="10"/>
    </row>
    <row r="2624" spans="35:37">
      <c r="AI2624" s="10"/>
      <c r="AK2624" s="10"/>
    </row>
    <row r="2625" spans="35:37">
      <c r="AI2625" s="10"/>
      <c r="AK2625" s="10"/>
    </row>
    <row r="2626" spans="35:37">
      <c r="AI2626" s="10"/>
      <c r="AK2626" s="10"/>
    </row>
    <row r="2627" spans="35:37">
      <c r="AI2627" s="10"/>
      <c r="AK2627" s="10"/>
    </row>
    <row r="2628" spans="35:37">
      <c r="AI2628" s="10"/>
      <c r="AK2628" s="10"/>
    </row>
    <row r="2629" spans="35:37">
      <c r="AI2629" s="10"/>
      <c r="AK2629" s="10"/>
    </row>
    <row r="2630" spans="35:37">
      <c r="AI2630" s="10"/>
      <c r="AK2630" s="10"/>
    </row>
    <row r="2631" spans="35:37">
      <c r="AI2631" s="10"/>
      <c r="AK2631" s="10"/>
    </row>
    <row r="2632" spans="35:37">
      <c r="AI2632" s="10"/>
      <c r="AK2632" s="10"/>
    </row>
    <row r="2633" spans="35:37">
      <c r="AI2633" s="10"/>
      <c r="AK2633" s="10"/>
    </row>
    <row r="2634" spans="35:37">
      <c r="AI2634" s="10"/>
      <c r="AK2634" s="10"/>
    </row>
    <row r="2635" spans="35:37">
      <c r="AI2635" s="10"/>
      <c r="AK2635" s="10"/>
    </row>
    <row r="2636" spans="35:37">
      <c r="AI2636" s="10"/>
      <c r="AK2636" s="10"/>
    </row>
    <row r="2637" spans="35:37">
      <c r="AI2637" s="10"/>
      <c r="AK2637" s="10"/>
    </row>
    <row r="2638" spans="35:37">
      <c r="AI2638" s="10"/>
      <c r="AK2638" s="10"/>
    </row>
    <row r="2639" spans="35:37">
      <c r="AI2639" s="10"/>
      <c r="AK2639" s="10"/>
    </row>
    <row r="2640" spans="35:37">
      <c r="AI2640" s="10"/>
      <c r="AK2640" s="10"/>
    </row>
    <row r="2641" spans="35:37">
      <c r="AI2641" s="10"/>
      <c r="AK2641" s="10"/>
    </row>
    <row r="2642" spans="35:37">
      <c r="AI2642" s="10"/>
      <c r="AK2642" s="10"/>
    </row>
    <row r="2643" spans="35:37">
      <c r="AI2643" s="10"/>
      <c r="AK2643" s="10"/>
    </row>
    <row r="2644" spans="35:37">
      <c r="AI2644" s="10"/>
      <c r="AK2644" s="10"/>
    </row>
    <row r="2645" spans="35:37">
      <c r="AI2645" s="10"/>
      <c r="AK2645" s="10"/>
    </row>
    <row r="2646" spans="35:37">
      <c r="AI2646" s="10"/>
      <c r="AK2646" s="10"/>
    </row>
    <row r="2647" spans="35:37">
      <c r="AI2647" s="10"/>
      <c r="AK2647" s="10"/>
    </row>
    <row r="2648" spans="35:37">
      <c r="AI2648" s="10"/>
      <c r="AK2648" s="10"/>
    </row>
    <row r="2649" spans="35:37">
      <c r="AI2649" s="10"/>
      <c r="AK2649" s="10"/>
    </row>
    <row r="2650" spans="35:37">
      <c r="AI2650" s="10"/>
      <c r="AK2650" s="10"/>
    </row>
    <row r="2651" spans="35:37">
      <c r="AI2651" s="10"/>
      <c r="AK2651" s="10"/>
    </row>
    <row r="2652" spans="35:37">
      <c r="AI2652" s="10"/>
      <c r="AK2652" s="10"/>
    </row>
    <row r="2653" spans="35:37">
      <c r="AI2653" s="10"/>
      <c r="AK2653" s="10"/>
    </row>
    <row r="2654" spans="35:37">
      <c r="AI2654" s="10"/>
      <c r="AK2654" s="10"/>
    </row>
    <row r="2655" spans="35:37">
      <c r="AI2655" s="10"/>
      <c r="AK2655" s="10"/>
    </row>
    <row r="2656" spans="35:37">
      <c r="AI2656" s="10"/>
      <c r="AK2656" s="10"/>
    </row>
    <row r="2657" spans="35:37">
      <c r="AI2657" s="10"/>
      <c r="AK2657" s="10"/>
    </row>
    <row r="2658" spans="35:37">
      <c r="AI2658" s="10"/>
      <c r="AK2658" s="10"/>
    </row>
    <row r="2659" spans="35:37">
      <c r="AI2659" s="10"/>
      <c r="AK2659" s="10"/>
    </row>
    <row r="2660" spans="35:37">
      <c r="AI2660" s="10"/>
      <c r="AK2660" s="10"/>
    </row>
    <row r="2661" spans="35:37">
      <c r="AI2661" s="10"/>
      <c r="AK2661" s="10"/>
    </row>
    <row r="2662" spans="35:37">
      <c r="AI2662" s="10"/>
      <c r="AK2662" s="10"/>
    </row>
    <row r="2663" spans="35:37">
      <c r="AI2663" s="10"/>
      <c r="AK2663" s="10"/>
    </row>
    <row r="2664" spans="35:37">
      <c r="AI2664" s="10"/>
      <c r="AK2664" s="10"/>
    </row>
    <row r="2665" spans="35:37">
      <c r="AI2665" s="10"/>
      <c r="AK2665" s="10"/>
    </row>
    <row r="2666" spans="35:37">
      <c r="AI2666" s="10"/>
      <c r="AK2666" s="10"/>
    </row>
    <row r="2667" spans="35:37">
      <c r="AI2667" s="10"/>
      <c r="AK2667" s="10"/>
    </row>
    <row r="2668" spans="35:37">
      <c r="AI2668" s="10"/>
      <c r="AK2668" s="10"/>
    </row>
    <row r="2669" spans="35:37">
      <c r="AI2669" s="10"/>
      <c r="AK2669" s="10"/>
    </row>
    <row r="2670" spans="35:37">
      <c r="AI2670" s="10"/>
      <c r="AK2670" s="10"/>
    </row>
    <row r="2671" spans="35:37">
      <c r="AI2671" s="10"/>
      <c r="AK2671" s="10"/>
    </row>
    <row r="2672" spans="35:37">
      <c r="AI2672" s="10"/>
      <c r="AK2672" s="10"/>
    </row>
    <row r="2673" spans="35:37">
      <c r="AI2673" s="10"/>
      <c r="AK2673" s="10"/>
    </row>
    <row r="2674" spans="35:37">
      <c r="AI2674" s="10"/>
      <c r="AK2674" s="10"/>
    </row>
    <row r="2675" spans="35:37">
      <c r="AI2675" s="10"/>
      <c r="AK2675" s="10"/>
    </row>
    <row r="2676" spans="35:37">
      <c r="AI2676" s="10"/>
      <c r="AK2676" s="10"/>
    </row>
    <row r="2677" spans="35:37">
      <c r="AI2677" s="10"/>
      <c r="AK2677" s="10"/>
    </row>
    <row r="2678" spans="35:37">
      <c r="AI2678" s="10"/>
      <c r="AK2678" s="10"/>
    </row>
    <row r="2679" spans="35:37">
      <c r="AI2679" s="10"/>
      <c r="AK2679" s="10"/>
    </row>
    <row r="2680" spans="35:37">
      <c r="AI2680" s="10"/>
      <c r="AK2680" s="10"/>
    </row>
    <row r="2681" spans="35:37">
      <c r="AI2681" s="10"/>
      <c r="AK2681" s="10"/>
    </row>
    <row r="2682" spans="35:37">
      <c r="AI2682" s="10"/>
      <c r="AK2682" s="10"/>
    </row>
    <row r="2683" spans="35:37">
      <c r="AI2683" s="10"/>
      <c r="AK2683" s="10"/>
    </row>
    <row r="2684" spans="35:37">
      <c r="AI2684" s="10"/>
      <c r="AK2684" s="10"/>
    </row>
    <row r="2685" spans="35:37">
      <c r="AI2685" s="10"/>
      <c r="AK2685" s="10"/>
    </row>
    <row r="2686" spans="35:37">
      <c r="AI2686" s="10"/>
      <c r="AK2686" s="10"/>
    </row>
    <row r="2687" spans="35:37">
      <c r="AI2687" s="10"/>
      <c r="AK2687" s="10"/>
    </row>
    <row r="2688" spans="35:37">
      <c r="AI2688" s="10"/>
      <c r="AK2688" s="10"/>
    </row>
    <row r="2689" spans="35:37">
      <c r="AI2689" s="10"/>
      <c r="AK2689" s="10"/>
    </row>
    <row r="2690" spans="35:37">
      <c r="AI2690" s="10"/>
      <c r="AK2690" s="10"/>
    </row>
    <row r="2691" spans="35:37">
      <c r="AI2691" s="10"/>
      <c r="AK2691" s="10"/>
    </row>
    <row r="2692" spans="35:37">
      <c r="AI2692" s="10"/>
      <c r="AK2692" s="10"/>
    </row>
    <row r="2693" spans="35:37">
      <c r="AI2693" s="10"/>
      <c r="AK2693" s="10"/>
    </row>
    <row r="2694" spans="35:37">
      <c r="AI2694" s="10"/>
      <c r="AK2694" s="10"/>
    </row>
    <row r="2695" spans="35:37">
      <c r="AI2695" s="10"/>
      <c r="AK2695" s="10"/>
    </row>
    <row r="2696" spans="35:37">
      <c r="AI2696" s="10"/>
      <c r="AK2696" s="10"/>
    </row>
    <row r="2697" spans="35:37">
      <c r="AI2697" s="10"/>
      <c r="AK2697" s="10"/>
    </row>
    <row r="2698" spans="35:37">
      <c r="AI2698" s="10"/>
      <c r="AK2698" s="10"/>
    </row>
    <row r="2699" spans="35:37">
      <c r="AI2699" s="10"/>
      <c r="AK2699" s="10"/>
    </row>
    <row r="2700" spans="35:37">
      <c r="AI2700" s="10"/>
      <c r="AK2700" s="10"/>
    </row>
    <row r="2701" spans="35:37">
      <c r="AI2701" s="10"/>
      <c r="AK2701" s="10"/>
    </row>
    <row r="2702" spans="35:37">
      <c r="AI2702" s="10"/>
      <c r="AK2702" s="10"/>
    </row>
    <row r="2703" spans="35:37">
      <c r="AI2703" s="10"/>
      <c r="AK2703" s="10"/>
    </row>
    <row r="2704" spans="35:37">
      <c r="AI2704" s="10"/>
      <c r="AK2704" s="10"/>
    </row>
    <row r="2705" spans="35:37">
      <c r="AI2705" s="10"/>
      <c r="AK2705" s="10"/>
    </row>
    <row r="2706" spans="35:37">
      <c r="AI2706" s="10"/>
      <c r="AK2706" s="10"/>
    </row>
    <row r="2707" spans="35:37">
      <c r="AI2707" s="10"/>
      <c r="AK2707" s="10"/>
    </row>
    <row r="2708" spans="35:37">
      <c r="AI2708" s="10"/>
      <c r="AK2708" s="10"/>
    </row>
    <row r="2709" spans="35:37">
      <c r="AI2709" s="10"/>
      <c r="AK2709" s="10"/>
    </row>
    <row r="2710" spans="35:37">
      <c r="AI2710" s="10"/>
      <c r="AK2710" s="10"/>
    </row>
    <row r="2711" spans="35:37">
      <c r="AI2711" s="10"/>
      <c r="AK2711" s="10"/>
    </row>
    <row r="2712" spans="35:37">
      <c r="AI2712" s="10"/>
      <c r="AK2712" s="10"/>
    </row>
    <row r="2713" spans="35:37">
      <c r="AI2713" s="10"/>
      <c r="AK2713" s="10"/>
    </row>
    <row r="2714" spans="35:37">
      <c r="AI2714" s="10"/>
      <c r="AK2714" s="10"/>
    </row>
    <row r="2715" spans="35:37">
      <c r="AI2715" s="10"/>
      <c r="AK2715" s="10"/>
    </row>
    <row r="2716" spans="35:37">
      <c r="AI2716" s="10"/>
      <c r="AK2716" s="10"/>
    </row>
    <row r="2717" spans="35:37">
      <c r="AI2717" s="10"/>
      <c r="AK2717" s="10"/>
    </row>
    <row r="2718" spans="35:37">
      <c r="AI2718" s="10"/>
      <c r="AK2718" s="10"/>
    </row>
    <row r="2719" spans="35:37">
      <c r="AI2719" s="10"/>
      <c r="AK2719" s="10"/>
    </row>
    <row r="2720" spans="35:37">
      <c r="AI2720" s="10"/>
      <c r="AK2720" s="10"/>
    </row>
    <row r="2721" spans="35:37">
      <c r="AI2721" s="10"/>
      <c r="AK2721" s="10"/>
    </row>
    <row r="2722" spans="35:37">
      <c r="AI2722" s="10"/>
      <c r="AK2722" s="10"/>
    </row>
    <row r="2723" spans="35:37">
      <c r="AI2723" s="10"/>
      <c r="AK2723" s="10"/>
    </row>
    <row r="2724" spans="35:37">
      <c r="AI2724" s="10"/>
      <c r="AK2724" s="10"/>
    </row>
    <row r="2725" spans="35:37">
      <c r="AI2725" s="10"/>
      <c r="AK2725" s="10"/>
    </row>
    <row r="2726" spans="35:37">
      <c r="AI2726" s="10"/>
      <c r="AK2726" s="10"/>
    </row>
    <row r="2727" spans="35:37">
      <c r="AI2727" s="10"/>
      <c r="AK2727" s="10"/>
    </row>
    <row r="2728" spans="35:37">
      <c r="AI2728" s="10"/>
      <c r="AK2728" s="10"/>
    </row>
    <row r="2729" spans="35:37">
      <c r="AI2729" s="10"/>
      <c r="AK2729" s="10"/>
    </row>
    <row r="2730" spans="35:37">
      <c r="AI2730" s="10"/>
      <c r="AK2730" s="10"/>
    </row>
    <row r="2731" spans="35:37">
      <c r="AI2731" s="10"/>
      <c r="AK2731" s="10"/>
    </row>
    <row r="2732" spans="35:37">
      <c r="AI2732" s="10"/>
      <c r="AK2732" s="10"/>
    </row>
    <row r="2733" spans="35:37">
      <c r="AI2733" s="10"/>
      <c r="AK2733" s="10"/>
    </row>
    <row r="2734" spans="35:37">
      <c r="AI2734" s="10"/>
      <c r="AK2734" s="10"/>
    </row>
    <row r="2735" spans="35:37">
      <c r="AI2735" s="10"/>
      <c r="AK2735" s="10"/>
    </row>
    <row r="2736" spans="35:37">
      <c r="AI2736" s="10"/>
      <c r="AK2736" s="10"/>
    </row>
    <row r="2737" spans="35:37">
      <c r="AI2737" s="10"/>
      <c r="AK2737" s="10"/>
    </row>
    <row r="2738" spans="35:37">
      <c r="AI2738" s="10"/>
      <c r="AK2738" s="10"/>
    </row>
    <row r="2739" spans="35:37">
      <c r="AI2739" s="10"/>
      <c r="AK2739" s="10"/>
    </row>
    <row r="2740" spans="35:37">
      <c r="AI2740" s="10"/>
      <c r="AK2740" s="10"/>
    </row>
    <row r="2741" spans="35:37">
      <c r="AI2741" s="10"/>
      <c r="AK2741" s="10"/>
    </row>
    <row r="2742" spans="35:37">
      <c r="AI2742" s="10"/>
      <c r="AK2742" s="10"/>
    </row>
    <row r="2743" spans="35:37">
      <c r="AI2743" s="10"/>
      <c r="AK2743" s="10"/>
    </row>
    <row r="2744" spans="35:37">
      <c r="AI2744" s="10"/>
      <c r="AK2744" s="10"/>
    </row>
    <row r="2745" spans="35:37">
      <c r="AI2745" s="10"/>
      <c r="AK2745" s="10"/>
    </row>
    <row r="2746" spans="35:37">
      <c r="AI2746" s="10"/>
      <c r="AK2746" s="10"/>
    </row>
    <row r="2747" spans="35:37">
      <c r="AI2747" s="10"/>
      <c r="AK2747" s="10"/>
    </row>
    <row r="2748" spans="35:37">
      <c r="AI2748" s="10"/>
      <c r="AK2748" s="10"/>
    </row>
    <row r="2749" spans="35:37">
      <c r="AI2749" s="10"/>
      <c r="AK2749" s="10"/>
    </row>
    <row r="2750" spans="35:37">
      <c r="AI2750" s="10"/>
      <c r="AK2750" s="10"/>
    </row>
    <row r="2751" spans="35:37">
      <c r="AI2751" s="10"/>
      <c r="AK2751" s="10"/>
    </row>
    <row r="2752" spans="35:37">
      <c r="AI2752" s="10"/>
      <c r="AK2752" s="10"/>
    </row>
    <row r="2753" spans="9:37">
      <c r="AI2753" s="10"/>
      <c r="AK2753" s="10"/>
    </row>
    <row r="2754" spans="9:37">
      <c r="AI2754" s="10"/>
      <c r="AK2754" s="10"/>
    </row>
    <row r="2755" spans="9:37">
      <c r="AI2755" s="10"/>
      <c r="AK2755" s="10"/>
    </row>
    <row r="2756" spans="9:37">
      <c r="AI2756" s="10"/>
      <c r="AK2756" s="10"/>
    </row>
    <row r="2757" spans="9:37">
      <c r="AI2757" s="10"/>
      <c r="AK2757" s="10"/>
    </row>
    <row r="2758" spans="9:37">
      <c r="AI2758" s="10"/>
      <c r="AK2758" s="10"/>
    </row>
    <row r="2759" spans="9:37">
      <c r="AI2759" s="10"/>
      <c r="AK2759" s="10"/>
    </row>
    <row r="2760" spans="9:37">
      <c r="AI2760" s="10"/>
      <c r="AK2760" s="10"/>
    </row>
    <row r="2761" spans="9:37">
      <c r="AI2761" s="10"/>
      <c r="AK2761" s="10"/>
    </row>
    <row r="2762" spans="9:37">
      <c r="AI2762" s="10"/>
      <c r="AK2762" s="10"/>
    </row>
    <row r="2763" spans="9:37">
      <c r="I2763" s="21"/>
      <c r="J2763" s="21"/>
      <c r="K2763" s="21"/>
      <c r="P2763" s="20"/>
      <c r="AD2763"/>
      <c r="AE2763"/>
      <c r="AF2763"/>
      <c r="AI2763" s="10"/>
      <c r="AK2763" s="10"/>
    </row>
    <row r="2764" spans="9:37">
      <c r="I2764" s="21"/>
      <c r="J2764" s="21"/>
      <c r="K2764" s="21"/>
      <c r="P2764" s="20"/>
      <c r="AD2764"/>
      <c r="AE2764"/>
      <c r="AF2764"/>
      <c r="AI2764" s="10"/>
      <c r="AK2764" s="10"/>
    </row>
    <row r="2765" spans="9:37">
      <c r="I2765" s="21"/>
      <c r="J2765" s="21"/>
      <c r="K2765" s="21"/>
      <c r="P2765" s="20"/>
      <c r="AD2765"/>
      <c r="AE2765"/>
      <c r="AF2765"/>
      <c r="AI2765" s="10"/>
      <c r="AK2765" s="10"/>
    </row>
    <row r="2766" spans="9:37">
      <c r="I2766" s="21"/>
      <c r="J2766" s="21"/>
      <c r="K2766" s="21"/>
      <c r="P2766" s="20"/>
      <c r="AD2766"/>
      <c r="AE2766"/>
      <c r="AF2766"/>
      <c r="AI2766" s="10"/>
      <c r="AK2766" s="10"/>
    </row>
    <row r="2767" spans="9:37">
      <c r="I2767" s="21"/>
      <c r="J2767" s="21"/>
      <c r="K2767" s="21"/>
      <c r="P2767" s="20"/>
      <c r="AD2767"/>
      <c r="AE2767"/>
      <c r="AF2767"/>
      <c r="AI2767" s="10"/>
      <c r="AK2767" s="10"/>
    </row>
    <row r="2768" spans="9:37">
      <c r="I2768" s="21"/>
      <c r="J2768" s="21"/>
      <c r="K2768" s="21"/>
      <c r="P2768" s="20"/>
      <c r="AD2768"/>
      <c r="AE2768"/>
      <c r="AF2768"/>
      <c r="AI2768" s="10"/>
      <c r="AK2768" s="10"/>
    </row>
    <row r="2769" spans="9:37">
      <c r="I2769" s="21"/>
      <c r="J2769" s="21"/>
      <c r="K2769" s="21"/>
      <c r="P2769" s="20"/>
      <c r="AD2769"/>
      <c r="AE2769"/>
      <c r="AF2769"/>
      <c r="AI2769" s="10"/>
      <c r="AK2769" s="10"/>
    </row>
    <row r="2770" spans="9:37">
      <c r="I2770" s="21"/>
      <c r="J2770" s="21"/>
      <c r="K2770" s="21"/>
      <c r="P2770" s="20"/>
      <c r="AD2770"/>
      <c r="AE2770"/>
      <c r="AF2770"/>
      <c r="AI2770" s="10"/>
      <c r="AK2770" s="10"/>
    </row>
    <row r="2771" spans="9:37">
      <c r="I2771" s="21"/>
      <c r="J2771" s="21"/>
      <c r="K2771" s="21"/>
      <c r="P2771" s="20"/>
      <c r="AD2771"/>
      <c r="AE2771"/>
      <c r="AF2771"/>
      <c r="AI2771" s="10"/>
      <c r="AK2771" s="10"/>
    </row>
    <row r="2772" spans="9:37">
      <c r="I2772" s="21"/>
      <c r="J2772" s="21"/>
      <c r="K2772" s="21"/>
      <c r="P2772" s="20"/>
      <c r="AD2772"/>
      <c r="AE2772"/>
      <c r="AF2772"/>
      <c r="AI2772" s="10"/>
      <c r="AK2772" s="10"/>
    </row>
    <row r="2773" spans="9:37">
      <c r="I2773" s="21"/>
      <c r="J2773" s="21"/>
      <c r="K2773" s="21"/>
      <c r="P2773" s="20"/>
      <c r="AD2773"/>
      <c r="AE2773"/>
      <c r="AF2773"/>
      <c r="AI2773" s="10"/>
      <c r="AK2773" s="10"/>
    </row>
    <row r="2774" spans="9:37">
      <c r="I2774" s="21"/>
      <c r="J2774" s="21"/>
      <c r="K2774" s="21"/>
      <c r="P2774" s="20"/>
      <c r="AD2774"/>
      <c r="AE2774"/>
      <c r="AF2774"/>
      <c r="AI2774" s="10"/>
      <c r="AK2774" s="10"/>
    </row>
    <row r="2775" spans="9:37">
      <c r="I2775" s="21"/>
      <c r="J2775" s="21"/>
      <c r="K2775" s="21"/>
      <c r="P2775" s="20"/>
      <c r="AD2775"/>
      <c r="AE2775"/>
      <c r="AF2775"/>
      <c r="AI2775" s="10"/>
      <c r="AK2775" s="10"/>
    </row>
    <row r="2776" spans="9:37">
      <c r="I2776" s="21"/>
      <c r="J2776" s="21"/>
      <c r="K2776" s="21"/>
      <c r="P2776" s="20"/>
      <c r="AD2776"/>
      <c r="AE2776"/>
      <c r="AF2776"/>
      <c r="AI2776" s="10"/>
      <c r="AK2776" s="10"/>
    </row>
    <row r="2777" spans="9:37">
      <c r="I2777" s="21"/>
      <c r="J2777" s="21"/>
      <c r="K2777" s="21"/>
      <c r="P2777" s="20"/>
      <c r="AD2777"/>
      <c r="AE2777"/>
      <c r="AF2777"/>
      <c r="AI2777" s="10"/>
      <c r="AK2777" s="10"/>
    </row>
    <row r="2778" spans="9:37">
      <c r="I2778" s="21"/>
      <c r="J2778" s="21"/>
      <c r="K2778" s="21"/>
      <c r="P2778" s="20"/>
      <c r="AD2778"/>
      <c r="AE2778"/>
      <c r="AF2778"/>
      <c r="AI2778" s="10"/>
      <c r="AK2778" s="10"/>
    </row>
    <row r="2779" spans="9:37">
      <c r="I2779" s="21"/>
      <c r="J2779" s="21"/>
      <c r="K2779" s="21"/>
      <c r="P2779" s="20"/>
      <c r="AD2779"/>
      <c r="AE2779"/>
      <c r="AF2779"/>
      <c r="AI2779" s="10"/>
      <c r="AK2779" s="10"/>
    </row>
    <row r="2780" spans="9:37">
      <c r="I2780" s="21"/>
      <c r="J2780" s="21"/>
      <c r="K2780" s="21"/>
      <c r="P2780" s="20"/>
      <c r="AD2780"/>
      <c r="AE2780"/>
      <c r="AF2780"/>
      <c r="AI2780" s="10"/>
      <c r="AK2780" s="10"/>
    </row>
    <row r="2781" spans="9:37">
      <c r="I2781" s="21"/>
      <c r="J2781" s="21"/>
      <c r="K2781" s="21"/>
      <c r="P2781" s="20"/>
      <c r="AD2781"/>
      <c r="AE2781"/>
      <c r="AF2781"/>
      <c r="AI2781" s="10"/>
      <c r="AK2781" s="10"/>
    </row>
    <row r="2782" spans="9:37">
      <c r="I2782" s="21"/>
      <c r="J2782" s="21"/>
      <c r="K2782" s="21"/>
      <c r="P2782" s="20"/>
      <c r="AD2782"/>
      <c r="AE2782"/>
      <c r="AF2782"/>
      <c r="AI2782" s="10"/>
      <c r="AK2782" s="10"/>
    </row>
    <row r="2783" spans="9:37">
      <c r="I2783" s="21"/>
      <c r="J2783" s="21"/>
      <c r="K2783" s="21"/>
      <c r="P2783" s="20"/>
      <c r="AD2783"/>
      <c r="AE2783"/>
      <c r="AF2783"/>
      <c r="AI2783" s="10"/>
      <c r="AK2783" s="10"/>
    </row>
    <row r="2784" spans="9:37">
      <c r="I2784" s="21"/>
      <c r="J2784" s="21"/>
      <c r="K2784" s="21"/>
      <c r="P2784" s="20"/>
      <c r="AD2784"/>
      <c r="AE2784"/>
      <c r="AF2784"/>
      <c r="AI2784" s="10"/>
      <c r="AK2784" s="10"/>
    </row>
    <row r="2785" spans="9:37">
      <c r="I2785" s="21"/>
      <c r="J2785" s="21"/>
      <c r="K2785" s="21"/>
      <c r="P2785" s="20"/>
      <c r="AD2785"/>
      <c r="AE2785"/>
      <c r="AF2785"/>
      <c r="AI2785" s="10"/>
      <c r="AK2785" s="10"/>
    </row>
    <row r="2786" spans="9:37">
      <c r="AI2786" s="10"/>
      <c r="AK2786" s="10"/>
    </row>
    <row r="2787" spans="9:37">
      <c r="AI2787" s="10"/>
      <c r="AK2787" s="10"/>
    </row>
    <row r="2788" spans="9:37">
      <c r="AI2788" s="10"/>
      <c r="AK2788" s="10"/>
    </row>
    <row r="2789" spans="9:37">
      <c r="AI2789" s="10"/>
      <c r="AK2789" s="10"/>
    </row>
    <row r="2790" spans="9:37">
      <c r="AI2790" s="10"/>
      <c r="AK2790" s="10"/>
    </row>
    <row r="2791" spans="9:37">
      <c r="AI2791" s="10"/>
      <c r="AK2791" s="10"/>
    </row>
    <row r="2792" spans="9:37">
      <c r="AI2792" s="10"/>
      <c r="AK2792" s="10"/>
    </row>
    <row r="2793" spans="9:37">
      <c r="AI2793" s="10"/>
      <c r="AK2793" s="10"/>
    </row>
    <row r="2794" spans="9:37">
      <c r="AI2794" s="10"/>
      <c r="AK2794" s="10"/>
    </row>
    <row r="2795" spans="9:37">
      <c r="AI2795" s="10"/>
      <c r="AK2795" s="10"/>
    </row>
    <row r="2796" spans="9:37">
      <c r="AI2796" s="10"/>
      <c r="AK2796" s="10"/>
    </row>
    <row r="2797" spans="9:37">
      <c r="AI2797" s="10"/>
      <c r="AK2797" s="10"/>
    </row>
    <row r="2798" spans="9:37">
      <c r="AI2798" s="10"/>
      <c r="AK2798" s="10"/>
    </row>
    <row r="2799" spans="9:37">
      <c r="AI2799" s="10"/>
      <c r="AK2799" s="10"/>
    </row>
    <row r="2800" spans="9:37">
      <c r="AI2800" s="10"/>
      <c r="AK2800" s="10"/>
    </row>
    <row r="2801" spans="35:37">
      <c r="AI2801" s="10"/>
      <c r="AK2801" s="10"/>
    </row>
    <row r="2802" spans="35:37">
      <c r="AI2802" s="10"/>
      <c r="AK2802" s="10"/>
    </row>
    <row r="2803" spans="35:37">
      <c r="AI2803" s="10"/>
      <c r="AK2803" s="10"/>
    </row>
    <row r="2804" spans="35:37">
      <c r="AI2804" s="10"/>
      <c r="AK2804" s="10"/>
    </row>
    <row r="2805" spans="35:37">
      <c r="AI2805" s="10"/>
      <c r="AK2805" s="10"/>
    </row>
    <row r="2806" spans="35:37">
      <c r="AI2806" s="10"/>
      <c r="AK2806" s="10"/>
    </row>
    <row r="2807" spans="35:37">
      <c r="AI2807" s="10"/>
      <c r="AK2807" s="10"/>
    </row>
    <row r="2808" spans="35:37">
      <c r="AI2808" s="10"/>
      <c r="AK2808" s="10"/>
    </row>
    <row r="2809" spans="35:37">
      <c r="AI2809" s="10"/>
      <c r="AK2809" s="10"/>
    </row>
    <row r="2810" spans="35:37">
      <c r="AI2810" s="10"/>
      <c r="AK2810" s="10"/>
    </row>
    <row r="2811" spans="35:37">
      <c r="AI2811" s="10"/>
      <c r="AK2811" s="10"/>
    </row>
    <row r="2812" spans="35:37">
      <c r="AI2812" s="10"/>
      <c r="AK2812" s="10"/>
    </row>
    <row r="2813" spans="35:37">
      <c r="AI2813" s="10"/>
      <c r="AK2813" s="10"/>
    </row>
    <row r="2814" spans="35:37">
      <c r="AI2814" s="10"/>
      <c r="AK2814" s="10"/>
    </row>
    <row r="2815" spans="35:37">
      <c r="AI2815" s="10"/>
      <c r="AK2815" s="10"/>
    </row>
    <row r="2816" spans="35:37">
      <c r="AI2816" s="10"/>
      <c r="AK2816" s="10"/>
    </row>
    <row r="2817" spans="35:37">
      <c r="AI2817" s="10"/>
      <c r="AK2817" s="10"/>
    </row>
    <row r="2818" spans="35:37">
      <c r="AI2818" s="10"/>
      <c r="AK2818" s="10"/>
    </row>
    <row r="2819" spans="35:37">
      <c r="AI2819" s="10"/>
      <c r="AK2819" s="10"/>
    </row>
    <row r="2820" spans="35:37">
      <c r="AI2820" s="10"/>
      <c r="AK2820" s="10"/>
    </row>
    <row r="2821" spans="35:37">
      <c r="AI2821" s="10"/>
      <c r="AK2821" s="10"/>
    </row>
    <row r="2822" spans="35:37">
      <c r="AI2822" s="10"/>
      <c r="AK2822" s="10"/>
    </row>
    <row r="2823" spans="35:37">
      <c r="AI2823" s="10"/>
      <c r="AK2823" s="10"/>
    </row>
    <row r="2824" spans="35:37">
      <c r="AI2824" s="10"/>
      <c r="AK2824" s="10"/>
    </row>
    <row r="2825" spans="35:37">
      <c r="AI2825" s="10"/>
      <c r="AK2825" s="10"/>
    </row>
    <row r="2826" spans="35:37">
      <c r="AI2826" s="10"/>
      <c r="AK2826" s="10"/>
    </row>
    <row r="2827" spans="35:37">
      <c r="AI2827" s="10"/>
      <c r="AK2827" s="10"/>
    </row>
    <row r="2828" spans="35:37">
      <c r="AI2828" s="10"/>
      <c r="AK2828" s="10"/>
    </row>
    <row r="2829" spans="35:37">
      <c r="AI2829" s="10"/>
      <c r="AK2829" s="10"/>
    </row>
    <row r="2830" spans="35:37">
      <c r="AI2830" s="10"/>
      <c r="AK2830" s="10"/>
    </row>
    <row r="2831" spans="35:37">
      <c r="AI2831" s="10"/>
      <c r="AK2831" s="10"/>
    </row>
    <row r="2832" spans="35:37">
      <c r="AI2832" s="10"/>
      <c r="AK2832" s="10"/>
    </row>
    <row r="2833" spans="35:37">
      <c r="AI2833" s="10"/>
      <c r="AK2833" s="10"/>
    </row>
    <row r="2834" spans="35:37">
      <c r="AI2834" s="10"/>
      <c r="AK2834" s="10"/>
    </row>
    <row r="2835" spans="35:37">
      <c r="AI2835" s="10"/>
      <c r="AK2835" s="10"/>
    </row>
    <row r="2836" spans="35:37">
      <c r="AI2836" s="10"/>
      <c r="AK2836" s="10"/>
    </row>
    <row r="2837" spans="35:37">
      <c r="AI2837" s="10"/>
      <c r="AK2837" s="10"/>
    </row>
    <row r="2838" spans="35:37">
      <c r="AI2838" s="10"/>
      <c r="AK2838" s="10"/>
    </row>
    <row r="2839" spans="35:37">
      <c r="AI2839" s="10"/>
      <c r="AK2839" s="10"/>
    </row>
    <row r="2840" spans="35:37">
      <c r="AI2840" s="10"/>
      <c r="AK2840" s="10"/>
    </row>
    <row r="2841" spans="35:37">
      <c r="AI2841" s="10"/>
      <c r="AK2841" s="10"/>
    </row>
    <row r="2842" spans="35:37">
      <c r="AI2842" s="10"/>
      <c r="AK2842" s="10"/>
    </row>
    <row r="2843" spans="35:37">
      <c r="AI2843" s="10"/>
      <c r="AK2843" s="10"/>
    </row>
    <row r="2844" spans="35:37">
      <c r="AI2844" s="10"/>
      <c r="AK2844" s="10"/>
    </row>
    <row r="2845" spans="35:37">
      <c r="AI2845" s="10"/>
      <c r="AK2845" s="10"/>
    </row>
    <row r="2846" spans="35:37">
      <c r="AI2846" s="10"/>
      <c r="AK2846" s="10"/>
    </row>
    <row r="2847" spans="35:37">
      <c r="AI2847" s="10"/>
      <c r="AK2847" s="10"/>
    </row>
    <row r="2848" spans="35:37">
      <c r="AI2848" s="10"/>
      <c r="AK2848" s="10"/>
    </row>
    <row r="2849" spans="35:37">
      <c r="AI2849" s="10"/>
      <c r="AK2849" s="10"/>
    </row>
    <row r="2850" spans="35:37">
      <c r="AI2850" s="10"/>
      <c r="AK2850" s="10"/>
    </row>
    <row r="2851" spans="35:37">
      <c r="AI2851" s="10"/>
      <c r="AK2851" s="10"/>
    </row>
    <row r="2852" spans="35:37">
      <c r="AI2852" s="10"/>
      <c r="AK2852" s="10"/>
    </row>
    <row r="2853" spans="35:37">
      <c r="AI2853" s="10"/>
      <c r="AK2853" s="10"/>
    </row>
    <row r="2854" spans="35:37">
      <c r="AI2854" s="10"/>
      <c r="AK2854" s="10"/>
    </row>
    <row r="2855" spans="35:37">
      <c r="AI2855" s="10"/>
      <c r="AK2855" s="10"/>
    </row>
    <row r="2856" spans="35:37">
      <c r="AI2856" s="10"/>
      <c r="AK2856" s="10"/>
    </row>
    <row r="2857" spans="35:37">
      <c r="AI2857" s="10"/>
      <c r="AK2857" s="10"/>
    </row>
    <row r="2858" spans="35:37">
      <c r="AI2858" s="10"/>
      <c r="AK2858" s="10"/>
    </row>
    <row r="2859" spans="35:37">
      <c r="AI2859" s="10"/>
      <c r="AK2859" s="10"/>
    </row>
    <row r="2860" spans="35:37">
      <c r="AI2860" s="10"/>
      <c r="AK2860" s="10"/>
    </row>
    <row r="2861" spans="35:37">
      <c r="AI2861" s="10"/>
      <c r="AK2861" s="10"/>
    </row>
    <row r="2862" spans="35:37">
      <c r="AI2862" s="10"/>
      <c r="AK2862" s="10"/>
    </row>
    <row r="2863" spans="35:37">
      <c r="AI2863" s="10"/>
      <c r="AK2863" s="10"/>
    </row>
    <row r="2864" spans="35:37">
      <c r="AI2864" s="10"/>
      <c r="AK2864" s="10"/>
    </row>
    <row r="2865" spans="35:37">
      <c r="AI2865" s="10"/>
      <c r="AK2865" s="10"/>
    </row>
    <row r="2866" spans="35:37">
      <c r="AI2866" s="10"/>
      <c r="AK2866" s="10"/>
    </row>
    <row r="2867" spans="35:37">
      <c r="AI2867" s="10"/>
      <c r="AK2867" s="10"/>
    </row>
    <row r="2868" spans="35:37">
      <c r="AI2868" s="10"/>
      <c r="AK2868" s="10"/>
    </row>
    <row r="2869" spans="35:37">
      <c r="AI2869" s="10"/>
      <c r="AK2869" s="10"/>
    </row>
    <row r="2870" spans="35:37">
      <c r="AI2870" s="10"/>
      <c r="AK2870" s="10"/>
    </row>
    <row r="2871" spans="35:37">
      <c r="AI2871" s="10"/>
      <c r="AK2871" s="10"/>
    </row>
    <row r="2872" spans="35:37">
      <c r="AI2872" s="10"/>
      <c r="AK2872" s="10"/>
    </row>
    <row r="2873" spans="35:37">
      <c r="AI2873" s="10"/>
      <c r="AK2873" s="10"/>
    </row>
    <row r="2874" spans="35:37">
      <c r="AI2874" s="10"/>
      <c r="AK2874" s="10"/>
    </row>
    <row r="2875" spans="35:37">
      <c r="AI2875" s="10"/>
      <c r="AK2875" s="10"/>
    </row>
    <row r="2876" spans="35:37">
      <c r="AI2876" s="10"/>
      <c r="AK2876" s="10"/>
    </row>
    <row r="2877" spans="35:37">
      <c r="AI2877" s="10"/>
      <c r="AK2877" s="10"/>
    </row>
    <row r="2878" spans="35:37">
      <c r="AI2878" s="10"/>
      <c r="AK2878" s="10"/>
    </row>
    <row r="2879" spans="35:37">
      <c r="AI2879" s="10"/>
      <c r="AK2879" s="10"/>
    </row>
    <row r="2880" spans="35:37">
      <c r="AI2880" s="10"/>
      <c r="AK2880" s="10"/>
    </row>
    <row r="2881" spans="35:37">
      <c r="AI2881" s="10"/>
      <c r="AK2881" s="10"/>
    </row>
    <row r="2882" spans="35:37">
      <c r="AI2882" s="10"/>
      <c r="AK2882" s="10"/>
    </row>
    <row r="2883" spans="35:37">
      <c r="AI2883" s="10"/>
      <c r="AK2883" s="10"/>
    </row>
    <row r="2884" spans="35:37">
      <c r="AI2884" s="10"/>
      <c r="AK2884" s="10"/>
    </row>
    <row r="2885" spans="35:37">
      <c r="AI2885" s="10"/>
      <c r="AK2885" s="10"/>
    </row>
    <row r="2886" spans="35:37">
      <c r="AI2886" s="10"/>
      <c r="AK2886" s="10"/>
    </row>
    <row r="2887" spans="35:37">
      <c r="AI2887" s="10"/>
      <c r="AK2887" s="10"/>
    </row>
    <row r="2888" spans="35:37">
      <c r="AI2888" s="10"/>
      <c r="AK2888" s="10"/>
    </row>
    <row r="2889" spans="35:37">
      <c r="AI2889" s="10"/>
      <c r="AK2889" s="10"/>
    </row>
    <row r="2890" spans="35:37">
      <c r="AI2890" s="10"/>
      <c r="AK2890" s="10"/>
    </row>
    <row r="2891" spans="35:37">
      <c r="AI2891" s="10"/>
      <c r="AK2891" s="10"/>
    </row>
    <row r="2892" spans="35:37">
      <c r="AI2892" s="10"/>
      <c r="AK2892" s="10"/>
    </row>
    <row r="2893" spans="35:37">
      <c r="AI2893" s="10"/>
      <c r="AK2893" s="10"/>
    </row>
    <row r="2894" spans="35:37">
      <c r="AI2894" s="10"/>
      <c r="AK2894" s="10"/>
    </row>
    <row r="2895" spans="35:37">
      <c r="AI2895" s="10"/>
      <c r="AK2895" s="10"/>
    </row>
    <row r="2896" spans="35:37">
      <c r="AI2896" s="10"/>
      <c r="AK2896" s="10"/>
    </row>
    <row r="2897" spans="35:37">
      <c r="AI2897" s="10"/>
      <c r="AK2897" s="10"/>
    </row>
    <row r="2898" spans="35:37">
      <c r="AI2898" s="10"/>
      <c r="AK2898" s="10"/>
    </row>
    <row r="2899" spans="35:37">
      <c r="AI2899" s="10"/>
      <c r="AK2899" s="10"/>
    </row>
    <row r="2900" spans="35:37">
      <c r="AI2900" s="10"/>
      <c r="AK2900" s="10"/>
    </row>
    <row r="2901" spans="35:37">
      <c r="AI2901" s="10"/>
      <c r="AK2901" s="10"/>
    </row>
    <row r="2902" spans="35:37">
      <c r="AI2902" s="10"/>
      <c r="AK2902" s="10"/>
    </row>
    <row r="2903" spans="35:37">
      <c r="AI2903" s="10"/>
      <c r="AK2903" s="10"/>
    </row>
    <row r="2904" spans="35:37">
      <c r="AI2904" s="10"/>
      <c r="AK2904" s="10"/>
    </row>
    <row r="2905" spans="35:37">
      <c r="AI2905" s="10"/>
      <c r="AK2905" s="10"/>
    </row>
    <row r="2906" spans="35:37">
      <c r="AI2906" s="10"/>
      <c r="AK2906" s="10"/>
    </row>
    <row r="2907" spans="35:37">
      <c r="AI2907" s="10"/>
      <c r="AK2907" s="10"/>
    </row>
    <row r="2908" spans="35:37">
      <c r="AI2908" s="10"/>
      <c r="AK2908" s="10"/>
    </row>
    <row r="2909" spans="35:37">
      <c r="AI2909" s="10"/>
      <c r="AK2909" s="10"/>
    </row>
    <row r="2910" spans="35:37">
      <c r="AI2910" s="10"/>
      <c r="AK2910" s="10"/>
    </row>
    <row r="2911" spans="35:37">
      <c r="AI2911" s="10"/>
      <c r="AK2911" s="10"/>
    </row>
    <row r="2912" spans="35:37">
      <c r="AI2912" s="10"/>
      <c r="AK2912" s="10"/>
    </row>
    <row r="2913" spans="35:37">
      <c r="AI2913" s="10"/>
      <c r="AK2913" s="10"/>
    </row>
    <row r="2914" spans="35:37">
      <c r="AI2914" s="10"/>
      <c r="AK2914" s="10"/>
    </row>
    <row r="2915" spans="35:37">
      <c r="AI2915" s="10"/>
      <c r="AK2915" s="10"/>
    </row>
    <row r="2916" spans="35:37">
      <c r="AI2916" s="10"/>
      <c r="AK2916" s="10"/>
    </row>
    <row r="2917" spans="35:37">
      <c r="AI2917" s="10"/>
      <c r="AK2917" s="10"/>
    </row>
    <row r="2918" spans="35:37">
      <c r="AI2918" s="10"/>
      <c r="AK2918" s="10"/>
    </row>
    <row r="2919" spans="35:37">
      <c r="AI2919" s="10"/>
      <c r="AK2919" s="10"/>
    </row>
    <row r="2920" spans="35:37">
      <c r="AI2920" s="10"/>
      <c r="AK2920" s="10"/>
    </row>
    <row r="2921" spans="35:37">
      <c r="AI2921" s="10"/>
      <c r="AK2921" s="10"/>
    </row>
    <row r="2922" spans="35:37">
      <c r="AI2922" s="10"/>
      <c r="AK2922" s="10"/>
    </row>
    <row r="2923" spans="35:37">
      <c r="AI2923" s="10"/>
      <c r="AK2923" s="10"/>
    </row>
    <row r="2924" spans="35:37">
      <c r="AI2924" s="10"/>
      <c r="AK2924" s="10"/>
    </row>
    <row r="2925" spans="35:37">
      <c r="AI2925" s="10"/>
      <c r="AK2925" s="10"/>
    </row>
    <row r="2926" spans="35:37">
      <c r="AI2926" s="10"/>
      <c r="AK2926" s="10"/>
    </row>
    <row r="2927" spans="35:37">
      <c r="AI2927" s="10"/>
      <c r="AK2927" s="10"/>
    </row>
    <row r="2928" spans="35:37">
      <c r="AI2928" s="10"/>
      <c r="AK2928" s="10"/>
    </row>
    <row r="2929" spans="35:37">
      <c r="AI2929" s="10"/>
      <c r="AK2929" s="10"/>
    </row>
    <row r="2930" spans="35:37">
      <c r="AI2930" s="10"/>
      <c r="AK2930" s="10"/>
    </row>
    <row r="2931" spans="35:37">
      <c r="AI2931" s="10"/>
      <c r="AK2931" s="10"/>
    </row>
    <row r="2932" spans="35:37">
      <c r="AI2932" s="10"/>
      <c r="AK2932" s="10"/>
    </row>
    <row r="2933" spans="35:37">
      <c r="AI2933" s="10"/>
      <c r="AK2933" s="10"/>
    </row>
    <row r="2934" spans="35:37">
      <c r="AI2934" s="10"/>
      <c r="AK2934" s="10"/>
    </row>
    <row r="2935" spans="35:37">
      <c r="AK2935" s="10"/>
    </row>
    <row r="2936" spans="35:37">
      <c r="AK2936" s="10"/>
    </row>
    <row r="2937" spans="35:37">
      <c r="AK2937" s="10"/>
    </row>
    <row r="2938" spans="35:37">
      <c r="AK2938" s="10"/>
    </row>
    <row r="2939" spans="35:37">
      <c r="AK2939" s="10"/>
    </row>
    <row r="2940" spans="35:37">
      <c r="AK2940" s="10"/>
    </row>
    <row r="2941" spans="35:37">
      <c r="AK2941" s="10"/>
    </row>
    <row r="2942" spans="35:37">
      <c r="AK2942" s="10"/>
    </row>
    <row r="2943" spans="35:37">
      <c r="AK2943" s="10"/>
    </row>
    <row r="2944" spans="35:37">
      <c r="AK2944" s="10"/>
    </row>
    <row r="2945" spans="37:37">
      <c r="AK2945" s="10"/>
    </row>
    <row r="2946" spans="37:37">
      <c r="AK2946" s="10"/>
    </row>
    <row r="2947" spans="37:37">
      <c r="AK2947" s="10"/>
    </row>
    <row r="2948" spans="37:37">
      <c r="AK2948" s="10"/>
    </row>
    <row r="2949" spans="37:37">
      <c r="AK2949" s="10"/>
    </row>
    <row r="2950" spans="37:37">
      <c r="AK2950" s="10"/>
    </row>
    <row r="2951" spans="37:37">
      <c r="AK2951" s="10"/>
    </row>
    <row r="2952" spans="37:37">
      <c r="AK2952" s="10"/>
    </row>
    <row r="2953" spans="37:37">
      <c r="AK2953" s="10"/>
    </row>
    <row r="2954" spans="37:37">
      <c r="AK2954" s="10"/>
    </row>
    <row r="2955" spans="37:37">
      <c r="AK2955" s="10"/>
    </row>
    <row r="2956" spans="37:37">
      <c r="AK2956" s="10"/>
    </row>
    <row r="2957" spans="37:37">
      <c r="AK2957" s="10"/>
    </row>
    <row r="2958" spans="37:37">
      <c r="AK2958" s="10"/>
    </row>
    <row r="2959" spans="37:37">
      <c r="AK2959" s="10"/>
    </row>
    <row r="2960" spans="37:37">
      <c r="AK2960" s="10"/>
    </row>
    <row r="2961" spans="37:37">
      <c r="AK2961" s="10"/>
    </row>
    <row r="2962" spans="37:37">
      <c r="AK2962" s="10"/>
    </row>
    <row r="2963" spans="37:37">
      <c r="AK2963" s="10"/>
    </row>
    <row r="2964" spans="37:37">
      <c r="AK2964" s="10"/>
    </row>
    <row r="2965" spans="37:37">
      <c r="AK2965" s="10"/>
    </row>
    <row r="2966" spans="37:37">
      <c r="AK2966" s="10"/>
    </row>
    <row r="2967" spans="37:37">
      <c r="AK2967" s="10"/>
    </row>
    <row r="2968" spans="37:37">
      <c r="AK2968" s="10"/>
    </row>
    <row r="2969" spans="37:37">
      <c r="AK2969" s="10"/>
    </row>
    <row r="2970" spans="37:37">
      <c r="AK2970" s="10"/>
    </row>
    <row r="2971" spans="37:37">
      <c r="AK2971" s="10"/>
    </row>
    <row r="2972" spans="37:37">
      <c r="AK2972" s="10"/>
    </row>
    <row r="2973" spans="37:37">
      <c r="AK2973" s="10"/>
    </row>
    <row r="2974" spans="37:37">
      <c r="AK2974" s="10"/>
    </row>
    <row r="2975" spans="37:37">
      <c r="AK2975" s="10"/>
    </row>
    <row r="2976" spans="37:37">
      <c r="AK2976" s="10"/>
    </row>
    <row r="2977" spans="37:37">
      <c r="AK2977" s="10"/>
    </row>
    <row r="2978" spans="37:37">
      <c r="AK2978" s="10"/>
    </row>
    <row r="2979" spans="37:37">
      <c r="AK2979" s="10"/>
    </row>
    <row r="2980" spans="37:37">
      <c r="AK2980" s="10"/>
    </row>
    <row r="2981" spans="37:37">
      <c r="AK2981" s="10"/>
    </row>
    <row r="2982" spans="37:37">
      <c r="AK2982" s="10"/>
    </row>
    <row r="2983" spans="37:37">
      <c r="AK2983" s="10"/>
    </row>
    <row r="2984" spans="37:37">
      <c r="AK2984" s="10"/>
    </row>
    <row r="2985" spans="37:37">
      <c r="AK2985" s="10"/>
    </row>
    <row r="2986" spans="37:37">
      <c r="AK2986" s="10"/>
    </row>
    <row r="2987" spans="37:37">
      <c r="AK2987" s="10"/>
    </row>
    <row r="2988" spans="37:37">
      <c r="AK2988" s="10"/>
    </row>
    <row r="2989" spans="37:37">
      <c r="AK2989" s="10"/>
    </row>
    <row r="2990" spans="37:37">
      <c r="AK2990" s="10"/>
    </row>
    <row r="2991" spans="37:37">
      <c r="AK2991" s="10"/>
    </row>
    <row r="2992" spans="37:37">
      <c r="AK2992" s="10"/>
    </row>
    <row r="2993" spans="37:37">
      <c r="AK2993" s="10"/>
    </row>
    <row r="2994" spans="37:37">
      <c r="AK2994" s="10"/>
    </row>
    <row r="2995" spans="37:37">
      <c r="AK2995" s="10"/>
    </row>
    <row r="2996" spans="37:37">
      <c r="AK2996" s="10"/>
    </row>
    <row r="2997" spans="37:37">
      <c r="AK2997" s="10"/>
    </row>
    <row r="2998" spans="37:37">
      <c r="AK2998" s="10"/>
    </row>
    <row r="2999" spans="37:37">
      <c r="AK2999" s="10"/>
    </row>
    <row r="3000" spans="37:37">
      <c r="AK3000" s="10"/>
    </row>
    <row r="3001" spans="37:37">
      <c r="AK3001" s="10"/>
    </row>
    <row r="3002" spans="37:37">
      <c r="AK3002" s="10"/>
    </row>
    <row r="3003" spans="37:37">
      <c r="AK3003" s="10"/>
    </row>
    <row r="3004" spans="37:37">
      <c r="AK3004" s="10"/>
    </row>
    <row r="3005" spans="37:37">
      <c r="AK3005" s="10"/>
    </row>
    <row r="3006" spans="37:37">
      <c r="AK3006" s="10"/>
    </row>
    <row r="3007" spans="37:37">
      <c r="AK3007" s="10"/>
    </row>
    <row r="3008" spans="37:37">
      <c r="AK3008" s="10"/>
    </row>
    <row r="3009" spans="37:37">
      <c r="AK3009" s="10"/>
    </row>
    <row r="3010" spans="37:37">
      <c r="AK3010" s="10"/>
    </row>
    <row r="3011" spans="37:37">
      <c r="AK3011" s="10"/>
    </row>
    <row r="3012" spans="37:37">
      <c r="AK3012" s="10"/>
    </row>
    <row r="3013" spans="37:37">
      <c r="AK3013" s="10"/>
    </row>
    <row r="3014" spans="37:37">
      <c r="AK3014" s="10"/>
    </row>
    <row r="3015" spans="37:37">
      <c r="AK3015" s="10"/>
    </row>
    <row r="3016" spans="37:37">
      <c r="AK3016" s="10"/>
    </row>
    <row r="3017" spans="37:37">
      <c r="AK3017" s="10"/>
    </row>
    <row r="3018" spans="37:37">
      <c r="AK3018" s="10"/>
    </row>
    <row r="3019" spans="37:37">
      <c r="AK3019" s="10"/>
    </row>
    <row r="3020" spans="37:37">
      <c r="AK3020" s="10"/>
    </row>
    <row r="3021" spans="37:37">
      <c r="AK3021" s="10"/>
    </row>
    <row r="3022" spans="37:37">
      <c r="AK3022" s="10"/>
    </row>
    <row r="3023" spans="37:37">
      <c r="AK3023" s="10"/>
    </row>
    <row r="3024" spans="37:37">
      <c r="AK3024" s="10"/>
    </row>
    <row r="3025" spans="37:37">
      <c r="AK3025" s="10"/>
    </row>
    <row r="3026" spans="37:37">
      <c r="AK3026" s="10"/>
    </row>
    <row r="3027" spans="37:37">
      <c r="AK3027" s="10"/>
    </row>
    <row r="3028" spans="37:37">
      <c r="AK3028" s="10"/>
    </row>
    <row r="3029" spans="37:37">
      <c r="AK3029" s="10"/>
    </row>
    <row r="3030" spans="37:37">
      <c r="AK3030" s="10"/>
    </row>
    <row r="3031" spans="37:37">
      <c r="AK3031" s="10"/>
    </row>
    <row r="3032" spans="37:37">
      <c r="AK3032" s="10"/>
    </row>
    <row r="3033" spans="37:37">
      <c r="AK3033" s="10"/>
    </row>
    <row r="3034" spans="37:37">
      <c r="AK3034" s="10"/>
    </row>
    <row r="3035" spans="37:37">
      <c r="AK3035" s="10"/>
    </row>
    <row r="3036" spans="37:37">
      <c r="AK3036" s="10"/>
    </row>
    <row r="3037" spans="37:37">
      <c r="AK3037" s="10"/>
    </row>
    <row r="3038" spans="37:37">
      <c r="AK3038" s="10"/>
    </row>
    <row r="3039" spans="37:37">
      <c r="AK3039" s="10"/>
    </row>
    <row r="3040" spans="37:37">
      <c r="AK3040" s="10"/>
    </row>
    <row r="3041" spans="37:37">
      <c r="AK3041" s="10"/>
    </row>
    <row r="3042" spans="37:37">
      <c r="AK3042" s="10"/>
    </row>
    <row r="3043" spans="37:37">
      <c r="AK3043" s="10"/>
    </row>
    <row r="3044" spans="37:37">
      <c r="AK3044" s="10"/>
    </row>
    <row r="3045" spans="37:37">
      <c r="AK3045" s="10"/>
    </row>
    <row r="3046" spans="37:37">
      <c r="AK3046" s="10"/>
    </row>
    <row r="3047" spans="37:37">
      <c r="AK3047" s="10"/>
    </row>
    <row r="3048" spans="37:37">
      <c r="AK3048" s="10"/>
    </row>
    <row r="3049" spans="37:37">
      <c r="AK3049" s="10"/>
    </row>
    <row r="3050" spans="37:37">
      <c r="AK3050" s="10"/>
    </row>
    <row r="3051" spans="37:37">
      <c r="AK3051" s="10"/>
    </row>
    <row r="3052" spans="37:37">
      <c r="AK3052" s="10"/>
    </row>
    <row r="3053" spans="37:37">
      <c r="AK3053" s="10"/>
    </row>
    <row r="3054" spans="37:37">
      <c r="AK3054" s="10"/>
    </row>
    <row r="3055" spans="37:37">
      <c r="AK3055" s="10"/>
    </row>
    <row r="3056" spans="37:37">
      <c r="AK3056" s="10"/>
    </row>
    <row r="3057" spans="37:37">
      <c r="AK3057" s="10"/>
    </row>
    <row r="3058" spans="37:37">
      <c r="AK3058" s="10"/>
    </row>
    <row r="3059" spans="37:37">
      <c r="AK3059" s="10"/>
    </row>
    <row r="3060" spans="37:37">
      <c r="AK3060" s="10"/>
    </row>
    <row r="3061" spans="37:37">
      <c r="AK3061" s="10"/>
    </row>
    <row r="3062" spans="37:37">
      <c r="AK3062" s="10"/>
    </row>
    <row r="3063" spans="37:37">
      <c r="AK3063" s="10"/>
    </row>
    <row r="3064" spans="37:37">
      <c r="AK3064" s="10"/>
    </row>
    <row r="3065" spans="37:37">
      <c r="AK3065" s="10"/>
    </row>
    <row r="3066" spans="37:37">
      <c r="AK3066" s="10"/>
    </row>
    <row r="3067" spans="37:37">
      <c r="AK3067" s="10"/>
    </row>
    <row r="3068" spans="37:37">
      <c r="AK3068" s="10"/>
    </row>
    <row r="3069" spans="37:37">
      <c r="AK3069" s="10"/>
    </row>
    <row r="3070" spans="37:37">
      <c r="AK3070" s="10"/>
    </row>
    <row r="3071" spans="37:37">
      <c r="AK3071" s="10"/>
    </row>
    <row r="3072" spans="37:37">
      <c r="AK3072" s="10"/>
    </row>
    <row r="3073" spans="37:37">
      <c r="AK3073" s="10"/>
    </row>
    <row r="3074" spans="37:37">
      <c r="AK3074" s="10"/>
    </row>
    <row r="3075" spans="37:37">
      <c r="AK3075" s="10"/>
    </row>
    <row r="3076" spans="37:37">
      <c r="AK3076" s="10"/>
    </row>
    <row r="3077" spans="37:37">
      <c r="AK3077" s="10"/>
    </row>
    <row r="3078" spans="37:37">
      <c r="AK3078" s="10"/>
    </row>
    <row r="3079" spans="37:37">
      <c r="AK3079" s="10"/>
    </row>
    <row r="3080" spans="37:37">
      <c r="AK3080" s="10"/>
    </row>
    <row r="3081" spans="37:37">
      <c r="AK3081" s="10"/>
    </row>
    <row r="3082" spans="37:37">
      <c r="AK3082" s="10"/>
    </row>
    <row r="3083" spans="37:37">
      <c r="AK3083" s="10"/>
    </row>
    <row r="3084" spans="37:37">
      <c r="AK3084" s="10"/>
    </row>
    <row r="3085" spans="37:37">
      <c r="AK3085" s="10"/>
    </row>
    <row r="3086" spans="37:37">
      <c r="AK3086" s="10"/>
    </row>
    <row r="3087" spans="37:37">
      <c r="AK3087" s="10"/>
    </row>
    <row r="3088" spans="37:37">
      <c r="AK3088" s="10"/>
    </row>
    <row r="3089" spans="37:37">
      <c r="AK3089" s="10"/>
    </row>
    <row r="3090" spans="37:37">
      <c r="AK3090" s="10"/>
    </row>
    <row r="3091" spans="37:37">
      <c r="AK3091" s="10"/>
    </row>
    <row r="3092" spans="37:37">
      <c r="AK3092" s="10"/>
    </row>
    <row r="3093" spans="37:37">
      <c r="AK3093" s="10"/>
    </row>
    <row r="3094" spans="37:37">
      <c r="AK3094" s="10"/>
    </row>
    <row r="3095" spans="37:37">
      <c r="AK3095" s="10"/>
    </row>
    <row r="3096" spans="37:37">
      <c r="AK3096" s="10"/>
    </row>
    <row r="3097" spans="37:37">
      <c r="AK3097" s="10"/>
    </row>
    <row r="3098" spans="37:37">
      <c r="AK3098" s="10"/>
    </row>
    <row r="3099" spans="37:37">
      <c r="AK3099" s="10"/>
    </row>
    <row r="3100" spans="37:37">
      <c r="AK3100" s="10"/>
    </row>
    <row r="3101" spans="37:37">
      <c r="AK3101" s="10"/>
    </row>
    <row r="3102" spans="37:37">
      <c r="AK3102" s="10"/>
    </row>
    <row r="3103" spans="37:37">
      <c r="AK3103" s="10"/>
    </row>
    <row r="3104" spans="37:37">
      <c r="AK3104" s="10"/>
    </row>
    <row r="3105" spans="37:37">
      <c r="AK3105" s="10"/>
    </row>
    <row r="3106" spans="37:37">
      <c r="AK3106" s="10"/>
    </row>
    <row r="3107" spans="37:37">
      <c r="AK3107" s="10"/>
    </row>
    <row r="3108" spans="37:37">
      <c r="AK3108" s="10"/>
    </row>
    <row r="3109" spans="37:37">
      <c r="AK3109" s="10"/>
    </row>
    <row r="3110" spans="37:37">
      <c r="AK3110" s="10"/>
    </row>
    <row r="3111" spans="37:37">
      <c r="AK3111" s="10"/>
    </row>
    <row r="3112" spans="37:37">
      <c r="AK3112" s="10"/>
    </row>
    <row r="3113" spans="37:37">
      <c r="AK3113" s="10"/>
    </row>
    <row r="3114" spans="37:37">
      <c r="AK3114" s="10"/>
    </row>
    <row r="3115" spans="37:37">
      <c r="AK3115" s="10"/>
    </row>
    <row r="3116" spans="37:37">
      <c r="AK3116" s="10"/>
    </row>
    <row r="3117" spans="37:37">
      <c r="AK3117" s="10"/>
    </row>
    <row r="3118" spans="37:37">
      <c r="AK3118" s="10"/>
    </row>
    <row r="3119" spans="37:37">
      <c r="AK3119" s="10"/>
    </row>
    <row r="3120" spans="37:37">
      <c r="AK3120" s="10"/>
    </row>
    <row r="3121" spans="37:37">
      <c r="AK3121" s="10"/>
    </row>
    <row r="3122" spans="37:37">
      <c r="AK3122" s="10"/>
    </row>
    <row r="3123" spans="37:37">
      <c r="AK3123" s="10"/>
    </row>
    <row r="3124" spans="37:37">
      <c r="AK3124" s="10"/>
    </row>
    <row r="3125" spans="37:37">
      <c r="AK3125" s="10"/>
    </row>
    <row r="3126" spans="37:37">
      <c r="AK3126" s="10"/>
    </row>
    <row r="3127" spans="37:37">
      <c r="AK3127" s="10"/>
    </row>
    <row r="3128" spans="37:37">
      <c r="AK3128" s="10"/>
    </row>
    <row r="3129" spans="37:37">
      <c r="AK3129" s="10"/>
    </row>
    <row r="3130" spans="37:37">
      <c r="AK3130" s="10"/>
    </row>
    <row r="3131" spans="37:37">
      <c r="AK3131" s="10"/>
    </row>
    <row r="3132" spans="37:37">
      <c r="AK3132" s="10"/>
    </row>
    <row r="3133" spans="37:37">
      <c r="AK3133" s="10"/>
    </row>
    <row r="3134" spans="37:37">
      <c r="AK3134" s="10"/>
    </row>
    <row r="3135" spans="37:37">
      <c r="AK3135" s="10"/>
    </row>
    <row r="3136" spans="37:37">
      <c r="AK3136" s="10"/>
    </row>
    <row r="3137" spans="37:37">
      <c r="AK3137" s="10"/>
    </row>
    <row r="3138" spans="37:37">
      <c r="AK3138" s="10"/>
    </row>
    <row r="3139" spans="37:37">
      <c r="AK3139" s="10"/>
    </row>
    <row r="3140" spans="37:37">
      <c r="AK3140" s="10"/>
    </row>
    <row r="3141" spans="37:37">
      <c r="AK3141" s="10"/>
    </row>
    <row r="3142" spans="37:37">
      <c r="AK3142" s="10"/>
    </row>
    <row r="3143" spans="37:37">
      <c r="AK3143" s="10"/>
    </row>
    <row r="3144" spans="37:37">
      <c r="AK3144" s="10"/>
    </row>
    <row r="3145" spans="37:37">
      <c r="AK3145" s="10"/>
    </row>
    <row r="3146" spans="37:37">
      <c r="AK3146" s="10"/>
    </row>
    <row r="3147" spans="37:37">
      <c r="AK3147" s="10"/>
    </row>
    <row r="3148" spans="37:37">
      <c r="AK3148" s="10"/>
    </row>
    <row r="3149" spans="37:37">
      <c r="AK3149" s="10"/>
    </row>
    <row r="3150" spans="37:37">
      <c r="AK3150" s="10"/>
    </row>
    <row r="3151" spans="37:37">
      <c r="AK3151" s="10"/>
    </row>
    <row r="3152" spans="37:37">
      <c r="AK3152" s="10"/>
    </row>
    <row r="3153" spans="37:37">
      <c r="AK3153" s="10"/>
    </row>
    <row r="3154" spans="37:37">
      <c r="AK3154" s="10"/>
    </row>
    <row r="3155" spans="37:37">
      <c r="AK3155" s="10"/>
    </row>
    <row r="3156" spans="37:37">
      <c r="AK3156" s="10"/>
    </row>
    <row r="3157" spans="37:37">
      <c r="AK3157" s="10"/>
    </row>
    <row r="3158" spans="37:37">
      <c r="AK3158" s="10"/>
    </row>
    <row r="3159" spans="37:37">
      <c r="AK3159" s="10"/>
    </row>
    <row r="3160" spans="37:37">
      <c r="AK3160" s="10"/>
    </row>
    <row r="3161" spans="37:37">
      <c r="AK3161" s="10"/>
    </row>
    <row r="3162" spans="37:37">
      <c r="AK3162" s="10"/>
    </row>
    <row r="3163" spans="37:37">
      <c r="AK3163" s="10"/>
    </row>
    <row r="3164" spans="37:37">
      <c r="AK3164" s="10"/>
    </row>
    <row r="3165" spans="37:37">
      <c r="AK3165" s="10"/>
    </row>
    <row r="3166" spans="37:37">
      <c r="AK3166" s="10"/>
    </row>
    <row r="3167" spans="37:37">
      <c r="AK3167" s="10"/>
    </row>
    <row r="3168" spans="37:37">
      <c r="AK3168" s="10"/>
    </row>
    <row r="3169" spans="37:37">
      <c r="AK3169" s="10"/>
    </row>
    <row r="3170" spans="37:37">
      <c r="AK3170" s="10"/>
    </row>
    <row r="3171" spans="37:37">
      <c r="AK3171" s="10"/>
    </row>
    <row r="3172" spans="37:37">
      <c r="AK3172" s="10"/>
    </row>
    <row r="3173" spans="37:37">
      <c r="AK3173" s="10"/>
    </row>
    <row r="3174" spans="37:37">
      <c r="AK3174" s="10"/>
    </row>
    <row r="3175" spans="37:37">
      <c r="AK3175" s="10"/>
    </row>
    <row r="3176" spans="37:37">
      <c r="AK3176" s="10"/>
    </row>
    <row r="3177" spans="37:37">
      <c r="AK3177" s="10"/>
    </row>
    <row r="3178" spans="37:37">
      <c r="AK3178" s="10"/>
    </row>
    <row r="3179" spans="37:37">
      <c r="AK3179" s="10"/>
    </row>
    <row r="3180" spans="37:37">
      <c r="AK3180" s="10"/>
    </row>
    <row r="3181" spans="37:37">
      <c r="AK3181" s="10"/>
    </row>
    <row r="3182" spans="37:37">
      <c r="AK3182" s="10"/>
    </row>
    <row r="3183" spans="37:37">
      <c r="AK3183" s="10"/>
    </row>
    <row r="3184" spans="37:37">
      <c r="AK3184" s="10"/>
    </row>
    <row r="3185" spans="37:37">
      <c r="AK3185" s="10"/>
    </row>
    <row r="3186" spans="37:37">
      <c r="AK3186" s="10"/>
    </row>
    <row r="3187" spans="37:37">
      <c r="AK3187" s="10"/>
    </row>
    <row r="3188" spans="37:37">
      <c r="AK3188" s="10"/>
    </row>
    <row r="3189" spans="37:37">
      <c r="AK3189" s="10"/>
    </row>
    <row r="3190" spans="37:37">
      <c r="AK3190" s="10"/>
    </row>
    <row r="3191" spans="37:37">
      <c r="AK3191" s="10"/>
    </row>
    <row r="3192" spans="37:37">
      <c r="AK3192" s="10"/>
    </row>
    <row r="3193" spans="37:37">
      <c r="AK3193" s="10"/>
    </row>
    <row r="3194" spans="37:37">
      <c r="AK3194" s="10"/>
    </row>
    <row r="3195" spans="37:37">
      <c r="AK3195" s="10"/>
    </row>
    <row r="3196" spans="37:37">
      <c r="AK3196" s="10"/>
    </row>
    <row r="3197" spans="37:37">
      <c r="AK3197" s="10"/>
    </row>
    <row r="3198" spans="37:37">
      <c r="AK3198" s="10"/>
    </row>
    <row r="3199" spans="37:37">
      <c r="AK3199" s="10"/>
    </row>
    <row r="3200" spans="37:37">
      <c r="AK3200" s="10"/>
    </row>
    <row r="3201" spans="37:37">
      <c r="AK3201" s="10"/>
    </row>
    <row r="3202" spans="37:37">
      <c r="AK3202" s="10"/>
    </row>
    <row r="3203" spans="37:37">
      <c r="AK3203" s="10"/>
    </row>
    <row r="3204" spans="37:37">
      <c r="AK3204" s="10"/>
    </row>
    <row r="3205" spans="37:37">
      <c r="AK3205" s="10"/>
    </row>
    <row r="3206" spans="37:37">
      <c r="AK3206" s="10"/>
    </row>
    <row r="3207" spans="37:37">
      <c r="AK3207" s="10"/>
    </row>
    <row r="3208" spans="37:37">
      <c r="AK3208" s="10"/>
    </row>
    <row r="3209" spans="37:37">
      <c r="AK3209" s="10"/>
    </row>
    <row r="3210" spans="37:37">
      <c r="AK3210" s="10"/>
    </row>
    <row r="3211" spans="37:37">
      <c r="AK3211" s="10"/>
    </row>
    <row r="3212" spans="37:37">
      <c r="AK3212" s="10"/>
    </row>
    <row r="3213" spans="37:37">
      <c r="AK3213" s="10"/>
    </row>
    <row r="3214" spans="37:37">
      <c r="AK3214" s="10"/>
    </row>
    <row r="3215" spans="37:37">
      <c r="AK3215" s="10"/>
    </row>
    <row r="3216" spans="37:37">
      <c r="AK3216" s="10"/>
    </row>
    <row r="3217" spans="37:37">
      <c r="AK3217" s="10"/>
    </row>
    <row r="3218" spans="37:37">
      <c r="AK3218" s="10"/>
    </row>
    <row r="3219" spans="37:37">
      <c r="AK3219" s="10"/>
    </row>
    <row r="3220" spans="37:37">
      <c r="AK3220" s="10"/>
    </row>
    <row r="3221" spans="37:37">
      <c r="AK3221" s="10"/>
    </row>
    <row r="3222" spans="37:37">
      <c r="AK3222" s="10"/>
    </row>
    <row r="3223" spans="37:37">
      <c r="AK3223" s="10"/>
    </row>
    <row r="3224" spans="37:37">
      <c r="AK3224" s="10"/>
    </row>
    <row r="3225" spans="37:37">
      <c r="AK3225" s="10"/>
    </row>
    <row r="3226" spans="37:37">
      <c r="AK3226" s="10"/>
    </row>
    <row r="3227" spans="37:37">
      <c r="AK3227" s="10"/>
    </row>
    <row r="3228" spans="37:37">
      <c r="AK3228" s="10"/>
    </row>
    <row r="3229" spans="37:37">
      <c r="AK3229" s="10"/>
    </row>
    <row r="3230" spans="37:37">
      <c r="AK3230" s="10"/>
    </row>
    <row r="3231" spans="37:37">
      <c r="AK3231" s="10"/>
    </row>
    <row r="3232" spans="37:37">
      <c r="AK3232" s="10"/>
    </row>
    <row r="3233" spans="37:37">
      <c r="AK3233" s="10"/>
    </row>
    <row r="3234" spans="37:37">
      <c r="AK3234" s="10"/>
    </row>
    <row r="3235" spans="37:37">
      <c r="AK3235" s="10"/>
    </row>
    <row r="3236" spans="37:37">
      <c r="AK3236" s="10"/>
    </row>
    <row r="3237" spans="37:37">
      <c r="AK3237" s="10"/>
    </row>
    <row r="3238" spans="37:37">
      <c r="AK3238" s="10"/>
    </row>
    <row r="3239" spans="37:37">
      <c r="AK3239" s="10"/>
    </row>
    <row r="3240" spans="37:37">
      <c r="AK3240" s="10"/>
    </row>
    <row r="3241" spans="37:37">
      <c r="AK3241" s="10"/>
    </row>
    <row r="3242" spans="37:37">
      <c r="AK3242" s="10"/>
    </row>
    <row r="3243" spans="37:37">
      <c r="AK3243" s="10"/>
    </row>
    <row r="3244" spans="37:37">
      <c r="AK3244" s="10"/>
    </row>
    <row r="3245" spans="37:37">
      <c r="AK3245" s="10"/>
    </row>
    <row r="3246" spans="37:37">
      <c r="AK3246" s="10"/>
    </row>
    <row r="3247" spans="37:37">
      <c r="AK3247" s="10"/>
    </row>
    <row r="3248" spans="37:37">
      <c r="AK3248" s="10"/>
    </row>
    <row r="3249" spans="37:37">
      <c r="AK3249" s="10"/>
    </row>
    <row r="3250" spans="37:37">
      <c r="AK3250" s="10"/>
    </row>
    <row r="3251" spans="37:37">
      <c r="AK3251" s="10"/>
    </row>
    <row r="3252" spans="37:37">
      <c r="AK3252" s="10"/>
    </row>
    <row r="3253" spans="37:37">
      <c r="AK3253" s="10"/>
    </row>
    <row r="3254" spans="37:37">
      <c r="AK3254" s="10"/>
    </row>
    <row r="3255" spans="37:37">
      <c r="AK3255" s="10"/>
    </row>
    <row r="3256" spans="37:37">
      <c r="AK3256" s="10"/>
    </row>
    <row r="3257" spans="37:37">
      <c r="AK3257" s="10"/>
    </row>
    <row r="3258" spans="37:37">
      <c r="AK3258" s="10"/>
    </row>
    <row r="3259" spans="37:37">
      <c r="AK3259" s="10"/>
    </row>
    <row r="3260" spans="37:37">
      <c r="AK3260" s="10"/>
    </row>
    <row r="3261" spans="37:37">
      <c r="AK3261" s="10"/>
    </row>
    <row r="3262" spans="37:37">
      <c r="AK3262" s="10"/>
    </row>
    <row r="3263" spans="37:37">
      <c r="AK3263" s="10"/>
    </row>
    <row r="3264" spans="37:37">
      <c r="AK3264" s="10"/>
    </row>
    <row r="3265" spans="37:37">
      <c r="AK3265" s="10"/>
    </row>
    <row r="3266" spans="37:37">
      <c r="AK3266" s="10"/>
    </row>
    <row r="3267" spans="37:37">
      <c r="AK3267" s="10"/>
    </row>
    <row r="3268" spans="37:37">
      <c r="AK3268" s="10"/>
    </row>
    <row r="3269" spans="37:37">
      <c r="AK3269" s="10"/>
    </row>
    <row r="3270" spans="37:37">
      <c r="AK3270" s="10"/>
    </row>
    <row r="3271" spans="37:37">
      <c r="AK3271" s="10"/>
    </row>
    <row r="3272" spans="37:37">
      <c r="AK3272" s="10"/>
    </row>
    <row r="3273" spans="37:37">
      <c r="AK3273" s="10"/>
    </row>
    <row r="3274" spans="37:37">
      <c r="AK3274" s="10"/>
    </row>
    <row r="3275" spans="37:37">
      <c r="AK3275" s="10"/>
    </row>
    <row r="3276" spans="37:37">
      <c r="AK3276" s="10"/>
    </row>
    <row r="3277" spans="37:37">
      <c r="AK3277" s="10"/>
    </row>
    <row r="3278" spans="37:37">
      <c r="AK3278" s="10"/>
    </row>
    <row r="3279" spans="37:37">
      <c r="AK3279" s="10"/>
    </row>
    <row r="3280" spans="37:37">
      <c r="AK3280" s="10"/>
    </row>
    <row r="3281" spans="37:37">
      <c r="AK3281" s="10"/>
    </row>
    <row r="3282" spans="37:37">
      <c r="AK3282" s="10"/>
    </row>
    <row r="3283" spans="37:37">
      <c r="AK3283" s="10"/>
    </row>
    <row r="3284" spans="37:37">
      <c r="AK3284" s="10"/>
    </row>
    <row r="3285" spans="37:37">
      <c r="AK3285" s="10"/>
    </row>
    <row r="3286" spans="37:37">
      <c r="AK3286" s="10"/>
    </row>
    <row r="3287" spans="37:37">
      <c r="AK3287" s="10"/>
    </row>
    <row r="3288" spans="37:37">
      <c r="AK3288" s="10"/>
    </row>
    <row r="3289" spans="37:37">
      <c r="AK3289" s="10"/>
    </row>
    <row r="3290" spans="37:37">
      <c r="AK3290" s="10"/>
    </row>
    <row r="3291" spans="37:37">
      <c r="AK3291" s="10"/>
    </row>
    <row r="3292" spans="37:37">
      <c r="AK3292" s="10"/>
    </row>
    <row r="3293" spans="37:37">
      <c r="AK3293" s="10"/>
    </row>
    <row r="3294" spans="37:37">
      <c r="AK3294" s="10"/>
    </row>
    <row r="3295" spans="37:37">
      <c r="AK3295" s="10"/>
    </row>
    <row r="3296" spans="37:37">
      <c r="AK3296" s="10"/>
    </row>
    <row r="3297" spans="37:37">
      <c r="AK3297" s="10"/>
    </row>
    <row r="3298" spans="37:37">
      <c r="AK3298" s="10"/>
    </row>
    <row r="3299" spans="37:37">
      <c r="AK3299" s="10"/>
    </row>
    <row r="3300" spans="37:37">
      <c r="AK3300" s="10"/>
    </row>
    <row r="3301" spans="37:37">
      <c r="AK3301" s="10"/>
    </row>
    <row r="3302" spans="37:37">
      <c r="AK3302" s="10"/>
    </row>
    <row r="3303" spans="37:37">
      <c r="AK3303" s="10"/>
    </row>
    <row r="3304" spans="37:37">
      <c r="AK3304" s="10"/>
    </row>
    <row r="3305" spans="37:37">
      <c r="AK3305" s="10"/>
    </row>
    <row r="3306" spans="37:37">
      <c r="AK3306" s="10"/>
    </row>
    <row r="3307" spans="37:37">
      <c r="AK3307" s="10"/>
    </row>
    <row r="3308" spans="37:37">
      <c r="AK3308" s="10"/>
    </row>
    <row r="3309" spans="37:37">
      <c r="AK3309" s="10"/>
    </row>
    <row r="3310" spans="37:37">
      <c r="AK3310" s="10"/>
    </row>
    <row r="3311" spans="37:37">
      <c r="AK3311" s="10"/>
    </row>
    <row r="3312" spans="37:37">
      <c r="AK3312" s="10"/>
    </row>
    <row r="3313" spans="37:37">
      <c r="AK3313" s="10"/>
    </row>
    <row r="3314" spans="37:37">
      <c r="AK3314" s="10"/>
    </row>
    <row r="3315" spans="37:37">
      <c r="AK3315" s="10"/>
    </row>
    <row r="3316" spans="37:37">
      <c r="AK3316" s="10"/>
    </row>
    <row r="3317" spans="37:37">
      <c r="AK3317" s="10"/>
    </row>
    <row r="3318" spans="37:37">
      <c r="AK3318" s="10"/>
    </row>
    <row r="3319" spans="37:37">
      <c r="AK3319" s="10"/>
    </row>
    <row r="3320" spans="37:37">
      <c r="AK3320" s="10"/>
    </row>
    <row r="3321" spans="37:37">
      <c r="AK3321" s="10"/>
    </row>
    <row r="3322" spans="37:37">
      <c r="AK3322" s="10"/>
    </row>
    <row r="3323" spans="37:37">
      <c r="AK3323" s="10"/>
    </row>
    <row r="3324" spans="37:37">
      <c r="AK3324" s="10"/>
    </row>
    <row r="3325" spans="37:37">
      <c r="AK3325" s="10"/>
    </row>
    <row r="3326" spans="37:37">
      <c r="AK3326" s="10"/>
    </row>
    <row r="3327" spans="37:37">
      <c r="AK3327" s="10"/>
    </row>
    <row r="3328" spans="37:37">
      <c r="AK3328" s="10"/>
    </row>
    <row r="3329" spans="37:37">
      <c r="AK3329" s="10"/>
    </row>
    <row r="3330" spans="37:37">
      <c r="AK3330" s="10"/>
    </row>
    <row r="3331" spans="37:37">
      <c r="AK3331" s="10"/>
    </row>
    <row r="3332" spans="37:37">
      <c r="AK3332" s="10"/>
    </row>
    <row r="3333" spans="37:37">
      <c r="AK3333" s="10"/>
    </row>
    <row r="3334" spans="37:37">
      <c r="AK3334" s="10"/>
    </row>
    <row r="3335" spans="37:37">
      <c r="AK3335" s="10"/>
    </row>
    <row r="3336" spans="37:37">
      <c r="AK3336" s="10"/>
    </row>
    <row r="3337" spans="37:37">
      <c r="AK3337" s="10"/>
    </row>
    <row r="3338" spans="37:37">
      <c r="AK3338" s="10"/>
    </row>
    <row r="3339" spans="37:37">
      <c r="AK3339" s="10"/>
    </row>
    <row r="3340" spans="37:37">
      <c r="AK3340" s="10"/>
    </row>
    <row r="3341" spans="37:37">
      <c r="AK3341" s="10"/>
    </row>
    <row r="3342" spans="37:37">
      <c r="AK3342" s="10"/>
    </row>
    <row r="3343" spans="37:37">
      <c r="AK3343" s="10"/>
    </row>
    <row r="3344" spans="37:37">
      <c r="AK3344" s="10"/>
    </row>
    <row r="3345" spans="37:37">
      <c r="AK3345" s="10"/>
    </row>
    <row r="3346" spans="37:37">
      <c r="AK3346" s="10"/>
    </row>
    <row r="3347" spans="37:37">
      <c r="AK3347" s="10"/>
    </row>
    <row r="3348" spans="37:37">
      <c r="AK3348" s="10"/>
    </row>
    <row r="3349" spans="37:37">
      <c r="AK3349" s="10"/>
    </row>
    <row r="3350" spans="37:37">
      <c r="AK3350" s="10"/>
    </row>
    <row r="3351" spans="37:37">
      <c r="AK3351" s="10"/>
    </row>
    <row r="3352" spans="37:37">
      <c r="AK3352" s="10"/>
    </row>
    <row r="3353" spans="37:37">
      <c r="AK3353" s="10"/>
    </row>
    <row r="3354" spans="37:37">
      <c r="AK3354" s="10"/>
    </row>
    <row r="3355" spans="37:37">
      <c r="AK3355" s="10"/>
    </row>
    <row r="3356" spans="37:37">
      <c r="AK3356" s="10"/>
    </row>
    <row r="3357" spans="37:37">
      <c r="AK3357" s="10"/>
    </row>
    <row r="3358" spans="37:37">
      <c r="AK3358" s="10"/>
    </row>
    <row r="3359" spans="37:37">
      <c r="AK3359" s="10"/>
    </row>
    <row r="3360" spans="37:37">
      <c r="AK3360" s="10"/>
    </row>
    <row r="3361" spans="37:37">
      <c r="AK3361" s="10"/>
    </row>
    <row r="3362" spans="37:37">
      <c r="AK3362" s="10"/>
    </row>
    <row r="3363" spans="37:37">
      <c r="AK3363" s="10"/>
    </row>
    <row r="3364" spans="37:37">
      <c r="AK3364" s="10"/>
    </row>
    <row r="3365" spans="37:37">
      <c r="AK3365" s="10"/>
    </row>
    <row r="3366" spans="37:37">
      <c r="AK3366" s="10"/>
    </row>
    <row r="3367" spans="37:37">
      <c r="AK3367" s="10"/>
    </row>
    <row r="3368" spans="37:37">
      <c r="AK3368" s="10"/>
    </row>
    <row r="3369" spans="37:37">
      <c r="AK3369" s="10"/>
    </row>
    <row r="3370" spans="37:37">
      <c r="AK3370" s="10"/>
    </row>
    <row r="3371" spans="37:37">
      <c r="AK3371" s="10"/>
    </row>
    <row r="3372" spans="37:37">
      <c r="AK3372" s="10"/>
    </row>
    <row r="3373" spans="37:37">
      <c r="AK3373" s="10"/>
    </row>
    <row r="3374" spans="37:37">
      <c r="AK3374" s="10"/>
    </row>
    <row r="3375" spans="37:37">
      <c r="AK3375" s="10"/>
    </row>
    <row r="3376" spans="37:37">
      <c r="AK3376" s="10"/>
    </row>
    <row r="3377" spans="37:37">
      <c r="AK3377" s="10"/>
    </row>
    <row r="3378" spans="37:37">
      <c r="AK3378" s="10"/>
    </row>
    <row r="3379" spans="37:37">
      <c r="AK3379" s="10"/>
    </row>
    <row r="3380" spans="37:37">
      <c r="AK3380" s="10"/>
    </row>
    <row r="3381" spans="37:37">
      <c r="AK3381" s="10"/>
    </row>
    <row r="3382" spans="37:37">
      <c r="AK3382" s="10"/>
    </row>
    <row r="3383" spans="37:37">
      <c r="AK3383" s="10"/>
    </row>
    <row r="3384" spans="37:37">
      <c r="AK3384" s="10"/>
    </row>
    <row r="3385" spans="37:37">
      <c r="AK3385" s="10"/>
    </row>
    <row r="3386" spans="37:37">
      <c r="AK3386" s="10"/>
    </row>
    <row r="3387" spans="37:37">
      <c r="AK3387" s="10"/>
    </row>
    <row r="3388" spans="37:37">
      <c r="AK3388" s="10"/>
    </row>
    <row r="3389" spans="37:37">
      <c r="AK3389" s="10"/>
    </row>
    <row r="3390" spans="37:37">
      <c r="AK3390" s="10"/>
    </row>
    <row r="3391" spans="37:37">
      <c r="AK3391" s="10"/>
    </row>
    <row r="3392" spans="37:37">
      <c r="AK3392" s="10"/>
    </row>
    <row r="3393" spans="37:37">
      <c r="AK3393" s="10"/>
    </row>
    <row r="3394" spans="37:37">
      <c r="AK3394" s="10"/>
    </row>
    <row r="3395" spans="37:37">
      <c r="AK3395" s="10"/>
    </row>
    <row r="3396" spans="37:37">
      <c r="AK3396" s="10"/>
    </row>
    <row r="3397" spans="37:37">
      <c r="AK3397" s="10"/>
    </row>
    <row r="3398" spans="37:37">
      <c r="AK3398" s="10"/>
    </row>
    <row r="3399" spans="37:37">
      <c r="AK3399" s="10"/>
    </row>
    <row r="3400" spans="37:37">
      <c r="AK3400" s="10"/>
    </row>
    <row r="3401" spans="37:37">
      <c r="AK3401" s="10"/>
    </row>
    <row r="3402" spans="37:37">
      <c r="AK3402" s="10"/>
    </row>
    <row r="3403" spans="37:37">
      <c r="AK3403" s="10"/>
    </row>
    <row r="3404" spans="37:37">
      <c r="AK3404" s="10"/>
    </row>
    <row r="3405" spans="37:37">
      <c r="AK3405" s="10"/>
    </row>
    <row r="3406" spans="37:37">
      <c r="AK3406" s="10"/>
    </row>
    <row r="3407" spans="37:37">
      <c r="AK3407" s="10"/>
    </row>
    <row r="3408" spans="37:37">
      <c r="AK3408" s="10"/>
    </row>
    <row r="3409" spans="37:37">
      <c r="AK3409" s="10"/>
    </row>
    <row r="3410" spans="37:37">
      <c r="AK3410" s="10"/>
    </row>
    <row r="3411" spans="37:37">
      <c r="AK3411" s="10"/>
    </row>
    <row r="3412" spans="37:37">
      <c r="AK3412" s="10"/>
    </row>
    <row r="3413" spans="37:37">
      <c r="AK3413" s="10"/>
    </row>
    <row r="3414" spans="37:37">
      <c r="AK3414" s="10"/>
    </row>
    <row r="3415" spans="37:37">
      <c r="AK3415" s="10"/>
    </row>
    <row r="3416" spans="37:37">
      <c r="AK3416" s="10"/>
    </row>
    <row r="3417" spans="37:37">
      <c r="AK3417" s="10"/>
    </row>
    <row r="3418" spans="37:37">
      <c r="AK3418" s="10"/>
    </row>
    <row r="3419" spans="37:37">
      <c r="AK3419" s="10"/>
    </row>
    <row r="3420" spans="37:37">
      <c r="AK3420" s="10"/>
    </row>
    <row r="3421" spans="37:37">
      <c r="AK3421" s="10"/>
    </row>
    <row r="3422" spans="37:37">
      <c r="AK3422" s="10"/>
    </row>
    <row r="3423" spans="37:37">
      <c r="AK3423" s="10"/>
    </row>
    <row r="3424" spans="37:37">
      <c r="AK3424" s="10"/>
    </row>
    <row r="3425" spans="37:37">
      <c r="AK3425" s="10"/>
    </row>
    <row r="3426" spans="37:37">
      <c r="AK3426" s="10"/>
    </row>
    <row r="3427" spans="37:37">
      <c r="AK3427" s="10"/>
    </row>
    <row r="3428" spans="37:37">
      <c r="AK3428" s="10"/>
    </row>
    <row r="3429" spans="37:37">
      <c r="AK3429" s="10"/>
    </row>
    <row r="3430" spans="37:37">
      <c r="AK3430" s="10"/>
    </row>
    <row r="3431" spans="37:37">
      <c r="AK3431" s="10"/>
    </row>
    <row r="3432" spans="37:37">
      <c r="AK3432" s="10"/>
    </row>
    <row r="3433" spans="37:37">
      <c r="AK3433" s="10"/>
    </row>
    <row r="3434" spans="37:37">
      <c r="AK3434" s="10"/>
    </row>
    <row r="3435" spans="37:37">
      <c r="AK3435" s="10"/>
    </row>
    <row r="3436" spans="37:37">
      <c r="AK3436" s="10"/>
    </row>
    <row r="3437" spans="37:37">
      <c r="AK3437" s="10"/>
    </row>
    <row r="3438" spans="37:37">
      <c r="AK3438" s="10"/>
    </row>
    <row r="3439" spans="37:37">
      <c r="AK3439" s="10"/>
    </row>
    <row r="3440" spans="37:37">
      <c r="AK3440" s="10"/>
    </row>
    <row r="3441" spans="37:37">
      <c r="AK3441" s="10"/>
    </row>
    <row r="3442" spans="37:37">
      <c r="AK3442" s="10"/>
    </row>
    <row r="3443" spans="37:37">
      <c r="AK3443" s="10"/>
    </row>
    <row r="3444" spans="37:37">
      <c r="AK3444" s="10"/>
    </row>
    <row r="3445" spans="37:37">
      <c r="AK3445" s="10"/>
    </row>
    <row r="3446" spans="37:37">
      <c r="AK3446" s="10"/>
    </row>
    <row r="3447" spans="37:37">
      <c r="AK3447" s="10"/>
    </row>
    <row r="3448" spans="37:37">
      <c r="AK3448" s="10"/>
    </row>
    <row r="3449" spans="37:37">
      <c r="AK3449" s="10"/>
    </row>
    <row r="3450" spans="37:37">
      <c r="AK3450" s="10"/>
    </row>
    <row r="3451" spans="37:37">
      <c r="AK3451" s="10"/>
    </row>
    <row r="3452" spans="37:37">
      <c r="AK3452" s="10"/>
    </row>
    <row r="3453" spans="37:37">
      <c r="AK3453" s="10"/>
    </row>
    <row r="3454" spans="37:37">
      <c r="AK3454" s="10"/>
    </row>
    <row r="3455" spans="37:37">
      <c r="AK3455" s="10"/>
    </row>
    <row r="3456" spans="37:37">
      <c r="AK3456" s="10"/>
    </row>
    <row r="3457" spans="37:37">
      <c r="AK3457" s="10"/>
    </row>
    <row r="3458" spans="37:37">
      <c r="AK3458" s="10"/>
    </row>
    <row r="3459" spans="37:37">
      <c r="AK3459" s="10"/>
    </row>
    <row r="3460" spans="37:37">
      <c r="AK3460" s="10"/>
    </row>
    <row r="3461" spans="37:37">
      <c r="AK3461" s="10"/>
    </row>
    <row r="3462" spans="37:37">
      <c r="AK3462" s="10"/>
    </row>
    <row r="3463" spans="37:37">
      <c r="AK3463" s="10"/>
    </row>
    <row r="3464" spans="37:37">
      <c r="AK3464" s="10"/>
    </row>
    <row r="3465" spans="37:37">
      <c r="AK3465" s="10"/>
    </row>
    <row r="3466" spans="37:37">
      <c r="AK3466" s="10"/>
    </row>
    <row r="3467" spans="37:37">
      <c r="AK3467" s="10"/>
    </row>
    <row r="3468" spans="37:37">
      <c r="AK3468" s="10"/>
    </row>
    <row r="3469" spans="37:37">
      <c r="AK3469" s="10"/>
    </row>
    <row r="3470" spans="37:37">
      <c r="AK3470" s="10"/>
    </row>
    <row r="3471" spans="37:37">
      <c r="AK3471" s="10"/>
    </row>
    <row r="3472" spans="37:37">
      <c r="AK3472" s="10"/>
    </row>
    <row r="3473" spans="37:37">
      <c r="AK3473" s="10"/>
    </row>
    <row r="3474" spans="37:37">
      <c r="AK3474" s="10"/>
    </row>
    <row r="3475" spans="37:37">
      <c r="AK3475" s="10"/>
    </row>
    <row r="3476" spans="37:37">
      <c r="AK3476" s="10"/>
    </row>
    <row r="3477" spans="37:37">
      <c r="AK3477" s="10"/>
    </row>
    <row r="3478" spans="37:37">
      <c r="AK3478" s="10"/>
    </row>
    <row r="3479" spans="37:37">
      <c r="AK3479" s="10"/>
    </row>
    <row r="3480" spans="37:37">
      <c r="AK3480" s="10"/>
    </row>
    <row r="3481" spans="37:37">
      <c r="AK3481" s="10"/>
    </row>
    <row r="3482" spans="37:37">
      <c r="AK3482" s="10"/>
    </row>
    <row r="3483" spans="37:37">
      <c r="AK3483" s="10"/>
    </row>
    <row r="3484" spans="37:37">
      <c r="AK3484" s="10"/>
    </row>
    <row r="3485" spans="37:37">
      <c r="AK3485" s="10"/>
    </row>
    <row r="3486" spans="37:37">
      <c r="AK3486" s="10"/>
    </row>
    <row r="3487" spans="37:37">
      <c r="AK3487" s="10"/>
    </row>
    <row r="3488" spans="37:37">
      <c r="AK3488" s="10"/>
    </row>
    <row r="3489" spans="37:37">
      <c r="AK3489" s="10"/>
    </row>
    <row r="3490" spans="37:37">
      <c r="AK3490" s="10"/>
    </row>
    <row r="3491" spans="37:37">
      <c r="AK3491" s="10"/>
    </row>
    <row r="3492" spans="37:37">
      <c r="AK3492" s="10"/>
    </row>
    <row r="3493" spans="37:37">
      <c r="AK3493" s="10"/>
    </row>
    <row r="3494" spans="37:37">
      <c r="AK3494" s="10"/>
    </row>
    <row r="3495" spans="37:37">
      <c r="AK3495" s="10"/>
    </row>
    <row r="3496" spans="37:37">
      <c r="AK3496" s="10"/>
    </row>
    <row r="3497" spans="37:37">
      <c r="AK3497" s="10"/>
    </row>
    <row r="3498" spans="37:37">
      <c r="AK3498" s="10"/>
    </row>
    <row r="3499" spans="37:37">
      <c r="AK3499" s="10"/>
    </row>
    <row r="3500" spans="37:37">
      <c r="AK3500" s="10"/>
    </row>
    <row r="3501" spans="37:37">
      <c r="AK3501" s="10"/>
    </row>
    <row r="3502" spans="37:37">
      <c r="AK3502" s="10"/>
    </row>
    <row r="3503" spans="37:37">
      <c r="AK3503" s="10"/>
    </row>
    <row r="3504" spans="37:37">
      <c r="AK3504" s="10"/>
    </row>
    <row r="3505" spans="37:37">
      <c r="AK3505" s="10"/>
    </row>
    <row r="3506" spans="37:37">
      <c r="AK3506" s="10"/>
    </row>
    <row r="3507" spans="37:37">
      <c r="AK3507" s="10"/>
    </row>
    <row r="3508" spans="37:37">
      <c r="AK3508" s="10"/>
    </row>
    <row r="3509" spans="37:37">
      <c r="AK3509" s="10"/>
    </row>
    <row r="3510" spans="37:37">
      <c r="AK3510" s="10"/>
    </row>
    <row r="3511" spans="37:37">
      <c r="AK3511" s="10"/>
    </row>
    <row r="3512" spans="37:37">
      <c r="AK3512" s="10"/>
    </row>
    <row r="3513" spans="37:37">
      <c r="AK3513" s="10"/>
    </row>
    <row r="3514" spans="37:37">
      <c r="AK3514" s="10"/>
    </row>
    <row r="3515" spans="37:37">
      <c r="AK3515" s="10"/>
    </row>
    <row r="3516" spans="37:37">
      <c r="AK3516" s="10"/>
    </row>
    <row r="3517" spans="37:37">
      <c r="AK3517" s="10"/>
    </row>
    <row r="3518" spans="37:37">
      <c r="AK3518" s="10"/>
    </row>
    <row r="3519" spans="37:37">
      <c r="AK3519" s="10"/>
    </row>
    <row r="3520" spans="37:37">
      <c r="AK3520" s="10"/>
    </row>
    <row r="3521" spans="37:37">
      <c r="AK3521" s="10"/>
    </row>
    <row r="3522" spans="37:37">
      <c r="AK3522" s="10"/>
    </row>
    <row r="3523" spans="37:37">
      <c r="AK3523" s="10"/>
    </row>
    <row r="3524" spans="37:37">
      <c r="AK3524" s="10"/>
    </row>
    <row r="3525" spans="37:37">
      <c r="AK3525" s="10"/>
    </row>
    <row r="3526" spans="37:37">
      <c r="AK3526" s="10"/>
    </row>
    <row r="3527" spans="37:37">
      <c r="AK3527" s="10"/>
    </row>
    <row r="3528" spans="37:37">
      <c r="AK3528" s="10"/>
    </row>
    <row r="3529" spans="37:37">
      <c r="AK3529" s="10"/>
    </row>
    <row r="3530" spans="37:37">
      <c r="AK3530" s="10"/>
    </row>
    <row r="3531" spans="37:37">
      <c r="AK3531" s="10"/>
    </row>
    <row r="3532" spans="37:37">
      <c r="AK3532" s="10"/>
    </row>
    <row r="3533" spans="37:37">
      <c r="AK3533" s="10"/>
    </row>
    <row r="3534" spans="37:37">
      <c r="AK3534" s="10"/>
    </row>
    <row r="3535" spans="37:37">
      <c r="AK3535" s="10"/>
    </row>
    <row r="3536" spans="37:37">
      <c r="AK3536" s="10"/>
    </row>
    <row r="3537" spans="37:37">
      <c r="AK3537" s="10"/>
    </row>
    <row r="3538" spans="37:37">
      <c r="AK3538" s="10"/>
    </row>
    <row r="3539" spans="37:37">
      <c r="AK3539" s="10"/>
    </row>
    <row r="3540" spans="37:37">
      <c r="AK3540" s="10"/>
    </row>
    <row r="3541" spans="37:37">
      <c r="AK3541" s="10"/>
    </row>
    <row r="3542" spans="37:37">
      <c r="AK3542" s="10"/>
    </row>
    <row r="3543" spans="37:37">
      <c r="AK3543" s="10"/>
    </row>
    <row r="3544" spans="37:37">
      <c r="AK3544" s="10"/>
    </row>
    <row r="3545" spans="37:37">
      <c r="AK3545" s="10"/>
    </row>
    <row r="3546" spans="37:37">
      <c r="AK3546" s="10"/>
    </row>
    <row r="3547" spans="37:37">
      <c r="AK3547" s="10"/>
    </row>
    <row r="3548" spans="37:37">
      <c r="AK3548" s="10"/>
    </row>
    <row r="3549" spans="37:37">
      <c r="AK3549" s="10"/>
    </row>
    <row r="3550" spans="37:37">
      <c r="AK3550" s="10"/>
    </row>
    <row r="3551" spans="37:37">
      <c r="AK3551" s="10"/>
    </row>
    <row r="3552" spans="37:37">
      <c r="AK3552" s="10"/>
    </row>
    <row r="3553" spans="37:37">
      <c r="AK3553" s="10"/>
    </row>
    <row r="3554" spans="37:37">
      <c r="AK3554" s="10"/>
    </row>
    <row r="3555" spans="37:37">
      <c r="AK3555" s="10"/>
    </row>
    <row r="3556" spans="37:37">
      <c r="AK3556" s="10"/>
    </row>
    <row r="3557" spans="37:37">
      <c r="AK3557" s="10"/>
    </row>
    <row r="3558" spans="37:37">
      <c r="AK3558" s="10"/>
    </row>
    <row r="3559" spans="37:37">
      <c r="AK3559" s="10"/>
    </row>
    <row r="3560" spans="37:37">
      <c r="AK3560" s="10"/>
    </row>
    <row r="3561" spans="37:37">
      <c r="AK3561" s="10"/>
    </row>
    <row r="3562" spans="37:37">
      <c r="AK3562" s="10"/>
    </row>
    <row r="3563" spans="37:37">
      <c r="AK3563" s="10"/>
    </row>
    <row r="3564" spans="37:37">
      <c r="AK3564" s="10"/>
    </row>
    <row r="3565" spans="37:37">
      <c r="AK3565" s="10"/>
    </row>
    <row r="3566" spans="37:37">
      <c r="AK3566" s="10"/>
    </row>
    <row r="3567" spans="37:37">
      <c r="AK3567" s="10"/>
    </row>
    <row r="3568" spans="37:37">
      <c r="AK3568" s="10"/>
    </row>
    <row r="3569" spans="37:37">
      <c r="AK3569" s="10"/>
    </row>
    <row r="3570" spans="37:37">
      <c r="AK3570" s="10"/>
    </row>
    <row r="3571" spans="37:37">
      <c r="AK3571" s="10"/>
    </row>
    <row r="3572" spans="37:37">
      <c r="AK3572" s="10"/>
    </row>
    <row r="3573" spans="37:37">
      <c r="AK3573" s="10"/>
    </row>
    <row r="3574" spans="37:37">
      <c r="AK3574" s="10"/>
    </row>
    <row r="3575" spans="37:37">
      <c r="AK3575" s="10"/>
    </row>
    <row r="3576" spans="37:37">
      <c r="AK3576" s="10"/>
    </row>
    <row r="3577" spans="37:37">
      <c r="AK3577" s="10"/>
    </row>
    <row r="3578" spans="37:37">
      <c r="AK3578" s="10"/>
    </row>
    <row r="3579" spans="37:37">
      <c r="AK3579" s="10"/>
    </row>
    <row r="3580" spans="37:37">
      <c r="AK3580" s="10"/>
    </row>
    <row r="3581" spans="37:37">
      <c r="AK3581" s="10"/>
    </row>
    <row r="3582" spans="37:37">
      <c r="AK3582" s="10"/>
    </row>
    <row r="3583" spans="37:37">
      <c r="AK3583" s="10"/>
    </row>
    <row r="3584" spans="37:37">
      <c r="AK3584" s="10"/>
    </row>
    <row r="3585" spans="37:37">
      <c r="AK3585" s="10"/>
    </row>
    <row r="3586" spans="37:37">
      <c r="AK3586" s="10"/>
    </row>
    <row r="3587" spans="37:37">
      <c r="AK3587" s="10"/>
    </row>
    <row r="3588" spans="37:37">
      <c r="AK3588" s="10"/>
    </row>
    <row r="3589" spans="37:37">
      <c r="AK3589" s="10"/>
    </row>
    <row r="3590" spans="37:37">
      <c r="AK3590" s="10"/>
    </row>
    <row r="3591" spans="37:37">
      <c r="AK3591" s="10"/>
    </row>
    <row r="3592" spans="37:37">
      <c r="AK3592" s="10"/>
    </row>
    <row r="3593" spans="37:37">
      <c r="AK3593" s="10"/>
    </row>
    <row r="3594" spans="37:37">
      <c r="AK3594" s="10"/>
    </row>
    <row r="3595" spans="37:37">
      <c r="AK3595" s="10"/>
    </row>
    <row r="3596" spans="37:37">
      <c r="AK3596" s="10"/>
    </row>
    <row r="3597" spans="37:37">
      <c r="AK3597" s="10"/>
    </row>
    <row r="3598" spans="37:37">
      <c r="AK3598" s="10"/>
    </row>
    <row r="3599" spans="37:37">
      <c r="AK3599" s="10"/>
    </row>
    <row r="3600" spans="37:37">
      <c r="AK3600" s="10"/>
    </row>
    <row r="3601" spans="37:37">
      <c r="AK3601" s="10"/>
    </row>
    <row r="3602" spans="37:37">
      <c r="AK3602" s="10"/>
    </row>
    <row r="3603" spans="37:37">
      <c r="AK3603" s="10"/>
    </row>
    <row r="3604" spans="37:37">
      <c r="AK3604" s="10"/>
    </row>
    <row r="3605" spans="37:37">
      <c r="AK3605" s="10"/>
    </row>
    <row r="3606" spans="37:37">
      <c r="AK3606" s="10"/>
    </row>
    <row r="3607" spans="37:37">
      <c r="AK3607" s="10"/>
    </row>
    <row r="3608" spans="37:37">
      <c r="AK3608" s="10"/>
    </row>
    <row r="3609" spans="37:37">
      <c r="AK3609" s="10"/>
    </row>
    <row r="3610" spans="37:37">
      <c r="AK3610" s="10"/>
    </row>
    <row r="3611" spans="37:37">
      <c r="AK3611" s="10"/>
    </row>
    <row r="3612" spans="37:37">
      <c r="AK3612" s="10"/>
    </row>
    <row r="3613" spans="37:37">
      <c r="AK3613" s="10"/>
    </row>
    <row r="3614" spans="37:37">
      <c r="AK3614" s="10"/>
    </row>
    <row r="3615" spans="37:37">
      <c r="AK3615" s="10"/>
    </row>
    <row r="3616" spans="37:37">
      <c r="AK3616" s="10"/>
    </row>
    <row r="3617" spans="37:37">
      <c r="AK3617" s="10"/>
    </row>
    <row r="3618" spans="37:37">
      <c r="AK3618" s="10"/>
    </row>
    <row r="3619" spans="37:37">
      <c r="AK3619" s="10"/>
    </row>
    <row r="3620" spans="37:37">
      <c r="AK3620" s="10"/>
    </row>
    <row r="3621" spans="37:37">
      <c r="AK3621" s="10"/>
    </row>
    <row r="3622" spans="37:37">
      <c r="AK3622" s="10"/>
    </row>
    <row r="3623" spans="37:37">
      <c r="AK3623" s="10"/>
    </row>
    <row r="3624" spans="37:37">
      <c r="AK3624" s="10"/>
    </row>
    <row r="3625" spans="37:37">
      <c r="AK3625" s="10"/>
    </row>
    <row r="3626" spans="37:37">
      <c r="AK3626" s="10"/>
    </row>
    <row r="3627" spans="37:37">
      <c r="AK3627" s="10"/>
    </row>
    <row r="3628" spans="37:37">
      <c r="AK3628" s="10"/>
    </row>
    <row r="3629" spans="37:37">
      <c r="AK3629" s="10"/>
    </row>
    <row r="3630" spans="37:37">
      <c r="AK3630" s="10"/>
    </row>
    <row r="3631" spans="37:37">
      <c r="AK3631" s="10"/>
    </row>
    <row r="3632" spans="37:37">
      <c r="AK3632" s="10"/>
    </row>
    <row r="3633" spans="37:37">
      <c r="AK3633" s="10"/>
    </row>
    <row r="3634" spans="37:37">
      <c r="AK3634" s="10"/>
    </row>
    <row r="3635" spans="37:37">
      <c r="AK3635" s="10"/>
    </row>
    <row r="3636" spans="37:37">
      <c r="AK3636" s="10"/>
    </row>
    <row r="3637" spans="37:37">
      <c r="AK3637" s="10"/>
    </row>
    <row r="3638" spans="37:37">
      <c r="AK3638" s="10"/>
    </row>
    <row r="3639" spans="37:37">
      <c r="AK3639" s="10"/>
    </row>
    <row r="3640" spans="37:37">
      <c r="AK3640" s="10"/>
    </row>
    <row r="3641" spans="37:37">
      <c r="AK3641" s="10"/>
    </row>
    <row r="3642" spans="37:37">
      <c r="AK3642" s="10"/>
    </row>
    <row r="3643" spans="37:37">
      <c r="AK3643" s="10"/>
    </row>
    <row r="3644" spans="37:37">
      <c r="AK3644" s="10"/>
    </row>
    <row r="3645" spans="37:37">
      <c r="AK3645" s="10"/>
    </row>
    <row r="3646" spans="37:37">
      <c r="AK3646" s="10"/>
    </row>
    <row r="3647" spans="37:37">
      <c r="AK3647" s="10"/>
    </row>
    <row r="3648" spans="37:37">
      <c r="AK3648" s="10"/>
    </row>
    <row r="3649" spans="37:37">
      <c r="AK3649" s="10"/>
    </row>
    <row r="3650" spans="37:37">
      <c r="AK3650" s="10"/>
    </row>
    <row r="3651" spans="37:37">
      <c r="AK3651" s="10"/>
    </row>
    <row r="3652" spans="37:37">
      <c r="AK3652" s="10"/>
    </row>
    <row r="3653" spans="37:37">
      <c r="AK3653" s="10"/>
    </row>
    <row r="3654" spans="37:37">
      <c r="AK3654" s="10"/>
    </row>
    <row r="3655" spans="37:37">
      <c r="AK3655" s="10"/>
    </row>
    <row r="3656" spans="37:37">
      <c r="AK3656" s="10"/>
    </row>
    <row r="3657" spans="37:37">
      <c r="AK3657" s="10"/>
    </row>
    <row r="3658" spans="37:37">
      <c r="AK3658" s="10"/>
    </row>
    <row r="3659" spans="37:37">
      <c r="AK3659" s="10"/>
    </row>
    <row r="3660" spans="37:37">
      <c r="AK3660" s="10"/>
    </row>
    <row r="3661" spans="37:37">
      <c r="AK3661" s="10"/>
    </row>
    <row r="3662" spans="37:37">
      <c r="AK3662" s="10"/>
    </row>
    <row r="3663" spans="37:37">
      <c r="AK3663" s="10"/>
    </row>
    <row r="3664" spans="37:37">
      <c r="AK3664" s="10"/>
    </row>
    <row r="3665" spans="37:37">
      <c r="AK3665" s="10"/>
    </row>
    <row r="3666" spans="37:37">
      <c r="AK3666" s="10"/>
    </row>
    <row r="3667" spans="37:37">
      <c r="AK3667" s="10"/>
    </row>
    <row r="3668" spans="37:37">
      <c r="AK3668" s="10"/>
    </row>
    <row r="3669" spans="37:37">
      <c r="AK3669" s="10"/>
    </row>
    <row r="3670" spans="37:37">
      <c r="AK3670" s="10"/>
    </row>
    <row r="3671" spans="37:37">
      <c r="AK3671" s="10"/>
    </row>
    <row r="3672" spans="37:37">
      <c r="AK3672" s="10"/>
    </row>
    <row r="3673" spans="37:37">
      <c r="AK3673" s="10"/>
    </row>
    <row r="3674" spans="37:37">
      <c r="AK3674" s="10"/>
    </row>
    <row r="3675" spans="37:37">
      <c r="AK3675" s="10"/>
    </row>
    <row r="3676" spans="37:37">
      <c r="AK3676" s="10"/>
    </row>
    <row r="3677" spans="37:37">
      <c r="AK3677" s="10"/>
    </row>
    <row r="3678" spans="37:37">
      <c r="AK3678" s="10"/>
    </row>
    <row r="3679" spans="37:37">
      <c r="AK3679" s="10"/>
    </row>
    <row r="3680" spans="37:37">
      <c r="AK3680" s="10"/>
    </row>
    <row r="3681" spans="37:37">
      <c r="AK3681" s="10"/>
    </row>
    <row r="3682" spans="37:37">
      <c r="AK3682" s="10"/>
    </row>
    <row r="3683" spans="37:37">
      <c r="AK3683" s="10"/>
    </row>
    <row r="3684" spans="37:37">
      <c r="AK3684" s="10"/>
    </row>
    <row r="3685" spans="37:37">
      <c r="AK3685" s="10"/>
    </row>
    <row r="3686" spans="37:37">
      <c r="AK3686" s="10"/>
    </row>
    <row r="3687" spans="37:37">
      <c r="AK3687" s="10"/>
    </row>
    <row r="3688" spans="37:37">
      <c r="AK3688" s="10"/>
    </row>
    <row r="3689" spans="37:37">
      <c r="AK3689" s="10"/>
    </row>
    <row r="3690" spans="37:37">
      <c r="AK3690" s="10"/>
    </row>
    <row r="3691" spans="37:37">
      <c r="AK3691" s="10"/>
    </row>
    <row r="3692" spans="37:37">
      <c r="AK3692" s="10"/>
    </row>
    <row r="3693" spans="37:37">
      <c r="AK3693" s="10"/>
    </row>
    <row r="3694" spans="37:37">
      <c r="AK3694" s="10"/>
    </row>
    <row r="3695" spans="37:37">
      <c r="AK3695" s="10"/>
    </row>
    <row r="3696" spans="37:37">
      <c r="AK3696" s="10"/>
    </row>
    <row r="3697" spans="37:37">
      <c r="AK3697" s="10"/>
    </row>
    <row r="3698" spans="37:37">
      <c r="AK3698" s="10"/>
    </row>
    <row r="3699" spans="37:37">
      <c r="AK3699" s="10"/>
    </row>
    <row r="3700" spans="37:37">
      <c r="AK3700" s="10"/>
    </row>
    <row r="3701" spans="37:37">
      <c r="AK3701" s="10"/>
    </row>
    <row r="3702" spans="37:37">
      <c r="AK3702" s="10"/>
    </row>
    <row r="3703" spans="37:37">
      <c r="AK3703" s="10"/>
    </row>
    <row r="3704" spans="37:37">
      <c r="AK3704" s="10"/>
    </row>
    <row r="3705" spans="37:37">
      <c r="AK3705" s="10"/>
    </row>
    <row r="3706" spans="37:37">
      <c r="AK3706" s="10"/>
    </row>
    <row r="3707" spans="37:37">
      <c r="AK3707" s="10"/>
    </row>
    <row r="3708" spans="37:37">
      <c r="AK3708" s="10"/>
    </row>
    <row r="3709" spans="37:37">
      <c r="AK3709" s="10"/>
    </row>
    <row r="3710" spans="37:37">
      <c r="AK3710" s="10"/>
    </row>
    <row r="3711" spans="37:37">
      <c r="AK3711" s="10"/>
    </row>
    <row r="3712" spans="37:37">
      <c r="AK3712" s="10"/>
    </row>
    <row r="3713" spans="37:37">
      <c r="AK3713" s="10"/>
    </row>
    <row r="3714" spans="37:37">
      <c r="AK3714" s="10"/>
    </row>
    <row r="3715" spans="37:37">
      <c r="AK3715" s="10"/>
    </row>
    <row r="3716" spans="37:37">
      <c r="AK3716" s="10"/>
    </row>
    <row r="3717" spans="37:37">
      <c r="AK3717" s="10"/>
    </row>
    <row r="3718" spans="37:37">
      <c r="AK3718" s="10"/>
    </row>
    <row r="3719" spans="37:37">
      <c r="AK3719" s="10"/>
    </row>
    <row r="3720" spans="37:37">
      <c r="AK3720" s="10"/>
    </row>
    <row r="3721" spans="37:37">
      <c r="AK3721" s="10"/>
    </row>
    <row r="3722" spans="37:37">
      <c r="AK3722" s="10"/>
    </row>
    <row r="3723" spans="37:37">
      <c r="AK3723" s="10"/>
    </row>
    <row r="3724" spans="37:37">
      <c r="AK3724" s="10"/>
    </row>
    <row r="3725" spans="37:37">
      <c r="AK3725" s="10"/>
    </row>
    <row r="3726" spans="37:37">
      <c r="AK3726" s="10"/>
    </row>
    <row r="3727" spans="37:37">
      <c r="AK3727" s="10"/>
    </row>
    <row r="3728" spans="37:37">
      <c r="AK3728" s="10"/>
    </row>
    <row r="3729" spans="37:37">
      <c r="AK3729" s="10"/>
    </row>
    <row r="3730" spans="37:37">
      <c r="AK3730" s="10"/>
    </row>
    <row r="3731" spans="37:37">
      <c r="AK3731" s="10"/>
    </row>
    <row r="3732" spans="37:37">
      <c r="AK3732" s="10"/>
    </row>
    <row r="3733" spans="37:37">
      <c r="AK3733" s="10"/>
    </row>
    <row r="3734" spans="37:37">
      <c r="AK3734" s="10"/>
    </row>
    <row r="3735" spans="37:37">
      <c r="AK3735" s="10"/>
    </row>
    <row r="3736" spans="37:37">
      <c r="AK3736" s="10"/>
    </row>
    <row r="3737" spans="37:37">
      <c r="AK3737" s="10"/>
    </row>
    <row r="3738" spans="37:37">
      <c r="AK3738" s="10"/>
    </row>
    <row r="3739" spans="37:37">
      <c r="AK3739" s="10"/>
    </row>
    <row r="3740" spans="37:37">
      <c r="AK3740" s="10"/>
    </row>
    <row r="3741" spans="37:37">
      <c r="AK3741" s="10"/>
    </row>
    <row r="3742" spans="37:37">
      <c r="AK3742" s="10"/>
    </row>
    <row r="3743" spans="37:37">
      <c r="AK3743" s="10"/>
    </row>
    <row r="3744" spans="37:37">
      <c r="AK3744" s="10"/>
    </row>
    <row r="3745" spans="37:37">
      <c r="AK3745" s="10"/>
    </row>
    <row r="3746" spans="37:37">
      <c r="AK3746" s="10"/>
    </row>
    <row r="3747" spans="37:37">
      <c r="AK3747" s="10"/>
    </row>
    <row r="3748" spans="37:37">
      <c r="AK3748" s="10"/>
    </row>
    <row r="3749" spans="37:37">
      <c r="AK3749" s="10"/>
    </row>
    <row r="3750" spans="37:37">
      <c r="AK3750" s="10"/>
    </row>
    <row r="3751" spans="37:37">
      <c r="AK3751" s="10"/>
    </row>
    <row r="3752" spans="37:37">
      <c r="AK3752" s="10"/>
    </row>
    <row r="3753" spans="37:37">
      <c r="AK3753" s="10"/>
    </row>
    <row r="3754" spans="37:37">
      <c r="AK3754" s="10"/>
    </row>
    <row r="3755" spans="37:37">
      <c r="AK3755" s="10"/>
    </row>
    <row r="3756" spans="37:37">
      <c r="AK3756" s="10"/>
    </row>
    <row r="3757" spans="37:37">
      <c r="AK3757" s="10"/>
    </row>
    <row r="3758" spans="37:37">
      <c r="AK3758" s="10"/>
    </row>
    <row r="3759" spans="37:37">
      <c r="AK3759" s="10"/>
    </row>
    <row r="3760" spans="37:37">
      <c r="AK3760" s="10"/>
    </row>
    <row r="3761" spans="37:37">
      <c r="AK3761" s="10"/>
    </row>
    <row r="3762" spans="37:37">
      <c r="AK3762" s="10"/>
    </row>
    <row r="3763" spans="37:37">
      <c r="AK3763" s="10"/>
    </row>
    <row r="3764" spans="37:37">
      <c r="AK3764" s="10"/>
    </row>
    <row r="3765" spans="37:37">
      <c r="AK3765" s="10"/>
    </row>
    <row r="3766" spans="37:37">
      <c r="AK3766" s="10"/>
    </row>
    <row r="3767" spans="37:37">
      <c r="AK3767" s="10"/>
    </row>
    <row r="3768" spans="37:37">
      <c r="AK3768" s="10"/>
    </row>
    <row r="3769" spans="37:37">
      <c r="AK3769" s="10"/>
    </row>
    <row r="3770" spans="37:37">
      <c r="AK3770" s="10"/>
    </row>
    <row r="3771" spans="37:37">
      <c r="AK3771" s="10"/>
    </row>
    <row r="3772" spans="37:37">
      <c r="AK3772" s="10"/>
    </row>
    <row r="3773" spans="37:37">
      <c r="AK3773" s="10"/>
    </row>
    <row r="3774" spans="37:37">
      <c r="AK3774" s="10"/>
    </row>
    <row r="3775" spans="37:37">
      <c r="AK3775" s="10"/>
    </row>
    <row r="3776" spans="37:37">
      <c r="AK3776" s="10"/>
    </row>
    <row r="3777" spans="37:37">
      <c r="AK3777" s="10"/>
    </row>
    <row r="3778" spans="37:37">
      <c r="AK3778" s="10"/>
    </row>
    <row r="3779" spans="37:37">
      <c r="AK3779" s="10"/>
    </row>
    <row r="3780" spans="37:37">
      <c r="AK3780" s="10"/>
    </row>
    <row r="3781" spans="37:37">
      <c r="AK3781" s="10"/>
    </row>
    <row r="3782" spans="37:37">
      <c r="AK3782" s="10"/>
    </row>
    <row r="3783" spans="37:37">
      <c r="AK3783" s="10"/>
    </row>
    <row r="3784" spans="37:37">
      <c r="AK3784" s="10"/>
    </row>
    <row r="3785" spans="37:37">
      <c r="AK3785" s="10"/>
    </row>
    <row r="3786" spans="37:37">
      <c r="AK3786" s="10"/>
    </row>
    <row r="3787" spans="37:37">
      <c r="AK3787" s="10"/>
    </row>
    <row r="3788" spans="37:37">
      <c r="AK3788" s="10"/>
    </row>
    <row r="3789" spans="37:37">
      <c r="AK3789" s="10"/>
    </row>
    <row r="3790" spans="37:37">
      <c r="AK3790" s="10"/>
    </row>
    <row r="3791" spans="37:37">
      <c r="AK3791" s="10"/>
    </row>
    <row r="3792" spans="37:37">
      <c r="AK3792" s="10"/>
    </row>
    <row r="3793" spans="37:37">
      <c r="AK3793" s="10"/>
    </row>
    <row r="3794" spans="37:37">
      <c r="AK3794" s="10"/>
    </row>
    <row r="3795" spans="37:37">
      <c r="AK3795" s="10"/>
    </row>
    <row r="3796" spans="37:37">
      <c r="AK3796" s="10"/>
    </row>
    <row r="3797" spans="37:37">
      <c r="AK3797" s="10"/>
    </row>
    <row r="3798" spans="37:37">
      <c r="AK3798" s="10"/>
    </row>
    <row r="3799" spans="37:37">
      <c r="AK3799" s="10"/>
    </row>
    <row r="3800" spans="37:37">
      <c r="AK3800" s="10"/>
    </row>
    <row r="3801" spans="37:37">
      <c r="AK3801" s="10"/>
    </row>
    <row r="3802" spans="37:37">
      <c r="AK3802" s="10"/>
    </row>
    <row r="3803" spans="37:37">
      <c r="AK3803" s="10"/>
    </row>
    <row r="3804" spans="37:37">
      <c r="AK3804" s="10"/>
    </row>
    <row r="3805" spans="37:37">
      <c r="AK3805" s="10"/>
    </row>
    <row r="3806" spans="37:37">
      <c r="AK3806" s="10"/>
    </row>
    <row r="3807" spans="37:37">
      <c r="AK3807" s="10"/>
    </row>
    <row r="3808" spans="37:37">
      <c r="AK3808" s="10"/>
    </row>
    <row r="3809" spans="37:37">
      <c r="AK3809" s="10"/>
    </row>
    <row r="3810" spans="37:37">
      <c r="AK3810" s="10"/>
    </row>
    <row r="3811" spans="37:37">
      <c r="AK3811" s="10"/>
    </row>
    <row r="3812" spans="37:37">
      <c r="AK3812" s="10"/>
    </row>
    <row r="3813" spans="37:37">
      <c r="AK3813" s="10"/>
    </row>
    <row r="3814" spans="37:37">
      <c r="AK3814" s="10"/>
    </row>
    <row r="3815" spans="37:37">
      <c r="AK3815" s="10"/>
    </row>
    <row r="3816" spans="37:37">
      <c r="AK3816" s="10"/>
    </row>
    <row r="3817" spans="37:37">
      <c r="AK3817" s="10"/>
    </row>
    <row r="3818" spans="37:37">
      <c r="AK3818" s="10"/>
    </row>
    <row r="3819" spans="37:37">
      <c r="AK3819" s="10"/>
    </row>
    <row r="3820" spans="37:37">
      <c r="AK3820" s="10"/>
    </row>
    <row r="3821" spans="37:37">
      <c r="AK3821" s="10"/>
    </row>
    <row r="3822" spans="37:37">
      <c r="AK3822" s="10"/>
    </row>
    <row r="3823" spans="37:37">
      <c r="AK3823" s="10"/>
    </row>
    <row r="3824" spans="37:37">
      <c r="AK3824" s="10"/>
    </row>
    <row r="3825" spans="37:37">
      <c r="AK3825" s="10"/>
    </row>
    <row r="3826" spans="37:37">
      <c r="AK3826" s="10"/>
    </row>
    <row r="3827" spans="37:37">
      <c r="AK3827" s="10"/>
    </row>
    <row r="3828" spans="37:37">
      <c r="AK3828" s="10"/>
    </row>
    <row r="3829" spans="37:37">
      <c r="AK3829" s="10"/>
    </row>
    <row r="3830" spans="37:37">
      <c r="AK3830" s="10"/>
    </row>
    <row r="3831" spans="37:37">
      <c r="AK3831" s="10"/>
    </row>
    <row r="3832" spans="37:37">
      <c r="AK3832" s="10"/>
    </row>
    <row r="3833" spans="37:37">
      <c r="AK3833" s="10"/>
    </row>
    <row r="3834" spans="37:37">
      <c r="AK3834" s="10"/>
    </row>
    <row r="3835" spans="37:37">
      <c r="AK3835" s="10"/>
    </row>
    <row r="3836" spans="37:37">
      <c r="AK3836" s="10"/>
    </row>
    <row r="3837" spans="37:37">
      <c r="AK3837" s="10"/>
    </row>
    <row r="3838" spans="37:37">
      <c r="AK3838" s="10"/>
    </row>
    <row r="3839" spans="37:37">
      <c r="AK3839" s="10"/>
    </row>
    <row r="3840" spans="37:37">
      <c r="AK3840" s="10"/>
    </row>
    <row r="3841" spans="37:37">
      <c r="AK3841" s="10"/>
    </row>
    <row r="3842" spans="37:37">
      <c r="AK3842" s="10"/>
    </row>
    <row r="3843" spans="37:37">
      <c r="AK3843" s="10"/>
    </row>
    <row r="3844" spans="37:37">
      <c r="AK3844" s="10"/>
    </row>
    <row r="3845" spans="37:37">
      <c r="AK3845" s="10"/>
    </row>
    <row r="3846" spans="37:37">
      <c r="AK3846" s="10"/>
    </row>
    <row r="3847" spans="37:37">
      <c r="AK3847" s="10"/>
    </row>
    <row r="3848" spans="37:37">
      <c r="AK3848" s="10"/>
    </row>
    <row r="3849" spans="37:37">
      <c r="AK3849" s="10"/>
    </row>
    <row r="3850" spans="37:37">
      <c r="AK3850" s="10"/>
    </row>
    <row r="3851" spans="37:37">
      <c r="AK3851" s="10"/>
    </row>
    <row r="3852" spans="37:37">
      <c r="AK3852" s="10"/>
    </row>
    <row r="3853" spans="37:37">
      <c r="AK3853" s="10"/>
    </row>
    <row r="3854" spans="37:37">
      <c r="AK3854" s="10"/>
    </row>
    <row r="3855" spans="37:37">
      <c r="AK3855" s="10"/>
    </row>
    <row r="3856" spans="37:37">
      <c r="AK3856" s="10"/>
    </row>
    <row r="3857" spans="37:37">
      <c r="AK3857" s="10"/>
    </row>
    <row r="3858" spans="37:37">
      <c r="AK3858" s="10"/>
    </row>
    <row r="3859" spans="37:37">
      <c r="AK3859" s="10"/>
    </row>
    <row r="3860" spans="37:37">
      <c r="AK3860" s="10"/>
    </row>
    <row r="3861" spans="37:37">
      <c r="AK3861" s="10"/>
    </row>
    <row r="3862" spans="37:37">
      <c r="AK3862" s="10"/>
    </row>
    <row r="3863" spans="37:37">
      <c r="AK3863" s="10"/>
    </row>
    <row r="3864" spans="37:37">
      <c r="AK3864" s="10"/>
    </row>
    <row r="3865" spans="37:37">
      <c r="AK3865" s="10"/>
    </row>
    <row r="3866" spans="37:37">
      <c r="AK3866" s="10"/>
    </row>
    <row r="3867" spans="37:37">
      <c r="AK3867" s="10"/>
    </row>
    <row r="3868" spans="37:37">
      <c r="AK3868" s="10"/>
    </row>
    <row r="3869" spans="37:37">
      <c r="AK3869" s="10"/>
    </row>
    <row r="3870" spans="37:37">
      <c r="AK3870" s="10"/>
    </row>
    <row r="3871" spans="37:37">
      <c r="AK3871" s="10"/>
    </row>
    <row r="3872" spans="37:37">
      <c r="AK3872" s="10"/>
    </row>
    <row r="3873" spans="37:37">
      <c r="AK3873" s="10"/>
    </row>
    <row r="3874" spans="37:37">
      <c r="AK3874" s="10"/>
    </row>
    <row r="3875" spans="37:37">
      <c r="AK3875" s="10"/>
    </row>
    <row r="3876" spans="37:37">
      <c r="AK3876" s="10"/>
    </row>
    <row r="3877" spans="37:37">
      <c r="AK3877" s="10"/>
    </row>
    <row r="3878" spans="37:37">
      <c r="AK3878" s="10"/>
    </row>
    <row r="3879" spans="37:37">
      <c r="AK3879" s="10"/>
    </row>
    <row r="3880" spans="37:37">
      <c r="AK3880" s="10"/>
    </row>
    <row r="3881" spans="37:37">
      <c r="AK3881" s="10"/>
    </row>
    <row r="3882" spans="37:37">
      <c r="AK3882" s="10"/>
    </row>
    <row r="3883" spans="37:37">
      <c r="AK3883" s="10"/>
    </row>
    <row r="3884" spans="37:37">
      <c r="AK3884" s="10"/>
    </row>
    <row r="3885" spans="37:37">
      <c r="AK3885" s="10"/>
    </row>
    <row r="3886" spans="37:37">
      <c r="AK3886" s="10"/>
    </row>
    <row r="3887" spans="37:37">
      <c r="AK3887" s="10"/>
    </row>
    <row r="3888" spans="37:37">
      <c r="AK3888" s="10"/>
    </row>
    <row r="3889" spans="37:37">
      <c r="AK3889" s="10"/>
    </row>
    <row r="3890" spans="37:37">
      <c r="AK3890" s="10"/>
    </row>
    <row r="3891" spans="37:37">
      <c r="AK3891" s="10"/>
    </row>
    <row r="3892" spans="37:37">
      <c r="AK3892" s="10"/>
    </row>
    <row r="3893" spans="37:37">
      <c r="AK3893" s="10"/>
    </row>
    <row r="3894" spans="37:37">
      <c r="AK3894" s="10"/>
    </row>
    <row r="3895" spans="37:37">
      <c r="AK3895" s="10"/>
    </row>
    <row r="3896" spans="37:37">
      <c r="AK3896" s="10"/>
    </row>
    <row r="3897" spans="37:37">
      <c r="AK3897" s="10"/>
    </row>
    <row r="3898" spans="37:37">
      <c r="AK3898" s="10"/>
    </row>
    <row r="3899" spans="37:37">
      <c r="AK3899" s="10"/>
    </row>
    <row r="3900" spans="37:37">
      <c r="AK3900" s="10"/>
    </row>
    <row r="3901" spans="37:37">
      <c r="AK3901" s="10"/>
    </row>
    <row r="3902" spans="37:37">
      <c r="AK3902" s="10"/>
    </row>
    <row r="3903" spans="37:37">
      <c r="AK3903" s="10"/>
    </row>
    <row r="3904" spans="37:37">
      <c r="AK3904" s="10"/>
    </row>
    <row r="3905" spans="37:37">
      <c r="AK3905" s="10"/>
    </row>
    <row r="3906" spans="37:37">
      <c r="AK3906" s="10"/>
    </row>
    <row r="3907" spans="37:37">
      <c r="AK3907" s="10"/>
    </row>
    <row r="3908" spans="37:37">
      <c r="AK3908" s="10"/>
    </row>
    <row r="3909" spans="37:37">
      <c r="AK3909" s="10"/>
    </row>
    <row r="3910" spans="37:37">
      <c r="AK3910" s="10"/>
    </row>
    <row r="3911" spans="37:37">
      <c r="AK3911" s="10"/>
    </row>
    <row r="3912" spans="37:37">
      <c r="AK3912" s="10"/>
    </row>
    <row r="3913" spans="37:37">
      <c r="AK3913" s="10"/>
    </row>
    <row r="3914" spans="37:37">
      <c r="AK3914" s="10"/>
    </row>
    <row r="3915" spans="37:37">
      <c r="AK3915" s="10"/>
    </row>
    <row r="3916" spans="37:37">
      <c r="AK3916" s="10"/>
    </row>
    <row r="3917" spans="37:37">
      <c r="AK3917" s="10"/>
    </row>
    <row r="3918" spans="37:37">
      <c r="AK3918" s="10"/>
    </row>
    <row r="3919" spans="37:37">
      <c r="AK3919" s="10"/>
    </row>
    <row r="3920" spans="37:37">
      <c r="AK3920" s="10"/>
    </row>
    <row r="3921" spans="37:37">
      <c r="AK3921" s="10"/>
    </row>
    <row r="3922" spans="37:37">
      <c r="AK3922" s="10"/>
    </row>
    <row r="3923" spans="37:37">
      <c r="AK3923" s="10"/>
    </row>
    <row r="3924" spans="37:37">
      <c r="AK3924" s="10"/>
    </row>
    <row r="3925" spans="37:37">
      <c r="AK3925" s="10"/>
    </row>
    <row r="3926" spans="37:37">
      <c r="AK3926" s="10"/>
    </row>
    <row r="3927" spans="37:37">
      <c r="AK3927" s="10"/>
    </row>
    <row r="3928" spans="37:37">
      <c r="AK3928" s="10"/>
    </row>
    <row r="3929" spans="37:37">
      <c r="AK3929" s="10"/>
    </row>
    <row r="3930" spans="37:37">
      <c r="AK3930" s="10"/>
    </row>
    <row r="3931" spans="37:37">
      <c r="AK3931" s="10"/>
    </row>
    <row r="3932" spans="37:37">
      <c r="AK3932" s="10"/>
    </row>
    <row r="3933" spans="37:37">
      <c r="AK3933" s="10"/>
    </row>
    <row r="3934" spans="37:37">
      <c r="AK3934" s="10"/>
    </row>
    <row r="3935" spans="37:37">
      <c r="AK3935" s="10"/>
    </row>
    <row r="3936" spans="37:37">
      <c r="AK3936" s="10"/>
    </row>
    <row r="3937" spans="37:37">
      <c r="AK3937" s="10"/>
    </row>
    <row r="3938" spans="37:37">
      <c r="AK3938" s="10"/>
    </row>
    <row r="3939" spans="37:37">
      <c r="AK3939" s="10"/>
    </row>
    <row r="3940" spans="37:37">
      <c r="AK3940" s="10"/>
    </row>
    <row r="3941" spans="37:37">
      <c r="AK3941" s="10"/>
    </row>
    <row r="3942" spans="37:37">
      <c r="AK3942" s="10"/>
    </row>
    <row r="3943" spans="37:37">
      <c r="AK3943" s="10"/>
    </row>
    <row r="3944" spans="37:37">
      <c r="AK3944" s="10"/>
    </row>
    <row r="3945" spans="37:37">
      <c r="AK3945" s="10"/>
    </row>
    <row r="3946" spans="37:37">
      <c r="AK3946" s="10"/>
    </row>
    <row r="3947" spans="37:37">
      <c r="AK3947" s="10"/>
    </row>
    <row r="3948" spans="37:37">
      <c r="AK3948" s="10"/>
    </row>
    <row r="3949" spans="37:37">
      <c r="AK3949" s="10"/>
    </row>
    <row r="3950" spans="37:37">
      <c r="AK3950" s="10"/>
    </row>
    <row r="3951" spans="37:37">
      <c r="AK3951" s="10"/>
    </row>
    <row r="3952" spans="37:37">
      <c r="AK3952" s="10"/>
    </row>
    <row r="3953" spans="37:37">
      <c r="AK3953" s="10"/>
    </row>
    <row r="3954" spans="37:37">
      <c r="AK3954" s="10"/>
    </row>
    <row r="3955" spans="37:37">
      <c r="AK3955" s="10"/>
    </row>
    <row r="3956" spans="37:37">
      <c r="AK3956" s="10"/>
    </row>
    <row r="3957" spans="37:37">
      <c r="AK3957" s="10"/>
    </row>
    <row r="3958" spans="37:37">
      <c r="AK3958" s="10"/>
    </row>
    <row r="3959" spans="37:37">
      <c r="AK3959" s="10"/>
    </row>
    <row r="3960" spans="37:37">
      <c r="AK3960" s="10"/>
    </row>
    <row r="3961" spans="37:37">
      <c r="AK3961" s="10"/>
    </row>
    <row r="3962" spans="37:37">
      <c r="AK3962" s="10"/>
    </row>
    <row r="3963" spans="37:37">
      <c r="AK3963" s="10"/>
    </row>
    <row r="3964" spans="37:37">
      <c r="AK3964" s="10"/>
    </row>
    <row r="3965" spans="37:37">
      <c r="AK3965" s="10"/>
    </row>
    <row r="3966" spans="37:37">
      <c r="AK3966" s="10"/>
    </row>
    <row r="3967" spans="37:37">
      <c r="AK3967" s="10"/>
    </row>
    <row r="3968" spans="37:37">
      <c r="AK3968" s="10"/>
    </row>
    <row r="3969" spans="37:37">
      <c r="AK3969" s="10"/>
    </row>
    <row r="3970" spans="37:37">
      <c r="AK3970" s="10"/>
    </row>
    <row r="3971" spans="37:37">
      <c r="AK3971" s="10"/>
    </row>
    <row r="3972" spans="37:37">
      <c r="AK3972" s="10"/>
    </row>
    <row r="3973" spans="37:37">
      <c r="AK3973" s="10"/>
    </row>
    <row r="3974" spans="37:37">
      <c r="AK3974" s="10"/>
    </row>
    <row r="3975" spans="37:37">
      <c r="AK3975" s="10"/>
    </row>
    <row r="3976" spans="37:37">
      <c r="AK3976" s="10"/>
    </row>
    <row r="3977" spans="37:37">
      <c r="AK3977" s="10"/>
    </row>
    <row r="3978" spans="37:37">
      <c r="AK3978" s="10"/>
    </row>
    <row r="3979" spans="37:37">
      <c r="AK3979" s="10"/>
    </row>
    <row r="3980" spans="37:37">
      <c r="AK3980" s="10"/>
    </row>
    <row r="3981" spans="37:37">
      <c r="AK3981" s="10"/>
    </row>
    <row r="3982" spans="37:37">
      <c r="AK3982" s="10"/>
    </row>
    <row r="3983" spans="37:37">
      <c r="AK3983" s="10"/>
    </row>
    <row r="3984" spans="37:37">
      <c r="AK3984" s="10"/>
    </row>
    <row r="3985" spans="37:37">
      <c r="AK3985" s="10"/>
    </row>
    <row r="3986" spans="37:37">
      <c r="AK3986" s="10"/>
    </row>
    <row r="3987" spans="37:37">
      <c r="AK3987" s="10"/>
    </row>
    <row r="3988" spans="37:37">
      <c r="AK3988" s="10"/>
    </row>
    <row r="3989" spans="37:37">
      <c r="AK3989" s="10"/>
    </row>
    <row r="3990" spans="37:37">
      <c r="AK3990" s="10"/>
    </row>
    <row r="3991" spans="37:37">
      <c r="AK3991" s="10"/>
    </row>
    <row r="3992" spans="37:37">
      <c r="AK3992" s="10"/>
    </row>
    <row r="3993" spans="37:37">
      <c r="AK3993" s="10"/>
    </row>
    <row r="3994" spans="37:37">
      <c r="AK3994" s="10"/>
    </row>
    <row r="3995" spans="37:37">
      <c r="AK3995" s="10"/>
    </row>
    <row r="3996" spans="37:37">
      <c r="AK3996" s="10"/>
    </row>
    <row r="3997" spans="37:37">
      <c r="AK3997" s="10"/>
    </row>
    <row r="3998" spans="37:37">
      <c r="AK3998" s="10"/>
    </row>
    <row r="3999" spans="37:37">
      <c r="AK3999" s="10"/>
    </row>
    <row r="4000" spans="37:37">
      <c r="AK4000" s="10"/>
    </row>
    <row r="4001" spans="37:37">
      <c r="AK4001" s="10"/>
    </row>
    <row r="4002" spans="37:37">
      <c r="AK4002" s="10"/>
    </row>
    <row r="4003" spans="37:37">
      <c r="AK4003" s="10"/>
    </row>
    <row r="4004" spans="37:37">
      <c r="AK4004" s="10"/>
    </row>
    <row r="4005" spans="37:37">
      <c r="AK4005" s="10"/>
    </row>
    <row r="4006" spans="37:37">
      <c r="AK4006" s="10"/>
    </row>
    <row r="4007" spans="37:37">
      <c r="AK4007" s="10"/>
    </row>
    <row r="4008" spans="37:37">
      <c r="AK4008" s="10"/>
    </row>
    <row r="4009" spans="37:37">
      <c r="AK4009" s="10"/>
    </row>
    <row r="4010" spans="37:37">
      <c r="AK4010" s="10"/>
    </row>
    <row r="4011" spans="37:37">
      <c r="AK4011" s="10"/>
    </row>
    <row r="4012" spans="37:37">
      <c r="AK4012" s="10"/>
    </row>
    <row r="4013" spans="37:37">
      <c r="AK4013" s="10"/>
    </row>
    <row r="4014" spans="37:37">
      <c r="AK4014" s="10"/>
    </row>
    <row r="4015" spans="37:37">
      <c r="AK4015" s="10"/>
    </row>
    <row r="4016" spans="37:37">
      <c r="AK4016" s="10"/>
    </row>
    <row r="4017" spans="37:37">
      <c r="AK4017" s="10"/>
    </row>
    <row r="4018" spans="37:37">
      <c r="AK4018" s="10"/>
    </row>
    <row r="4019" spans="37:37">
      <c r="AK4019" s="10"/>
    </row>
    <row r="4020" spans="37:37">
      <c r="AK4020" s="10"/>
    </row>
    <row r="4021" spans="37:37">
      <c r="AK4021" s="10"/>
    </row>
    <row r="4022" spans="37:37">
      <c r="AK4022" s="10"/>
    </row>
    <row r="4023" spans="37:37">
      <c r="AK4023" s="10"/>
    </row>
    <row r="4024" spans="37:37">
      <c r="AK4024" s="10"/>
    </row>
    <row r="4025" spans="37:37">
      <c r="AK4025" s="10"/>
    </row>
    <row r="4026" spans="37:37">
      <c r="AK4026" s="10"/>
    </row>
    <row r="4027" spans="37:37">
      <c r="AK4027" s="10"/>
    </row>
    <row r="4028" spans="37:37">
      <c r="AK4028" s="10"/>
    </row>
    <row r="4029" spans="37:37">
      <c r="AK4029" s="10"/>
    </row>
    <row r="4030" spans="37:37">
      <c r="AK4030" s="10"/>
    </row>
    <row r="4031" spans="37:37">
      <c r="AK4031" s="10"/>
    </row>
    <row r="4032" spans="37:37">
      <c r="AK4032" s="10"/>
    </row>
    <row r="4033" spans="37:37">
      <c r="AK4033" s="10"/>
    </row>
    <row r="4034" spans="37:37">
      <c r="AK4034" s="10"/>
    </row>
    <row r="4035" spans="37:37">
      <c r="AK4035" s="10"/>
    </row>
    <row r="4036" spans="37:37">
      <c r="AK4036" s="10"/>
    </row>
    <row r="4037" spans="37:37">
      <c r="AK4037" s="10"/>
    </row>
    <row r="4038" spans="37:37">
      <c r="AK4038" s="10"/>
    </row>
    <row r="4039" spans="37:37">
      <c r="AK4039" s="10"/>
    </row>
    <row r="4040" spans="37:37">
      <c r="AK4040" s="10"/>
    </row>
    <row r="4041" spans="37:37">
      <c r="AK4041" s="10"/>
    </row>
    <row r="4042" spans="37:37">
      <c r="AK4042" s="10"/>
    </row>
    <row r="4043" spans="37:37">
      <c r="AK4043" s="10"/>
    </row>
    <row r="4044" spans="37:37">
      <c r="AK4044" s="10"/>
    </row>
    <row r="4045" spans="37:37">
      <c r="AK4045" s="10"/>
    </row>
    <row r="4046" spans="37:37">
      <c r="AK4046" s="10"/>
    </row>
    <row r="4047" spans="37:37">
      <c r="AK4047" s="10"/>
    </row>
    <row r="4048" spans="37:37">
      <c r="AK4048" s="10"/>
    </row>
    <row r="4049" spans="37:37">
      <c r="AK4049" s="10"/>
    </row>
    <row r="4050" spans="37:37">
      <c r="AK4050" s="10"/>
    </row>
    <row r="4051" spans="37:37">
      <c r="AK4051" s="10"/>
    </row>
    <row r="4052" spans="37:37">
      <c r="AK4052" s="10"/>
    </row>
    <row r="4053" spans="37:37">
      <c r="AK4053" s="10"/>
    </row>
    <row r="4054" spans="37:37">
      <c r="AK4054" s="10"/>
    </row>
    <row r="4055" spans="37:37">
      <c r="AK4055" s="10"/>
    </row>
    <row r="4056" spans="37:37">
      <c r="AK4056" s="10"/>
    </row>
    <row r="4057" spans="37:37">
      <c r="AK4057" s="10"/>
    </row>
    <row r="4058" spans="37:37">
      <c r="AK4058" s="10"/>
    </row>
    <row r="4059" spans="37:37">
      <c r="AK4059" s="10"/>
    </row>
    <row r="4060" spans="37:37">
      <c r="AK4060" s="10"/>
    </row>
    <row r="4061" spans="37:37">
      <c r="AK4061" s="10"/>
    </row>
    <row r="4062" spans="37:37">
      <c r="AK4062" s="10"/>
    </row>
    <row r="4063" spans="37:37">
      <c r="AK4063" s="10"/>
    </row>
    <row r="4064" spans="37:37">
      <c r="AK4064" s="10"/>
    </row>
    <row r="4065" spans="37:37">
      <c r="AK4065" s="10"/>
    </row>
    <row r="4066" spans="37:37">
      <c r="AK4066" s="10"/>
    </row>
    <row r="4067" spans="37:37">
      <c r="AK4067" s="10"/>
    </row>
    <row r="4068" spans="37:37">
      <c r="AK4068" s="10"/>
    </row>
    <row r="4069" spans="37:37">
      <c r="AK4069" s="10"/>
    </row>
    <row r="4070" spans="37:37">
      <c r="AK4070" s="10"/>
    </row>
    <row r="4071" spans="37:37">
      <c r="AK4071" s="10"/>
    </row>
    <row r="4072" spans="37:37">
      <c r="AK4072" s="10"/>
    </row>
    <row r="4073" spans="37:37">
      <c r="AK4073" s="10"/>
    </row>
    <row r="4074" spans="37:37">
      <c r="AK4074" s="10"/>
    </row>
    <row r="4075" spans="37:37">
      <c r="AK4075" s="10"/>
    </row>
    <row r="4076" spans="37:37">
      <c r="AK4076" s="10"/>
    </row>
    <row r="4077" spans="37:37">
      <c r="AK4077" s="10"/>
    </row>
    <row r="4078" spans="37:37">
      <c r="AK4078" s="10"/>
    </row>
    <row r="4079" spans="37:37">
      <c r="AK4079" s="10"/>
    </row>
    <row r="4080" spans="37:37">
      <c r="AK4080" s="10"/>
    </row>
    <row r="4081" spans="37:37">
      <c r="AK4081" s="10"/>
    </row>
    <row r="4082" spans="37:37">
      <c r="AK4082" s="10"/>
    </row>
    <row r="4083" spans="37:37">
      <c r="AK4083" s="10"/>
    </row>
    <row r="4084" spans="37:37">
      <c r="AK4084" s="10"/>
    </row>
    <row r="4085" spans="37:37">
      <c r="AK4085" s="10"/>
    </row>
    <row r="4086" spans="37:37">
      <c r="AK4086" s="10"/>
    </row>
    <row r="4087" spans="37:37">
      <c r="AK4087" s="10"/>
    </row>
    <row r="4088" spans="37:37">
      <c r="AK4088" s="10"/>
    </row>
    <row r="4089" spans="37:37">
      <c r="AK4089" s="10"/>
    </row>
    <row r="4090" spans="37:37">
      <c r="AK4090" s="10"/>
    </row>
    <row r="4091" spans="37:37">
      <c r="AK4091" s="10"/>
    </row>
    <row r="4092" spans="37:37">
      <c r="AK4092" s="10"/>
    </row>
    <row r="4093" spans="37:37">
      <c r="AK4093" s="10"/>
    </row>
    <row r="4094" spans="37:37">
      <c r="AK4094" s="10"/>
    </row>
    <row r="4095" spans="37:37">
      <c r="AK4095" s="10"/>
    </row>
    <row r="4096" spans="37:37">
      <c r="AK4096" s="10"/>
    </row>
    <row r="4097" spans="37:37">
      <c r="AK4097" s="10"/>
    </row>
    <row r="4098" spans="37:37">
      <c r="AK4098" s="10"/>
    </row>
    <row r="4099" spans="37:37">
      <c r="AK4099" s="10"/>
    </row>
    <row r="4100" spans="37:37">
      <c r="AK4100" s="10"/>
    </row>
    <row r="4101" spans="37:37">
      <c r="AK4101" s="10"/>
    </row>
    <row r="4102" spans="37:37">
      <c r="AK4102" s="10"/>
    </row>
    <row r="4103" spans="37:37">
      <c r="AK4103" s="10"/>
    </row>
    <row r="4104" spans="37:37">
      <c r="AK4104" s="10"/>
    </row>
    <row r="4105" spans="37:37">
      <c r="AK4105" s="10"/>
    </row>
    <row r="4106" spans="37:37">
      <c r="AK4106" s="10"/>
    </row>
    <row r="4107" spans="37:37">
      <c r="AK4107" s="10"/>
    </row>
    <row r="4108" spans="37:37">
      <c r="AK4108" s="10"/>
    </row>
    <row r="4109" spans="37:37">
      <c r="AK4109" s="10"/>
    </row>
    <row r="4110" spans="37:37">
      <c r="AK4110" s="10"/>
    </row>
    <row r="4111" spans="37:37">
      <c r="AK4111" s="10"/>
    </row>
    <row r="4112" spans="37:37">
      <c r="AK4112" s="10"/>
    </row>
    <row r="4113" spans="37:37">
      <c r="AK4113" s="10"/>
    </row>
    <row r="4114" spans="37:37">
      <c r="AK4114" s="10"/>
    </row>
    <row r="4115" spans="37:37">
      <c r="AK4115" s="10"/>
    </row>
    <row r="4116" spans="37:37">
      <c r="AK4116" s="10"/>
    </row>
    <row r="4117" spans="37:37">
      <c r="AK4117" s="10"/>
    </row>
    <row r="4118" spans="37:37">
      <c r="AK4118" s="10"/>
    </row>
    <row r="4119" spans="37:37">
      <c r="AK4119" s="10"/>
    </row>
    <row r="4120" spans="37:37">
      <c r="AK4120" s="10"/>
    </row>
    <row r="4121" spans="37:37">
      <c r="AK4121" s="10"/>
    </row>
    <row r="4122" spans="37:37">
      <c r="AK4122" s="10"/>
    </row>
    <row r="4123" spans="37:37">
      <c r="AK4123" s="10"/>
    </row>
    <row r="4124" spans="37:37">
      <c r="AK4124" s="10"/>
    </row>
    <row r="4125" spans="37:37">
      <c r="AK4125" s="10"/>
    </row>
    <row r="4126" spans="37:37">
      <c r="AK4126" s="10"/>
    </row>
    <row r="4127" spans="37:37">
      <c r="AK4127" s="10"/>
    </row>
    <row r="4128" spans="37:37">
      <c r="AK4128" s="10"/>
    </row>
    <row r="4129" spans="37:37">
      <c r="AK4129" s="10"/>
    </row>
    <row r="4130" spans="37:37">
      <c r="AK4130" s="10"/>
    </row>
    <row r="4131" spans="37:37">
      <c r="AK4131" s="10"/>
    </row>
    <row r="4132" spans="37:37">
      <c r="AK4132" s="10"/>
    </row>
    <row r="4133" spans="37:37">
      <c r="AK4133" s="10"/>
    </row>
    <row r="4134" spans="37:37">
      <c r="AK4134" s="10"/>
    </row>
    <row r="4135" spans="37:37">
      <c r="AK4135" s="10"/>
    </row>
    <row r="4136" spans="37:37">
      <c r="AK4136" s="10"/>
    </row>
    <row r="4137" spans="37:37">
      <c r="AK4137" s="10"/>
    </row>
    <row r="4138" spans="37:37">
      <c r="AK4138" s="10"/>
    </row>
    <row r="4139" spans="37:37">
      <c r="AK4139" s="10"/>
    </row>
    <row r="4140" spans="37:37">
      <c r="AK4140" s="10"/>
    </row>
    <row r="4141" spans="37:37">
      <c r="AK4141" s="10"/>
    </row>
    <row r="4142" spans="37:37">
      <c r="AK4142" s="10"/>
    </row>
    <row r="4143" spans="37:37">
      <c r="AK4143" s="10"/>
    </row>
    <row r="4144" spans="37:37">
      <c r="AK4144" s="10"/>
    </row>
    <row r="4145" spans="37:37">
      <c r="AK4145" s="10"/>
    </row>
    <row r="4146" spans="37:37">
      <c r="AK4146" s="10"/>
    </row>
    <row r="4147" spans="37:37">
      <c r="AK4147" s="10"/>
    </row>
    <row r="4148" spans="37:37">
      <c r="AK4148" s="10"/>
    </row>
    <row r="4149" spans="37:37">
      <c r="AK4149" s="10"/>
    </row>
    <row r="4150" spans="37:37">
      <c r="AK4150" s="10"/>
    </row>
    <row r="4151" spans="37:37">
      <c r="AK4151" s="10"/>
    </row>
    <row r="4152" spans="37:37">
      <c r="AK4152" s="10"/>
    </row>
    <row r="4153" spans="37:37">
      <c r="AK4153" s="10"/>
    </row>
    <row r="4154" spans="37:37">
      <c r="AK4154" s="10"/>
    </row>
    <row r="4155" spans="37:37">
      <c r="AK4155" s="10"/>
    </row>
    <row r="4156" spans="37:37">
      <c r="AK4156" s="10"/>
    </row>
    <row r="4157" spans="37:37">
      <c r="AK4157" s="10"/>
    </row>
    <row r="4158" spans="37:37">
      <c r="AK4158" s="10"/>
    </row>
    <row r="4159" spans="37:37">
      <c r="AK4159" s="10"/>
    </row>
    <row r="4160" spans="37:37">
      <c r="AK4160" s="10"/>
    </row>
    <row r="4161" spans="37:37">
      <c r="AK4161" s="10"/>
    </row>
    <row r="4162" spans="37:37">
      <c r="AK4162" s="10"/>
    </row>
    <row r="4163" spans="37:37">
      <c r="AK4163" s="10"/>
    </row>
    <row r="4164" spans="37:37">
      <c r="AK4164" s="10"/>
    </row>
    <row r="4165" spans="37:37">
      <c r="AK4165" s="10"/>
    </row>
    <row r="4166" spans="37:37">
      <c r="AK4166" s="10"/>
    </row>
    <row r="4167" spans="37:37">
      <c r="AK4167" s="10"/>
    </row>
    <row r="4168" spans="37:37">
      <c r="AK4168" s="10"/>
    </row>
    <row r="4169" spans="37:37">
      <c r="AK4169" s="10"/>
    </row>
    <row r="4170" spans="37:37">
      <c r="AK4170" s="10"/>
    </row>
    <row r="4171" spans="37:37">
      <c r="AK4171" s="10"/>
    </row>
    <row r="4172" spans="37:37">
      <c r="AK4172" s="10"/>
    </row>
    <row r="4173" spans="37:37">
      <c r="AK4173" s="10"/>
    </row>
    <row r="4174" spans="37:37">
      <c r="AK4174" s="10"/>
    </row>
    <row r="4175" spans="37:37">
      <c r="AK4175" s="10"/>
    </row>
    <row r="4176" spans="37:37">
      <c r="AK4176" s="10"/>
    </row>
    <row r="4177" spans="37:37">
      <c r="AK4177" s="10"/>
    </row>
    <row r="4178" spans="37:37">
      <c r="AK4178" s="10"/>
    </row>
    <row r="4179" spans="37:37">
      <c r="AK4179" s="10"/>
    </row>
    <row r="4180" spans="37:37">
      <c r="AK4180" s="10"/>
    </row>
    <row r="4181" spans="37:37">
      <c r="AK4181" s="10"/>
    </row>
    <row r="4182" spans="37:37">
      <c r="AK4182" s="10"/>
    </row>
    <row r="4183" spans="37:37">
      <c r="AK4183" s="10"/>
    </row>
    <row r="4184" spans="37:37">
      <c r="AK4184" s="10"/>
    </row>
    <row r="4185" spans="37:37">
      <c r="AK4185" s="10"/>
    </row>
    <row r="4186" spans="37:37">
      <c r="AK4186" s="10"/>
    </row>
    <row r="4187" spans="37:37">
      <c r="AK4187" s="10"/>
    </row>
    <row r="4188" spans="37:37">
      <c r="AK4188" s="10"/>
    </row>
    <row r="4189" spans="37:37">
      <c r="AK4189" s="10"/>
    </row>
    <row r="4190" spans="37:37">
      <c r="AK4190" s="10"/>
    </row>
    <row r="4191" spans="37:37">
      <c r="AK4191" s="10"/>
    </row>
    <row r="4192" spans="37:37">
      <c r="AK4192" s="10"/>
    </row>
    <row r="4193" spans="37:37">
      <c r="AK4193" s="10"/>
    </row>
    <row r="4194" spans="37:37">
      <c r="AK4194" s="10"/>
    </row>
    <row r="4195" spans="37:37">
      <c r="AK4195" s="10"/>
    </row>
    <row r="4196" spans="37:37">
      <c r="AK4196" s="10"/>
    </row>
    <row r="4197" spans="37:37">
      <c r="AK4197" s="10"/>
    </row>
    <row r="4198" spans="37:37">
      <c r="AK4198" s="10"/>
    </row>
    <row r="4199" spans="37:37">
      <c r="AK4199" s="10"/>
    </row>
    <row r="4200" spans="37:37">
      <c r="AK4200" s="10"/>
    </row>
    <row r="4201" spans="37:37">
      <c r="AK4201" s="10"/>
    </row>
    <row r="4202" spans="37:37">
      <c r="AK4202" s="10"/>
    </row>
    <row r="4203" spans="37:37">
      <c r="AK4203" s="10"/>
    </row>
    <row r="4204" spans="37:37">
      <c r="AK4204" s="10"/>
    </row>
    <row r="4205" spans="37:37">
      <c r="AK4205" s="10"/>
    </row>
    <row r="4206" spans="37:37">
      <c r="AK4206" s="10"/>
    </row>
    <row r="4207" spans="37:37">
      <c r="AK4207" s="10"/>
    </row>
    <row r="4208" spans="37:37">
      <c r="AK4208" s="10"/>
    </row>
    <row r="4209" spans="37:37">
      <c r="AK4209" s="10"/>
    </row>
    <row r="4210" spans="37:37">
      <c r="AK4210" s="10"/>
    </row>
    <row r="4211" spans="37:37">
      <c r="AK4211" s="10"/>
    </row>
    <row r="4212" spans="37:37">
      <c r="AK4212" s="10"/>
    </row>
    <row r="4213" spans="37:37">
      <c r="AK4213" s="10"/>
    </row>
    <row r="4214" spans="37:37">
      <c r="AK4214" s="10"/>
    </row>
    <row r="4215" spans="37:37">
      <c r="AK4215" s="10"/>
    </row>
    <row r="4216" spans="37:37">
      <c r="AK4216" s="10"/>
    </row>
    <row r="4217" spans="37:37">
      <c r="AK4217" s="10"/>
    </row>
    <row r="4218" spans="37:37">
      <c r="AK4218" s="10"/>
    </row>
    <row r="4219" spans="37:37">
      <c r="AK4219" s="10"/>
    </row>
    <row r="4220" spans="37:37">
      <c r="AK4220" s="10"/>
    </row>
    <row r="4221" spans="37:37">
      <c r="AK4221" s="10"/>
    </row>
    <row r="4222" spans="37:37">
      <c r="AK4222" s="10"/>
    </row>
    <row r="4223" spans="37:37">
      <c r="AK4223" s="10"/>
    </row>
    <row r="4224" spans="37:37">
      <c r="AK4224" s="10"/>
    </row>
    <row r="4225" spans="37:37">
      <c r="AK4225" s="10"/>
    </row>
    <row r="4226" spans="37:37">
      <c r="AK4226" s="10"/>
    </row>
    <row r="4227" spans="37:37">
      <c r="AK4227" s="10"/>
    </row>
    <row r="4228" spans="37:37">
      <c r="AK4228" s="10"/>
    </row>
    <row r="4229" spans="37:37">
      <c r="AK4229" s="10"/>
    </row>
    <row r="4230" spans="37:37">
      <c r="AK4230" s="10"/>
    </row>
    <row r="4231" spans="37:37">
      <c r="AK4231" s="10"/>
    </row>
    <row r="4232" spans="37:37">
      <c r="AK4232" s="10"/>
    </row>
    <row r="4233" spans="37:37">
      <c r="AK4233" s="10"/>
    </row>
    <row r="4234" spans="37:37">
      <c r="AK4234" s="10"/>
    </row>
    <row r="4235" spans="37:37">
      <c r="AK4235" s="10"/>
    </row>
    <row r="4236" spans="37:37">
      <c r="AK4236" s="10"/>
    </row>
    <row r="4237" spans="37:37">
      <c r="AK4237" s="10"/>
    </row>
    <row r="4238" spans="37:37">
      <c r="AK4238" s="10"/>
    </row>
    <row r="4239" spans="37:37">
      <c r="AK4239" s="10"/>
    </row>
    <row r="4240" spans="37:37">
      <c r="AK4240" s="10"/>
    </row>
    <row r="4241" spans="37:37">
      <c r="AK4241" s="10"/>
    </row>
    <row r="4242" spans="37:37">
      <c r="AK4242" s="10"/>
    </row>
    <row r="4243" spans="37:37">
      <c r="AK4243" s="10"/>
    </row>
    <row r="4244" spans="37:37">
      <c r="AK4244" s="10"/>
    </row>
    <row r="4245" spans="37:37">
      <c r="AK4245" s="10"/>
    </row>
    <row r="4246" spans="37:37">
      <c r="AK4246" s="10"/>
    </row>
    <row r="4247" spans="37:37">
      <c r="AK4247" s="10"/>
    </row>
    <row r="4248" spans="37:37">
      <c r="AK4248" s="10"/>
    </row>
    <row r="4249" spans="37:37">
      <c r="AK4249" s="10"/>
    </row>
    <row r="4250" spans="37:37">
      <c r="AK4250" s="10"/>
    </row>
    <row r="4251" spans="37:37">
      <c r="AK4251" s="10"/>
    </row>
    <row r="4252" spans="37:37">
      <c r="AK4252" s="10"/>
    </row>
    <row r="4253" spans="37:37">
      <c r="AK4253" s="10"/>
    </row>
    <row r="4254" spans="37:37">
      <c r="AK4254" s="10"/>
    </row>
    <row r="4255" spans="37:37">
      <c r="AK4255" s="10"/>
    </row>
    <row r="4256" spans="37:37">
      <c r="AK4256" s="10"/>
    </row>
    <row r="4257" spans="37:37">
      <c r="AK4257" s="10"/>
    </row>
    <row r="4258" spans="37:37">
      <c r="AK4258" s="10"/>
    </row>
    <row r="4259" spans="37:37">
      <c r="AK4259" s="10"/>
    </row>
    <row r="4260" spans="37:37">
      <c r="AK4260" s="10"/>
    </row>
    <row r="4261" spans="37:37">
      <c r="AK4261" s="10"/>
    </row>
    <row r="4262" spans="37:37">
      <c r="AK4262" s="10"/>
    </row>
    <row r="4263" spans="37:37">
      <c r="AK4263" s="10"/>
    </row>
    <row r="4264" spans="37:37">
      <c r="AK4264" s="10"/>
    </row>
    <row r="4265" spans="37:37">
      <c r="AK4265" s="10"/>
    </row>
    <row r="4266" spans="37:37">
      <c r="AK4266" s="10"/>
    </row>
    <row r="4267" spans="37:37">
      <c r="AK4267" s="10"/>
    </row>
    <row r="4268" spans="37:37">
      <c r="AK4268" s="10"/>
    </row>
    <row r="4269" spans="37:37">
      <c r="AK4269" s="10"/>
    </row>
    <row r="4270" spans="37:37">
      <c r="AK4270" s="10"/>
    </row>
    <row r="4271" spans="37:37">
      <c r="AK4271" s="10"/>
    </row>
    <row r="4272" spans="37:37">
      <c r="AK4272" s="10"/>
    </row>
    <row r="4273" spans="37:37">
      <c r="AK4273" s="10"/>
    </row>
    <row r="4274" spans="37:37">
      <c r="AK4274" s="10"/>
    </row>
    <row r="4275" spans="37:37">
      <c r="AK4275" s="10"/>
    </row>
    <row r="4276" spans="37:37">
      <c r="AK4276" s="10"/>
    </row>
    <row r="4277" spans="37:37">
      <c r="AK4277" s="10"/>
    </row>
    <row r="4278" spans="37:37">
      <c r="AK4278" s="10"/>
    </row>
    <row r="4279" spans="37:37">
      <c r="AK4279" s="10"/>
    </row>
    <row r="4280" spans="37:37">
      <c r="AK4280" s="10"/>
    </row>
    <row r="4281" spans="37:37">
      <c r="AK4281" s="10"/>
    </row>
    <row r="4282" spans="37:37">
      <c r="AK4282" s="10"/>
    </row>
    <row r="4283" spans="37:37">
      <c r="AK4283" s="10"/>
    </row>
    <row r="4284" spans="37:37">
      <c r="AK4284" s="10"/>
    </row>
    <row r="4285" spans="37:37">
      <c r="AK4285" s="10"/>
    </row>
    <row r="4286" spans="37:37">
      <c r="AK4286" s="10"/>
    </row>
    <row r="4287" spans="37:37">
      <c r="AK4287" s="10"/>
    </row>
    <row r="4288" spans="37:37">
      <c r="AK4288" s="10"/>
    </row>
    <row r="4289" spans="37:37">
      <c r="AK4289" s="10"/>
    </row>
    <row r="4290" spans="37:37">
      <c r="AK4290" s="10"/>
    </row>
    <row r="4291" spans="37:37">
      <c r="AK4291" s="10"/>
    </row>
    <row r="4292" spans="37:37">
      <c r="AK4292" s="10"/>
    </row>
    <row r="4293" spans="37:37">
      <c r="AK4293" s="10"/>
    </row>
    <row r="4294" spans="37:37">
      <c r="AK4294" s="10"/>
    </row>
    <row r="4295" spans="37:37">
      <c r="AK4295" s="10"/>
    </row>
    <row r="4296" spans="37:37">
      <c r="AK4296" s="10"/>
    </row>
    <row r="4297" spans="37:37">
      <c r="AK4297" s="10"/>
    </row>
    <row r="4298" spans="37:37">
      <c r="AK4298" s="10"/>
    </row>
    <row r="4299" spans="37:37">
      <c r="AK4299" s="10"/>
    </row>
    <row r="4300" spans="37:37">
      <c r="AK4300" s="10"/>
    </row>
    <row r="4301" spans="37:37">
      <c r="AK4301" s="10"/>
    </row>
    <row r="4302" spans="37:37">
      <c r="AK4302" s="10"/>
    </row>
    <row r="4303" spans="37:37">
      <c r="AK4303" s="10"/>
    </row>
    <row r="4304" spans="37:37">
      <c r="AK4304" s="10"/>
    </row>
    <row r="4305" spans="37:37">
      <c r="AK4305" s="10"/>
    </row>
    <row r="4306" spans="37:37">
      <c r="AK4306" s="10"/>
    </row>
    <row r="4307" spans="37:37">
      <c r="AK4307" s="10"/>
    </row>
    <row r="4308" spans="37:37">
      <c r="AK4308" s="10"/>
    </row>
    <row r="4309" spans="37:37">
      <c r="AK4309" s="10"/>
    </row>
    <row r="4310" spans="37:37">
      <c r="AK4310" s="10"/>
    </row>
    <row r="4311" spans="37:37">
      <c r="AK4311" s="10"/>
    </row>
    <row r="4312" spans="37:37">
      <c r="AK4312" s="10"/>
    </row>
    <row r="4313" spans="37:37">
      <c r="AK4313" s="10"/>
    </row>
    <row r="4314" spans="37:37">
      <c r="AK4314" s="10"/>
    </row>
    <row r="4315" spans="37:37">
      <c r="AK4315" s="10"/>
    </row>
    <row r="4316" spans="37:37">
      <c r="AK4316" s="10"/>
    </row>
    <row r="4317" spans="37:37">
      <c r="AK4317" s="10"/>
    </row>
    <row r="4318" spans="37:37">
      <c r="AK4318" s="10"/>
    </row>
    <row r="4319" spans="37:37">
      <c r="AK4319" s="10"/>
    </row>
    <row r="4320" spans="37:37">
      <c r="AK4320" s="10"/>
    </row>
    <row r="4321" spans="37:37">
      <c r="AK4321" s="10"/>
    </row>
    <row r="4322" spans="37:37">
      <c r="AK4322" s="10"/>
    </row>
    <row r="4323" spans="37:37">
      <c r="AK4323" s="10"/>
    </row>
    <row r="4324" spans="37:37">
      <c r="AK4324" s="10"/>
    </row>
    <row r="4325" spans="37:37">
      <c r="AK4325" s="10"/>
    </row>
    <row r="4326" spans="37:37">
      <c r="AK4326" s="10"/>
    </row>
    <row r="4327" spans="37:37">
      <c r="AK4327" s="10"/>
    </row>
    <row r="4328" spans="37:37">
      <c r="AK4328" s="10"/>
    </row>
    <row r="4329" spans="37:37">
      <c r="AK4329" s="10"/>
    </row>
    <row r="4330" spans="37:37">
      <c r="AK4330" s="10"/>
    </row>
    <row r="4331" spans="37:37">
      <c r="AK4331" s="10"/>
    </row>
    <row r="4332" spans="37:37">
      <c r="AK4332" s="10"/>
    </row>
    <row r="4333" spans="37:37">
      <c r="AK4333" s="10"/>
    </row>
    <row r="4334" spans="37:37">
      <c r="AK4334" s="10"/>
    </row>
    <row r="4335" spans="37:37">
      <c r="AK4335" s="10"/>
    </row>
    <row r="4336" spans="37:37">
      <c r="AK4336" s="10"/>
    </row>
    <row r="4337" spans="37:37">
      <c r="AK4337" s="10"/>
    </row>
    <row r="4338" spans="37:37">
      <c r="AK4338" s="10"/>
    </row>
    <row r="4339" spans="37:37">
      <c r="AK4339" s="10"/>
    </row>
    <row r="4340" spans="37:37">
      <c r="AK4340" s="10"/>
    </row>
    <row r="4341" spans="37:37">
      <c r="AK4341" s="10"/>
    </row>
    <row r="4342" spans="37:37">
      <c r="AK4342" s="10"/>
    </row>
    <row r="4343" spans="37:37">
      <c r="AK4343" s="10"/>
    </row>
    <row r="4344" spans="37:37">
      <c r="AK4344" s="10"/>
    </row>
    <row r="4345" spans="37:37">
      <c r="AK4345" s="10"/>
    </row>
    <row r="4346" spans="37:37">
      <c r="AK4346" s="10"/>
    </row>
    <row r="4347" spans="37:37">
      <c r="AK4347" s="10"/>
    </row>
    <row r="4348" spans="37:37">
      <c r="AK4348" s="10"/>
    </row>
    <row r="4349" spans="37:37">
      <c r="AK4349" s="10"/>
    </row>
    <row r="4350" spans="37:37">
      <c r="AK4350" s="10"/>
    </row>
    <row r="4351" spans="37:37">
      <c r="AK4351" s="10"/>
    </row>
    <row r="4352" spans="37:37">
      <c r="AK4352" s="10"/>
    </row>
    <row r="4353" spans="37:37">
      <c r="AK4353" s="10"/>
    </row>
    <row r="4354" spans="37:37">
      <c r="AK4354" s="10"/>
    </row>
    <row r="4355" spans="37:37">
      <c r="AK4355" s="10"/>
    </row>
    <row r="4356" spans="37:37">
      <c r="AK4356" s="10"/>
    </row>
    <row r="4357" spans="37:37">
      <c r="AK4357" s="10"/>
    </row>
    <row r="4358" spans="37:37">
      <c r="AK4358" s="10"/>
    </row>
    <row r="4359" spans="37:37">
      <c r="AK4359" s="10"/>
    </row>
    <row r="4360" spans="37:37">
      <c r="AK4360" s="10"/>
    </row>
    <row r="4361" spans="37:37">
      <c r="AK4361" s="10"/>
    </row>
    <row r="4362" spans="37:37">
      <c r="AK4362" s="10"/>
    </row>
    <row r="4363" spans="37:37">
      <c r="AK4363" s="10"/>
    </row>
    <row r="4364" spans="37:37">
      <c r="AK4364" s="10"/>
    </row>
    <row r="4365" spans="37:37">
      <c r="AK4365" s="10"/>
    </row>
    <row r="4366" spans="37:37">
      <c r="AK4366" s="10"/>
    </row>
    <row r="4367" spans="37:37">
      <c r="AK4367" s="10"/>
    </row>
    <row r="4368" spans="37:37">
      <c r="AK4368" s="10"/>
    </row>
    <row r="4369" spans="37:37">
      <c r="AK4369" s="10"/>
    </row>
    <row r="4370" spans="37:37">
      <c r="AK4370" s="10"/>
    </row>
    <row r="4371" spans="37:37">
      <c r="AK4371" s="10"/>
    </row>
    <row r="4372" spans="37:37">
      <c r="AK4372" s="10"/>
    </row>
    <row r="4373" spans="37:37">
      <c r="AK4373" s="10"/>
    </row>
    <row r="4374" spans="37:37">
      <c r="AK4374" s="10"/>
    </row>
    <row r="4375" spans="37:37">
      <c r="AK4375" s="10"/>
    </row>
    <row r="4376" spans="37:37">
      <c r="AK4376" s="10"/>
    </row>
    <row r="4377" spans="37:37">
      <c r="AK4377" s="10"/>
    </row>
    <row r="4378" spans="37:37">
      <c r="AK4378" s="10"/>
    </row>
    <row r="4379" spans="37:37">
      <c r="AK4379" s="10"/>
    </row>
    <row r="4380" spans="37:37">
      <c r="AK4380" s="10"/>
    </row>
    <row r="4381" spans="37:37">
      <c r="AK4381" s="10"/>
    </row>
    <row r="4382" spans="37:37">
      <c r="AK4382" s="10"/>
    </row>
    <row r="4383" spans="37:37">
      <c r="AK4383" s="10"/>
    </row>
    <row r="4384" spans="37:37">
      <c r="AK4384" s="10"/>
    </row>
    <row r="4385" spans="37:37">
      <c r="AK4385" s="10"/>
    </row>
    <row r="4386" spans="37:37">
      <c r="AK4386" s="10"/>
    </row>
    <row r="4387" spans="37:37">
      <c r="AK4387" s="10"/>
    </row>
    <row r="4388" spans="37:37">
      <c r="AK4388" s="10"/>
    </row>
    <row r="4389" spans="37:37">
      <c r="AK4389" s="10"/>
    </row>
    <row r="4390" spans="37:37">
      <c r="AK4390" s="10"/>
    </row>
    <row r="4391" spans="37:37">
      <c r="AK4391" s="10"/>
    </row>
    <row r="4392" spans="37:37">
      <c r="AK4392" s="10"/>
    </row>
    <row r="4393" spans="37:37">
      <c r="AK4393" s="10"/>
    </row>
    <row r="4394" spans="37:37">
      <c r="AK4394" s="10"/>
    </row>
    <row r="4395" spans="37:37">
      <c r="AK4395" s="10"/>
    </row>
    <row r="4396" spans="37:37">
      <c r="AK4396" s="10"/>
    </row>
    <row r="4397" spans="37:37">
      <c r="AK4397" s="10"/>
    </row>
    <row r="4398" spans="37:37">
      <c r="AK4398" s="10"/>
    </row>
    <row r="4399" spans="37:37">
      <c r="AK4399" s="10"/>
    </row>
    <row r="4400" spans="37:37">
      <c r="AK4400" s="10"/>
    </row>
    <row r="4401" spans="37:37">
      <c r="AK4401" s="10"/>
    </row>
    <row r="4402" spans="37:37">
      <c r="AK4402" s="10"/>
    </row>
    <row r="4403" spans="37:37">
      <c r="AK4403" s="10"/>
    </row>
    <row r="4404" spans="37:37">
      <c r="AK4404" s="10"/>
    </row>
    <row r="4405" spans="37:37">
      <c r="AK4405" s="10"/>
    </row>
    <row r="4406" spans="37:37">
      <c r="AK4406" s="10"/>
    </row>
    <row r="4407" spans="37:37">
      <c r="AK4407" s="10"/>
    </row>
    <row r="4408" spans="37:37">
      <c r="AK4408" s="10"/>
    </row>
    <row r="4409" spans="37:37">
      <c r="AK4409" s="10"/>
    </row>
    <row r="4410" spans="37:37">
      <c r="AK4410" s="10"/>
    </row>
    <row r="4411" spans="37:37">
      <c r="AK4411" s="10"/>
    </row>
    <row r="4412" spans="37:37">
      <c r="AK4412" s="10"/>
    </row>
    <row r="4413" spans="37:37">
      <c r="AK4413" s="10"/>
    </row>
    <row r="4414" spans="37:37">
      <c r="AK4414" s="10"/>
    </row>
    <row r="4415" spans="37:37">
      <c r="AK4415" s="10"/>
    </row>
    <row r="4416" spans="37:37">
      <c r="AK4416" s="10"/>
    </row>
    <row r="4417" spans="37:37">
      <c r="AK4417" s="10"/>
    </row>
    <row r="4418" spans="37:37">
      <c r="AK4418" s="10"/>
    </row>
    <row r="4419" spans="37:37">
      <c r="AK4419" s="10"/>
    </row>
    <row r="4420" spans="37:37">
      <c r="AK4420" s="10"/>
    </row>
    <row r="4421" spans="37:37">
      <c r="AK4421" s="10"/>
    </row>
    <row r="4422" spans="37:37">
      <c r="AK4422" s="10"/>
    </row>
    <row r="4423" spans="37:37">
      <c r="AK4423" s="10"/>
    </row>
    <row r="4424" spans="37:37">
      <c r="AK4424" s="10"/>
    </row>
    <row r="4425" spans="37:37">
      <c r="AK4425" s="10"/>
    </row>
    <row r="4426" spans="37:37">
      <c r="AK4426" s="10"/>
    </row>
    <row r="4427" spans="37:37">
      <c r="AK4427" s="10"/>
    </row>
    <row r="4428" spans="37:37">
      <c r="AK4428" s="10"/>
    </row>
    <row r="4429" spans="37:37">
      <c r="AK4429" s="10"/>
    </row>
    <row r="4430" spans="37:37">
      <c r="AK4430" s="10"/>
    </row>
    <row r="4431" spans="37:37">
      <c r="AK4431" s="10"/>
    </row>
    <row r="4432" spans="37:37">
      <c r="AK4432" s="10"/>
    </row>
    <row r="4433" spans="37:37">
      <c r="AK4433" s="10"/>
    </row>
    <row r="4434" spans="37:37">
      <c r="AK4434" s="10"/>
    </row>
    <row r="4435" spans="37:37">
      <c r="AK4435" s="10"/>
    </row>
    <row r="4436" spans="37:37">
      <c r="AK4436" s="10"/>
    </row>
    <row r="4437" spans="37:37">
      <c r="AK4437" s="10"/>
    </row>
    <row r="4438" spans="37:37">
      <c r="AK4438" s="10"/>
    </row>
    <row r="4439" spans="37:37">
      <c r="AK4439" s="10"/>
    </row>
    <row r="4440" spans="37:37">
      <c r="AK4440" s="10"/>
    </row>
    <row r="4441" spans="37:37">
      <c r="AK4441" s="10"/>
    </row>
    <row r="4442" spans="37:37">
      <c r="AK4442" s="10"/>
    </row>
    <row r="4443" spans="37:37">
      <c r="AK4443" s="10"/>
    </row>
    <row r="4444" spans="37:37">
      <c r="AK4444" s="10"/>
    </row>
    <row r="4445" spans="37:37">
      <c r="AK4445" s="10"/>
    </row>
    <row r="4446" spans="37:37">
      <c r="AK4446" s="10"/>
    </row>
    <row r="4447" spans="37:37">
      <c r="AK4447" s="10"/>
    </row>
    <row r="4448" spans="37:37">
      <c r="AK4448" s="10"/>
    </row>
    <row r="4449" spans="37:37">
      <c r="AK4449" s="10"/>
    </row>
    <row r="4450" spans="37:37">
      <c r="AK4450" s="10"/>
    </row>
    <row r="4451" spans="37:37">
      <c r="AK4451" s="10"/>
    </row>
    <row r="4452" spans="37:37">
      <c r="AK4452" s="10"/>
    </row>
    <row r="4453" spans="37:37">
      <c r="AK4453" s="10"/>
    </row>
    <row r="4454" spans="37:37">
      <c r="AK4454" s="10"/>
    </row>
    <row r="4455" spans="37:37">
      <c r="AK4455" s="10"/>
    </row>
    <row r="4456" spans="37:37">
      <c r="AK4456" s="10"/>
    </row>
    <row r="4457" spans="37:37">
      <c r="AK4457" s="10"/>
    </row>
    <row r="4458" spans="37:37">
      <c r="AK4458" s="10"/>
    </row>
    <row r="4459" spans="37:37">
      <c r="AK4459" s="10"/>
    </row>
    <row r="4460" spans="37:37">
      <c r="AK4460" s="10"/>
    </row>
    <row r="4461" spans="37:37">
      <c r="AK4461" s="10"/>
    </row>
    <row r="4462" spans="37:37">
      <c r="AK4462" s="10"/>
    </row>
    <row r="4463" spans="37:37">
      <c r="AK4463" s="10"/>
    </row>
    <row r="4464" spans="37:37">
      <c r="AK4464" s="10"/>
    </row>
    <row r="4465" spans="37:37">
      <c r="AK4465" s="10"/>
    </row>
    <row r="4466" spans="37:37">
      <c r="AK4466" s="10"/>
    </row>
    <row r="4467" spans="37:37">
      <c r="AK4467" s="10"/>
    </row>
    <row r="4468" spans="37:37">
      <c r="AK4468" s="10"/>
    </row>
    <row r="4469" spans="37:37">
      <c r="AK4469" s="10"/>
    </row>
    <row r="4470" spans="37:37">
      <c r="AK4470" s="10"/>
    </row>
    <row r="4471" spans="37:37">
      <c r="AK4471" s="10"/>
    </row>
    <row r="4472" spans="37:37">
      <c r="AK4472" s="10"/>
    </row>
    <row r="4473" spans="37:37">
      <c r="AK4473" s="10"/>
    </row>
    <row r="4474" spans="37:37">
      <c r="AK4474" s="10"/>
    </row>
    <row r="4475" spans="37:37">
      <c r="AK4475" s="10"/>
    </row>
    <row r="4476" spans="37:37">
      <c r="AK4476" s="10"/>
    </row>
    <row r="4477" spans="37:37">
      <c r="AK4477" s="10"/>
    </row>
    <row r="4478" spans="37:37">
      <c r="AK4478" s="10"/>
    </row>
    <row r="4479" spans="37:37">
      <c r="AK4479" s="10"/>
    </row>
    <row r="4480" spans="37:37">
      <c r="AK4480" s="10"/>
    </row>
    <row r="4481" spans="37:37">
      <c r="AK4481" s="10"/>
    </row>
    <row r="4482" spans="37:37">
      <c r="AK4482" s="10"/>
    </row>
    <row r="4483" spans="37:37">
      <c r="AK4483" s="10"/>
    </row>
    <row r="4484" spans="37:37">
      <c r="AK4484" s="10"/>
    </row>
    <row r="4485" spans="37:37">
      <c r="AK4485" s="10"/>
    </row>
    <row r="4486" spans="37:37">
      <c r="AK4486" s="10"/>
    </row>
    <row r="4487" spans="37:37">
      <c r="AK4487" s="10"/>
    </row>
    <row r="4488" spans="37:37">
      <c r="AK4488" s="10"/>
    </row>
    <row r="4489" spans="37:37">
      <c r="AK4489" s="10"/>
    </row>
    <row r="4490" spans="37:37">
      <c r="AK4490" s="10"/>
    </row>
    <row r="4491" spans="37:37">
      <c r="AK4491" s="10"/>
    </row>
    <row r="4492" spans="37:37">
      <c r="AK4492" s="10"/>
    </row>
    <row r="4493" spans="37:37">
      <c r="AK4493" s="10"/>
    </row>
    <row r="4494" spans="37:37">
      <c r="AK4494" s="10"/>
    </row>
    <row r="4495" spans="37:37">
      <c r="AK4495" s="10"/>
    </row>
    <row r="4496" spans="37:37">
      <c r="AK4496" s="10"/>
    </row>
    <row r="4497" spans="37:37">
      <c r="AK4497" s="10"/>
    </row>
    <row r="4498" spans="37:37">
      <c r="AK4498" s="10"/>
    </row>
    <row r="4499" spans="37:37">
      <c r="AK4499" s="10"/>
    </row>
    <row r="4500" spans="37:37">
      <c r="AK4500" s="10"/>
    </row>
    <row r="4501" spans="37:37">
      <c r="AK4501" s="10"/>
    </row>
    <row r="4502" spans="37:37">
      <c r="AK4502" s="10"/>
    </row>
    <row r="4503" spans="37:37">
      <c r="AK4503" s="10"/>
    </row>
    <row r="4504" spans="37:37">
      <c r="AK4504" s="10"/>
    </row>
    <row r="4505" spans="37:37">
      <c r="AK4505" s="10"/>
    </row>
    <row r="4506" spans="37:37">
      <c r="AK4506" s="10"/>
    </row>
    <row r="4507" spans="37:37">
      <c r="AK4507" s="10"/>
    </row>
    <row r="4508" spans="37:37">
      <c r="AK4508" s="10"/>
    </row>
    <row r="4509" spans="37:37">
      <c r="AK4509" s="10"/>
    </row>
    <row r="4510" spans="37:37">
      <c r="AK4510" s="10"/>
    </row>
    <row r="4511" spans="37:37">
      <c r="AK4511" s="10"/>
    </row>
    <row r="4512" spans="37:37">
      <c r="AK4512" s="10"/>
    </row>
    <row r="4513" spans="37:37">
      <c r="AK4513" s="10"/>
    </row>
    <row r="4514" spans="37:37">
      <c r="AK4514" s="10"/>
    </row>
    <row r="4515" spans="37:37">
      <c r="AK4515" s="10"/>
    </row>
    <row r="4516" spans="37:37">
      <c r="AK4516" s="10"/>
    </row>
    <row r="4517" spans="37:37">
      <c r="AK4517" s="10"/>
    </row>
    <row r="4518" spans="37:37">
      <c r="AK4518" s="10"/>
    </row>
    <row r="4519" spans="37:37">
      <c r="AK4519" s="10"/>
    </row>
    <row r="4520" spans="37:37">
      <c r="AK4520" s="10"/>
    </row>
    <row r="4521" spans="37:37">
      <c r="AK4521" s="10"/>
    </row>
    <row r="4522" spans="37:37">
      <c r="AK4522" s="10"/>
    </row>
    <row r="4523" spans="37:37">
      <c r="AK4523" s="10"/>
    </row>
    <row r="4524" spans="37:37">
      <c r="AK4524" s="10"/>
    </row>
    <row r="4525" spans="37:37">
      <c r="AK4525" s="10"/>
    </row>
    <row r="4526" spans="37:37">
      <c r="AK4526" s="10"/>
    </row>
    <row r="4527" spans="37:37">
      <c r="AK4527" s="10"/>
    </row>
    <row r="4528" spans="37:37">
      <c r="AK4528" s="10"/>
    </row>
    <row r="4529" spans="37:37">
      <c r="AK4529" s="10"/>
    </row>
    <row r="4530" spans="37:37">
      <c r="AK4530" s="10"/>
    </row>
    <row r="4531" spans="37:37">
      <c r="AK4531" s="10"/>
    </row>
    <row r="4532" spans="37:37">
      <c r="AK4532" s="10"/>
    </row>
    <row r="4533" spans="37:37">
      <c r="AK4533" s="10"/>
    </row>
    <row r="4534" spans="37:37">
      <c r="AK4534" s="10"/>
    </row>
    <row r="4535" spans="37:37">
      <c r="AK4535" s="10"/>
    </row>
    <row r="4536" spans="37:37">
      <c r="AK4536" s="10"/>
    </row>
    <row r="4537" spans="37:37">
      <c r="AK4537" s="10"/>
    </row>
    <row r="4538" spans="37:37">
      <c r="AK4538" s="10"/>
    </row>
    <row r="4539" spans="37:37">
      <c r="AK4539" s="10"/>
    </row>
    <row r="4540" spans="37:37">
      <c r="AK4540" s="10"/>
    </row>
    <row r="4541" spans="37:37">
      <c r="AK4541" s="10"/>
    </row>
    <row r="4542" spans="37:37">
      <c r="AK4542" s="10"/>
    </row>
    <row r="4543" spans="37:37">
      <c r="AK4543" s="10"/>
    </row>
    <row r="4544" spans="37:37">
      <c r="AK4544" s="10"/>
    </row>
    <row r="4545" spans="37:37">
      <c r="AK4545" s="10"/>
    </row>
    <row r="4546" spans="37:37">
      <c r="AK4546" s="10"/>
    </row>
    <row r="4547" spans="37:37">
      <c r="AK4547" s="10"/>
    </row>
    <row r="4548" spans="37:37">
      <c r="AK4548" s="10"/>
    </row>
    <row r="4549" spans="37:37">
      <c r="AK4549" s="10"/>
    </row>
    <row r="4550" spans="37:37">
      <c r="AK4550" s="10"/>
    </row>
    <row r="4551" spans="37:37">
      <c r="AK4551" s="10"/>
    </row>
    <row r="4552" spans="37:37">
      <c r="AK4552" s="10"/>
    </row>
    <row r="4553" spans="37:37">
      <c r="AK4553" s="10"/>
    </row>
    <row r="4554" spans="37:37">
      <c r="AK4554" s="10"/>
    </row>
    <row r="4555" spans="37:37">
      <c r="AK4555" s="10"/>
    </row>
    <row r="4556" spans="37:37">
      <c r="AK4556" s="10"/>
    </row>
    <row r="4557" spans="37:37">
      <c r="AK4557" s="10"/>
    </row>
    <row r="4558" spans="37:37">
      <c r="AK4558" s="10"/>
    </row>
    <row r="4559" spans="37:37">
      <c r="AK4559" s="10"/>
    </row>
    <row r="4560" spans="37:37">
      <c r="AK4560" s="10"/>
    </row>
    <row r="4561" spans="37:37">
      <c r="AK4561" s="10"/>
    </row>
    <row r="4562" spans="37:37">
      <c r="AK4562" s="10"/>
    </row>
    <row r="4563" spans="37:37">
      <c r="AK4563" s="10"/>
    </row>
    <row r="4564" spans="37:37">
      <c r="AK4564" s="10"/>
    </row>
    <row r="4565" spans="37:37">
      <c r="AK4565" s="10"/>
    </row>
    <row r="4566" spans="37:37">
      <c r="AK4566" s="10"/>
    </row>
    <row r="4567" spans="37:37">
      <c r="AK4567" s="10"/>
    </row>
    <row r="4568" spans="37:37">
      <c r="AK4568" s="10"/>
    </row>
    <row r="4569" spans="37:37">
      <c r="AK4569" s="10"/>
    </row>
    <row r="4570" spans="37:37">
      <c r="AK4570" s="10"/>
    </row>
    <row r="4571" spans="37:37">
      <c r="AK4571" s="10"/>
    </row>
    <row r="4572" spans="37:37">
      <c r="AK4572" s="10"/>
    </row>
    <row r="4573" spans="37:37">
      <c r="AK4573" s="10"/>
    </row>
    <row r="4574" spans="37:37">
      <c r="AK4574" s="10"/>
    </row>
    <row r="4575" spans="37:37">
      <c r="AK4575" s="10"/>
    </row>
    <row r="4576" spans="37:37">
      <c r="AK4576" s="10"/>
    </row>
    <row r="4577" spans="37:37">
      <c r="AK4577" s="10"/>
    </row>
    <row r="4578" spans="37:37">
      <c r="AK4578" s="10"/>
    </row>
    <row r="4579" spans="37:37">
      <c r="AK4579" s="10"/>
    </row>
    <row r="4580" spans="37:37">
      <c r="AK4580" s="10"/>
    </row>
    <row r="4581" spans="37:37">
      <c r="AK4581" s="10"/>
    </row>
    <row r="4582" spans="37:37">
      <c r="AK4582" s="10"/>
    </row>
    <row r="4583" spans="37:37">
      <c r="AK4583" s="10"/>
    </row>
    <row r="4584" spans="37:37">
      <c r="AK4584" s="10"/>
    </row>
    <row r="4585" spans="37:37">
      <c r="AK4585" s="10"/>
    </row>
    <row r="4586" spans="37:37">
      <c r="AK4586" s="10"/>
    </row>
    <row r="4587" spans="37:37">
      <c r="AK4587" s="10"/>
    </row>
    <row r="4588" spans="37:37">
      <c r="AK4588" s="10"/>
    </row>
    <row r="4589" spans="37:37">
      <c r="AK4589" s="10"/>
    </row>
    <row r="4590" spans="37:37">
      <c r="AK4590" s="10"/>
    </row>
    <row r="4591" spans="37:37">
      <c r="AK4591" s="10"/>
    </row>
    <row r="4592" spans="37:37">
      <c r="AK4592" s="10"/>
    </row>
    <row r="4593" spans="37:37">
      <c r="AK4593" s="10"/>
    </row>
    <row r="4594" spans="37:37">
      <c r="AK4594" s="10"/>
    </row>
    <row r="4595" spans="37:37">
      <c r="AK4595" s="10"/>
    </row>
    <row r="4596" spans="37:37">
      <c r="AK4596" s="10"/>
    </row>
    <row r="4597" spans="37:37">
      <c r="AK4597" s="10"/>
    </row>
    <row r="4598" spans="37:37">
      <c r="AK4598" s="10"/>
    </row>
    <row r="4599" spans="37:37">
      <c r="AK4599" s="10"/>
    </row>
    <row r="4600" spans="37:37">
      <c r="AK4600" s="10"/>
    </row>
    <row r="4601" spans="37:37">
      <c r="AK4601" s="10"/>
    </row>
    <row r="4602" spans="37:37">
      <c r="AK4602" s="10"/>
    </row>
    <row r="4603" spans="37:37">
      <c r="AK4603" s="10"/>
    </row>
    <row r="4604" spans="37:37">
      <c r="AK4604" s="10"/>
    </row>
    <row r="4605" spans="37:37">
      <c r="AK4605" s="10"/>
    </row>
    <row r="4606" spans="37:37">
      <c r="AK4606" s="10"/>
    </row>
    <row r="4607" spans="37:37">
      <c r="AK4607" s="10"/>
    </row>
    <row r="4608" spans="37:37">
      <c r="AK4608" s="10"/>
    </row>
    <row r="4609" spans="37:37">
      <c r="AK4609" s="10"/>
    </row>
    <row r="4610" spans="37:37">
      <c r="AK4610" s="10"/>
    </row>
    <row r="4611" spans="37:37">
      <c r="AK4611" s="10"/>
    </row>
    <row r="4612" spans="37:37">
      <c r="AK4612" s="10"/>
    </row>
    <row r="4613" spans="37:37">
      <c r="AK4613" s="10"/>
    </row>
    <row r="4614" spans="37:37">
      <c r="AK4614" s="10"/>
    </row>
    <row r="4615" spans="37:37">
      <c r="AK4615" s="10"/>
    </row>
    <row r="4616" spans="37:37">
      <c r="AK4616" s="10"/>
    </row>
    <row r="4617" spans="37:37">
      <c r="AK4617" s="10"/>
    </row>
    <row r="4618" spans="37:37">
      <c r="AK4618" s="10"/>
    </row>
    <row r="4619" spans="37:37">
      <c r="AK4619" s="10"/>
    </row>
    <row r="4620" spans="37:37">
      <c r="AK4620" s="10"/>
    </row>
    <row r="4621" spans="37:37">
      <c r="AK4621" s="10"/>
    </row>
    <row r="4622" spans="37:37">
      <c r="AK4622" s="10"/>
    </row>
    <row r="4623" spans="37:37">
      <c r="AK4623" s="10"/>
    </row>
    <row r="4624" spans="37:37">
      <c r="AK4624" s="10"/>
    </row>
    <row r="4625" spans="37:37">
      <c r="AK4625" s="10"/>
    </row>
    <row r="4626" spans="37:37">
      <c r="AK4626" s="10"/>
    </row>
    <row r="4627" spans="37:37">
      <c r="AK4627" s="10"/>
    </row>
    <row r="4628" spans="37:37">
      <c r="AK4628" s="10"/>
    </row>
    <row r="4629" spans="37:37">
      <c r="AK4629" s="10"/>
    </row>
    <row r="4630" spans="37:37">
      <c r="AK4630" s="10"/>
    </row>
    <row r="4631" spans="37:37">
      <c r="AK4631" s="10"/>
    </row>
    <row r="4632" spans="37:37">
      <c r="AK4632" s="10"/>
    </row>
    <row r="4633" spans="37:37">
      <c r="AK4633" s="10"/>
    </row>
    <row r="4634" spans="37:37">
      <c r="AK4634" s="10"/>
    </row>
    <row r="4635" spans="37:37">
      <c r="AK4635" s="10"/>
    </row>
    <row r="4636" spans="37:37">
      <c r="AK4636" s="10"/>
    </row>
    <row r="4637" spans="37:37">
      <c r="AK4637" s="10"/>
    </row>
    <row r="4638" spans="37:37">
      <c r="AK4638" s="10"/>
    </row>
    <row r="4639" spans="37:37">
      <c r="AK4639" s="10"/>
    </row>
    <row r="4640" spans="37:37">
      <c r="AK4640" s="10"/>
    </row>
    <row r="4641" spans="37:37">
      <c r="AK4641" s="10"/>
    </row>
    <row r="4642" spans="37:37">
      <c r="AK4642" s="10"/>
    </row>
    <row r="4643" spans="37:37">
      <c r="AK4643" s="10"/>
    </row>
    <row r="4644" spans="37:37">
      <c r="AK4644" s="10"/>
    </row>
    <row r="4645" spans="37:37">
      <c r="AK4645" s="10"/>
    </row>
    <row r="4646" spans="37:37">
      <c r="AK4646" s="10"/>
    </row>
    <row r="4647" spans="37:37">
      <c r="AK4647" s="10"/>
    </row>
    <row r="4648" spans="37:37">
      <c r="AK4648" s="10"/>
    </row>
    <row r="4649" spans="37:37">
      <c r="AK4649" s="10"/>
    </row>
    <row r="4650" spans="37:37">
      <c r="AK4650" s="10"/>
    </row>
    <row r="4651" spans="37:37">
      <c r="AK4651" s="10"/>
    </row>
    <row r="4652" spans="37:37">
      <c r="AK4652" s="10"/>
    </row>
    <row r="4653" spans="37:37">
      <c r="AK4653" s="10"/>
    </row>
    <row r="4654" spans="37:37">
      <c r="AK4654" s="10"/>
    </row>
    <row r="4655" spans="37:37">
      <c r="AK4655" s="10"/>
    </row>
    <row r="4656" spans="37:37">
      <c r="AK4656" s="10"/>
    </row>
    <row r="4657" spans="37:37">
      <c r="AK4657" s="10"/>
    </row>
    <row r="4658" spans="37:37">
      <c r="AK4658" s="10"/>
    </row>
    <row r="4659" spans="37:37">
      <c r="AK4659" s="10"/>
    </row>
    <row r="4660" spans="37:37">
      <c r="AK4660" s="10"/>
    </row>
    <row r="4661" spans="37:37">
      <c r="AK4661" s="10"/>
    </row>
    <row r="4662" spans="37:37">
      <c r="AK4662" s="10"/>
    </row>
    <row r="4663" spans="37:37">
      <c r="AK4663" s="10"/>
    </row>
    <row r="4664" spans="37:37">
      <c r="AK4664" s="10"/>
    </row>
    <row r="4665" spans="37:37">
      <c r="AK4665" s="10"/>
    </row>
    <row r="4666" spans="37:37">
      <c r="AK4666" s="10"/>
    </row>
    <row r="4667" spans="37:37">
      <c r="AK4667" s="10"/>
    </row>
    <row r="4668" spans="37:37">
      <c r="AK4668" s="10"/>
    </row>
    <row r="4669" spans="37:37">
      <c r="AK4669" s="10"/>
    </row>
    <row r="4670" spans="37:37">
      <c r="AK4670" s="10"/>
    </row>
    <row r="4671" spans="37:37">
      <c r="AK4671" s="10"/>
    </row>
    <row r="4672" spans="37:37">
      <c r="AK4672" s="10"/>
    </row>
    <row r="4673" spans="37:37">
      <c r="AK4673" s="10"/>
    </row>
    <row r="4674" spans="37:37">
      <c r="AK4674" s="10"/>
    </row>
    <row r="4675" spans="37:37">
      <c r="AK4675" s="10"/>
    </row>
    <row r="4676" spans="37:37">
      <c r="AK4676" s="10"/>
    </row>
    <row r="4677" spans="37:37">
      <c r="AK4677" s="10"/>
    </row>
    <row r="4678" spans="37:37">
      <c r="AK4678" s="10"/>
    </row>
    <row r="4679" spans="37:37">
      <c r="AK4679" s="10"/>
    </row>
    <row r="4680" spans="37:37">
      <c r="AK4680" s="10"/>
    </row>
    <row r="4681" spans="37:37">
      <c r="AK4681" s="10"/>
    </row>
    <row r="4682" spans="37:37">
      <c r="AK4682" s="10"/>
    </row>
    <row r="4683" spans="37:37">
      <c r="AK4683" s="10"/>
    </row>
    <row r="4684" spans="37:37">
      <c r="AK4684" s="10"/>
    </row>
    <row r="4685" spans="37:37">
      <c r="AK4685" s="10"/>
    </row>
    <row r="4686" spans="37:37">
      <c r="AK4686" s="10"/>
    </row>
    <row r="4687" spans="37:37">
      <c r="AK4687" s="10"/>
    </row>
    <row r="4688" spans="37:37">
      <c r="AK4688" s="10"/>
    </row>
    <row r="4689" spans="37:37">
      <c r="AK4689" s="10"/>
    </row>
    <row r="4690" spans="37:37">
      <c r="AK4690" s="10"/>
    </row>
    <row r="4691" spans="37:37">
      <c r="AK4691" s="10"/>
    </row>
    <row r="4692" spans="37:37">
      <c r="AK4692" s="10"/>
    </row>
    <row r="4693" spans="37:37">
      <c r="AK4693" s="10"/>
    </row>
    <row r="4694" spans="37:37">
      <c r="AK4694" s="10"/>
    </row>
    <row r="4695" spans="37:37">
      <c r="AK4695" s="10"/>
    </row>
    <row r="4696" spans="37:37">
      <c r="AK4696" s="10"/>
    </row>
    <row r="4697" spans="37:37">
      <c r="AK4697" s="10"/>
    </row>
    <row r="4698" spans="37:37">
      <c r="AK4698" s="10"/>
    </row>
    <row r="4699" spans="37:37">
      <c r="AK4699" s="10"/>
    </row>
    <row r="4700" spans="37:37">
      <c r="AK4700" s="10"/>
    </row>
    <row r="4701" spans="37:37">
      <c r="AK4701" s="10"/>
    </row>
    <row r="4702" spans="37:37">
      <c r="AK4702" s="10"/>
    </row>
    <row r="4703" spans="37:37">
      <c r="AK4703" s="10"/>
    </row>
    <row r="4704" spans="37:37">
      <c r="AK4704" s="10"/>
    </row>
    <row r="4705" spans="37:37">
      <c r="AK4705" s="10"/>
    </row>
    <row r="4706" spans="37:37">
      <c r="AK4706" s="10"/>
    </row>
    <row r="4707" spans="37:37">
      <c r="AK4707" s="10"/>
    </row>
    <row r="4708" spans="37:37">
      <c r="AK4708" s="10"/>
    </row>
    <row r="4709" spans="37:37">
      <c r="AK4709" s="10"/>
    </row>
    <row r="4710" spans="37:37">
      <c r="AK4710" s="10"/>
    </row>
    <row r="4711" spans="37:37">
      <c r="AK4711" s="10"/>
    </row>
    <row r="4712" spans="37:37">
      <c r="AK4712" s="10"/>
    </row>
    <row r="4713" spans="37:37">
      <c r="AK4713" s="10"/>
    </row>
    <row r="4714" spans="37:37">
      <c r="AK4714" s="10"/>
    </row>
    <row r="4715" spans="37:37">
      <c r="AK4715" s="10"/>
    </row>
    <row r="4716" spans="37:37">
      <c r="AK4716" s="10"/>
    </row>
    <row r="4717" spans="37:37">
      <c r="AK4717" s="10"/>
    </row>
    <row r="4718" spans="37:37">
      <c r="AK4718" s="10"/>
    </row>
    <row r="4719" spans="37:37">
      <c r="AK4719" s="10"/>
    </row>
    <row r="4720" spans="37:37">
      <c r="AK4720" s="10"/>
    </row>
    <row r="4721" spans="37:37">
      <c r="AK4721" s="10"/>
    </row>
    <row r="4722" spans="37:37">
      <c r="AK4722" s="10"/>
    </row>
    <row r="4723" spans="37:37">
      <c r="AK4723" s="10"/>
    </row>
    <row r="4724" spans="37:37">
      <c r="AK4724" s="10"/>
    </row>
    <row r="4725" spans="37:37">
      <c r="AK4725" s="10"/>
    </row>
    <row r="4726" spans="37:37">
      <c r="AK4726" s="10"/>
    </row>
    <row r="4727" spans="37:37">
      <c r="AK4727" s="10"/>
    </row>
    <row r="4728" spans="37:37">
      <c r="AK4728" s="10"/>
    </row>
    <row r="4729" spans="37:37">
      <c r="AK4729" s="10"/>
    </row>
    <row r="4730" spans="37:37">
      <c r="AK4730" s="10"/>
    </row>
    <row r="4731" spans="37:37">
      <c r="AK4731" s="10"/>
    </row>
    <row r="4732" spans="37:37">
      <c r="AK4732" s="10"/>
    </row>
    <row r="4733" spans="37:37">
      <c r="AK4733" s="10"/>
    </row>
    <row r="4734" spans="37:37">
      <c r="AK4734" s="10"/>
    </row>
    <row r="4735" spans="37:37">
      <c r="AK4735" s="10"/>
    </row>
    <row r="4736" spans="37:37">
      <c r="AK4736" s="10"/>
    </row>
    <row r="4737" spans="37:37">
      <c r="AK4737" s="10"/>
    </row>
    <row r="4738" spans="37:37">
      <c r="AK4738" s="10"/>
    </row>
    <row r="4739" spans="37:37">
      <c r="AK4739" s="10"/>
    </row>
    <row r="4740" spans="37:37">
      <c r="AK4740" s="10"/>
    </row>
    <row r="4741" spans="37:37">
      <c r="AK4741" s="10"/>
    </row>
    <row r="4742" spans="37:37">
      <c r="AK4742" s="10"/>
    </row>
    <row r="4743" spans="37:37">
      <c r="AK4743" s="10"/>
    </row>
    <row r="4744" spans="37:37">
      <c r="AK4744" s="10"/>
    </row>
    <row r="4745" spans="37:37">
      <c r="AK4745" s="10"/>
    </row>
    <row r="4746" spans="37:37">
      <c r="AK4746" s="10"/>
    </row>
    <row r="4747" spans="37:37">
      <c r="AK4747" s="10"/>
    </row>
    <row r="4748" spans="37:37">
      <c r="AK4748" s="10"/>
    </row>
    <row r="4749" spans="37:37">
      <c r="AK4749" s="10"/>
    </row>
    <row r="4750" spans="37:37">
      <c r="AK4750" s="10"/>
    </row>
    <row r="4751" spans="37:37">
      <c r="AK4751" s="10"/>
    </row>
    <row r="4752" spans="37:37">
      <c r="AK4752" s="10"/>
    </row>
    <row r="4753" spans="37:37">
      <c r="AK4753" s="10"/>
    </row>
    <row r="4754" spans="37:37">
      <c r="AK4754" s="10"/>
    </row>
    <row r="4755" spans="37:37">
      <c r="AK4755" s="10"/>
    </row>
    <row r="4756" spans="37:37">
      <c r="AK4756" s="10"/>
    </row>
    <row r="4757" spans="37:37">
      <c r="AK4757" s="10"/>
    </row>
    <row r="4758" spans="37:37">
      <c r="AK4758" s="10"/>
    </row>
    <row r="4759" spans="37:37">
      <c r="AK4759" s="10"/>
    </row>
    <row r="4760" spans="37:37">
      <c r="AK4760" s="10"/>
    </row>
    <row r="4761" spans="37:37">
      <c r="AK4761" s="10"/>
    </row>
    <row r="4762" spans="37:37">
      <c r="AK4762" s="10"/>
    </row>
    <row r="4763" spans="37:37">
      <c r="AK4763" s="10"/>
    </row>
    <row r="4764" spans="37:37">
      <c r="AK4764" s="10"/>
    </row>
    <row r="4765" spans="37:37">
      <c r="AK4765" s="10"/>
    </row>
    <row r="4766" spans="37:37">
      <c r="AK4766" s="10"/>
    </row>
    <row r="4767" spans="37:37">
      <c r="AK4767" s="10"/>
    </row>
    <row r="4768" spans="37:37">
      <c r="AK4768" s="10"/>
    </row>
    <row r="4769" spans="37:37">
      <c r="AK4769" s="10"/>
    </row>
    <row r="4770" spans="37:37">
      <c r="AK4770" s="10"/>
    </row>
    <row r="4771" spans="37:37">
      <c r="AK4771" s="10"/>
    </row>
    <row r="4772" spans="37:37">
      <c r="AK4772" s="10"/>
    </row>
    <row r="4773" spans="37:37">
      <c r="AK4773" s="10"/>
    </row>
    <row r="4774" spans="37:37">
      <c r="AK4774" s="10"/>
    </row>
    <row r="4775" spans="37:37">
      <c r="AK4775" s="10"/>
    </row>
    <row r="4776" spans="37:37">
      <c r="AK4776" s="10"/>
    </row>
    <row r="4777" spans="37:37">
      <c r="AK4777" s="10"/>
    </row>
    <row r="4778" spans="37:37">
      <c r="AK4778" s="10"/>
    </row>
    <row r="4779" spans="37:37">
      <c r="AK4779" s="10"/>
    </row>
    <row r="4780" spans="37:37">
      <c r="AK4780" s="10"/>
    </row>
    <row r="4781" spans="37:37">
      <c r="AK4781" s="10"/>
    </row>
    <row r="4782" spans="37:37">
      <c r="AK4782" s="10"/>
    </row>
    <row r="4783" spans="37:37">
      <c r="AK4783" s="10"/>
    </row>
    <row r="4784" spans="37:37">
      <c r="AK4784" s="10"/>
    </row>
    <row r="4785" spans="37:37">
      <c r="AK4785" s="10"/>
    </row>
    <row r="4786" spans="37:37">
      <c r="AK4786" s="10"/>
    </row>
    <row r="4787" spans="37:37">
      <c r="AK4787" s="10"/>
    </row>
    <row r="4788" spans="37:37">
      <c r="AK4788" s="10"/>
    </row>
    <row r="4789" spans="37:37">
      <c r="AK4789" s="10"/>
    </row>
    <row r="4790" spans="37:37">
      <c r="AK4790" s="10"/>
    </row>
    <row r="4791" spans="37:37">
      <c r="AK4791" s="10"/>
    </row>
    <row r="4792" spans="37:37">
      <c r="AK4792" s="10"/>
    </row>
    <row r="4793" spans="37:37">
      <c r="AK4793" s="10"/>
    </row>
    <row r="4794" spans="37:37">
      <c r="AK4794" s="10"/>
    </row>
    <row r="4795" spans="37:37">
      <c r="AK4795" s="10"/>
    </row>
    <row r="4796" spans="37:37">
      <c r="AK4796" s="10"/>
    </row>
    <row r="4797" spans="37:37">
      <c r="AK4797" s="10"/>
    </row>
    <row r="4798" spans="37:37">
      <c r="AK4798" s="10"/>
    </row>
    <row r="4799" spans="37:37">
      <c r="AK4799" s="10"/>
    </row>
    <row r="4800" spans="37:37">
      <c r="AK4800" s="10"/>
    </row>
    <row r="4801" spans="37:37">
      <c r="AK4801" s="10"/>
    </row>
    <row r="4802" spans="37:37">
      <c r="AK4802" s="10"/>
    </row>
    <row r="4803" spans="37:37">
      <c r="AK4803" s="10"/>
    </row>
    <row r="4804" spans="37:37">
      <c r="AK4804" s="10"/>
    </row>
    <row r="4805" spans="37:37">
      <c r="AK4805" s="10"/>
    </row>
    <row r="4806" spans="37:37">
      <c r="AK4806" s="10"/>
    </row>
    <row r="4807" spans="37:37">
      <c r="AK4807" s="10"/>
    </row>
    <row r="4808" spans="37:37">
      <c r="AK4808" s="10"/>
    </row>
    <row r="4809" spans="37:37">
      <c r="AK4809" s="10"/>
    </row>
    <row r="4810" spans="37:37">
      <c r="AK4810" s="10"/>
    </row>
    <row r="4811" spans="37:37">
      <c r="AK4811" s="10"/>
    </row>
    <row r="4812" spans="37:37">
      <c r="AK4812" s="10"/>
    </row>
    <row r="4813" spans="37:37">
      <c r="AK4813" s="10"/>
    </row>
    <row r="4814" spans="37:37">
      <c r="AK4814" s="10"/>
    </row>
    <row r="4815" spans="37:37">
      <c r="AK4815" s="10"/>
    </row>
    <row r="4816" spans="37:37">
      <c r="AK4816" s="10"/>
    </row>
    <row r="4817" spans="37:37">
      <c r="AK4817" s="10"/>
    </row>
    <row r="4818" spans="37:37">
      <c r="AK4818" s="10"/>
    </row>
    <row r="4819" spans="37:37">
      <c r="AK4819" s="10"/>
    </row>
    <row r="4820" spans="37:37">
      <c r="AK4820" s="10"/>
    </row>
    <row r="4821" spans="37:37">
      <c r="AK4821" s="10"/>
    </row>
    <row r="4822" spans="37:37">
      <c r="AK4822" s="10"/>
    </row>
    <row r="4823" spans="37:37">
      <c r="AK4823" s="10"/>
    </row>
    <row r="4824" spans="37:37">
      <c r="AK4824" s="10"/>
    </row>
    <row r="4825" spans="37:37">
      <c r="AK4825" s="10"/>
    </row>
    <row r="4826" spans="37:37">
      <c r="AK4826" s="10"/>
    </row>
    <row r="4827" spans="37:37">
      <c r="AK4827" s="10"/>
    </row>
    <row r="4828" spans="37:37">
      <c r="AK4828" s="10"/>
    </row>
    <row r="4829" spans="37:37">
      <c r="AK4829" s="10"/>
    </row>
    <row r="4830" spans="37:37">
      <c r="AK4830" s="10"/>
    </row>
    <row r="4831" spans="37:37">
      <c r="AK4831" s="10"/>
    </row>
    <row r="4832" spans="37:37">
      <c r="AK4832" s="10"/>
    </row>
    <row r="4833" spans="37:37">
      <c r="AK4833" s="10"/>
    </row>
    <row r="4834" spans="37:37">
      <c r="AK4834" s="10"/>
    </row>
    <row r="4835" spans="37:37">
      <c r="AK4835" s="10"/>
    </row>
    <row r="4836" spans="37:37">
      <c r="AK4836" s="10"/>
    </row>
    <row r="4837" spans="37:37">
      <c r="AK4837" s="10"/>
    </row>
    <row r="4838" spans="37:37">
      <c r="AK4838" s="10"/>
    </row>
    <row r="4839" spans="37:37">
      <c r="AK4839" s="10"/>
    </row>
    <row r="4840" spans="37:37">
      <c r="AK4840" s="10"/>
    </row>
    <row r="4841" spans="37:37">
      <c r="AK4841" s="10"/>
    </row>
    <row r="4842" spans="37:37">
      <c r="AK4842" s="10"/>
    </row>
    <row r="4843" spans="37:37">
      <c r="AK4843" s="10"/>
    </row>
    <row r="4844" spans="37:37">
      <c r="AK4844" s="10"/>
    </row>
    <row r="4845" spans="37:37">
      <c r="AK4845" s="10"/>
    </row>
    <row r="4846" spans="37:37">
      <c r="AK4846" s="10"/>
    </row>
    <row r="4847" spans="37:37">
      <c r="AK4847" s="10"/>
    </row>
    <row r="4848" spans="37:37">
      <c r="AK4848" s="10"/>
    </row>
    <row r="4849" spans="37:37">
      <c r="AK4849" s="10"/>
    </row>
    <row r="4850" spans="37:37">
      <c r="AK4850" s="10"/>
    </row>
    <row r="4851" spans="37:37">
      <c r="AK4851" s="10"/>
    </row>
    <row r="4852" spans="37:37">
      <c r="AK4852" s="10"/>
    </row>
    <row r="4853" spans="37:37">
      <c r="AK4853" s="10"/>
    </row>
    <row r="4854" spans="37:37">
      <c r="AK4854" s="10"/>
    </row>
    <row r="4855" spans="37:37">
      <c r="AK4855" s="10"/>
    </row>
    <row r="4856" spans="37:37">
      <c r="AK4856" s="10"/>
    </row>
    <row r="4857" spans="37:37">
      <c r="AK4857" s="10"/>
    </row>
    <row r="4858" spans="37:37">
      <c r="AK4858" s="10"/>
    </row>
    <row r="4859" spans="37:37">
      <c r="AK4859" s="10"/>
    </row>
    <row r="4860" spans="37:37">
      <c r="AK4860" s="10"/>
    </row>
    <row r="4861" spans="37:37">
      <c r="AK4861" s="10"/>
    </row>
    <row r="4862" spans="37:37">
      <c r="AK4862" s="10"/>
    </row>
    <row r="4863" spans="37:37">
      <c r="AK4863" s="10"/>
    </row>
    <row r="4864" spans="37:37">
      <c r="AK4864" s="10"/>
    </row>
    <row r="4865" spans="37:37">
      <c r="AK4865" s="10"/>
    </row>
    <row r="4866" spans="37:37">
      <c r="AK4866" s="10"/>
    </row>
    <row r="4867" spans="37:37">
      <c r="AK4867" s="10"/>
    </row>
    <row r="4868" spans="37:37">
      <c r="AK4868" s="10"/>
    </row>
    <row r="4869" spans="37:37">
      <c r="AK4869" s="10"/>
    </row>
    <row r="4870" spans="37:37">
      <c r="AK4870" s="10"/>
    </row>
    <row r="4871" spans="37:37">
      <c r="AK4871" s="10"/>
    </row>
    <row r="4872" spans="37:37">
      <c r="AK4872" s="10"/>
    </row>
    <row r="4873" spans="37:37">
      <c r="AK4873" s="10"/>
    </row>
    <row r="4874" spans="37:37">
      <c r="AK4874" s="10"/>
    </row>
    <row r="4875" spans="37:37">
      <c r="AK4875" s="10"/>
    </row>
    <row r="4876" spans="37:37">
      <c r="AK4876" s="10"/>
    </row>
    <row r="4877" spans="37:37">
      <c r="AK4877" s="10"/>
    </row>
    <row r="4878" spans="37:37">
      <c r="AK4878" s="10"/>
    </row>
    <row r="4879" spans="37:37">
      <c r="AK4879" s="10"/>
    </row>
    <row r="4880" spans="37:37">
      <c r="AK4880" s="10"/>
    </row>
    <row r="4881" spans="37:37">
      <c r="AK4881" s="10"/>
    </row>
    <row r="4882" spans="37:37">
      <c r="AK4882" s="10"/>
    </row>
    <row r="4883" spans="37:37">
      <c r="AK4883" s="10"/>
    </row>
    <row r="4884" spans="37:37">
      <c r="AK4884" s="10"/>
    </row>
    <row r="4885" spans="37:37">
      <c r="AK4885" s="10"/>
    </row>
    <row r="4886" spans="37:37">
      <c r="AK4886" s="10"/>
    </row>
    <row r="4887" spans="37:37">
      <c r="AK4887" s="10"/>
    </row>
    <row r="4888" spans="37:37">
      <c r="AK4888" s="10"/>
    </row>
    <row r="4889" spans="37:37">
      <c r="AK4889" s="10"/>
    </row>
    <row r="4890" spans="37:37">
      <c r="AK4890" s="10"/>
    </row>
    <row r="4891" spans="37:37">
      <c r="AK4891" s="10"/>
    </row>
    <row r="4892" spans="37:37">
      <c r="AK4892" s="10"/>
    </row>
    <row r="4893" spans="37:37">
      <c r="AK4893" s="10"/>
    </row>
    <row r="4894" spans="37:37">
      <c r="AK4894" s="10"/>
    </row>
    <row r="4895" spans="37:37">
      <c r="AK4895" s="10"/>
    </row>
    <row r="4896" spans="37:37">
      <c r="AK4896" s="10"/>
    </row>
    <row r="4897" spans="37:37">
      <c r="AK4897" s="10"/>
    </row>
    <row r="4898" spans="37:37">
      <c r="AK4898" s="10"/>
    </row>
    <row r="4899" spans="37:37">
      <c r="AK4899" s="10"/>
    </row>
    <row r="4900" spans="37:37">
      <c r="AK4900" s="10"/>
    </row>
    <row r="4901" spans="37:37">
      <c r="AK4901" s="10"/>
    </row>
    <row r="4902" spans="37:37">
      <c r="AK4902" s="10"/>
    </row>
    <row r="4903" spans="37:37">
      <c r="AK4903" s="10"/>
    </row>
    <row r="4904" spans="37:37">
      <c r="AK4904" s="10"/>
    </row>
    <row r="4905" spans="37:37">
      <c r="AK4905" s="10"/>
    </row>
    <row r="4906" spans="37:37">
      <c r="AK4906" s="10"/>
    </row>
    <row r="4907" spans="37:37">
      <c r="AK4907" s="10"/>
    </row>
    <row r="4908" spans="37:37">
      <c r="AK4908" s="10"/>
    </row>
    <row r="4909" spans="37:37">
      <c r="AK4909" s="10"/>
    </row>
    <row r="4910" spans="37:37">
      <c r="AK4910" s="10"/>
    </row>
    <row r="4911" spans="37:37">
      <c r="AK4911" s="10"/>
    </row>
    <row r="4912" spans="37:37">
      <c r="AK4912" s="10"/>
    </row>
    <row r="4913" spans="37:37">
      <c r="AK4913" s="10"/>
    </row>
    <row r="4914" spans="37:37">
      <c r="AK4914" s="10"/>
    </row>
    <row r="4915" spans="37:37">
      <c r="AK4915" s="10"/>
    </row>
    <row r="4916" spans="37:37">
      <c r="AK4916" s="10"/>
    </row>
    <row r="4917" spans="37:37">
      <c r="AK4917" s="10"/>
    </row>
    <row r="4918" spans="37:37">
      <c r="AK4918" s="10"/>
    </row>
    <row r="4919" spans="37:37">
      <c r="AK4919" s="10"/>
    </row>
    <row r="4920" spans="37:37">
      <c r="AK4920" s="10"/>
    </row>
    <row r="4921" spans="37:37">
      <c r="AK4921" s="10"/>
    </row>
    <row r="4922" spans="37:37">
      <c r="AK4922" s="10"/>
    </row>
    <row r="4923" spans="37:37">
      <c r="AK4923" s="10"/>
    </row>
    <row r="4924" spans="37:37">
      <c r="AK4924" s="10"/>
    </row>
    <row r="4925" spans="37:37">
      <c r="AK4925" s="10"/>
    </row>
    <row r="4926" spans="37:37">
      <c r="AK4926" s="10"/>
    </row>
    <row r="4927" spans="37:37">
      <c r="AK4927" s="10"/>
    </row>
    <row r="4928" spans="37:37">
      <c r="AK4928" s="10"/>
    </row>
    <row r="4929" spans="37:37">
      <c r="AK4929" s="10"/>
    </row>
    <row r="4930" spans="37:37">
      <c r="AK4930" s="10"/>
    </row>
    <row r="4931" spans="37:37">
      <c r="AK4931" s="10"/>
    </row>
    <row r="4932" spans="37:37">
      <c r="AK4932" s="10"/>
    </row>
    <row r="4933" spans="37:37">
      <c r="AK4933" s="10"/>
    </row>
    <row r="4934" spans="37:37">
      <c r="AK4934" s="10"/>
    </row>
    <row r="4935" spans="37:37">
      <c r="AK4935" s="10"/>
    </row>
    <row r="4936" spans="37:37">
      <c r="AK4936" s="10"/>
    </row>
    <row r="4937" spans="37:37">
      <c r="AK4937" s="10"/>
    </row>
    <row r="4938" spans="37:37">
      <c r="AK4938" s="10"/>
    </row>
    <row r="4939" spans="37:37">
      <c r="AK4939" s="10"/>
    </row>
    <row r="4940" spans="37:37">
      <c r="AK4940" s="10"/>
    </row>
    <row r="4941" spans="37:37">
      <c r="AK4941" s="10"/>
    </row>
    <row r="4942" spans="37:37">
      <c r="AK4942" s="10"/>
    </row>
    <row r="4943" spans="37:37">
      <c r="AK4943" s="10"/>
    </row>
    <row r="4944" spans="37:37">
      <c r="AK4944" s="10"/>
    </row>
    <row r="4945" spans="37:37">
      <c r="AK4945" s="10"/>
    </row>
    <row r="4946" spans="37:37">
      <c r="AK4946" s="10"/>
    </row>
    <row r="4947" spans="37:37">
      <c r="AK4947" s="10"/>
    </row>
    <row r="4948" spans="37:37">
      <c r="AK4948" s="10"/>
    </row>
    <row r="4949" spans="37:37">
      <c r="AK4949" s="10"/>
    </row>
    <row r="4950" spans="37:37">
      <c r="AK4950" s="10"/>
    </row>
    <row r="4951" spans="37:37">
      <c r="AK4951" s="10"/>
    </row>
    <row r="4952" spans="37:37">
      <c r="AK4952" s="10"/>
    </row>
    <row r="4953" spans="37:37">
      <c r="AK4953" s="10"/>
    </row>
    <row r="4954" spans="37:37">
      <c r="AK4954" s="10"/>
    </row>
    <row r="4955" spans="37:37">
      <c r="AK4955" s="10"/>
    </row>
    <row r="4956" spans="37:37">
      <c r="AK4956" s="10"/>
    </row>
    <row r="4957" spans="37:37">
      <c r="AK4957" s="10"/>
    </row>
    <row r="4958" spans="37:37">
      <c r="AK4958" s="10"/>
    </row>
    <row r="4959" spans="37:37">
      <c r="AK4959" s="10"/>
    </row>
    <row r="4960" spans="37:37">
      <c r="AK4960" s="10"/>
    </row>
    <row r="4961" spans="37:37">
      <c r="AK4961" s="10"/>
    </row>
    <row r="4962" spans="37:37">
      <c r="AK4962" s="10"/>
    </row>
    <row r="4963" spans="37:37">
      <c r="AK4963" s="10"/>
    </row>
    <row r="4964" spans="37:37">
      <c r="AK4964" s="10"/>
    </row>
    <row r="4965" spans="37:37">
      <c r="AK4965" s="10"/>
    </row>
    <row r="4966" spans="37:37">
      <c r="AK4966" s="10"/>
    </row>
    <row r="4967" spans="37:37">
      <c r="AK4967" s="10"/>
    </row>
    <row r="4968" spans="37:37">
      <c r="AK4968" s="10"/>
    </row>
    <row r="4969" spans="37:37">
      <c r="AK4969" s="10"/>
    </row>
    <row r="4970" spans="37:37">
      <c r="AK4970" s="10"/>
    </row>
    <row r="4971" spans="37:37">
      <c r="AK4971" s="10"/>
    </row>
    <row r="4972" spans="37:37">
      <c r="AK4972" s="10"/>
    </row>
    <row r="4973" spans="37:37">
      <c r="AK4973" s="10"/>
    </row>
    <row r="4974" spans="37:37">
      <c r="AK4974" s="10"/>
    </row>
    <row r="4975" spans="37:37">
      <c r="AK4975" s="10"/>
    </row>
    <row r="4976" spans="37:37">
      <c r="AK4976" s="10"/>
    </row>
    <row r="4977" spans="37:37">
      <c r="AK4977" s="10"/>
    </row>
    <row r="4978" spans="37:37">
      <c r="AK4978" s="10"/>
    </row>
    <row r="4979" spans="37:37">
      <c r="AK4979" s="10"/>
    </row>
    <row r="4980" spans="37:37">
      <c r="AK4980" s="10"/>
    </row>
    <row r="4981" spans="37:37">
      <c r="AK4981" s="10"/>
    </row>
    <row r="4982" spans="37:37">
      <c r="AK4982" s="10"/>
    </row>
    <row r="4983" spans="37:37">
      <c r="AK4983" s="10"/>
    </row>
    <row r="4984" spans="37:37">
      <c r="AK4984" s="10"/>
    </row>
    <row r="4985" spans="37:37">
      <c r="AK4985" s="10"/>
    </row>
    <row r="4986" spans="37:37">
      <c r="AK4986" s="10"/>
    </row>
    <row r="4987" spans="37:37">
      <c r="AK4987" s="10"/>
    </row>
    <row r="4988" spans="37:37">
      <c r="AK4988" s="10"/>
    </row>
    <row r="4989" spans="37:37">
      <c r="AK4989" s="10"/>
    </row>
    <row r="4990" spans="37:37">
      <c r="AK4990" s="10"/>
    </row>
    <row r="4991" spans="37:37">
      <c r="AK4991" s="10"/>
    </row>
    <row r="4992" spans="37:37">
      <c r="AK4992" s="10"/>
    </row>
    <row r="4993" spans="37:37">
      <c r="AK4993" s="10"/>
    </row>
    <row r="4994" spans="37:37">
      <c r="AK4994" s="10"/>
    </row>
    <row r="4995" spans="37:37">
      <c r="AK4995" s="10"/>
    </row>
    <row r="4996" spans="37:37">
      <c r="AK4996" s="10"/>
    </row>
    <row r="4997" spans="37:37">
      <c r="AK4997" s="10"/>
    </row>
    <row r="4998" spans="37:37">
      <c r="AK4998" s="10"/>
    </row>
    <row r="4999" spans="37:37">
      <c r="AK4999" s="10"/>
    </row>
    <row r="5000" spans="37:37">
      <c r="AK5000" s="10"/>
    </row>
    <row r="5001" spans="37:37">
      <c r="AK5001" s="10"/>
    </row>
    <row r="5002" spans="37:37">
      <c r="AK5002" s="10"/>
    </row>
    <row r="5003" spans="37:37">
      <c r="AK5003" s="10"/>
    </row>
    <row r="5004" spans="37:37">
      <c r="AK5004" s="10"/>
    </row>
    <row r="5005" spans="37:37">
      <c r="AK5005" s="10"/>
    </row>
    <row r="5006" spans="37:37">
      <c r="AK5006" s="10"/>
    </row>
    <row r="5007" spans="37:37">
      <c r="AK5007" s="10"/>
    </row>
    <row r="5008" spans="37:37">
      <c r="AK5008" s="10"/>
    </row>
    <row r="5009" spans="37:37">
      <c r="AK5009" s="10"/>
    </row>
    <row r="5010" spans="37:37">
      <c r="AK5010" s="10"/>
    </row>
    <row r="5011" spans="37:37">
      <c r="AK5011" s="10"/>
    </row>
    <row r="5012" spans="37:37">
      <c r="AK5012" s="10"/>
    </row>
    <row r="5013" spans="37:37">
      <c r="AK5013" s="10"/>
    </row>
    <row r="5014" spans="37:37">
      <c r="AK5014" s="10"/>
    </row>
    <row r="5015" spans="37:37">
      <c r="AK5015" s="10"/>
    </row>
    <row r="5016" spans="37:37">
      <c r="AK5016" s="10"/>
    </row>
    <row r="5017" spans="37:37">
      <c r="AK5017" s="10"/>
    </row>
    <row r="5018" spans="37:37">
      <c r="AK5018" s="10"/>
    </row>
    <row r="5019" spans="37:37">
      <c r="AK5019" s="10"/>
    </row>
    <row r="5020" spans="37:37">
      <c r="AK5020" s="10"/>
    </row>
    <row r="5021" spans="37:37">
      <c r="AK5021" s="10"/>
    </row>
    <row r="5022" spans="37:37">
      <c r="AK5022" s="10"/>
    </row>
    <row r="5023" spans="37:37">
      <c r="AK5023" s="10"/>
    </row>
    <row r="5024" spans="37:37">
      <c r="AK5024" s="10"/>
    </row>
    <row r="5025" spans="37:37">
      <c r="AK5025" s="10"/>
    </row>
    <row r="5026" spans="37:37">
      <c r="AK5026" s="10"/>
    </row>
    <row r="5027" spans="37:37">
      <c r="AK5027" s="10"/>
    </row>
    <row r="5028" spans="37:37">
      <c r="AK5028" s="10"/>
    </row>
    <row r="5029" spans="37:37">
      <c r="AK5029" s="10"/>
    </row>
    <row r="5030" spans="37:37">
      <c r="AK5030" s="10"/>
    </row>
    <row r="5031" spans="37:37">
      <c r="AK5031" s="10"/>
    </row>
    <row r="5032" spans="37:37">
      <c r="AK5032" s="10"/>
    </row>
    <row r="5033" spans="37:37">
      <c r="AK5033" s="10"/>
    </row>
    <row r="5034" spans="37:37">
      <c r="AK5034" s="10"/>
    </row>
    <row r="5035" spans="37:37">
      <c r="AK5035" s="10"/>
    </row>
    <row r="5036" spans="37:37">
      <c r="AK5036" s="10"/>
    </row>
    <row r="5037" spans="37:37">
      <c r="AK5037" s="10"/>
    </row>
    <row r="5038" spans="37:37">
      <c r="AK5038" s="10"/>
    </row>
    <row r="5039" spans="37:37">
      <c r="AK5039" s="10"/>
    </row>
    <row r="5040" spans="37:37">
      <c r="AK5040" s="10"/>
    </row>
    <row r="5041" spans="37:37">
      <c r="AK5041" s="10"/>
    </row>
    <row r="5042" spans="37:37">
      <c r="AK5042" s="10"/>
    </row>
    <row r="5043" spans="37:37">
      <c r="AK5043" s="10"/>
    </row>
    <row r="5044" spans="37:37">
      <c r="AK5044" s="10"/>
    </row>
    <row r="5045" spans="37:37">
      <c r="AK5045" s="10"/>
    </row>
    <row r="5046" spans="37:37">
      <c r="AK5046" s="10"/>
    </row>
    <row r="5047" spans="37:37">
      <c r="AK5047" s="10"/>
    </row>
    <row r="5048" spans="37:37">
      <c r="AK5048" s="10"/>
    </row>
    <row r="5049" spans="37:37">
      <c r="AK5049" s="10"/>
    </row>
    <row r="5050" spans="37:37">
      <c r="AK5050" s="10"/>
    </row>
    <row r="5051" spans="37:37">
      <c r="AK5051" s="10"/>
    </row>
    <row r="5052" spans="37:37">
      <c r="AK5052" s="10"/>
    </row>
    <row r="5053" spans="37:37">
      <c r="AK5053" s="10"/>
    </row>
    <row r="5054" spans="37:37">
      <c r="AK5054" s="10"/>
    </row>
    <row r="5055" spans="37:37">
      <c r="AK5055" s="10"/>
    </row>
    <row r="5056" spans="37:37">
      <c r="AK5056" s="10"/>
    </row>
    <row r="5057" spans="37:37">
      <c r="AK5057" s="10"/>
    </row>
    <row r="5058" spans="37:37">
      <c r="AK5058" s="10"/>
    </row>
    <row r="5059" spans="37:37">
      <c r="AK5059" s="10"/>
    </row>
    <row r="5060" spans="37:37">
      <c r="AK5060" s="10"/>
    </row>
    <row r="5061" spans="37:37">
      <c r="AK5061" s="10"/>
    </row>
    <row r="5062" spans="37:37">
      <c r="AK5062" s="10"/>
    </row>
    <row r="5063" spans="37:37">
      <c r="AK5063" s="10"/>
    </row>
    <row r="5064" spans="37:37">
      <c r="AK5064" s="10"/>
    </row>
    <row r="5065" spans="37:37">
      <c r="AK5065" s="10"/>
    </row>
    <row r="5066" spans="37:37">
      <c r="AK5066" s="10"/>
    </row>
    <row r="5067" spans="37:37">
      <c r="AK5067" s="10"/>
    </row>
    <row r="5068" spans="37:37">
      <c r="AK5068" s="10"/>
    </row>
    <row r="5069" spans="37:37">
      <c r="AK5069" s="10"/>
    </row>
    <row r="5070" spans="37:37">
      <c r="AK5070" s="10"/>
    </row>
    <row r="5071" spans="37:37">
      <c r="AK5071" s="10"/>
    </row>
    <row r="5072" spans="37:37">
      <c r="AK5072" s="10"/>
    </row>
    <row r="5073" spans="37:37">
      <c r="AK5073" s="10"/>
    </row>
    <row r="5074" spans="37:37">
      <c r="AK5074" s="10"/>
    </row>
    <row r="5075" spans="37:37">
      <c r="AK5075" s="10"/>
    </row>
    <row r="5076" spans="37:37">
      <c r="AK5076" s="10"/>
    </row>
    <row r="5077" spans="37:37">
      <c r="AK5077" s="10"/>
    </row>
    <row r="5078" spans="37:37">
      <c r="AK5078" s="10"/>
    </row>
    <row r="5079" spans="37:37">
      <c r="AK5079" s="10"/>
    </row>
    <row r="5080" spans="37:37">
      <c r="AK5080" s="10"/>
    </row>
    <row r="5081" spans="37:37">
      <c r="AK5081" s="10"/>
    </row>
    <row r="5082" spans="37:37">
      <c r="AK5082" s="10"/>
    </row>
    <row r="5083" spans="37:37">
      <c r="AK5083" s="10"/>
    </row>
    <row r="5084" spans="37:37">
      <c r="AK5084" s="10"/>
    </row>
    <row r="5085" spans="37:37">
      <c r="AK5085" s="10"/>
    </row>
    <row r="5086" spans="37:37">
      <c r="AK5086" s="10"/>
    </row>
    <row r="5087" spans="37:37">
      <c r="AK5087" s="10"/>
    </row>
    <row r="5088" spans="37:37">
      <c r="AK5088" s="10"/>
    </row>
    <row r="5089" spans="37:37">
      <c r="AK5089" s="10"/>
    </row>
    <row r="5090" spans="37:37">
      <c r="AK5090" s="10"/>
    </row>
    <row r="5091" spans="37:37">
      <c r="AK5091" s="10"/>
    </row>
    <row r="5092" spans="37:37">
      <c r="AK5092" s="10"/>
    </row>
    <row r="5093" spans="37:37">
      <c r="AK5093" s="10"/>
    </row>
    <row r="5094" spans="37:37">
      <c r="AK5094" s="10"/>
    </row>
    <row r="5095" spans="37:37">
      <c r="AK5095" s="10"/>
    </row>
    <row r="5096" spans="37:37">
      <c r="AK5096" s="10"/>
    </row>
    <row r="5097" spans="37:37">
      <c r="AK5097" s="10"/>
    </row>
    <row r="5098" spans="37:37">
      <c r="AK5098" s="10"/>
    </row>
    <row r="5099" spans="37:37">
      <c r="AK5099" s="10"/>
    </row>
    <row r="5100" spans="37:37">
      <c r="AK5100" s="10"/>
    </row>
    <row r="5101" spans="37:37">
      <c r="AK5101" s="10"/>
    </row>
    <row r="5102" spans="37:37">
      <c r="AK5102" s="10"/>
    </row>
    <row r="5103" spans="37:37">
      <c r="AK5103" s="10"/>
    </row>
    <row r="5104" spans="37:37">
      <c r="AK5104" s="10"/>
    </row>
    <row r="5105" spans="37:37">
      <c r="AK5105" s="10"/>
    </row>
    <row r="5106" spans="37:37">
      <c r="AK5106" s="10"/>
    </row>
    <row r="5107" spans="37:37">
      <c r="AK5107" s="10"/>
    </row>
    <row r="5108" spans="37:37">
      <c r="AK5108" s="10"/>
    </row>
    <row r="5109" spans="37:37">
      <c r="AK5109" s="10"/>
    </row>
    <row r="5110" spans="37:37">
      <c r="AK5110" s="10"/>
    </row>
    <row r="5111" spans="37:37">
      <c r="AK5111" s="10"/>
    </row>
    <row r="5112" spans="37:37">
      <c r="AK5112" s="10"/>
    </row>
    <row r="5113" spans="37:37">
      <c r="AK5113" s="10"/>
    </row>
    <row r="5114" spans="37:37">
      <c r="AK5114" s="10"/>
    </row>
    <row r="5115" spans="37:37">
      <c r="AK5115" s="10"/>
    </row>
    <row r="5116" spans="37:37">
      <c r="AK5116" s="10"/>
    </row>
    <row r="5117" spans="37:37">
      <c r="AK5117" s="10"/>
    </row>
    <row r="5118" spans="37:37">
      <c r="AK5118" s="10"/>
    </row>
    <row r="5119" spans="37:37">
      <c r="AK5119" s="10"/>
    </row>
    <row r="5120" spans="37:37">
      <c r="AK5120" s="10"/>
    </row>
    <row r="5121" spans="37:37">
      <c r="AK5121" s="10"/>
    </row>
    <row r="5122" spans="37:37">
      <c r="AK5122" s="10"/>
    </row>
    <row r="5123" spans="37:37">
      <c r="AK5123" s="10"/>
    </row>
    <row r="5124" spans="37:37">
      <c r="AK5124" s="10"/>
    </row>
    <row r="5125" spans="37:37">
      <c r="AK5125" s="10"/>
    </row>
    <row r="5126" spans="37:37">
      <c r="AK5126" s="10"/>
    </row>
    <row r="5127" spans="37:37">
      <c r="AK5127" s="10"/>
    </row>
    <row r="5128" spans="37:37">
      <c r="AK5128" s="10"/>
    </row>
    <row r="5129" spans="37:37">
      <c r="AK5129" s="10"/>
    </row>
    <row r="5130" spans="37:37">
      <c r="AK5130" s="10"/>
    </row>
    <row r="5131" spans="37:37">
      <c r="AK5131" s="10"/>
    </row>
    <row r="5132" spans="37:37">
      <c r="AK5132" s="10"/>
    </row>
    <row r="5133" spans="37:37">
      <c r="AK5133" s="10"/>
    </row>
    <row r="5134" spans="37:37">
      <c r="AK5134" s="10"/>
    </row>
    <row r="5135" spans="37:37">
      <c r="AK5135" s="10"/>
    </row>
    <row r="5136" spans="37:37">
      <c r="AK5136" s="10"/>
    </row>
    <row r="5137" spans="37:37">
      <c r="AK5137" s="10"/>
    </row>
    <row r="5138" spans="37:37">
      <c r="AK5138" s="10"/>
    </row>
    <row r="5139" spans="37:37">
      <c r="AK5139" s="10"/>
    </row>
    <row r="5140" spans="37:37">
      <c r="AK5140" s="10"/>
    </row>
    <row r="5141" spans="37:37">
      <c r="AK5141" s="10"/>
    </row>
    <row r="5142" spans="37:37">
      <c r="AK5142" s="10"/>
    </row>
    <row r="5143" spans="37:37">
      <c r="AK5143" s="10"/>
    </row>
    <row r="5144" spans="37:37">
      <c r="AK5144" s="10"/>
    </row>
    <row r="5145" spans="37:37">
      <c r="AK5145" s="10"/>
    </row>
    <row r="5146" spans="37:37">
      <c r="AK5146" s="10"/>
    </row>
    <row r="5147" spans="37:37">
      <c r="AK5147" s="10"/>
    </row>
    <row r="5148" spans="37:37">
      <c r="AK5148" s="10"/>
    </row>
    <row r="5149" spans="37:37">
      <c r="AK5149" s="10"/>
    </row>
    <row r="5150" spans="37:37">
      <c r="AK5150" s="10"/>
    </row>
    <row r="5151" spans="37:37">
      <c r="AK5151" s="10"/>
    </row>
    <row r="5152" spans="37:37">
      <c r="AK5152" s="10"/>
    </row>
    <row r="5153" spans="37:37">
      <c r="AK5153" s="10"/>
    </row>
    <row r="5154" spans="37:37">
      <c r="AK5154" s="10"/>
    </row>
    <row r="5155" spans="37:37">
      <c r="AK5155" s="10"/>
    </row>
    <row r="5156" spans="37:37">
      <c r="AK5156" s="10"/>
    </row>
    <row r="5157" spans="37:37">
      <c r="AK5157" s="10"/>
    </row>
    <row r="5158" spans="37:37">
      <c r="AK5158" s="10"/>
    </row>
    <row r="5159" spans="37:37">
      <c r="AK5159" s="10"/>
    </row>
    <row r="5160" spans="37:37">
      <c r="AK5160" s="10"/>
    </row>
    <row r="5161" spans="37:37">
      <c r="AK5161" s="10"/>
    </row>
    <row r="5162" spans="37:37">
      <c r="AK5162" s="10"/>
    </row>
    <row r="5163" spans="37:37">
      <c r="AK5163" s="10"/>
    </row>
    <row r="5164" spans="37:37">
      <c r="AK5164" s="10"/>
    </row>
    <row r="5165" spans="37:37">
      <c r="AK5165" s="10"/>
    </row>
    <row r="5166" spans="37:37">
      <c r="AK5166" s="10"/>
    </row>
    <row r="5167" spans="37:37">
      <c r="AK5167" s="10"/>
    </row>
    <row r="5168" spans="37:37">
      <c r="AK5168" s="10"/>
    </row>
    <row r="5169" spans="37:37">
      <c r="AK5169" s="10"/>
    </row>
    <row r="5170" spans="37:37">
      <c r="AK5170" s="10"/>
    </row>
    <row r="5171" spans="37:37">
      <c r="AK5171" s="10"/>
    </row>
    <row r="5172" spans="37:37">
      <c r="AK5172" s="10"/>
    </row>
    <row r="5173" spans="37:37">
      <c r="AK5173" s="10"/>
    </row>
    <row r="5174" spans="37:37">
      <c r="AK5174" s="10"/>
    </row>
    <row r="5175" spans="37:37">
      <c r="AK5175" s="10"/>
    </row>
    <row r="5176" spans="37:37">
      <c r="AK5176" s="10"/>
    </row>
    <row r="5177" spans="37:37">
      <c r="AK5177" s="10"/>
    </row>
    <row r="5178" spans="37:37">
      <c r="AK5178" s="10"/>
    </row>
    <row r="5179" spans="37:37">
      <c r="AK5179" s="10"/>
    </row>
    <row r="5180" spans="37:37">
      <c r="AK5180" s="10"/>
    </row>
    <row r="5181" spans="37:37">
      <c r="AK5181" s="10"/>
    </row>
    <row r="5182" spans="37:37">
      <c r="AK5182" s="10"/>
    </row>
    <row r="5183" spans="37:37">
      <c r="AK5183" s="10"/>
    </row>
    <row r="5184" spans="37:37">
      <c r="AK5184" s="10"/>
    </row>
    <row r="5185" spans="37:37">
      <c r="AK5185" s="10"/>
    </row>
    <row r="5186" spans="37:37">
      <c r="AK5186" s="10"/>
    </row>
    <row r="5187" spans="37:37">
      <c r="AK5187" s="10"/>
    </row>
    <row r="5188" spans="37:37">
      <c r="AK5188" s="10"/>
    </row>
    <row r="5189" spans="37:37">
      <c r="AK5189" s="10"/>
    </row>
    <row r="5190" spans="37:37">
      <c r="AK5190" s="10"/>
    </row>
    <row r="5191" spans="37:37">
      <c r="AK5191" s="10"/>
    </row>
    <row r="5192" spans="37:37">
      <c r="AK5192" s="10"/>
    </row>
    <row r="5193" spans="37:37">
      <c r="AK5193" s="10"/>
    </row>
    <row r="5194" spans="37:37">
      <c r="AK5194" s="10"/>
    </row>
    <row r="5195" spans="37:37">
      <c r="AK5195" s="10"/>
    </row>
    <row r="5196" spans="37:37">
      <c r="AK5196" s="10"/>
    </row>
    <row r="5197" spans="37:37">
      <c r="AK5197" s="10"/>
    </row>
    <row r="5198" spans="37:37">
      <c r="AK5198" s="10"/>
    </row>
    <row r="5199" spans="37:37">
      <c r="AK5199" s="10"/>
    </row>
    <row r="5200" spans="37:37">
      <c r="AK5200" s="10"/>
    </row>
    <row r="5201" spans="37:37">
      <c r="AK5201" s="10"/>
    </row>
    <row r="5202" spans="37:37">
      <c r="AK5202" s="10"/>
    </row>
    <row r="5203" spans="37:37">
      <c r="AK5203" s="10"/>
    </row>
    <row r="5204" spans="37:37">
      <c r="AK5204" s="10"/>
    </row>
    <row r="5205" spans="37:37">
      <c r="AK5205" s="10"/>
    </row>
    <row r="5206" spans="37:37">
      <c r="AK5206" s="10"/>
    </row>
    <row r="5207" spans="37:37">
      <c r="AK5207" s="10"/>
    </row>
    <row r="5208" spans="37:37">
      <c r="AK5208" s="10"/>
    </row>
    <row r="5209" spans="37:37">
      <c r="AK5209" s="10"/>
    </row>
    <row r="5210" spans="37:37">
      <c r="AK5210" s="10"/>
    </row>
    <row r="5211" spans="37:37">
      <c r="AK5211" s="10"/>
    </row>
    <row r="5212" spans="37:37">
      <c r="AK5212" s="10"/>
    </row>
    <row r="5213" spans="37:37">
      <c r="AK5213" s="10"/>
    </row>
    <row r="5214" spans="37:37">
      <c r="AK5214" s="10"/>
    </row>
    <row r="5215" spans="37:37">
      <c r="AK5215" s="10"/>
    </row>
    <row r="5216" spans="37:37">
      <c r="AK5216" s="10"/>
    </row>
    <row r="5217" spans="37:37">
      <c r="AK5217" s="10"/>
    </row>
    <row r="5218" spans="37:37">
      <c r="AK5218" s="10"/>
    </row>
    <row r="5219" spans="37:37">
      <c r="AK5219" s="10"/>
    </row>
    <row r="5220" spans="37:37">
      <c r="AK5220" s="10"/>
    </row>
    <row r="5221" spans="37:37">
      <c r="AK5221" s="10"/>
    </row>
    <row r="5222" spans="37:37">
      <c r="AK5222" s="10"/>
    </row>
    <row r="5223" spans="37:37">
      <c r="AK5223" s="10"/>
    </row>
    <row r="5224" spans="37:37">
      <c r="AK5224" s="10"/>
    </row>
    <row r="5225" spans="37:37">
      <c r="AK5225" s="10"/>
    </row>
    <row r="5226" spans="37:37">
      <c r="AK5226" s="10"/>
    </row>
    <row r="5227" spans="37:37">
      <c r="AK5227" s="10"/>
    </row>
    <row r="5228" spans="37:37">
      <c r="AK5228" s="10"/>
    </row>
    <row r="5229" spans="37:37">
      <c r="AK5229" s="10"/>
    </row>
    <row r="5230" spans="37:37">
      <c r="AK5230" s="10"/>
    </row>
    <row r="5231" spans="37:37">
      <c r="AK5231" s="10"/>
    </row>
    <row r="5232" spans="37:37">
      <c r="AK5232" s="10"/>
    </row>
    <row r="5233" spans="37:37">
      <c r="AK5233" s="10"/>
    </row>
    <row r="5234" spans="37:37">
      <c r="AK5234" s="10"/>
    </row>
    <row r="5235" spans="37:37">
      <c r="AK5235" s="10"/>
    </row>
    <row r="5236" spans="37:37">
      <c r="AK5236" s="10"/>
    </row>
    <row r="5237" spans="37:37">
      <c r="AK5237" s="10"/>
    </row>
    <row r="5238" spans="37:37">
      <c r="AK5238" s="10"/>
    </row>
    <row r="5239" spans="37:37">
      <c r="AK5239" s="10"/>
    </row>
    <row r="5240" spans="37:37">
      <c r="AK5240" s="10"/>
    </row>
    <row r="5241" spans="37:37">
      <c r="AK5241" s="10"/>
    </row>
    <row r="5242" spans="37:37">
      <c r="AK5242" s="10"/>
    </row>
    <row r="5243" spans="37:37">
      <c r="AK5243" s="10"/>
    </row>
    <row r="5244" spans="37:37">
      <c r="AK5244" s="10"/>
    </row>
    <row r="5245" spans="37:37">
      <c r="AK5245" s="10"/>
    </row>
    <row r="5246" spans="37:37">
      <c r="AK5246" s="10"/>
    </row>
    <row r="5247" spans="37:37">
      <c r="AK5247" s="10"/>
    </row>
    <row r="5248" spans="37:37">
      <c r="AK5248" s="10"/>
    </row>
    <row r="5249" spans="37:37">
      <c r="AK5249" s="10"/>
    </row>
    <row r="5250" spans="37:37">
      <c r="AK5250" s="10"/>
    </row>
    <row r="5251" spans="37:37">
      <c r="AK5251" s="10"/>
    </row>
    <row r="5252" spans="37:37">
      <c r="AK5252" s="10"/>
    </row>
    <row r="5253" spans="37:37">
      <c r="AK5253" s="10"/>
    </row>
    <row r="5254" spans="37:37">
      <c r="AK5254" s="10"/>
    </row>
    <row r="5255" spans="37:37">
      <c r="AK5255" s="10"/>
    </row>
    <row r="5256" spans="37:37">
      <c r="AK5256" s="10"/>
    </row>
    <row r="5257" spans="37:37">
      <c r="AK5257" s="10"/>
    </row>
    <row r="5258" spans="37:37">
      <c r="AK5258" s="10"/>
    </row>
    <row r="5259" spans="37:37">
      <c r="AK5259" s="10"/>
    </row>
    <row r="5260" spans="37:37">
      <c r="AK5260" s="10"/>
    </row>
    <row r="5261" spans="37:37">
      <c r="AK5261" s="10"/>
    </row>
    <row r="5262" spans="37:37">
      <c r="AK5262" s="10"/>
    </row>
    <row r="5263" spans="37:37">
      <c r="AK5263" s="10"/>
    </row>
    <row r="5264" spans="37:37">
      <c r="AK5264" s="10"/>
    </row>
    <row r="5265" spans="37:37">
      <c r="AK5265" s="10"/>
    </row>
    <row r="5266" spans="37:37">
      <c r="AK5266" s="10"/>
    </row>
    <row r="5267" spans="37:37">
      <c r="AK5267" s="10"/>
    </row>
    <row r="5268" spans="37:37">
      <c r="AK5268" s="10"/>
    </row>
    <row r="5269" spans="37:37">
      <c r="AK5269" s="10"/>
    </row>
    <row r="5270" spans="37:37">
      <c r="AK5270" s="10"/>
    </row>
    <row r="5271" spans="37:37">
      <c r="AK5271" s="10"/>
    </row>
    <row r="5272" spans="37:37">
      <c r="AK5272" s="10"/>
    </row>
    <row r="5273" spans="37:37">
      <c r="AK5273" s="10"/>
    </row>
    <row r="5274" spans="37:37">
      <c r="AK5274" s="10"/>
    </row>
    <row r="5275" spans="37:37">
      <c r="AK5275" s="10"/>
    </row>
    <row r="5276" spans="37:37">
      <c r="AK5276" s="10"/>
    </row>
    <row r="5277" spans="37:37">
      <c r="AK5277" s="10"/>
    </row>
    <row r="5278" spans="37:37">
      <c r="AK5278" s="10"/>
    </row>
    <row r="5279" spans="37:37">
      <c r="AK5279" s="10"/>
    </row>
    <row r="5280" spans="37:37">
      <c r="AK5280" s="10"/>
    </row>
    <row r="5281" spans="37:37">
      <c r="AK5281" s="10"/>
    </row>
    <row r="5282" spans="37:37">
      <c r="AK5282" s="10"/>
    </row>
    <row r="5283" spans="37:37">
      <c r="AK5283" s="10"/>
    </row>
    <row r="5284" spans="37:37">
      <c r="AK5284" s="10"/>
    </row>
    <row r="5285" spans="37:37">
      <c r="AK5285" s="10"/>
    </row>
    <row r="5286" spans="37:37">
      <c r="AK5286" s="10"/>
    </row>
    <row r="5287" spans="37:37">
      <c r="AK5287" s="10"/>
    </row>
    <row r="5288" spans="37:37">
      <c r="AK5288" s="10"/>
    </row>
    <row r="5289" spans="37:37">
      <c r="AK5289" s="10"/>
    </row>
    <row r="5290" spans="37:37">
      <c r="AK5290" s="10"/>
    </row>
    <row r="5291" spans="37:37">
      <c r="AK5291" s="10"/>
    </row>
    <row r="5292" spans="37:37">
      <c r="AK5292" s="10"/>
    </row>
    <row r="5293" spans="37:37">
      <c r="AK5293" s="10"/>
    </row>
    <row r="5294" spans="37:37">
      <c r="AK5294" s="10"/>
    </row>
    <row r="5295" spans="37:37">
      <c r="AK5295" s="10"/>
    </row>
    <row r="5296" spans="37:37">
      <c r="AK5296" s="10"/>
    </row>
    <row r="5297" spans="37:37">
      <c r="AK5297" s="10"/>
    </row>
    <row r="5298" spans="37:37">
      <c r="AK5298" s="10"/>
    </row>
    <row r="5299" spans="37:37">
      <c r="AK5299" s="10"/>
    </row>
    <row r="5300" spans="37:37">
      <c r="AK5300" s="10"/>
    </row>
    <row r="5301" spans="37:37">
      <c r="AK5301" s="10"/>
    </row>
    <row r="5302" spans="37:37">
      <c r="AK5302" s="10"/>
    </row>
    <row r="5303" spans="37:37">
      <c r="AK5303" s="10"/>
    </row>
    <row r="5304" spans="37:37">
      <c r="AK5304" s="10"/>
    </row>
    <row r="5305" spans="37:37">
      <c r="AK5305" s="10"/>
    </row>
    <row r="5306" spans="37:37">
      <c r="AK5306" s="10"/>
    </row>
    <row r="5307" spans="37:37">
      <c r="AK5307" s="10"/>
    </row>
    <row r="5308" spans="37:37">
      <c r="AK5308" s="10"/>
    </row>
    <row r="5309" spans="37:37">
      <c r="AK5309" s="10"/>
    </row>
    <row r="5310" spans="37:37">
      <c r="AK5310" s="10"/>
    </row>
    <row r="5311" spans="37:37">
      <c r="AK5311" s="10"/>
    </row>
    <row r="5312" spans="37:37">
      <c r="AK5312" s="10"/>
    </row>
    <row r="5313" spans="37:37">
      <c r="AK5313" s="10"/>
    </row>
    <row r="5314" spans="37:37">
      <c r="AK5314" s="10"/>
    </row>
    <row r="5315" spans="37:37">
      <c r="AK5315" s="10"/>
    </row>
    <row r="5316" spans="37:37">
      <c r="AK5316" s="10"/>
    </row>
    <row r="5317" spans="37:37">
      <c r="AK5317" s="10"/>
    </row>
    <row r="5318" spans="37:37">
      <c r="AK5318" s="10"/>
    </row>
    <row r="5319" spans="37:37">
      <c r="AK5319" s="10"/>
    </row>
    <row r="5320" spans="37:37">
      <c r="AK5320" s="10"/>
    </row>
    <row r="5321" spans="37:37">
      <c r="AK5321" s="10"/>
    </row>
    <row r="5322" spans="37:37">
      <c r="AK5322" s="10"/>
    </row>
    <row r="5323" spans="37:37">
      <c r="AK5323" s="10"/>
    </row>
    <row r="5324" spans="37:37">
      <c r="AK5324" s="10"/>
    </row>
    <row r="5325" spans="37:37">
      <c r="AK5325" s="10"/>
    </row>
    <row r="5326" spans="37:37">
      <c r="AK5326" s="10"/>
    </row>
    <row r="5327" spans="37:37">
      <c r="AK5327" s="10"/>
    </row>
    <row r="5328" spans="37:37">
      <c r="AK5328" s="10"/>
    </row>
    <row r="5329" spans="37:37">
      <c r="AK5329" s="10"/>
    </row>
    <row r="5330" spans="37:37">
      <c r="AK5330" s="10"/>
    </row>
    <row r="5331" spans="37:37">
      <c r="AK5331" s="10"/>
    </row>
    <row r="5332" spans="37:37">
      <c r="AK5332" s="10"/>
    </row>
    <row r="5333" spans="37:37">
      <c r="AK5333" s="10"/>
    </row>
    <row r="5334" spans="37:37">
      <c r="AK5334" s="10"/>
    </row>
    <row r="5335" spans="37:37">
      <c r="AK5335" s="10"/>
    </row>
    <row r="5336" spans="37:37">
      <c r="AK5336" s="10"/>
    </row>
    <row r="5337" spans="37:37">
      <c r="AK5337" s="10"/>
    </row>
    <row r="5338" spans="37:37">
      <c r="AK5338" s="10"/>
    </row>
    <row r="5339" spans="37:37">
      <c r="AK5339" s="10"/>
    </row>
    <row r="5340" spans="37:37">
      <c r="AK5340" s="10"/>
    </row>
    <row r="5341" spans="37:37">
      <c r="AK5341" s="10"/>
    </row>
    <row r="5342" spans="37:37">
      <c r="AK5342" s="10"/>
    </row>
    <row r="5343" spans="37:37">
      <c r="AK5343" s="10"/>
    </row>
    <row r="5344" spans="37:37">
      <c r="AK5344" s="10"/>
    </row>
    <row r="5345" spans="37:37">
      <c r="AK5345" s="10"/>
    </row>
    <row r="5346" spans="37:37">
      <c r="AK5346" s="10"/>
    </row>
    <row r="5347" spans="37:37">
      <c r="AK5347" s="10"/>
    </row>
    <row r="5348" spans="37:37">
      <c r="AK5348" s="10"/>
    </row>
    <row r="5349" spans="37:37">
      <c r="AK5349" s="10"/>
    </row>
    <row r="5350" spans="37:37">
      <c r="AK5350" s="10"/>
    </row>
    <row r="5351" spans="37:37">
      <c r="AK5351" s="10"/>
    </row>
    <row r="5352" spans="37:37">
      <c r="AK5352" s="10"/>
    </row>
    <row r="5353" spans="37:37">
      <c r="AK5353" s="10"/>
    </row>
    <row r="5354" spans="37:37">
      <c r="AK5354" s="10"/>
    </row>
    <row r="5355" spans="37:37">
      <c r="AK5355" s="10"/>
    </row>
    <row r="5356" spans="37:37">
      <c r="AK5356" s="10"/>
    </row>
    <row r="5357" spans="37:37">
      <c r="AK5357" s="10"/>
    </row>
    <row r="5358" spans="37:37">
      <c r="AK5358" s="10"/>
    </row>
    <row r="5359" spans="37:37">
      <c r="AK5359" s="10"/>
    </row>
    <row r="5360" spans="37:37">
      <c r="AK5360" s="10"/>
    </row>
    <row r="5361" spans="37:37">
      <c r="AK5361" s="10"/>
    </row>
    <row r="5362" spans="37:37">
      <c r="AK5362" s="10"/>
    </row>
    <row r="5363" spans="37:37">
      <c r="AK5363" s="10"/>
    </row>
    <row r="5364" spans="37:37">
      <c r="AK5364" s="10"/>
    </row>
    <row r="5365" spans="37:37">
      <c r="AK5365" s="10"/>
    </row>
    <row r="5366" spans="37:37">
      <c r="AK5366" s="10"/>
    </row>
    <row r="5367" spans="37:37">
      <c r="AK5367" s="10"/>
    </row>
    <row r="5368" spans="37:37">
      <c r="AK5368" s="10"/>
    </row>
    <row r="5369" spans="37:37">
      <c r="AK5369" s="10"/>
    </row>
    <row r="5370" spans="37:37">
      <c r="AK5370" s="10"/>
    </row>
    <row r="5371" spans="37:37">
      <c r="AK5371" s="10"/>
    </row>
    <row r="5372" spans="37:37">
      <c r="AK5372" s="10"/>
    </row>
    <row r="5373" spans="37:37">
      <c r="AK5373" s="10"/>
    </row>
    <row r="5374" spans="37:37">
      <c r="AK5374" s="10"/>
    </row>
    <row r="5375" spans="37:37">
      <c r="AK5375" s="10"/>
    </row>
    <row r="5376" spans="37:37">
      <c r="AK5376" s="10"/>
    </row>
    <row r="5377" spans="37:37">
      <c r="AK5377" s="10"/>
    </row>
    <row r="5378" spans="37:37">
      <c r="AK5378" s="10"/>
    </row>
    <row r="5379" spans="37:37">
      <c r="AK5379" s="10"/>
    </row>
    <row r="5380" spans="37:37">
      <c r="AK5380" s="10"/>
    </row>
    <row r="5381" spans="37:37">
      <c r="AK5381" s="10"/>
    </row>
    <row r="5382" spans="37:37">
      <c r="AK5382" s="10"/>
    </row>
    <row r="5383" spans="37:37">
      <c r="AK5383" s="10"/>
    </row>
    <row r="5384" spans="37:37">
      <c r="AK5384" s="10"/>
    </row>
    <row r="5385" spans="37:37">
      <c r="AK5385" s="10"/>
    </row>
    <row r="5386" spans="37:37">
      <c r="AK5386" s="10"/>
    </row>
    <row r="5387" spans="37:37">
      <c r="AK5387" s="10"/>
    </row>
    <row r="5388" spans="37:37">
      <c r="AK5388" s="10"/>
    </row>
    <row r="5389" spans="37:37">
      <c r="AK5389" s="10"/>
    </row>
    <row r="5390" spans="37:37">
      <c r="AK5390" s="10"/>
    </row>
    <row r="5391" spans="37:37">
      <c r="AK5391" s="10"/>
    </row>
    <row r="5392" spans="37:37">
      <c r="AK5392" s="10"/>
    </row>
    <row r="5393" spans="37:37">
      <c r="AK5393" s="10"/>
    </row>
    <row r="5394" spans="37:37">
      <c r="AK5394" s="10"/>
    </row>
    <row r="5395" spans="37:37">
      <c r="AK5395" s="10"/>
    </row>
    <row r="5396" spans="37:37">
      <c r="AK5396" s="10"/>
    </row>
    <row r="5397" spans="37:37">
      <c r="AK5397" s="10"/>
    </row>
    <row r="5398" spans="37:37">
      <c r="AK5398" s="10"/>
    </row>
    <row r="5399" spans="37:37">
      <c r="AK5399" s="10"/>
    </row>
    <row r="5400" spans="37:37">
      <c r="AK5400" s="10"/>
    </row>
    <row r="5401" spans="37:37">
      <c r="AK5401" s="10"/>
    </row>
    <row r="5402" spans="37:37">
      <c r="AK5402" s="10"/>
    </row>
    <row r="5403" spans="37:37">
      <c r="AK5403" s="10"/>
    </row>
    <row r="5404" spans="37:37">
      <c r="AK5404" s="10"/>
    </row>
    <row r="5405" spans="37:37">
      <c r="AK5405" s="10"/>
    </row>
    <row r="5406" spans="37:37">
      <c r="AK5406" s="10"/>
    </row>
    <row r="5407" spans="37:37">
      <c r="AK5407" s="10"/>
    </row>
    <row r="5408" spans="37:37">
      <c r="AK5408" s="10"/>
    </row>
    <row r="5409" spans="37:37">
      <c r="AK5409" s="10"/>
    </row>
    <row r="5410" spans="37:37">
      <c r="AK5410" s="10"/>
    </row>
    <row r="5411" spans="37:37">
      <c r="AK5411" s="10"/>
    </row>
    <row r="5412" spans="37:37">
      <c r="AK5412" s="10"/>
    </row>
    <row r="5413" spans="37:37">
      <c r="AK5413" s="10"/>
    </row>
    <row r="5414" spans="37:37">
      <c r="AK5414" s="10"/>
    </row>
    <row r="5415" spans="37:37">
      <c r="AK5415" s="10"/>
    </row>
    <row r="5416" spans="37:37">
      <c r="AK5416" s="10"/>
    </row>
    <row r="5417" spans="37:37">
      <c r="AK5417" s="10"/>
    </row>
    <row r="5418" spans="37:37">
      <c r="AK5418" s="10"/>
    </row>
    <row r="5419" spans="37:37">
      <c r="AK5419" s="10"/>
    </row>
    <row r="5420" spans="37:37">
      <c r="AK5420" s="10"/>
    </row>
    <row r="5421" spans="37:37">
      <c r="AK5421" s="10"/>
    </row>
    <row r="5422" spans="37:37">
      <c r="AK5422" s="10"/>
    </row>
    <row r="5423" spans="37:37">
      <c r="AK5423" s="10"/>
    </row>
    <row r="5424" spans="37:37">
      <c r="AK5424" s="10"/>
    </row>
    <row r="5425" spans="37:37">
      <c r="AK5425" s="10"/>
    </row>
    <row r="5426" spans="37:37">
      <c r="AK5426" s="10"/>
    </row>
    <row r="5427" spans="37:37">
      <c r="AK5427" s="10"/>
    </row>
    <row r="5428" spans="37:37">
      <c r="AK5428" s="10"/>
    </row>
    <row r="5429" spans="37:37">
      <c r="AK5429" s="10"/>
    </row>
    <row r="5430" spans="37:37">
      <c r="AK5430" s="10"/>
    </row>
    <row r="5431" spans="37:37">
      <c r="AK5431" s="10"/>
    </row>
    <row r="5432" spans="37:37">
      <c r="AK5432" s="10"/>
    </row>
    <row r="5433" spans="37:37">
      <c r="AK5433" s="10"/>
    </row>
    <row r="5434" spans="37:37">
      <c r="AK5434" s="10"/>
    </row>
    <row r="5435" spans="37:37">
      <c r="AK5435" s="10"/>
    </row>
    <row r="5436" spans="37:37">
      <c r="AK5436" s="10"/>
    </row>
    <row r="5437" spans="37:37">
      <c r="AK5437" s="10"/>
    </row>
    <row r="5438" spans="37:37">
      <c r="AK5438" s="10"/>
    </row>
    <row r="5439" spans="37:37">
      <c r="AK5439" s="10"/>
    </row>
    <row r="5440" spans="37:37">
      <c r="AK5440" s="10"/>
    </row>
    <row r="5441" spans="37:37">
      <c r="AK5441" s="10"/>
    </row>
    <row r="5442" spans="37:37">
      <c r="AK5442" s="10"/>
    </row>
    <row r="5443" spans="37:37">
      <c r="AK5443" s="10"/>
    </row>
    <row r="5444" spans="37:37">
      <c r="AK5444" s="10"/>
    </row>
    <row r="5445" spans="37:37">
      <c r="AK5445" s="10"/>
    </row>
    <row r="5446" spans="37:37">
      <c r="AK5446" s="10"/>
    </row>
    <row r="5447" spans="37:37">
      <c r="AK5447" s="10"/>
    </row>
    <row r="5448" spans="37:37">
      <c r="AK5448" s="10"/>
    </row>
    <row r="5449" spans="37:37">
      <c r="AK5449" s="10"/>
    </row>
    <row r="5450" spans="37:37">
      <c r="AK5450" s="10"/>
    </row>
    <row r="5451" spans="37:37">
      <c r="AK5451" s="10"/>
    </row>
    <row r="5452" spans="37:37">
      <c r="AK5452" s="10"/>
    </row>
    <row r="5453" spans="37:37">
      <c r="AK5453" s="10"/>
    </row>
    <row r="5454" spans="37:37">
      <c r="AK5454" s="10"/>
    </row>
    <row r="5455" spans="37:37">
      <c r="AK5455" s="10"/>
    </row>
    <row r="5456" spans="37:37">
      <c r="AK5456" s="10"/>
    </row>
    <row r="5457" spans="37:37">
      <c r="AK5457" s="10"/>
    </row>
    <row r="5458" spans="37:37">
      <c r="AK5458" s="10"/>
    </row>
    <row r="5459" spans="37:37">
      <c r="AK5459" s="10"/>
    </row>
    <row r="5460" spans="37:37">
      <c r="AK5460" s="10"/>
    </row>
    <row r="5461" spans="37:37">
      <c r="AK5461" s="10"/>
    </row>
    <row r="5462" spans="37:37">
      <c r="AK5462" s="10"/>
    </row>
    <row r="5463" spans="37:37">
      <c r="AK5463" s="10"/>
    </row>
    <row r="5464" spans="37:37">
      <c r="AK5464" s="10"/>
    </row>
    <row r="5465" spans="37:37">
      <c r="AK5465" s="10"/>
    </row>
    <row r="5466" spans="37:37">
      <c r="AK5466" s="10"/>
    </row>
    <row r="5467" spans="37:37">
      <c r="AK5467" s="10"/>
    </row>
    <row r="5468" spans="37:37">
      <c r="AK5468" s="10"/>
    </row>
    <row r="5469" spans="37:37">
      <c r="AK5469" s="10"/>
    </row>
    <row r="5470" spans="37:37">
      <c r="AK5470" s="10"/>
    </row>
    <row r="5471" spans="37:37">
      <c r="AK5471" s="10"/>
    </row>
    <row r="5472" spans="37:37">
      <c r="AK5472" s="10"/>
    </row>
    <row r="5473" spans="37:37">
      <c r="AK5473" s="10"/>
    </row>
    <row r="5474" spans="37:37">
      <c r="AK5474" s="10"/>
    </row>
    <row r="5475" spans="37:37">
      <c r="AK5475" s="10"/>
    </row>
    <row r="5476" spans="37:37">
      <c r="AK5476" s="10"/>
    </row>
    <row r="5477" spans="37:37">
      <c r="AK5477" s="10"/>
    </row>
    <row r="5478" spans="37:37">
      <c r="AK5478" s="10"/>
    </row>
    <row r="5479" spans="37:37">
      <c r="AK5479" s="10"/>
    </row>
    <row r="5480" spans="37:37">
      <c r="AK5480" s="10"/>
    </row>
    <row r="5481" spans="37:37">
      <c r="AK5481" s="10"/>
    </row>
    <row r="5482" spans="37:37">
      <c r="AK5482" s="10"/>
    </row>
    <row r="5483" spans="37:37">
      <c r="AK5483" s="10"/>
    </row>
    <row r="5484" spans="37:37">
      <c r="AK5484" s="10"/>
    </row>
    <row r="5485" spans="37:37">
      <c r="AK5485" s="10"/>
    </row>
    <row r="5486" spans="37:37">
      <c r="AK5486" s="10"/>
    </row>
    <row r="5487" spans="37:37">
      <c r="AK5487" s="10"/>
    </row>
    <row r="5488" spans="37:37">
      <c r="AK5488" s="10"/>
    </row>
    <row r="5489" spans="37:37">
      <c r="AK5489" s="10"/>
    </row>
    <row r="5490" spans="37:37">
      <c r="AK5490" s="10"/>
    </row>
    <row r="5491" spans="37:37">
      <c r="AK5491" s="10"/>
    </row>
    <row r="5492" spans="37:37">
      <c r="AK5492" s="10"/>
    </row>
    <row r="5493" spans="37:37">
      <c r="AK5493" s="10"/>
    </row>
    <row r="5494" spans="37:37">
      <c r="AK5494" s="10"/>
    </row>
    <row r="5495" spans="37:37">
      <c r="AK5495" s="10"/>
    </row>
    <row r="5496" spans="37:37">
      <c r="AK5496" s="10"/>
    </row>
    <row r="5497" spans="37:37">
      <c r="AK5497" s="10"/>
    </row>
    <row r="5498" spans="37:37">
      <c r="AK5498" s="10"/>
    </row>
    <row r="5499" spans="37:37">
      <c r="AK5499" s="10"/>
    </row>
    <row r="5500" spans="37:37">
      <c r="AK5500" s="10"/>
    </row>
    <row r="5501" spans="37:37">
      <c r="AK5501" s="10"/>
    </row>
    <row r="5502" spans="37:37">
      <c r="AK5502" s="10"/>
    </row>
    <row r="5503" spans="37:37">
      <c r="AK5503" s="10"/>
    </row>
    <row r="5504" spans="37:37">
      <c r="AK5504" s="10"/>
    </row>
    <row r="5505" spans="37:37">
      <c r="AK5505" s="10"/>
    </row>
    <row r="5506" spans="37:37">
      <c r="AK5506" s="10"/>
    </row>
    <row r="5507" spans="37:37">
      <c r="AK5507" s="10"/>
    </row>
    <row r="5508" spans="37:37">
      <c r="AK5508" s="10"/>
    </row>
    <row r="5509" spans="37:37">
      <c r="AK5509" s="10"/>
    </row>
    <row r="5510" spans="37:37">
      <c r="AK5510" s="10"/>
    </row>
    <row r="5511" spans="37:37">
      <c r="AK5511" s="10"/>
    </row>
    <row r="5512" spans="37:37">
      <c r="AK5512" s="10"/>
    </row>
    <row r="5513" spans="37:37">
      <c r="AK5513" s="10"/>
    </row>
    <row r="5514" spans="37:37">
      <c r="AK5514" s="10"/>
    </row>
    <row r="5515" spans="37:37">
      <c r="AK5515" s="10"/>
    </row>
    <row r="5516" spans="37:37">
      <c r="AK5516" s="10"/>
    </row>
    <row r="5517" spans="37:37">
      <c r="AK5517" s="10"/>
    </row>
    <row r="5518" spans="37:37">
      <c r="AK5518" s="10"/>
    </row>
    <row r="5519" spans="37:37">
      <c r="AK5519" s="10"/>
    </row>
    <row r="5520" spans="37:37">
      <c r="AK5520" s="10"/>
    </row>
    <row r="5521" spans="37:37">
      <c r="AK5521" s="10"/>
    </row>
    <row r="5522" spans="37:37">
      <c r="AK5522" s="10"/>
    </row>
    <row r="5523" spans="37:37">
      <c r="AK5523" s="10"/>
    </row>
    <row r="5524" spans="37:37">
      <c r="AK5524" s="10"/>
    </row>
    <row r="5525" spans="37:37">
      <c r="AK5525" s="10"/>
    </row>
    <row r="5526" spans="37:37">
      <c r="AK5526" s="10"/>
    </row>
    <row r="5527" spans="37:37">
      <c r="AK5527" s="10"/>
    </row>
    <row r="5528" spans="37:37">
      <c r="AK5528" s="10"/>
    </row>
    <row r="5529" spans="37:37">
      <c r="AK5529" s="10"/>
    </row>
    <row r="5530" spans="37:37">
      <c r="AK5530" s="10"/>
    </row>
    <row r="5531" spans="37:37">
      <c r="AK5531" s="10"/>
    </row>
    <row r="5532" spans="37:37">
      <c r="AK5532" s="10"/>
    </row>
    <row r="5533" spans="37:37">
      <c r="AK5533" s="10"/>
    </row>
    <row r="5534" spans="37:37">
      <c r="AK5534" s="10"/>
    </row>
    <row r="5535" spans="37:37">
      <c r="AK5535" s="10"/>
    </row>
    <row r="5536" spans="37:37">
      <c r="AK5536" s="10"/>
    </row>
    <row r="5537" spans="37:37">
      <c r="AK5537" s="10"/>
    </row>
    <row r="5538" spans="37:37">
      <c r="AK5538" s="10"/>
    </row>
    <row r="5539" spans="37:37">
      <c r="AK5539" s="10"/>
    </row>
    <row r="5540" spans="37:37">
      <c r="AK5540" s="10"/>
    </row>
    <row r="5541" spans="37:37">
      <c r="AK5541" s="10"/>
    </row>
    <row r="5542" spans="37:37">
      <c r="AK5542" s="10"/>
    </row>
    <row r="5543" spans="37:37">
      <c r="AK5543" s="10"/>
    </row>
    <row r="5544" spans="37:37">
      <c r="AK5544" s="10"/>
    </row>
    <row r="5545" spans="37:37">
      <c r="AK5545" s="10"/>
    </row>
    <row r="5546" spans="37:37">
      <c r="AK5546" s="10"/>
    </row>
    <row r="5547" spans="37:37">
      <c r="AK5547" s="10"/>
    </row>
    <row r="5548" spans="37:37">
      <c r="AK5548" s="10"/>
    </row>
    <row r="5549" spans="37:37">
      <c r="AK5549" s="10"/>
    </row>
    <row r="5550" spans="37:37">
      <c r="AK5550" s="10"/>
    </row>
    <row r="5551" spans="37:37">
      <c r="AK5551" s="10"/>
    </row>
    <row r="5552" spans="37:37">
      <c r="AK5552" s="10"/>
    </row>
    <row r="5553" spans="37:37">
      <c r="AK5553" s="10"/>
    </row>
    <row r="5554" spans="37:37">
      <c r="AK5554" s="10"/>
    </row>
    <row r="5555" spans="37:37">
      <c r="AK5555" s="10"/>
    </row>
    <row r="5556" spans="37:37">
      <c r="AK5556" s="10"/>
    </row>
    <row r="5557" spans="37:37">
      <c r="AK5557" s="10"/>
    </row>
    <row r="5558" spans="37:37">
      <c r="AK5558" s="10"/>
    </row>
    <row r="5559" spans="37:37">
      <c r="AK5559" s="10"/>
    </row>
    <row r="5560" spans="37:37">
      <c r="AK5560" s="10"/>
    </row>
    <row r="5561" spans="37:37">
      <c r="AK5561" s="10"/>
    </row>
    <row r="5562" spans="37:37">
      <c r="AK5562" s="10"/>
    </row>
    <row r="5563" spans="37:37">
      <c r="AK5563" s="10"/>
    </row>
    <row r="5564" spans="37:37">
      <c r="AK5564" s="10"/>
    </row>
    <row r="5565" spans="37:37">
      <c r="AK5565" s="10"/>
    </row>
    <row r="5566" spans="37:37">
      <c r="AK5566" s="10"/>
    </row>
    <row r="5567" spans="37:37">
      <c r="AK5567" s="10"/>
    </row>
    <row r="5568" spans="37:37">
      <c r="AK5568" s="10"/>
    </row>
    <row r="5569" spans="37:37">
      <c r="AK5569" s="10"/>
    </row>
    <row r="5570" spans="37:37">
      <c r="AK5570" s="10"/>
    </row>
    <row r="5571" spans="37:37">
      <c r="AK5571" s="10"/>
    </row>
    <row r="5572" spans="37:37">
      <c r="AK5572" s="10"/>
    </row>
    <row r="5573" spans="37:37">
      <c r="AK5573" s="10"/>
    </row>
    <row r="5574" spans="37:37">
      <c r="AK5574" s="10"/>
    </row>
    <row r="5575" spans="37:37">
      <c r="AK5575" s="10"/>
    </row>
    <row r="5576" spans="37:37">
      <c r="AK5576" s="10"/>
    </row>
    <row r="5577" spans="37:37">
      <c r="AK5577" s="10"/>
    </row>
    <row r="5578" spans="37:37">
      <c r="AK5578" s="10"/>
    </row>
    <row r="5579" spans="37:37">
      <c r="AK5579" s="10"/>
    </row>
    <row r="5580" spans="37:37">
      <c r="AK5580" s="10"/>
    </row>
    <row r="5581" spans="37:37">
      <c r="AK5581" s="10"/>
    </row>
    <row r="5582" spans="37:37">
      <c r="AK5582" s="10"/>
    </row>
    <row r="5583" spans="37:37">
      <c r="AK5583" s="10"/>
    </row>
    <row r="5584" spans="37:37">
      <c r="AK5584" s="10"/>
    </row>
    <row r="5585" spans="37:37">
      <c r="AK5585" s="10"/>
    </row>
    <row r="5586" spans="37:37">
      <c r="AK5586" s="10"/>
    </row>
    <row r="5587" spans="37:37">
      <c r="AK5587" s="10"/>
    </row>
    <row r="5588" spans="37:37">
      <c r="AK5588" s="10"/>
    </row>
    <row r="5589" spans="37:37">
      <c r="AK5589" s="10"/>
    </row>
    <row r="5590" spans="37:37">
      <c r="AK5590" s="10"/>
    </row>
    <row r="5591" spans="37:37">
      <c r="AK5591" s="10"/>
    </row>
    <row r="5592" spans="37:37">
      <c r="AK5592" s="10"/>
    </row>
    <row r="5593" spans="37:37">
      <c r="AK5593" s="10"/>
    </row>
    <row r="5594" spans="37:37">
      <c r="AK5594" s="10"/>
    </row>
    <row r="5595" spans="37:37">
      <c r="AK5595" s="10"/>
    </row>
    <row r="5596" spans="37:37">
      <c r="AK5596" s="10"/>
    </row>
    <row r="5597" spans="37:37">
      <c r="AK5597" s="10"/>
    </row>
    <row r="5598" spans="37:37">
      <c r="AK5598" s="10"/>
    </row>
    <row r="5599" spans="37:37">
      <c r="AK5599" s="10"/>
    </row>
    <row r="5600" spans="37:37">
      <c r="AK5600" s="10"/>
    </row>
    <row r="5601" spans="37:37">
      <c r="AK5601" s="10"/>
    </row>
    <row r="5602" spans="37:37">
      <c r="AK5602" s="10"/>
    </row>
    <row r="5603" spans="37:37">
      <c r="AK5603" s="10"/>
    </row>
    <row r="5604" spans="37:37">
      <c r="AK5604" s="10"/>
    </row>
    <row r="5605" spans="37:37">
      <c r="AK5605" s="10"/>
    </row>
    <row r="5606" spans="37:37">
      <c r="AK5606" s="10"/>
    </row>
    <row r="5607" spans="37:37">
      <c r="AK5607" s="10"/>
    </row>
    <row r="5608" spans="37:37">
      <c r="AK5608" s="10"/>
    </row>
    <row r="5609" spans="37:37">
      <c r="AK5609" s="10"/>
    </row>
    <row r="5610" spans="37:37">
      <c r="AK5610" s="10"/>
    </row>
    <row r="5611" spans="37:37">
      <c r="AK5611" s="10"/>
    </row>
    <row r="5612" spans="37:37">
      <c r="AK5612" s="10"/>
    </row>
    <row r="5613" spans="37:37">
      <c r="AK5613" s="10"/>
    </row>
    <row r="5614" spans="37:37">
      <c r="AK5614" s="10"/>
    </row>
    <row r="5615" spans="37:37">
      <c r="AK5615" s="10"/>
    </row>
    <row r="5616" spans="37:37">
      <c r="AK5616" s="10"/>
    </row>
    <row r="5617" spans="37:37">
      <c r="AK5617" s="10"/>
    </row>
    <row r="5618" spans="37:37">
      <c r="AK5618" s="10"/>
    </row>
    <row r="5619" spans="37:37">
      <c r="AK5619" s="10"/>
    </row>
    <row r="5620" spans="37:37">
      <c r="AK5620" s="10"/>
    </row>
    <row r="5621" spans="37:37">
      <c r="AK5621" s="10"/>
    </row>
    <row r="5622" spans="37:37">
      <c r="AK5622" s="10"/>
    </row>
    <row r="5623" spans="37:37">
      <c r="AK5623" s="10"/>
    </row>
    <row r="5624" spans="37:37">
      <c r="AK5624" s="10"/>
    </row>
    <row r="5625" spans="37:37">
      <c r="AK5625" s="10"/>
    </row>
    <row r="5626" spans="37:37">
      <c r="AK5626" s="10"/>
    </row>
    <row r="5627" spans="37:37">
      <c r="AK5627" s="10"/>
    </row>
    <row r="5628" spans="37:37">
      <c r="AK5628" s="10"/>
    </row>
    <row r="5629" spans="37:37">
      <c r="AK5629" s="10"/>
    </row>
    <row r="5630" spans="37:37">
      <c r="AK5630" s="10"/>
    </row>
    <row r="5631" spans="37:37">
      <c r="AK5631" s="10"/>
    </row>
    <row r="5632" spans="37:37">
      <c r="AK5632" s="10"/>
    </row>
    <row r="5633" spans="37:37">
      <c r="AK5633" s="10"/>
    </row>
    <row r="5634" spans="37:37">
      <c r="AK5634" s="10"/>
    </row>
    <row r="5635" spans="37:37">
      <c r="AK5635" s="10"/>
    </row>
    <row r="5636" spans="37:37">
      <c r="AK5636" s="10"/>
    </row>
    <row r="5637" spans="37:37">
      <c r="AK5637" s="10"/>
    </row>
    <row r="5638" spans="37:37">
      <c r="AK5638" s="10"/>
    </row>
    <row r="5639" spans="37:37">
      <c r="AK5639" s="10"/>
    </row>
    <row r="5640" spans="37:37">
      <c r="AK5640" s="10"/>
    </row>
    <row r="5641" spans="37:37">
      <c r="AK5641" s="10"/>
    </row>
    <row r="5642" spans="37:37">
      <c r="AK5642" s="10"/>
    </row>
    <row r="5643" spans="37:37">
      <c r="AK5643" s="10"/>
    </row>
    <row r="5644" spans="37:37">
      <c r="AK5644" s="10"/>
    </row>
    <row r="5645" spans="37:37">
      <c r="AK5645" s="10"/>
    </row>
    <row r="5646" spans="37:37">
      <c r="AK5646" s="10"/>
    </row>
    <row r="5647" spans="37:37">
      <c r="AK5647" s="10"/>
    </row>
    <row r="5648" spans="37:37">
      <c r="AK5648" s="10"/>
    </row>
    <row r="5649" spans="37:37">
      <c r="AK5649" s="10"/>
    </row>
    <row r="5650" spans="37:37">
      <c r="AK5650" s="10"/>
    </row>
    <row r="5651" spans="37:37">
      <c r="AK5651" s="10"/>
    </row>
    <row r="5652" spans="37:37">
      <c r="AK5652" s="10"/>
    </row>
    <row r="5653" spans="37:37">
      <c r="AK5653" s="10"/>
    </row>
    <row r="5654" spans="37:37">
      <c r="AK5654" s="10"/>
    </row>
    <row r="5655" spans="37:37">
      <c r="AK5655" s="10"/>
    </row>
    <row r="5656" spans="37:37">
      <c r="AK5656" s="10"/>
    </row>
    <row r="5657" spans="37:37">
      <c r="AK5657" s="10"/>
    </row>
    <row r="5658" spans="37:37">
      <c r="AK5658" s="10"/>
    </row>
    <row r="5659" spans="37:37">
      <c r="AK5659" s="10"/>
    </row>
    <row r="5660" spans="37:37">
      <c r="AK5660" s="10"/>
    </row>
    <row r="5661" spans="37:37">
      <c r="AK5661" s="10"/>
    </row>
    <row r="5662" spans="37:37">
      <c r="AK5662" s="10"/>
    </row>
    <row r="5663" spans="37:37">
      <c r="AK5663" s="10"/>
    </row>
    <row r="5664" spans="37:37">
      <c r="AK5664" s="10"/>
    </row>
    <row r="5665" spans="37:37">
      <c r="AK5665" s="10"/>
    </row>
    <row r="5666" spans="37:37">
      <c r="AK5666" s="10"/>
    </row>
    <row r="5667" spans="37:37">
      <c r="AK5667" s="10"/>
    </row>
    <row r="5668" spans="37:37">
      <c r="AK5668" s="10"/>
    </row>
    <row r="5669" spans="37:37">
      <c r="AK5669" s="10"/>
    </row>
    <row r="5670" spans="37:37">
      <c r="AK5670" s="10"/>
    </row>
    <row r="5671" spans="37:37">
      <c r="AK5671" s="10"/>
    </row>
    <row r="5672" spans="37:37">
      <c r="AK5672" s="10"/>
    </row>
    <row r="5673" spans="37:37">
      <c r="AK5673" s="10"/>
    </row>
    <row r="5674" spans="37:37">
      <c r="AK5674" s="10"/>
    </row>
    <row r="5675" spans="37:37">
      <c r="AK5675" s="10"/>
    </row>
    <row r="5676" spans="37:37">
      <c r="AK5676" s="10"/>
    </row>
    <row r="5677" spans="37:37">
      <c r="AK5677" s="10"/>
    </row>
    <row r="5678" spans="37:37">
      <c r="AK5678" s="10"/>
    </row>
    <row r="5679" spans="37:37">
      <c r="AK5679" s="10"/>
    </row>
    <row r="5680" spans="37:37">
      <c r="AK5680" s="10"/>
    </row>
    <row r="5681" spans="37:37">
      <c r="AK5681" s="10"/>
    </row>
    <row r="5682" spans="37:37">
      <c r="AK5682" s="10"/>
    </row>
    <row r="5683" spans="37:37">
      <c r="AK5683" s="10"/>
    </row>
    <row r="5684" spans="37:37">
      <c r="AK5684" s="10"/>
    </row>
    <row r="5685" spans="37:37">
      <c r="AK5685" s="10"/>
    </row>
    <row r="5686" spans="37:37">
      <c r="AK5686" s="10"/>
    </row>
    <row r="5687" spans="37:37">
      <c r="AK5687" s="10"/>
    </row>
    <row r="5688" spans="37:37">
      <c r="AK5688" s="10"/>
    </row>
    <row r="5689" spans="37:37">
      <c r="AK5689" s="10"/>
    </row>
    <row r="5690" spans="37:37">
      <c r="AK5690" s="10"/>
    </row>
    <row r="5691" spans="37:37">
      <c r="AK5691" s="10"/>
    </row>
    <row r="5692" spans="37:37">
      <c r="AK5692" s="10"/>
    </row>
    <row r="5693" spans="37:37">
      <c r="AK5693" s="10"/>
    </row>
    <row r="5694" spans="37:37">
      <c r="AK5694" s="10"/>
    </row>
    <row r="5695" spans="37:37">
      <c r="AK5695" s="10"/>
    </row>
    <row r="5696" spans="37:37">
      <c r="AK5696" s="10"/>
    </row>
    <row r="5697" spans="37:37">
      <c r="AK5697" s="10"/>
    </row>
    <row r="5698" spans="37:37">
      <c r="AK5698" s="10"/>
    </row>
    <row r="5699" spans="37:37">
      <c r="AK5699" s="10"/>
    </row>
    <row r="5700" spans="37:37">
      <c r="AK5700" s="10"/>
    </row>
    <row r="5701" spans="37:37">
      <c r="AK5701" s="10"/>
    </row>
    <row r="5702" spans="37:37">
      <c r="AK5702" s="10"/>
    </row>
    <row r="5703" spans="37:37">
      <c r="AK5703" s="10"/>
    </row>
    <row r="5704" spans="37:37">
      <c r="AK5704" s="10"/>
    </row>
    <row r="5705" spans="37:37">
      <c r="AK5705" s="10"/>
    </row>
    <row r="5706" spans="37:37">
      <c r="AK5706" s="10"/>
    </row>
    <row r="5707" spans="37:37">
      <c r="AK5707" s="10"/>
    </row>
    <row r="5708" spans="37:37">
      <c r="AK5708" s="10"/>
    </row>
    <row r="5709" spans="37:37">
      <c r="AK5709" s="10"/>
    </row>
    <row r="5710" spans="37:37">
      <c r="AK5710" s="10"/>
    </row>
    <row r="5711" spans="37:37">
      <c r="AK5711" s="10"/>
    </row>
    <row r="5712" spans="37:37">
      <c r="AK5712" s="10"/>
    </row>
    <row r="5713" spans="37:37">
      <c r="AK5713" s="10"/>
    </row>
    <row r="5714" spans="37:37">
      <c r="AK5714" s="10"/>
    </row>
    <row r="5715" spans="37:37">
      <c r="AK5715" s="10"/>
    </row>
    <row r="5716" spans="37:37">
      <c r="AK5716" s="10"/>
    </row>
    <row r="5717" spans="37:37">
      <c r="AK5717" s="10"/>
    </row>
    <row r="5718" spans="37:37">
      <c r="AK5718" s="10"/>
    </row>
    <row r="5719" spans="37:37">
      <c r="AK5719" s="10"/>
    </row>
    <row r="5720" spans="37:37">
      <c r="AK5720" s="10"/>
    </row>
    <row r="5721" spans="37:37">
      <c r="AK5721" s="10"/>
    </row>
    <row r="5722" spans="37:37">
      <c r="AK5722" s="10"/>
    </row>
    <row r="5723" spans="37:37">
      <c r="AK5723" s="10"/>
    </row>
    <row r="5724" spans="37:37">
      <c r="AK5724" s="10"/>
    </row>
    <row r="5725" spans="37:37">
      <c r="AK5725" s="10"/>
    </row>
    <row r="5726" spans="37:37">
      <c r="AK5726" s="10"/>
    </row>
    <row r="5727" spans="37:37">
      <c r="AK5727" s="10"/>
    </row>
    <row r="5728" spans="37:37">
      <c r="AK5728" s="10"/>
    </row>
    <row r="5729" spans="37:37">
      <c r="AK5729" s="10"/>
    </row>
    <row r="5730" spans="37:37">
      <c r="AK5730" s="10"/>
    </row>
    <row r="5731" spans="37:37">
      <c r="AK5731" s="10"/>
    </row>
    <row r="5732" spans="37:37">
      <c r="AK5732" s="10"/>
    </row>
    <row r="5733" spans="37:37">
      <c r="AK5733" s="10"/>
    </row>
    <row r="5734" spans="37:37">
      <c r="AK5734" s="10"/>
    </row>
    <row r="5735" spans="37:37">
      <c r="AK5735" s="10"/>
    </row>
    <row r="5736" spans="37:37">
      <c r="AK5736" s="10"/>
    </row>
    <row r="5737" spans="37:37">
      <c r="AK5737" s="10"/>
    </row>
    <row r="5738" spans="37:37">
      <c r="AK5738" s="10"/>
    </row>
    <row r="5739" spans="37:37">
      <c r="AK5739" s="10"/>
    </row>
    <row r="5740" spans="37:37">
      <c r="AK5740" s="10"/>
    </row>
    <row r="5741" spans="37:37">
      <c r="AK5741" s="10"/>
    </row>
    <row r="5742" spans="37:37">
      <c r="AK5742" s="10"/>
    </row>
    <row r="5743" spans="37:37">
      <c r="AK5743" s="10"/>
    </row>
    <row r="5744" spans="37:37">
      <c r="AK5744" s="10"/>
    </row>
    <row r="5745" spans="37:37">
      <c r="AK5745" s="10"/>
    </row>
    <row r="5746" spans="37:37">
      <c r="AK5746" s="10"/>
    </row>
    <row r="5747" spans="37:37">
      <c r="AK5747" s="10"/>
    </row>
    <row r="5748" spans="37:37">
      <c r="AK5748" s="10"/>
    </row>
    <row r="5749" spans="37:37">
      <c r="AK5749" s="10"/>
    </row>
    <row r="5750" spans="37:37">
      <c r="AK5750" s="10"/>
    </row>
    <row r="5751" spans="37:37">
      <c r="AK5751" s="10"/>
    </row>
    <row r="5752" spans="37:37">
      <c r="AK5752" s="10"/>
    </row>
    <row r="5753" spans="37:37">
      <c r="AK5753" s="10"/>
    </row>
    <row r="5754" spans="37:37">
      <c r="AK5754" s="10"/>
    </row>
    <row r="5755" spans="37:37">
      <c r="AK5755" s="10"/>
    </row>
    <row r="5756" spans="37:37">
      <c r="AK5756" s="10"/>
    </row>
    <row r="5757" spans="37:37">
      <c r="AK5757" s="10"/>
    </row>
    <row r="5758" spans="37:37">
      <c r="AK5758" s="10"/>
    </row>
    <row r="5759" spans="37:37">
      <c r="AK5759" s="10"/>
    </row>
    <row r="5760" spans="37:37">
      <c r="AK5760" s="10"/>
    </row>
    <row r="5761" spans="37:37">
      <c r="AK5761" s="10"/>
    </row>
    <row r="5762" spans="37:37">
      <c r="AK5762" s="10"/>
    </row>
    <row r="5763" spans="37:37">
      <c r="AK5763" s="10"/>
    </row>
    <row r="5764" spans="37:37">
      <c r="AK5764" s="10"/>
    </row>
    <row r="5765" spans="37:37">
      <c r="AK5765" s="10"/>
    </row>
    <row r="5766" spans="37:37">
      <c r="AK5766" s="10"/>
    </row>
    <row r="5767" spans="37:37">
      <c r="AK5767" s="10"/>
    </row>
    <row r="5768" spans="37:37">
      <c r="AK5768" s="10"/>
    </row>
    <row r="5769" spans="37:37">
      <c r="AK5769" s="10"/>
    </row>
    <row r="5770" spans="37:37">
      <c r="AK5770" s="10"/>
    </row>
    <row r="5771" spans="37:37">
      <c r="AK5771" s="10"/>
    </row>
    <row r="5772" spans="37:37">
      <c r="AK5772" s="10"/>
    </row>
    <row r="5773" spans="37:37">
      <c r="AK5773" s="10"/>
    </row>
    <row r="5774" spans="37:37">
      <c r="AK5774" s="10"/>
    </row>
    <row r="5775" spans="37:37">
      <c r="AK5775" s="10"/>
    </row>
    <row r="5776" spans="37:37">
      <c r="AK5776" s="10"/>
    </row>
    <row r="5777" spans="37:37">
      <c r="AK5777" s="10"/>
    </row>
    <row r="5778" spans="37:37">
      <c r="AK5778" s="10"/>
    </row>
    <row r="5779" spans="37:37">
      <c r="AK5779" s="10"/>
    </row>
    <row r="5780" spans="37:37">
      <c r="AK5780" s="10"/>
    </row>
    <row r="5781" spans="37:37">
      <c r="AK5781" s="10"/>
    </row>
    <row r="5782" spans="37:37">
      <c r="AK5782" s="10"/>
    </row>
    <row r="5783" spans="37:37">
      <c r="AK5783" s="10"/>
    </row>
    <row r="5784" spans="37:37">
      <c r="AK5784" s="10"/>
    </row>
    <row r="5785" spans="37:37">
      <c r="AK5785" s="10"/>
    </row>
    <row r="5786" spans="37:37">
      <c r="AK5786" s="10"/>
    </row>
    <row r="5787" spans="37:37">
      <c r="AK5787" s="10"/>
    </row>
    <row r="5788" spans="37:37">
      <c r="AK5788" s="10"/>
    </row>
    <row r="5789" spans="37:37">
      <c r="AK5789" s="10"/>
    </row>
    <row r="5790" spans="37:37">
      <c r="AK5790" s="10"/>
    </row>
    <row r="5791" spans="37:37">
      <c r="AK5791" s="10"/>
    </row>
    <row r="5792" spans="37:37">
      <c r="AK5792" s="10"/>
    </row>
    <row r="5793" spans="37:37">
      <c r="AK5793" s="10"/>
    </row>
    <row r="5794" spans="37:37">
      <c r="AK5794" s="10"/>
    </row>
    <row r="5795" spans="37:37">
      <c r="AK5795" s="10"/>
    </row>
    <row r="5796" spans="37:37">
      <c r="AK5796" s="10"/>
    </row>
    <row r="5797" spans="37:37">
      <c r="AK5797" s="10"/>
    </row>
    <row r="5798" spans="37:37">
      <c r="AK5798" s="10"/>
    </row>
    <row r="5799" spans="37:37">
      <c r="AK5799" s="10"/>
    </row>
    <row r="5800" spans="37:37">
      <c r="AK5800" s="10"/>
    </row>
    <row r="5801" spans="37:37">
      <c r="AK5801" s="10"/>
    </row>
    <row r="5802" spans="37:37">
      <c r="AK5802" s="10"/>
    </row>
    <row r="5803" spans="37:37">
      <c r="AK5803" s="10"/>
    </row>
    <row r="5804" spans="37:37">
      <c r="AK5804" s="10"/>
    </row>
    <row r="5805" spans="37:37">
      <c r="AK5805" s="10"/>
    </row>
    <row r="5806" spans="37:37">
      <c r="AK5806" s="10"/>
    </row>
    <row r="5807" spans="37:37">
      <c r="AK5807" s="10"/>
    </row>
    <row r="5808" spans="37:37">
      <c r="AK5808" s="10"/>
    </row>
    <row r="5809" spans="37:37">
      <c r="AK5809" s="10"/>
    </row>
    <row r="5810" spans="37:37">
      <c r="AK5810" s="10"/>
    </row>
    <row r="5811" spans="37:37">
      <c r="AK5811" s="10"/>
    </row>
    <row r="5812" spans="37:37">
      <c r="AK5812" s="10"/>
    </row>
    <row r="5813" spans="37:37">
      <c r="AK5813" s="10"/>
    </row>
    <row r="5814" spans="37:37">
      <c r="AK5814" s="10"/>
    </row>
    <row r="5815" spans="37:37">
      <c r="AK5815" s="10"/>
    </row>
    <row r="5816" spans="37:37">
      <c r="AK5816" s="10"/>
    </row>
    <row r="5817" spans="37:37">
      <c r="AK5817" s="10"/>
    </row>
    <row r="5818" spans="37:37">
      <c r="AK5818" s="10"/>
    </row>
    <row r="5819" spans="37:37">
      <c r="AK5819" s="10"/>
    </row>
    <row r="5820" spans="37:37">
      <c r="AK5820" s="10"/>
    </row>
    <row r="5821" spans="37:37">
      <c r="AK5821" s="10"/>
    </row>
    <row r="5822" spans="37:37">
      <c r="AK5822" s="10"/>
    </row>
    <row r="5823" spans="37:37">
      <c r="AK5823" s="10"/>
    </row>
    <row r="5824" spans="37:37">
      <c r="AK5824" s="10"/>
    </row>
    <row r="5825" spans="37:37">
      <c r="AK5825" s="10"/>
    </row>
    <row r="5826" spans="37:37">
      <c r="AK5826" s="10"/>
    </row>
    <row r="5827" spans="37:37">
      <c r="AK5827" s="10"/>
    </row>
    <row r="5828" spans="37:37">
      <c r="AK5828" s="10"/>
    </row>
    <row r="5829" spans="37:37">
      <c r="AK5829" s="10"/>
    </row>
    <row r="5830" spans="37:37">
      <c r="AK5830" s="10"/>
    </row>
    <row r="5831" spans="37:37">
      <c r="AK5831" s="10"/>
    </row>
    <row r="5832" spans="37:37">
      <c r="AK5832" s="10"/>
    </row>
    <row r="5833" spans="37:37">
      <c r="AK5833" s="10"/>
    </row>
    <row r="5834" spans="37:37">
      <c r="AK5834" s="10"/>
    </row>
    <row r="5835" spans="37:37">
      <c r="AK5835" s="10"/>
    </row>
    <row r="5836" spans="37:37">
      <c r="AK5836" s="10"/>
    </row>
    <row r="5837" spans="37:37">
      <c r="AK5837" s="10"/>
    </row>
    <row r="5838" spans="37:37">
      <c r="AK5838" s="10"/>
    </row>
    <row r="5839" spans="37:37">
      <c r="AK5839" s="10"/>
    </row>
    <row r="5840" spans="37:37">
      <c r="AK5840" s="10"/>
    </row>
    <row r="5841" spans="37:37">
      <c r="AK5841" s="10"/>
    </row>
    <row r="5842" spans="37:37">
      <c r="AK5842" s="10"/>
    </row>
    <row r="5843" spans="37:37">
      <c r="AK5843" s="10"/>
    </row>
    <row r="5844" spans="37:37">
      <c r="AK5844" s="10"/>
    </row>
    <row r="5845" spans="37:37">
      <c r="AK5845" s="10"/>
    </row>
    <row r="5846" spans="37:37">
      <c r="AK5846" s="10"/>
    </row>
    <row r="5847" spans="37:37">
      <c r="AK5847" s="10"/>
    </row>
    <row r="5848" spans="37:37">
      <c r="AK5848" s="10"/>
    </row>
    <row r="5849" spans="37:37">
      <c r="AK5849" s="10"/>
    </row>
    <row r="5850" spans="37:37">
      <c r="AK5850" s="10"/>
    </row>
    <row r="5851" spans="37:37">
      <c r="AK5851" s="10"/>
    </row>
    <row r="5852" spans="37:37">
      <c r="AK5852" s="10"/>
    </row>
    <row r="5853" spans="37:37">
      <c r="AK5853" s="10"/>
    </row>
    <row r="5854" spans="37:37">
      <c r="AK5854" s="10"/>
    </row>
    <row r="5855" spans="37:37">
      <c r="AK5855" s="10"/>
    </row>
    <row r="5856" spans="37:37">
      <c r="AK5856" s="10"/>
    </row>
    <row r="5857" spans="37:37">
      <c r="AK5857" s="10"/>
    </row>
    <row r="5858" spans="37:37">
      <c r="AK5858" s="10"/>
    </row>
    <row r="5859" spans="37:37">
      <c r="AK5859" s="10"/>
    </row>
    <row r="5860" spans="37:37">
      <c r="AK5860" s="10"/>
    </row>
    <row r="5861" spans="37:37">
      <c r="AK5861" s="10"/>
    </row>
    <row r="5862" spans="37:37">
      <c r="AK5862" s="10"/>
    </row>
    <row r="5863" spans="37:37">
      <c r="AK5863" s="10"/>
    </row>
    <row r="5864" spans="37:37">
      <c r="AK5864" s="10"/>
    </row>
    <row r="5865" spans="37:37">
      <c r="AK5865" s="10"/>
    </row>
    <row r="5866" spans="37:37">
      <c r="AK5866" s="10"/>
    </row>
    <row r="5867" spans="37:37">
      <c r="AK5867" s="10"/>
    </row>
    <row r="5868" spans="37:37">
      <c r="AK5868" s="10"/>
    </row>
    <row r="5869" spans="37:37">
      <c r="AK5869" s="10"/>
    </row>
    <row r="5870" spans="37:37">
      <c r="AK5870" s="10"/>
    </row>
    <row r="5871" spans="37:37">
      <c r="AK5871" s="10"/>
    </row>
    <row r="5872" spans="37:37">
      <c r="AK5872" s="10"/>
    </row>
    <row r="5873" spans="37:37">
      <c r="AK5873" s="10"/>
    </row>
    <row r="5874" spans="37:37">
      <c r="AK5874" s="10"/>
    </row>
    <row r="5875" spans="37:37">
      <c r="AK5875" s="10"/>
    </row>
    <row r="5876" spans="37:37">
      <c r="AK5876" s="10"/>
    </row>
    <row r="5877" spans="37:37">
      <c r="AK5877" s="10"/>
    </row>
    <row r="5878" spans="37:37">
      <c r="AK5878" s="10"/>
    </row>
    <row r="5879" spans="37:37">
      <c r="AK5879" s="10"/>
    </row>
    <row r="5880" spans="37:37">
      <c r="AK5880" s="10"/>
    </row>
    <row r="5881" spans="37:37">
      <c r="AK5881" s="10"/>
    </row>
    <row r="5882" spans="37:37">
      <c r="AK5882" s="10"/>
    </row>
    <row r="5883" spans="37:37">
      <c r="AK5883" s="10"/>
    </row>
    <row r="5884" spans="37:37">
      <c r="AK5884" s="10"/>
    </row>
    <row r="5885" spans="37:37">
      <c r="AK5885" s="10"/>
    </row>
    <row r="5886" spans="37:37">
      <c r="AK5886" s="10"/>
    </row>
    <row r="5887" spans="37:37">
      <c r="AK5887" s="10"/>
    </row>
    <row r="5888" spans="37:37">
      <c r="AK5888" s="10"/>
    </row>
    <row r="5889" spans="37:37">
      <c r="AK5889" s="10"/>
    </row>
    <row r="5890" spans="37:37">
      <c r="AK5890" s="10"/>
    </row>
    <row r="5891" spans="37:37">
      <c r="AK5891" s="10"/>
    </row>
    <row r="5892" spans="37:37">
      <c r="AK5892" s="10"/>
    </row>
    <row r="5893" spans="37:37">
      <c r="AK5893" s="10"/>
    </row>
    <row r="5894" spans="37:37">
      <c r="AK5894" s="10"/>
    </row>
    <row r="5895" spans="37:37">
      <c r="AK5895" s="10"/>
    </row>
    <row r="5896" spans="37:37">
      <c r="AK5896" s="10"/>
    </row>
    <row r="5897" spans="37:37">
      <c r="AK5897" s="10"/>
    </row>
    <row r="5898" spans="37:37">
      <c r="AK5898" s="10"/>
    </row>
    <row r="5899" spans="37:37">
      <c r="AK5899" s="10"/>
    </row>
    <row r="5900" spans="37:37">
      <c r="AK5900" s="10"/>
    </row>
    <row r="5901" spans="37:37">
      <c r="AK5901" s="10"/>
    </row>
    <row r="5902" spans="37:37">
      <c r="AK5902" s="10"/>
    </row>
    <row r="5903" spans="37:37">
      <c r="AK5903" s="10"/>
    </row>
    <row r="5904" spans="37:37">
      <c r="AK5904" s="10"/>
    </row>
    <row r="5905" spans="37:37">
      <c r="AK5905" s="10"/>
    </row>
    <row r="5906" spans="37:37">
      <c r="AK5906" s="10"/>
    </row>
    <row r="5907" spans="37:37">
      <c r="AK5907" s="10"/>
    </row>
    <row r="5908" spans="37:37">
      <c r="AK5908" s="10"/>
    </row>
    <row r="5909" spans="37:37">
      <c r="AK5909" s="10"/>
    </row>
    <row r="5910" spans="37:37">
      <c r="AK5910" s="10"/>
    </row>
    <row r="5911" spans="37:37">
      <c r="AK5911" s="10"/>
    </row>
    <row r="5912" spans="37:37">
      <c r="AK5912" s="10"/>
    </row>
    <row r="5913" spans="37:37">
      <c r="AK5913" s="10"/>
    </row>
    <row r="5914" spans="37:37">
      <c r="AK5914" s="10"/>
    </row>
    <row r="5915" spans="37:37">
      <c r="AK5915" s="10"/>
    </row>
    <row r="5916" spans="37:37">
      <c r="AK5916" s="10"/>
    </row>
    <row r="5917" spans="37:37">
      <c r="AK5917" s="10"/>
    </row>
    <row r="5918" spans="37:37">
      <c r="AK5918" s="10"/>
    </row>
    <row r="5919" spans="37:37">
      <c r="AK5919" s="10"/>
    </row>
    <row r="5920" spans="37:37">
      <c r="AK5920" s="10"/>
    </row>
    <row r="5921" spans="37:37">
      <c r="AK5921" s="10"/>
    </row>
    <row r="5922" spans="37:37">
      <c r="AK5922" s="10"/>
    </row>
    <row r="5923" spans="37:37">
      <c r="AK5923" s="10"/>
    </row>
    <row r="5924" spans="37:37">
      <c r="AK5924" s="10"/>
    </row>
    <row r="5925" spans="37:37">
      <c r="AK5925" s="10"/>
    </row>
    <row r="5926" spans="37:37">
      <c r="AK5926" s="10"/>
    </row>
    <row r="5927" spans="37:37">
      <c r="AK5927" s="10"/>
    </row>
    <row r="5928" spans="37:37">
      <c r="AK5928" s="10"/>
    </row>
    <row r="5929" spans="37:37">
      <c r="AK5929" s="10"/>
    </row>
    <row r="5930" spans="37:37">
      <c r="AK5930" s="10"/>
    </row>
    <row r="5931" spans="37:37">
      <c r="AK5931" s="10"/>
    </row>
    <row r="5932" spans="37:37">
      <c r="AK5932" s="10"/>
    </row>
    <row r="5933" spans="37:37">
      <c r="AK5933" s="10"/>
    </row>
    <row r="5934" spans="37:37">
      <c r="AK5934" s="10"/>
    </row>
    <row r="5935" spans="37:37">
      <c r="AK5935" s="10"/>
    </row>
    <row r="5936" spans="37:37">
      <c r="AK5936" s="10"/>
    </row>
    <row r="5937" spans="37:37">
      <c r="AK5937" s="10"/>
    </row>
    <row r="5938" spans="37:37">
      <c r="AK5938" s="10"/>
    </row>
    <row r="5939" spans="37:37">
      <c r="AK5939" s="10"/>
    </row>
    <row r="5940" spans="37:37">
      <c r="AK5940" s="10"/>
    </row>
    <row r="5941" spans="37:37">
      <c r="AK5941" s="10"/>
    </row>
    <row r="5942" spans="37:37">
      <c r="AK5942" s="10"/>
    </row>
    <row r="5943" spans="37:37">
      <c r="AK5943" s="10"/>
    </row>
    <row r="5944" spans="37:37">
      <c r="AK5944" s="10"/>
    </row>
    <row r="5945" spans="37:37">
      <c r="AK5945" s="10"/>
    </row>
    <row r="5946" spans="37:37">
      <c r="AK5946" s="10"/>
    </row>
    <row r="5947" spans="37:37">
      <c r="AK5947" s="10"/>
    </row>
    <row r="5948" spans="37:37">
      <c r="AK5948" s="10"/>
    </row>
    <row r="5949" spans="37:37">
      <c r="AK5949" s="10"/>
    </row>
    <row r="5950" spans="37:37">
      <c r="AK5950" s="10"/>
    </row>
    <row r="5951" spans="37:37">
      <c r="AK5951" s="10"/>
    </row>
    <row r="5952" spans="37:37">
      <c r="AK5952" s="10"/>
    </row>
    <row r="5953" spans="37:37">
      <c r="AK5953" s="10"/>
    </row>
    <row r="5954" spans="37:37">
      <c r="AK5954" s="10"/>
    </row>
    <row r="5955" spans="37:37">
      <c r="AK5955" s="10"/>
    </row>
    <row r="5956" spans="37:37">
      <c r="AK5956" s="10"/>
    </row>
    <row r="5957" spans="37:37">
      <c r="AK5957" s="10"/>
    </row>
    <row r="5958" spans="37:37">
      <c r="AK5958" s="10"/>
    </row>
    <row r="5959" spans="37:37">
      <c r="AK5959" s="10"/>
    </row>
    <row r="5960" spans="37:37">
      <c r="AK5960" s="10"/>
    </row>
    <row r="5961" spans="37:37">
      <c r="AK5961" s="10"/>
    </row>
    <row r="5962" spans="37:37">
      <c r="AK5962" s="10"/>
    </row>
    <row r="5963" spans="37:37">
      <c r="AK5963" s="10"/>
    </row>
    <row r="5964" spans="37:37">
      <c r="AK5964" s="10"/>
    </row>
    <row r="5965" spans="37:37">
      <c r="AK5965" s="10"/>
    </row>
    <row r="5966" spans="37:37">
      <c r="AK5966" s="10"/>
    </row>
    <row r="5967" spans="37:37">
      <c r="AK5967" s="10"/>
    </row>
    <row r="5968" spans="37:37">
      <c r="AK5968" s="10"/>
    </row>
    <row r="5969" spans="37:37">
      <c r="AK5969" s="10"/>
    </row>
    <row r="5970" spans="37:37">
      <c r="AK5970" s="10"/>
    </row>
    <row r="5971" spans="37:37">
      <c r="AK5971" s="10"/>
    </row>
    <row r="5972" spans="37:37">
      <c r="AK5972" s="10"/>
    </row>
    <row r="5973" spans="37:37">
      <c r="AK5973" s="10"/>
    </row>
    <row r="5974" spans="37:37">
      <c r="AK5974" s="10"/>
    </row>
    <row r="5975" spans="37:37">
      <c r="AK5975" s="10"/>
    </row>
    <row r="5976" spans="37:37">
      <c r="AK5976" s="10"/>
    </row>
    <row r="5977" spans="37:37">
      <c r="AK5977" s="10"/>
    </row>
    <row r="5978" spans="37:37">
      <c r="AK5978" s="10"/>
    </row>
    <row r="5979" spans="37:37">
      <c r="AK5979" s="10"/>
    </row>
    <row r="5980" spans="37:37">
      <c r="AK5980" s="10"/>
    </row>
    <row r="5981" spans="37:37">
      <c r="AK5981" s="10"/>
    </row>
    <row r="5982" spans="37:37">
      <c r="AK5982" s="10"/>
    </row>
    <row r="5983" spans="37:37">
      <c r="AK5983" s="10"/>
    </row>
    <row r="5984" spans="37:37">
      <c r="AK5984" s="10"/>
    </row>
    <row r="5985" spans="37:37">
      <c r="AK5985" s="10"/>
    </row>
    <row r="5986" spans="37:37">
      <c r="AK5986" s="10"/>
    </row>
    <row r="5987" spans="37:37">
      <c r="AK5987" s="10"/>
    </row>
    <row r="5988" spans="37:37">
      <c r="AK5988" s="10"/>
    </row>
    <row r="5989" spans="37:37">
      <c r="AK5989" s="10"/>
    </row>
    <row r="5990" spans="37:37">
      <c r="AK5990" s="10"/>
    </row>
    <row r="5991" spans="37:37">
      <c r="AK5991" s="10"/>
    </row>
    <row r="5992" spans="37:37">
      <c r="AK5992" s="10"/>
    </row>
    <row r="5993" spans="37:37">
      <c r="AK5993" s="10"/>
    </row>
    <row r="5994" spans="37:37">
      <c r="AK5994" s="10"/>
    </row>
    <row r="5995" spans="37:37">
      <c r="AK5995" s="10"/>
    </row>
    <row r="5996" spans="37:37">
      <c r="AK5996" s="10"/>
    </row>
    <row r="5997" spans="37:37">
      <c r="AK5997" s="10"/>
    </row>
    <row r="5998" spans="37:37">
      <c r="AK5998" s="10"/>
    </row>
    <row r="5999" spans="37:37">
      <c r="AK5999" s="10"/>
    </row>
    <row r="6000" spans="37:37">
      <c r="AK6000" s="10"/>
    </row>
    <row r="6001" spans="37:37">
      <c r="AK6001" s="10"/>
    </row>
    <row r="6002" spans="37:37">
      <c r="AK6002" s="10"/>
    </row>
    <row r="6003" spans="37:37">
      <c r="AK6003" s="10"/>
    </row>
    <row r="6004" spans="37:37">
      <c r="AK6004" s="10"/>
    </row>
    <row r="6005" spans="37:37">
      <c r="AK6005" s="10"/>
    </row>
    <row r="6006" spans="37:37">
      <c r="AK6006" s="10"/>
    </row>
    <row r="6007" spans="37:37">
      <c r="AK6007" s="10"/>
    </row>
    <row r="6008" spans="37:37">
      <c r="AK6008" s="10"/>
    </row>
    <row r="6009" spans="37:37">
      <c r="AK6009" s="10"/>
    </row>
    <row r="6010" spans="37:37">
      <c r="AK6010" s="10"/>
    </row>
    <row r="6011" spans="37:37">
      <c r="AK6011" s="10"/>
    </row>
    <row r="6012" spans="37:37">
      <c r="AK6012" s="10"/>
    </row>
    <row r="6013" spans="37:37">
      <c r="AK6013" s="10"/>
    </row>
    <row r="6014" spans="37:37">
      <c r="AK6014" s="10"/>
    </row>
    <row r="6015" spans="37:37">
      <c r="AK6015" s="10"/>
    </row>
    <row r="6016" spans="37:37">
      <c r="AK6016" s="10"/>
    </row>
    <row r="6017" spans="37:37">
      <c r="AK6017" s="10"/>
    </row>
    <row r="6018" spans="37:37">
      <c r="AK6018" s="10"/>
    </row>
    <row r="6019" spans="37:37">
      <c r="AK6019" s="10"/>
    </row>
    <row r="6020" spans="37:37">
      <c r="AK6020" s="10"/>
    </row>
    <row r="6021" spans="37:37">
      <c r="AK6021" s="10"/>
    </row>
    <row r="6022" spans="37:37">
      <c r="AK6022" s="10"/>
    </row>
    <row r="6023" spans="37:37">
      <c r="AK6023" s="10"/>
    </row>
    <row r="6024" spans="37:37">
      <c r="AK6024" s="10"/>
    </row>
    <row r="6025" spans="37:37">
      <c r="AK6025" s="10"/>
    </row>
    <row r="6026" spans="37:37">
      <c r="AK6026" s="10"/>
    </row>
    <row r="6027" spans="37:37">
      <c r="AK6027" s="10"/>
    </row>
    <row r="6028" spans="37:37">
      <c r="AK6028" s="10"/>
    </row>
    <row r="6029" spans="37:37">
      <c r="AK6029" s="10"/>
    </row>
    <row r="6030" spans="37:37">
      <c r="AK6030" s="10"/>
    </row>
    <row r="6031" spans="37:37">
      <c r="AK6031" s="10"/>
    </row>
    <row r="6032" spans="37:37">
      <c r="AK6032" s="10"/>
    </row>
    <row r="6033" spans="37:37">
      <c r="AK6033" s="10"/>
    </row>
    <row r="6034" spans="37:37">
      <c r="AK6034" s="10"/>
    </row>
    <row r="6035" spans="37:37">
      <c r="AK6035" s="10"/>
    </row>
    <row r="6036" spans="37:37">
      <c r="AK6036" s="10"/>
    </row>
    <row r="6037" spans="37:37">
      <c r="AK6037" s="10"/>
    </row>
    <row r="6038" spans="37:37">
      <c r="AK6038" s="10"/>
    </row>
    <row r="6039" spans="37:37">
      <c r="AK6039" s="10"/>
    </row>
    <row r="6040" spans="37:37">
      <c r="AK6040" s="10"/>
    </row>
    <row r="6041" spans="37:37">
      <c r="AK6041" s="10"/>
    </row>
    <row r="6042" spans="37:37">
      <c r="AK6042" s="10"/>
    </row>
    <row r="6043" spans="37:37">
      <c r="AK6043" s="10"/>
    </row>
    <row r="6044" spans="37:37">
      <c r="AK6044" s="10"/>
    </row>
    <row r="6045" spans="37:37">
      <c r="AK6045" s="10"/>
    </row>
    <row r="6046" spans="37:37">
      <c r="AK6046" s="10"/>
    </row>
    <row r="6047" spans="37:37">
      <c r="AK6047" s="10"/>
    </row>
    <row r="6048" spans="37:37">
      <c r="AK6048" s="10"/>
    </row>
    <row r="6049" spans="37:37">
      <c r="AK6049" s="10"/>
    </row>
    <row r="6050" spans="37:37">
      <c r="AK6050" s="10"/>
    </row>
    <row r="6051" spans="37:37">
      <c r="AK6051" s="10"/>
    </row>
    <row r="6052" spans="37:37">
      <c r="AK6052" s="10"/>
    </row>
    <row r="6053" spans="37:37">
      <c r="AK6053" s="10"/>
    </row>
    <row r="6054" spans="37:37">
      <c r="AK6054" s="10"/>
    </row>
    <row r="6055" spans="37:37">
      <c r="AK6055" s="10"/>
    </row>
    <row r="6056" spans="37:37">
      <c r="AK6056" s="10"/>
    </row>
    <row r="6057" spans="37:37">
      <c r="AK6057" s="10"/>
    </row>
    <row r="6058" spans="37:37">
      <c r="AK6058" s="10"/>
    </row>
    <row r="6059" spans="37:37">
      <c r="AK6059" s="10"/>
    </row>
    <row r="6060" spans="37:37">
      <c r="AK6060" s="10"/>
    </row>
    <row r="6061" spans="37:37">
      <c r="AK6061" s="10"/>
    </row>
    <row r="6062" spans="37:37">
      <c r="AK6062" s="10"/>
    </row>
    <row r="6063" spans="37:37">
      <c r="AK6063" s="10"/>
    </row>
    <row r="6064" spans="37:37">
      <c r="AK6064" s="10"/>
    </row>
    <row r="6065" spans="37:37">
      <c r="AK6065" s="10"/>
    </row>
    <row r="6066" spans="37:37">
      <c r="AK6066" s="10"/>
    </row>
    <row r="6067" spans="37:37">
      <c r="AK6067" s="10"/>
    </row>
    <row r="6068" spans="37:37">
      <c r="AK6068" s="10"/>
    </row>
    <row r="6069" spans="37:37">
      <c r="AK6069" s="10"/>
    </row>
    <row r="6070" spans="37:37">
      <c r="AK6070" s="10"/>
    </row>
    <row r="6071" spans="37:37">
      <c r="AK6071" s="10"/>
    </row>
    <row r="6072" spans="37:37">
      <c r="AK6072" s="10"/>
    </row>
    <row r="6073" spans="37:37">
      <c r="AK6073" s="10"/>
    </row>
    <row r="6074" spans="37:37">
      <c r="AK6074" s="10"/>
    </row>
    <row r="6075" spans="37:37">
      <c r="AK6075" s="10"/>
    </row>
    <row r="6076" spans="37:37">
      <c r="AK6076" s="10"/>
    </row>
    <row r="6077" spans="37:37">
      <c r="AK6077" s="10"/>
    </row>
    <row r="6078" spans="37:37">
      <c r="AK6078" s="10"/>
    </row>
    <row r="6079" spans="37:37">
      <c r="AK6079" s="10"/>
    </row>
    <row r="6080" spans="37:37">
      <c r="AK6080" s="10"/>
    </row>
    <row r="6081" spans="37:37">
      <c r="AK6081" s="10"/>
    </row>
    <row r="6082" spans="37:37">
      <c r="AK6082" s="10"/>
    </row>
    <row r="6083" spans="37:37">
      <c r="AK6083" s="10"/>
    </row>
    <row r="6084" spans="37:37">
      <c r="AK6084" s="10"/>
    </row>
    <row r="6085" spans="37:37">
      <c r="AK6085" s="10"/>
    </row>
    <row r="6086" spans="37:37">
      <c r="AK6086" s="10"/>
    </row>
    <row r="6087" spans="37:37">
      <c r="AK6087" s="10"/>
    </row>
    <row r="6088" spans="37:37">
      <c r="AK6088" s="10"/>
    </row>
    <row r="6089" spans="37:37">
      <c r="AK6089" s="10"/>
    </row>
    <row r="6090" spans="37:37">
      <c r="AK6090" s="10"/>
    </row>
    <row r="6091" spans="37:37">
      <c r="AK6091" s="10"/>
    </row>
    <row r="6092" spans="37:37">
      <c r="AK6092" s="10"/>
    </row>
    <row r="6093" spans="37:37">
      <c r="AK6093" s="10"/>
    </row>
    <row r="6094" spans="37:37">
      <c r="AK6094" s="10"/>
    </row>
    <row r="6095" spans="37:37">
      <c r="AK6095" s="10"/>
    </row>
    <row r="6096" spans="37:37">
      <c r="AK6096" s="10"/>
    </row>
    <row r="6097" spans="37:37">
      <c r="AK6097" s="10"/>
    </row>
    <row r="6098" spans="37:37">
      <c r="AK6098" s="10"/>
    </row>
    <row r="6099" spans="37:37">
      <c r="AK6099" s="10"/>
    </row>
    <row r="6100" spans="37:37">
      <c r="AK6100" s="10"/>
    </row>
    <row r="6101" spans="37:37">
      <c r="AK6101" s="10"/>
    </row>
    <row r="6102" spans="37:37">
      <c r="AK6102" s="10"/>
    </row>
    <row r="6103" spans="37:37">
      <c r="AK6103" s="10"/>
    </row>
    <row r="6104" spans="37:37">
      <c r="AK6104" s="10"/>
    </row>
    <row r="6105" spans="37:37">
      <c r="AK6105" s="10"/>
    </row>
    <row r="6106" spans="37:37">
      <c r="AK6106" s="10"/>
    </row>
    <row r="6107" spans="37:37">
      <c r="AK6107" s="10"/>
    </row>
    <row r="6108" spans="37:37">
      <c r="AK6108" s="10"/>
    </row>
    <row r="6109" spans="37:37">
      <c r="AK6109" s="10"/>
    </row>
    <row r="6110" spans="37:37">
      <c r="AK6110" s="10"/>
    </row>
    <row r="6111" spans="37:37">
      <c r="AK6111" s="10"/>
    </row>
    <row r="6112" spans="37:37">
      <c r="AK6112" s="10"/>
    </row>
    <row r="6113" spans="37:37">
      <c r="AK6113" s="10"/>
    </row>
    <row r="6114" spans="37:37">
      <c r="AK6114" s="10"/>
    </row>
    <row r="6115" spans="37:37">
      <c r="AK6115" s="10"/>
    </row>
    <row r="6116" spans="37:37">
      <c r="AK6116" s="10"/>
    </row>
    <row r="6117" spans="37:37">
      <c r="AK6117" s="10"/>
    </row>
    <row r="6118" spans="37:37">
      <c r="AK6118" s="10"/>
    </row>
    <row r="6119" spans="37:37">
      <c r="AK6119" s="10"/>
    </row>
    <row r="6120" spans="37:37">
      <c r="AK6120" s="10"/>
    </row>
    <row r="6121" spans="37:37">
      <c r="AK6121" s="10"/>
    </row>
    <row r="6122" spans="37:37">
      <c r="AK6122" s="10"/>
    </row>
    <row r="6123" spans="37:37">
      <c r="AK6123" s="10"/>
    </row>
    <row r="6124" spans="37:37">
      <c r="AK6124" s="10"/>
    </row>
    <row r="6125" spans="37:37">
      <c r="AK6125" s="10"/>
    </row>
    <row r="6126" spans="37:37">
      <c r="AK6126" s="10"/>
    </row>
    <row r="6127" spans="37:37">
      <c r="AK6127" s="10"/>
    </row>
    <row r="6128" spans="37:37">
      <c r="AK6128" s="10"/>
    </row>
    <row r="6129" spans="37:37">
      <c r="AK6129" s="10"/>
    </row>
    <row r="6130" spans="37:37">
      <c r="AK6130" s="10"/>
    </row>
    <row r="6131" spans="37:37">
      <c r="AK6131" s="10"/>
    </row>
    <row r="6132" spans="37:37">
      <c r="AK6132" s="10"/>
    </row>
    <row r="6133" spans="37:37">
      <c r="AK6133" s="10"/>
    </row>
    <row r="6134" spans="37:37">
      <c r="AK6134" s="10"/>
    </row>
    <row r="6135" spans="37:37">
      <c r="AK6135" s="10"/>
    </row>
    <row r="6136" spans="37:37">
      <c r="AK6136" s="10"/>
    </row>
    <row r="6137" spans="37:37">
      <c r="AK6137" s="10"/>
    </row>
    <row r="6138" spans="37:37">
      <c r="AK6138" s="10"/>
    </row>
    <row r="6139" spans="37:37">
      <c r="AK6139" s="10"/>
    </row>
    <row r="6140" spans="37:37">
      <c r="AK6140" s="10"/>
    </row>
    <row r="6141" spans="37:37">
      <c r="AK6141" s="10"/>
    </row>
    <row r="6142" spans="37:37">
      <c r="AK6142" s="10"/>
    </row>
    <row r="6143" spans="37:37">
      <c r="AK6143" s="10"/>
    </row>
    <row r="6144" spans="37:37">
      <c r="AK6144" s="10"/>
    </row>
    <row r="6145" spans="37:37">
      <c r="AK6145" s="10"/>
    </row>
    <row r="6146" spans="37:37">
      <c r="AK6146" s="10"/>
    </row>
    <row r="6147" spans="37:37">
      <c r="AK6147" s="10"/>
    </row>
    <row r="6148" spans="37:37">
      <c r="AK6148" s="10"/>
    </row>
    <row r="6149" spans="37:37">
      <c r="AK6149" s="10"/>
    </row>
    <row r="6150" spans="37:37">
      <c r="AK6150" s="10"/>
    </row>
    <row r="6151" spans="37:37">
      <c r="AK6151" s="10"/>
    </row>
    <row r="6152" spans="37:37">
      <c r="AK6152" s="10"/>
    </row>
    <row r="6153" spans="37:37">
      <c r="AK6153" s="10"/>
    </row>
    <row r="6154" spans="37:37">
      <c r="AK6154" s="10"/>
    </row>
    <row r="6155" spans="37:37">
      <c r="AK6155" s="10"/>
    </row>
    <row r="6156" spans="37:37">
      <c r="AK6156" s="10"/>
    </row>
    <row r="6157" spans="37:37">
      <c r="AK6157" s="10"/>
    </row>
    <row r="6158" spans="37:37">
      <c r="AK6158" s="10"/>
    </row>
    <row r="6159" spans="37:37">
      <c r="AK6159" s="10"/>
    </row>
    <row r="6160" spans="37:37">
      <c r="AK6160" s="10"/>
    </row>
    <row r="6161" spans="37:37">
      <c r="AK6161" s="10"/>
    </row>
    <row r="6162" spans="37:37">
      <c r="AK6162" s="10"/>
    </row>
    <row r="6163" spans="37:37">
      <c r="AK6163" s="10"/>
    </row>
    <row r="6164" spans="37:37">
      <c r="AK6164" s="10"/>
    </row>
    <row r="6165" spans="37:37">
      <c r="AK6165" s="10"/>
    </row>
    <row r="6166" spans="37:37">
      <c r="AK6166" s="10"/>
    </row>
    <row r="6167" spans="37:37">
      <c r="AK6167" s="10"/>
    </row>
    <row r="6168" spans="37:37">
      <c r="AK6168" s="10"/>
    </row>
    <row r="6169" spans="37:37">
      <c r="AK6169" s="10"/>
    </row>
    <row r="6170" spans="37:37">
      <c r="AK6170" s="10"/>
    </row>
    <row r="6171" spans="37:37">
      <c r="AK6171" s="10"/>
    </row>
    <row r="6172" spans="37:37">
      <c r="AK6172" s="10"/>
    </row>
    <row r="6173" spans="37:37">
      <c r="AK6173" s="10"/>
    </row>
    <row r="6174" spans="37:37">
      <c r="AK6174" s="10"/>
    </row>
    <row r="6175" spans="37:37">
      <c r="AK6175" s="10"/>
    </row>
    <row r="6176" spans="37:37">
      <c r="AK6176" s="10"/>
    </row>
    <row r="6177" spans="37:37">
      <c r="AK6177" s="10"/>
    </row>
    <row r="6178" spans="37:37">
      <c r="AK6178" s="10"/>
    </row>
    <row r="6179" spans="37:37">
      <c r="AK6179" s="10"/>
    </row>
    <row r="6180" spans="37:37">
      <c r="AK6180" s="10"/>
    </row>
    <row r="6181" spans="37:37">
      <c r="AK6181" s="10"/>
    </row>
    <row r="6182" spans="37:37">
      <c r="AK6182" s="10"/>
    </row>
    <row r="6183" spans="37:37">
      <c r="AK6183" s="10"/>
    </row>
    <row r="6184" spans="37:37">
      <c r="AK6184" s="10"/>
    </row>
    <row r="6185" spans="37:37">
      <c r="AK6185" s="10"/>
    </row>
    <row r="6186" spans="37:37">
      <c r="AK6186" s="10"/>
    </row>
    <row r="6187" spans="37:37">
      <c r="AK6187" s="10"/>
    </row>
    <row r="6188" spans="37:37">
      <c r="AK6188" s="10"/>
    </row>
    <row r="6189" spans="37:37">
      <c r="AK6189" s="10"/>
    </row>
    <row r="6190" spans="37:37">
      <c r="AK6190" s="10"/>
    </row>
    <row r="6191" spans="37:37">
      <c r="AK6191" s="10"/>
    </row>
    <row r="6192" spans="37:37">
      <c r="AK6192" s="10"/>
    </row>
    <row r="6193" spans="37:37">
      <c r="AK6193" s="10"/>
    </row>
    <row r="6194" spans="37:37">
      <c r="AK6194" s="10"/>
    </row>
    <row r="6195" spans="37:37">
      <c r="AK6195" s="10"/>
    </row>
    <row r="6196" spans="37:37">
      <c r="AK6196" s="10"/>
    </row>
    <row r="6197" spans="37:37">
      <c r="AK6197" s="10"/>
    </row>
    <row r="6198" spans="37:37">
      <c r="AK6198" s="10"/>
    </row>
    <row r="6199" spans="37:37">
      <c r="AK6199" s="10"/>
    </row>
    <row r="6200" spans="37:37">
      <c r="AK6200" s="10"/>
    </row>
    <row r="6201" spans="37:37">
      <c r="AK6201" s="10"/>
    </row>
    <row r="6202" spans="37:37">
      <c r="AK6202" s="10"/>
    </row>
    <row r="6203" spans="37:37">
      <c r="AK6203" s="10"/>
    </row>
    <row r="6204" spans="37:37">
      <c r="AK6204" s="10"/>
    </row>
    <row r="6205" spans="37:37">
      <c r="AK6205" s="10"/>
    </row>
    <row r="6206" spans="37:37">
      <c r="AK6206" s="10"/>
    </row>
    <row r="6207" spans="37:37">
      <c r="AK6207" s="10"/>
    </row>
    <row r="6208" spans="37:37">
      <c r="AK6208" s="10"/>
    </row>
    <row r="6209" spans="37:37">
      <c r="AK6209" s="10"/>
    </row>
    <row r="6210" spans="37:37">
      <c r="AK6210" s="10"/>
    </row>
    <row r="6211" spans="37:37">
      <c r="AK6211" s="10"/>
    </row>
    <row r="6212" spans="37:37">
      <c r="AK6212" s="10"/>
    </row>
    <row r="6213" spans="37:37">
      <c r="AK6213" s="10"/>
    </row>
    <row r="6214" spans="37:37">
      <c r="AK6214" s="10"/>
    </row>
    <row r="6215" spans="37:37">
      <c r="AK6215" s="10"/>
    </row>
    <row r="6216" spans="37:37">
      <c r="AK6216" s="10"/>
    </row>
    <row r="6217" spans="37:37">
      <c r="AK6217" s="10"/>
    </row>
    <row r="6218" spans="37:37">
      <c r="AK6218" s="10"/>
    </row>
    <row r="6219" spans="37:37">
      <c r="AK6219" s="10"/>
    </row>
    <row r="6220" spans="37:37">
      <c r="AK6220" s="10"/>
    </row>
    <row r="6221" spans="37:37">
      <c r="AK6221" s="10"/>
    </row>
    <row r="6222" spans="37:37">
      <c r="AK6222" s="10"/>
    </row>
    <row r="6223" spans="37:37">
      <c r="AK6223" s="10"/>
    </row>
    <row r="6224" spans="37:37">
      <c r="AK6224" s="10"/>
    </row>
    <row r="6225" spans="37:37">
      <c r="AK6225" s="10"/>
    </row>
    <row r="6226" spans="37:37">
      <c r="AK6226" s="10"/>
    </row>
    <row r="6227" spans="37:37">
      <c r="AK6227" s="10"/>
    </row>
    <row r="6228" spans="37:37">
      <c r="AK6228" s="10"/>
    </row>
    <row r="6229" spans="37:37">
      <c r="AK6229" s="10"/>
    </row>
    <row r="6230" spans="37:37">
      <c r="AK6230" s="10"/>
    </row>
    <row r="6231" spans="37:37">
      <c r="AK6231" s="10"/>
    </row>
    <row r="6232" spans="37:37">
      <c r="AK6232" s="10"/>
    </row>
    <row r="6233" spans="37:37">
      <c r="AK6233" s="10"/>
    </row>
    <row r="6234" spans="37:37">
      <c r="AK6234" s="10"/>
    </row>
    <row r="6235" spans="37:37">
      <c r="AK6235" s="10"/>
    </row>
    <row r="6236" spans="37:37">
      <c r="AK6236" s="10"/>
    </row>
    <row r="6237" spans="37:37">
      <c r="AK6237" s="10"/>
    </row>
    <row r="6238" spans="37:37">
      <c r="AK6238" s="10"/>
    </row>
    <row r="6239" spans="37:37">
      <c r="AK6239" s="10"/>
    </row>
    <row r="6240" spans="37:37">
      <c r="AK6240" s="10"/>
    </row>
    <row r="6241" spans="37:37">
      <c r="AK6241" s="10"/>
    </row>
    <row r="6242" spans="37:37">
      <c r="AK6242" s="10"/>
    </row>
    <row r="6243" spans="37:37">
      <c r="AK6243" s="10"/>
    </row>
    <row r="6244" spans="37:37">
      <c r="AK6244" s="10"/>
    </row>
    <row r="6245" spans="37:37">
      <c r="AK6245" s="10"/>
    </row>
    <row r="6246" spans="37:37">
      <c r="AK6246" s="10"/>
    </row>
    <row r="6247" spans="37:37">
      <c r="AK6247" s="10"/>
    </row>
    <row r="6248" spans="37:37">
      <c r="AK6248" s="10"/>
    </row>
    <row r="6249" spans="37:37">
      <c r="AK6249" s="10"/>
    </row>
    <row r="6250" spans="37:37">
      <c r="AK6250" s="10"/>
    </row>
    <row r="6251" spans="37:37">
      <c r="AK6251" s="10"/>
    </row>
    <row r="6252" spans="37:37">
      <c r="AK6252" s="10"/>
    </row>
    <row r="6253" spans="37:37">
      <c r="AK6253" s="10"/>
    </row>
    <row r="6254" spans="37:37">
      <c r="AK6254" s="10"/>
    </row>
    <row r="6255" spans="37:37">
      <c r="AK6255" s="10"/>
    </row>
    <row r="6256" spans="37:37">
      <c r="AK6256" s="10"/>
    </row>
    <row r="6257" spans="37:37">
      <c r="AK6257" s="10"/>
    </row>
    <row r="6258" spans="37:37">
      <c r="AK6258" s="10"/>
    </row>
    <row r="6259" spans="37:37">
      <c r="AK6259" s="10"/>
    </row>
    <row r="6260" spans="37:37">
      <c r="AK6260" s="10"/>
    </row>
    <row r="6261" spans="37:37">
      <c r="AK6261" s="10"/>
    </row>
    <row r="6262" spans="37:37">
      <c r="AK6262" s="10"/>
    </row>
    <row r="6263" spans="37:37">
      <c r="AK6263" s="10"/>
    </row>
    <row r="6264" spans="37:37">
      <c r="AK6264" s="10"/>
    </row>
    <row r="6265" spans="37:37">
      <c r="AK6265" s="10"/>
    </row>
    <row r="6266" spans="37:37">
      <c r="AK6266" s="10"/>
    </row>
    <row r="6267" spans="37:37">
      <c r="AK6267" s="10"/>
    </row>
    <row r="6268" spans="37:37">
      <c r="AK6268" s="10"/>
    </row>
    <row r="6269" spans="37:37">
      <c r="AK6269" s="10"/>
    </row>
    <row r="6270" spans="37:37">
      <c r="AK6270" s="10"/>
    </row>
    <row r="6271" spans="37:37">
      <c r="AK6271" s="10"/>
    </row>
    <row r="6272" spans="37:37">
      <c r="AK6272" s="10"/>
    </row>
    <row r="6273" spans="37:37">
      <c r="AK6273" s="10"/>
    </row>
    <row r="6274" spans="37:37">
      <c r="AK6274" s="10"/>
    </row>
    <row r="6275" spans="37:37">
      <c r="AK6275" s="10"/>
    </row>
    <row r="6276" spans="37:37">
      <c r="AK6276" s="10"/>
    </row>
    <row r="6277" spans="37:37">
      <c r="AK6277" s="10"/>
    </row>
    <row r="6278" spans="37:37">
      <c r="AK6278" s="10"/>
    </row>
    <row r="6279" spans="37:37">
      <c r="AK6279" s="10"/>
    </row>
    <row r="6280" spans="37:37">
      <c r="AK6280" s="10"/>
    </row>
    <row r="6281" spans="37:37">
      <c r="AK6281" s="10"/>
    </row>
    <row r="6282" spans="37:37">
      <c r="AK6282" s="10"/>
    </row>
    <row r="6283" spans="37:37">
      <c r="AK6283" s="10"/>
    </row>
    <row r="6284" spans="37:37">
      <c r="AK6284" s="10"/>
    </row>
    <row r="6285" spans="37:37">
      <c r="AK6285" s="10"/>
    </row>
    <row r="6286" spans="37:37">
      <c r="AK6286" s="10"/>
    </row>
    <row r="6287" spans="37:37">
      <c r="AK6287" s="10"/>
    </row>
    <row r="6288" spans="37:37">
      <c r="AK6288" s="10"/>
    </row>
    <row r="6289" spans="37:37">
      <c r="AK6289" s="10"/>
    </row>
    <row r="6290" spans="37:37">
      <c r="AK6290" s="10"/>
    </row>
    <row r="6291" spans="37:37">
      <c r="AK6291" s="10"/>
    </row>
    <row r="6292" spans="37:37">
      <c r="AK6292" s="10"/>
    </row>
    <row r="6293" spans="37:37">
      <c r="AK6293" s="10"/>
    </row>
    <row r="6294" spans="37:37">
      <c r="AK6294" s="10"/>
    </row>
    <row r="6295" spans="37:37">
      <c r="AK6295" s="10"/>
    </row>
    <row r="6296" spans="37:37">
      <c r="AK6296" s="10"/>
    </row>
    <row r="6297" spans="37:37">
      <c r="AK6297" s="10"/>
    </row>
    <row r="6298" spans="37:37">
      <c r="AK6298" s="10"/>
    </row>
    <row r="6299" spans="37:37">
      <c r="AK6299" s="10"/>
    </row>
    <row r="6300" spans="37:37">
      <c r="AK6300" s="10"/>
    </row>
    <row r="6301" spans="37:37">
      <c r="AK6301" s="10"/>
    </row>
    <row r="6302" spans="37:37">
      <c r="AK6302" s="10"/>
    </row>
    <row r="6303" spans="37:37">
      <c r="AK6303" s="10"/>
    </row>
    <row r="6304" spans="37:37">
      <c r="AK6304" s="10"/>
    </row>
    <row r="6305" spans="37:37">
      <c r="AK6305" s="10"/>
    </row>
    <row r="6306" spans="37:37">
      <c r="AK6306" s="10"/>
    </row>
    <row r="6307" spans="37:37">
      <c r="AK6307" s="10"/>
    </row>
    <row r="6308" spans="37:37">
      <c r="AK6308" s="10"/>
    </row>
    <row r="6309" spans="37:37">
      <c r="AK6309" s="10"/>
    </row>
    <row r="6310" spans="37:37">
      <c r="AK6310" s="10"/>
    </row>
    <row r="6311" spans="37:37">
      <c r="AK6311" s="10"/>
    </row>
    <row r="6312" spans="37:37">
      <c r="AK6312" s="10"/>
    </row>
    <row r="6313" spans="37:37">
      <c r="AK6313" s="10"/>
    </row>
    <row r="6314" spans="37:37">
      <c r="AK6314" s="10"/>
    </row>
    <row r="6315" spans="37:37">
      <c r="AK6315" s="10"/>
    </row>
    <row r="6316" spans="37:37">
      <c r="AK6316" s="10"/>
    </row>
    <row r="6317" spans="37:37">
      <c r="AK6317" s="10"/>
    </row>
    <row r="6318" spans="37:37">
      <c r="AK6318" s="10"/>
    </row>
    <row r="6319" spans="37:37">
      <c r="AK6319" s="10"/>
    </row>
    <row r="6320" spans="37:37">
      <c r="AK6320" s="10"/>
    </row>
    <row r="6321" spans="37:37">
      <c r="AK6321" s="10"/>
    </row>
    <row r="6322" spans="37:37">
      <c r="AK6322" s="10"/>
    </row>
    <row r="6323" spans="37:37">
      <c r="AK6323" s="10"/>
    </row>
    <row r="6324" spans="37:37">
      <c r="AK6324" s="10"/>
    </row>
    <row r="6325" spans="37:37">
      <c r="AK6325" s="10"/>
    </row>
    <row r="6326" spans="37:37">
      <c r="AK6326" s="10"/>
    </row>
    <row r="6327" spans="37:37">
      <c r="AK6327" s="10"/>
    </row>
    <row r="6328" spans="37:37">
      <c r="AK6328" s="10"/>
    </row>
    <row r="6329" spans="37:37">
      <c r="AK6329" s="10"/>
    </row>
    <row r="6330" spans="37:37">
      <c r="AK6330" s="10"/>
    </row>
    <row r="6331" spans="37:37">
      <c r="AK6331" s="10"/>
    </row>
    <row r="6332" spans="37:37">
      <c r="AK6332" s="10"/>
    </row>
    <row r="6333" spans="37:37">
      <c r="AK6333" s="10"/>
    </row>
    <row r="6334" spans="37:37">
      <c r="AK6334" s="10"/>
    </row>
    <row r="6335" spans="37:37">
      <c r="AK6335" s="10"/>
    </row>
    <row r="6336" spans="37:37">
      <c r="AK6336" s="10"/>
    </row>
    <row r="6337" spans="37:37">
      <c r="AK6337" s="10"/>
    </row>
    <row r="6338" spans="37:37">
      <c r="AK6338" s="10"/>
    </row>
    <row r="6339" spans="37:37">
      <c r="AK6339" s="10"/>
    </row>
    <row r="6340" spans="37:37">
      <c r="AK6340" s="10"/>
    </row>
    <row r="6341" spans="37:37">
      <c r="AK6341" s="10"/>
    </row>
    <row r="6342" spans="37:37">
      <c r="AK6342" s="10"/>
    </row>
    <row r="6343" spans="37:37">
      <c r="AK6343" s="10"/>
    </row>
    <row r="6344" spans="37:37">
      <c r="AK6344" s="10"/>
    </row>
    <row r="6345" spans="37:37">
      <c r="AK6345" s="10"/>
    </row>
    <row r="6346" spans="37:37">
      <c r="AK6346" s="10"/>
    </row>
    <row r="6347" spans="37:37">
      <c r="AK6347" s="10"/>
    </row>
    <row r="6348" spans="37:37">
      <c r="AK6348" s="10"/>
    </row>
    <row r="6349" spans="37:37">
      <c r="AK6349" s="10"/>
    </row>
    <row r="6350" spans="37:37">
      <c r="AK6350" s="10"/>
    </row>
    <row r="6351" spans="37:37">
      <c r="AK6351" s="10"/>
    </row>
    <row r="6352" spans="37:37">
      <c r="AK6352" s="10"/>
    </row>
    <row r="6353" spans="37:37">
      <c r="AK6353" s="10"/>
    </row>
    <row r="6354" spans="37:37">
      <c r="AK6354" s="10"/>
    </row>
    <row r="6355" spans="37:37">
      <c r="AK6355" s="10"/>
    </row>
    <row r="6356" spans="37:37">
      <c r="AK6356" s="10"/>
    </row>
    <row r="6357" spans="37:37">
      <c r="AK6357" s="10"/>
    </row>
    <row r="6358" spans="37:37">
      <c r="AK6358" s="10"/>
    </row>
    <row r="6359" spans="37:37">
      <c r="AK6359" s="10"/>
    </row>
    <row r="6360" spans="37:37">
      <c r="AK6360" s="10"/>
    </row>
    <row r="6361" spans="37:37">
      <c r="AK6361" s="10"/>
    </row>
    <row r="6362" spans="37:37">
      <c r="AK6362" s="10"/>
    </row>
    <row r="6363" spans="37:37">
      <c r="AK6363" s="10"/>
    </row>
    <row r="6364" spans="37:37">
      <c r="AK6364" s="10"/>
    </row>
    <row r="6365" spans="37:37">
      <c r="AK6365" s="10"/>
    </row>
    <row r="6366" spans="37:37">
      <c r="AK6366" s="10"/>
    </row>
    <row r="6367" spans="37:37">
      <c r="AK6367" s="10"/>
    </row>
    <row r="6368" spans="37:37">
      <c r="AK6368" s="10"/>
    </row>
    <row r="6369" spans="37:37">
      <c r="AK6369" s="10"/>
    </row>
    <row r="6370" spans="37:37">
      <c r="AK6370" s="10"/>
    </row>
    <row r="6371" spans="37:37">
      <c r="AK6371" s="10"/>
    </row>
    <row r="6372" spans="37:37">
      <c r="AK6372" s="10"/>
    </row>
    <row r="6373" spans="37:37">
      <c r="AK6373" s="10"/>
    </row>
    <row r="6374" spans="37:37">
      <c r="AK6374" s="10"/>
    </row>
    <row r="6375" spans="37:37">
      <c r="AK6375" s="10"/>
    </row>
    <row r="6376" spans="37:37">
      <c r="AK6376" s="10"/>
    </row>
    <row r="6377" spans="37:37">
      <c r="AK6377" s="10"/>
    </row>
    <row r="6378" spans="37:37">
      <c r="AK6378" s="10"/>
    </row>
    <row r="6379" spans="37:37">
      <c r="AK6379" s="10"/>
    </row>
    <row r="6380" spans="37:37">
      <c r="AK6380" s="10"/>
    </row>
    <row r="6381" spans="37:37">
      <c r="AK6381" s="10"/>
    </row>
    <row r="6382" spans="37:37">
      <c r="AK6382" s="10"/>
    </row>
    <row r="6383" spans="37:37">
      <c r="AK6383" s="10"/>
    </row>
    <row r="6384" spans="37:37">
      <c r="AK6384" s="10"/>
    </row>
    <row r="6385" spans="37:37">
      <c r="AK6385" s="10"/>
    </row>
    <row r="6386" spans="37:37">
      <c r="AK6386" s="10"/>
    </row>
    <row r="6387" spans="37:37">
      <c r="AK6387" s="10"/>
    </row>
    <row r="6388" spans="37:37">
      <c r="AK6388" s="10"/>
    </row>
    <row r="6389" spans="37:37">
      <c r="AK6389" s="10"/>
    </row>
    <row r="6390" spans="37:37">
      <c r="AK6390" s="10"/>
    </row>
    <row r="6391" spans="37:37">
      <c r="AK6391" s="10"/>
    </row>
    <row r="6392" spans="37:37">
      <c r="AK6392" s="10"/>
    </row>
    <row r="6393" spans="37:37">
      <c r="AK6393" s="10"/>
    </row>
    <row r="6394" spans="37:37">
      <c r="AK6394" s="10"/>
    </row>
    <row r="6395" spans="37:37">
      <c r="AK6395" s="10"/>
    </row>
    <row r="6396" spans="37:37">
      <c r="AK6396" s="10"/>
    </row>
    <row r="6397" spans="37:37">
      <c r="AK6397" s="10"/>
    </row>
    <row r="6398" spans="37:37">
      <c r="AK6398" s="10"/>
    </row>
    <row r="6399" spans="37:37">
      <c r="AK6399" s="10"/>
    </row>
    <row r="6400" spans="37:37">
      <c r="AK6400" s="10"/>
    </row>
    <row r="6401" spans="37:37">
      <c r="AK6401" s="10"/>
    </row>
    <row r="6402" spans="37:37">
      <c r="AK6402" s="10"/>
    </row>
    <row r="6403" spans="37:37">
      <c r="AK6403" s="10"/>
    </row>
    <row r="6404" spans="37:37">
      <c r="AK6404" s="10"/>
    </row>
    <row r="6405" spans="37:37">
      <c r="AK6405" s="10"/>
    </row>
    <row r="6406" spans="37:37">
      <c r="AK6406" s="10"/>
    </row>
    <row r="6407" spans="37:37">
      <c r="AK6407" s="10"/>
    </row>
    <row r="6408" spans="37:37">
      <c r="AK6408" s="10"/>
    </row>
    <row r="6409" spans="37:37">
      <c r="AK6409" s="10"/>
    </row>
    <row r="6410" spans="37:37">
      <c r="AK6410" s="10"/>
    </row>
    <row r="6411" spans="37:37">
      <c r="AK6411" s="10"/>
    </row>
    <row r="6412" spans="37:37">
      <c r="AK6412" s="10"/>
    </row>
    <row r="6413" spans="37:37">
      <c r="AK6413" s="10"/>
    </row>
    <row r="6414" spans="37:37">
      <c r="AK6414" s="10"/>
    </row>
    <row r="6415" spans="37:37">
      <c r="AK6415" s="10"/>
    </row>
    <row r="6416" spans="37:37">
      <c r="AK6416" s="10"/>
    </row>
    <row r="6417" spans="37:37">
      <c r="AK6417" s="10"/>
    </row>
    <row r="6418" spans="37:37">
      <c r="AK6418" s="10"/>
    </row>
    <row r="6419" spans="37:37">
      <c r="AK6419" s="10"/>
    </row>
    <row r="6420" spans="37:37">
      <c r="AK6420" s="10"/>
    </row>
    <row r="6421" spans="37:37">
      <c r="AK6421" s="10"/>
    </row>
    <row r="6422" spans="37:37">
      <c r="AK6422" s="10"/>
    </row>
    <row r="6423" spans="37:37">
      <c r="AK6423" s="10"/>
    </row>
    <row r="6424" spans="37:37">
      <c r="AK6424" s="10"/>
    </row>
    <row r="6425" spans="37:37">
      <c r="AK6425" s="10"/>
    </row>
    <row r="6426" spans="37:37">
      <c r="AK6426" s="10"/>
    </row>
    <row r="6427" spans="37:37">
      <c r="AK6427" s="10"/>
    </row>
    <row r="6428" spans="37:37">
      <c r="AK6428" s="10"/>
    </row>
    <row r="6429" spans="37:37">
      <c r="AK6429" s="10"/>
    </row>
    <row r="6430" spans="37:37">
      <c r="AK6430" s="10"/>
    </row>
    <row r="6431" spans="37:37">
      <c r="AK6431" s="10"/>
    </row>
    <row r="6432" spans="37:37">
      <c r="AK6432" s="10"/>
    </row>
    <row r="6433" spans="37:37">
      <c r="AK6433" s="10"/>
    </row>
    <row r="6434" spans="37:37">
      <c r="AK6434" s="10"/>
    </row>
    <row r="6435" spans="37:37">
      <c r="AK6435" s="10"/>
    </row>
    <row r="6436" spans="37:37">
      <c r="AK6436" s="10"/>
    </row>
    <row r="6437" spans="37:37">
      <c r="AK6437" s="10"/>
    </row>
    <row r="6438" spans="37:37">
      <c r="AK6438" s="10"/>
    </row>
    <row r="6439" spans="37:37">
      <c r="AK6439" s="10"/>
    </row>
    <row r="6440" spans="37:37">
      <c r="AK6440" s="10"/>
    </row>
    <row r="6441" spans="37:37">
      <c r="AK6441" s="10"/>
    </row>
    <row r="6442" spans="37:37">
      <c r="AK6442" s="10"/>
    </row>
    <row r="6443" spans="37:37">
      <c r="AK6443" s="10"/>
    </row>
    <row r="6444" spans="37:37">
      <c r="AK6444" s="10"/>
    </row>
    <row r="6445" spans="37:37">
      <c r="AK6445" s="10"/>
    </row>
    <row r="6446" spans="37:37">
      <c r="AK6446" s="10"/>
    </row>
    <row r="6447" spans="37:37">
      <c r="AK6447" s="10"/>
    </row>
    <row r="6448" spans="37:37">
      <c r="AK6448" s="10"/>
    </row>
    <row r="6449" spans="37:37">
      <c r="AK6449" s="10"/>
    </row>
    <row r="6450" spans="37:37">
      <c r="AK6450" s="10"/>
    </row>
    <row r="6451" spans="37:37">
      <c r="AK6451" s="10"/>
    </row>
    <row r="6452" spans="37:37">
      <c r="AK6452" s="10"/>
    </row>
    <row r="6453" spans="37:37">
      <c r="AK6453" s="10"/>
    </row>
    <row r="6454" spans="37:37">
      <c r="AK6454" s="10"/>
    </row>
    <row r="6455" spans="37:37">
      <c r="AK6455" s="10"/>
    </row>
    <row r="6456" spans="37:37">
      <c r="AK6456" s="10"/>
    </row>
    <row r="6457" spans="37:37">
      <c r="AK6457" s="10"/>
    </row>
    <row r="6458" spans="37:37">
      <c r="AK6458" s="10"/>
    </row>
    <row r="6459" spans="37:37">
      <c r="AK6459" s="10"/>
    </row>
    <row r="6460" spans="37:37">
      <c r="AK6460" s="10"/>
    </row>
    <row r="6461" spans="37:37">
      <c r="AK6461" s="10"/>
    </row>
    <row r="6462" spans="37:37">
      <c r="AK6462" s="10"/>
    </row>
    <row r="6463" spans="37:37">
      <c r="AK6463" s="10"/>
    </row>
    <row r="6464" spans="37:37">
      <c r="AK6464" s="10"/>
    </row>
    <row r="6465" spans="37:37">
      <c r="AK6465" s="10"/>
    </row>
    <row r="6466" spans="37:37">
      <c r="AK6466" s="10"/>
    </row>
    <row r="6467" spans="37:37">
      <c r="AK6467" s="10"/>
    </row>
    <row r="6468" spans="37:37">
      <c r="AK6468" s="10"/>
    </row>
    <row r="6469" spans="37:37">
      <c r="AK6469" s="10"/>
    </row>
    <row r="6470" spans="37:37">
      <c r="AK6470" s="10"/>
    </row>
    <row r="6471" spans="37:37">
      <c r="AK6471" s="10"/>
    </row>
    <row r="6472" spans="37:37">
      <c r="AK6472" s="10"/>
    </row>
    <row r="6473" spans="37:37">
      <c r="AK6473" s="10"/>
    </row>
    <row r="6474" spans="37:37">
      <c r="AK6474" s="10"/>
    </row>
    <row r="6475" spans="37:37">
      <c r="AK6475" s="10"/>
    </row>
    <row r="6476" spans="37:37">
      <c r="AK6476" s="10"/>
    </row>
    <row r="6477" spans="37:37">
      <c r="AK6477" s="10"/>
    </row>
    <row r="6478" spans="37:37">
      <c r="AK6478" s="10"/>
    </row>
    <row r="6479" spans="37:37">
      <c r="AK6479" s="10"/>
    </row>
    <row r="6480" spans="37:37">
      <c r="AK6480" s="10"/>
    </row>
    <row r="6481" spans="37:37">
      <c r="AK6481" s="10"/>
    </row>
    <row r="6482" spans="37:37">
      <c r="AK6482" s="10"/>
    </row>
    <row r="6483" spans="37:37">
      <c r="AK6483" s="10"/>
    </row>
    <row r="6484" spans="37:37">
      <c r="AK6484" s="10"/>
    </row>
    <row r="6485" spans="37:37">
      <c r="AK6485" s="10"/>
    </row>
    <row r="6486" spans="37:37">
      <c r="AK6486" s="10"/>
    </row>
    <row r="6487" spans="37:37">
      <c r="AK6487" s="10"/>
    </row>
    <row r="6488" spans="37:37">
      <c r="AK6488" s="10"/>
    </row>
    <row r="6489" spans="37:37">
      <c r="AK6489" s="10"/>
    </row>
    <row r="6490" spans="37:37">
      <c r="AK6490" s="10"/>
    </row>
    <row r="6491" spans="37:37">
      <c r="AK6491" s="10"/>
    </row>
    <row r="6492" spans="37:37">
      <c r="AK6492" s="10"/>
    </row>
    <row r="6493" spans="37:37">
      <c r="AK6493" s="10"/>
    </row>
    <row r="6494" spans="37:37">
      <c r="AK6494" s="10"/>
    </row>
    <row r="6495" spans="37:37">
      <c r="AK6495" s="10"/>
    </row>
    <row r="6496" spans="37:37">
      <c r="AK6496" s="10"/>
    </row>
    <row r="6497" spans="37:37">
      <c r="AK6497" s="10"/>
    </row>
    <row r="6498" spans="37:37">
      <c r="AK6498" s="10"/>
    </row>
    <row r="6499" spans="37:37">
      <c r="AK6499" s="10"/>
    </row>
    <row r="6500" spans="37:37">
      <c r="AK6500" s="10"/>
    </row>
    <row r="6501" spans="37:37">
      <c r="AK6501" s="10"/>
    </row>
    <row r="6502" spans="37:37">
      <c r="AK6502" s="10"/>
    </row>
    <row r="6503" spans="37:37">
      <c r="AK6503" s="10"/>
    </row>
    <row r="6504" spans="37:37">
      <c r="AK6504" s="10"/>
    </row>
    <row r="6505" spans="37:37">
      <c r="AK6505" s="10"/>
    </row>
    <row r="6506" spans="37:37">
      <c r="AK6506" s="10"/>
    </row>
    <row r="6507" spans="37:37">
      <c r="AK6507" s="10"/>
    </row>
    <row r="6508" spans="37:37">
      <c r="AK6508" s="10"/>
    </row>
    <row r="6509" spans="37:37">
      <c r="AK6509" s="10"/>
    </row>
    <row r="6510" spans="37:37">
      <c r="AK6510" s="10"/>
    </row>
    <row r="6511" spans="37:37">
      <c r="AK6511" s="10"/>
    </row>
    <row r="6512" spans="37:37">
      <c r="AK6512" s="10"/>
    </row>
    <row r="6513" spans="37:37">
      <c r="AK6513" s="10"/>
    </row>
    <row r="6514" spans="37:37">
      <c r="AK6514" s="10"/>
    </row>
    <row r="6515" spans="37:37">
      <c r="AK6515" s="10"/>
    </row>
    <row r="6516" spans="37:37">
      <c r="AK6516" s="10"/>
    </row>
    <row r="6517" spans="37:37">
      <c r="AK6517" s="10"/>
    </row>
    <row r="6518" spans="37:37">
      <c r="AK6518" s="10"/>
    </row>
    <row r="6519" spans="37:37">
      <c r="AK6519" s="10"/>
    </row>
    <row r="6520" spans="37:37">
      <c r="AK6520" s="10"/>
    </row>
    <row r="6521" spans="37:37">
      <c r="AK6521" s="10"/>
    </row>
    <row r="6522" spans="37:37">
      <c r="AK6522" s="10"/>
    </row>
    <row r="6523" spans="37:37">
      <c r="AK6523" s="10"/>
    </row>
    <row r="6524" spans="37:37">
      <c r="AK6524" s="10"/>
    </row>
    <row r="6525" spans="37:37">
      <c r="AK6525" s="10"/>
    </row>
    <row r="6526" spans="37:37">
      <c r="AK6526" s="10"/>
    </row>
    <row r="6527" spans="37:37">
      <c r="AK6527" s="10"/>
    </row>
    <row r="6528" spans="37:37">
      <c r="AK6528" s="10"/>
    </row>
    <row r="6529" spans="37:37">
      <c r="AK6529" s="10"/>
    </row>
    <row r="6530" spans="37:37">
      <c r="AK6530" s="10"/>
    </row>
    <row r="6531" spans="37:37">
      <c r="AK6531" s="10"/>
    </row>
    <row r="6532" spans="37:37">
      <c r="AK6532" s="10"/>
    </row>
    <row r="6533" spans="37:37">
      <c r="AK6533" s="10"/>
    </row>
    <row r="6534" spans="37:37">
      <c r="AK6534" s="10"/>
    </row>
    <row r="6535" spans="37:37">
      <c r="AK6535" s="10"/>
    </row>
    <row r="6536" spans="37:37">
      <c r="AK6536" s="10"/>
    </row>
    <row r="6537" spans="37:37">
      <c r="AK6537" s="10"/>
    </row>
    <row r="6538" spans="37:37">
      <c r="AK6538" s="10"/>
    </row>
    <row r="6539" spans="37:37">
      <c r="AK6539" s="10"/>
    </row>
    <row r="6540" spans="37:37">
      <c r="AK6540" s="10"/>
    </row>
    <row r="6541" spans="37:37">
      <c r="AK6541" s="10"/>
    </row>
    <row r="6542" spans="37:37">
      <c r="AK6542" s="10"/>
    </row>
    <row r="6543" spans="37:37">
      <c r="AK6543" s="10"/>
    </row>
    <row r="6544" spans="37:37">
      <c r="AK6544" s="10"/>
    </row>
    <row r="6545" spans="37:37">
      <c r="AK6545" s="10"/>
    </row>
    <row r="6546" spans="37:37">
      <c r="AK6546" s="10"/>
    </row>
    <row r="6547" spans="37:37">
      <c r="AK6547" s="10"/>
    </row>
    <row r="6548" spans="37:37">
      <c r="AK6548" s="10"/>
    </row>
    <row r="6549" spans="37:37">
      <c r="AK6549" s="10"/>
    </row>
    <row r="6550" spans="37:37">
      <c r="AK6550" s="10"/>
    </row>
    <row r="6551" spans="37:37">
      <c r="AK6551" s="10"/>
    </row>
    <row r="6552" spans="37:37">
      <c r="AK6552" s="10"/>
    </row>
    <row r="6553" spans="37:37">
      <c r="AK6553" s="10"/>
    </row>
    <row r="6554" spans="37:37">
      <c r="AK6554" s="10"/>
    </row>
    <row r="6555" spans="37:37">
      <c r="AK6555" s="10"/>
    </row>
    <row r="6556" spans="37:37">
      <c r="AK6556" s="10"/>
    </row>
    <row r="6557" spans="37:37">
      <c r="AK6557" s="10"/>
    </row>
    <row r="6558" spans="37:37">
      <c r="AK6558" s="10"/>
    </row>
    <row r="6559" spans="37:37">
      <c r="AK6559" s="10"/>
    </row>
    <row r="6560" spans="37:37">
      <c r="AK6560" s="10"/>
    </row>
    <row r="6561" spans="37:37">
      <c r="AK6561" s="10"/>
    </row>
    <row r="6562" spans="37:37">
      <c r="AK6562" s="10"/>
    </row>
    <row r="6563" spans="37:37">
      <c r="AK6563" s="10"/>
    </row>
    <row r="6564" spans="37:37">
      <c r="AK6564" s="10"/>
    </row>
    <row r="6565" spans="37:37">
      <c r="AK6565" s="10"/>
    </row>
    <row r="6566" spans="37:37">
      <c r="AK6566" s="10"/>
    </row>
    <row r="6567" spans="37:37">
      <c r="AK6567" s="10"/>
    </row>
    <row r="6568" spans="37:37">
      <c r="AK6568" s="10"/>
    </row>
    <row r="6569" spans="37:37">
      <c r="AK6569" s="10"/>
    </row>
    <row r="6570" spans="37:37">
      <c r="AK6570" s="10"/>
    </row>
    <row r="6571" spans="37:37">
      <c r="AK6571" s="10"/>
    </row>
    <row r="6572" spans="37:37">
      <c r="AK6572" s="10"/>
    </row>
    <row r="6573" spans="37:37">
      <c r="AK6573" s="10"/>
    </row>
    <row r="6574" spans="37:37">
      <c r="AK6574" s="10"/>
    </row>
    <row r="6575" spans="37:37">
      <c r="AK6575" s="10"/>
    </row>
    <row r="6576" spans="37:37">
      <c r="AK6576" s="10"/>
    </row>
    <row r="6577" spans="37:37">
      <c r="AK6577" s="10"/>
    </row>
    <row r="6578" spans="37:37">
      <c r="AK6578" s="10"/>
    </row>
    <row r="6579" spans="37:37">
      <c r="AK6579" s="10"/>
    </row>
    <row r="6580" spans="37:37">
      <c r="AK6580" s="10"/>
    </row>
    <row r="6581" spans="37:37">
      <c r="AK6581" s="10"/>
    </row>
    <row r="6582" spans="37:37">
      <c r="AK6582" s="10"/>
    </row>
    <row r="6583" spans="37:37">
      <c r="AK6583" s="10"/>
    </row>
    <row r="6584" spans="37:37">
      <c r="AK6584" s="10"/>
    </row>
    <row r="6585" spans="37:37">
      <c r="AK6585" s="10"/>
    </row>
    <row r="6586" spans="37:37">
      <c r="AK6586" s="10"/>
    </row>
    <row r="6587" spans="37:37">
      <c r="AK6587" s="10"/>
    </row>
    <row r="6588" spans="37:37">
      <c r="AK6588" s="10"/>
    </row>
    <row r="6589" spans="37:37">
      <c r="AK6589" s="10"/>
    </row>
    <row r="6590" spans="37:37">
      <c r="AK6590" s="10"/>
    </row>
    <row r="6591" spans="37:37">
      <c r="AK6591" s="10"/>
    </row>
    <row r="6592" spans="37:37">
      <c r="AK6592" s="10"/>
    </row>
    <row r="6593" spans="37:37">
      <c r="AK6593" s="10"/>
    </row>
    <row r="6594" spans="37:37">
      <c r="AK6594" s="10"/>
    </row>
    <row r="6595" spans="37:37">
      <c r="AK6595" s="10"/>
    </row>
    <row r="6596" spans="37:37">
      <c r="AK6596" s="10"/>
    </row>
    <row r="6597" spans="37:37">
      <c r="AK6597" s="10"/>
    </row>
    <row r="6598" spans="37:37">
      <c r="AK6598" s="10"/>
    </row>
    <row r="6599" spans="37:37">
      <c r="AK6599" s="10"/>
    </row>
    <row r="6600" spans="37:37">
      <c r="AK6600" s="10"/>
    </row>
    <row r="6601" spans="37:37">
      <c r="AK6601" s="10"/>
    </row>
    <row r="6602" spans="37:37">
      <c r="AK6602" s="10"/>
    </row>
    <row r="6603" spans="37:37">
      <c r="AK6603" s="10"/>
    </row>
    <row r="6604" spans="37:37">
      <c r="AK6604" s="10"/>
    </row>
    <row r="6605" spans="37:37">
      <c r="AK6605" s="10"/>
    </row>
    <row r="6606" spans="37:37">
      <c r="AK6606" s="10"/>
    </row>
    <row r="6607" spans="37:37">
      <c r="AK6607" s="10"/>
    </row>
    <row r="6608" spans="37:37">
      <c r="AK6608" s="10"/>
    </row>
    <row r="6609" spans="37:37">
      <c r="AK6609" s="10"/>
    </row>
    <row r="6610" spans="37:37">
      <c r="AK6610" s="10"/>
    </row>
    <row r="6611" spans="37:37">
      <c r="AK6611" s="10"/>
    </row>
    <row r="6612" spans="37:37">
      <c r="AK6612" s="10"/>
    </row>
    <row r="6613" spans="37:37">
      <c r="AK6613" s="10"/>
    </row>
    <row r="6614" spans="37:37">
      <c r="AK6614" s="10"/>
    </row>
    <row r="6615" spans="37:37">
      <c r="AK6615" s="10"/>
    </row>
    <row r="6616" spans="37:37">
      <c r="AK6616" s="10"/>
    </row>
    <row r="6617" spans="37:37">
      <c r="AK6617" s="10"/>
    </row>
    <row r="6618" spans="37:37">
      <c r="AK6618" s="10"/>
    </row>
    <row r="6619" spans="37:37">
      <c r="AK6619" s="10"/>
    </row>
    <row r="6620" spans="37:37">
      <c r="AK6620" s="10"/>
    </row>
    <row r="6621" spans="37:37">
      <c r="AK6621" s="10"/>
    </row>
    <row r="6622" spans="37:37">
      <c r="AK6622" s="10"/>
    </row>
    <row r="6623" spans="37:37">
      <c r="AK6623" s="10"/>
    </row>
    <row r="6624" spans="37:37">
      <c r="AK6624" s="10"/>
    </row>
    <row r="6625" spans="37:37">
      <c r="AK6625" s="10"/>
    </row>
    <row r="6626" spans="37:37">
      <c r="AK6626" s="10"/>
    </row>
    <row r="6627" spans="37:37">
      <c r="AK6627" s="10"/>
    </row>
    <row r="6628" spans="37:37">
      <c r="AK6628" s="10"/>
    </row>
    <row r="6629" spans="37:37">
      <c r="AK6629" s="10"/>
    </row>
    <row r="6630" spans="37:37">
      <c r="AK6630" s="10"/>
    </row>
    <row r="6631" spans="37:37">
      <c r="AK6631" s="10"/>
    </row>
    <row r="6632" spans="37:37">
      <c r="AK6632" s="10"/>
    </row>
    <row r="6633" spans="37:37">
      <c r="AK6633" s="10"/>
    </row>
    <row r="6634" spans="37:37">
      <c r="AK6634" s="10"/>
    </row>
    <row r="6635" spans="37:37">
      <c r="AK6635" s="10"/>
    </row>
    <row r="6636" spans="37:37">
      <c r="AK6636" s="10"/>
    </row>
    <row r="6637" spans="37:37">
      <c r="AK6637" s="10"/>
    </row>
    <row r="6638" spans="37:37">
      <c r="AK6638" s="10"/>
    </row>
    <row r="6639" spans="37:37">
      <c r="AK6639" s="10"/>
    </row>
    <row r="6640" spans="37:37">
      <c r="AK6640" s="10"/>
    </row>
    <row r="6641" spans="37:37">
      <c r="AK6641" s="10"/>
    </row>
    <row r="6642" spans="37:37">
      <c r="AK6642" s="10"/>
    </row>
    <row r="6643" spans="37:37">
      <c r="AK6643" s="10"/>
    </row>
    <row r="6644" spans="37:37">
      <c r="AK6644" s="10"/>
    </row>
    <row r="6645" spans="37:37">
      <c r="AK6645" s="10"/>
    </row>
    <row r="6646" spans="37:37">
      <c r="AK6646" s="10"/>
    </row>
    <row r="6647" spans="37:37">
      <c r="AK6647" s="10"/>
    </row>
    <row r="6648" spans="37:37">
      <c r="AK6648" s="10"/>
    </row>
    <row r="6649" spans="37:37">
      <c r="AK6649" s="10"/>
    </row>
    <row r="6650" spans="37:37">
      <c r="AK6650" s="10"/>
    </row>
    <row r="6651" spans="37:37">
      <c r="AK6651" s="10"/>
    </row>
    <row r="6652" spans="37:37">
      <c r="AK6652" s="10"/>
    </row>
    <row r="6653" spans="37:37">
      <c r="AK6653" s="10"/>
    </row>
    <row r="6654" spans="37:37">
      <c r="AK6654" s="10"/>
    </row>
    <row r="6655" spans="37:37">
      <c r="AK6655" s="10"/>
    </row>
    <row r="6656" spans="37:37">
      <c r="AK6656" s="10"/>
    </row>
    <row r="6657" spans="37:37">
      <c r="AK6657" s="10"/>
    </row>
    <row r="6658" spans="37:37">
      <c r="AK6658" s="10"/>
    </row>
    <row r="6659" spans="37:37">
      <c r="AK6659" s="10"/>
    </row>
    <row r="6660" spans="37:37">
      <c r="AK6660" s="10"/>
    </row>
    <row r="6661" spans="37:37">
      <c r="AK6661" s="10"/>
    </row>
    <row r="6662" spans="37:37">
      <c r="AK6662" s="10"/>
    </row>
    <row r="6663" spans="37:37">
      <c r="AK6663" s="10"/>
    </row>
    <row r="6664" spans="37:37">
      <c r="AK6664" s="10"/>
    </row>
    <row r="6665" spans="37:37">
      <c r="AK6665" s="10"/>
    </row>
    <row r="6666" spans="37:37">
      <c r="AK6666" s="10"/>
    </row>
    <row r="6667" spans="37:37">
      <c r="AK6667" s="10"/>
    </row>
    <row r="6668" spans="37:37">
      <c r="AK6668" s="10"/>
    </row>
    <row r="6669" spans="37:37">
      <c r="AK6669" s="10"/>
    </row>
    <row r="6670" spans="37:37">
      <c r="AK6670" s="10"/>
    </row>
    <row r="6671" spans="37:37">
      <c r="AK6671" s="10"/>
    </row>
    <row r="6672" spans="37:37">
      <c r="AK6672" s="10"/>
    </row>
    <row r="6673" spans="37:37">
      <c r="AK6673" s="10"/>
    </row>
    <row r="6674" spans="37:37">
      <c r="AK6674" s="10"/>
    </row>
    <row r="6675" spans="37:37">
      <c r="AK6675" s="10"/>
    </row>
    <row r="6676" spans="37:37">
      <c r="AK6676" s="10"/>
    </row>
    <row r="6677" spans="37:37">
      <c r="AK6677" s="10"/>
    </row>
    <row r="6678" spans="37:37">
      <c r="AK6678" s="10"/>
    </row>
    <row r="6679" spans="37:37">
      <c r="AK6679" s="10"/>
    </row>
    <row r="6680" spans="37:37">
      <c r="AK6680" s="10"/>
    </row>
    <row r="6681" spans="37:37">
      <c r="AK6681" s="10"/>
    </row>
    <row r="6682" spans="37:37">
      <c r="AK6682" s="10"/>
    </row>
    <row r="6683" spans="37:37">
      <c r="AK6683" s="10"/>
    </row>
    <row r="6684" spans="37:37">
      <c r="AK6684" s="10"/>
    </row>
    <row r="6685" spans="37:37">
      <c r="AK6685" s="10"/>
    </row>
    <row r="6686" spans="37:37">
      <c r="AK6686" s="10"/>
    </row>
    <row r="6687" spans="37:37">
      <c r="AK6687" s="10"/>
    </row>
    <row r="6688" spans="37:37">
      <c r="AK6688" s="10"/>
    </row>
    <row r="6689" spans="37:37">
      <c r="AK6689" s="10"/>
    </row>
    <row r="6690" spans="37:37">
      <c r="AK6690" s="10"/>
    </row>
    <row r="6691" spans="37:37">
      <c r="AK6691" s="10"/>
    </row>
    <row r="6692" spans="37:37">
      <c r="AK6692" s="10"/>
    </row>
    <row r="6693" spans="37:37">
      <c r="AK6693" s="10"/>
    </row>
    <row r="6694" spans="37:37">
      <c r="AK6694" s="10"/>
    </row>
    <row r="6695" spans="37:37">
      <c r="AK6695" s="10"/>
    </row>
    <row r="6696" spans="37:37">
      <c r="AK6696" s="10"/>
    </row>
    <row r="6697" spans="37:37">
      <c r="AK6697" s="10"/>
    </row>
    <row r="6698" spans="37:37">
      <c r="AK6698" s="10"/>
    </row>
    <row r="6699" spans="37:37">
      <c r="AK6699" s="10"/>
    </row>
    <row r="6700" spans="37:37">
      <c r="AK6700" s="10"/>
    </row>
    <row r="6701" spans="37:37">
      <c r="AK6701" s="10"/>
    </row>
    <row r="6702" spans="37:37">
      <c r="AK6702" s="10"/>
    </row>
    <row r="6703" spans="37:37">
      <c r="AK6703" s="10"/>
    </row>
    <row r="6704" spans="37:37">
      <c r="AK6704" s="10"/>
    </row>
    <row r="6705" spans="37:37">
      <c r="AK6705" s="10"/>
    </row>
    <row r="6706" spans="37:37">
      <c r="AK6706" s="10"/>
    </row>
    <row r="6707" spans="37:37">
      <c r="AK6707" s="10"/>
    </row>
    <row r="6708" spans="37:37">
      <c r="AK6708" s="10"/>
    </row>
    <row r="6709" spans="37:37">
      <c r="AK6709" s="10"/>
    </row>
    <row r="6710" spans="37:37">
      <c r="AK6710" s="10"/>
    </row>
    <row r="6711" spans="37:37">
      <c r="AK6711" s="10"/>
    </row>
    <row r="6712" spans="37:37">
      <c r="AK6712" s="10"/>
    </row>
    <row r="6713" spans="37:37">
      <c r="AK6713" s="10"/>
    </row>
    <row r="6714" spans="37:37">
      <c r="AK6714" s="10"/>
    </row>
    <row r="6715" spans="37:37">
      <c r="AK6715" s="10"/>
    </row>
    <row r="6716" spans="37:37">
      <c r="AK6716" s="10"/>
    </row>
    <row r="6717" spans="37:37">
      <c r="AK6717" s="10"/>
    </row>
    <row r="6718" spans="37:37">
      <c r="AK6718" s="10"/>
    </row>
    <row r="6719" spans="37:37">
      <c r="AK6719" s="10"/>
    </row>
    <row r="6720" spans="37:37">
      <c r="AK6720" s="10"/>
    </row>
    <row r="6721" spans="37:37">
      <c r="AK6721" s="10"/>
    </row>
    <row r="6722" spans="37:37">
      <c r="AK6722" s="10"/>
    </row>
    <row r="6723" spans="37:37">
      <c r="AK6723" s="10"/>
    </row>
    <row r="6724" spans="37:37">
      <c r="AK6724" s="10"/>
    </row>
    <row r="6725" spans="37:37">
      <c r="AK6725" s="10"/>
    </row>
    <row r="6726" spans="37:37">
      <c r="AK6726" s="10"/>
    </row>
    <row r="6727" spans="37:37">
      <c r="AK6727" s="10"/>
    </row>
    <row r="6728" spans="37:37">
      <c r="AK6728" s="10"/>
    </row>
    <row r="6729" spans="37:37">
      <c r="AK6729" s="10"/>
    </row>
    <row r="6730" spans="37:37">
      <c r="AK6730" s="10"/>
    </row>
    <row r="6731" spans="37:37">
      <c r="AK6731" s="10"/>
    </row>
    <row r="6732" spans="37:37">
      <c r="AK6732" s="10"/>
    </row>
    <row r="6733" spans="37:37">
      <c r="AK6733" s="10"/>
    </row>
    <row r="6734" spans="37:37">
      <c r="AK6734" s="10"/>
    </row>
    <row r="6735" spans="37:37">
      <c r="AK6735" s="10"/>
    </row>
    <row r="6736" spans="37:37">
      <c r="AK6736" s="10"/>
    </row>
    <row r="6737" spans="37:37">
      <c r="AK6737" s="10"/>
    </row>
    <row r="6738" spans="37:37">
      <c r="AK6738" s="10"/>
    </row>
    <row r="6739" spans="37:37">
      <c r="AK6739" s="10"/>
    </row>
    <row r="6740" spans="37:37">
      <c r="AK6740" s="10"/>
    </row>
    <row r="6741" spans="37:37">
      <c r="AK6741" s="10"/>
    </row>
    <row r="6742" spans="37:37">
      <c r="AK6742" s="10"/>
    </row>
    <row r="6743" spans="37:37">
      <c r="AK6743" s="10"/>
    </row>
    <row r="6744" spans="37:37">
      <c r="AK6744" s="10"/>
    </row>
    <row r="6745" spans="37:37">
      <c r="AK6745" s="10"/>
    </row>
    <row r="6746" spans="37:37">
      <c r="AK6746" s="10"/>
    </row>
    <row r="6747" spans="37:37">
      <c r="AK6747" s="10"/>
    </row>
    <row r="6748" spans="37:37">
      <c r="AK6748" s="10"/>
    </row>
    <row r="6749" spans="37:37">
      <c r="AK6749" s="10"/>
    </row>
    <row r="6750" spans="37:37">
      <c r="AK6750" s="10"/>
    </row>
    <row r="6751" spans="37:37">
      <c r="AK6751" s="10"/>
    </row>
    <row r="6752" spans="37:37">
      <c r="AK6752" s="10"/>
    </row>
    <row r="6753" spans="37:37">
      <c r="AK6753" s="10"/>
    </row>
    <row r="6754" spans="37:37">
      <c r="AK6754" s="10"/>
    </row>
    <row r="6755" spans="37:37">
      <c r="AK6755" s="10"/>
    </row>
    <row r="6756" spans="37:37">
      <c r="AK6756" s="10"/>
    </row>
    <row r="6757" spans="37:37">
      <c r="AK6757" s="10"/>
    </row>
    <row r="6758" spans="37:37">
      <c r="AK6758" s="10"/>
    </row>
    <row r="6759" spans="37:37">
      <c r="AK6759" s="10"/>
    </row>
    <row r="6760" spans="37:37">
      <c r="AK6760" s="10"/>
    </row>
    <row r="6761" spans="37:37">
      <c r="AK6761" s="10"/>
    </row>
    <row r="6762" spans="37:37">
      <c r="AK6762" s="10"/>
    </row>
    <row r="6763" spans="37:37">
      <c r="AK6763" s="10"/>
    </row>
    <row r="6764" spans="37:37">
      <c r="AK6764" s="10"/>
    </row>
    <row r="6765" spans="37:37">
      <c r="AK6765" s="10"/>
    </row>
    <row r="6766" spans="37:37">
      <c r="AK6766" s="10"/>
    </row>
    <row r="6767" spans="37:37">
      <c r="AK6767" s="10"/>
    </row>
    <row r="6768" spans="37:37">
      <c r="AK6768" s="10"/>
    </row>
    <row r="6769" spans="37:37">
      <c r="AK6769" s="10"/>
    </row>
    <row r="6770" spans="37:37">
      <c r="AK6770" s="10"/>
    </row>
    <row r="6771" spans="37:37">
      <c r="AK6771" s="10"/>
    </row>
    <row r="6772" spans="37:37">
      <c r="AK6772" s="10"/>
    </row>
    <row r="6773" spans="37:37">
      <c r="AK6773" s="10"/>
    </row>
    <row r="6774" spans="37:37">
      <c r="AK6774" s="10"/>
    </row>
    <row r="6775" spans="37:37">
      <c r="AK6775" s="10"/>
    </row>
    <row r="6776" spans="37:37">
      <c r="AK6776" s="10"/>
    </row>
    <row r="6777" spans="37:37">
      <c r="AK6777" s="10"/>
    </row>
    <row r="6778" spans="37:37">
      <c r="AK6778" s="10"/>
    </row>
    <row r="6779" spans="37:37">
      <c r="AK6779" s="10"/>
    </row>
    <row r="6780" spans="37:37">
      <c r="AK6780" s="10"/>
    </row>
    <row r="6781" spans="37:37">
      <c r="AK6781" s="10"/>
    </row>
    <row r="6782" spans="37:37">
      <c r="AK6782" s="10"/>
    </row>
    <row r="6783" spans="37:37">
      <c r="AK6783" s="10"/>
    </row>
    <row r="6784" spans="37:37">
      <c r="AK6784" s="10"/>
    </row>
    <row r="6785" spans="37:37">
      <c r="AK6785" s="10"/>
    </row>
    <row r="6786" spans="37:37">
      <c r="AK6786" s="10"/>
    </row>
    <row r="6787" spans="37:37">
      <c r="AK6787" s="10"/>
    </row>
    <row r="6788" spans="37:37">
      <c r="AK6788" s="10"/>
    </row>
    <row r="6789" spans="37:37">
      <c r="AK6789" s="10"/>
    </row>
    <row r="6790" spans="37:37">
      <c r="AK6790" s="10"/>
    </row>
    <row r="6791" spans="37:37">
      <c r="AK6791" s="10"/>
    </row>
    <row r="6792" spans="37:37">
      <c r="AK6792" s="10"/>
    </row>
    <row r="6793" spans="37:37">
      <c r="AK6793" s="10"/>
    </row>
    <row r="6794" spans="37:37">
      <c r="AK6794" s="10"/>
    </row>
    <row r="6795" spans="37:37">
      <c r="AK6795" s="10"/>
    </row>
    <row r="6796" spans="37:37">
      <c r="AK6796" s="10"/>
    </row>
    <row r="6797" spans="37:37">
      <c r="AK6797" s="10"/>
    </row>
    <row r="6798" spans="37:37">
      <c r="AK6798" s="10"/>
    </row>
    <row r="6799" spans="37:37">
      <c r="AK6799" s="10"/>
    </row>
    <row r="6800" spans="37:37">
      <c r="AK6800" s="10"/>
    </row>
    <row r="6801" spans="37:37">
      <c r="AK6801" s="10"/>
    </row>
    <row r="6802" spans="37:37">
      <c r="AK6802" s="10"/>
    </row>
    <row r="6803" spans="37:37">
      <c r="AK6803" s="10"/>
    </row>
    <row r="6804" spans="37:37">
      <c r="AK6804" s="10"/>
    </row>
    <row r="6805" spans="37:37">
      <c r="AK6805" s="10"/>
    </row>
    <row r="6806" spans="37:37">
      <c r="AK6806" s="10"/>
    </row>
    <row r="6807" spans="37:37">
      <c r="AK6807" s="10"/>
    </row>
    <row r="6808" spans="37:37">
      <c r="AK6808" s="10"/>
    </row>
    <row r="6809" spans="37:37">
      <c r="AK6809" s="10"/>
    </row>
    <row r="6810" spans="37:37">
      <c r="AK6810" s="10"/>
    </row>
    <row r="6811" spans="37:37">
      <c r="AK6811" s="10"/>
    </row>
    <row r="6812" spans="37:37">
      <c r="AK6812" s="10"/>
    </row>
    <row r="6813" spans="37:37">
      <c r="AK6813" s="10"/>
    </row>
    <row r="6814" spans="37:37">
      <c r="AK6814" s="10"/>
    </row>
    <row r="6815" spans="37:37">
      <c r="AK6815" s="10"/>
    </row>
    <row r="6816" spans="37:37">
      <c r="AK6816" s="10"/>
    </row>
    <row r="6817" spans="37:37">
      <c r="AK6817" s="10"/>
    </row>
    <row r="6818" spans="37:37">
      <c r="AK6818" s="10"/>
    </row>
    <row r="6819" spans="37:37">
      <c r="AK6819" s="10"/>
    </row>
    <row r="6820" spans="37:37">
      <c r="AK6820" s="10"/>
    </row>
    <row r="6821" spans="37:37">
      <c r="AK6821" s="10"/>
    </row>
    <row r="6822" spans="37:37">
      <c r="AK6822" s="10"/>
    </row>
    <row r="6823" spans="37:37">
      <c r="AK6823" s="10"/>
    </row>
    <row r="6824" spans="37:37">
      <c r="AK6824" s="10"/>
    </row>
    <row r="6825" spans="37:37">
      <c r="AK6825" s="10"/>
    </row>
    <row r="6826" spans="37:37">
      <c r="AK6826" s="10"/>
    </row>
    <row r="6827" spans="37:37">
      <c r="AK6827" s="10"/>
    </row>
    <row r="6828" spans="37:37">
      <c r="AK6828" s="10"/>
    </row>
    <row r="6829" spans="37:37">
      <c r="AK6829" s="10"/>
    </row>
    <row r="6830" spans="37:37">
      <c r="AK6830" s="10"/>
    </row>
    <row r="6831" spans="37:37">
      <c r="AK6831" s="10"/>
    </row>
    <row r="6832" spans="37:37">
      <c r="AK6832" s="10"/>
    </row>
    <row r="6833" spans="37:37">
      <c r="AK6833" s="10"/>
    </row>
    <row r="6834" spans="37:37">
      <c r="AK6834" s="10"/>
    </row>
    <row r="6835" spans="37:37">
      <c r="AK6835" s="10"/>
    </row>
    <row r="6836" spans="37:37">
      <c r="AK6836" s="10"/>
    </row>
    <row r="6837" spans="37:37">
      <c r="AK6837" s="10"/>
    </row>
    <row r="6838" spans="37:37">
      <c r="AK6838" s="10"/>
    </row>
    <row r="6839" spans="37:37">
      <c r="AK6839" s="10"/>
    </row>
    <row r="6840" spans="37:37">
      <c r="AK6840" s="10"/>
    </row>
    <row r="6841" spans="37:37">
      <c r="AK6841" s="10"/>
    </row>
    <row r="6842" spans="37:37">
      <c r="AK6842" s="10"/>
    </row>
    <row r="6843" spans="37:37">
      <c r="AK6843" s="10"/>
    </row>
    <row r="6844" spans="37:37">
      <c r="AK6844" s="10"/>
    </row>
    <row r="6845" spans="37:37">
      <c r="AK6845" s="10"/>
    </row>
    <row r="6846" spans="37:37">
      <c r="AK6846" s="10"/>
    </row>
    <row r="6847" spans="37:37">
      <c r="AK6847" s="10"/>
    </row>
    <row r="6848" spans="37:37">
      <c r="AK6848" s="10"/>
    </row>
    <row r="6849" spans="37:37">
      <c r="AK6849" s="10"/>
    </row>
    <row r="6850" spans="37:37">
      <c r="AK6850" s="10"/>
    </row>
    <row r="6851" spans="37:37">
      <c r="AK6851" s="10"/>
    </row>
    <row r="6852" spans="37:37">
      <c r="AK6852" s="10"/>
    </row>
    <row r="6853" spans="37:37">
      <c r="AK6853" s="10"/>
    </row>
    <row r="6854" spans="37:37">
      <c r="AK6854" s="10"/>
    </row>
    <row r="6855" spans="37:37">
      <c r="AK6855" s="10"/>
    </row>
    <row r="6856" spans="37:37">
      <c r="AK6856" s="10"/>
    </row>
    <row r="6857" spans="37:37">
      <c r="AK6857" s="10"/>
    </row>
    <row r="6858" spans="37:37">
      <c r="AK6858" s="10"/>
    </row>
    <row r="6859" spans="37:37">
      <c r="AK6859" s="10"/>
    </row>
    <row r="6860" spans="37:37">
      <c r="AK6860" s="10"/>
    </row>
    <row r="6861" spans="37:37">
      <c r="AK6861" s="10"/>
    </row>
    <row r="6862" spans="37:37">
      <c r="AK6862" s="10"/>
    </row>
    <row r="6863" spans="37:37">
      <c r="AK6863" s="10"/>
    </row>
    <row r="6864" spans="37:37">
      <c r="AK6864" s="10"/>
    </row>
    <row r="6865" spans="37:37">
      <c r="AK6865" s="10"/>
    </row>
    <row r="6866" spans="37:37">
      <c r="AK6866" s="10"/>
    </row>
    <row r="6867" spans="37:37">
      <c r="AK6867" s="10"/>
    </row>
    <row r="6868" spans="37:37">
      <c r="AK6868" s="10"/>
    </row>
    <row r="6869" spans="37:37">
      <c r="AK6869" s="10"/>
    </row>
    <row r="6870" spans="37:37">
      <c r="AK6870" s="10"/>
    </row>
    <row r="6871" spans="37:37">
      <c r="AK6871" s="10"/>
    </row>
    <row r="6872" spans="37:37">
      <c r="AK6872" s="10"/>
    </row>
    <row r="6873" spans="37:37">
      <c r="AK6873" s="10"/>
    </row>
    <row r="6874" spans="37:37">
      <c r="AK6874" s="10"/>
    </row>
    <row r="6875" spans="37:37">
      <c r="AK6875" s="10"/>
    </row>
    <row r="6876" spans="37:37">
      <c r="AK6876" s="10"/>
    </row>
    <row r="6877" spans="37:37">
      <c r="AK6877" s="10"/>
    </row>
    <row r="6878" spans="37:37">
      <c r="AK6878" s="10"/>
    </row>
    <row r="6879" spans="37:37">
      <c r="AK6879" s="10"/>
    </row>
    <row r="6880" spans="37:37">
      <c r="AK6880" s="10"/>
    </row>
    <row r="6881" spans="37:37">
      <c r="AK6881" s="10"/>
    </row>
    <row r="6882" spans="37:37">
      <c r="AK6882" s="10"/>
    </row>
    <row r="6883" spans="37:37">
      <c r="AK6883" s="10"/>
    </row>
    <row r="6884" spans="37:37">
      <c r="AK6884" s="10"/>
    </row>
    <row r="6885" spans="37:37">
      <c r="AK6885" s="10"/>
    </row>
    <row r="6886" spans="37:37">
      <c r="AK6886" s="10"/>
    </row>
    <row r="6887" spans="37:37">
      <c r="AK6887" s="10"/>
    </row>
    <row r="6888" spans="37:37">
      <c r="AK6888" s="10"/>
    </row>
    <row r="6889" spans="37:37">
      <c r="AK6889" s="10"/>
    </row>
    <row r="6890" spans="37:37">
      <c r="AK6890" s="10"/>
    </row>
    <row r="6891" spans="37:37">
      <c r="AK6891" s="10"/>
    </row>
    <row r="6892" spans="37:37">
      <c r="AK6892" s="10"/>
    </row>
    <row r="6893" spans="37:37">
      <c r="AK6893" s="10"/>
    </row>
    <row r="6894" spans="37:37">
      <c r="AK6894" s="10"/>
    </row>
    <row r="6895" spans="37:37">
      <c r="AK6895" s="10"/>
    </row>
    <row r="6896" spans="37:37">
      <c r="AK6896" s="10"/>
    </row>
    <row r="6897" spans="37:37">
      <c r="AK6897" s="10"/>
    </row>
    <row r="6898" spans="37:37">
      <c r="AK6898" s="10"/>
    </row>
    <row r="6899" spans="37:37">
      <c r="AK6899" s="10"/>
    </row>
    <row r="6900" spans="37:37">
      <c r="AK6900" s="10"/>
    </row>
    <row r="6901" spans="37:37">
      <c r="AK6901" s="10"/>
    </row>
    <row r="6902" spans="37:37">
      <c r="AK6902" s="10"/>
    </row>
    <row r="6903" spans="37:37">
      <c r="AK6903" s="10"/>
    </row>
    <row r="6904" spans="37:37">
      <c r="AK6904" s="10"/>
    </row>
    <row r="6905" spans="37:37">
      <c r="AK6905" s="10"/>
    </row>
    <row r="6906" spans="37:37">
      <c r="AK6906" s="10"/>
    </row>
    <row r="6907" spans="37:37">
      <c r="AK6907" s="10"/>
    </row>
    <row r="6908" spans="37:37">
      <c r="AK6908" s="10"/>
    </row>
    <row r="6909" spans="37:37">
      <c r="AK6909" s="10"/>
    </row>
    <row r="6910" spans="37:37">
      <c r="AK6910" s="10"/>
    </row>
    <row r="6911" spans="37:37">
      <c r="AK6911" s="10"/>
    </row>
    <row r="6912" spans="37:37">
      <c r="AK6912" s="10"/>
    </row>
    <row r="6913" spans="37:37">
      <c r="AK6913" s="10"/>
    </row>
    <row r="6914" spans="37:37">
      <c r="AK6914" s="10"/>
    </row>
    <row r="6915" spans="37:37">
      <c r="AK6915" s="10"/>
    </row>
    <row r="6916" spans="37:37">
      <c r="AK6916" s="10"/>
    </row>
    <row r="6917" spans="37:37">
      <c r="AK6917" s="10"/>
    </row>
    <row r="6918" spans="37:37">
      <c r="AK6918" s="10"/>
    </row>
    <row r="6919" spans="37:37">
      <c r="AK6919" s="10"/>
    </row>
    <row r="6920" spans="37:37">
      <c r="AK6920" s="10"/>
    </row>
    <row r="6921" spans="37:37">
      <c r="AK6921" s="10"/>
    </row>
    <row r="6922" spans="37:37">
      <c r="AK6922" s="10"/>
    </row>
    <row r="6923" spans="37:37">
      <c r="AK6923" s="10"/>
    </row>
    <row r="6924" spans="37:37">
      <c r="AK6924" s="10"/>
    </row>
    <row r="6925" spans="37:37">
      <c r="AK6925" s="10"/>
    </row>
    <row r="6926" spans="37:37">
      <c r="AK6926" s="10"/>
    </row>
    <row r="6927" spans="37:37">
      <c r="AK6927" s="10"/>
    </row>
    <row r="6928" spans="37:37">
      <c r="AK6928" s="10"/>
    </row>
    <row r="6929" spans="37:37">
      <c r="AK6929" s="10"/>
    </row>
    <row r="6930" spans="37:37">
      <c r="AK6930" s="10"/>
    </row>
    <row r="6931" spans="37:37">
      <c r="AK6931" s="10"/>
    </row>
    <row r="6932" spans="37:37">
      <c r="AK6932" s="10"/>
    </row>
    <row r="6933" spans="37:37">
      <c r="AK6933" s="10"/>
    </row>
    <row r="6934" spans="37:37">
      <c r="AK6934" s="10"/>
    </row>
    <row r="6935" spans="37:37">
      <c r="AK6935" s="10"/>
    </row>
    <row r="6936" spans="37:37">
      <c r="AK6936" s="10"/>
    </row>
    <row r="6937" spans="37:37">
      <c r="AK6937" s="10"/>
    </row>
    <row r="6938" spans="37:37">
      <c r="AK6938" s="10"/>
    </row>
    <row r="6939" spans="37:37">
      <c r="AK6939" s="10"/>
    </row>
    <row r="6940" spans="37:37">
      <c r="AK6940" s="10"/>
    </row>
    <row r="6941" spans="37:37">
      <c r="AK6941" s="10"/>
    </row>
    <row r="6942" spans="37:37">
      <c r="AK6942" s="10"/>
    </row>
    <row r="6943" spans="37:37">
      <c r="AK6943" s="10"/>
    </row>
    <row r="6944" spans="37:37">
      <c r="AK6944" s="10"/>
    </row>
    <row r="6945" spans="37:37">
      <c r="AK6945" s="10"/>
    </row>
    <row r="6946" spans="37:37">
      <c r="AK6946" s="10"/>
    </row>
    <row r="6947" spans="37:37">
      <c r="AK6947" s="10"/>
    </row>
    <row r="6948" spans="37:37">
      <c r="AK6948" s="10"/>
    </row>
    <row r="6949" spans="37:37">
      <c r="AK6949" s="10"/>
    </row>
    <row r="6950" spans="37:37">
      <c r="AK6950" s="10"/>
    </row>
    <row r="6951" spans="37:37">
      <c r="AK6951" s="10"/>
    </row>
    <row r="6952" spans="37:37">
      <c r="AK6952" s="10"/>
    </row>
    <row r="6953" spans="37:37">
      <c r="AK6953" s="10"/>
    </row>
    <row r="6954" spans="37:37">
      <c r="AK6954" s="10"/>
    </row>
    <row r="6955" spans="37:37">
      <c r="AK6955" s="10"/>
    </row>
    <row r="6956" spans="37:37">
      <c r="AK6956" s="10"/>
    </row>
    <row r="6957" spans="37:37">
      <c r="AK6957" s="10"/>
    </row>
    <row r="6958" spans="37:37">
      <c r="AK6958" s="10"/>
    </row>
    <row r="6959" spans="37:37">
      <c r="AK6959" s="10"/>
    </row>
    <row r="6960" spans="37:37">
      <c r="AK6960" s="10"/>
    </row>
    <row r="6961" spans="37:37">
      <c r="AK6961" s="10"/>
    </row>
    <row r="6962" spans="37:37">
      <c r="AK6962" s="10"/>
    </row>
    <row r="6963" spans="37:37">
      <c r="AK6963" s="10"/>
    </row>
    <row r="6964" spans="37:37">
      <c r="AK6964" s="10"/>
    </row>
    <row r="6965" spans="37:37">
      <c r="AK6965" s="10"/>
    </row>
    <row r="6966" spans="37:37">
      <c r="AK6966" s="10"/>
    </row>
    <row r="6967" spans="37:37">
      <c r="AK6967" s="10"/>
    </row>
    <row r="6968" spans="37:37">
      <c r="AK6968" s="10"/>
    </row>
    <row r="6969" spans="37:37">
      <c r="AK6969" s="10"/>
    </row>
    <row r="6970" spans="37:37">
      <c r="AK6970" s="10"/>
    </row>
    <row r="6971" spans="37:37">
      <c r="AK6971" s="10"/>
    </row>
    <row r="6972" spans="37:37">
      <c r="AK6972" s="10"/>
    </row>
    <row r="6973" spans="37:37">
      <c r="AK6973" s="10"/>
    </row>
    <row r="6974" spans="37:37">
      <c r="AK6974" s="10"/>
    </row>
    <row r="6975" spans="37:37">
      <c r="AK6975" s="10"/>
    </row>
    <row r="6976" spans="37:37">
      <c r="AK6976" s="10"/>
    </row>
    <row r="6977" spans="37:37">
      <c r="AK6977" s="10"/>
    </row>
    <row r="6978" spans="37:37">
      <c r="AK6978" s="10"/>
    </row>
    <row r="6979" spans="37:37">
      <c r="AK6979" s="10"/>
    </row>
    <row r="6980" spans="37:37">
      <c r="AK6980" s="10"/>
    </row>
    <row r="6981" spans="37:37">
      <c r="AK6981" s="10"/>
    </row>
    <row r="6982" spans="37:37">
      <c r="AK6982" s="10"/>
    </row>
    <row r="6983" spans="37:37">
      <c r="AK6983" s="10"/>
    </row>
    <row r="6984" spans="37:37">
      <c r="AK6984" s="10"/>
    </row>
    <row r="6985" spans="37:37">
      <c r="AK6985" s="10"/>
    </row>
    <row r="6986" spans="37:37">
      <c r="AK6986" s="10"/>
    </row>
    <row r="6987" spans="37:37">
      <c r="AK6987" s="10"/>
    </row>
    <row r="6988" spans="37:37">
      <c r="AK6988" s="10"/>
    </row>
    <row r="6989" spans="37:37">
      <c r="AK6989" s="10"/>
    </row>
    <row r="6990" spans="37:37">
      <c r="AK6990" s="10"/>
    </row>
    <row r="6991" spans="37:37">
      <c r="AK6991" s="10"/>
    </row>
    <row r="6992" spans="37:37">
      <c r="AK6992" s="10"/>
    </row>
    <row r="6993" spans="37:37">
      <c r="AK6993" s="10"/>
    </row>
    <row r="6994" spans="37:37">
      <c r="AK6994" s="10"/>
    </row>
    <row r="6995" spans="37:37">
      <c r="AK6995" s="10"/>
    </row>
    <row r="6996" spans="37:37">
      <c r="AK6996" s="10"/>
    </row>
    <row r="6997" spans="37:37">
      <c r="AK6997" s="10"/>
    </row>
    <row r="6998" spans="37:37">
      <c r="AK6998" s="10"/>
    </row>
    <row r="6999" spans="37:37">
      <c r="AK6999" s="10"/>
    </row>
    <row r="7000" spans="37:37">
      <c r="AK7000" s="10"/>
    </row>
    <row r="7001" spans="37:37">
      <c r="AK7001" s="10"/>
    </row>
    <row r="7002" spans="37:37">
      <c r="AK7002" s="10"/>
    </row>
    <row r="7003" spans="37:37">
      <c r="AK7003" s="10"/>
    </row>
    <row r="7004" spans="37:37">
      <c r="AK7004" s="10"/>
    </row>
    <row r="7005" spans="37:37">
      <c r="AK7005" s="10"/>
    </row>
    <row r="7006" spans="37:37">
      <c r="AK7006" s="10"/>
    </row>
    <row r="7007" spans="37:37">
      <c r="AK7007" s="10"/>
    </row>
    <row r="7008" spans="37:37">
      <c r="AK7008" s="10"/>
    </row>
    <row r="7009" spans="37:37">
      <c r="AK7009" s="10"/>
    </row>
    <row r="7010" spans="37:37">
      <c r="AK7010" s="10"/>
    </row>
    <row r="7011" spans="37:37">
      <c r="AK7011" s="10"/>
    </row>
    <row r="7012" spans="37:37">
      <c r="AK7012" s="10"/>
    </row>
    <row r="7013" spans="37:37">
      <c r="AK7013" s="10"/>
    </row>
    <row r="7014" spans="37:37">
      <c r="AK7014" s="10"/>
    </row>
    <row r="7015" spans="37:37">
      <c r="AK7015" s="10"/>
    </row>
    <row r="7016" spans="37:37">
      <c r="AK7016" s="10"/>
    </row>
    <row r="7017" spans="37:37">
      <c r="AK7017" s="10"/>
    </row>
    <row r="7018" spans="37:37">
      <c r="AK7018" s="10"/>
    </row>
    <row r="7019" spans="37:37">
      <c r="AK7019" s="10"/>
    </row>
    <row r="7020" spans="37:37">
      <c r="AK7020" s="10"/>
    </row>
    <row r="7021" spans="37:37">
      <c r="AK7021" s="10"/>
    </row>
    <row r="7022" spans="37:37">
      <c r="AK7022" s="10"/>
    </row>
    <row r="7023" spans="37:37">
      <c r="AK7023" s="10"/>
    </row>
    <row r="7024" spans="37:37">
      <c r="AK7024" s="10"/>
    </row>
    <row r="7025" spans="37:37">
      <c r="AK7025" s="10"/>
    </row>
    <row r="7026" spans="37:37">
      <c r="AK7026" s="10"/>
    </row>
    <row r="7027" spans="37:37">
      <c r="AK7027" s="10"/>
    </row>
    <row r="7028" spans="37:37">
      <c r="AK7028" s="10"/>
    </row>
    <row r="7029" spans="37:37">
      <c r="AK7029" s="10"/>
    </row>
    <row r="7030" spans="37:37">
      <c r="AK7030" s="10"/>
    </row>
    <row r="7031" spans="37:37">
      <c r="AK7031" s="10"/>
    </row>
    <row r="7032" spans="37:37">
      <c r="AK7032" s="10"/>
    </row>
    <row r="7033" spans="37:37">
      <c r="AK7033" s="10"/>
    </row>
    <row r="7034" spans="37:37">
      <c r="AK7034" s="10"/>
    </row>
    <row r="7035" spans="37:37">
      <c r="AK7035" s="10"/>
    </row>
    <row r="7036" spans="37:37">
      <c r="AK7036" s="10"/>
    </row>
    <row r="7037" spans="37:37">
      <c r="AK7037" s="10"/>
    </row>
    <row r="7038" spans="37:37">
      <c r="AK7038" s="10"/>
    </row>
    <row r="7039" spans="37:37">
      <c r="AK7039" s="10"/>
    </row>
    <row r="7040" spans="37:37">
      <c r="AK7040" s="10"/>
    </row>
    <row r="7041" spans="37:37">
      <c r="AK7041" s="10"/>
    </row>
    <row r="7042" spans="37:37">
      <c r="AK7042" s="10"/>
    </row>
    <row r="7043" spans="37:37">
      <c r="AK7043" s="10"/>
    </row>
    <row r="7044" spans="37:37">
      <c r="AK7044" s="10"/>
    </row>
    <row r="7045" spans="37:37">
      <c r="AK7045" s="10"/>
    </row>
    <row r="7046" spans="37:37">
      <c r="AK7046" s="10"/>
    </row>
    <row r="7047" spans="37:37">
      <c r="AK7047" s="10"/>
    </row>
    <row r="7048" spans="37:37">
      <c r="AK7048" s="10"/>
    </row>
    <row r="7049" spans="37:37">
      <c r="AK7049" s="10"/>
    </row>
    <row r="7050" spans="37:37">
      <c r="AK7050" s="10"/>
    </row>
    <row r="7051" spans="37:37">
      <c r="AK7051" s="10"/>
    </row>
    <row r="7052" spans="37:37">
      <c r="AK7052" s="10"/>
    </row>
    <row r="7053" spans="37:37">
      <c r="AK7053" s="10"/>
    </row>
    <row r="7054" spans="37:37">
      <c r="AK7054" s="10"/>
    </row>
    <row r="7055" spans="37:37">
      <c r="AK7055" s="10"/>
    </row>
    <row r="7056" spans="37:37">
      <c r="AK7056" s="10"/>
    </row>
    <row r="7057" spans="37:37">
      <c r="AK7057" s="10"/>
    </row>
    <row r="7058" spans="37:37">
      <c r="AK7058" s="10"/>
    </row>
    <row r="7059" spans="37:37">
      <c r="AK7059" s="10"/>
    </row>
    <row r="7060" spans="37:37">
      <c r="AK7060" s="10"/>
    </row>
    <row r="7061" spans="37:37">
      <c r="AK7061" s="10"/>
    </row>
    <row r="7062" spans="37:37">
      <c r="AK7062" s="10"/>
    </row>
    <row r="7063" spans="37:37">
      <c r="AK7063" s="10"/>
    </row>
    <row r="7064" spans="37:37">
      <c r="AK7064" s="10"/>
    </row>
    <row r="7065" spans="37:37">
      <c r="AK7065" s="10"/>
    </row>
    <row r="7066" spans="37:37">
      <c r="AK7066" s="10"/>
    </row>
    <row r="7067" spans="37:37">
      <c r="AK7067" s="10"/>
    </row>
    <row r="7068" spans="37:37">
      <c r="AK7068" s="10"/>
    </row>
    <row r="7069" spans="37:37">
      <c r="AK7069" s="10"/>
    </row>
    <row r="7070" spans="37:37">
      <c r="AK7070" s="10"/>
    </row>
    <row r="7071" spans="37:37">
      <c r="AK7071" s="10"/>
    </row>
    <row r="7072" spans="37:37">
      <c r="AK7072" s="10"/>
    </row>
    <row r="7073" spans="37:37">
      <c r="AK7073" s="10"/>
    </row>
    <row r="7074" spans="37:37">
      <c r="AK7074" s="10"/>
    </row>
    <row r="7075" spans="37:37">
      <c r="AK7075" s="10"/>
    </row>
    <row r="7076" spans="37:37">
      <c r="AK7076" s="10"/>
    </row>
    <row r="7077" spans="37:37">
      <c r="AK7077" s="10"/>
    </row>
    <row r="7078" spans="37:37">
      <c r="AK7078" s="10"/>
    </row>
    <row r="7079" spans="37:37">
      <c r="AK7079" s="10"/>
    </row>
    <row r="7080" spans="37:37">
      <c r="AK7080" s="10"/>
    </row>
    <row r="7081" spans="37:37">
      <c r="AK7081" s="10"/>
    </row>
    <row r="7082" spans="37:37">
      <c r="AK7082" s="10"/>
    </row>
    <row r="7083" spans="37:37">
      <c r="AK7083" s="10"/>
    </row>
    <row r="7084" spans="37:37">
      <c r="AK7084" s="10"/>
    </row>
    <row r="7085" spans="37:37">
      <c r="AK7085" s="10"/>
    </row>
    <row r="7086" spans="37:37">
      <c r="AK7086" s="10"/>
    </row>
    <row r="7087" spans="37:37">
      <c r="AK7087" s="10"/>
    </row>
    <row r="7088" spans="37:37">
      <c r="AK7088" s="10"/>
    </row>
    <row r="7089" spans="37:37">
      <c r="AK7089" s="10"/>
    </row>
    <row r="7090" spans="37:37">
      <c r="AK7090" s="10"/>
    </row>
    <row r="7091" spans="37:37">
      <c r="AK7091" s="10"/>
    </row>
    <row r="7092" spans="37:37">
      <c r="AK7092" s="10"/>
    </row>
    <row r="7093" spans="37:37">
      <c r="AK7093" s="10"/>
    </row>
    <row r="7094" spans="37:37">
      <c r="AK7094" s="10"/>
    </row>
    <row r="7095" spans="37:37">
      <c r="AK7095" s="10"/>
    </row>
    <row r="7096" spans="37:37">
      <c r="AK7096" s="10"/>
    </row>
    <row r="7097" spans="37:37">
      <c r="AK7097" s="10"/>
    </row>
    <row r="7098" spans="37:37">
      <c r="AK7098" s="10"/>
    </row>
    <row r="7099" spans="37:37">
      <c r="AK7099" s="10"/>
    </row>
    <row r="7100" spans="37:37">
      <c r="AK7100" s="10"/>
    </row>
    <row r="7101" spans="37:37">
      <c r="AK7101" s="10"/>
    </row>
    <row r="7102" spans="37:37">
      <c r="AK7102" s="10"/>
    </row>
    <row r="7103" spans="37:37">
      <c r="AK7103" s="10"/>
    </row>
    <row r="7104" spans="37:37">
      <c r="AK7104" s="10"/>
    </row>
    <row r="7105" spans="37:37">
      <c r="AK7105" s="10"/>
    </row>
    <row r="7106" spans="37:37">
      <c r="AK7106" s="10"/>
    </row>
    <row r="7107" spans="37:37">
      <c r="AK7107" s="10"/>
    </row>
    <row r="7108" spans="37:37">
      <c r="AK7108" s="10"/>
    </row>
    <row r="7109" spans="37:37">
      <c r="AK7109" s="10"/>
    </row>
    <row r="7110" spans="37:37">
      <c r="AK7110" s="10"/>
    </row>
    <row r="7111" spans="37:37">
      <c r="AK7111" s="10"/>
    </row>
    <row r="7112" spans="37:37">
      <c r="AK7112" s="10"/>
    </row>
    <row r="7113" spans="37:37">
      <c r="AK7113" s="10"/>
    </row>
    <row r="7114" spans="37:37">
      <c r="AK7114" s="10"/>
    </row>
    <row r="7115" spans="37:37">
      <c r="AK7115" s="10"/>
    </row>
    <row r="7116" spans="37:37">
      <c r="AK7116" s="10"/>
    </row>
    <row r="7117" spans="37:37">
      <c r="AK7117" s="10"/>
    </row>
    <row r="7118" spans="37:37">
      <c r="AK7118" s="10"/>
    </row>
    <row r="7119" spans="37:37">
      <c r="AK7119" s="10"/>
    </row>
    <row r="7120" spans="37:37">
      <c r="AK7120" s="10"/>
    </row>
    <row r="7121" spans="37:37">
      <c r="AK7121" s="10"/>
    </row>
    <row r="7122" spans="37:37">
      <c r="AK7122" s="10"/>
    </row>
    <row r="7123" spans="37:37">
      <c r="AK7123" s="10"/>
    </row>
    <row r="7124" spans="37:37">
      <c r="AK7124" s="10"/>
    </row>
    <row r="7125" spans="37:37">
      <c r="AK7125" s="10"/>
    </row>
    <row r="7126" spans="37:37">
      <c r="AK7126" s="10"/>
    </row>
    <row r="7127" spans="37:37">
      <c r="AK7127" s="10"/>
    </row>
    <row r="7128" spans="37:37">
      <c r="AK7128" s="10"/>
    </row>
    <row r="7129" spans="37:37">
      <c r="AK7129" s="10"/>
    </row>
    <row r="7130" spans="37:37">
      <c r="AK7130" s="10"/>
    </row>
    <row r="7131" spans="37:37">
      <c r="AK7131" s="10"/>
    </row>
    <row r="7132" spans="37:37">
      <c r="AK7132" s="10"/>
    </row>
    <row r="7133" spans="37:37">
      <c r="AK7133" s="10"/>
    </row>
    <row r="7134" spans="37:37">
      <c r="AK7134" s="10"/>
    </row>
    <row r="7135" spans="37:37">
      <c r="AK7135" s="10"/>
    </row>
    <row r="7136" spans="37:37">
      <c r="AK7136" s="10"/>
    </row>
    <row r="7137" spans="37:37">
      <c r="AK7137" s="10"/>
    </row>
    <row r="7138" spans="37:37">
      <c r="AK7138" s="10"/>
    </row>
    <row r="7139" spans="37:37">
      <c r="AK7139" s="10"/>
    </row>
    <row r="7140" spans="37:37">
      <c r="AK7140" s="10"/>
    </row>
    <row r="7141" spans="37:37">
      <c r="AK7141" s="10"/>
    </row>
    <row r="7142" spans="37:37">
      <c r="AK7142" s="10"/>
    </row>
    <row r="7143" spans="37:37">
      <c r="AK7143" s="10"/>
    </row>
    <row r="7144" spans="37:37">
      <c r="AK7144" s="10"/>
    </row>
    <row r="7145" spans="37:37">
      <c r="AK7145" s="10"/>
    </row>
    <row r="7146" spans="37:37">
      <c r="AK7146" s="10"/>
    </row>
    <row r="7147" spans="37:37">
      <c r="AK7147" s="10"/>
    </row>
    <row r="7148" spans="37:37">
      <c r="AK7148" s="10"/>
    </row>
    <row r="7149" spans="37:37">
      <c r="AK7149" s="10"/>
    </row>
    <row r="7150" spans="37:37">
      <c r="AK7150" s="10"/>
    </row>
    <row r="7151" spans="37:37">
      <c r="AK7151" s="10"/>
    </row>
    <row r="7152" spans="37:37">
      <c r="AK7152" s="10"/>
    </row>
    <row r="7153" spans="37:37">
      <c r="AK7153" s="10"/>
    </row>
    <row r="7154" spans="37:37">
      <c r="AK7154" s="10"/>
    </row>
    <row r="7155" spans="37:37">
      <c r="AK7155" s="10"/>
    </row>
    <row r="7156" spans="37:37">
      <c r="AK7156" s="10"/>
    </row>
    <row r="7157" spans="37:37">
      <c r="AK7157" s="10"/>
    </row>
    <row r="7158" spans="37:37">
      <c r="AK7158" s="10"/>
    </row>
    <row r="7159" spans="37:37">
      <c r="AK7159" s="10"/>
    </row>
    <row r="7160" spans="37:37">
      <c r="AK7160" s="10"/>
    </row>
    <row r="7161" spans="37:37">
      <c r="AK7161" s="10"/>
    </row>
    <row r="7162" spans="37:37">
      <c r="AK7162" s="10"/>
    </row>
    <row r="7163" spans="37:37">
      <c r="AK7163" s="10"/>
    </row>
    <row r="7164" spans="37:37">
      <c r="AK7164" s="10"/>
    </row>
    <row r="7165" spans="37:37">
      <c r="AK7165" s="10"/>
    </row>
    <row r="7166" spans="37:37">
      <c r="AK7166" s="10"/>
    </row>
    <row r="7167" spans="37:37">
      <c r="AK7167" s="10"/>
    </row>
    <row r="7168" spans="37:37">
      <c r="AK7168" s="10"/>
    </row>
    <row r="7169" spans="37:37">
      <c r="AK7169" s="10"/>
    </row>
    <row r="7170" spans="37:37">
      <c r="AK7170" s="10"/>
    </row>
    <row r="7171" spans="37:37">
      <c r="AK7171" s="10"/>
    </row>
    <row r="7172" spans="37:37">
      <c r="AK7172" s="10"/>
    </row>
    <row r="7173" spans="37:37">
      <c r="AK7173" s="10"/>
    </row>
    <row r="7174" spans="37:37">
      <c r="AK7174" s="10"/>
    </row>
    <row r="7175" spans="37:37">
      <c r="AK7175" s="10"/>
    </row>
    <row r="7176" spans="37:37">
      <c r="AK7176" s="10"/>
    </row>
    <row r="7177" spans="37:37">
      <c r="AK7177" s="10"/>
    </row>
    <row r="7178" spans="37:37">
      <c r="AK7178" s="10"/>
    </row>
    <row r="7179" spans="37:37">
      <c r="AK7179" s="10"/>
    </row>
    <row r="7180" spans="37:37">
      <c r="AK7180" s="10"/>
    </row>
    <row r="7181" spans="37:37">
      <c r="AK7181" s="10"/>
    </row>
    <row r="7182" spans="37:37">
      <c r="AK7182" s="10"/>
    </row>
    <row r="7183" spans="37:37">
      <c r="AK7183" s="10"/>
    </row>
    <row r="7184" spans="37:37">
      <c r="AK7184" s="10"/>
    </row>
    <row r="7185" spans="37:37">
      <c r="AK7185" s="10"/>
    </row>
    <row r="7186" spans="37:37">
      <c r="AK7186" s="10"/>
    </row>
    <row r="7187" spans="37:37">
      <c r="AK7187" s="10"/>
    </row>
    <row r="7188" spans="37:37">
      <c r="AK7188" s="10"/>
    </row>
    <row r="7189" spans="37:37">
      <c r="AK7189" s="10"/>
    </row>
    <row r="7190" spans="37:37">
      <c r="AK7190" s="10"/>
    </row>
    <row r="7191" spans="37:37">
      <c r="AK7191" s="10"/>
    </row>
    <row r="7192" spans="37:37">
      <c r="AK7192" s="10"/>
    </row>
    <row r="7193" spans="37:37">
      <c r="AK7193" s="10"/>
    </row>
    <row r="7194" spans="37:37">
      <c r="AK7194" s="10"/>
    </row>
    <row r="7195" spans="37:37">
      <c r="AK7195" s="10"/>
    </row>
    <row r="7196" spans="37:37">
      <c r="AK7196" s="10"/>
    </row>
    <row r="7197" spans="37:37">
      <c r="AK7197" s="10"/>
    </row>
    <row r="7198" spans="37:37">
      <c r="AK7198" s="10"/>
    </row>
    <row r="7199" spans="37:37">
      <c r="AK7199" s="10"/>
    </row>
    <row r="7200" spans="37:37">
      <c r="AK7200" s="10"/>
    </row>
    <row r="7201" spans="37:37">
      <c r="AK7201" s="10"/>
    </row>
    <row r="7202" spans="37:37">
      <c r="AK7202" s="10"/>
    </row>
    <row r="7203" spans="37:37">
      <c r="AK7203" s="10"/>
    </row>
    <row r="7204" spans="37:37">
      <c r="AK7204" s="10"/>
    </row>
    <row r="7205" spans="37:37">
      <c r="AK7205" s="10"/>
    </row>
    <row r="7206" spans="37:37">
      <c r="AK7206" s="10"/>
    </row>
    <row r="7207" spans="37:37">
      <c r="AK7207" s="10"/>
    </row>
    <row r="7208" spans="37:37">
      <c r="AK7208" s="10"/>
    </row>
    <row r="7209" spans="37:37">
      <c r="AK7209" s="10"/>
    </row>
    <row r="7210" spans="37:37">
      <c r="AK7210" s="10"/>
    </row>
    <row r="7211" spans="37:37">
      <c r="AK7211" s="10"/>
    </row>
    <row r="7212" spans="37:37">
      <c r="AK7212" s="10"/>
    </row>
    <row r="7213" spans="37:37">
      <c r="AK7213" s="10"/>
    </row>
    <row r="7214" spans="37:37">
      <c r="AK7214" s="10"/>
    </row>
    <row r="7215" spans="37:37">
      <c r="AK7215" s="10"/>
    </row>
    <row r="7216" spans="37:37">
      <c r="AK7216" s="10"/>
    </row>
    <row r="7217" spans="37:37">
      <c r="AK7217" s="10"/>
    </row>
    <row r="7218" spans="37:37">
      <c r="AK7218" s="10"/>
    </row>
    <row r="7219" spans="37:37">
      <c r="AK7219" s="10"/>
    </row>
    <row r="7220" spans="37:37">
      <c r="AK7220" s="10"/>
    </row>
    <row r="7221" spans="37:37">
      <c r="AK7221" s="10"/>
    </row>
    <row r="7222" spans="37:37">
      <c r="AK7222" s="10"/>
    </row>
    <row r="7223" spans="37:37">
      <c r="AK7223" s="10"/>
    </row>
    <row r="7224" spans="37:37">
      <c r="AK7224" s="10"/>
    </row>
    <row r="7225" spans="37:37">
      <c r="AK7225" s="10"/>
    </row>
    <row r="7226" spans="37:37">
      <c r="AK7226" s="10"/>
    </row>
    <row r="7227" spans="37:37">
      <c r="AK7227" s="10"/>
    </row>
    <row r="7228" spans="37:37">
      <c r="AK7228" s="10"/>
    </row>
    <row r="7229" spans="37:37">
      <c r="AK7229" s="10"/>
    </row>
    <row r="7230" spans="37:37">
      <c r="AK7230" s="10"/>
    </row>
    <row r="7231" spans="37:37">
      <c r="AK7231" s="10"/>
    </row>
    <row r="7232" spans="37:37">
      <c r="AK7232" s="10"/>
    </row>
    <row r="7233" spans="37:37">
      <c r="AK7233" s="10"/>
    </row>
    <row r="7234" spans="37:37">
      <c r="AK7234" s="10"/>
    </row>
    <row r="7235" spans="37:37">
      <c r="AK7235" s="10"/>
    </row>
    <row r="7236" spans="37:37">
      <c r="AK7236" s="10"/>
    </row>
    <row r="7237" spans="37:37">
      <c r="AK7237" s="10"/>
    </row>
    <row r="7238" spans="37:37">
      <c r="AK7238" s="10"/>
    </row>
    <row r="7239" spans="37:37">
      <c r="AK7239" s="10"/>
    </row>
    <row r="7240" spans="37:37">
      <c r="AK7240" s="10"/>
    </row>
    <row r="7241" spans="37:37">
      <c r="AK7241" s="10"/>
    </row>
    <row r="7242" spans="37:37">
      <c r="AK7242" s="10"/>
    </row>
    <row r="7243" spans="37:37">
      <c r="AK7243" s="10"/>
    </row>
    <row r="7244" spans="37:37">
      <c r="AK7244" s="10"/>
    </row>
    <row r="7245" spans="37:37">
      <c r="AK7245" s="10"/>
    </row>
    <row r="7246" spans="37:37">
      <c r="AK7246" s="10"/>
    </row>
    <row r="7247" spans="37:37">
      <c r="AK7247" s="10"/>
    </row>
    <row r="7248" spans="37:37">
      <c r="AK7248" s="10"/>
    </row>
    <row r="7249" spans="37:37">
      <c r="AK7249" s="10"/>
    </row>
    <row r="7250" spans="37:37">
      <c r="AK7250" s="10"/>
    </row>
    <row r="7251" spans="37:37">
      <c r="AK7251" s="10"/>
    </row>
    <row r="7252" spans="37:37">
      <c r="AK7252" s="10"/>
    </row>
    <row r="7253" spans="37:37">
      <c r="AK7253" s="10"/>
    </row>
    <row r="7254" spans="37:37">
      <c r="AK7254" s="10"/>
    </row>
    <row r="7255" spans="37:37">
      <c r="AK7255" s="10"/>
    </row>
    <row r="7256" spans="37:37">
      <c r="AK7256" s="10"/>
    </row>
    <row r="7257" spans="37:37">
      <c r="AK7257" s="10"/>
    </row>
    <row r="7258" spans="37:37">
      <c r="AK7258" s="10"/>
    </row>
    <row r="7259" spans="37:37">
      <c r="AK7259" s="10"/>
    </row>
    <row r="7260" spans="37:37">
      <c r="AK7260" s="10"/>
    </row>
    <row r="7261" spans="37:37">
      <c r="AK7261" s="10"/>
    </row>
    <row r="7262" spans="37:37">
      <c r="AK7262" s="10"/>
    </row>
    <row r="7263" spans="37:37">
      <c r="AK7263" s="10"/>
    </row>
    <row r="7264" spans="37:37">
      <c r="AK7264" s="10"/>
    </row>
    <row r="7265" spans="37:37">
      <c r="AK7265" s="10"/>
    </row>
    <row r="7266" spans="37:37">
      <c r="AK7266" s="10"/>
    </row>
    <row r="7267" spans="37:37">
      <c r="AK7267" s="10"/>
    </row>
    <row r="7268" spans="37:37">
      <c r="AK7268" s="10"/>
    </row>
    <row r="7269" spans="37:37">
      <c r="AK7269" s="10"/>
    </row>
    <row r="7270" spans="37:37">
      <c r="AK7270" s="10"/>
    </row>
    <row r="7271" spans="37:37">
      <c r="AK7271" s="10"/>
    </row>
    <row r="7272" spans="37:37">
      <c r="AK7272" s="10"/>
    </row>
    <row r="7273" spans="37:37">
      <c r="AK7273" s="10"/>
    </row>
    <row r="7274" spans="37:37">
      <c r="AK7274" s="10"/>
    </row>
    <row r="7275" spans="37:37">
      <c r="AK7275" s="10"/>
    </row>
    <row r="7276" spans="37:37">
      <c r="AK7276" s="10"/>
    </row>
    <row r="7277" spans="37:37">
      <c r="AK7277" s="10"/>
    </row>
    <row r="7278" spans="37:37">
      <c r="AK7278" s="10"/>
    </row>
    <row r="7279" spans="37:37">
      <c r="AK7279" s="10"/>
    </row>
    <row r="7280" spans="37:37">
      <c r="AK7280" s="10"/>
    </row>
    <row r="7281" spans="37:37">
      <c r="AK7281" s="10"/>
    </row>
    <row r="7282" spans="37:37">
      <c r="AK7282" s="10"/>
    </row>
    <row r="7283" spans="37:37">
      <c r="AK7283" s="10"/>
    </row>
    <row r="7284" spans="37:37">
      <c r="AK7284" s="10"/>
    </row>
    <row r="7285" spans="37:37">
      <c r="AK7285" s="10"/>
    </row>
    <row r="7286" spans="37:37">
      <c r="AK7286" s="10"/>
    </row>
    <row r="7287" spans="37:37">
      <c r="AK7287" s="10"/>
    </row>
    <row r="7288" spans="37:37">
      <c r="AK7288" s="10"/>
    </row>
    <row r="7289" spans="37:37">
      <c r="AK7289" s="10"/>
    </row>
    <row r="7290" spans="37:37">
      <c r="AK7290" s="10"/>
    </row>
    <row r="7291" spans="37:37">
      <c r="AK7291" s="10"/>
    </row>
    <row r="7292" spans="37:37">
      <c r="AK7292" s="10"/>
    </row>
    <row r="7293" spans="37:37">
      <c r="AK7293" s="10"/>
    </row>
    <row r="7294" spans="37:37">
      <c r="AK7294" s="10"/>
    </row>
    <row r="7295" spans="37:37">
      <c r="AK7295" s="10"/>
    </row>
    <row r="7296" spans="37:37">
      <c r="AK7296" s="10"/>
    </row>
    <row r="7297" spans="37:37">
      <c r="AK7297" s="10"/>
    </row>
    <row r="7298" spans="37:37">
      <c r="AK7298" s="10"/>
    </row>
    <row r="7299" spans="37:37">
      <c r="AK7299" s="10"/>
    </row>
    <row r="7300" spans="37:37">
      <c r="AK7300" s="10"/>
    </row>
    <row r="7301" spans="37:37">
      <c r="AK7301" s="10"/>
    </row>
    <row r="7302" spans="37:37">
      <c r="AK7302" s="10"/>
    </row>
    <row r="7303" spans="37:37">
      <c r="AK7303" s="10"/>
    </row>
    <row r="7304" spans="37:37">
      <c r="AK7304" s="10"/>
    </row>
    <row r="7305" spans="37:37">
      <c r="AK7305" s="10"/>
    </row>
    <row r="7306" spans="37:37">
      <c r="AK7306" s="10"/>
    </row>
    <row r="7307" spans="37:37">
      <c r="AK7307" s="10"/>
    </row>
    <row r="7308" spans="37:37">
      <c r="AK7308" s="10"/>
    </row>
    <row r="7309" spans="37:37">
      <c r="AK7309" s="10"/>
    </row>
    <row r="7310" spans="37:37">
      <c r="AK7310" s="10"/>
    </row>
    <row r="7311" spans="37:37">
      <c r="AK7311" s="10"/>
    </row>
    <row r="7312" spans="37:37">
      <c r="AK7312" s="10"/>
    </row>
    <row r="7313" spans="37:37">
      <c r="AK7313" s="10"/>
    </row>
    <row r="7314" spans="37:37">
      <c r="AK7314" s="10"/>
    </row>
    <row r="7315" spans="37:37">
      <c r="AK7315" s="10"/>
    </row>
    <row r="7316" spans="37:37">
      <c r="AK7316" s="10"/>
    </row>
    <row r="7317" spans="37:37">
      <c r="AK7317" s="10"/>
    </row>
    <row r="7318" spans="37:37">
      <c r="AK7318" s="10"/>
    </row>
    <row r="7319" spans="37:37">
      <c r="AK7319" s="10"/>
    </row>
    <row r="7320" spans="37:37">
      <c r="AK7320" s="10"/>
    </row>
    <row r="7321" spans="37:37">
      <c r="AK7321" s="10"/>
    </row>
    <row r="7322" spans="37:37">
      <c r="AK7322" s="10"/>
    </row>
    <row r="7323" spans="37:37">
      <c r="AK7323" s="10"/>
    </row>
    <row r="7324" spans="37:37">
      <c r="AK7324" s="10"/>
    </row>
    <row r="7325" spans="37:37">
      <c r="AK7325" s="10"/>
    </row>
    <row r="7326" spans="37:37">
      <c r="AK7326" s="10"/>
    </row>
    <row r="7327" spans="37:37">
      <c r="AK7327" s="10"/>
    </row>
    <row r="7328" spans="37:37">
      <c r="AK7328" s="10"/>
    </row>
    <row r="7329" spans="37:37">
      <c r="AK7329" s="10"/>
    </row>
    <row r="7330" spans="37:37">
      <c r="AK7330" s="10"/>
    </row>
    <row r="7331" spans="37:37">
      <c r="AK7331" s="10"/>
    </row>
    <row r="7332" spans="37:37">
      <c r="AK7332" s="10"/>
    </row>
    <row r="7333" spans="37:37">
      <c r="AK7333" s="10"/>
    </row>
    <row r="7334" spans="37:37">
      <c r="AK7334" s="10"/>
    </row>
    <row r="7335" spans="37:37">
      <c r="AK7335" s="10"/>
    </row>
    <row r="7336" spans="37:37">
      <c r="AK7336" s="10"/>
    </row>
    <row r="7337" spans="37:37">
      <c r="AK7337" s="10"/>
    </row>
    <row r="7338" spans="37:37">
      <c r="AK7338" s="10"/>
    </row>
    <row r="7339" spans="37:37">
      <c r="AK7339" s="10"/>
    </row>
    <row r="7340" spans="37:37">
      <c r="AK7340" s="10"/>
    </row>
    <row r="7341" spans="37:37">
      <c r="AK7341" s="10"/>
    </row>
    <row r="7342" spans="37:37">
      <c r="AK7342" s="10"/>
    </row>
    <row r="7343" spans="37:37">
      <c r="AK7343" s="10"/>
    </row>
    <row r="7344" spans="37:37">
      <c r="AK7344" s="10"/>
    </row>
    <row r="7345" spans="37:37">
      <c r="AK7345" s="10"/>
    </row>
    <row r="7346" spans="37:37">
      <c r="AK7346" s="10"/>
    </row>
    <row r="7347" spans="37:37">
      <c r="AK7347" s="10"/>
    </row>
    <row r="7348" spans="37:37">
      <c r="AK7348" s="10"/>
    </row>
    <row r="7349" spans="37:37">
      <c r="AK7349" s="10"/>
    </row>
    <row r="7350" spans="37:37">
      <c r="AK7350" s="10"/>
    </row>
    <row r="7351" spans="37:37">
      <c r="AK7351" s="10"/>
    </row>
    <row r="7352" spans="37:37">
      <c r="AK7352" s="10"/>
    </row>
    <row r="7353" spans="37:37">
      <c r="AK7353" s="10"/>
    </row>
    <row r="7354" spans="37:37">
      <c r="AK7354" s="10"/>
    </row>
    <row r="7355" spans="37:37">
      <c r="AK7355" s="10"/>
    </row>
    <row r="7356" spans="37:37">
      <c r="AK7356" s="10"/>
    </row>
    <row r="7357" spans="37:37">
      <c r="AK7357" s="10"/>
    </row>
    <row r="7358" spans="37:37">
      <c r="AK7358" s="10"/>
    </row>
    <row r="7359" spans="37:37">
      <c r="AK7359" s="10"/>
    </row>
    <row r="7360" spans="37:37">
      <c r="AK7360" s="10"/>
    </row>
    <row r="7361" spans="37:37">
      <c r="AK7361" s="10"/>
    </row>
    <row r="7362" spans="37:37">
      <c r="AK7362" s="10"/>
    </row>
    <row r="7363" spans="37:37">
      <c r="AK7363" s="10"/>
    </row>
    <row r="7364" spans="37:37">
      <c r="AK7364" s="10"/>
    </row>
    <row r="7365" spans="37:37">
      <c r="AK7365" s="10"/>
    </row>
    <row r="7366" spans="37:37">
      <c r="AK7366" s="10"/>
    </row>
    <row r="7367" spans="37:37">
      <c r="AK7367" s="10"/>
    </row>
    <row r="7368" spans="37:37">
      <c r="AK7368" s="10"/>
    </row>
    <row r="7369" spans="37:37">
      <c r="AK7369" s="10"/>
    </row>
    <row r="7370" spans="37:37">
      <c r="AK7370" s="10"/>
    </row>
    <row r="7371" spans="37:37">
      <c r="AK7371" s="10"/>
    </row>
    <row r="7372" spans="37:37">
      <c r="AK7372" s="10"/>
    </row>
    <row r="7373" spans="37:37">
      <c r="AK7373" s="10"/>
    </row>
    <row r="7374" spans="37:37">
      <c r="AK7374" s="10"/>
    </row>
    <row r="7375" spans="37:37">
      <c r="AK7375" s="10"/>
    </row>
    <row r="7376" spans="37:37">
      <c r="AK7376" s="10"/>
    </row>
    <row r="7377" spans="37:37">
      <c r="AK7377" s="10"/>
    </row>
    <row r="7378" spans="37:37">
      <c r="AK7378" s="10"/>
    </row>
    <row r="7379" spans="37:37">
      <c r="AK7379" s="10"/>
    </row>
    <row r="7380" spans="37:37">
      <c r="AK7380" s="10"/>
    </row>
    <row r="7381" spans="37:37">
      <c r="AK7381" s="10"/>
    </row>
    <row r="7382" spans="37:37">
      <c r="AK7382" s="10"/>
    </row>
    <row r="7383" spans="37:37">
      <c r="AK7383" s="10"/>
    </row>
    <row r="7384" spans="37:37">
      <c r="AK7384" s="10"/>
    </row>
    <row r="7385" spans="37:37">
      <c r="AK7385" s="10"/>
    </row>
    <row r="7386" spans="37:37">
      <c r="AK7386" s="10"/>
    </row>
    <row r="7387" spans="37:37">
      <c r="AK7387" s="10"/>
    </row>
    <row r="7388" spans="37:37">
      <c r="AK7388" s="10"/>
    </row>
    <row r="7389" spans="37:37">
      <c r="AK7389" s="10"/>
    </row>
    <row r="7390" spans="37:37">
      <c r="AK7390" s="10"/>
    </row>
    <row r="7391" spans="37:37">
      <c r="AK7391" s="10"/>
    </row>
    <row r="7392" spans="37:37">
      <c r="AK7392" s="10"/>
    </row>
    <row r="7393" spans="37:37">
      <c r="AK7393" s="10"/>
    </row>
    <row r="7394" spans="37:37">
      <c r="AK7394" s="10"/>
    </row>
    <row r="7395" spans="37:37">
      <c r="AK7395" s="10"/>
    </row>
    <row r="7396" spans="37:37">
      <c r="AK7396" s="10"/>
    </row>
    <row r="7397" spans="37:37">
      <c r="AK7397" s="10"/>
    </row>
    <row r="7398" spans="37:37">
      <c r="AK7398" s="10"/>
    </row>
    <row r="7399" spans="37:37">
      <c r="AK7399" s="10"/>
    </row>
    <row r="7400" spans="37:37">
      <c r="AK7400" s="10"/>
    </row>
    <row r="7401" spans="37:37">
      <c r="AK7401" s="10"/>
    </row>
    <row r="7402" spans="37:37">
      <c r="AK7402" s="10"/>
    </row>
    <row r="7403" spans="37:37">
      <c r="AK7403" s="10"/>
    </row>
    <row r="7404" spans="37:37">
      <c r="AK7404" s="10"/>
    </row>
    <row r="7405" spans="37:37">
      <c r="AK7405" s="10"/>
    </row>
    <row r="7406" spans="37:37">
      <c r="AK7406" s="10"/>
    </row>
    <row r="7407" spans="37:37">
      <c r="AK7407" s="10"/>
    </row>
    <row r="7408" spans="37:37">
      <c r="AK7408" s="10"/>
    </row>
    <row r="7409" spans="37:37">
      <c r="AK7409" s="10"/>
    </row>
    <row r="7410" spans="37:37">
      <c r="AK7410" s="10"/>
    </row>
    <row r="7411" spans="37:37">
      <c r="AK7411" s="10"/>
    </row>
    <row r="7412" spans="37:37">
      <c r="AK7412" s="10"/>
    </row>
    <row r="7413" spans="37:37">
      <c r="AK7413" s="10"/>
    </row>
    <row r="7414" spans="37:37">
      <c r="AK7414" s="10"/>
    </row>
    <row r="7415" spans="37:37">
      <c r="AK7415" s="10"/>
    </row>
    <row r="7416" spans="37:37">
      <c r="AK7416" s="10"/>
    </row>
    <row r="7417" spans="37:37">
      <c r="AK7417" s="10"/>
    </row>
    <row r="7418" spans="37:37">
      <c r="AK7418" s="10"/>
    </row>
    <row r="7419" spans="37:37">
      <c r="AK7419" s="10"/>
    </row>
    <row r="7420" spans="37:37">
      <c r="AK7420" s="10"/>
    </row>
    <row r="7421" spans="37:37">
      <c r="AK7421" s="10"/>
    </row>
    <row r="7422" spans="37:37">
      <c r="AK7422" s="10"/>
    </row>
    <row r="7423" spans="37:37">
      <c r="AK7423" s="10"/>
    </row>
    <row r="7424" spans="37:37">
      <c r="AK7424" s="10"/>
    </row>
    <row r="7425" spans="37:37">
      <c r="AK7425" s="10"/>
    </row>
    <row r="7426" spans="37:37">
      <c r="AK7426" s="10"/>
    </row>
    <row r="7427" spans="37:37">
      <c r="AK7427" s="10"/>
    </row>
    <row r="7428" spans="37:37">
      <c r="AK7428" s="10"/>
    </row>
    <row r="7429" spans="37:37">
      <c r="AK7429" s="10"/>
    </row>
    <row r="7430" spans="37:37">
      <c r="AK7430" s="10"/>
    </row>
    <row r="7431" spans="37:37">
      <c r="AK7431" s="10"/>
    </row>
    <row r="7432" spans="37:37">
      <c r="AK7432" s="10"/>
    </row>
    <row r="7433" spans="37:37">
      <c r="AK7433" s="10"/>
    </row>
    <row r="7434" spans="37:37">
      <c r="AK7434" s="10"/>
    </row>
    <row r="7435" spans="37:37">
      <c r="AK7435" s="10"/>
    </row>
    <row r="7436" spans="37:37">
      <c r="AK7436" s="10"/>
    </row>
    <row r="7437" spans="37:37">
      <c r="AK7437" s="10"/>
    </row>
    <row r="7438" spans="37:37">
      <c r="AK7438" s="10"/>
    </row>
    <row r="7439" spans="37:37">
      <c r="AK7439" s="10"/>
    </row>
    <row r="7440" spans="37:37">
      <c r="AK7440" s="10"/>
    </row>
    <row r="7441" spans="37:37">
      <c r="AK7441" s="10"/>
    </row>
    <row r="7442" spans="37:37">
      <c r="AK7442" s="10"/>
    </row>
    <row r="7443" spans="37:37">
      <c r="AK7443" s="10"/>
    </row>
    <row r="7444" spans="37:37">
      <c r="AK7444" s="10"/>
    </row>
    <row r="7445" spans="37:37">
      <c r="AK7445" s="10"/>
    </row>
    <row r="7446" spans="37:37">
      <c r="AK7446" s="10"/>
    </row>
    <row r="7447" spans="37:37">
      <c r="AK7447" s="10"/>
    </row>
    <row r="7448" spans="37:37">
      <c r="AK7448" s="10"/>
    </row>
    <row r="7449" spans="37:37">
      <c r="AK7449" s="10"/>
    </row>
    <row r="7450" spans="37:37">
      <c r="AK7450" s="10"/>
    </row>
    <row r="7451" spans="37:37">
      <c r="AK7451" s="10"/>
    </row>
    <row r="7452" spans="37:37">
      <c r="AK7452" s="10"/>
    </row>
    <row r="7453" spans="37:37">
      <c r="AK7453" s="10"/>
    </row>
    <row r="7454" spans="37:37">
      <c r="AK7454" s="10"/>
    </row>
    <row r="7455" spans="37:37">
      <c r="AK7455" s="10"/>
    </row>
    <row r="7456" spans="37:37">
      <c r="AK7456" s="10"/>
    </row>
    <row r="7457" spans="37:37">
      <c r="AK7457" s="10"/>
    </row>
    <row r="7458" spans="37:37">
      <c r="AK7458" s="10"/>
    </row>
    <row r="7459" spans="37:37">
      <c r="AK7459" s="10"/>
    </row>
    <row r="7460" spans="37:37">
      <c r="AK7460" s="10"/>
    </row>
    <row r="7461" spans="37:37">
      <c r="AK7461" s="10"/>
    </row>
    <row r="7462" spans="37:37">
      <c r="AK7462" s="10"/>
    </row>
    <row r="7463" spans="37:37">
      <c r="AK7463" s="10"/>
    </row>
    <row r="7464" spans="37:37">
      <c r="AK7464" s="10"/>
    </row>
    <row r="7465" spans="37:37">
      <c r="AK7465" s="10"/>
    </row>
    <row r="7466" spans="37:37">
      <c r="AK7466" s="10"/>
    </row>
    <row r="7467" spans="37:37">
      <c r="AK7467" s="10"/>
    </row>
    <row r="7468" spans="37:37">
      <c r="AK7468" s="10"/>
    </row>
    <row r="7469" spans="37:37">
      <c r="AK7469" s="10"/>
    </row>
    <row r="7470" spans="37:37">
      <c r="AK7470" s="10"/>
    </row>
    <row r="7471" spans="37:37">
      <c r="AK7471" s="10"/>
    </row>
    <row r="7472" spans="37:37">
      <c r="AK7472" s="10"/>
    </row>
    <row r="7473" spans="37:37">
      <c r="AK7473" s="10"/>
    </row>
    <row r="7474" spans="37:37">
      <c r="AK7474" s="10"/>
    </row>
    <row r="7475" spans="37:37">
      <c r="AK7475" s="10"/>
    </row>
    <row r="7476" spans="37:37">
      <c r="AK7476" s="10"/>
    </row>
    <row r="7477" spans="37:37">
      <c r="AK7477" s="10"/>
    </row>
    <row r="7478" spans="37:37">
      <c r="AK7478" s="10"/>
    </row>
    <row r="7479" spans="37:37">
      <c r="AK7479" s="10"/>
    </row>
    <row r="7480" spans="37:37">
      <c r="AK7480" s="10"/>
    </row>
    <row r="7481" spans="37:37">
      <c r="AK7481" s="10"/>
    </row>
    <row r="7482" spans="37:37">
      <c r="AK7482" s="10"/>
    </row>
    <row r="7483" spans="37:37">
      <c r="AK7483" s="10"/>
    </row>
    <row r="7484" spans="37:37">
      <c r="AK7484" s="10"/>
    </row>
    <row r="7485" spans="37:37">
      <c r="AK7485" s="10"/>
    </row>
    <row r="7486" spans="37:37">
      <c r="AK7486" s="10"/>
    </row>
    <row r="7487" spans="37:37">
      <c r="AK7487" s="10"/>
    </row>
    <row r="7488" spans="37:37">
      <c r="AK7488" s="10"/>
    </row>
    <row r="7489" spans="37:37">
      <c r="AK7489" s="10"/>
    </row>
    <row r="7490" spans="37:37">
      <c r="AK7490" s="10"/>
    </row>
    <row r="7491" spans="37:37">
      <c r="AK7491" s="10"/>
    </row>
    <row r="7492" spans="37:37">
      <c r="AK7492" s="10"/>
    </row>
    <row r="7493" spans="37:37">
      <c r="AK7493" s="10"/>
    </row>
    <row r="7494" spans="37:37">
      <c r="AK7494" s="10"/>
    </row>
    <row r="7495" spans="37:37">
      <c r="AK7495" s="10"/>
    </row>
    <row r="7496" spans="37:37">
      <c r="AK7496" s="10"/>
    </row>
    <row r="7497" spans="37:37">
      <c r="AK7497" s="10"/>
    </row>
    <row r="7498" spans="37:37">
      <c r="AK7498" s="10"/>
    </row>
    <row r="7499" spans="37:37">
      <c r="AK7499" s="10"/>
    </row>
    <row r="7500" spans="37:37">
      <c r="AK7500" s="10"/>
    </row>
    <row r="7501" spans="37:37">
      <c r="AK7501" s="10"/>
    </row>
    <row r="7502" spans="37:37">
      <c r="AK7502" s="10"/>
    </row>
    <row r="7503" spans="37:37">
      <c r="AK7503" s="10"/>
    </row>
    <row r="7504" spans="37:37">
      <c r="AK7504" s="10"/>
    </row>
    <row r="7505" spans="37:37">
      <c r="AK7505" s="10"/>
    </row>
    <row r="7506" spans="37:37">
      <c r="AK7506" s="10"/>
    </row>
    <row r="7507" spans="37:37">
      <c r="AK7507" s="10"/>
    </row>
    <row r="7508" spans="37:37">
      <c r="AK7508" s="10"/>
    </row>
    <row r="7509" spans="37:37">
      <c r="AK7509" s="10"/>
    </row>
    <row r="7510" spans="37:37">
      <c r="AK7510" s="10"/>
    </row>
    <row r="7511" spans="37:37">
      <c r="AK7511" s="10"/>
    </row>
    <row r="7512" spans="37:37">
      <c r="AK7512" s="10"/>
    </row>
    <row r="7513" spans="37:37">
      <c r="AK7513" s="10"/>
    </row>
    <row r="7514" spans="37:37">
      <c r="AK7514" s="10"/>
    </row>
    <row r="7515" spans="37:37">
      <c r="AK7515" s="10"/>
    </row>
    <row r="7516" spans="37:37">
      <c r="AK7516" s="10"/>
    </row>
    <row r="7517" spans="37:37">
      <c r="AK7517" s="10"/>
    </row>
    <row r="7518" spans="37:37">
      <c r="AK7518" s="10"/>
    </row>
    <row r="7519" spans="37:37">
      <c r="AK7519" s="10"/>
    </row>
    <row r="7520" spans="37:37">
      <c r="AK7520" s="10"/>
    </row>
    <row r="7521" spans="37:37">
      <c r="AK7521" s="10"/>
    </row>
    <row r="7522" spans="37:37">
      <c r="AK7522" s="10"/>
    </row>
    <row r="7523" spans="37:37">
      <c r="AK7523" s="10"/>
    </row>
    <row r="7524" spans="37:37">
      <c r="AK7524" s="10"/>
    </row>
    <row r="7525" spans="37:37">
      <c r="AK7525" s="10"/>
    </row>
    <row r="7526" spans="37:37">
      <c r="AK7526" s="10"/>
    </row>
    <row r="7527" spans="37:37">
      <c r="AK7527" s="10"/>
    </row>
    <row r="7528" spans="37:37">
      <c r="AK7528" s="10"/>
    </row>
    <row r="7529" spans="37:37">
      <c r="AK7529" s="10"/>
    </row>
    <row r="7530" spans="37:37">
      <c r="AK7530" s="10"/>
    </row>
    <row r="7531" spans="37:37">
      <c r="AK7531" s="10"/>
    </row>
    <row r="7532" spans="37:37">
      <c r="AK7532" s="10"/>
    </row>
    <row r="7533" spans="37:37">
      <c r="AK7533" s="10"/>
    </row>
    <row r="7534" spans="37:37">
      <c r="AK7534" s="10"/>
    </row>
    <row r="7535" spans="37:37">
      <c r="AK7535" s="10"/>
    </row>
    <row r="7536" spans="37:37">
      <c r="AK7536" s="10"/>
    </row>
    <row r="7537" spans="37:37">
      <c r="AK7537" s="10"/>
    </row>
    <row r="7538" spans="37:37">
      <c r="AK7538" s="10"/>
    </row>
    <row r="7539" spans="37:37">
      <c r="AK7539" s="10"/>
    </row>
    <row r="7540" spans="37:37">
      <c r="AK7540" s="10"/>
    </row>
    <row r="7541" spans="37:37">
      <c r="AK7541" s="10"/>
    </row>
    <row r="7542" spans="37:37">
      <c r="AK7542" s="10"/>
    </row>
    <row r="7543" spans="37:37">
      <c r="AK7543" s="10"/>
    </row>
    <row r="7544" spans="37:37">
      <c r="AK7544" s="10"/>
    </row>
    <row r="7545" spans="37:37">
      <c r="AK7545" s="10"/>
    </row>
    <row r="7546" spans="37:37">
      <c r="AK7546" s="10"/>
    </row>
    <row r="7547" spans="37:37">
      <c r="AK7547" s="10"/>
    </row>
    <row r="7548" spans="37:37">
      <c r="AK7548" s="10"/>
    </row>
    <row r="7549" spans="37:37">
      <c r="AK7549" s="10"/>
    </row>
    <row r="7550" spans="37:37">
      <c r="AK7550" s="10"/>
    </row>
    <row r="7551" spans="37:37">
      <c r="AK7551" s="10"/>
    </row>
    <row r="7552" spans="37:37">
      <c r="AK7552" s="10"/>
    </row>
    <row r="7553" spans="37:37">
      <c r="AK7553" s="10"/>
    </row>
    <row r="7554" spans="37:37">
      <c r="AK7554" s="10"/>
    </row>
    <row r="7555" spans="37:37">
      <c r="AK7555" s="10"/>
    </row>
    <row r="7556" spans="37:37">
      <c r="AK7556" s="10"/>
    </row>
    <row r="7557" spans="37:37">
      <c r="AK7557" s="10"/>
    </row>
    <row r="7558" spans="37:37">
      <c r="AK7558" s="10"/>
    </row>
    <row r="7559" spans="37:37">
      <c r="AK7559" s="10"/>
    </row>
    <row r="7560" spans="37:37">
      <c r="AK7560" s="10"/>
    </row>
    <row r="7561" spans="37:37">
      <c r="AK7561" s="10"/>
    </row>
    <row r="7562" spans="37:37">
      <c r="AK7562" s="10"/>
    </row>
    <row r="7563" spans="37:37">
      <c r="AK7563" s="10"/>
    </row>
    <row r="7564" spans="37:37">
      <c r="AK7564" s="10"/>
    </row>
    <row r="7565" spans="37:37">
      <c r="AK7565" s="10"/>
    </row>
    <row r="7566" spans="37:37">
      <c r="AK7566" s="10"/>
    </row>
    <row r="7567" spans="37:37">
      <c r="AK7567" s="10"/>
    </row>
    <row r="7568" spans="37:37">
      <c r="AK7568" s="10"/>
    </row>
    <row r="7569" spans="37:37">
      <c r="AK7569" s="10"/>
    </row>
    <row r="7570" spans="37:37">
      <c r="AK7570" s="10"/>
    </row>
    <row r="7571" spans="37:37">
      <c r="AK7571" s="10"/>
    </row>
    <row r="7572" spans="37:37">
      <c r="AK7572" s="10"/>
    </row>
    <row r="7573" spans="37:37">
      <c r="AK7573" s="10"/>
    </row>
    <row r="7574" spans="37:37">
      <c r="AK7574" s="10"/>
    </row>
    <row r="7575" spans="37:37">
      <c r="AK7575" s="10"/>
    </row>
    <row r="7576" spans="37:37">
      <c r="AK7576" s="10"/>
    </row>
    <row r="7577" spans="37:37">
      <c r="AK7577" s="10"/>
    </row>
    <row r="7578" spans="37:37">
      <c r="AK7578" s="10"/>
    </row>
    <row r="7579" spans="37:37">
      <c r="AK7579" s="10"/>
    </row>
    <row r="7580" spans="37:37">
      <c r="AK7580" s="10"/>
    </row>
    <row r="7581" spans="37:37">
      <c r="AK7581" s="10"/>
    </row>
    <row r="7582" spans="37:37">
      <c r="AK7582" s="10"/>
    </row>
    <row r="7583" spans="37:37">
      <c r="AK7583" s="10"/>
    </row>
    <row r="7584" spans="37:37">
      <c r="AK7584" s="10"/>
    </row>
    <row r="7585" spans="37:37">
      <c r="AK7585" s="10"/>
    </row>
    <row r="7586" spans="37:37">
      <c r="AK7586" s="10"/>
    </row>
    <row r="7587" spans="37:37">
      <c r="AK7587" s="10"/>
    </row>
    <row r="7588" spans="37:37">
      <c r="AK7588" s="10"/>
    </row>
    <row r="7589" spans="37:37">
      <c r="AK7589" s="10"/>
    </row>
    <row r="7590" spans="37:37">
      <c r="AK7590" s="10"/>
    </row>
    <row r="7591" spans="37:37">
      <c r="AK7591" s="10"/>
    </row>
    <row r="7592" spans="37:37">
      <c r="AK7592" s="10"/>
    </row>
    <row r="7593" spans="37:37">
      <c r="AK7593" s="10"/>
    </row>
    <row r="7594" spans="37:37">
      <c r="AK7594" s="10"/>
    </row>
    <row r="7595" spans="37:37">
      <c r="AK7595" s="10"/>
    </row>
    <row r="7596" spans="37:37">
      <c r="AK7596" s="10"/>
    </row>
    <row r="7597" spans="37:37">
      <c r="AK7597" s="10"/>
    </row>
    <row r="7598" spans="37:37">
      <c r="AK7598" s="10"/>
    </row>
    <row r="7599" spans="37:37">
      <c r="AK7599" s="10"/>
    </row>
    <row r="7600" spans="37:37">
      <c r="AK7600" s="10"/>
    </row>
    <row r="7601" spans="37:37">
      <c r="AK7601" s="10"/>
    </row>
    <row r="7602" spans="37:37">
      <c r="AK7602" s="10"/>
    </row>
    <row r="7603" spans="37:37">
      <c r="AK7603" s="10"/>
    </row>
    <row r="7604" spans="37:37">
      <c r="AK7604" s="10"/>
    </row>
    <row r="7605" spans="37:37">
      <c r="AK7605" s="10"/>
    </row>
    <row r="7606" spans="37:37">
      <c r="AK7606" s="10"/>
    </row>
    <row r="7607" spans="37:37">
      <c r="AK7607" s="10"/>
    </row>
    <row r="7608" spans="37:37">
      <c r="AK7608" s="10"/>
    </row>
    <row r="7609" spans="37:37">
      <c r="AK7609" s="10"/>
    </row>
    <row r="7610" spans="37:37">
      <c r="AK7610" s="10"/>
    </row>
    <row r="7611" spans="37:37">
      <c r="AK7611" s="10"/>
    </row>
    <row r="7612" spans="37:37">
      <c r="AK7612" s="10"/>
    </row>
    <row r="7613" spans="37:37">
      <c r="AK7613" s="10"/>
    </row>
    <row r="7614" spans="37:37">
      <c r="AK7614" s="10"/>
    </row>
    <row r="7615" spans="37:37">
      <c r="AK7615" s="10"/>
    </row>
    <row r="7616" spans="37:37">
      <c r="AK7616" s="10"/>
    </row>
    <row r="7617" spans="37:37">
      <c r="AK7617" s="10"/>
    </row>
    <row r="7618" spans="37:37">
      <c r="AK7618" s="10"/>
    </row>
    <row r="7619" spans="37:37">
      <c r="AK7619" s="10"/>
    </row>
    <row r="7620" spans="37:37">
      <c r="AK7620" s="10"/>
    </row>
    <row r="7621" spans="37:37">
      <c r="AK7621" s="10"/>
    </row>
    <row r="7622" spans="37:37">
      <c r="AK7622" s="10"/>
    </row>
    <row r="7623" spans="37:37">
      <c r="AK7623" s="10"/>
    </row>
    <row r="7624" spans="37:37">
      <c r="AK7624" s="10"/>
    </row>
    <row r="7625" spans="37:37">
      <c r="AK7625" s="10"/>
    </row>
    <row r="7626" spans="37:37">
      <c r="AK7626" s="10"/>
    </row>
    <row r="7627" spans="37:37">
      <c r="AK7627" s="10"/>
    </row>
    <row r="7628" spans="37:37">
      <c r="AK7628" s="10"/>
    </row>
    <row r="7629" spans="37:37">
      <c r="AK7629" s="10"/>
    </row>
    <row r="7630" spans="37:37">
      <c r="AK7630" s="10"/>
    </row>
    <row r="7631" spans="37:37">
      <c r="AK7631" s="10"/>
    </row>
    <row r="7632" spans="37:37">
      <c r="AK7632" s="10"/>
    </row>
    <row r="7633" spans="37:37">
      <c r="AK7633" s="10"/>
    </row>
    <row r="7634" spans="37:37">
      <c r="AK7634" s="10"/>
    </row>
    <row r="7635" spans="37:37">
      <c r="AK7635" s="10"/>
    </row>
    <row r="7636" spans="37:37">
      <c r="AK7636" s="10"/>
    </row>
    <row r="7637" spans="37:37">
      <c r="AK7637" s="10"/>
    </row>
    <row r="7638" spans="37:37">
      <c r="AK7638" s="10"/>
    </row>
    <row r="7639" spans="37:37">
      <c r="AK7639" s="10"/>
    </row>
    <row r="7640" spans="37:37">
      <c r="AK7640" s="10"/>
    </row>
    <row r="7641" spans="37:37">
      <c r="AK7641" s="10"/>
    </row>
    <row r="7642" spans="37:37">
      <c r="AK7642" s="10"/>
    </row>
    <row r="7643" spans="37:37">
      <c r="AK7643" s="10"/>
    </row>
    <row r="7644" spans="37:37">
      <c r="AK7644" s="10"/>
    </row>
    <row r="7645" spans="37:37">
      <c r="AK7645" s="10"/>
    </row>
    <row r="7646" spans="37:37">
      <c r="AK7646" s="10"/>
    </row>
    <row r="7647" spans="37:37">
      <c r="AK7647" s="10"/>
    </row>
    <row r="7648" spans="37:37">
      <c r="AK7648" s="10"/>
    </row>
    <row r="7649" spans="37:37">
      <c r="AK7649" s="10"/>
    </row>
    <row r="7650" spans="37:37">
      <c r="AK7650" s="10"/>
    </row>
    <row r="7651" spans="37:37">
      <c r="AK7651" s="10"/>
    </row>
    <row r="7652" spans="37:37">
      <c r="AK7652" s="10"/>
    </row>
    <row r="7653" spans="37:37">
      <c r="AK7653" s="10"/>
    </row>
    <row r="7654" spans="37:37">
      <c r="AK7654" s="10"/>
    </row>
    <row r="7655" spans="37:37">
      <c r="AK7655" s="10"/>
    </row>
    <row r="7656" spans="37:37">
      <c r="AK7656" s="10"/>
    </row>
    <row r="7657" spans="37:37">
      <c r="AK7657" s="10"/>
    </row>
    <row r="7658" spans="37:37">
      <c r="AK7658" s="10"/>
    </row>
    <row r="7659" spans="37:37">
      <c r="AK7659" s="10"/>
    </row>
    <row r="7660" spans="37:37">
      <c r="AK7660" s="10"/>
    </row>
    <row r="7661" spans="37:37">
      <c r="AK7661" s="10"/>
    </row>
    <row r="7662" spans="37:37">
      <c r="AK7662" s="10"/>
    </row>
    <row r="7663" spans="37:37">
      <c r="AK7663" s="10"/>
    </row>
    <row r="7664" spans="37:37">
      <c r="AK7664" s="10"/>
    </row>
    <row r="7665" spans="37:37">
      <c r="AK7665" s="10"/>
    </row>
    <row r="7666" spans="37:37">
      <c r="AK7666" s="10"/>
    </row>
    <row r="7667" spans="37:37">
      <c r="AK7667" s="10"/>
    </row>
    <row r="7668" spans="37:37">
      <c r="AK7668" s="10"/>
    </row>
    <row r="7669" spans="37:37">
      <c r="AK7669" s="10"/>
    </row>
    <row r="7670" spans="37:37">
      <c r="AK7670" s="10"/>
    </row>
    <row r="7671" spans="37:37">
      <c r="AK7671" s="10"/>
    </row>
    <row r="7672" spans="37:37">
      <c r="AK7672" s="10"/>
    </row>
    <row r="7673" spans="37:37">
      <c r="AK7673" s="10"/>
    </row>
    <row r="7674" spans="37:37">
      <c r="AK7674" s="10"/>
    </row>
    <row r="7675" spans="37:37">
      <c r="AK7675" s="10"/>
    </row>
    <row r="7676" spans="37:37">
      <c r="AK7676" s="10"/>
    </row>
    <row r="7677" spans="37:37">
      <c r="AK7677" s="10"/>
    </row>
    <row r="7678" spans="37:37">
      <c r="AK7678" s="10"/>
    </row>
    <row r="7679" spans="37:37">
      <c r="AK7679" s="10"/>
    </row>
    <row r="7680" spans="37:37">
      <c r="AK7680" s="10"/>
    </row>
    <row r="7681" spans="37:37">
      <c r="AK7681" s="10"/>
    </row>
    <row r="7682" spans="37:37">
      <c r="AK7682" s="10"/>
    </row>
    <row r="7683" spans="37:37">
      <c r="AK7683" s="10"/>
    </row>
    <row r="7684" spans="37:37">
      <c r="AK7684" s="10"/>
    </row>
    <row r="7685" spans="37:37">
      <c r="AK7685" s="10"/>
    </row>
    <row r="7686" spans="37:37">
      <c r="AK7686" s="10"/>
    </row>
    <row r="7687" spans="37:37">
      <c r="AK7687" s="10"/>
    </row>
    <row r="7688" spans="37:37">
      <c r="AK7688" s="10"/>
    </row>
    <row r="7689" spans="37:37">
      <c r="AK7689" s="10"/>
    </row>
    <row r="7690" spans="37:37">
      <c r="AK7690" s="10"/>
    </row>
    <row r="7691" spans="37:37">
      <c r="AK7691" s="10"/>
    </row>
    <row r="7692" spans="37:37">
      <c r="AK7692" s="10"/>
    </row>
    <row r="7693" spans="37:37">
      <c r="AK7693" s="10"/>
    </row>
    <row r="7694" spans="37:37">
      <c r="AK7694" s="10"/>
    </row>
    <row r="7695" spans="37:37">
      <c r="AK7695" s="10"/>
    </row>
    <row r="7696" spans="37:37">
      <c r="AK7696" s="10"/>
    </row>
    <row r="7697" spans="37:37">
      <c r="AK7697" s="10"/>
    </row>
    <row r="7698" spans="37:37">
      <c r="AK7698" s="10"/>
    </row>
    <row r="7699" spans="37:37">
      <c r="AK7699" s="10"/>
    </row>
    <row r="7700" spans="37:37">
      <c r="AK7700" s="10"/>
    </row>
    <row r="7701" spans="37:37">
      <c r="AK7701" s="10"/>
    </row>
    <row r="7702" spans="37:37">
      <c r="AK7702" s="10"/>
    </row>
    <row r="7703" spans="37:37">
      <c r="AK7703" s="10"/>
    </row>
    <row r="7704" spans="37:37">
      <c r="AK7704" s="10"/>
    </row>
    <row r="7705" spans="37:37">
      <c r="AK7705" s="10"/>
    </row>
    <row r="7706" spans="37:37">
      <c r="AK7706" s="10"/>
    </row>
    <row r="7707" spans="37:37">
      <c r="AK7707" s="10"/>
    </row>
    <row r="7708" spans="37:37">
      <c r="AK7708" s="10"/>
    </row>
    <row r="7709" spans="37:37">
      <c r="AK7709" s="10"/>
    </row>
    <row r="7710" spans="37:37">
      <c r="AK7710" s="10"/>
    </row>
    <row r="7711" spans="37:37">
      <c r="AK7711" s="10"/>
    </row>
    <row r="7712" spans="37:37">
      <c r="AK7712" s="10"/>
    </row>
    <row r="7713" spans="37:37">
      <c r="AK7713" s="10"/>
    </row>
    <row r="7714" spans="37:37">
      <c r="AK7714" s="10"/>
    </row>
    <row r="7715" spans="37:37">
      <c r="AK7715" s="10"/>
    </row>
    <row r="7716" spans="37:37">
      <c r="AK7716" s="10"/>
    </row>
    <row r="7717" spans="37:37">
      <c r="AK7717" s="10"/>
    </row>
    <row r="7718" spans="37:37">
      <c r="AK7718" s="10"/>
    </row>
    <row r="7719" spans="37:37">
      <c r="AK7719" s="10"/>
    </row>
    <row r="7720" spans="37:37">
      <c r="AK7720" s="10"/>
    </row>
    <row r="7721" spans="37:37">
      <c r="AK7721" s="10"/>
    </row>
    <row r="7722" spans="37:37">
      <c r="AK7722" s="10"/>
    </row>
    <row r="7723" spans="37:37">
      <c r="AK7723" s="10"/>
    </row>
    <row r="7724" spans="37:37">
      <c r="AK7724" s="10"/>
    </row>
    <row r="7725" spans="37:37">
      <c r="AK7725" s="10"/>
    </row>
    <row r="7726" spans="37:37">
      <c r="AK7726" s="10"/>
    </row>
    <row r="7727" spans="37:37">
      <c r="AK7727" s="10"/>
    </row>
    <row r="7728" spans="37:37">
      <c r="AK7728" s="10"/>
    </row>
    <row r="7729" spans="37:37">
      <c r="AK7729" s="10"/>
    </row>
    <row r="7730" spans="37:37">
      <c r="AK7730" s="10"/>
    </row>
    <row r="7731" spans="37:37">
      <c r="AK7731" s="10"/>
    </row>
    <row r="7732" spans="37:37">
      <c r="AK7732" s="10"/>
    </row>
    <row r="7733" spans="37:37">
      <c r="AK7733" s="10"/>
    </row>
    <row r="7734" spans="37:37">
      <c r="AK7734" s="10"/>
    </row>
    <row r="7735" spans="37:37">
      <c r="AK7735" s="10"/>
    </row>
    <row r="7736" spans="37:37">
      <c r="AK7736" s="10"/>
    </row>
    <row r="7737" spans="37:37">
      <c r="AK7737" s="10"/>
    </row>
    <row r="7738" spans="37:37">
      <c r="AK7738" s="10"/>
    </row>
    <row r="7739" spans="37:37">
      <c r="AK7739" s="10"/>
    </row>
    <row r="7740" spans="37:37">
      <c r="AK7740" s="10"/>
    </row>
    <row r="7741" spans="37:37">
      <c r="AK7741" s="10"/>
    </row>
    <row r="7742" spans="37:37">
      <c r="AK7742" s="10"/>
    </row>
    <row r="7743" spans="37:37">
      <c r="AK7743" s="10"/>
    </row>
    <row r="7744" spans="37:37">
      <c r="AK7744" s="10"/>
    </row>
    <row r="7745" spans="37:37">
      <c r="AK7745" s="10"/>
    </row>
    <row r="7746" spans="37:37">
      <c r="AK7746" s="10"/>
    </row>
    <row r="7747" spans="37:37">
      <c r="AK7747" s="10"/>
    </row>
    <row r="7748" spans="37:37">
      <c r="AK7748" s="10"/>
    </row>
    <row r="7749" spans="37:37">
      <c r="AK7749" s="10"/>
    </row>
    <row r="7750" spans="37:37">
      <c r="AK7750" s="10"/>
    </row>
    <row r="7751" spans="37:37">
      <c r="AK7751" s="10"/>
    </row>
    <row r="7752" spans="37:37">
      <c r="AK7752" s="10"/>
    </row>
    <row r="7753" spans="37:37">
      <c r="AK7753" s="10"/>
    </row>
    <row r="7754" spans="37:37">
      <c r="AK7754" s="10"/>
    </row>
    <row r="7755" spans="37:37">
      <c r="AK7755" s="10"/>
    </row>
    <row r="7756" spans="37:37">
      <c r="AK7756" s="10"/>
    </row>
    <row r="7757" spans="37:37">
      <c r="AK7757" s="10"/>
    </row>
    <row r="7758" spans="37:37">
      <c r="AK7758" s="10"/>
    </row>
    <row r="7759" spans="37:37">
      <c r="AK7759" s="10"/>
    </row>
    <row r="7760" spans="37:37">
      <c r="AK7760" s="10"/>
    </row>
    <row r="7761" spans="37:37">
      <c r="AK7761" s="10"/>
    </row>
    <row r="7762" spans="37:37">
      <c r="AK7762" s="10"/>
    </row>
    <row r="7763" spans="37:37">
      <c r="AK7763" s="10"/>
    </row>
    <row r="7764" spans="37:37">
      <c r="AK7764" s="10"/>
    </row>
    <row r="7765" spans="37:37">
      <c r="AK7765" s="10"/>
    </row>
    <row r="7766" spans="37:37">
      <c r="AK7766" s="10"/>
    </row>
    <row r="7767" spans="37:37">
      <c r="AK7767" s="10"/>
    </row>
    <row r="7768" spans="37:37">
      <c r="AK7768" s="10"/>
    </row>
    <row r="7769" spans="37:37">
      <c r="AK7769" s="10"/>
    </row>
    <row r="7770" spans="37:37">
      <c r="AK7770" s="10"/>
    </row>
    <row r="7771" spans="37:37">
      <c r="AK7771" s="10"/>
    </row>
    <row r="7772" spans="37:37">
      <c r="AK7772" s="10"/>
    </row>
    <row r="7773" spans="37:37">
      <c r="AK7773" s="10"/>
    </row>
    <row r="7774" spans="37:37">
      <c r="AK7774" s="10"/>
    </row>
    <row r="7775" spans="37:37">
      <c r="AK7775" s="10"/>
    </row>
    <row r="7776" spans="37:37">
      <c r="AK7776" s="10"/>
    </row>
    <row r="7777" spans="37:37">
      <c r="AK7777" s="10"/>
    </row>
    <row r="7778" spans="37:37">
      <c r="AK7778" s="10"/>
    </row>
    <row r="7779" spans="37:37">
      <c r="AK7779" s="10"/>
    </row>
    <row r="7780" spans="37:37">
      <c r="AK7780" s="10"/>
    </row>
    <row r="7781" spans="37:37">
      <c r="AK7781" s="10"/>
    </row>
    <row r="7782" spans="37:37">
      <c r="AK7782" s="10"/>
    </row>
    <row r="7783" spans="37:37">
      <c r="AK7783" s="10"/>
    </row>
    <row r="7784" spans="37:37">
      <c r="AK7784" s="10"/>
    </row>
    <row r="7785" spans="37:37">
      <c r="AK7785" s="10"/>
    </row>
    <row r="7786" spans="37:37">
      <c r="AK7786" s="10"/>
    </row>
    <row r="7787" spans="37:37">
      <c r="AK7787" s="10"/>
    </row>
    <row r="7788" spans="37:37">
      <c r="AK7788" s="10"/>
    </row>
    <row r="7789" spans="37:37">
      <c r="AK7789" s="10"/>
    </row>
    <row r="7790" spans="37:37">
      <c r="AK7790" s="10"/>
    </row>
    <row r="7791" spans="37:37">
      <c r="AK7791" s="10"/>
    </row>
    <row r="7792" spans="37:37">
      <c r="AK7792" s="10"/>
    </row>
    <row r="7793" spans="37:37">
      <c r="AK7793" s="10"/>
    </row>
    <row r="7794" spans="37:37">
      <c r="AK7794" s="10"/>
    </row>
    <row r="7795" spans="37:37">
      <c r="AK7795" s="10"/>
    </row>
    <row r="7796" spans="37:37">
      <c r="AK7796" s="10"/>
    </row>
    <row r="7797" spans="37:37">
      <c r="AK7797" s="10"/>
    </row>
    <row r="7798" spans="37:37">
      <c r="AK7798" s="10"/>
    </row>
    <row r="7799" spans="37:37">
      <c r="AK7799" s="10"/>
    </row>
    <row r="7800" spans="37:37">
      <c r="AK7800" s="10"/>
    </row>
    <row r="7801" spans="37:37">
      <c r="AK7801" s="10"/>
    </row>
    <row r="7802" spans="37:37">
      <c r="AK7802" s="10"/>
    </row>
    <row r="7803" spans="37:37">
      <c r="AK7803" s="10"/>
    </row>
    <row r="7804" spans="37:37">
      <c r="AK7804" s="10"/>
    </row>
    <row r="7805" spans="37:37">
      <c r="AK7805" s="10"/>
    </row>
    <row r="7806" spans="37:37">
      <c r="AK7806" s="10"/>
    </row>
    <row r="7807" spans="37:37">
      <c r="AK7807" s="10"/>
    </row>
    <row r="7808" spans="37:37">
      <c r="AK7808" s="10"/>
    </row>
    <row r="7809" spans="37:37">
      <c r="AK7809" s="10"/>
    </row>
    <row r="7810" spans="37:37">
      <c r="AK7810" s="10"/>
    </row>
    <row r="7811" spans="37:37">
      <c r="AK7811" s="10"/>
    </row>
    <row r="7812" spans="37:37">
      <c r="AK7812" s="10"/>
    </row>
    <row r="7813" spans="37:37">
      <c r="AK7813" s="10"/>
    </row>
    <row r="7814" spans="37:37">
      <c r="AK7814" s="10"/>
    </row>
    <row r="7815" spans="37:37">
      <c r="AK7815" s="10"/>
    </row>
    <row r="7816" spans="37:37">
      <c r="AK7816" s="10"/>
    </row>
    <row r="7817" spans="37:37">
      <c r="AK7817" s="10"/>
    </row>
    <row r="7818" spans="37:37">
      <c r="AK7818" s="10"/>
    </row>
    <row r="7819" spans="37:37">
      <c r="AK7819" s="10"/>
    </row>
    <row r="7820" spans="37:37">
      <c r="AK7820" s="10"/>
    </row>
    <row r="7821" spans="37:37">
      <c r="AK7821" s="10"/>
    </row>
    <row r="7822" spans="37:37">
      <c r="AK7822" s="10"/>
    </row>
    <row r="7823" spans="37:37">
      <c r="AK7823" s="10"/>
    </row>
    <row r="7824" spans="37:37">
      <c r="AK7824" s="10"/>
    </row>
    <row r="7825" spans="37:37">
      <c r="AK7825" s="10"/>
    </row>
    <row r="7826" spans="37:37">
      <c r="AK7826" s="10"/>
    </row>
    <row r="7827" spans="37:37">
      <c r="AK7827" s="10"/>
    </row>
    <row r="7828" spans="37:37">
      <c r="AK7828" s="10"/>
    </row>
    <row r="7829" spans="37:37">
      <c r="AK7829" s="10"/>
    </row>
    <row r="7830" spans="37:37">
      <c r="AK7830" s="10"/>
    </row>
    <row r="7831" spans="37:37">
      <c r="AK7831" s="10"/>
    </row>
    <row r="7832" spans="37:37">
      <c r="AK7832" s="10"/>
    </row>
    <row r="7833" spans="37:37">
      <c r="AK7833" s="10"/>
    </row>
    <row r="7834" spans="37:37">
      <c r="AK7834" s="10"/>
    </row>
    <row r="7835" spans="37:37">
      <c r="AK7835" s="10"/>
    </row>
    <row r="7836" spans="37:37">
      <c r="AK7836" s="10"/>
    </row>
    <row r="7837" spans="37:37">
      <c r="AK7837" s="10"/>
    </row>
    <row r="7838" spans="37:37">
      <c r="AK7838" s="10"/>
    </row>
    <row r="7839" spans="37:37">
      <c r="AK7839" s="10"/>
    </row>
    <row r="7840" spans="37:37">
      <c r="AK7840" s="10"/>
    </row>
    <row r="7841" spans="37:37">
      <c r="AK7841" s="10"/>
    </row>
    <row r="7842" spans="37:37">
      <c r="AK7842" s="10"/>
    </row>
    <row r="7843" spans="37:37">
      <c r="AK7843" s="10"/>
    </row>
    <row r="7844" spans="37:37">
      <c r="AK7844" s="10"/>
    </row>
    <row r="7845" spans="37:37">
      <c r="AK7845" s="10"/>
    </row>
    <row r="7846" spans="37:37">
      <c r="AK7846" s="10"/>
    </row>
    <row r="7847" spans="37:37">
      <c r="AK7847" s="10"/>
    </row>
    <row r="7848" spans="37:37">
      <c r="AK7848" s="10"/>
    </row>
    <row r="7849" spans="37:37">
      <c r="AK7849" s="10"/>
    </row>
    <row r="7850" spans="37:37">
      <c r="AK7850" s="10"/>
    </row>
    <row r="7851" spans="37:37">
      <c r="AK7851" s="10"/>
    </row>
    <row r="7852" spans="37:37">
      <c r="AK7852" s="10"/>
    </row>
    <row r="7853" spans="37:37">
      <c r="AK7853" s="10"/>
    </row>
    <row r="7854" spans="37:37">
      <c r="AK7854" s="10"/>
    </row>
    <row r="7855" spans="37:37">
      <c r="AK7855" s="10"/>
    </row>
    <row r="7856" spans="37:37">
      <c r="AK7856" s="10"/>
    </row>
    <row r="7857" spans="37:37">
      <c r="AK7857" s="10"/>
    </row>
    <row r="7858" spans="37:37">
      <c r="AK7858" s="10"/>
    </row>
    <row r="7859" spans="37:37">
      <c r="AK7859" s="10"/>
    </row>
    <row r="7860" spans="37:37">
      <c r="AK7860" s="10"/>
    </row>
    <row r="7861" spans="37:37">
      <c r="AK7861" s="10"/>
    </row>
    <row r="7862" spans="37:37">
      <c r="AK7862" s="10"/>
    </row>
    <row r="7863" spans="37:37">
      <c r="AK7863" s="10"/>
    </row>
    <row r="7864" spans="37:37">
      <c r="AK7864" s="10"/>
    </row>
    <row r="7865" spans="37:37">
      <c r="AK7865" s="10"/>
    </row>
    <row r="7866" spans="37:37">
      <c r="AK7866" s="10"/>
    </row>
    <row r="7867" spans="37:37">
      <c r="AK7867" s="10"/>
    </row>
    <row r="7868" spans="37:37">
      <c r="AK7868" s="10"/>
    </row>
    <row r="7869" spans="37:37">
      <c r="AK7869" s="10"/>
    </row>
    <row r="7870" spans="37:37">
      <c r="AK7870" s="10"/>
    </row>
    <row r="7871" spans="37:37">
      <c r="AK7871" s="10"/>
    </row>
    <row r="7872" spans="37:37">
      <c r="AK7872" s="10"/>
    </row>
    <row r="7873" spans="37:37">
      <c r="AK7873" s="10"/>
    </row>
    <row r="7874" spans="37:37">
      <c r="AK7874" s="10"/>
    </row>
    <row r="7875" spans="37:37">
      <c r="AK7875" s="10"/>
    </row>
    <row r="7876" spans="37:37">
      <c r="AK7876" s="10"/>
    </row>
    <row r="7877" spans="37:37">
      <c r="AK7877" s="10"/>
    </row>
    <row r="7878" spans="37:37">
      <c r="AK7878" s="10"/>
    </row>
    <row r="7879" spans="37:37">
      <c r="AK7879" s="10"/>
    </row>
    <row r="7880" spans="37:37">
      <c r="AK7880" s="10"/>
    </row>
    <row r="7881" spans="37:37">
      <c r="AK7881" s="10"/>
    </row>
    <row r="7882" spans="37:37">
      <c r="AK7882" s="10"/>
    </row>
    <row r="7883" spans="37:37">
      <c r="AK7883" s="10"/>
    </row>
    <row r="7884" spans="37:37">
      <c r="AK7884" s="10"/>
    </row>
    <row r="7885" spans="37:37">
      <c r="AK7885" s="10"/>
    </row>
    <row r="7886" spans="37:37">
      <c r="AK7886" s="10"/>
    </row>
    <row r="7887" spans="37:37">
      <c r="AK7887" s="10"/>
    </row>
    <row r="7888" spans="37:37">
      <c r="AK7888" s="10"/>
    </row>
    <row r="7889" spans="37:37">
      <c r="AK7889" s="10"/>
    </row>
    <row r="7890" spans="37:37">
      <c r="AK7890" s="10"/>
    </row>
    <row r="7891" spans="37:37">
      <c r="AK7891" s="10"/>
    </row>
    <row r="7892" spans="37:37">
      <c r="AK7892" s="10"/>
    </row>
    <row r="7893" spans="37:37">
      <c r="AK7893" s="10"/>
    </row>
    <row r="7894" spans="37:37">
      <c r="AK7894" s="10"/>
    </row>
    <row r="7895" spans="37:37">
      <c r="AK7895" s="10"/>
    </row>
    <row r="7896" spans="37:37">
      <c r="AK7896" s="10"/>
    </row>
    <row r="7897" spans="37:37">
      <c r="AK7897" s="10"/>
    </row>
    <row r="7898" spans="37:37">
      <c r="AK7898" s="10"/>
    </row>
    <row r="7899" spans="37:37">
      <c r="AK7899" s="10"/>
    </row>
    <row r="7900" spans="37:37">
      <c r="AK7900" s="10"/>
    </row>
    <row r="7901" spans="37:37">
      <c r="AK7901" s="10"/>
    </row>
    <row r="7902" spans="37:37">
      <c r="AK7902" s="10"/>
    </row>
    <row r="7903" spans="37:37">
      <c r="AK7903" s="10"/>
    </row>
    <row r="7904" spans="37:37">
      <c r="AK7904" s="10"/>
    </row>
    <row r="7905" spans="37:37">
      <c r="AK7905" s="10"/>
    </row>
    <row r="7906" spans="37:37">
      <c r="AK7906" s="10"/>
    </row>
    <row r="7907" spans="37:37">
      <c r="AK7907" s="10"/>
    </row>
    <row r="7908" spans="37:37">
      <c r="AK7908" s="10"/>
    </row>
    <row r="7909" spans="37:37">
      <c r="AK7909" s="10"/>
    </row>
    <row r="7910" spans="37:37">
      <c r="AK7910" s="10"/>
    </row>
    <row r="7911" spans="37:37">
      <c r="AK7911" s="10"/>
    </row>
    <row r="7912" spans="37:37">
      <c r="AK7912" s="10"/>
    </row>
    <row r="7913" spans="37:37">
      <c r="AK7913" s="10"/>
    </row>
    <row r="7914" spans="37:37">
      <c r="AK7914" s="10"/>
    </row>
    <row r="7915" spans="37:37">
      <c r="AK7915" s="10"/>
    </row>
    <row r="7916" spans="37:37">
      <c r="AK7916" s="10"/>
    </row>
    <row r="7917" spans="37:37">
      <c r="AK7917" s="10"/>
    </row>
    <row r="7918" spans="37:37">
      <c r="AK7918" s="10"/>
    </row>
    <row r="7919" spans="37:37">
      <c r="AK7919" s="10"/>
    </row>
    <row r="7920" spans="37:37">
      <c r="AK7920" s="10"/>
    </row>
    <row r="7921" spans="37:37">
      <c r="AK7921" s="10"/>
    </row>
    <row r="7922" spans="37:37">
      <c r="AK7922" s="10"/>
    </row>
    <row r="7923" spans="37:37">
      <c r="AK7923" s="10"/>
    </row>
    <row r="7924" spans="37:37">
      <c r="AK7924" s="10"/>
    </row>
    <row r="7925" spans="37:37">
      <c r="AK7925" s="10"/>
    </row>
    <row r="7926" spans="37:37">
      <c r="AK7926" s="10"/>
    </row>
    <row r="7927" spans="37:37">
      <c r="AK7927" s="10"/>
    </row>
    <row r="7928" spans="37:37">
      <c r="AK7928" s="10"/>
    </row>
    <row r="7929" spans="37:37">
      <c r="AK7929" s="10"/>
    </row>
    <row r="7930" spans="37:37">
      <c r="AK7930" s="10"/>
    </row>
    <row r="7931" spans="37:37">
      <c r="AK7931" s="10"/>
    </row>
    <row r="7932" spans="37:37">
      <c r="AK7932" s="10"/>
    </row>
    <row r="7933" spans="37:37">
      <c r="AK7933" s="10"/>
    </row>
    <row r="7934" spans="37:37">
      <c r="AK7934" s="10"/>
    </row>
    <row r="7935" spans="37:37">
      <c r="AK7935" s="10"/>
    </row>
    <row r="7936" spans="37:37">
      <c r="AK7936" s="10"/>
    </row>
    <row r="7937" spans="37:37">
      <c r="AK7937" s="10"/>
    </row>
    <row r="7938" spans="37:37">
      <c r="AK7938" s="10"/>
    </row>
    <row r="7939" spans="37:37">
      <c r="AK7939" s="10"/>
    </row>
    <row r="7940" spans="37:37">
      <c r="AK7940" s="10"/>
    </row>
    <row r="7941" spans="37:37">
      <c r="AK7941" s="10"/>
    </row>
    <row r="7942" spans="37:37">
      <c r="AK7942" s="10"/>
    </row>
    <row r="7943" spans="37:37">
      <c r="AK7943" s="10"/>
    </row>
    <row r="7944" spans="37:37">
      <c r="AK7944" s="10"/>
    </row>
    <row r="7945" spans="37:37">
      <c r="AK7945" s="10"/>
    </row>
    <row r="7946" spans="37:37">
      <c r="AK7946" s="10"/>
    </row>
    <row r="7947" spans="37:37">
      <c r="AK7947" s="10"/>
    </row>
    <row r="7948" spans="37:37">
      <c r="AK7948" s="10"/>
    </row>
    <row r="7949" spans="37:37">
      <c r="AK7949" s="10"/>
    </row>
    <row r="7950" spans="37:37">
      <c r="AK7950" s="10"/>
    </row>
    <row r="7951" spans="37:37">
      <c r="AK7951" s="10"/>
    </row>
    <row r="7952" spans="37:37">
      <c r="AK7952" s="10"/>
    </row>
    <row r="7953" spans="37:37">
      <c r="AK7953" s="10"/>
    </row>
    <row r="7954" spans="37:37">
      <c r="AK7954" s="10"/>
    </row>
    <row r="7955" spans="37:37">
      <c r="AK7955" s="10"/>
    </row>
    <row r="7956" spans="37:37">
      <c r="AK7956" s="10"/>
    </row>
    <row r="7957" spans="37:37">
      <c r="AK7957" s="10"/>
    </row>
    <row r="7958" spans="37:37">
      <c r="AK7958" s="10"/>
    </row>
    <row r="7959" spans="37:37">
      <c r="AK7959" s="10"/>
    </row>
    <row r="7960" spans="37:37">
      <c r="AK7960" s="10"/>
    </row>
    <row r="7961" spans="37:37">
      <c r="AK7961" s="10"/>
    </row>
    <row r="7962" spans="37:37">
      <c r="AK7962" s="10"/>
    </row>
    <row r="7963" spans="37:37">
      <c r="AK7963" s="10"/>
    </row>
    <row r="7964" spans="37:37">
      <c r="AK7964" s="10"/>
    </row>
    <row r="7965" spans="37:37">
      <c r="AK7965" s="10"/>
    </row>
    <row r="7966" spans="37:37">
      <c r="AK7966" s="10"/>
    </row>
    <row r="7967" spans="37:37">
      <c r="AK7967" s="10"/>
    </row>
    <row r="7968" spans="37:37">
      <c r="AK7968" s="10"/>
    </row>
    <row r="7969" spans="37:37">
      <c r="AK7969" s="10"/>
    </row>
    <row r="7970" spans="37:37">
      <c r="AK7970" s="10"/>
    </row>
    <row r="7971" spans="37:37">
      <c r="AK7971" s="10"/>
    </row>
    <row r="7972" spans="37:37">
      <c r="AK7972" s="10"/>
    </row>
    <row r="7973" spans="37:37">
      <c r="AK7973" s="10"/>
    </row>
    <row r="7974" spans="37:37">
      <c r="AK7974" s="10"/>
    </row>
    <row r="7975" spans="37:37">
      <c r="AK7975" s="10"/>
    </row>
    <row r="7976" spans="37:37">
      <c r="AK7976" s="10"/>
    </row>
    <row r="7977" spans="37:37">
      <c r="AK7977" s="10"/>
    </row>
    <row r="7978" spans="37:37">
      <c r="AK7978" s="10"/>
    </row>
    <row r="7979" spans="37:37">
      <c r="AK7979" s="10"/>
    </row>
    <row r="7980" spans="37:37">
      <c r="AK7980" s="10"/>
    </row>
    <row r="7981" spans="37:37">
      <c r="AK7981" s="10"/>
    </row>
    <row r="7982" spans="37:37">
      <c r="AK7982" s="10"/>
    </row>
    <row r="7983" spans="37:37">
      <c r="AK7983" s="10"/>
    </row>
    <row r="7984" spans="37:37">
      <c r="AK7984" s="10"/>
    </row>
    <row r="7985" spans="37:37">
      <c r="AK7985" s="10"/>
    </row>
    <row r="7986" spans="37:37">
      <c r="AK7986" s="10"/>
    </row>
    <row r="7987" spans="37:37">
      <c r="AK7987" s="10"/>
    </row>
    <row r="7988" spans="37:37">
      <c r="AK7988" s="10"/>
    </row>
    <row r="7989" spans="37:37">
      <c r="AK7989" s="10"/>
    </row>
    <row r="7990" spans="37:37">
      <c r="AK7990" s="10"/>
    </row>
    <row r="7991" spans="37:37">
      <c r="AK7991" s="10"/>
    </row>
    <row r="7992" spans="37:37">
      <c r="AK7992" s="10"/>
    </row>
    <row r="7993" spans="37:37">
      <c r="AK7993" s="10"/>
    </row>
    <row r="7994" spans="37:37">
      <c r="AK7994" s="10"/>
    </row>
    <row r="7995" spans="37:37">
      <c r="AK7995" s="10"/>
    </row>
    <row r="7996" spans="37:37">
      <c r="AK7996" s="10"/>
    </row>
    <row r="7997" spans="37:37">
      <c r="AK7997" s="10"/>
    </row>
    <row r="7998" spans="37:37">
      <c r="AK7998" s="10"/>
    </row>
    <row r="7999" spans="37:37">
      <c r="AK7999" s="10"/>
    </row>
    <row r="8000" spans="37:37">
      <c r="AK8000" s="10"/>
    </row>
    <row r="8001" spans="37:37">
      <c r="AK8001" s="10"/>
    </row>
    <row r="8002" spans="37:37">
      <c r="AK8002" s="10"/>
    </row>
    <row r="8003" spans="37:37">
      <c r="AK8003" s="10"/>
    </row>
    <row r="8004" spans="37:37">
      <c r="AK8004" s="10"/>
    </row>
    <row r="8005" spans="37:37">
      <c r="AK8005" s="10"/>
    </row>
    <row r="8006" spans="37:37">
      <c r="AK8006" s="10"/>
    </row>
    <row r="8007" spans="37:37">
      <c r="AK8007" s="10"/>
    </row>
    <row r="8008" spans="37:37">
      <c r="AK8008" s="10"/>
    </row>
    <row r="8009" spans="37:37">
      <c r="AK8009" s="10"/>
    </row>
    <row r="8010" spans="37:37">
      <c r="AK8010" s="10"/>
    </row>
    <row r="8011" spans="37:37">
      <c r="AK8011" s="10"/>
    </row>
    <row r="8012" spans="37:37">
      <c r="AK8012" s="10"/>
    </row>
    <row r="8013" spans="37:37">
      <c r="AK8013" s="10"/>
    </row>
    <row r="8014" spans="37:37">
      <c r="AK8014" s="10"/>
    </row>
    <row r="8015" spans="37:37">
      <c r="AK8015" s="10"/>
    </row>
    <row r="8016" spans="37:37">
      <c r="AK8016" s="10"/>
    </row>
    <row r="8017" spans="37:37">
      <c r="AK8017" s="10"/>
    </row>
    <row r="8018" spans="37:37">
      <c r="AK8018" s="10"/>
    </row>
    <row r="8019" spans="37:37">
      <c r="AK8019" s="10"/>
    </row>
    <row r="8020" spans="37:37">
      <c r="AK8020" s="10"/>
    </row>
    <row r="8021" spans="37:37">
      <c r="AK8021" s="10"/>
    </row>
    <row r="8022" spans="37:37">
      <c r="AK8022" s="10"/>
    </row>
    <row r="8023" spans="37:37">
      <c r="AK8023" s="10"/>
    </row>
    <row r="8024" spans="37:37">
      <c r="AK8024" s="10"/>
    </row>
    <row r="8025" spans="37:37">
      <c r="AK8025" s="10"/>
    </row>
    <row r="8026" spans="37:37">
      <c r="AK8026" s="10"/>
    </row>
    <row r="8027" spans="37:37">
      <c r="AK8027" s="10"/>
    </row>
    <row r="8028" spans="37:37">
      <c r="AK8028" s="10"/>
    </row>
    <row r="8029" spans="37:37">
      <c r="AK8029" s="10"/>
    </row>
    <row r="8030" spans="37:37">
      <c r="AK8030" s="10"/>
    </row>
    <row r="8031" spans="37:37">
      <c r="AK8031" s="10"/>
    </row>
    <row r="8032" spans="37:37">
      <c r="AK8032" s="10"/>
    </row>
    <row r="8033" spans="37:37">
      <c r="AK8033" s="10"/>
    </row>
    <row r="8034" spans="37:37">
      <c r="AK8034" s="10"/>
    </row>
    <row r="8035" spans="37:37">
      <c r="AK8035" s="10"/>
    </row>
    <row r="8036" spans="37:37">
      <c r="AK8036" s="10"/>
    </row>
    <row r="8037" spans="37:37">
      <c r="AK8037" s="10"/>
    </row>
    <row r="8038" spans="37:37">
      <c r="AK8038" s="10"/>
    </row>
    <row r="8039" spans="37:37">
      <c r="AK8039" s="10"/>
    </row>
    <row r="8040" spans="37:37">
      <c r="AK8040" s="10"/>
    </row>
    <row r="8041" spans="37:37">
      <c r="AK8041" s="10"/>
    </row>
    <row r="8042" spans="37:37">
      <c r="AK8042" s="10"/>
    </row>
    <row r="8043" spans="37:37">
      <c r="AK8043" s="10"/>
    </row>
    <row r="8044" spans="37:37">
      <c r="AK8044" s="10"/>
    </row>
    <row r="8045" spans="37:37">
      <c r="AK8045" s="10"/>
    </row>
    <row r="8046" spans="37:37">
      <c r="AK8046" s="10"/>
    </row>
    <row r="8047" spans="37:37">
      <c r="AK8047" s="10"/>
    </row>
    <row r="8048" spans="37:37">
      <c r="AK8048" s="10"/>
    </row>
    <row r="8049" spans="37:37">
      <c r="AK8049" s="10"/>
    </row>
    <row r="8050" spans="37:37">
      <c r="AK8050" s="10"/>
    </row>
    <row r="8051" spans="37:37">
      <c r="AK8051" s="10"/>
    </row>
    <row r="8052" spans="37:37">
      <c r="AK8052" s="10"/>
    </row>
    <row r="8053" spans="37:37">
      <c r="AK8053" s="10"/>
    </row>
    <row r="8054" spans="37:37">
      <c r="AK8054" s="10"/>
    </row>
    <row r="8055" spans="37:37">
      <c r="AK8055" s="10"/>
    </row>
    <row r="8056" spans="37:37">
      <c r="AK8056" s="10"/>
    </row>
    <row r="8057" spans="37:37">
      <c r="AK8057" s="10"/>
    </row>
    <row r="8058" spans="37:37">
      <c r="AK8058" s="10"/>
    </row>
    <row r="8059" spans="37:37">
      <c r="AK8059" s="10"/>
    </row>
    <row r="8060" spans="37:37">
      <c r="AK8060" s="10"/>
    </row>
    <row r="8061" spans="37:37">
      <c r="AK8061" s="10"/>
    </row>
    <row r="8062" spans="37:37">
      <c r="AK8062" s="10"/>
    </row>
    <row r="8063" spans="37:37">
      <c r="AK8063" s="10"/>
    </row>
    <row r="8064" spans="37:37">
      <c r="AK8064" s="10"/>
    </row>
    <row r="8065" spans="37:37">
      <c r="AK8065" s="10"/>
    </row>
    <row r="8066" spans="37:37">
      <c r="AK8066" s="10"/>
    </row>
    <row r="8067" spans="37:37">
      <c r="AK8067" s="10"/>
    </row>
    <row r="8068" spans="37:37">
      <c r="AK8068" s="10"/>
    </row>
    <row r="8069" spans="37:37">
      <c r="AK8069" s="10"/>
    </row>
    <row r="8070" spans="37:37">
      <c r="AK8070" s="10"/>
    </row>
    <row r="8071" spans="37:37">
      <c r="AK8071" s="10"/>
    </row>
    <row r="8072" spans="37:37">
      <c r="AK8072" s="10"/>
    </row>
    <row r="8073" spans="37:37">
      <c r="AK8073" s="10"/>
    </row>
    <row r="8074" spans="37:37">
      <c r="AK8074" s="10"/>
    </row>
    <row r="8075" spans="37:37">
      <c r="AK8075" s="10"/>
    </row>
    <row r="8076" spans="37:37">
      <c r="AK8076" s="10"/>
    </row>
    <row r="8077" spans="37:37">
      <c r="AK8077" s="10"/>
    </row>
    <row r="8078" spans="37:37">
      <c r="AK8078" s="10"/>
    </row>
    <row r="8079" spans="37:37">
      <c r="AK8079" s="10"/>
    </row>
    <row r="8080" spans="37:37">
      <c r="AK8080" s="10"/>
    </row>
    <row r="8081" spans="37:37">
      <c r="AK8081" s="10"/>
    </row>
    <row r="8082" spans="37:37">
      <c r="AK8082" s="10"/>
    </row>
    <row r="8083" spans="37:37">
      <c r="AK8083" s="10"/>
    </row>
    <row r="8084" spans="37:37">
      <c r="AK8084" s="10"/>
    </row>
    <row r="8085" spans="37:37">
      <c r="AK8085" s="10"/>
    </row>
    <row r="8086" spans="37:37">
      <c r="AK8086" s="10"/>
    </row>
    <row r="8087" spans="37:37">
      <c r="AK8087" s="10"/>
    </row>
    <row r="8088" spans="37:37">
      <c r="AK8088" s="10"/>
    </row>
    <row r="8089" spans="37:37">
      <c r="AK8089" s="10"/>
    </row>
    <row r="8090" spans="37:37">
      <c r="AK8090" s="10"/>
    </row>
    <row r="8091" spans="37:37">
      <c r="AK8091" s="10"/>
    </row>
    <row r="8092" spans="37:37">
      <c r="AK8092" s="10"/>
    </row>
    <row r="8093" spans="37:37">
      <c r="AK8093" s="10"/>
    </row>
    <row r="8094" spans="37:37">
      <c r="AK8094" s="10"/>
    </row>
    <row r="8095" spans="37:37">
      <c r="AK8095" s="10"/>
    </row>
    <row r="8096" spans="37:37">
      <c r="AK8096" s="10"/>
    </row>
    <row r="8097" spans="37:37">
      <c r="AK8097" s="10"/>
    </row>
    <row r="8098" spans="37:37">
      <c r="AK8098" s="10"/>
    </row>
    <row r="8099" spans="37:37">
      <c r="AK8099" s="10"/>
    </row>
    <row r="8100" spans="37:37">
      <c r="AK8100" s="10"/>
    </row>
    <row r="8101" spans="37:37">
      <c r="AK8101" s="10"/>
    </row>
    <row r="8102" spans="37:37">
      <c r="AK8102" s="10"/>
    </row>
    <row r="8103" spans="37:37">
      <c r="AK8103" s="10"/>
    </row>
    <row r="8104" spans="37:37">
      <c r="AK8104" s="10"/>
    </row>
    <row r="8105" spans="37:37">
      <c r="AK8105" s="10"/>
    </row>
    <row r="8106" spans="37:37">
      <c r="AK8106" s="10"/>
    </row>
    <row r="8107" spans="37:37">
      <c r="AK8107" s="10"/>
    </row>
    <row r="8108" spans="37:37">
      <c r="AK8108" s="10"/>
    </row>
    <row r="8109" spans="37:37">
      <c r="AK8109" s="10"/>
    </row>
    <row r="8110" spans="37:37">
      <c r="AK8110" s="10"/>
    </row>
    <row r="8111" spans="37:37">
      <c r="AK8111" s="10"/>
    </row>
    <row r="8112" spans="37:37">
      <c r="AK8112" s="10"/>
    </row>
    <row r="8113" spans="37:37">
      <c r="AK8113" s="10"/>
    </row>
    <row r="8114" spans="37:37">
      <c r="AK8114" s="10"/>
    </row>
    <row r="8115" spans="37:37">
      <c r="AK8115" s="10"/>
    </row>
    <row r="8116" spans="37:37">
      <c r="AK8116" s="10"/>
    </row>
    <row r="8117" spans="37:37">
      <c r="AK8117" s="10"/>
    </row>
    <row r="8118" spans="37:37">
      <c r="AK8118" s="10"/>
    </row>
    <row r="8119" spans="37:37">
      <c r="AK8119" s="10"/>
    </row>
    <row r="8120" spans="37:37">
      <c r="AK8120" s="10"/>
    </row>
    <row r="8121" spans="37:37">
      <c r="AK8121" s="10"/>
    </row>
    <row r="8122" spans="37:37">
      <c r="AK8122" s="10"/>
    </row>
    <row r="8123" spans="37:37">
      <c r="AK8123" s="10"/>
    </row>
    <row r="8124" spans="37:37">
      <c r="AK8124" s="10"/>
    </row>
    <row r="8125" spans="37:37">
      <c r="AK8125" s="10"/>
    </row>
    <row r="8126" spans="37:37">
      <c r="AK8126" s="10"/>
    </row>
    <row r="8127" spans="37:37">
      <c r="AK8127" s="10"/>
    </row>
    <row r="8128" spans="37:37">
      <c r="AK8128" s="10"/>
    </row>
    <row r="8129" spans="37:37">
      <c r="AK8129" s="10"/>
    </row>
    <row r="8130" spans="37:37">
      <c r="AK8130" s="10"/>
    </row>
    <row r="8131" spans="37:37">
      <c r="AK8131" s="10"/>
    </row>
    <row r="8132" spans="37:37">
      <c r="AK8132" s="10"/>
    </row>
    <row r="8133" spans="37:37">
      <c r="AK8133" s="10"/>
    </row>
    <row r="8134" spans="37:37">
      <c r="AK8134" s="10"/>
    </row>
    <row r="8135" spans="37:37">
      <c r="AK8135" s="10"/>
    </row>
    <row r="8136" spans="37:37">
      <c r="AK8136" s="10"/>
    </row>
    <row r="8137" spans="37:37">
      <c r="AK8137" s="10"/>
    </row>
    <row r="8138" spans="37:37">
      <c r="AK8138" s="10"/>
    </row>
    <row r="8139" spans="37:37">
      <c r="AK8139" s="10"/>
    </row>
    <row r="8140" spans="37:37">
      <c r="AK8140" s="10"/>
    </row>
    <row r="8141" spans="37:37">
      <c r="AK8141" s="10"/>
    </row>
    <row r="8142" spans="37:37">
      <c r="AK8142" s="10"/>
    </row>
    <row r="8143" spans="37:37">
      <c r="AK8143" s="10"/>
    </row>
    <row r="8144" spans="37:37">
      <c r="AK8144" s="10"/>
    </row>
    <row r="8145" spans="37:37">
      <c r="AK8145" s="10"/>
    </row>
    <row r="8146" spans="37:37">
      <c r="AK8146" s="10"/>
    </row>
    <row r="8147" spans="37:37">
      <c r="AK8147" s="10"/>
    </row>
    <row r="8148" spans="37:37">
      <c r="AK8148" s="10"/>
    </row>
    <row r="8149" spans="37:37">
      <c r="AK8149" s="10"/>
    </row>
    <row r="8150" spans="37:37">
      <c r="AK8150" s="10"/>
    </row>
    <row r="8151" spans="37:37">
      <c r="AK8151" s="10"/>
    </row>
    <row r="8152" spans="37:37">
      <c r="AK8152" s="10"/>
    </row>
    <row r="8153" spans="37:37">
      <c r="AK8153" s="10"/>
    </row>
    <row r="8154" spans="37:37">
      <c r="AK8154" s="10"/>
    </row>
    <row r="8155" spans="37:37">
      <c r="AK8155" s="10"/>
    </row>
    <row r="8156" spans="37:37">
      <c r="AK8156" s="10"/>
    </row>
    <row r="8157" spans="37:37">
      <c r="AK8157" s="10"/>
    </row>
    <row r="8158" spans="37:37">
      <c r="AK8158" s="10"/>
    </row>
    <row r="8159" spans="37:37">
      <c r="AK8159" s="10"/>
    </row>
    <row r="8160" spans="37:37">
      <c r="AK8160" s="10"/>
    </row>
    <row r="8161" spans="37:37">
      <c r="AK8161" s="10"/>
    </row>
    <row r="8162" spans="37:37">
      <c r="AK8162" s="10"/>
    </row>
    <row r="8163" spans="37:37">
      <c r="AK8163" s="10"/>
    </row>
    <row r="8164" spans="37:37">
      <c r="AK8164" s="10"/>
    </row>
    <row r="8165" spans="37:37">
      <c r="AK8165" s="10"/>
    </row>
    <row r="8166" spans="37:37">
      <c r="AK8166" s="10"/>
    </row>
    <row r="8167" spans="37:37">
      <c r="AK8167" s="10"/>
    </row>
    <row r="8168" spans="37:37">
      <c r="AK8168" s="10"/>
    </row>
    <row r="8169" spans="37:37">
      <c r="AK8169" s="10"/>
    </row>
    <row r="8170" spans="37:37">
      <c r="AK8170" s="10"/>
    </row>
    <row r="8171" spans="37:37">
      <c r="AK8171" s="10"/>
    </row>
    <row r="8172" spans="37:37">
      <c r="AK8172" s="10"/>
    </row>
    <row r="8173" spans="37:37">
      <c r="AK8173" s="10"/>
    </row>
    <row r="8174" spans="37:37">
      <c r="AK8174" s="10"/>
    </row>
    <row r="8175" spans="37:37">
      <c r="AK8175" s="10"/>
    </row>
    <row r="8176" spans="37:37">
      <c r="AK8176" s="10"/>
    </row>
    <row r="8177" spans="37:37">
      <c r="AK8177" s="10"/>
    </row>
    <row r="8178" spans="37:37">
      <c r="AK8178" s="10"/>
    </row>
    <row r="8179" spans="37:37">
      <c r="AK8179" s="10"/>
    </row>
    <row r="8180" spans="37:37">
      <c r="AK8180" s="10"/>
    </row>
    <row r="8181" spans="37:37">
      <c r="AK8181" s="10"/>
    </row>
    <row r="8182" spans="37:37">
      <c r="AK8182" s="10"/>
    </row>
    <row r="8183" spans="37:37">
      <c r="AK8183" s="10"/>
    </row>
    <row r="8184" spans="37:37">
      <c r="AK8184" s="10"/>
    </row>
    <row r="8185" spans="37:37">
      <c r="AK8185" s="10"/>
    </row>
    <row r="8186" spans="37:37">
      <c r="AK8186" s="10"/>
    </row>
    <row r="8187" spans="37:37">
      <c r="AK8187" s="10"/>
    </row>
    <row r="8188" spans="37:37">
      <c r="AK8188" s="10"/>
    </row>
    <row r="8189" spans="37:37">
      <c r="AK8189" s="10"/>
    </row>
    <row r="8190" spans="37:37">
      <c r="AK8190" s="10"/>
    </row>
    <row r="8191" spans="37:37">
      <c r="AK8191" s="10"/>
    </row>
    <row r="8192" spans="37:37">
      <c r="AK8192" s="10"/>
    </row>
    <row r="8193" spans="37:37">
      <c r="AK8193" s="10"/>
    </row>
    <row r="8194" spans="37:37">
      <c r="AK8194" s="10"/>
    </row>
    <row r="8195" spans="37:37">
      <c r="AK8195" s="10"/>
    </row>
    <row r="8196" spans="37:37">
      <c r="AK8196" s="10"/>
    </row>
    <row r="8197" spans="37:37">
      <c r="AK8197" s="10"/>
    </row>
    <row r="8198" spans="37:37">
      <c r="AK8198" s="10"/>
    </row>
    <row r="8199" spans="37:37">
      <c r="AK8199" s="10"/>
    </row>
    <row r="8200" spans="37:37">
      <c r="AK8200" s="10"/>
    </row>
    <row r="8201" spans="37:37">
      <c r="AK8201" s="10"/>
    </row>
    <row r="8202" spans="37:37">
      <c r="AK8202" s="10"/>
    </row>
    <row r="8203" spans="37:37">
      <c r="AK8203" s="10"/>
    </row>
    <row r="8204" spans="37:37">
      <c r="AK8204" s="10"/>
    </row>
    <row r="8205" spans="37:37">
      <c r="AK8205" s="10"/>
    </row>
    <row r="8206" spans="37:37">
      <c r="AK8206" s="10"/>
    </row>
    <row r="8207" spans="37:37">
      <c r="AK8207" s="10"/>
    </row>
    <row r="8208" spans="37:37">
      <c r="AK8208" s="10"/>
    </row>
    <row r="8209" spans="37:37">
      <c r="AK8209" s="10"/>
    </row>
    <row r="8210" spans="37:37">
      <c r="AK8210" s="10"/>
    </row>
    <row r="8211" spans="37:37">
      <c r="AK8211" s="10"/>
    </row>
    <row r="8212" spans="37:37">
      <c r="AK8212" s="10"/>
    </row>
    <row r="8213" spans="37:37">
      <c r="AK8213" s="10"/>
    </row>
    <row r="8214" spans="37:37">
      <c r="AK8214" s="10"/>
    </row>
    <row r="8215" spans="37:37">
      <c r="AK8215" s="10"/>
    </row>
    <row r="8216" spans="37:37">
      <c r="AK8216" s="10"/>
    </row>
    <row r="8217" spans="37:37">
      <c r="AK8217" s="10"/>
    </row>
    <row r="8218" spans="37:37">
      <c r="AK8218" s="10"/>
    </row>
    <row r="8219" spans="37:37">
      <c r="AK8219" s="10"/>
    </row>
    <row r="8220" spans="37:37">
      <c r="AK8220" s="10"/>
    </row>
    <row r="8221" spans="37:37">
      <c r="AK8221" s="10"/>
    </row>
    <row r="8222" spans="37:37">
      <c r="AK8222" s="10"/>
    </row>
    <row r="8223" spans="37:37">
      <c r="AK8223" s="10"/>
    </row>
    <row r="8224" spans="37:37">
      <c r="AK8224" s="10"/>
    </row>
    <row r="8225" spans="37:37">
      <c r="AK8225" s="10"/>
    </row>
    <row r="8226" spans="37:37">
      <c r="AK8226" s="10"/>
    </row>
    <row r="8227" spans="37:37">
      <c r="AK8227" s="10"/>
    </row>
    <row r="8228" spans="37:37">
      <c r="AK8228" s="10"/>
    </row>
    <row r="8229" spans="37:37">
      <c r="AK8229" s="10"/>
    </row>
    <row r="8230" spans="37:37">
      <c r="AK8230" s="10"/>
    </row>
    <row r="8231" spans="37:37">
      <c r="AK8231" s="10"/>
    </row>
    <row r="8232" spans="37:37">
      <c r="AK8232" s="10"/>
    </row>
    <row r="8233" spans="37:37">
      <c r="AK8233" s="10"/>
    </row>
    <row r="8234" spans="37:37">
      <c r="AK8234" s="10"/>
    </row>
    <row r="8235" spans="37:37">
      <c r="AK8235" s="10"/>
    </row>
    <row r="8236" spans="37:37">
      <c r="AK8236" s="10"/>
    </row>
    <row r="8237" spans="37:37">
      <c r="AK8237" s="10"/>
    </row>
    <row r="8238" spans="37:37">
      <c r="AK8238" s="10"/>
    </row>
    <row r="8239" spans="37:37">
      <c r="AK8239" s="10"/>
    </row>
    <row r="8240" spans="37:37">
      <c r="AK8240" s="10"/>
    </row>
    <row r="8241" spans="37:37">
      <c r="AK8241" s="10"/>
    </row>
    <row r="8242" spans="37:37">
      <c r="AK8242" s="10"/>
    </row>
    <row r="8243" spans="37:37">
      <c r="AK8243" s="10"/>
    </row>
    <row r="8244" spans="37:37">
      <c r="AK8244" s="10"/>
    </row>
    <row r="8245" spans="37:37">
      <c r="AK8245" s="10"/>
    </row>
    <row r="8246" spans="37:37">
      <c r="AK8246" s="10"/>
    </row>
    <row r="8247" spans="37:37">
      <c r="AK8247" s="10"/>
    </row>
    <row r="8248" spans="37:37">
      <c r="AK8248" s="10"/>
    </row>
    <row r="8249" spans="37:37">
      <c r="AK8249" s="10"/>
    </row>
    <row r="8250" spans="37:37">
      <c r="AK8250" s="10"/>
    </row>
    <row r="8251" spans="37:37">
      <c r="AK8251" s="10"/>
    </row>
    <row r="8252" spans="37:37">
      <c r="AK8252" s="10"/>
    </row>
    <row r="8253" spans="37:37">
      <c r="AK8253" s="10"/>
    </row>
    <row r="8254" spans="37:37">
      <c r="AK8254" s="10"/>
    </row>
    <row r="8255" spans="37:37">
      <c r="AK8255" s="10"/>
    </row>
    <row r="8256" spans="37:37">
      <c r="AK8256" s="10"/>
    </row>
    <row r="8257" spans="37:37">
      <c r="AK8257" s="10"/>
    </row>
    <row r="8258" spans="37:37">
      <c r="AK8258" s="10"/>
    </row>
    <row r="8259" spans="37:37">
      <c r="AK8259" s="10"/>
    </row>
    <row r="8260" spans="37:37">
      <c r="AK8260" s="10"/>
    </row>
    <row r="8261" spans="37:37">
      <c r="AK8261" s="10"/>
    </row>
    <row r="8262" spans="37:37">
      <c r="AK8262" s="10"/>
    </row>
    <row r="8263" spans="37:37">
      <c r="AK8263" s="10"/>
    </row>
    <row r="8264" spans="37:37">
      <c r="AK8264" s="10"/>
    </row>
    <row r="8265" spans="37:37">
      <c r="AK8265" s="10"/>
    </row>
    <row r="8266" spans="37:37">
      <c r="AK8266" s="10"/>
    </row>
    <row r="8267" spans="37:37">
      <c r="AK8267" s="10"/>
    </row>
    <row r="8268" spans="37:37">
      <c r="AK8268" s="10"/>
    </row>
    <row r="8269" spans="37:37">
      <c r="AK8269" s="10"/>
    </row>
    <row r="8270" spans="37:37">
      <c r="AK8270" s="10"/>
    </row>
    <row r="8271" spans="37:37">
      <c r="AK8271" s="10"/>
    </row>
    <row r="8272" spans="37:37">
      <c r="AK8272" s="10"/>
    </row>
    <row r="8273" spans="37:37">
      <c r="AK8273" s="10"/>
    </row>
    <row r="8274" spans="37:37">
      <c r="AK8274" s="10"/>
    </row>
    <row r="8275" spans="37:37">
      <c r="AK8275" s="10"/>
    </row>
    <row r="8276" spans="37:37">
      <c r="AK8276" s="10"/>
    </row>
    <row r="8277" spans="37:37">
      <c r="AK8277" s="10"/>
    </row>
    <row r="8278" spans="37:37">
      <c r="AK8278" s="10"/>
    </row>
    <row r="8279" spans="37:37">
      <c r="AK8279" s="10"/>
    </row>
    <row r="8280" spans="37:37">
      <c r="AK8280" s="10"/>
    </row>
    <row r="8281" spans="37:37">
      <c r="AK8281" s="10"/>
    </row>
    <row r="8282" spans="37:37">
      <c r="AK8282" s="10"/>
    </row>
    <row r="8283" spans="37:37">
      <c r="AK8283" s="10"/>
    </row>
    <row r="8284" spans="37:37">
      <c r="AK8284" s="10"/>
    </row>
    <row r="8285" spans="37:37">
      <c r="AK8285" s="10"/>
    </row>
    <row r="8286" spans="37:37">
      <c r="AK8286" s="10"/>
    </row>
    <row r="8287" spans="37:37">
      <c r="AK8287" s="10"/>
    </row>
    <row r="8288" spans="37:37">
      <c r="AK8288" s="10"/>
    </row>
    <row r="8289" spans="37:37">
      <c r="AK8289" s="10"/>
    </row>
    <row r="8290" spans="37:37">
      <c r="AK8290" s="10"/>
    </row>
    <row r="8291" spans="37:37">
      <c r="AK8291" s="10"/>
    </row>
    <row r="8292" spans="37:37">
      <c r="AK8292" s="10"/>
    </row>
    <row r="8293" spans="37:37">
      <c r="AK8293" s="10"/>
    </row>
    <row r="8294" spans="37:37">
      <c r="AK8294" s="10"/>
    </row>
    <row r="8295" spans="37:37">
      <c r="AK8295" s="10"/>
    </row>
    <row r="8296" spans="37:37">
      <c r="AK8296" s="10"/>
    </row>
    <row r="8297" spans="37:37">
      <c r="AK8297" s="10"/>
    </row>
    <row r="8298" spans="37:37">
      <c r="AK8298" s="10"/>
    </row>
    <row r="8299" spans="37:37">
      <c r="AK8299" s="10"/>
    </row>
    <row r="8300" spans="37:37">
      <c r="AK8300" s="10"/>
    </row>
    <row r="8301" spans="37:37">
      <c r="AK8301" s="10"/>
    </row>
    <row r="8302" spans="37:37">
      <c r="AK8302" s="10"/>
    </row>
    <row r="8303" spans="37:37">
      <c r="AK8303" s="10"/>
    </row>
    <row r="8304" spans="37:37">
      <c r="AK8304" s="10"/>
    </row>
    <row r="8305" spans="37:37">
      <c r="AK8305" s="10"/>
    </row>
    <row r="8306" spans="37:37">
      <c r="AK8306" s="10"/>
    </row>
    <row r="8307" spans="37:37">
      <c r="AK8307" s="10"/>
    </row>
    <row r="8308" spans="37:37">
      <c r="AK8308" s="10"/>
    </row>
    <row r="8309" spans="37:37">
      <c r="AK8309" s="10"/>
    </row>
    <row r="8310" spans="37:37">
      <c r="AK8310" s="10"/>
    </row>
    <row r="8311" spans="37:37">
      <c r="AK8311" s="10"/>
    </row>
    <row r="8312" spans="37:37">
      <c r="AK8312" s="10"/>
    </row>
    <row r="8313" spans="37:37">
      <c r="AK8313" s="10"/>
    </row>
    <row r="8314" spans="37:37">
      <c r="AK8314" s="10"/>
    </row>
    <row r="8315" spans="37:37">
      <c r="AK8315" s="10"/>
    </row>
    <row r="8316" spans="37:37">
      <c r="AK8316" s="10"/>
    </row>
    <row r="8317" spans="37:37">
      <c r="AK8317" s="10"/>
    </row>
    <row r="8318" spans="37:37">
      <c r="AK8318" s="10"/>
    </row>
    <row r="8319" spans="37:37">
      <c r="AK8319" s="10"/>
    </row>
    <row r="8320" spans="37:37">
      <c r="AK8320" s="10"/>
    </row>
    <row r="8321" spans="37:37">
      <c r="AK8321" s="10"/>
    </row>
    <row r="8322" spans="37:37">
      <c r="AK8322" s="10"/>
    </row>
    <row r="8323" spans="37:37">
      <c r="AK8323" s="10"/>
    </row>
    <row r="8324" spans="37:37">
      <c r="AK8324" s="10"/>
    </row>
    <row r="8325" spans="37:37">
      <c r="AK8325" s="10"/>
    </row>
    <row r="8326" spans="37:37">
      <c r="AK8326" s="10"/>
    </row>
    <row r="8327" spans="37:37">
      <c r="AK8327" s="10"/>
    </row>
    <row r="8328" spans="37:37">
      <c r="AK8328" s="10"/>
    </row>
    <row r="8329" spans="37:37">
      <c r="AK8329" s="10"/>
    </row>
    <row r="8330" spans="37:37">
      <c r="AK8330" s="10"/>
    </row>
    <row r="8331" spans="37:37">
      <c r="AK8331" s="10"/>
    </row>
    <row r="8332" spans="37:37">
      <c r="AK8332" s="10"/>
    </row>
    <row r="8333" spans="37:37">
      <c r="AK8333" s="10"/>
    </row>
    <row r="8334" spans="37:37">
      <c r="AK8334" s="10"/>
    </row>
    <row r="8335" spans="37:37">
      <c r="AK8335" s="10"/>
    </row>
    <row r="8336" spans="37:37">
      <c r="AK8336" s="10"/>
    </row>
    <row r="8337" spans="37:37">
      <c r="AK8337" s="10"/>
    </row>
    <row r="8338" spans="37:37">
      <c r="AK8338" s="10"/>
    </row>
    <row r="8339" spans="37:37">
      <c r="AK8339" s="10"/>
    </row>
    <row r="8340" spans="37:37">
      <c r="AK8340" s="10"/>
    </row>
    <row r="8341" spans="37:37">
      <c r="AK8341" s="10"/>
    </row>
    <row r="8342" spans="37:37">
      <c r="AK8342" s="10"/>
    </row>
    <row r="8343" spans="37:37">
      <c r="AK8343" s="10"/>
    </row>
    <row r="8344" spans="37:37">
      <c r="AK8344" s="10"/>
    </row>
    <row r="8345" spans="37:37">
      <c r="AK8345" s="10"/>
    </row>
    <row r="8346" spans="37:37">
      <c r="AK8346" s="10"/>
    </row>
    <row r="8347" spans="37:37">
      <c r="AK8347" s="10"/>
    </row>
    <row r="8348" spans="37:37">
      <c r="AK8348" s="10"/>
    </row>
    <row r="8349" spans="37:37">
      <c r="AK8349" s="10"/>
    </row>
    <row r="8350" spans="37:37">
      <c r="AK8350" s="10"/>
    </row>
    <row r="8351" spans="37:37">
      <c r="AK8351" s="10"/>
    </row>
    <row r="8352" spans="37:37">
      <c r="AK8352" s="10"/>
    </row>
    <row r="8353" spans="37:37">
      <c r="AK8353" s="10"/>
    </row>
    <row r="8354" spans="37:37">
      <c r="AK8354" s="10"/>
    </row>
    <row r="8355" spans="37:37">
      <c r="AK8355" s="10"/>
    </row>
    <row r="8356" spans="37:37">
      <c r="AK8356" s="10"/>
    </row>
    <row r="8357" spans="37:37">
      <c r="AK8357" s="10"/>
    </row>
    <row r="8358" spans="37:37">
      <c r="AK8358" s="10"/>
    </row>
    <row r="8359" spans="37:37">
      <c r="AK8359" s="10"/>
    </row>
    <row r="8360" spans="37:37">
      <c r="AK8360" s="10"/>
    </row>
    <row r="8361" spans="37:37">
      <c r="AK8361" s="10"/>
    </row>
    <row r="8362" spans="37:37">
      <c r="AK8362" s="10"/>
    </row>
    <row r="8363" spans="37:37">
      <c r="AK8363" s="10"/>
    </row>
    <row r="8364" spans="37:37">
      <c r="AK8364" s="10"/>
    </row>
    <row r="8365" spans="37:37">
      <c r="AK8365" s="10"/>
    </row>
    <row r="8366" spans="37:37">
      <c r="AK8366" s="10"/>
    </row>
    <row r="8367" spans="37:37">
      <c r="AK8367" s="10"/>
    </row>
    <row r="8368" spans="37:37">
      <c r="AK8368" s="10"/>
    </row>
    <row r="8369" spans="37:37">
      <c r="AK8369" s="10"/>
    </row>
    <row r="8370" spans="37:37">
      <c r="AK8370" s="10"/>
    </row>
    <row r="8371" spans="37:37">
      <c r="AK8371" s="10"/>
    </row>
    <row r="8372" spans="37:37">
      <c r="AK8372" s="10"/>
    </row>
    <row r="8373" spans="37:37">
      <c r="AK8373" s="10"/>
    </row>
    <row r="8374" spans="37:37">
      <c r="AK8374" s="10"/>
    </row>
    <row r="8375" spans="37:37">
      <c r="AK8375" s="10"/>
    </row>
    <row r="8376" spans="37:37">
      <c r="AK8376" s="10"/>
    </row>
    <row r="8377" spans="37:37">
      <c r="AK8377" s="10"/>
    </row>
    <row r="8378" spans="37:37">
      <c r="AK8378" s="10"/>
    </row>
    <row r="8379" spans="37:37">
      <c r="AK8379" s="10"/>
    </row>
    <row r="8380" spans="37:37">
      <c r="AK8380" s="10"/>
    </row>
    <row r="8381" spans="37:37">
      <c r="AK8381" s="10"/>
    </row>
    <row r="8382" spans="37:37">
      <c r="AK8382" s="10"/>
    </row>
    <row r="8383" spans="37:37">
      <c r="AK8383" s="10"/>
    </row>
    <row r="8384" spans="37:37">
      <c r="AK8384" s="10"/>
    </row>
    <row r="8385" spans="37:37">
      <c r="AK8385" s="10"/>
    </row>
    <row r="8386" spans="37:37">
      <c r="AK8386" s="10"/>
    </row>
    <row r="8387" spans="37:37">
      <c r="AK8387" s="10"/>
    </row>
    <row r="8388" spans="37:37">
      <c r="AK8388" s="10"/>
    </row>
    <row r="8389" spans="37:37">
      <c r="AK8389" s="10"/>
    </row>
    <row r="8390" spans="37:37">
      <c r="AK8390" s="10"/>
    </row>
    <row r="8391" spans="37:37">
      <c r="AK8391" s="10"/>
    </row>
    <row r="8392" spans="37:37">
      <c r="AK8392" s="10"/>
    </row>
    <row r="8393" spans="37:37">
      <c r="AK8393" s="10"/>
    </row>
    <row r="8394" spans="37:37">
      <c r="AK8394" s="10"/>
    </row>
    <row r="8395" spans="37:37">
      <c r="AK8395" s="10"/>
    </row>
    <row r="8396" spans="37:37">
      <c r="AK8396" s="10"/>
    </row>
    <row r="8397" spans="37:37">
      <c r="AK8397" s="10"/>
    </row>
    <row r="8398" spans="37:37">
      <c r="AK8398" s="10"/>
    </row>
    <row r="8399" spans="37:37">
      <c r="AK8399" s="10"/>
    </row>
    <row r="8400" spans="37:37">
      <c r="AK8400" s="10"/>
    </row>
    <row r="8401" spans="37:37">
      <c r="AK8401" s="10"/>
    </row>
    <row r="8402" spans="37:37">
      <c r="AK8402" s="10"/>
    </row>
    <row r="8403" spans="37:37">
      <c r="AK8403" s="10"/>
    </row>
    <row r="8404" spans="37:37">
      <c r="AK8404" s="10"/>
    </row>
    <row r="8405" spans="37:37">
      <c r="AK8405" s="10"/>
    </row>
    <row r="8406" spans="37:37">
      <c r="AK8406" s="10"/>
    </row>
    <row r="8407" spans="37:37">
      <c r="AK8407" s="10"/>
    </row>
    <row r="8408" spans="37:37">
      <c r="AK8408" s="10"/>
    </row>
    <row r="8409" spans="37:37">
      <c r="AK8409" s="10"/>
    </row>
    <row r="8410" spans="37:37">
      <c r="AK8410" s="10"/>
    </row>
    <row r="8411" spans="37:37">
      <c r="AK8411" s="10"/>
    </row>
    <row r="8412" spans="37:37">
      <c r="AK8412" s="10"/>
    </row>
    <row r="8413" spans="37:37">
      <c r="AK8413" s="10"/>
    </row>
    <row r="8414" spans="37:37">
      <c r="AK8414" s="10"/>
    </row>
    <row r="8415" spans="37:37">
      <c r="AK8415" s="10"/>
    </row>
    <row r="8416" spans="37:37">
      <c r="AK8416" s="10"/>
    </row>
    <row r="8417" spans="37:37">
      <c r="AK8417" s="10"/>
    </row>
    <row r="8418" spans="37:37">
      <c r="AK8418" s="10"/>
    </row>
    <row r="8419" spans="37:37">
      <c r="AK8419" s="10"/>
    </row>
    <row r="8420" spans="37:37">
      <c r="AK8420" s="10"/>
    </row>
    <row r="8421" spans="37:37">
      <c r="AK8421" s="10"/>
    </row>
    <row r="8422" spans="37:37">
      <c r="AK8422" s="10"/>
    </row>
    <row r="8423" spans="37:37">
      <c r="AK8423" s="10"/>
    </row>
    <row r="8424" spans="37:37">
      <c r="AK8424" s="10"/>
    </row>
    <row r="8425" spans="37:37">
      <c r="AK8425" s="10"/>
    </row>
    <row r="8426" spans="37:37">
      <c r="AK8426" s="10"/>
    </row>
    <row r="8427" spans="37:37">
      <c r="AK8427" s="10"/>
    </row>
    <row r="8428" spans="37:37">
      <c r="AK8428" s="10"/>
    </row>
    <row r="8429" spans="37:37">
      <c r="AK8429" s="10"/>
    </row>
    <row r="8430" spans="37:37">
      <c r="AK8430" s="10"/>
    </row>
    <row r="8431" spans="37:37">
      <c r="AK8431" s="10"/>
    </row>
    <row r="8432" spans="37:37">
      <c r="AK8432" s="10"/>
    </row>
    <row r="8433" spans="37:37">
      <c r="AK8433" s="10"/>
    </row>
    <row r="8434" spans="37:37">
      <c r="AK8434" s="10"/>
    </row>
    <row r="8435" spans="37:37">
      <c r="AK8435" s="10"/>
    </row>
    <row r="8436" spans="37:37">
      <c r="AK8436" s="10"/>
    </row>
    <row r="8437" spans="37:37">
      <c r="AK8437" s="10"/>
    </row>
    <row r="8438" spans="37:37">
      <c r="AK8438" s="10"/>
    </row>
    <row r="8439" spans="37:37">
      <c r="AK8439" s="10"/>
    </row>
    <row r="8440" spans="37:37">
      <c r="AK8440" s="10"/>
    </row>
    <row r="8441" spans="37:37">
      <c r="AK8441" s="10"/>
    </row>
    <row r="8442" spans="37:37">
      <c r="AK8442" s="10"/>
    </row>
    <row r="8443" spans="37:37">
      <c r="AK8443" s="10"/>
    </row>
    <row r="8444" spans="37:37">
      <c r="AK8444" s="10"/>
    </row>
    <row r="8445" spans="37:37">
      <c r="AK8445" s="10"/>
    </row>
    <row r="8446" spans="37:37">
      <c r="AK8446" s="10"/>
    </row>
    <row r="8447" spans="37:37">
      <c r="AK8447" s="10"/>
    </row>
    <row r="8448" spans="37:37">
      <c r="AK8448" s="10"/>
    </row>
    <row r="8449" spans="37:37">
      <c r="AK8449" s="10"/>
    </row>
    <row r="8450" spans="37:37">
      <c r="AK8450" s="10"/>
    </row>
    <row r="8451" spans="37:37">
      <c r="AK8451" s="10"/>
    </row>
    <row r="8452" spans="37:37">
      <c r="AK8452" s="10"/>
    </row>
    <row r="8453" spans="37:37">
      <c r="AK8453" s="10"/>
    </row>
    <row r="8454" spans="37:37">
      <c r="AK8454" s="10"/>
    </row>
    <row r="8455" spans="37:37">
      <c r="AK8455" s="10"/>
    </row>
    <row r="8456" spans="37:37">
      <c r="AK8456" s="10"/>
    </row>
    <row r="8457" spans="37:37">
      <c r="AK8457" s="10"/>
    </row>
    <row r="8458" spans="37:37">
      <c r="AK8458" s="10"/>
    </row>
    <row r="8459" spans="37:37">
      <c r="AK8459" s="10"/>
    </row>
    <row r="8460" spans="37:37">
      <c r="AK8460" s="10"/>
    </row>
    <row r="8461" spans="37:37">
      <c r="AK8461" s="10"/>
    </row>
    <row r="8462" spans="37:37">
      <c r="AK8462" s="10"/>
    </row>
    <row r="8463" spans="37:37">
      <c r="AK8463" s="10"/>
    </row>
    <row r="8464" spans="37:37">
      <c r="AK8464" s="10"/>
    </row>
    <row r="8465" spans="37:37">
      <c r="AK8465" s="10"/>
    </row>
    <row r="8466" spans="37:37">
      <c r="AK8466" s="10"/>
    </row>
    <row r="8467" spans="37:37">
      <c r="AK8467" s="10"/>
    </row>
    <row r="8468" spans="37:37">
      <c r="AK8468" s="10"/>
    </row>
    <row r="8469" spans="37:37">
      <c r="AK8469" s="10"/>
    </row>
    <row r="8470" spans="37:37">
      <c r="AK8470" s="10"/>
    </row>
    <row r="8471" spans="37:37">
      <c r="AK8471" s="10"/>
    </row>
    <row r="8472" spans="37:37">
      <c r="AK8472" s="10"/>
    </row>
    <row r="8473" spans="37:37">
      <c r="AK8473" s="10"/>
    </row>
    <row r="8474" spans="37:37">
      <c r="AK8474" s="10"/>
    </row>
    <row r="8475" spans="37:37">
      <c r="AK8475" s="10"/>
    </row>
    <row r="8476" spans="37:37">
      <c r="AK8476" s="10"/>
    </row>
    <row r="8477" spans="37:37">
      <c r="AK8477" s="10"/>
    </row>
    <row r="8478" spans="37:37">
      <c r="AK8478" s="10"/>
    </row>
    <row r="8479" spans="37:37">
      <c r="AK8479" s="10"/>
    </row>
    <row r="8480" spans="37:37">
      <c r="AK8480" s="10"/>
    </row>
    <row r="8481" spans="37:37">
      <c r="AK8481" s="10"/>
    </row>
    <row r="8482" spans="37:37">
      <c r="AK8482" s="10"/>
    </row>
    <row r="8483" spans="37:37">
      <c r="AK8483" s="10"/>
    </row>
    <row r="8484" spans="37:37">
      <c r="AK8484" s="10"/>
    </row>
    <row r="8485" spans="37:37">
      <c r="AK8485" s="10"/>
    </row>
    <row r="8486" spans="37:37">
      <c r="AK8486" s="10"/>
    </row>
    <row r="8487" spans="37:37">
      <c r="AK8487" s="10"/>
    </row>
    <row r="8488" spans="37:37">
      <c r="AK8488" s="10"/>
    </row>
    <row r="8489" spans="37:37">
      <c r="AK8489" s="10"/>
    </row>
    <row r="8490" spans="37:37">
      <c r="AK8490" s="10"/>
    </row>
    <row r="8491" spans="37:37">
      <c r="AK8491" s="10"/>
    </row>
    <row r="8492" spans="37:37">
      <c r="AK8492" s="10"/>
    </row>
    <row r="8493" spans="37:37">
      <c r="AK8493" s="10"/>
    </row>
    <row r="8494" spans="37:37">
      <c r="AK8494" s="10"/>
    </row>
    <row r="8495" spans="37:37">
      <c r="AK8495" s="10"/>
    </row>
    <row r="8496" spans="37:37">
      <c r="AK8496" s="10"/>
    </row>
    <row r="8497" spans="37:37">
      <c r="AK8497" s="10"/>
    </row>
    <row r="8498" spans="37:37">
      <c r="AK8498" s="10"/>
    </row>
    <row r="8499" spans="37:37">
      <c r="AK8499" s="10"/>
    </row>
    <row r="8500" spans="37:37">
      <c r="AK8500" s="10"/>
    </row>
    <row r="8501" spans="37:37">
      <c r="AK8501" s="10"/>
    </row>
    <row r="8502" spans="37:37">
      <c r="AK8502" s="10"/>
    </row>
    <row r="8503" spans="37:37">
      <c r="AK8503" s="10"/>
    </row>
    <row r="8504" spans="37:37">
      <c r="AK8504" s="10"/>
    </row>
    <row r="8505" spans="37:37">
      <c r="AK8505" s="10"/>
    </row>
    <row r="8506" spans="37:37">
      <c r="AK8506" s="10"/>
    </row>
    <row r="8507" spans="37:37">
      <c r="AK8507" s="10"/>
    </row>
    <row r="8508" spans="37:37">
      <c r="AK8508" s="10"/>
    </row>
    <row r="8509" spans="37:37">
      <c r="AK8509" s="10"/>
    </row>
    <row r="8510" spans="37:37">
      <c r="AK8510" s="10"/>
    </row>
    <row r="8511" spans="37:37">
      <c r="AK8511" s="10"/>
    </row>
    <row r="8512" spans="37:37">
      <c r="AK8512" s="10"/>
    </row>
    <row r="8513" spans="37:37">
      <c r="AK8513" s="10"/>
    </row>
    <row r="8514" spans="37:37">
      <c r="AK8514" s="10"/>
    </row>
    <row r="8515" spans="37:37">
      <c r="AK8515" s="10"/>
    </row>
    <row r="8516" spans="37:37">
      <c r="AK8516" s="10"/>
    </row>
    <row r="8517" spans="37:37">
      <c r="AK8517" s="10"/>
    </row>
    <row r="8518" spans="37:37">
      <c r="AK8518" s="10"/>
    </row>
    <row r="8519" spans="37:37">
      <c r="AK8519" s="10"/>
    </row>
    <row r="8520" spans="37:37">
      <c r="AK8520" s="10"/>
    </row>
    <row r="8521" spans="37:37">
      <c r="AK8521" s="10"/>
    </row>
    <row r="8522" spans="37:37">
      <c r="AK8522" s="10"/>
    </row>
    <row r="8523" spans="37:37">
      <c r="AK8523" s="10"/>
    </row>
    <row r="8524" spans="37:37">
      <c r="AK8524" s="10"/>
    </row>
    <row r="8525" spans="37:37">
      <c r="AK8525" s="10"/>
    </row>
    <row r="8526" spans="37:37">
      <c r="AK8526" s="10"/>
    </row>
    <row r="8527" spans="37:37">
      <c r="AK8527" s="10"/>
    </row>
    <row r="8528" spans="37:37">
      <c r="AK8528" s="10"/>
    </row>
    <row r="8529" spans="37:37">
      <c r="AK8529" s="10"/>
    </row>
    <row r="8530" spans="37:37">
      <c r="AK8530" s="10"/>
    </row>
    <row r="8531" spans="37:37">
      <c r="AK8531" s="10"/>
    </row>
    <row r="8532" spans="37:37">
      <c r="AK8532" s="10"/>
    </row>
    <row r="8533" spans="37:37">
      <c r="AK8533" s="10"/>
    </row>
    <row r="8534" spans="37:37">
      <c r="AK8534" s="10"/>
    </row>
    <row r="8535" spans="37:37">
      <c r="AK8535" s="10"/>
    </row>
    <row r="8536" spans="37:37">
      <c r="AK8536" s="10"/>
    </row>
    <row r="8537" spans="37:37">
      <c r="AK8537" s="10"/>
    </row>
    <row r="8538" spans="37:37">
      <c r="AK8538" s="10"/>
    </row>
    <row r="8539" spans="37:37">
      <c r="AK8539" s="10"/>
    </row>
    <row r="8540" spans="37:37">
      <c r="AK8540" s="10"/>
    </row>
    <row r="8541" spans="37:37">
      <c r="AK8541" s="10"/>
    </row>
    <row r="8542" spans="37:37">
      <c r="AK8542" s="10"/>
    </row>
    <row r="8543" spans="37:37">
      <c r="AK8543" s="10"/>
    </row>
    <row r="8544" spans="37:37">
      <c r="AK8544" s="10"/>
    </row>
    <row r="8545" spans="37:37">
      <c r="AK8545" s="10"/>
    </row>
    <row r="8546" spans="37:37">
      <c r="AK8546" s="10"/>
    </row>
    <row r="8547" spans="37:37">
      <c r="AK8547" s="10"/>
    </row>
    <row r="8548" spans="37:37">
      <c r="AK8548" s="10"/>
    </row>
    <row r="8549" spans="37:37">
      <c r="AK8549" s="10"/>
    </row>
    <row r="8550" spans="37:37">
      <c r="AK8550" s="10"/>
    </row>
    <row r="8551" spans="37:37">
      <c r="AK8551" s="10"/>
    </row>
    <row r="8552" spans="37:37">
      <c r="AK8552" s="10"/>
    </row>
    <row r="8553" spans="37:37">
      <c r="AK8553" s="10"/>
    </row>
    <row r="8554" spans="37:37">
      <c r="AK8554" s="10"/>
    </row>
    <row r="8555" spans="37:37">
      <c r="AK8555" s="10"/>
    </row>
    <row r="8556" spans="37:37">
      <c r="AK8556" s="10"/>
    </row>
    <row r="8557" spans="37:37">
      <c r="AK8557" s="10"/>
    </row>
    <row r="8558" spans="37:37">
      <c r="AK8558" s="10"/>
    </row>
    <row r="8559" spans="37:37">
      <c r="AK8559" s="10"/>
    </row>
    <row r="8560" spans="37:37">
      <c r="AK8560" s="10"/>
    </row>
    <row r="8561" spans="37:37">
      <c r="AK8561" s="10"/>
    </row>
    <row r="8562" spans="37:37">
      <c r="AK8562" s="10"/>
    </row>
    <row r="8563" spans="37:37">
      <c r="AK8563" s="10"/>
    </row>
    <row r="8564" spans="37:37">
      <c r="AK8564" s="10"/>
    </row>
    <row r="8565" spans="37:37">
      <c r="AK8565" s="10"/>
    </row>
    <row r="8566" spans="37:37">
      <c r="AK8566" s="10"/>
    </row>
    <row r="8567" spans="37:37">
      <c r="AK8567" s="10"/>
    </row>
    <row r="8568" spans="37:37">
      <c r="AK8568" s="10"/>
    </row>
    <row r="8569" spans="37:37">
      <c r="AK8569" s="10"/>
    </row>
    <row r="8570" spans="37:37">
      <c r="AK8570" s="10"/>
    </row>
    <row r="8571" spans="37:37">
      <c r="AK8571" s="10"/>
    </row>
    <row r="8572" spans="37:37">
      <c r="AK8572" s="10"/>
    </row>
    <row r="8573" spans="37:37">
      <c r="AK8573" s="10"/>
    </row>
    <row r="8574" spans="37:37">
      <c r="AK8574" s="10"/>
    </row>
    <row r="8575" spans="37:37">
      <c r="AK8575" s="10"/>
    </row>
    <row r="8576" spans="37:37">
      <c r="AK8576" s="10"/>
    </row>
    <row r="8577" spans="37:37">
      <c r="AK8577" s="10"/>
    </row>
    <row r="8578" spans="37:37">
      <c r="AK8578" s="10"/>
    </row>
    <row r="8579" spans="37:37">
      <c r="AK8579" s="10"/>
    </row>
    <row r="8580" spans="37:37">
      <c r="AK8580" s="10"/>
    </row>
    <row r="8581" spans="37:37">
      <c r="AK8581" s="10"/>
    </row>
    <row r="8582" spans="37:37">
      <c r="AK8582" s="10"/>
    </row>
    <row r="8583" spans="37:37">
      <c r="AK8583" s="10"/>
    </row>
    <row r="8584" spans="37:37">
      <c r="AK8584" s="10"/>
    </row>
    <row r="8585" spans="37:37">
      <c r="AK8585" s="10"/>
    </row>
    <row r="8586" spans="37:37">
      <c r="AK8586" s="10"/>
    </row>
    <row r="8587" spans="37:37">
      <c r="AK8587" s="10"/>
    </row>
    <row r="8588" spans="37:37">
      <c r="AK8588" s="10"/>
    </row>
    <row r="8589" spans="37:37">
      <c r="AK8589" s="10"/>
    </row>
    <row r="8590" spans="37:37">
      <c r="AK8590" s="10"/>
    </row>
    <row r="8591" spans="37:37">
      <c r="AK8591" s="10"/>
    </row>
    <row r="8592" spans="37:37">
      <c r="AK8592" s="10"/>
    </row>
    <row r="8593" spans="37:37">
      <c r="AK8593" s="10"/>
    </row>
    <row r="8594" spans="37:37">
      <c r="AK8594" s="10"/>
    </row>
    <row r="8595" spans="37:37">
      <c r="AK8595" s="10"/>
    </row>
    <row r="8596" spans="37:37">
      <c r="AK8596" s="10"/>
    </row>
    <row r="8597" spans="37:37">
      <c r="AK8597" s="10"/>
    </row>
    <row r="8598" spans="37:37">
      <c r="AK8598" s="10"/>
    </row>
    <row r="8599" spans="37:37">
      <c r="AK8599" s="10"/>
    </row>
    <row r="8600" spans="37:37">
      <c r="AK8600" s="10"/>
    </row>
    <row r="8601" spans="37:37">
      <c r="AK8601" s="10"/>
    </row>
    <row r="8602" spans="37:37">
      <c r="AK8602" s="10"/>
    </row>
    <row r="8603" spans="37:37">
      <c r="AK8603" s="10"/>
    </row>
    <row r="8604" spans="37:37">
      <c r="AK8604" s="10"/>
    </row>
    <row r="8605" spans="37:37">
      <c r="AK8605" s="10"/>
    </row>
    <row r="8606" spans="37:37">
      <c r="AK8606" s="10"/>
    </row>
    <row r="8607" spans="37:37">
      <c r="AK8607" s="10"/>
    </row>
    <row r="8608" spans="37:37">
      <c r="AK8608" s="10"/>
    </row>
    <row r="8609" spans="37:37">
      <c r="AK8609" s="10"/>
    </row>
    <row r="8610" spans="37:37">
      <c r="AK8610" s="10"/>
    </row>
    <row r="8611" spans="37:37">
      <c r="AK8611" s="10"/>
    </row>
    <row r="8612" spans="37:37">
      <c r="AK8612" s="10"/>
    </row>
    <row r="8613" spans="37:37">
      <c r="AK8613" s="10"/>
    </row>
    <row r="8614" spans="37:37">
      <c r="AK8614" s="10"/>
    </row>
    <row r="8615" spans="37:37">
      <c r="AK8615" s="10"/>
    </row>
    <row r="8616" spans="37:37">
      <c r="AK8616" s="10"/>
    </row>
    <row r="8617" spans="37:37">
      <c r="AK8617" s="10"/>
    </row>
    <row r="8618" spans="37:37">
      <c r="AK8618" s="10"/>
    </row>
    <row r="8619" spans="37:37">
      <c r="AK8619" s="10"/>
    </row>
    <row r="8620" spans="37:37">
      <c r="AK8620" s="10"/>
    </row>
    <row r="8621" spans="37:37">
      <c r="AK8621" s="10"/>
    </row>
    <row r="8622" spans="37:37">
      <c r="AK8622" s="10"/>
    </row>
    <row r="8623" spans="37:37">
      <c r="AK8623" s="10"/>
    </row>
    <row r="8624" spans="37:37">
      <c r="AK8624" s="10"/>
    </row>
    <row r="8625" spans="37:37">
      <c r="AK8625" s="10"/>
    </row>
    <row r="8626" spans="37:37">
      <c r="AK8626" s="10"/>
    </row>
    <row r="8627" spans="37:37">
      <c r="AK8627" s="10"/>
    </row>
    <row r="8628" spans="37:37">
      <c r="AK8628" s="10"/>
    </row>
    <row r="8629" spans="37:37">
      <c r="AK8629" s="10"/>
    </row>
    <row r="8630" spans="37:37">
      <c r="AK8630" s="10"/>
    </row>
    <row r="8631" spans="37:37">
      <c r="AK8631" s="10"/>
    </row>
    <row r="8632" spans="37:37">
      <c r="AK8632" s="10"/>
    </row>
    <row r="8633" spans="37:37">
      <c r="AK8633" s="10"/>
    </row>
    <row r="8634" spans="37:37">
      <c r="AK8634" s="10"/>
    </row>
    <row r="8635" spans="37:37">
      <c r="AK8635" s="10"/>
    </row>
    <row r="8636" spans="37:37">
      <c r="AK8636" s="10"/>
    </row>
    <row r="8637" spans="37:37">
      <c r="AK8637" s="10"/>
    </row>
    <row r="8638" spans="37:37">
      <c r="AK8638" s="10"/>
    </row>
    <row r="8639" spans="37:37">
      <c r="AK8639" s="10"/>
    </row>
    <row r="8640" spans="37:37">
      <c r="AK8640" s="10"/>
    </row>
    <row r="8641" spans="37:37">
      <c r="AK8641" s="10"/>
    </row>
    <row r="8642" spans="37:37">
      <c r="AK8642" s="10"/>
    </row>
    <row r="8643" spans="37:37">
      <c r="AK8643" s="10"/>
    </row>
    <row r="8644" spans="37:37">
      <c r="AK8644" s="10"/>
    </row>
    <row r="8645" spans="37:37">
      <c r="AK8645" s="10"/>
    </row>
    <row r="8646" spans="37:37">
      <c r="AK8646" s="10"/>
    </row>
    <row r="8647" spans="37:37">
      <c r="AK8647" s="10"/>
    </row>
    <row r="8648" spans="37:37">
      <c r="AK8648" s="10"/>
    </row>
    <row r="8649" spans="37:37">
      <c r="AK8649" s="10"/>
    </row>
    <row r="8650" spans="37:37">
      <c r="AK8650" s="10"/>
    </row>
    <row r="8651" spans="37:37">
      <c r="AK8651" s="10"/>
    </row>
    <row r="8652" spans="37:37">
      <c r="AK8652" s="10"/>
    </row>
    <row r="8653" spans="37:37">
      <c r="AK8653" s="10"/>
    </row>
    <row r="8654" spans="37:37">
      <c r="AK8654" s="10"/>
    </row>
    <row r="8655" spans="37:37">
      <c r="AK8655" s="10"/>
    </row>
    <row r="8656" spans="37:37">
      <c r="AK8656" s="10"/>
    </row>
    <row r="8657" spans="37:37">
      <c r="AK8657" s="10"/>
    </row>
    <row r="8658" spans="37:37">
      <c r="AK8658" s="10"/>
    </row>
    <row r="8659" spans="37:37">
      <c r="AK8659" s="10"/>
    </row>
    <row r="8660" spans="37:37">
      <c r="AK8660" s="10"/>
    </row>
    <row r="8661" spans="37:37">
      <c r="AK8661" s="10"/>
    </row>
    <row r="8662" spans="37:37">
      <c r="AK8662" s="10"/>
    </row>
    <row r="8663" spans="37:37">
      <c r="AK8663" s="10"/>
    </row>
    <row r="8664" spans="37:37">
      <c r="AK8664" s="10"/>
    </row>
    <row r="8665" spans="37:37">
      <c r="AK8665" s="10"/>
    </row>
    <row r="8666" spans="37:37">
      <c r="AK8666" s="10"/>
    </row>
    <row r="8667" spans="37:37">
      <c r="AK8667" s="10"/>
    </row>
    <row r="8668" spans="37:37">
      <c r="AK8668" s="10"/>
    </row>
    <row r="8669" spans="37:37">
      <c r="AK8669" s="10"/>
    </row>
    <row r="8670" spans="37:37">
      <c r="AK8670" s="10"/>
    </row>
    <row r="8671" spans="37:37">
      <c r="AK8671" s="10"/>
    </row>
    <row r="8672" spans="37:37">
      <c r="AK8672" s="10"/>
    </row>
    <row r="8673" spans="37:37">
      <c r="AK8673" s="10"/>
    </row>
    <row r="8674" spans="37:37">
      <c r="AK8674" s="10"/>
    </row>
    <row r="8675" spans="37:37">
      <c r="AK8675" s="10"/>
    </row>
    <row r="8676" spans="37:37">
      <c r="AK8676" s="10"/>
    </row>
    <row r="8677" spans="37:37">
      <c r="AK8677" s="10"/>
    </row>
    <row r="8678" spans="37:37">
      <c r="AK8678" s="10"/>
    </row>
    <row r="8679" spans="37:37">
      <c r="AK8679" s="10"/>
    </row>
    <row r="8680" spans="37:37">
      <c r="AK8680" s="10"/>
    </row>
    <row r="8681" spans="37:37">
      <c r="AK8681" s="10"/>
    </row>
    <row r="8682" spans="37:37">
      <c r="AK8682" s="10"/>
    </row>
    <row r="8683" spans="37:37">
      <c r="AK8683" s="10"/>
    </row>
    <row r="8684" spans="37:37">
      <c r="AK8684" s="10"/>
    </row>
    <row r="8685" spans="37:37">
      <c r="AK8685" s="10"/>
    </row>
    <row r="8686" spans="37:37">
      <c r="AK8686" s="10"/>
    </row>
    <row r="8687" spans="37:37">
      <c r="AK8687" s="10"/>
    </row>
    <row r="8688" spans="37:37">
      <c r="AK8688" s="10"/>
    </row>
    <row r="8689" spans="37:37">
      <c r="AK8689" s="10"/>
    </row>
    <row r="8690" spans="37:37">
      <c r="AK8690" s="10"/>
    </row>
    <row r="8691" spans="37:37">
      <c r="AK8691" s="10"/>
    </row>
    <row r="8692" spans="37:37">
      <c r="AK8692" s="10"/>
    </row>
    <row r="8693" spans="37:37">
      <c r="AK8693" s="10"/>
    </row>
    <row r="8694" spans="37:37">
      <c r="AK8694" s="10"/>
    </row>
    <row r="8695" spans="37:37">
      <c r="AK8695" s="10"/>
    </row>
    <row r="8696" spans="37:37">
      <c r="AK8696" s="10"/>
    </row>
    <row r="8697" spans="37:37">
      <c r="AK8697" s="10"/>
    </row>
    <row r="8698" spans="37:37">
      <c r="AK8698" s="10"/>
    </row>
    <row r="8699" spans="37:37">
      <c r="AK8699" s="10"/>
    </row>
    <row r="8700" spans="37:37">
      <c r="AK8700" s="10"/>
    </row>
    <row r="8701" spans="37:37">
      <c r="AK8701" s="10"/>
    </row>
    <row r="8702" spans="37:37">
      <c r="AK8702" s="10"/>
    </row>
    <row r="8703" spans="37:37">
      <c r="AK8703" s="10"/>
    </row>
    <row r="8704" spans="37:37">
      <c r="AK8704" s="10"/>
    </row>
    <row r="8705" spans="37:37">
      <c r="AK8705" s="10"/>
    </row>
    <row r="8706" spans="37:37">
      <c r="AK8706" s="10"/>
    </row>
    <row r="8707" spans="37:37">
      <c r="AK8707" s="10"/>
    </row>
    <row r="8708" spans="37:37">
      <c r="AK8708" s="10"/>
    </row>
    <row r="8709" spans="37:37">
      <c r="AK8709" s="10"/>
    </row>
    <row r="8710" spans="37:37">
      <c r="AK8710" s="10"/>
    </row>
    <row r="8711" spans="37:37">
      <c r="AK8711" s="10"/>
    </row>
    <row r="8712" spans="37:37">
      <c r="AK8712" s="10"/>
    </row>
    <row r="8713" spans="37:37">
      <c r="AK8713" s="10"/>
    </row>
    <row r="8714" spans="37:37">
      <c r="AK8714" s="10"/>
    </row>
    <row r="8715" spans="37:37">
      <c r="AK8715" s="10"/>
    </row>
    <row r="8716" spans="37:37">
      <c r="AK8716" s="10"/>
    </row>
    <row r="8717" spans="37:37">
      <c r="AK8717" s="10"/>
    </row>
    <row r="8718" spans="37:37">
      <c r="AK8718" s="10"/>
    </row>
    <row r="8719" spans="37:37">
      <c r="AK8719" s="10"/>
    </row>
    <row r="8720" spans="37:37">
      <c r="AK8720" s="10"/>
    </row>
    <row r="8721" spans="37:37">
      <c r="AK8721" s="10"/>
    </row>
    <row r="8722" spans="37:37">
      <c r="AK8722" s="10"/>
    </row>
    <row r="8723" spans="37:37">
      <c r="AK8723" s="10"/>
    </row>
    <row r="8724" spans="37:37">
      <c r="AK8724" s="10"/>
    </row>
    <row r="8725" spans="37:37">
      <c r="AK8725" s="10"/>
    </row>
    <row r="8726" spans="37:37">
      <c r="AK8726" s="10"/>
    </row>
    <row r="8727" spans="37:37">
      <c r="AK8727" s="10"/>
    </row>
    <row r="8728" spans="37:37">
      <c r="AK8728" s="10"/>
    </row>
    <row r="8729" spans="37:37">
      <c r="AK8729" s="10"/>
    </row>
    <row r="8730" spans="37:37">
      <c r="AK8730" s="10"/>
    </row>
    <row r="8731" spans="37:37">
      <c r="AK8731" s="10"/>
    </row>
    <row r="8732" spans="37:37">
      <c r="AK8732" s="10"/>
    </row>
    <row r="8733" spans="37:37">
      <c r="AK8733" s="10"/>
    </row>
    <row r="8734" spans="37:37">
      <c r="AK8734" s="10"/>
    </row>
    <row r="8735" spans="37:37">
      <c r="AK8735" s="10"/>
    </row>
    <row r="8736" spans="37:37">
      <c r="AK8736" s="10"/>
    </row>
    <row r="8737" spans="37:37">
      <c r="AK8737" s="10"/>
    </row>
    <row r="8738" spans="37:37">
      <c r="AK8738" s="10"/>
    </row>
    <row r="8739" spans="37:37">
      <c r="AK8739" s="10"/>
    </row>
    <row r="8740" spans="37:37">
      <c r="AK8740" s="10"/>
    </row>
    <row r="8741" spans="37:37">
      <c r="AK8741" s="10"/>
    </row>
    <row r="8742" spans="37:37">
      <c r="AK8742" s="10"/>
    </row>
    <row r="8743" spans="37:37">
      <c r="AK8743" s="10"/>
    </row>
    <row r="8744" spans="37:37">
      <c r="AK8744" s="10"/>
    </row>
    <row r="8745" spans="37:37">
      <c r="AK8745" s="10"/>
    </row>
    <row r="8746" spans="37:37">
      <c r="AK8746" s="10"/>
    </row>
    <row r="8747" spans="37:37">
      <c r="AK8747" s="10"/>
    </row>
    <row r="8748" spans="37:37">
      <c r="AK8748" s="10"/>
    </row>
    <row r="8749" spans="37:37">
      <c r="AK8749" s="10"/>
    </row>
    <row r="8750" spans="37:37">
      <c r="AK8750" s="10"/>
    </row>
    <row r="8751" spans="37:37">
      <c r="AK8751" s="10"/>
    </row>
    <row r="8752" spans="37:37">
      <c r="AK8752" s="10"/>
    </row>
    <row r="8753" spans="37:37">
      <c r="AK8753" s="10"/>
    </row>
    <row r="8754" spans="37:37">
      <c r="AK8754" s="10"/>
    </row>
    <row r="8755" spans="37:37">
      <c r="AK8755" s="10"/>
    </row>
    <row r="8756" spans="37:37">
      <c r="AK8756" s="10"/>
    </row>
    <row r="8757" spans="37:37">
      <c r="AK8757" s="10"/>
    </row>
    <row r="8758" spans="37:37">
      <c r="AK8758" s="10"/>
    </row>
    <row r="8759" spans="37:37">
      <c r="AK8759" s="10"/>
    </row>
    <row r="8760" spans="37:37">
      <c r="AK8760" s="10"/>
    </row>
    <row r="8761" spans="37:37">
      <c r="AK8761" s="10"/>
    </row>
    <row r="8762" spans="37:37">
      <c r="AK8762" s="10"/>
    </row>
    <row r="8763" spans="37:37">
      <c r="AK8763" s="10"/>
    </row>
    <row r="8764" spans="37:37">
      <c r="AK8764" s="10"/>
    </row>
    <row r="8765" spans="37:37">
      <c r="AK8765" s="10"/>
    </row>
    <row r="8766" spans="37:37">
      <c r="AK8766" s="10"/>
    </row>
    <row r="8767" spans="37:37">
      <c r="AK8767" s="10"/>
    </row>
    <row r="8768" spans="37:37">
      <c r="AK8768" s="10"/>
    </row>
    <row r="8769" spans="37:37">
      <c r="AK8769" s="10"/>
    </row>
    <row r="8770" spans="37:37">
      <c r="AK8770" s="10"/>
    </row>
    <row r="8771" spans="37:37">
      <c r="AK8771" s="10"/>
    </row>
    <row r="8772" spans="37:37">
      <c r="AK8772" s="10"/>
    </row>
    <row r="8773" spans="37:37">
      <c r="AK8773" s="10"/>
    </row>
    <row r="8774" spans="37:37">
      <c r="AK8774" s="10"/>
    </row>
    <row r="8775" spans="37:37">
      <c r="AK8775" s="10"/>
    </row>
    <row r="8776" spans="37:37">
      <c r="AK8776" s="10"/>
    </row>
    <row r="8777" spans="37:37">
      <c r="AK8777" s="10"/>
    </row>
    <row r="8778" spans="37:37">
      <c r="AK8778" s="10"/>
    </row>
    <row r="8779" spans="37:37">
      <c r="AK8779" s="10"/>
    </row>
    <row r="8780" spans="37:37">
      <c r="AK8780" s="10"/>
    </row>
    <row r="8781" spans="37:37">
      <c r="AK8781" s="10"/>
    </row>
    <row r="8782" spans="37:37">
      <c r="AK8782" s="10"/>
    </row>
    <row r="8783" spans="37:37">
      <c r="AK8783" s="10"/>
    </row>
    <row r="8784" spans="37:37">
      <c r="AK8784" s="10"/>
    </row>
    <row r="8785" spans="37:37">
      <c r="AK8785" s="10"/>
    </row>
    <row r="8786" spans="37:37">
      <c r="AK8786" s="10"/>
    </row>
    <row r="8787" spans="37:37">
      <c r="AK8787" s="10"/>
    </row>
    <row r="8788" spans="37:37">
      <c r="AK8788" s="10"/>
    </row>
    <row r="8789" spans="37:37">
      <c r="AK8789" s="10"/>
    </row>
    <row r="8790" spans="37:37">
      <c r="AK8790" s="10"/>
    </row>
    <row r="8791" spans="37:37">
      <c r="AK8791" s="10"/>
    </row>
    <row r="8792" spans="37:37">
      <c r="AK8792" s="10"/>
    </row>
    <row r="8793" spans="37:37">
      <c r="AK8793" s="10"/>
    </row>
    <row r="8794" spans="37:37">
      <c r="AK8794" s="10"/>
    </row>
    <row r="8795" spans="37:37">
      <c r="AK8795" s="10"/>
    </row>
    <row r="8796" spans="37:37">
      <c r="AK8796" s="10"/>
    </row>
    <row r="8797" spans="37:37">
      <c r="AK8797" s="10"/>
    </row>
    <row r="8798" spans="37:37">
      <c r="AK8798" s="10"/>
    </row>
    <row r="8799" spans="37:37">
      <c r="AK8799" s="10"/>
    </row>
    <row r="8800" spans="37:37">
      <c r="AK8800" s="10"/>
    </row>
    <row r="8801" spans="37:37">
      <c r="AK8801" s="10"/>
    </row>
    <row r="8802" spans="37:37">
      <c r="AK8802" s="10"/>
    </row>
    <row r="8803" spans="37:37">
      <c r="AK8803" s="10"/>
    </row>
    <row r="8804" spans="37:37">
      <c r="AK8804" s="10"/>
    </row>
    <row r="8805" spans="37:37">
      <c r="AK8805" s="10"/>
    </row>
    <row r="8806" spans="37:37">
      <c r="AK8806" s="10"/>
    </row>
    <row r="8807" spans="37:37">
      <c r="AK8807" s="10"/>
    </row>
    <row r="8808" spans="37:37">
      <c r="AK8808" s="10"/>
    </row>
    <row r="8809" spans="37:37">
      <c r="AK8809" s="10"/>
    </row>
    <row r="8810" spans="37:37">
      <c r="AK8810" s="10"/>
    </row>
    <row r="8811" spans="37:37">
      <c r="AK8811" s="10"/>
    </row>
    <row r="8812" spans="37:37">
      <c r="AK8812" s="10"/>
    </row>
    <row r="8813" spans="37:37">
      <c r="AK8813" s="10"/>
    </row>
    <row r="8814" spans="37:37">
      <c r="AK8814" s="10"/>
    </row>
    <row r="8815" spans="37:37">
      <c r="AK8815" s="10"/>
    </row>
    <row r="8816" spans="37:37">
      <c r="AK8816" s="10"/>
    </row>
    <row r="8817" spans="37:37">
      <c r="AK8817" s="10"/>
    </row>
    <row r="8818" spans="37:37">
      <c r="AK8818" s="10"/>
    </row>
    <row r="8819" spans="37:37">
      <c r="AK8819" s="10"/>
    </row>
    <row r="8820" spans="37:37">
      <c r="AK8820" s="10"/>
    </row>
    <row r="8821" spans="37:37">
      <c r="AK8821" s="10"/>
    </row>
    <row r="8822" spans="37:37">
      <c r="AK8822" s="10"/>
    </row>
    <row r="8823" spans="37:37">
      <c r="AK8823" s="10"/>
    </row>
    <row r="8824" spans="37:37">
      <c r="AK8824" s="10"/>
    </row>
    <row r="8825" spans="37:37">
      <c r="AK8825" s="10"/>
    </row>
    <row r="8826" spans="37:37">
      <c r="AK8826" s="10"/>
    </row>
    <row r="8827" spans="37:37">
      <c r="AK8827" s="10"/>
    </row>
    <row r="8828" spans="37:37">
      <c r="AK8828" s="10"/>
    </row>
    <row r="8829" spans="37:37">
      <c r="AK8829" s="10"/>
    </row>
    <row r="8830" spans="37:37">
      <c r="AK8830" s="10"/>
    </row>
    <row r="8831" spans="37:37">
      <c r="AK8831" s="10"/>
    </row>
    <row r="8832" spans="37:37">
      <c r="AK8832" s="10"/>
    </row>
    <row r="8833" spans="37:37">
      <c r="AK8833" s="10"/>
    </row>
    <row r="8834" spans="37:37">
      <c r="AK8834" s="10"/>
    </row>
    <row r="8835" spans="37:37">
      <c r="AK8835" s="10"/>
    </row>
    <row r="8836" spans="37:37">
      <c r="AK8836" s="10"/>
    </row>
    <row r="8837" spans="37:37">
      <c r="AK8837" s="10"/>
    </row>
    <row r="8838" spans="37:37">
      <c r="AK8838" s="10"/>
    </row>
    <row r="8839" spans="37:37">
      <c r="AK8839" s="10"/>
    </row>
    <row r="8840" spans="37:37">
      <c r="AK8840" s="10"/>
    </row>
    <row r="8841" spans="37:37">
      <c r="AK8841" s="10"/>
    </row>
    <row r="8842" spans="37:37">
      <c r="AK8842" s="10"/>
    </row>
    <row r="8843" spans="37:37">
      <c r="AK8843" s="10"/>
    </row>
    <row r="8844" spans="37:37">
      <c r="AK8844" s="10"/>
    </row>
    <row r="8845" spans="37:37">
      <c r="AK8845" s="10"/>
    </row>
    <row r="8846" spans="37:37">
      <c r="AK8846" s="10"/>
    </row>
    <row r="8847" spans="37:37">
      <c r="AK8847" s="10"/>
    </row>
    <row r="8848" spans="37:37">
      <c r="AK8848" s="10"/>
    </row>
    <row r="8849" spans="37:37">
      <c r="AK8849" s="10"/>
    </row>
    <row r="8850" spans="37:37">
      <c r="AK8850" s="10"/>
    </row>
    <row r="8851" spans="37:37">
      <c r="AK8851" s="10"/>
    </row>
    <row r="8852" spans="37:37">
      <c r="AK8852" s="10"/>
    </row>
    <row r="8853" spans="37:37">
      <c r="AK8853" s="10"/>
    </row>
    <row r="8854" spans="37:37">
      <c r="AK8854" s="10"/>
    </row>
    <row r="8855" spans="37:37">
      <c r="AK8855" s="10"/>
    </row>
    <row r="8856" spans="37:37">
      <c r="AK8856" s="10"/>
    </row>
    <row r="8857" spans="37:37">
      <c r="AK8857" s="10"/>
    </row>
    <row r="8858" spans="37:37">
      <c r="AK8858" s="10"/>
    </row>
    <row r="8859" spans="37:37">
      <c r="AK8859" s="10"/>
    </row>
    <row r="8860" spans="37:37">
      <c r="AK8860" s="10"/>
    </row>
    <row r="8861" spans="37:37">
      <c r="AK8861" s="10"/>
    </row>
    <row r="8862" spans="37:37">
      <c r="AK8862" s="10"/>
    </row>
    <row r="8863" spans="37:37">
      <c r="AK8863" s="10"/>
    </row>
    <row r="8864" spans="37:37">
      <c r="AK8864" s="10"/>
    </row>
    <row r="8865" spans="37:37">
      <c r="AK8865" s="10"/>
    </row>
    <row r="8866" spans="37:37">
      <c r="AK8866" s="10"/>
    </row>
    <row r="8867" spans="37:37">
      <c r="AK8867" s="10"/>
    </row>
    <row r="8868" spans="37:37">
      <c r="AK8868" s="10"/>
    </row>
    <row r="8869" spans="37:37">
      <c r="AK8869" s="10"/>
    </row>
    <row r="8870" spans="37:37">
      <c r="AK8870" s="10"/>
    </row>
    <row r="8871" spans="37:37">
      <c r="AK8871" s="10"/>
    </row>
    <row r="8872" spans="37:37">
      <c r="AK8872" s="10"/>
    </row>
    <row r="8873" spans="37:37">
      <c r="AK8873" s="10"/>
    </row>
    <row r="8874" spans="37:37">
      <c r="AK8874" s="10"/>
    </row>
    <row r="8875" spans="37:37">
      <c r="AK8875" s="10"/>
    </row>
    <row r="8876" spans="37:37">
      <c r="AK8876" s="10"/>
    </row>
    <row r="8877" spans="37:37">
      <c r="AK8877" s="10"/>
    </row>
    <row r="8878" spans="37:37">
      <c r="AK8878" s="10"/>
    </row>
    <row r="8879" spans="37:37">
      <c r="AK8879" s="10"/>
    </row>
    <row r="8880" spans="37:37">
      <c r="AK8880" s="10"/>
    </row>
    <row r="8881" spans="37:37">
      <c r="AK8881" s="10"/>
    </row>
    <row r="8882" spans="37:37">
      <c r="AK8882" s="10"/>
    </row>
    <row r="8883" spans="37:37">
      <c r="AK8883" s="10"/>
    </row>
    <row r="8884" spans="37:37">
      <c r="AK8884" s="10"/>
    </row>
    <row r="8885" spans="37:37">
      <c r="AK8885" s="10"/>
    </row>
    <row r="8886" spans="37:37">
      <c r="AK8886" s="10"/>
    </row>
    <row r="8887" spans="37:37">
      <c r="AK8887" s="10"/>
    </row>
    <row r="8888" spans="37:37">
      <c r="AK8888" s="10"/>
    </row>
    <row r="8889" spans="37:37">
      <c r="AK8889" s="10"/>
    </row>
    <row r="8890" spans="37:37">
      <c r="AK8890" s="10"/>
    </row>
    <row r="8891" spans="37:37">
      <c r="AK8891" s="10"/>
    </row>
    <row r="8892" spans="37:37">
      <c r="AK8892" s="10"/>
    </row>
    <row r="8893" spans="37:37">
      <c r="AK8893" s="10"/>
    </row>
    <row r="8894" spans="37:37">
      <c r="AK8894" s="10"/>
    </row>
    <row r="8895" spans="37:37">
      <c r="AK8895" s="10"/>
    </row>
    <row r="8896" spans="37:37">
      <c r="AK8896" s="10"/>
    </row>
    <row r="8897" spans="37:37">
      <c r="AK8897" s="10"/>
    </row>
    <row r="8898" spans="37:37">
      <c r="AK8898" s="10"/>
    </row>
    <row r="8899" spans="37:37">
      <c r="AK8899" s="10"/>
    </row>
    <row r="8900" spans="37:37">
      <c r="AK8900" s="10"/>
    </row>
    <row r="8901" spans="37:37">
      <c r="AK8901" s="10"/>
    </row>
    <row r="8902" spans="37:37">
      <c r="AK8902" s="10"/>
    </row>
    <row r="8903" spans="37:37">
      <c r="AK8903" s="10"/>
    </row>
    <row r="8904" spans="37:37">
      <c r="AK8904" s="10"/>
    </row>
    <row r="8905" spans="37:37">
      <c r="AK8905" s="10"/>
    </row>
    <row r="8906" spans="37:37">
      <c r="AK8906" s="10"/>
    </row>
    <row r="8907" spans="37:37">
      <c r="AK8907" s="10"/>
    </row>
    <row r="8908" spans="37:37">
      <c r="AK8908" s="10"/>
    </row>
    <row r="8909" spans="37:37">
      <c r="AK8909" s="10"/>
    </row>
    <row r="8910" spans="37:37">
      <c r="AK8910" s="10"/>
    </row>
    <row r="8911" spans="37:37">
      <c r="AK8911" s="10"/>
    </row>
    <row r="8912" spans="37:37">
      <c r="AK8912" s="10"/>
    </row>
    <row r="8913" spans="37:37">
      <c r="AK8913" s="10"/>
    </row>
    <row r="8914" spans="37:37">
      <c r="AK8914" s="10"/>
    </row>
    <row r="8915" spans="37:37">
      <c r="AK8915" s="10"/>
    </row>
    <row r="8916" spans="37:37">
      <c r="AK8916" s="10"/>
    </row>
    <row r="8917" spans="37:37">
      <c r="AK8917" s="10"/>
    </row>
    <row r="8918" spans="37:37">
      <c r="AK8918" s="10"/>
    </row>
    <row r="8919" spans="37:37">
      <c r="AK8919" s="10"/>
    </row>
    <row r="8920" spans="37:37">
      <c r="AK8920" s="10"/>
    </row>
    <row r="8921" spans="37:37">
      <c r="AK8921" s="10"/>
    </row>
    <row r="8922" spans="37:37">
      <c r="AK8922" s="10"/>
    </row>
    <row r="8923" spans="37:37">
      <c r="AK8923" s="10"/>
    </row>
    <row r="8924" spans="37:37">
      <c r="AK8924" s="10"/>
    </row>
    <row r="8925" spans="37:37">
      <c r="AK8925" s="10"/>
    </row>
    <row r="8926" spans="37:37">
      <c r="AK8926" s="10"/>
    </row>
    <row r="8927" spans="37:37">
      <c r="AK8927" s="10"/>
    </row>
    <row r="8928" spans="37:37">
      <c r="AK8928" s="10"/>
    </row>
    <row r="8929" spans="37:37">
      <c r="AK8929" s="10"/>
    </row>
    <row r="8930" spans="37:37">
      <c r="AK8930" s="10"/>
    </row>
    <row r="8931" spans="37:37">
      <c r="AK8931" s="10"/>
    </row>
    <row r="8932" spans="37:37">
      <c r="AK8932" s="10"/>
    </row>
    <row r="8933" spans="37:37">
      <c r="AK8933" s="10"/>
    </row>
    <row r="8934" spans="37:37">
      <c r="AK8934" s="10"/>
    </row>
    <row r="8935" spans="37:37">
      <c r="AK8935" s="10"/>
    </row>
    <row r="8936" spans="37:37">
      <c r="AK8936" s="10"/>
    </row>
    <row r="8937" spans="37:37">
      <c r="AK8937" s="10"/>
    </row>
    <row r="8938" spans="37:37">
      <c r="AK8938" s="10"/>
    </row>
    <row r="8939" spans="37:37">
      <c r="AK8939" s="10"/>
    </row>
    <row r="8940" spans="37:37">
      <c r="AK8940" s="10"/>
    </row>
    <row r="8941" spans="37:37">
      <c r="AK8941" s="10"/>
    </row>
    <row r="8942" spans="37:37">
      <c r="AK8942" s="10"/>
    </row>
    <row r="8943" spans="37:37">
      <c r="AK8943" s="10"/>
    </row>
    <row r="8944" spans="37:37">
      <c r="AK8944" s="10"/>
    </row>
    <row r="8945" spans="37:37">
      <c r="AK8945" s="10"/>
    </row>
    <row r="8946" spans="37:37">
      <c r="AK8946" s="10"/>
    </row>
    <row r="8947" spans="37:37">
      <c r="AK8947" s="10"/>
    </row>
    <row r="8948" spans="37:37">
      <c r="AK8948" s="10"/>
    </row>
    <row r="8949" spans="37:37">
      <c r="AK8949" s="10"/>
    </row>
    <row r="8950" spans="37:37">
      <c r="AK8950" s="10"/>
    </row>
    <row r="8951" spans="37:37">
      <c r="AK8951" s="10"/>
    </row>
    <row r="8952" spans="37:37">
      <c r="AK8952" s="10"/>
    </row>
    <row r="8953" spans="37:37">
      <c r="AK8953" s="10"/>
    </row>
    <row r="8954" spans="37:37">
      <c r="AK8954" s="10"/>
    </row>
    <row r="8955" spans="37:37">
      <c r="AK8955" s="10"/>
    </row>
    <row r="8956" spans="37:37">
      <c r="AK8956" s="10"/>
    </row>
    <row r="8957" spans="37:37">
      <c r="AK8957" s="10"/>
    </row>
    <row r="8958" spans="37:37">
      <c r="AK8958" s="10"/>
    </row>
    <row r="8959" spans="37:37">
      <c r="AK8959" s="10"/>
    </row>
    <row r="8960" spans="37:37">
      <c r="AK8960" s="10"/>
    </row>
    <row r="8961" spans="37:37">
      <c r="AK8961" s="10"/>
    </row>
    <row r="8962" spans="37:37">
      <c r="AK8962" s="10"/>
    </row>
    <row r="8963" spans="37:37">
      <c r="AK8963" s="10"/>
    </row>
    <row r="8964" spans="37:37">
      <c r="AK8964" s="10"/>
    </row>
    <row r="8965" spans="37:37">
      <c r="AK8965" s="10"/>
    </row>
    <row r="8966" spans="37:37">
      <c r="AK8966" s="10"/>
    </row>
    <row r="8967" spans="37:37">
      <c r="AK8967" s="10"/>
    </row>
    <row r="8968" spans="37:37">
      <c r="AK8968" s="10"/>
    </row>
    <row r="8969" spans="37:37">
      <c r="AK8969" s="10"/>
    </row>
    <row r="8970" spans="37:37">
      <c r="AK8970" s="10"/>
    </row>
    <row r="8971" spans="37:37">
      <c r="AK8971" s="10"/>
    </row>
    <row r="8972" spans="37:37">
      <c r="AK8972" s="10"/>
    </row>
    <row r="8973" spans="37:37">
      <c r="AK8973" s="10"/>
    </row>
    <row r="8974" spans="37:37">
      <c r="AK8974" s="10"/>
    </row>
    <row r="8975" spans="37:37">
      <c r="AK8975" s="10"/>
    </row>
    <row r="8976" spans="37:37">
      <c r="AK8976" s="10"/>
    </row>
    <row r="8977" spans="37:37">
      <c r="AK8977" s="10"/>
    </row>
    <row r="8978" spans="37:37">
      <c r="AK8978" s="10"/>
    </row>
    <row r="8979" spans="37:37">
      <c r="AK8979" s="10"/>
    </row>
    <row r="8980" spans="37:37">
      <c r="AK8980" s="10"/>
    </row>
    <row r="8981" spans="37:37">
      <c r="AK8981" s="10"/>
    </row>
    <row r="8982" spans="37:37">
      <c r="AK8982" s="10"/>
    </row>
    <row r="8983" spans="37:37">
      <c r="AK8983" s="10"/>
    </row>
    <row r="8984" spans="37:37">
      <c r="AK8984" s="10"/>
    </row>
    <row r="8985" spans="37:37">
      <c r="AK8985" s="10"/>
    </row>
    <row r="8986" spans="37:37">
      <c r="AK8986" s="10"/>
    </row>
    <row r="8987" spans="37:37">
      <c r="AK8987" s="10"/>
    </row>
    <row r="8988" spans="37:37">
      <c r="AK8988" s="10"/>
    </row>
    <row r="8989" spans="37:37">
      <c r="AK8989" s="10"/>
    </row>
    <row r="8990" spans="37:37">
      <c r="AK8990" s="10"/>
    </row>
    <row r="8991" spans="37:37">
      <c r="AK8991" s="10"/>
    </row>
    <row r="8992" spans="37:37">
      <c r="AK8992" s="10"/>
    </row>
    <row r="8993" spans="37:37">
      <c r="AK8993" s="10"/>
    </row>
    <row r="8994" spans="37:37">
      <c r="AK8994" s="10"/>
    </row>
    <row r="8995" spans="37:37">
      <c r="AK8995" s="10"/>
    </row>
    <row r="8996" spans="37:37">
      <c r="AK8996" s="10"/>
    </row>
    <row r="8997" spans="37:37">
      <c r="AK8997" s="10"/>
    </row>
    <row r="8998" spans="37:37">
      <c r="AK8998" s="10"/>
    </row>
    <row r="8999" spans="37:37">
      <c r="AK8999" s="10"/>
    </row>
    <row r="9000" spans="37:37">
      <c r="AK9000" s="10"/>
    </row>
    <row r="9001" spans="37:37">
      <c r="AK9001" s="10"/>
    </row>
    <row r="9002" spans="37:37">
      <c r="AK9002" s="10"/>
    </row>
    <row r="9003" spans="37:37">
      <c r="AK9003" s="10"/>
    </row>
    <row r="9004" spans="37:37">
      <c r="AK9004" s="10"/>
    </row>
    <row r="9005" spans="37:37">
      <c r="AK9005" s="10"/>
    </row>
    <row r="9006" spans="37:37">
      <c r="AK9006" s="10"/>
    </row>
    <row r="9007" spans="37:37">
      <c r="AK9007" s="10"/>
    </row>
    <row r="9008" spans="37:37">
      <c r="AK9008" s="10"/>
    </row>
    <row r="9009" spans="37:37">
      <c r="AK9009" s="10"/>
    </row>
    <row r="9010" spans="37:37">
      <c r="AK9010" s="10"/>
    </row>
    <row r="9011" spans="37:37">
      <c r="AK9011" s="10"/>
    </row>
    <row r="9012" spans="37:37">
      <c r="AK9012" s="10"/>
    </row>
    <row r="9013" spans="37:37">
      <c r="AK9013" s="10"/>
    </row>
    <row r="9014" spans="37:37">
      <c r="AK9014" s="10"/>
    </row>
    <row r="9015" spans="37:37">
      <c r="AK9015" s="10"/>
    </row>
    <row r="9016" spans="37:37">
      <c r="AK9016" s="10"/>
    </row>
    <row r="9017" spans="37:37">
      <c r="AK9017" s="10"/>
    </row>
    <row r="9018" spans="37:37">
      <c r="AK9018" s="10"/>
    </row>
    <row r="9019" spans="37:37">
      <c r="AK9019" s="10"/>
    </row>
    <row r="9020" spans="37:37">
      <c r="AK9020" s="10"/>
    </row>
    <row r="9021" spans="37:37">
      <c r="AK9021" s="10"/>
    </row>
    <row r="9022" spans="37:37">
      <c r="AK9022" s="10"/>
    </row>
    <row r="9023" spans="37:37">
      <c r="AK9023" s="10"/>
    </row>
    <row r="9024" spans="37:37">
      <c r="AK9024" s="10"/>
    </row>
    <row r="9025" spans="37:37">
      <c r="AK9025" s="10"/>
    </row>
    <row r="9026" spans="37:37">
      <c r="AK9026" s="10"/>
    </row>
    <row r="9027" spans="37:37">
      <c r="AK9027" s="10"/>
    </row>
    <row r="9028" spans="37:37">
      <c r="AK9028" s="10"/>
    </row>
    <row r="9029" spans="37:37">
      <c r="AK9029" s="10"/>
    </row>
    <row r="9030" spans="37:37">
      <c r="AK9030" s="10"/>
    </row>
    <row r="9031" spans="37:37">
      <c r="AK9031" s="10"/>
    </row>
    <row r="9032" spans="37:37">
      <c r="AK9032" s="10"/>
    </row>
    <row r="9033" spans="37:37">
      <c r="AK9033" s="10"/>
    </row>
    <row r="9034" spans="37:37">
      <c r="AK9034" s="10"/>
    </row>
    <row r="9035" spans="37:37">
      <c r="AK9035" s="10"/>
    </row>
    <row r="9036" spans="37:37">
      <c r="AK9036" s="10"/>
    </row>
    <row r="9037" spans="37:37">
      <c r="AK9037" s="10"/>
    </row>
    <row r="9038" spans="37:37">
      <c r="AK9038" s="10"/>
    </row>
    <row r="9039" spans="37:37">
      <c r="AK9039" s="10"/>
    </row>
    <row r="9040" spans="37:37">
      <c r="AK9040" s="10"/>
    </row>
    <row r="9041" spans="37:37">
      <c r="AK9041" s="10"/>
    </row>
    <row r="9042" spans="37:37">
      <c r="AK9042" s="10"/>
    </row>
    <row r="9043" spans="37:37">
      <c r="AK9043" s="10"/>
    </row>
    <row r="9044" spans="37:37">
      <c r="AK9044" s="10"/>
    </row>
    <row r="9045" spans="37:37">
      <c r="AK9045" s="10"/>
    </row>
    <row r="9046" spans="37:37">
      <c r="AK9046" s="10"/>
    </row>
    <row r="9047" spans="37:37">
      <c r="AK9047" s="10"/>
    </row>
    <row r="9048" spans="37:37">
      <c r="AK9048" s="10"/>
    </row>
    <row r="9049" spans="37:37">
      <c r="AK9049" s="10"/>
    </row>
    <row r="9050" spans="37:37">
      <c r="AK9050" s="10"/>
    </row>
    <row r="9051" spans="37:37">
      <c r="AK9051" s="10"/>
    </row>
    <row r="9052" spans="37:37">
      <c r="AK9052" s="10"/>
    </row>
    <row r="9053" spans="37:37">
      <c r="AK9053" s="10"/>
    </row>
    <row r="9054" spans="37:37">
      <c r="AK9054" s="10"/>
    </row>
    <row r="9055" spans="37:37">
      <c r="AK9055" s="10"/>
    </row>
    <row r="9056" spans="37:37">
      <c r="AK9056" s="10"/>
    </row>
    <row r="9057" spans="37:37">
      <c r="AK9057" s="10"/>
    </row>
    <row r="9058" spans="37:37">
      <c r="AK9058" s="10"/>
    </row>
    <row r="9059" spans="37:37">
      <c r="AK9059" s="10"/>
    </row>
    <row r="9060" spans="37:37">
      <c r="AK9060" s="10"/>
    </row>
    <row r="9061" spans="37:37">
      <c r="AK9061" s="10"/>
    </row>
    <row r="9062" spans="37:37">
      <c r="AK9062" s="10"/>
    </row>
    <row r="9063" spans="37:37">
      <c r="AK9063" s="10"/>
    </row>
    <row r="9064" spans="37:37">
      <c r="AK9064" s="10"/>
    </row>
    <row r="9065" spans="37:37">
      <c r="AK9065" s="10"/>
    </row>
    <row r="9066" spans="37:37">
      <c r="AK9066" s="10"/>
    </row>
    <row r="9067" spans="37:37">
      <c r="AK9067" s="10"/>
    </row>
    <row r="9068" spans="37:37">
      <c r="AK9068" s="10"/>
    </row>
    <row r="9069" spans="37:37">
      <c r="AK9069" s="10"/>
    </row>
    <row r="9070" spans="37:37">
      <c r="AK9070" s="10"/>
    </row>
    <row r="9071" spans="37:37">
      <c r="AK9071" s="10"/>
    </row>
    <row r="9072" spans="37:37">
      <c r="AK9072" s="10"/>
    </row>
    <row r="9073" spans="37:37">
      <c r="AK9073" s="10"/>
    </row>
    <row r="9074" spans="37:37">
      <c r="AK9074" s="10"/>
    </row>
    <row r="9075" spans="37:37">
      <c r="AK9075" s="10"/>
    </row>
    <row r="9076" spans="37:37">
      <c r="AK9076" s="10"/>
    </row>
    <row r="9077" spans="37:37">
      <c r="AK9077" s="10"/>
    </row>
    <row r="9078" spans="37:37">
      <c r="AK9078" s="10"/>
    </row>
    <row r="9079" spans="37:37">
      <c r="AK9079" s="10"/>
    </row>
    <row r="9080" spans="37:37">
      <c r="AK9080" s="10"/>
    </row>
    <row r="9081" spans="37:37">
      <c r="AK9081" s="10"/>
    </row>
    <row r="9082" spans="37:37">
      <c r="AK9082" s="10"/>
    </row>
    <row r="9083" spans="37:37">
      <c r="AK9083" s="10"/>
    </row>
    <row r="9084" spans="37:37">
      <c r="AK9084" s="10"/>
    </row>
    <row r="9085" spans="37:37">
      <c r="AK9085" s="10"/>
    </row>
    <row r="9086" spans="37:37">
      <c r="AK9086" s="10"/>
    </row>
    <row r="9087" spans="37:37">
      <c r="AK9087" s="10"/>
    </row>
    <row r="9088" spans="37:37">
      <c r="AK9088" s="10"/>
    </row>
    <row r="9089" spans="37:37">
      <c r="AK9089" s="10"/>
    </row>
    <row r="9090" spans="37:37">
      <c r="AK9090" s="10"/>
    </row>
    <row r="9091" spans="37:37">
      <c r="AK9091" s="10"/>
    </row>
    <row r="9092" spans="37:37">
      <c r="AK9092" s="10"/>
    </row>
    <row r="9093" spans="37:37">
      <c r="AK9093" s="10"/>
    </row>
    <row r="9094" spans="37:37">
      <c r="AK9094" s="10"/>
    </row>
    <row r="9095" spans="37:37">
      <c r="AK9095" s="10"/>
    </row>
    <row r="9096" spans="37:37">
      <c r="AK9096" s="10"/>
    </row>
    <row r="9097" spans="37:37">
      <c r="AK9097" s="10"/>
    </row>
    <row r="9098" spans="37:37">
      <c r="AK9098" s="10"/>
    </row>
    <row r="9099" spans="37:37">
      <c r="AK9099" s="10"/>
    </row>
    <row r="9100" spans="37:37">
      <c r="AK9100" s="10"/>
    </row>
    <row r="9101" spans="37:37">
      <c r="AK9101" s="10"/>
    </row>
    <row r="9102" spans="37:37">
      <c r="AK9102" s="10"/>
    </row>
    <row r="9103" spans="37:37">
      <c r="AK9103" s="10"/>
    </row>
    <row r="9104" spans="37:37">
      <c r="AK9104" s="10"/>
    </row>
    <row r="9105" spans="37:37">
      <c r="AK9105" s="10"/>
    </row>
    <row r="9106" spans="37:37">
      <c r="AK9106" s="10"/>
    </row>
    <row r="9107" spans="37:37">
      <c r="AK9107" s="10"/>
    </row>
    <row r="9108" spans="37:37">
      <c r="AK9108" s="10"/>
    </row>
    <row r="9109" spans="37:37">
      <c r="AK9109" s="10"/>
    </row>
    <row r="9110" spans="37:37">
      <c r="AK9110" s="10"/>
    </row>
    <row r="9111" spans="37:37">
      <c r="AK9111" s="10"/>
    </row>
    <row r="9112" spans="37:37">
      <c r="AK9112" s="10"/>
    </row>
    <row r="9113" spans="37:37">
      <c r="AK9113" s="10"/>
    </row>
    <row r="9114" spans="37:37">
      <c r="AK9114" s="10"/>
    </row>
    <row r="9115" spans="37:37">
      <c r="AK9115" s="10"/>
    </row>
    <row r="9116" spans="37:37">
      <c r="AK9116" s="10"/>
    </row>
    <row r="9117" spans="37:37">
      <c r="AK9117" s="10"/>
    </row>
    <row r="9118" spans="37:37">
      <c r="AK9118" s="10"/>
    </row>
    <row r="9119" spans="37:37">
      <c r="AK9119" s="10"/>
    </row>
    <row r="9120" spans="37:37">
      <c r="AK9120" s="10"/>
    </row>
    <row r="9121" spans="37:37">
      <c r="AK9121" s="10"/>
    </row>
    <row r="9122" spans="37:37">
      <c r="AK9122" s="10"/>
    </row>
    <row r="9123" spans="37:37">
      <c r="AK9123" s="10"/>
    </row>
    <row r="9124" spans="37:37">
      <c r="AK9124" s="10"/>
    </row>
    <row r="9125" spans="37:37">
      <c r="AK9125" s="10"/>
    </row>
    <row r="9126" spans="37:37">
      <c r="AK9126" s="10"/>
    </row>
    <row r="9127" spans="37:37">
      <c r="AK9127" s="10"/>
    </row>
    <row r="9128" spans="37:37">
      <c r="AK9128" s="10"/>
    </row>
    <row r="9129" spans="37:37">
      <c r="AK9129" s="10"/>
    </row>
    <row r="9130" spans="37:37">
      <c r="AK9130" s="10"/>
    </row>
    <row r="9131" spans="37:37">
      <c r="AK9131" s="10"/>
    </row>
    <row r="9132" spans="37:37">
      <c r="AK9132" s="10"/>
    </row>
    <row r="9133" spans="37:37">
      <c r="AK9133" s="10"/>
    </row>
    <row r="9134" spans="37:37">
      <c r="AK9134" s="10"/>
    </row>
    <row r="9135" spans="37:37">
      <c r="AK9135" s="10"/>
    </row>
    <row r="9136" spans="37:37">
      <c r="AK9136" s="10"/>
    </row>
    <row r="9137" spans="37:37">
      <c r="AK9137" s="10"/>
    </row>
    <row r="9138" spans="37:37">
      <c r="AK9138" s="10"/>
    </row>
    <row r="9139" spans="37:37">
      <c r="AK9139" s="10"/>
    </row>
    <row r="9140" spans="37:37">
      <c r="AK9140" s="10"/>
    </row>
    <row r="9141" spans="37:37">
      <c r="AK9141" s="10"/>
    </row>
    <row r="9142" spans="37:37">
      <c r="AK9142" s="10"/>
    </row>
    <row r="9143" spans="37:37">
      <c r="AK9143" s="10"/>
    </row>
    <row r="9144" spans="37:37">
      <c r="AK9144" s="10"/>
    </row>
    <row r="9145" spans="37:37">
      <c r="AK9145" s="10"/>
    </row>
    <row r="9146" spans="37:37">
      <c r="AK9146" s="10"/>
    </row>
    <row r="9147" spans="37:37">
      <c r="AK9147" s="10"/>
    </row>
    <row r="9148" spans="37:37">
      <c r="AK9148" s="10"/>
    </row>
    <row r="9149" spans="37:37">
      <c r="AK9149" s="10"/>
    </row>
    <row r="9150" spans="37:37">
      <c r="AK9150" s="10"/>
    </row>
    <row r="9151" spans="37:37">
      <c r="AK9151" s="10"/>
    </row>
    <row r="9152" spans="37:37">
      <c r="AK9152" s="10"/>
    </row>
    <row r="9153" spans="37:37">
      <c r="AK9153" s="10"/>
    </row>
    <row r="9154" spans="37:37">
      <c r="AK9154" s="10"/>
    </row>
    <row r="9155" spans="37:37">
      <c r="AK9155" s="10"/>
    </row>
    <row r="9156" spans="37:37">
      <c r="AK9156" s="10"/>
    </row>
    <row r="9157" spans="37:37">
      <c r="AK9157" s="10"/>
    </row>
    <row r="9158" spans="37:37">
      <c r="AK9158" s="10"/>
    </row>
    <row r="9159" spans="37:37">
      <c r="AK9159" s="10"/>
    </row>
    <row r="9160" spans="37:37">
      <c r="AK9160" s="10"/>
    </row>
    <row r="9161" spans="37:37">
      <c r="AK9161" s="10"/>
    </row>
    <row r="9162" spans="37:37">
      <c r="AK9162" s="10"/>
    </row>
    <row r="9163" spans="37:37">
      <c r="AK9163" s="10"/>
    </row>
    <row r="9164" spans="37:37">
      <c r="AK9164" s="10"/>
    </row>
    <row r="9165" spans="37:37">
      <c r="AK9165" s="10"/>
    </row>
    <row r="9166" spans="37:37">
      <c r="AK9166" s="10"/>
    </row>
    <row r="9167" spans="37:37">
      <c r="AK9167" s="10"/>
    </row>
    <row r="9168" spans="37:37">
      <c r="AK9168" s="10"/>
    </row>
    <row r="9169" spans="37:37">
      <c r="AK9169" s="10"/>
    </row>
    <row r="9170" spans="37:37">
      <c r="AK9170" s="10"/>
    </row>
    <row r="9171" spans="37:37">
      <c r="AK9171" s="10"/>
    </row>
    <row r="9172" spans="37:37">
      <c r="AK9172" s="10"/>
    </row>
    <row r="9173" spans="37:37">
      <c r="AK9173" s="10"/>
    </row>
    <row r="9174" spans="37:37">
      <c r="AK9174" s="10"/>
    </row>
    <row r="9175" spans="37:37">
      <c r="AK9175" s="10"/>
    </row>
    <row r="9176" spans="37:37">
      <c r="AK9176" s="10"/>
    </row>
    <row r="9177" spans="37:37">
      <c r="AK9177" s="10"/>
    </row>
    <row r="9178" spans="37:37">
      <c r="AK9178" s="10"/>
    </row>
    <row r="9179" spans="37:37">
      <c r="AK9179" s="10"/>
    </row>
    <row r="9180" spans="37:37">
      <c r="AK9180" s="10"/>
    </row>
    <row r="9181" spans="37:37">
      <c r="AK9181" s="10"/>
    </row>
    <row r="9182" spans="37:37">
      <c r="AK9182" s="10"/>
    </row>
    <row r="9183" spans="37:37">
      <c r="AK9183" s="10"/>
    </row>
    <row r="9184" spans="37:37">
      <c r="AK9184" s="10"/>
    </row>
    <row r="9185" spans="37:37">
      <c r="AK9185" s="10"/>
    </row>
    <row r="9186" spans="37:37">
      <c r="AK9186" s="10"/>
    </row>
    <row r="9187" spans="37:37">
      <c r="AK9187" s="10"/>
    </row>
    <row r="9188" spans="37:37">
      <c r="AK9188" s="10"/>
    </row>
    <row r="9189" spans="37:37">
      <c r="AK9189" s="10"/>
    </row>
    <row r="9190" spans="37:37">
      <c r="AK9190" s="10"/>
    </row>
    <row r="9191" spans="37:37">
      <c r="AK9191" s="10"/>
    </row>
    <row r="9192" spans="37:37">
      <c r="AK9192" s="10"/>
    </row>
    <row r="9193" spans="37:37">
      <c r="AK9193" s="10"/>
    </row>
    <row r="9194" spans="37:37">
      <c r="AK9194" s="10"/>
    </row>
    <row r="9195" spans="37:37">
      <c r="AK9195" s="10"/>
    </row>
    <row r="9196" spans="37:37">
      <c r="AK9196" s="10"/>
    </row>
    <row r="9197" spans="37:37">
      <c r="AK9197" s="10"/>
    </row>
    <row r="9198" spans="37:37">
      <c r="AK9198" s="10"/>
    </row>
    <row r="9199" spans="37:37">
      <c r="AK9199" s="10"/>
    </row>
    <row r="9200" spans="37:37">
      <c r="AK9200" s="10"/>
    </row>
    <row r="9201" spans="37:37">
      <c r="AK9201" s="10"/>
    </row>
    <row r="9202" spans="37:37">
      <c r="AK9202" s="10"/>
    </row>
    <row r="9203" spans="37:37">
      <c r="AK9203" s="10"/>
    </row>
    <row r="9204" spans="37:37">
      <c r="AK9204" s="10"/>
    </row>
    <row r="9205" spans="37:37">
      <c r="AK9205" s="10"/>
    </row>
    <row r="9206" spans="37:37">
      <c r="AK9206" s="10"/>
    </row>
    <row r="9207" spans="37:37">
      <c r="AK9207" s="10"/>
    </row>
    <row r="9208" spans="37:37">
      <c r="AK9208" s="10"/>
    </row>
    <row r="9209" spans="37:37">
      <c r="AK9209" s="10"/>
    </row>
    <row r="9210" spans="37:37">
      <c r="AK9210" s="10"/>
    </row>
    <row r="9211" spans="37:37">
      <c r="AK9211" s="10"/>
    </row>
    <row r="9212" spans="37:37">
      <c r="AK9212" s="10"/>
    </row>
    <row r="9213" spans="37:37">
      <c r="AK9213" s="10"/>
    </row>
    <row r="9214" spans="37:37">
      <c r="AK9214" s="10"/>
    </row>
    <row r="9215" spans="37:37">
      <c r="AK9215" s="10"/>
    </row>
    <row r="9216" spans="37:37">
      <c r="AK9216" s="10"/>
    </row>
    <row r="9217" spans="37:37">
      <c r="AK9217" s="10"/>
    </row>
    <row r="9218" spans="37:37">
      <c r="AK9218" s="10"/>
    </row>
    <row r="9219" spans="37:37">
      <c r="AK9219" s="10"/>
    </row>
    <row r="9220" spans="37:37">
      <c r="AK9220" s="10"/>
    </row>
    <row r="9221" spans="37:37">
      <c r="AK9221" s="10"/>
    </row>
    <row r="9222" spans="37:37">
      <c r="AK9222" s="10"/>
    </row>
    <row r="9223" spans="37:37">
      <c r="AK9223" s="10"/>
    </row>
    <row r="9224" spans="37:37">
      <c r="AK9224" s="10"/>
    </row>
    <row r="9225" spans="37:37">
      <c r="AK9225" s="10"/>
    </row>
    <row r="9226" spans="37:37">
      <c r="AK9226" s="10"/>
    </row>
    <row r="9227" spans="37:37">
      <c r="AK9227" s="10"/>
    </row>
    <row r="9228" spans="37:37">
      <c r="AK9228" s="10"/>
    </row>
    <row r="9229" spans="37:37">
      <c r="AK9229" s="10"/>
    </row>
    <row r="9230" spans="37:37">
      <c r="AK9230" s="10"/>
    </row>
    <row r="9231" spans="37:37">
      <c r="AK9231" s="10"/>
    </row>
    <row r="9232" spans="37:37">
      <c r="AK9232" s="10"/>
    </row>
    <row r="9233" spans="37:37">
      <c r="AK9233" s="10"/>
    </row>
    <row r="9234" spans="37:37">
      <c r="AK9234" s="10"/>
    </row>
    <row r="9235" spans="37:37">
      <c r="AK9235" s="10"/>
    </row>
    <row r="9236" spans="37:37">
      <c r="AK9236" s="10"/>
    </row>
    <row r="9237" spans="37:37">
      <c r="AK9237" s="10"/>
    </row>
    <row r="9238" spans="37:37">
      <c r="AK9238" s="10"/>
    </row>
    <row r="9239" spans="37:37">
      <c r="AK9239" s="10"/>
    </row>
    <row r="9240" spans="37:37">
      <c r="AK9240" s="10"/>
    </row>
    <row r="9241" spans="37:37">
      <c r="AK9241" s="10"/>
    </row>
    <row r="9242" spans="37:37">
      <c r="AK9242" s="10"/>
    </row>
    <row r="9243" spans="37:37">
      <c r="AK9243" s="10"/>
    </row>
    <row r="9244" spans="37:37">
      <c r="AK9244" s="10"/>
    </row>
    <row r="9245" spans="37:37">
      <c r="AK9245" s="10"/>
    </row>
    <row r="9246" spans="37:37">
      <c r="AK9246" s="10"/>
    </row>
    <row r="9247" spans="37:37">
      <c r="AK9247" s="10"/>
    </row>
    <row r="9248" spans="37:37">
      <c r="AK9248" s="10"/>
    </row>
    <row r="9249" spans="37:37">
      <c r="AK9249" s="10"/>
    </row>
    <row r="9250" spans="37:37">
      <c r="AK9250" s="10"/>
    </row>
    <row r="9251" spans="37:37">
      <c r="AK9251" s="10"/>
    </row>
    <row r="9252" spans="37:37">
      <c r="AK9252" s="10"/>
    </row>
    <row r="9253" spans="37:37">
      <c r="AK9253" s="10"/>
    </row>
    <row r="9254" spans="37:37">
      <c r="AK9254" s="10"/>
    </row>
    <row r="9255" spans="37:37">
      <c r="AK9255" s="10"/>
    </row>
    <row r="9256" spans="37:37">
      <c r="AK9256" s="10"/>
    </row>
    <row r="9257" spans="37:37">
      <c r="AK9257" s="10"/>
    </row>
    <row r="9258" spans="37:37">
      <c r="AK9258" s="10"/>
    </row>
    <row r="9259" spans="37:37">
      <c r="AK9259" s="10"/>
    </row>
    <row r="9260" spans="37:37">
      <c r="AK9260" s="10"/>
    </row>
    <row r="9261" spans="37:37">
      <c r="AK9261" s="10"/>
    </row>
    <row r="9262" spans="37:37">
      <c r="AK9262" s="10"/>
    </row>
    <row r="9263" spans="37:37">
      <c r="AK9263" s="10"/>
    </row>
    <row r="9264" spans="37:37">
      <c r="AK9264" s="10"/>
    </row>
    <row r="9265" spans="37:37">
      <c r="AK9265" s="10"/>
    </row>
    <row r="9266" spans="37:37">
      <c r="AK9266" s="10"/>
    </row>
    <row r="9267" spans="37:37">
      <c r="AK9267" s="10"/>
    </row>
    <row r="9268" spans="37:37">
      <c r="AK9268" s="10"/>
    </row>
    <row r="9269" spans="37:37">
      <c r="AK9269" s="10"/>
    </row>
    <row r="9270" spans="37:37">
      <c r="AK9270" s="10"/>
    </row>
    <row r="9271" spans="37:37">
      <c r="AK9271" s="10"/>
    </row>
    <row r="9272" spans="37:37">
      <c r="AK9272" s="10"/>
    </row>
    <row r="9273" spans="37:37">
      <c r="AK9273" s="10"/>
    </row>
    <row r="9274" spans="37:37">
      <c r="AK9274" s="10"/>
    </row>
    <row r="9275" spans="37:37">
      <c r="AK9275" s="10"/>
    </row>
    <row r="9276" spans="37:37">
      <c r="AK9276" s="10"/>
    </row>
    <row r="9277" spans="37:37">
      <c r="AK9277" s="10"/>
    </row>
    <row r="9278" spans="37:37">
      <c r="AK9278" s="10"/>
    </row>
    <row r="9279" spans="37:37">
      <c r="AK9279" s="10"/>
    </row>
    <row r="9280" spans="37:37">
      <c r="AK9280" s="10"/>
    </row>
    <row r="9281" spans="37:37">
      <c r="AK9281" s="10"/>
    </row>
    <row r="9282" spans="37:37">
      <c r="AK9282" s="10"/>
    </row>
    <row r="9283" spans="37:37">
      <c r="AK9283" s="10"/>
    </row>
    <row r="9284" spans="37:37">
      <c r="AK9284" s="10"/>
    </row>
    <row r="9285" spans="37:37">
      <c r="AK9285" s="10"/>
    </row>
    <row r="9286" spans="37:37">
      <c r="AK9286" s="10"/>
    </row>
    <row r="9287" spans="37:37">
      <c r="AK9287" s="10"/>
    </row>
    <row r="9288" spans="37:37">
      <c r="AK9288" s="10"/>
    </row>
    <row r="9289" spans="37:37">
      <c r="AK9289" s="10"/>
    </row>
    <row r="9290" spans="37:37">
      <c r="AK9290" s="10"/>
    </row>
    <row r="9291" spans="37:37">
      <c r="AK9291" s="10"/>
    </row>
    <row r="9292" spans="37:37">
      <c r="AK9292" s="10"/>
    </row>
    <row r="9293" spans="37:37">
      <c r="AK9293" s="10"/>
    </row>
    <row r="9294" spans="37:37">
      <c r="AK9294" s="10"/>
    </row>
    <row r="9295" spans="37:37">
      <c r="AK9295" s="10"/>
    </row>
    <row r="9296" spans="37:37">
      <c r="AK9296" s="10"/>
    </row>
    <row r="9297" spans="37:37">
      <c r="AK9297" s="10"/>
    </row>
    <row r="9298" spans="37:37">
      <c r="AK9298" s="10"/>
    </row>
    <row r="9299" spans="37:37">
      <c r="AK9299" s="10"/>
    </row>
    <row r="9300" spans="37:37">
      <c r="AK9300" s="10"/>
    </row>
    <row r="9301" spans="37:37">
      <c r="AK9301" s="10"/>
    </row>
    <row r="9302" spans="37:37">
      <c r="AK9302" s="10"/>
    </row>
    <row r="9303" spans="37:37">
      <c r="AK9303" s="10"/>
    </row>
    <row r="9304" spans="37:37">
      <c r="AK9304" s="10"/>
    </row>
    <row r="9305" spans="37:37">
      <c r="AK9305" s="10"/>
    </row>
    <row r="9306" spans="37:37">
      <c r="AK9306" s="10"/>
    </row>
    <row r="9307" spans="37:37">
      <c r="AK9307" s="10"/>
    </row>
    <row r="9308" spans="37:37">
      <c r="AK9308" s="10"/>
    </row>
    <row r="9309" spans="37:37">
      <c r="AK9309" s="10"/>
    </row>
    <row r="9310" spans="37:37">
      <c r="AK9310" s="10"/>
    </row>
    <row r="9311" spans="37:37">
      <c r="AK9311" s="10"/>
    </row>
    <row r="9312" spans="37:37">
      <c r="AK9312" s="10"/>
    </row>
    <row r="9313" spans="37:37">
      <c r="AK9313" s="10"/>
    </row>
    <row r="9314" spans="37:37">
      <c r="AK9314" s="10"/>
    </row>
    <row r="9315" spans="37:37">
      <c r="AK9315" s="10"/>
    </row>
    <row r="9316" spans="37:37">
      <c r="AK9316" s="10"/>
    </row>
    <row r="9317" spans="37:37">
      <c r="AK9317" s="10"/>
    </row>
    <row r="9318" spans="37:37">
      <c r="AK9318" s="10"/>
    </row>
    <row r="9319" spans="37:37">
      <c r="AK9319" s="10"/>
    </row>
    <row r="9320" spans="37:37">
      <c r="AK9320" s="10"/>
    </row>
    <row r="9321" spans="37:37">
      <c r="AK9321" s="10"/>
    </row>
    <row r="9322" spans="37:37">
      <c r="AK9322" s="10"/>
    </row>
    <row r="9323" spans="37:37">
      <c r="AK9323" s="10"/>
    </row>
    <row r="9324" spans="37:37">
      <c r="AK9324" s="10"/>
    </row>
    <row r="9325" spans="37:37">
      <c r="AK9325" s="10"/>
    </row>
    <row r="9326" spans="37:37">
      <c r="AK9326" s="10"/>
    </row>
    <row r="9327" spans="37:37">
      <c r="AK9327" s="10"/>
    </row>
    <row r="9328" spans="37:37">
      <c r="AK9328" s="10"/>
    </row>
    <row r="9329" spans="37:37">
      <c r="AK9329" s="10"/>
    </row>
    <row r="9330" spans="37:37">
      <c r="AK9330" s="10"/>
    </row>
    <row r="9331" spans="37:37">
      <c r="AK9331" s="10"/>
    </row>
    <row r="9332" spans="37:37">
      <c r="AK9332" s="10"/>
    </row>
    <row r="9333" spans="37:37">
      <c r="AK9333" s="10"/>
    </row>
    <row r="9334" spans="37:37">
      <c r="AK9334" s="10"/>
    </row>
    <row r="9335" spans="37:37">
      <c r="AK9335" s="10"/>
    </row>
    <row r="9336" spans="37:37">
      <c r="AK9336" s="10"/>
    </row>
    <row r="9337" spans="37:37">
      <c r="AK9337" s="10"/>
    </row>
    <row r="9338" spans="37:37">
      <c r="AK9338" s="10"/>
    </row>
    <row r="9339" spans="37:37">
      <c r="AK9339" s="10"/>
    </row>
    <row r="9340" spans="37:37">
      <c r="AK9340" s="10"/>
    </row>
    <row r="9341" spans="37:37">
      <c r="AK9341" s="10"/>
    </row>
    <row r="9342" spans="37:37">
      <c r="AK9342" s="10"/>
    </row>
    <row r="9343" spans="37:37">
      <c r="AK9343" s="10"/>
    </row>
    <row r="9344" spans="37:37">
      <c r="AK9344" s="10"/>
    </row>
    <row r="9345" spans="37:37">
      <c r="AK9345" s="10"/>
    </row>
    <row r="9346" spans="37:37">
      <c r="AK9346" s="10"/>
    </row>
    <row r="9347" spans="37:37">
      <c r="AK9347" s="10"/>
    </row>
    <row r="9348" spans="37:37">
      <c r="AK9348" s="10"/>
    </row>
    <row r="9349" spans="37:37">
      <c r="AK9349" s="10"/>
    </row>
    <row r="9350" spans="37:37">
      <c r="AK9350" s="10"/>
    </row>
    <row r="9351" spans="37:37">
      <c r="AK9351" s="10"/>
    </row>
    <row r="9352" spans="37:37">
      <c r="AK9352" s="10"/>
    </row>
    <row r="9353" spans="37:37">
      <c r="AK9353" s="10"/>
    </row>
    <row r="9354" spans="37:37">
      <c r="AK9354" s="10"/>
    </row>
    <row r="9355" spans="37:37">
      <c r="AK9355" s="10"/>
    </row>
    <row r="9356" spans="37:37">
      <c r="AK9356" s="10"/>
    </row>
    <row r="9357" spans="37:37">
      <c r="AK9357" s="10"/>
    </row>
    <row r="9358" spans="37:37">
      <c r="AK9358" s="10"/>
    </row>
    <row r="9359" spans="37:37">
      <c r="AK9359" s="10"/>
    </row>
    <row r="9360" spans="37:37">
      <c r="AK9360" s="10"/>
    </row>
    <row r="9361" spans="37:37">
      <c r="AK9361" s="10"/>
    </row>
    <row r="9362" spans="37:37">
      <c r="AK9362" s="10"/>
    </row>
    <row r="9363" spans="37:37">
      <c r="AK9363" s="10"/>
    </row>
    <row r="9364" spans="37:37">
      <c r="AK9364" s="10"/>
    </row>
    <row r="9365" spans="37:37">
      <c r="AK9365" s="10"/>
    </row>
    <row r="9366" spans="37:37">
      <c r="AK9366" s="10"/>
    </row>
    <row r="9367" spans="37:37">
      <c r="AK9367" s="10"/>
    </row>
    <row r="9368" spans="37:37">
      <c r="AK9368" s="10"/>
    </row>
    <row r="9369" spans="37:37">
      <c r="AK9369" s="10"/>
    </row>
    <row r="9370" spans="37:37">
      <c r="AK9370" s="10"/>
    </row>
    <row r="9371" spans="37:37">
      <c r="AK9371" s="10"/>
    </row>
    <row r="9372" spans="37:37">
      <c r="AK9372" s="10"/>
    </row>
    <row r="9373" spans="37:37">
      <c r="AK9373" s="10"/>
    </row>
    <row r="9374" spans="37:37">
      <c r="AK9374" s="10"/>
    </row>
    <row r="9375" spans="37:37">
      <c r="AK9375" s="10"/>
    </row>
    <row r="9376" spans="37:37">
      <c r="AK9376" s="10"/>
    </row>
    <row r="9377" spans="37:37">
      <c r="AK9377" s="10"/>
    </row>
    <row r="9378" spans="37:37">
      <c r="AK9378" s="10"/>
    </row>
    <row r="9379" spans="37:37">
      <c r="AK9379" s="10"/>
    </row>
    <row r="9380" spans="37:37">
      <c r="AK9380" s="10"/>
    </row>
    <row r="9381" spans="37:37">
      <c r="AK9381" s="10"/>
    </row>
    <row r="9382" spans="37:37">
      <c r="AK9382" s="10"/>
    </row>
    <row r="9383" spans="37:37">
      <c r="AK9383" s="10"/>
    </row>
    <row r="9384" spans="37:37">
      <c r="AK9384" s="10"/>
    </row>
    <row r="9385" spans="37:37">
      <c r="AK9385" s="10"/>
    </row>
    <row r="9386" spans="37:37">
      <c r="AK9386" s="10"/>
    </row>
    <row r="9387" spans="37:37">
      <c r="AK9387" s="10"/>
    </row>
    <row r="9388" spans="37:37">
      <c r="AK9388" s="10"/>
    </row>
    <row r="9389" spans="37:37">
      <c r="AK9389" s="10"/>
    </row>
    <row r="9390" spans="37:37">
      <c r="AK9390" s="10"/>
    </row>
    <row r="9391" spans="37:37">
      <c r="AK9391" s="10"/>
    </row>
    <row r="9392" spans="37:37">
      <c r="AK9392" s="10"/>
    </row>
    <row r="9393" spans="37:37">
      <c r="AK9393" s="10"/>
    </row>
    <row r="9394" spans="37:37">
      <c r="AK9394" s="10"/>
    </row>
    <row r="9395" spans="37:37">
      <c r="AK9395" s="10"/>
    </row>
    <row r="9396" spans="37:37">
      <c r="AK9396" s="10"/>
    </row>
    <row r="9397" spans="37:37">
      <c r="AK9397" s="10"/>
    </row>
    <row r="9398" spans="37:37">
      <c r="AK9398" s="10"/>
    </row>
    <row r="9399" spans="37:37">
      <c r="AK9399" s="10"/>
    </row>
    <row r="9400" spans="37:37">
      <c r="AK9400" s="10"/>
    </row>
    <row r="9401" spans="37:37">
      <c r="AK9401" s="10"/>
    </row>
    <row r="9402" spans="37:37">
      <c r="AK9402" s="10"/>
    </row>
    <row r="9403" spans="37:37">
      <c r="AK9403" s="10"/>
    </row>
    <row r="9404" spans="37:37">
      <c r="AK9404" s="10"/>
    </row>
    <row r="9405" spans="37:37">
      <c r="AK9405" s="10"/>
    </row>
    <row r="9406" spans="37:37">
      <c r="AK9406" s="10"/>
    </row>
    <row r="9407" spans="37:37">
      <c r="AK9407" s="10"/>
    </row>
    <row r="9408" spans="37:37">
      <c r="AK9408" s="10"/>
    </row>
    <row r="9409" spans="37:37">
      <c r="AK9409" s="10"/>
    </row>
    <row r="9410" spans="37:37">
      <c r="AK9410" s="10"/>
    </row>
    <row r="9411" spans="37:37">
      <c r="AK9411" s="10"/>
    </row>
    <row r="9412" spans="37:37">
      <c r="AK9412" s="10"/>
    </row>
    <row r="9413" spans="37:37">
      <c r="AK9413" s="10"/>
    </row>
    <row r="9414" spans="37:37">
      <c r="AK9414" s="10"/>
    </row>
    <row r="9415" spans="37:37">
      <c r="AK9415" s="10"/>
    </row>
    <row r="9416" spans="37:37">
      <c r="AK9416" s="10"/>
    </row>
    <row r="9417" spans="37:37">
      <c r="AK9417" s="10"/>
    </row>
    <row r="9418" spans="37:37">
      <c r="AK9418" s="10"/>
    </row>
    <row r="9419" spans="37:37">
      <c r="AK9419" s="10"/>
    </row>
    <row r="9420" spans="37:37">
      <c r="AK9420" s="10"/>
    </row>
    <row r="9421" spans="37:37">
      <c r="AK9421" s="10"/>
    </row>
    <row r="9422" spans="37:37">
      <c r="AK9422" s="10"/>
    </row>
    <row r="9423" spans="37:37">
      <c r="AK9423" s="10"/>
    </row>
    <row r="9424" spans="37:37">
      <c r="AK9424" s="10"/>
    </row>
    <row r="9425" spans="37:37">
      <c r="AK9425" s="10"/>
    </row>
    <row r="9426" spans="37:37">
      <c r="AK9426" s="10"/>
    </row>
    <row r="9427" spans="37:37">
      <c r="AK9427" s="10"/>
    </row>
    <row r="9428" spans="37:37">
      <c r="AK9428" s="10"/>
    </row>
    <row r="9429" spans="37:37">
      <c r="AK9429" s="10"/>
    </row>
    <row r="9430" spans="37:37">
      <c r="AK9430" s="10"/>
    </row>
    <row r="9431" spans="37:37">
      <c r="AK9431" s="10"/>
    </row>
    <row r="9432" spans="37:37">
      <c r="AK9432" s="10"/>
    </row>
    <row r="9433" spans="37:37">
      <c r="AK9433" s="10"/>
    </row>
    <row r="9434" spans="37:37">
      <c r="AK9434" s="10"/>
    </row>
    <row r="9435" spans="37:37">
      <c r="AK9435" s="10"/>
    </row>
    <row r="9436" spans="37:37">
      <c r="AK9436" s="10"/>
    </row>
    <row r="9437" spans="37:37">
      <c r="AK9437" s="10"/>
    </row>
    <row r="9438" spans="37:37">
      <c r="AK9438" s="10"/>
    </row>
    <row r="9439" spans="37:37">
      <c r="AK9439" s="10"/>
    </row>
    <row r="9440" spans="37:37">
      <c r="AK9440" s="10"/>
    </row>
    <row r="9441" spans="37:37">
      <c r="AK9441" s="10"/>
    </row>
    <row r="9442" spans="37:37">
      <c r="AK9442" s="10"/>
    </row>
    <row r="9443" spans="37:37">
      <c r="AK9443" s="10"/>
    </row>
    <row r="9444" spans="37:37">
      <c r="AK9444" s="10"/>
    </row>
    <row r="9445" spans="37:37">
      <c r="AK9445" s="10"/>
    </row>
    <row r="9446" spans="37:37">
      <c r="AK9446" s="10"/>
    </row>
    <row r="9447" spans="37:37">
      <c r="AK9447" s="10"/>
    </row>
    <row r="9448" spans="37:37">
      <c r="AK9448" s="10"/>
    </row>
    <row r="9449" spans="37:37">
      <c r="AK9449" s="10"/>
    </row>
    <row r="9450" spans="37:37">
      <c r="AK9450" s="10"/>
    </row>
    <row r="9451" spans="37:37">
      <c r="AK9451" s="10"/>
    </row>
    <row r="9452" spans="37:37">
      <c r="AK9452" s="10"/>
    </row>
    <row r="9453" spans="37:37">
      <c r="AK9453" s="10"/>
    </row>
    <row r="9454" spans="37:37">
      <c r="AK9454" s="10"/>
    </row>
    <row r="9455" spans="37:37">
      <c r="AK9455" s="10"/>
    </row>
    <row r="9456" spans="37:37">
      <c r="AK9456" s="10"/>
    </row>
    <row r="9457" spans="37:37">
      <c r="AK9457" s="10"/>
    </row>
    <row r="9458" spans="37:37">
      <c r="AK9458" s="10"/>
    </row>
    <row r="9459" spans="37:37">
      <c r="AK9459" s="10"/>
    </row>
    <row r="9460" spans="37:37">
      <c r="AK9460" s="10"/>
    </row>
    <row r="9461" spans="37:37">
      <c r="AK9461" s="10"/>
    </row>
    <row r="9462" spans="37:37">
      <c r="AK9462" s="10"/>
    </row>
    <row r="9463" spans="37:37">
      <c r="AK9463" s="10"/>
    </row>
    <row r="9464" spans="37:37">
      <c r="AK9464" s="10"/>
    </row>
    <row r="9465" spans="37:37">
      <c r="AK9465" s="10"/>
    </row>
    <row r="9466" spans="37:37">
      <c r="AK9466" s="10"/>
    </row>
    <row r="9467" spans="37:37">
      <c r="AK9467" s="10"/>
    </row>
    <row r="9468" spans="37:37">
      <c r="AK9468" s="10"/>
    </row>
    <row r="9469" spans="37:37">
      <c r="AK9469" s="10"/>
    </row>
    <row r="9470" spans="37:37">
      <c r="AK9470" s="10"/>
    </row>
    <row r="9471" spans="37:37">
      <c r="AK9471" s="10"/>
    </row>
    <row r="9472" spans="37:37">
      <c r="AK9472" s="10"/>
    </row>
    <row r="9473" spans="37:37">
      <c r="AK9473" s="10"/>
    </row>
    <row r="9474" spans="37:37">
      <c r="AK9474" s="10"/>
    </row>
    <row r="9475" spans="37:37">
      <c r="AK9475" s="10"/>
    </row>
    <row r="9476" spans="37:37">
      <c r="AK9476" s="10"/>
    </row>
    <row r="9477" spans="37:37">
      <c r="AK9477" s="10"/>
    </row>
    <row r="9478" spans="37:37">
      <c r="AK9478" s="10"/>
    </row>
    <row r="9479" spans="37:37">
      <c r="AK9479" s="10"/>
    </row>
    <row r="9480" spans="37:37">
      <c r="AK9480" s="10"/>
    </row>
    <row r="9481" spans="37:37">
      <c r="AK9481" s="10"/>
    </row>
    <row r="9482" spans="37:37">
      <c r="AK9482" s="10"/>
    </row>
    <row r="9483" spans="37:37">
      <c r="AK9483" s="10"/>
    </row>
    <row r="9484" spans="37:37">
      <c r="AK9484" s="10"/>
    </row>
    <row r="9485" spans="37:37">
      <c r="AK9485" s="10"/>
    </row>
    <row r="9486" spans="37:37">
      <c r="AK9486" s="10"/>
    </row>
    <row r="9487" spans="37:37">
      <c r="AK9487" s="10"/>
    </row>
    <row r="9488" spans="37:37">
      <c r="AK9488" s="10"/>
    </row>
    <row r="9489" spans="37:37">
      <c r="AK9489" s="10"/>
    </row>
    <row r="9490" spans="37:37">
      <c r="AK9490" s="10"/>
    </row>
    <row r="9491" spans="37:37">
      <c r="AK9491" s="10"/>
    </row>
    <row r="9492" spans="37:37">
      <c r="AK9492" s="10"/>
    </row>
    <row r="9493" spans="37:37">
      <c r="AK9493" s="10"/>
    </row>
    <row r="9494" spans="37:37">
      <c r="AK9494" s="10"/>
    </row>
    <row r="9495" spans="37:37">
      <c r="AK9495" s="10"/>
    </row>
    <row r="9496" spans="37:37">
      <c r="AK9496" s="10"/>
    </row>
    <row r="9497" spans="37:37">
      <c r="AK9497" s="10"/>
    </row>
    <row r="9498" spans="37:37">
      <c r="AK9498" s="10"/>
    </row>
    <row r="9499" spans="37:37">
      <c r="AK9499" s="10"/>
    </row>
    <row r="9500" spans="37:37">
      <c r="AK9500" s="10"/>
    </row>
    <row r="9501" spans="37:37">
      <c r="AK9501" s="10"/>
    </row>
    <row r="9502" spans="37:37">
      <c r="AK9502" s="10"/>
    </row>
    <row r="9503" spans="37:37">
      <c r="AK9503" s="10"/>
    </row>
    <row r="9504" spans="37:37">
      <c r="AK9504" s="10"/>
    </row>
    <row r="9505" spans="37:37">
      <c r="AK9505" s="10"/>
    </row>
    <row r="9506" spans="37:37">
      <c r="AK9506" s="10"/>
    </row>
    <row r="9507" spans="37:37">
      <c r="AK9507" s="10"/>
    </row>
    <row r="9508" spans="37:37">
      <c r="AK9508" s="10"/>
    </row>
    <row r="9509" spans="37:37">
      <c r="AK9509" s="10"/>
    </row>
    <row r="9510" spans="37:37">
      <c r="AK9510" s="10"/>
    </row>
    <row r="9511" spans="37:37">
      <c r="AK9511" s="10"/>
    </row>
    <row r="9512" spans="37:37">
      <c r="AK9512" s="10"/>
    </row>
    <row r="9513" spans="37:37">
      <c r="AK9513" s="10"/>
    </row>
    <row r="9514" spans="37:37">
      <c r="AK9514" s="10"/>
    </row>
    <row r="9515" spans="37:37">
      <c r="AK9515" s="10"/>
    </row>
    <row r="9516" spans="37:37">
      <c r="AK9516" s="10"/>
    </row>
    <row r="9517" spans="37:37">
      <c r="AK9517" s="10"/>
    </row>
    <row r="9518" spans="37:37">
      <c r="AK9518" s="10"/>
    </row>
    <row r="9519" spans="37:37">
      <c r="AK9519" s="10"/>
    </row>
    <row r="9520" spans="37:37">
      <c r="AK9520" s="10"/>
    </row>
    <row r="9521" spans="37:37">
      <c r="AK9521" s="10"/>
    </row>
    <row r="9522" spans="37:37">
      <c r="AK9522" s="10"/>
    </row>
    <row r="9523" spans="37:37">
      <c r="AK9523" s="10"/>
    </row>
    <row r="9524" spans="37:37">
      <c r="AK9524" s="10"/>
    </row>
    <row r="9525" spans="37:37">
      <c r="AK9525" s="10"/>
    </row>
    <row r="9526" spans="37:37">
      <c r="AK9526" s="10"/>
    </row>
    <row r="9527" spans="37:37">
      <c r="AK9527" s="10"/>
    </row>
    <row r="9528" spans="37:37">
      <c r="AK9528" s="10"/>
    </row>
    <row r="9529" spans="37:37">
      <c r="AK9529" s="10"/>
    </row>
    <row r="9530" spans="37:37">
      <c r="AK9530" s="10"/>
    </row>
    <row r="9531" spans="37:37">
      <c r="AK9531" s="10"/>
    </row>
    <row r="9532" spans="37:37">
      <c r="AK9532" s="10"/>
    </row>
    <row r="9533" spans="37:37">
      <c r="AK9533" s="10"/>
    </row>
    <row r="9534" spans="37:37">
      <c r="AK9534" s="10"/>
    </row>
    <row r="9535" spans="37:37">
      <c r="AK9535" s="10"/>
    </row>
    <row r="9536" spans="37:37">
      <c r="AK9536" s="10"/>
    </row>
    <row r="9537" spans="37:37">
      <c r="AK9537" s="10"/>
    </row>
    <row r="9538" spans="37:37">
      <c r="AK9538" s="10"/>
    </row>
    <row r="9539" spans="37:37">
      <c r="AK9539" s="10"/>
    </row>
    <row r="9540" spans="37:37">
      <c r="AK9540" s="10"/>
    </row>
    <row r="9541" spans="37:37">
      <c r="AK9541" s="10"/>
    </row>
    <row r="9542" spans="37:37">
      <c r="AK9542" s="10"/>
    </row>
    <row r="9543" spans="37:37">
      <c r="AK9543" s="10"/>
    </row>
    <row r="9544" spans="37:37">
      <c r="AK9544" s="10"/>
    </row>
    <row r="9545" spans="37:37">
      <c r="AK9545" s="10"/>
    </row>
    <row r="9546" spans="37:37">
      <c r="AK9546" s="10"/>
    </row>
    <row r="9547" spans="37:37">
      <c r="AK9547" s="10"/>
    </row>
    <row r="9548" spans="37:37">
      <c r="AK9548" s="10"/>
    </row>
    <row r="9549" spans="37:37">
      <c r="AK9549" s="10"/>
    </row>
    <row r="9550" spans="37:37">
      <c r="AK9550" s="10"/>
    </row>
    <row r="9551" spans="37:37">
      <c r="AK9551" s="10"/>
    </row>
    <row r="9552" spans="37:37">
      <c r="AK9552" s="10"/>
    </row>
    <row r="9553" spans="37:37">
      <c r="AK9553" s="10"/>
    </row>
    <row r="9554" spans="37:37">
      <c r="AK9554" s="10"/>
    </row>
    <row r="9555" spans="37:37">
      <c r="AK9555" s="10"/>
    </row>
    <row r="9556" spans="37:37">
      <c r="AK9556" s="10"/>
    </row>
    <row r="9557" spans="37:37">
      <c r="AK9557" s="10"/>
    </row>
    <row r="9558" spans="37:37">
      <c r="AK9558" s="10"/>
    </row>
    <row r="9559" spans="37:37">
      <c r="AK9559" s="10"/>
    </row>
    <row r="9560" spans="37:37">
      <c r="AK9560" s="10"/>
    </row>
    <row r="9561" spans="37:37">
      <c r="AK9561" s="10"/>
    </row>
    <row r="9562" spans="37:37">
      <c r="AK9562" s="10"/>
    </row>
    <row r="9563" spans="37:37">
      <c r="AK9563" s="10"/>
    </row>
    <row r="9564" spans="37:37">
      <c r="AK9564" s="10"/>
    </row>
    <row r="9565" spans="37:37">
      <c r="AK9565" s="10"/>
    </row>
    <row r="9566" spans="37:37">
      <c r="AK9566" s="10"/>
    </row>
    <row r="9567" spans="37:37">
      <c r="AK9567" s="10"/>
    </row>
    <row r="9568" spans="37:37">
      <c r="AK9568" s="10"/>
    </row>
    <row r="9569" spans="37:37">
      <c r="AK9569" s="10"/>
    </row>
    <row r="9570" spans="37:37">
      <c r="AK9570" s="10"/>
    </row>
    <row r="9571" spans="37:37">
      <c r="AK9571" s="10"/>
    </row>
    <row r="9572" spans="37:37">
      <c r="AK9572" s="10"/>
    </row>
    <row r="9573" spans="37:37">
      <c r="AK9573" s="10"/>
    </row>
    <row r="9574" spans="37:37">
      <c r="AK9574" s="10"/>
    </row>
    <row r="9575" spans="37:37">
      <c r="AK9575" s="10"/>
    </row>
    <row r="9576" spans="37:37">
      <c r="AK9576" s="10"/>
    </row>
    <row r="9577" spans="37:37">
      <c r="AK9577" s="10"/>
    </row>
    <row r="9578" spans="37:37">
      <c r="AK9578" s="10"/>
    </row>
    <row r="9579" spans="37:37">
      <c r="AK9579" s="10"/>
    </row>
    <row r="9580" spans="37:37">
      <c r="AK9580" s="10"/>
    </row>
    <row r="9581" spans="37:37">
      <c r="AK9581" s="10"/>
    </row>
    <row r="9582" spans="37:37">
      <c r="AK9582" s="10"/>
    </row>
    <row r="9583" spans="37:37">
      <c r="AK9583" s="10"/>
    </row>
    <row r="9584" spans="37:37">
      <c r="AK9584" s="10"/>
    </row>
    <row r="9585" spans="37:37">
      <c r="AK9585" s="10"/>
    </row>
    <row r="9586" spans="37:37">
      <c r="AK9586" s="10"/>
    </row>
    <row r="9587" spans="37:37">
      <c r="AK9587" s="10"/>
    </row>
    <row r="9588" spans="37:37">
      <c r="AK9588" s="10"/>
    </row>
    <row r="9589" spans="37:37">
      <c r="AK9589" s="10"/>
    </row>
    <row r="9590" spans="37:37">
      <c r="AK9590" s="10"/>
    </row>
    <row r="9591" spans="37:37">
      <c r="AK9591" s="10"/>
    </row>
    <row r="9592" spans="37:37">
      <c r="AK9592" s="10"/>
    </row>
    <row r="9593" spans="37:37">
      <c r="AK9593" s="10"/>
    </row>
    <row r="9594" spans="37:37">
      <c r="AK9594" s="10"/>
    </row>
    <row r="9595" spans="37:37">
      <c r="AK9595" s="10"/>
    </row>
    <row r="9596" spans="37:37">
      <c r="AK9596" s="10"/>
    </row>
    <row r="9597" spans="37:37">
      <c r="AK9597" s="10"/>
    </row>
    <row r="9598" spans="37:37">
      <c r="AK9598" s="10"/>
    </row>
    <row r="9599" spans="37:37">
      <c r="AK9599" s="10"/>
    </row>
    <row r="9600" spans="37:37">
      <c r="AK9600" s="10"/>
    </row>
    <row r="9601" spans="37:37">
      <c r="AK9601" s="10"/>
    </row>
    <row r="9602" spans="37:37">
      <c r="AK9602" s="10"/>
    </row>
    <row r="9603" spans="37:37">
      <c r="AK9603" s="10"/>
    </row>
    <row r="9604" spans="37:37">
      <c r="AK9604" s="10"/>
    </row>
    <row r="9605" spans="37:37">
      <c r="AK9605" s="10"/>
    </row>
    <row r="9606" spans="37:37">
      <c r="AK9606" s="10"/>
    </row>
    <row r="9607" spans="37:37">
      <c r="AK9607" s="10"/>
    </row>
    <row r="9608" spans="37:37">
      <c r="AK9608" s="10"/>
    </row>
    <row r="9609" spans="37:37">
      <c r="AK9609" s="10"/>
    </row>
    <row r="9610" spans="37:37">
      <c r="AK9610" s="10"/>
    </row>
    <row r="9611" spans="37:37">
      <c r="AK9611" s="10"/>
    </row>
    <row r="9612" spans="37:37">
      <c r="AK9612" s="10"/>
    </row>
    <row r="9613" spans="37:37">
      <c r="AK9613" s="10"/>
    </row>
    <row r="9614" spans="37:37">
      <c r="AK9614" s="10"/>
    </row>
    <row r="9615" spans="37:37">
      <c r="AK9615" s="10"/>
    </row>
    <row r="9616" spans="37:37">
      <c r="AK9616" s="10"/>
    </row>
    <row r="9617" spans="37:37">
      <c r="AK9617" s="10"/>
    </row>
    <row r="9618" spans="37:37">
      <c r="AK9618" s="10"/>
    </row>
    <row r="9619" spans="37:37">
      <c r="AK9619" s="10"/>
    </row>
    <row r="9620" spans="37:37">
      <c r="AK9620" s="10"/>
    </row>
    <row r="9621" spans="37:37">
      <c r="AK9621" s="10"/>
    </row>
    <row r="9622" spans="37:37">
      <c r="AK9622" s="10"/>
    </row>
    <row r="9623" spans="37:37">
      <c r="AK9623" s="10"/>
    </row>
    <row r="9624" spans="37:37">
      <c r="AK9624" s="10"/>
    </row>
    <row r="9625" spans="37:37">
      <c r="AK9625" s="10"/>
    </row>
    <row r="9626" spans="37:37">
      <c r="AK9626" s="10"/>
    </row>
    <row r="9627" spans="37:37">
      <c r="AK9627" s="10"/>
    </row>
    <row r="9628" spans="37:37">
      <c r="AK9628" s="10"/>
    </row>
    <row r="9629" spans="37:37">
      <c r="AK9629" s="10"/>
    </row>
    <row r="9630" spans="37:37">
      <c r="AK9630" s="10"/>
    </row>
    <row r="9631" spans="37:37">
      <c r="AK9631" s="10"/>
    </row>
    <row r="9632" spans="37:37">
      <c r="AK9632" s="10"/>
    </row>
    <row r="9633" spans="37:37">
      <c r="AK9633" s="10"/>
    </row>
    <row r="9634" spans="37:37">
      <c r="AK9634" s="10"/>
    </row>
    <row r="9635" spans="37:37">
      <c r="AK9635" s="10"/>
    </row>
    <row r="9636" spans="37:37">
      <c r="AK9636" s="10"/>
    </row>
    <row r="9637" spans="37:37">
      <c r="AK9637" s="10"/>
    </row>
    <row r="9638" spans="37:37">
      <c r="AK9638" s="10"/>
    </row>
    <row r="9639" spans="37:37">
      <c r="AK9639" s="10"/>
    </row>
    <row r="9640" spans="37:37">
      <c r="AK9640" s="10"/>
    </row>
    <row r="9641" spans="37:37">
      <c r="AK9641" s="10"/>
    </row>
    <row r="9642" spans="37:37">
      <c r="AK9642" s="10"/>
    </row>
    <row r="9643" spans="37:37">
      <c r="AK9643" s="10"/>
    </row>
    <row r="9644" spans="37:37">
      <c r="AK9644" s="10"/>
    </row>
    <row r="9645" spans="37:37">
      <c r="AK9645" s="10"/>
    </row>
    <row r="9646" spans="37:37">
      <c r="AK9646" s="10"/>
    </row>
    <row r="9647" spans="37:37">
      <c r="AK9647" s="10"/>
    </row>
    <row r="9648" spans="37:37">
      <c r="AK9648" s="10"/>
    </row>
    <row r="9649" spans="37:37">
      <c r="AK9649" s="10"/>
    </row>
    <row r="9650" spans="37:37">
      <c r="AK9650" s="10"/>
    </row>
    <row r="9651" spans="37:37">
      <c r="AK9651" s="10"/>
    </row>
    <row r="9652" spans="37:37">
      <c r="AK9652" s="10"/>
    </row>
    <row r="9653" spans="37:37">
      <c r="AK9653" s="10"/>
    </row>
    <row r="9654" spans="37:37">
      <c r="AK9654" s="10"/>
    </row>
    <row r="9655" spans="37:37">
      <c r="AK9655" s="10"/>
    </row>
    <row r="9656" spans="37:37">
      <c r="AK9656" s="10"/>
    </row>
    <row r="9657" spans="37:37">
      <c r="AK9657" s="10"/>
    </row>
    <row r="9658" spans="37:37">
      <c r="AK9658" s="10"/>
    </row>
    <row r="9659" spans="37:37">
      <c r="AK9659" s="10"/>
    </row>
    <row r="9660" spans="37:37">
      <c r="AK9660" s="10"/>
    </row>
    <row r="9661" spans="37:37">
      <c r="AK9661" s="10"/>
    </row>
    <row r="9662" spans="37:37">
      <c r="AK9662" s="10"/>
    </row>
    <row r="9663" spans="37:37">
      <c r="AK9663" s="10"/>
    </row>
    <row r="9664" spans="37:37">
      <c r="AK9664" s="10"/>
    </row>
    <row r="9665" spans="37:37">
      <c r="AK9665" s="10"/>
    </row>
    <row r="9666" spans="37:37">
      <c r="AK9666" s="10"/>
    </row>
    <row r="9667" spans="37:37">
      <c r="AK9667" s="10"/>
    </row>
    <row r="9668" spans="37:37">
      <c r="AK9668" s="10"/>
    </row>
    <row r="9669" spans="37:37">
      <c r="AK9669" s="10"/>
    </row>
    <row r="9670" spans="37:37">
      <c r="AK9670" s="10"/>
    </row>
    <row r="9671" spans="37:37">
      <c r="AK9671" s="10"/>
    </row>
    <row r="9672" spans="37:37">
      <c r="AK9672" s="10"/>
    </row>
    <row r="9673" spans="37:37">
      <c r="AK9673" s="10"/>
    </row>
    <row r="9674" spans="37:37">
      <c r="AK9674" s="10"/>
    </row>
    <row r="9675" spans="37:37">
      <c r="AK9675" s="10"/>
    </row>
    <row r="9676" spans="37:37">
      <c r="AK9676" s="10"/>
    </row>
    <row r="9677" spans="37:37">
      <c r="AK9677" s="10"/>
    </row>
    <row r="9678" spans="37:37">
      <c r="AK9678" s="10"/>
    </row>
    <row r="9679" spans="37:37">
      <c r="AK9679" s="10"/>
    </row>
    <row r="9680" spans="37:37">
      <c r="AK9680" s="10"/>
    </row>
    <row r="9681" spans="37:37">
      <c r="AK9681" s="10"/>
    </row>
    <row r="9682" spans="37:37">
      <c r="AK9682" s="10"/>
    </row>
    <row r="9683" spans="37:37">
      <c r="AK9683" s="10"/>
    </row>
    <row r="9684" spans="37:37">
      <c r="AK9684" s="10"/>
    </row>
    <row r="9685" spans="37:37">
      <c r="AK9685" s="10"/>
    </row>
    <row r="9686" spans="37:37">
      <c r="AK9686" s="10"/>
    </row>
    <row r="9687" spans="37:37">
      <c r="AK9687" s="10"/>
    </row>
    <row r="9688" spans="37:37">
      <c r="AK9688" s="10"/>
    </row>
    <row r="9689" spans="37:37">
      <c r="AK9689" s="10"/>
    </row>
    <row r="9690" spans="37:37">
      <c r="AK9690" s="10"/>
    </row>
    <row r="9691" spans="37:37">
      <c r="AK9691" s="10"/>
    </row>
    <row r="9692" spans="37:37">
      <c r="AK9692" s="10"/>
    </row>
    <row r="9693" spans="37:37">
      <c r="AK9693" s="10"/>
    </row>
    <row r="9694" spans="37:37">
      <c r="AK9694" s="10"/>
    </row>
    <row r="9695" spans="37:37">
      <c r="AK9695" s="10"/>
    </row>
    <row r="9696" spans="37:37">
      <c r="AK9696" s="10"/>
    </row>
    <row r="9697" spans="37:37">
      <c r="AK9697" s="10"/>
    </row>
    <row r="9698" spans="37:37">
      <c r="AK9698" s="10"/>
    </row>
    <row r="9699" spans="37:37">
      <c r="AK9699" s="10"/>
    </row>
    <row r="9700" spans="37:37">
      <c r="AK9700" s="10"/>
    </row>
    <row r="9701" spans="37:37">
      <c r="AK9701" s="10"/>
    </row>
    <row r="9702" spans="37:37">
      <c r="AK9702" s="10"/>
    </row>
    <row r="9703" spans="37:37">
      <c r="AK9703" s="10"/>
    </row>
    <row r="9704" spans="37:37">
      <c r="AK9704" s="10"/>
    </row>
    <row r="9705" spans="37:37">
      <c r="AK9705" s="10"/>
    </row>
    <row r="9706" spans="37:37">
      <c r="AK9706" s="10"/>
    </row>
    <row r="9707" spans="37:37">
      <c r="AK9707" s="10"/>
    </row>
    <row r="9708" spans="37:37">
      <c r="AK9708" s="10"/>
    </row>
    <row r="9709" spans="37:37">
      <c r="AK9709" s="10"/>
    </row>
    <row r="9710" spans="37:37">
      <c r="AK9710" s="10"/>
    </row>
    <row r="9711" spans="37:37">
      <c r="AK9711" s="10"/>
    </row>
    <row r="9712" spans="37:37">
      <c r="AK9712" s="10"/>
    </row>
    <row r="9713" spans="37:37">
      <c r="AK9713" s="10"/>
    </row>
    <row r="9714" spans="37:37">
      <c r="AK9714" s="10"/>
    </row>
    <row r="9715" spans="37:37">
      <c r="AK9715" s="10"/>
    </row>
    <row r="9716" spans="37:37">
      <c r="AK9716" s="10"/>
    </row>
    <row r="9717" spans="37:37">
      <c r="AK9717" s="10"/>
    </row>
    <row r="9718" spans="37:37">
      <c r="AK9718" s="10"/>
    </row>
    <row r="9719" spans="37:37">
      <c r="AK9719" s="10"/>
    </row>
    <row r="9720" spans="37:37">
      <c r="AK9720" s="10"/>
    </row>
    <row r="9721" spans="37:37">
      <c r="AK9721" s="10"/>
    </row>
    <row r="9722" spans="37:37">
      <c r="AK9722" s="10"/>
    </row>
    <row r="9723" spans="37:37">
      <c r="AK9723" s="10"/>
    </row>
    <row r="9724" spans="37:37">
      <c r="AK9724" s="10"/>
    </row>
    <row r="9725" spans="37:37">
      <c r="AK9725" s="10"/>
    </row>
    <row r="9726" spans="37:37">
      <c r="AK9726" s="10"/>
    </row>
    <row r="9727" spans="37:37">
      <c r="AK9727" s="10"/>
    </row>
    <row r="9728" spans="37:37">
      <c r="AK9728" s="10"/>
    </row>
    <row r="9729" spans="37:37">
      <c r="AK9729" s="10"/>
    </row>
    <row r="9730" spans="37:37">
      <c r="AK9730" s="10"/>
    </row>
    <row r="9731" spans="37:37">
      <c r="AK9731" s="10"/>
    </row>
    <row r="9732" spans="37:37">
      <c r="AK9732" s="10"/>
    </row>
    <row r="9733" spans="37:37">
      <c r="AK9733" s="10"/>
    </row>
    <row r="9734" spans="37:37">
      <c r="AK9734" s="10"/>
    </row>
    <row r="9735" spans="37:37">
      <c r="AK9735" s="10"/>
    </row>
    <row r="9736" spans="37:37">
      <c r="AK9736" s="10"/>
    </row>
    <row r="9737" spans="37:37">
      <c r="AK9737" s="10"/>
    </row>
    <row r="9738" spans="37:37">
      <c r="AK9738" s="10"/>
    </row>
    <row r="9739" spans="37:37">
      <c r="AK9739" s="10"/>
    </row>
    <row r="9740" spans="37:37">
      <c r="AK9740" s="10"/>
    </row>
    <row r="9741" spans="37:37">
      <c r="AK9741" s="10"/>
    </row>
    <row r="9742" spans="37:37">
      <c r="AK9742" s="10"/>
    </row>
    <row r="9743" spans="37:37">
      <c r="AK9743" s="10"/>
    </row>
    <row r="9744" spans="37:37">
      <c r="AK9744" s="10"/>
    </row>
    <row r="9745" spans="37:37">
      <c r="AK9745" s="10"/>
    </row>
    <row r="9746" spans="37:37">
      <c r="AK9746" s="10"/>
    </row>
    <row r="9747" spans="37:37">
      <c r="AK9747" s="10"/>
    </row>
    <row r="9748" spans="37:37">
      <c r="AK9748" s="10"/>
    </row>
    <row r="9749" spans="37:37">
      <c r="AK9749" s="10"/>
    </row>
    <row r="9750" spans="37:37">
      <c r="AK9750" s="10"/>
    </row>
    <row r="9751" spans="37:37">
      <c r="AK9751" s="10"/>
    </row>
    <row r="9752" spans="37:37">
      <c r="AK9752" s="10"/>
    </row>
    <row r="9753" spans="37:37">
      <c r="AK9753" s="10"/>
    </row>
    <row r="9754" spans="37:37">
      <c r="AK9754" s="10"/>
    </row>
    <row r="9755" spans="37:37">
      <c r="AK9755" s="10"/>
    </row>
    <row r="9756" spans="37:37">
      <c r="AK9756" s="10"/>
    </row>
    <row r="9757" spans="37:37">
      <c r="AK9757" s="10"/>
    </row>
    <row r="9758" spans="37:37">
      <c r="AK9758" s="10"/>
    </row>
    <row r="9759" spans="37:37">
      <c r="AK9759" s="10"/>
    </row>
    <row r="9760" spans="37:37">
      <c r="AK9760" s="10"/>
    </row>
    <row r="9761" spans="37:37">
      <c r="AK9761" s="10"/>
    </row>
    <row r="9762" spans="37:37">
      <c r="AK9762" s="10"/>
    </row>
    <row r="9763" spans="37:37">
      <c r="AK9763" s="10"/>
    </row>
    <row r="9764" spans="37:37">
      <c r="AK9764" s="10"/>
    </row>
    <row r="9765" spans="37:37">
      <c r="AK9765" s="10"/>
    </row>
    <row r="9766" spans="37:37">
      <c r="AK9766" s="10"/>
    </row>
    <row r="9767" spans="37:37">
      <c r="AK9767" s="10"/>
    </row>
    <row r="9768" spans="37:37">
      <c r="AK9768" s="10"/>
    </row>
    <row r="9769" spans="37:37">
      <c r="AK9769" s="10"/>
    </row>
    <row r="9770" spans="37:37">
      <c r="AK9770" s="10"/>
    </row>
    <row r="9771" spans="37:37">
      <c r="AK9771" s="10"/>
    </row>
    <row r="9772" spans="37:37">
      <c r="AK9772" s="10"/>
    </row>
    <row r="9773" spans="37:37">
      <c r="AK9773" s="10"/>
    </row>
    <row r="9774" spans="37:37">
      <c r="AK9774" s="10"/>
    </row>
    <row r="9775" spans="37:37">
      <c r="AK9775" s="10"/>
    </row>
    <row r="9776" spans="37:37">
      <c r="AK9776" s="10"/>
    </row>
    <row r="9777" spans="37:37">
      <c r="AK9777" s="10"/>
    </row>
    <row r="9778" spans="37:37">
      <c r="AK9778" s="10"/>
    </row>
    <row r="9779" spans="37:37">
      <c r="AK9779" s="10"/>
    </row>
    <row r="9780" spans="37:37">
      <c r="AK9780" s="10"/>
    </row>
    <row r="9781" spans="37:37">
      <c r="AK9781" s="10"/>
    </row>
    <row r="9782" spans="37:37">
      <c r="AK9782" s="10"/>
    </row>
    <row r="9783" spans="37:37">
      <c r="AK9783" s="10"/>
    </row>
    <row r="9784" spans="37:37">
      <c r="AK9784" s="10"/>
    </row>
    <row r="9785" spans="37:37">
      <c r="AK9785" s="10"/>
    </row>
    <row r="9786" spans="37:37">
      <c r="AK9786" s="10"/>
    </row>
    <row r="9787" spans="37:37">
      <c r="AK9787" s="10"/>
    </row>
    <row r="9788" spans="37:37">
      <c r="AK9788" s="10"/>
    </row>
    <row r="9789" spans="37:37">
      <c r="AK9789" s="10"/>
    </row>
    <row r="9790" spans="37:37">
      <c r="AK9790" s="10"/>
    </row>
    <row r="9791" spans="37:37">
      <c r="AK9791" s="10"/>
    </row>
    <row r="9792" spans="37:37">
      <c r="AK9792" s="10"/>
    </row>
    <row r="9793" spans="37:37">
      <c r="AK9793" s="10"/>
    </row>
    <row r="9794" spans="37:37">
      <c r="AK9794" s="10"/>
    </row>
    <row r="9795" spans="37:37">
      <c r="AK9795" s="10"/>
    </row>
    <row r="9796" spans="37:37">
      <c r="AK9796" s="10"/>
    </row>
    <row r="9797" spans="37:37">
      <c r="AK9797" s="10"/>
    </row>
    <row r="9798" spans="37:37">
      <c r="AK9798" s="10"/>
    </row>
    <row r="9799" spans="37:37">
      <c r="AK9799" s="10"/>
    </row>
    <row r="9800" spans="37:37">
      <c r="AK9800" s="10"/>
    </row>
    <row r="9801" spans="37:37">
      <c r="AK9801" s="10"/>
    </row>
    <row r="9802" spans="37:37">
      <c r="AK9802" s="10"/>
    </row>
    <row r="9803" spans="37:37">
      <c r="AK9803" s="10"/>
    </row>
    <row r="9804" spans="37:37">
      <c r="AK9804" s="10"/>
    </row>
    <row r="9805" spans="37:37">
      <c r="AK9805" s="10"/>
    </row>
    <row r="9806" spans="37:37">
      <c r="AK9806" s="10"/>
    </row>
    <row r="9807" spans="37:37">
      <c r="AK9807" s="10"/>
    </row>
    <row r="9808" spans="37:37">
      <c r="AK9808" s="10"/>
    </row>
    <row r="9809" spans="37:37">
      <c r="AK9809" s="10"/>
    </row>
    <row r="9810" spans="37:37">
      <c r="AK9810" s="10"/>
    </row>
    <row r="9811" spans="37:37">
      <c r="AK9811" s="10"/>
    </row>
    <row r="9812" spans="37:37">
      <c r="AK9812" s="10"/>
    </row>
    <row r="9813" spans="37:37">
      <c r="AK9813" s="10"/>
    </row>
    <row r="9814" spans="37:37">
      <c r="AK9814" s="10"/>
    </row>
    <row r="9815" spans="37:37">
      <c r="AK9815" s="10"/>
    </row>
    <row r="9816" spans="37:37">
      <c r="AK9816" s="10"/>
    </row>
    <row r="9817" spans="37:37">
      <c r="AK9817" s="10"/>
    </row>
    <row r="9818" spans="37:37">
      <c r="AK9818" s="10"/>
    </row>
    <row r="9819" spans="37:37">
      <c r="AK9819" s="10"/>
    </row>
    <row r="9820" spans="37:37">
      <c r="AK9820" s="10"/>
    </row>
    <row r="9821" spans="37:37">
      <c r="AK9821" s="10"/>
    </row>
    <row r="9822" spans="37:37">
      <c r="AK9822" s="10"/>
    </row>
    <row r="9823" spans="37:37">
      <c r="AK9823" s="10"/>
    </row>
    <row r="9824" spans="37:37">
      <c r="AK9824" s="10"/>
    </row>
    <row r="9825" spans="37:37">
      <c r="AK9825" s="10"/>
    </row>
    <row r="9826" spans="37:37">
      <c r="AK9826" s="10"/>
    </row>
    <row r="9827" spans="37:37">
      <c r="AK9827" s="10"/>
    </row>
    <row r="9828" spans="37:37">
      <c r="AK9828" s="10"/>
    </row>
    <row r="9829" spans="37:37">
      <c r="AK9829" s="10"/>
    </row>
    <row r="9830" spans="37:37">
      <c r="AK9830" s="10"/>
    </row>
    <row r="9831" spans="37:37">
      <c r="AK9831" s="10"/>
    </row>
    <row r="9832" spans="37:37">
      <c r="AK9832" s="10"/>
    </row>
    <row r="9833" spans="37:37">
      <c r="AK9833" s="10"/>
    </row>
    <row r="9834" spans="37:37">
      <c r="AK9834" s="10"/>
    </row>
    <row r="9835" spans="37:37">
      <c r="AK9835" s="10"/>
    </row>
    <row r="9836" spans="37:37">
      <c r="AK9836" s="10"/>
    </row>
    <row r="9837" spans="37:37">
      <c r="AK9837" s="10"/>
    </row>
    <row r="9838" spans="37:37">
      <c r="AK9838" s="10"/>
    </row>
    <row r="9839" spans="37:37">
      <c r="AK9839" s="10"/>
    </row>
    <row r="9840" spans="37:37">
      <c r="AK9840" s="10"/>
    </row>
    <row r="9841" spans="37:37">
      <c r="AK9841" s="10"/>
    </row>
    <row r="9842" spans="37:37">
      <c r="AK9842" s="10"/>
    </row>
    <row r="9843" spans="37:37">
      <c r="AK9843" s="10"/>
    </row>
    <row r="9844" spans="37:37">
      <c r="AK9844" s="10"/>
    </row>
    <row r="9845" spans="37:37">
      <c r="AK9845" s="10"/>
    </row>
    <row r="9846" spans="37:37">
      <c r="AK9846" s="10"/>
    </row>
    <row r="9847" spans="37:37">
      <c r="AK9847" s="10"/>
    </row>
    <row r="9848" spans="37:37">
      <c r="AK9848" s="10"/>
    </row>
    <row r="9849" spans="37:37">
      <c r="AK9849" s="10"/>
    </row>
    <row r="9850" spans="37:37">
      <c r="AK9850" s="10"/>
    </row>
    <row r="9851" spans="37:37">
      <c r="AK9851" s="10"/>
    </row>
    <row r="9852" spans="37:37">
      <c r="AK9852" s="10"/>
    </row>
    <row r="9853" spans="37:37">
      <c r="AK9853" s="10"/>
    </row>
    <row r="9854" spans="37:37">
      <c r="AK9854" s="10"/>
    </row>
    <row r="9855" spans="37:37">
      <c r="AK9855" s="10"/>
    </row>
    <row r="9856" spans="37:37">
      <c r="AK9856" s="10"/>
    </row>
    <row r="9857" spans="37:37">
      <c r="AK9857" s="10"/>
    </row>
    <row r="9858" spans="37:37">
      <c r="AK9858" s="10"/>
    </row>
    <row r="9859" spans="37:37">
      <c r="AK9859" s="10"/>
    </row>
    <row r="9860" spans="37:37">
      <c r="AK9860" s="10"/>
    </row>
    <row r="9861" spans="37:37">
      <c r="AK9861" s="10"/>
    </row>
    <row r="9862" spans="37:37">
      <c r="AK9862" s="10"/>
    </row>
    <row r="9863" spans="37:37">
      <c r="AK9863" s="10"/>
    </row>
    <row r="9864" spans="37:37">
      <c r="AK9864" s="10"/>
    </row>
    <row r="9865" spans="37:37">
      <c r="AK9865" s="10"/>
    </row>
    <row r="9866" spans="37:37">
      <c r="AK9866" s="10"/>
    </row>
    <row r="9867" spans="37:37">
      <c r="AK9867" s="10"/>
    </row>
    <row r="9868" spans="37:37">
      <c r="AK9868" s="10"/>
    </row>
    <row r="9869" spans="37:37">
      <c r="AK9869" s="10"/>
    </row>
    <row r="9870" spans="37:37">
      <c r="AK9870" s="10"/>
    </row>
    <row r="9871" spans="37:37">
      <c r="AK9871" s="10"/>
    </row>
    <row r="9872" spans="37:37">
      <c r="AK9872" s="10"/>
    </row>
    <row r="9873" spans="37:37">
      <c r="AK9873" s="10"/>
    </row>
    <row r="9874" spans="37:37">
      <c r="AK9874" s="10"/>
    </row>
    <row r="9875" spans="37:37">
      <c r="AK9875" s="10"/>
    </row>
    <row r="9876" spans="37:37">
      <c r="AK9876" s="10"/>
    </row>
    <row r="9877" spans="37:37">
      <c r="AK9877" s="10"/>
    </row>
    <row r="9878" spans="37:37">
      <c r="AK9878" s="10"/>
    </row>
    <row r="9879" spans="37:37">
      <c r="AK9879" s="10"/>
    </row>
    <row r="9880" spans="37:37">
      <c r="AK9880" s="10"/>
    </row>
    <row r="9881" spans="37:37">
      <c r="AK9881" s="10"/>
    </row>
    <row r="9882" spans="37:37">
      <c r="AK9882" s="10"/>
    </row>
    <row r="9883" spans="37:37">
      <c r="AK9883" s="10"/>
    </row>
    <row r="9884" spans="37:37">
      <c r="AK9884" s="10"/>
    </row>
    <row r="9885" spans="37:37">
      <c r="AK9885" s="10"/>
    </row>
    <row r="9886" spans="37:37">
      <c r="AK9886" s="10"/>
    </row>
    <row r="9887" spans="37:37">
      <c r="AK9887" s="10"/>
    </row>
    <row r="9888" spans="37:37">
      <c r="AK9888" s="10"/>
    </row>
    <row r="9889" spans="37:37">
      <c r="AK9889" s="10"/>
    </row>
    <row r="9890" spans="37:37">
      <c r="AK9890" s="10"/>
    </row>
    <row r="9891" spans="37:37">
      <c r="AK9891" s="10"/>
    </row>
    <row r="9892" spans="37:37">
      <c r="AK9892" s="10"/>
    </row>
    <row r="9893" spans="37:37">
      <c r="AK9893" s="10"/>
    </row>
    <row r="9894" spans="37:37">
      <c r="AK9894" s="10"/>
    </row>
    <row r="9895" spans="37:37">
      <c r="AK9895" s="10"/>
    </row>
    <row r="9896" spans="37:37">
      <c r="AK9896" s="10"/>
    </row>
    <row r="9897" spans="37:37">
      <c r="AK9897" s="10"/>
    </row>
    <row r="9898" spans="37:37">
      <c r="AK9898" s="10"/>
    </row>
    <row r="9899" spans="37:37">
      <c r="AK9899" s="10"/>
    </row>
    <row r="9900" spans="37:37">
      <c r="AK9900" s="10"/>
    </row>
    <row r="9901" spans="37:37">
      <c r="AK9901" s="10"/>
    </row>
    <row r="9902" spans="37:37">
      <c r="AK9902" s="10"/>
    </row>
    <row r="9903" spans="37:37">
      <c r="AK9903" s="10"/>
    </row>
    <row r="9904" spans="37:37">
      <c r="AK9904" s="10"/>
    </row>
    <row r="9905" spans="37:37">
      <c r="AK9905" s="10"/>
    </row>
    <row r="9906" spans="37:37">
      <c r="AK9906" s="10"/>
    </row>
    <row r="9907" spans="37:37">
      <c r="AK9907" s="10"/>
    </row>
    <row r="9908" spans="37:37">
      <c r="AK9908" s="10"/>
    </row>
    <row r="9909" spans="37:37">
      <c r="AK9909" s="10"/>
    </row>
    <row r="9910" spans="37:37">
      <c r="AK9910" s="10"/>
    </row>
    <row r="9911" spans="37:37">
      <c r="AK9911" s="10"/>
    </row>
    <row r="9912" spans="37:37">
      <c r="AK9912" s="10"/>
    </row>
    <row r="9913" spans="37:37">
      <c r="AK9913" s="10"/>
    </row>
    <row r="9914" spans="37:37">
      <c r="AK9914" s="10"/>
    </row>
    <row r="9915" spans="37:37">
      <c r="AK9915" s="10"/>
    </row>
    <row r="9916" spans="37:37">
      <c r="AK9916" s="10"/>
    </row>
    <row r="9917" spans="37:37">
      <c r="AK9917" s="10"/>
    </row>
    <row r="9918" spans="37:37">
      <c r="AK9918" s="10"/>
    </row>
    <row r="9919" spans="37:37">
      <c r="AK9919" s="10"/>
    </row>
    <row r="9920" spans="37:37">
      <c r="AK9920" s="10"/>
    </row>
    <row r="9921" spans="37:37">
      <c r="AK9921" s="10"/>
    </row>
    <row r="9922" spans="37:37">
      <c r="AK9922" s="10"/>
    </row>
    <row r="9923" spans="37:37">
      <c r="AK9923" s="10"/>
    </row>
    <row r="9924" spans="37:37">
      <c r="AK9924" s="10"/>
    </row>
    <row r="9925" spans="37:37">
      <c r="AK9925" s="10"/>
    </row>
    <row r="9926" spans="37:37">
      <c r="AK9926" s="10"/>
    </row>
    <row r="9927" spans="37:37">
      <c r="AK9927" s="10"/>
    </row>
    <row r="9928" spans="37:37">
      <c r="AK9928" s="10"/>
    </row>
    <row r="9929" spans="37:37">
      <c r="AK9929" s="10"/>
    </row>
    <row r="9930" spans="37:37">
      <c r="AK9930" s="10"/>
    </row>
    <row r="9931" spans="37:37">
      <c r="AK9931" s="10"/>
    </row>
    <row r="9932" spans="37:37">
      <c r="AK9932" s="10"/>
    </row>
    <row r="9933" spans="37:37">
      <c r="AK9933" s="10"/>
    </row>
    <row r="9934" spans="37:37">
      <c r="AK9934" s="10"/>
    </row>
    <row r="9935" spans="37:37">
      <c r="AK9935" s="10"/>
    </row>
    <row r="9936" spans="37:37">
      <c r="AK9936" s="10"/>
    </row>
    <row r="9937" spans="37:37">
      <c r="AK9937" s="10"/>
    </row>
    <row r="9938" spans="37:37">
      <c r="AK9938" s="10"/>
    </row>
    <row r="9939" spans="37:37">
      <c r="AK9939" s="10"/>
    </row>
    <row r="9940" spans="37:37">
      <c r="AK9940" s="10"/>
    </row>
    <row r="9941" spans="37:37">
      <c r="AK9941" s="10"/>
    </row>
    <row r="9942" spans="37:37">
      <c r="AK9942" s="10"/>
    </row>
    <row r="9943" spans="37:37">
      <c r="AK9943" s="10"/>
    </row>
    <row r="9944" spans="37:37">
      <c r="AK9944" s="10"/>
    </row>
    <row r="9945" spans="37:37">
      <c r="AK9945" s="10"/>
    </row>
    <row r="9946" spans="37:37">
      <c r="AK9946" s="10"/>
    </row>
    <row r="9947" spans="37:37">
      <c r="AK9947" s="10"/>
    </row>
    <row r="9948" spans="37:37">
      <c r="AK9948" s="10"/>
    </row>
    <row r="9949" spans="37:37">
      <c r="AK9949" s="10"/>
    </row>
    <row r="9950" spans="37:37">
      <c r="AK9950" s="10"/>
    </row>
    <row r="9951" spans="37:37">
      <c r="AK9951" s="10"/>
    </row>
    <row r="9952" spans="37:37">
      <c r="AK9952" s="10"/>
    </row>
    <row r="9953" spans="37:37">
      <c r="AK9953" s="10"/>
    </row>
    <row r="9954" spans="37:37">
      <c r="AK9954" s="10"/>
    </row>
    <row r="9955" spans="37:37">
      <c r="AK9955" s="10"/>
    </row>
    <row r="9956" spans="37:37">
      <c r="AK9956" s="10"/>
    </row>
    <row r="9957" spans="37:37">
      <c r="AK9957" s="10"/>
    </row>
    <row r="9958" spans="37:37">
      <c r="AK9958" s="10"/>
    </row>
    <row r="9959" spans="37:37">
      <c r="AK9959" s="10"/>
    </row>
    <row r="9960" spans="37:37">
      <c r="AK9960" s="10"/>
    </row>
    <row r="9961" spans="37:37">
      <c r="AK9961" s="10"/>
    </row>
    <row r="9962" spans="37:37">
      <c r="AK9962" s="10"/>
    </row>
    <row r="9963" spans="37:37">
      <c r="AK9963" s="10"/>
    </row>
    <row r="9964" spans="37:37">
      <c r="AK9964" s="10"/>
    </row>
    <row r="9965" spans="37:37">
      <c r="AK9965" s="10"/>
    </row>
    <row r="9966" spans="37:37">
      <c r="AK9966" s="10"/>
    </row>
    <row r="9967" spans="37:37">
      <c r="AK9967" s="10"/>
    </row>
    <row r="9968" spans="37:37">
      <c r="AK9968" s="10"/>
    </row>
    <row r="9969" spans="37:37">
      <c r="AK9969" s="10"/>
    </row>
    <row r="9970" spans="37:37">
      <c r="AK9970" s="10"/>
    </row>
    <row r="9971" spans="37:37">
      <c r="AK9971" s="10"/>
    </row>
    <row r="9972" spans="37:37">
      <c r="AK9972" s="10"/>
    </row>
    <row r="9973" spans="37:37">
      <c r="AK9973" s="10"/>
    </row>
    <row r="9974" spans="37:37">
      <c r="AK9974" s="10"/>
    </row>
    <row r="9975" spans="37:37">
      <c r="AK9975" s="10"/>
    </row>
    <row r="9976" spans="37:37">
      <c r="AK9976" s="10"/>
    </row>
    <row r="9977" spans="37:37">
      <c r="AK9977" s="10"/>
    </row>
    <row r="9978" spans="37:37">
      <c r="AK9978" s="10"/>
    </row>
    <row r="9979" spans="37:37">
      <c r="AK9979" s="10"/>
    </row>
    <row r="9980" spans="37:37">
      <c r="AK9980" s="10"/>
    </row>
    <row r="9981" spans="37:37">
      <c r="AK9981" s="10"/>
    </row>
    <row r="9982" spans="37:37">
      <c r="AK9982" s="10"/>
    </row>
    <row r="9983" spans="37:37">
      <c r="AK9983" s="10"/>
    </row>
    <row r="9984" spans="37:37">
      <c r="AK9984" s="10"/>
    </row>
    <row r="9985" spans="37:37">
      <c r="AK9985" s="10"/>
    </row>
    <row r="9986" spans="37:37">
      <c r="AK9986" s="10"/>
    </row>
    <row r="9987" spans="37:37">
      <c r="AK9987" s="10"/>
    </row>
    <row r="9988" spans="37:37">
      <c r="AK9988" s="10"/>
    </row>
    <row r="9989" spans="37:37">
      <c r="AK9989" s="10"/>
    </row>
    <row r="9990" spans="37:37">
      <c r="AK9990" s="10"/>
    </row>
    <row r="9991" spans="37:37">
      <c r="AK9991" s="10"/>
    </row>
    <row r="9992" spans="37:37">
      <c r="AK9992" s="10"/>
    </row>
    <row r="9993" spans="37:37">
      <c r="AK9993" s="10"/>
    </row>
    <row r="9994" spans="37:37">
      <c r="AK9994" s="10"/>
    </row>
    <row r="9995" spans="37:37">
      <c r="AK9995" s="10"/>
    </row>
    <row r="9996" spans="37:37">
      <c r="AK9996" s="10"/>
    </row>
    <row r="9997" spans="37:37">
      <c r="AK9997" s="10"/>
    </row>
    <row r="9998" spans="37:37">
      <c r="AK9998" s="10"/>
    </row>
    <row r="9999" spans="37:37">
      <c r="AK9999" s="10"/>
    </row>
    <row r="10000" spans="37:37">
      <c r="AK10000" s="10"/>
    </row>
    <row r="10001" spans="37:37">
      <c r="AK10001" s="10"/>
    </row>
    <row r="10002" spans="37:37">
      <c r="AK10002" s="10"/>
    </row>
    <row r="10003" spans="37:37">
      <c r="AK10003" s="10"/>
    </row>
    <row r="10004" spans="37:37">
      <c r="AK10004" s="10"/>
    </row>
    <row r="10005" spans="37:37">
      <c r="AK10005" s="10"/>
    </row>
    <row r="10006" spans="37:37">
      <c r="AK10006" s="10"/>
    </row>
    <row r="10007" spans="37:37">
      <c r="AK10007" s="10"/>
    </row>
    <row r="10008" spans="37:37">
      <c r="AK10008" s="10"/>
    </row>
    <row r="10009" spans="37:37">
      <c r="AK10009" s="10"/>
    </row>
    <row r="10010" spans="37:37">
      <c r="AK10010" s="10"/>
    </row>
    <row r="10011" spans="37:37">
      <c r="AK10011" s="10"/>
    </row>
    <row r="10012" spans="37:37">
      <c r="AK10012" s="10"/>
    </row>
    <row r="10013" spans="37:37">
      <c r="AK10013" s="10"/>
    </row>
    <row r="10014" spans="37:37">
      <c r="AK10014" s="10"/>
    </row>
    <row r="10015" spans="37:37">
      <c r="AK10015" s="10"/>
    </row>
    <row r="10016" spans="37:37">
      <c r="AK10016" s="10"/>
    </row>
    <row r="10017" spans="37:37">
      <c r="AK10017" s="10"/>
    </row>
    <row r="10018" spans="37:37">
      <c r="AK10018" s="10"/>
    </row>
    <row r="10019" spans="37:37">
      <c r="AK10019" s="10"/>
    </row>
    <row r="10020" spans="37:37">
      <c r="AK10020" s="10"/>
    </row>
    <row r="10021" spans="37:37">
      <c r="AK10021" s="10"/>
    </row>
    <row r="10022" spans="37:37">
      <c r="AK10022" s="10"/>
    </row>
    <row r="10023" spans="37:37">
      <c r="AK10023" s="10"/>
    </row>
    <row r="10024" spans="37:37">
      <c r="AK10024" s="10"/>
    </row>
    <row r="10025" spans="37:37">
      <c r="AK10025" s="10"/>
    </row>
    <row r="10026" spans="37:37">
      <c r="AK10026" s="10"/>
    </row>
    <row r="10027" spans="37:37">
      <c r="AK10027" s="10"/>
    </row>
    <row r="10028" spans="37:37">
      <c r="AK10028" s="10"/>
    </row>
    <row r="10029" spans="37:37">
      <c r="AK10029" s="10"/>
    </row>
    <row r="10030" spans="37:37">
      <c r="AK10030" s="10"/>
    </row>
    <row r="10031" spans="37:37">
      <c r="AK10031" s="10"/>
    </row>
    <row r="10032" spans="37:37">
      <c r="AK10032" s="10"/>
    </row>
    <row r="10033" spans="37:37">
      <c r="AK10033" s="10"/>
    </row>
    <row r="10034" spans="37:37">
      <c r="AK10034" s="10"/>
    </row>
    <row r="10035" spans="37:37">
      <c r="AK10035" s="10"/>
    </row>
    <row r="10036" spans="37:37">
      <c r="AK10036" s="10"/>
    </row>
    <row r="10037" spans="37:37">
      <c r="AK10037" s="10"/>
    </row>
    <row r="10038" spans="37:37">
      <c r="AK10038" s="10"/>
    </row>
    <row r="10039" spans="37:37">
      <c r="AK10039" s="10"/>
    </row>
    <row r="10040" spans="37:37">
      <c r="AK10040" s="10"/>
    </row>
    <row r="10041" spans="37:37">
      <c r="AK10041" s="10"/>
    </row>
    <row r="10042" spans="37:37">
      <c r="AK10042" s="10"/>
    </row>
    <row r="10043" spans="37:37">
      <c r="AK10043" s="10"/>
    </row>
    <row r="10044" spans="37:37">
      <c r="AK10044" s="10"/>
    </row>
    <row r="10045" spans="37:37">
      <c r="AK10045" s="10"/>
    </row>
    <row r="10046" spans="37:37">
      <c r="AK10046" s="10"/>
    </row>
    <row r="10047" spans="37:37">
      <c r="AK10047" s="10"/>
    </row>
    <row r="10048" spans="37:37">
      <c r="AK10048" s="10"/>
    </row>
    <row r="10049" spans="37:37">
      <c r="AK10049" s="10"/>
    </row>
    <row r="10050" spans="37:37">
      <c r="AK10050" s="10"/>
    </row>
    <row r="10051" spans="37:37">
      <c r="AK10051" s="10"/>
    </row>
    <row r="10052" spans="37:37">
      <c r="AK10052" s="10"/>
    </row>
    <row r="10053" spans="37:37">
      <c r="AK10053" s="10"/>
    </row>
    <row r="10054" spans="37:37">
      <c r="AK10054" s="10"/>
    </row>
    <row r="10055" spans="37:37">
      <c r="AK10055" s="10"/>
    </row>
    <row r="10056" spans="37:37">
      <c r="AK10056" s="10"/>
    </row>
    <row r="10057" spans="37:37">
      <c r="AK10057" s="10"/>
    </row>
    <row r="10058" spans="37:37">
      <c r="AK10058" s="10"/>
    </row>
    <row r="10059" spans="37:37">
      <c r="AK10059" s="10"/>
    </row>
    <row r="10060" spans="37:37">
      <c r="AK10060" s="10"/>
    </row>
    <row r="10061" spans="37:37">
      <c r="AK10061" s="10"/>
    </row>
    <row r="10062" spans="37:37">
      <c r="AK10062" s="10"/>
    </row>
    <row r="10063" spans="37:37">
      <c r="AK10063" s="10"/>
    </row>
    <row r="10064" spans="37:37">
      <c r="AK10064" s="10"/>
    </row>
    <row r="10065" spans="37:37">
      <c r="AK10065" s="10"/>
    </row>
    <row r="10066" spans="37:37">
      <c r="AK10066" s="10"/>
    </row>
    <row r="10067" spans="37:37">
      <c r="AK10067" s="10"/>
    </row>
    <row r="10068" spans="37:37">
      <c r="AK10068" s="10"/>
    </row>
    <row r="10069" spans="37:37">
      <c r="AK10069" s="10"/>
    </row>
    <row r="10070" spans="37:37">
      <c r="AK10070" s="10"/>
    </row>
    <row r="10071" spans="37:37">
      <c r="AK10071" s="10"/>
    </row>
    <row r="10072" spans="37:37">
      <c r="AK10072" s="10"/>
    </row>
    <row r="10073" spans="37:37">
      <c r="AK10073" s="10"/>
    </row>
    <row r="10074" spans="37:37">
      <c r="AK10074" s="10"/>
    </row>
    <row r="10075" spans="37:37">
      <c r="AK10075" s="10"/>
    </row>
    <row r="10076" spans="37:37">
      <c r="AK10076" s="10"/>
    </row>
    <row r="10077" spans="37:37">
      <c r="AK10077" s="10"/>
    </row>
    <row r="10078" spans="37:37">
      <c r="AK10078" s="10"/>
    </row>
    <row r="10079" spans="37:37">
      <c r="AK10079" s="10"/>
    </row>
    <row r="10080" spans="37:37">
      <c r="AK10080" s="10"/>
    </row>
    <row r="10081" spans="37:37">
      <c r="AK10081" s="10"/>
    </row>
    <row r="10082" spans="37:37">
      <c r="AK10082" s="10"/>
    </row>
    <row r="10083" spans="37:37">
      <c r="AK10083" s="10"/>
    </row>
    <row r="10084" spans="37:37">
      <c r="AK10084" s="10"/>
    </row>
    <row r="10085" spans="37:37">
      <c r="AK10085" s="10"/>
    </row>
    <row r="10086" spans="37:37">
      <c r="AK10086" s="10"/>
    </row>
    <row r="10087" spans="37:37">
      <c r="AK10087" s="10"/>
    </row>
    <row r="10088" spans="37:37">
      <c r="AK10088" s="10"/>
    </row>
    <row r="10089" spans="37:37">
      <c r="AK10089" s="10"/>
    </row>
    <row r="10090" spans="37:37">
      <c r="AK10090" s="10"/>
    </row>
    <row r="10091" spans="37:37">
      <c r="AK10091" s="10"/>
    </row>
    <row r="10092" spans="37:37">
      <c r="AK10092" s="10"/>
    </row>
    <row r="10093" spans="37:37">
      <c r="AK10093" s="10"/>
    </row>
    <row r="10094" spans="37:37">
      <c r="AK10094" s="10"/>
    </row>
    <row r="10095" spans="37:37">
      <c r="AK10095" s="10"/>
    </row>
    <row r="10096" spans="37:37">
      <c r="AK10096" s="10"/>
    </row>
    <row r="10097" spans="37:37">
      <c r="AK10097" s="10"/>
    </row>
    <row r="10098" spans="37:37">
      <c r="AK10098" s="10"/>
    </row>
    <row r="10099" spans="37:37">
      <c r="AK10099" s="10"/>
    </row>
    <row r="10100" spans="37:37">
      <c r="AK10100" s="10"/>
    </row>
    <row r="10101" spans="37:37">
      <c r="AK10101" s="10"/>
    </row>
    <row r="10102" spans="37:37">
      <c r="AK10102" s="10"/>
    </row>
    <row r="10103" spans="37:37">
      <c r="AK10103" s="10"/>
    </row>
    <row r="10104" spans="37:37">
      <c r="AK10104" s="10"/>
    </row>
    <row r="10105" spans="37:37">
      <c r="AK10105" s="10"/>
    </row>
    <row r="10106" spans="37:37">
      <c r="AK10106" s="10"/>
    </row>
    <row r="10107" spans="37:37">
      <c r="AK10107" s="10"/>
    </row>
    <row r="10108" spans="37:37">
      <c r="AK10108" s="10"/>
    </row>
    <row r="10109" spans="37:37">
      <c r="AK10109" s="10"/>
    </row>
    <row r="10110" spans="37:37">
      <c r="AK10110" s="10"/>
    </row>
    <row r="10111" spans="37:37">
      <c r="AK10111" s="10"/>
    </row>
    <row r="10112" spans="37:37">
      <c r="AK10112" s="10"/>
    </row>
    <row r="10113" spans="37:37">
      <c r="AK10113" s="10"/>
    </row>
    <row r="10114" spans="37:37">
      <c r="AK10114" s="10"/>
    </row>
    <row r="10115" spans="37:37">
      <c r="AK10115" s="10"/>
    </row>
    <row r="10116" spans="37:37">
      <c r="AK10116" s="10"/>
    </row>
    <row r="10117" spans="37:37">
      <c r="AK10117" s="10"/>
    </row>
    <row r="10118" spans="37:37">
      <c r="AK10118" s="10"/>
    </row>
    <row r="10119" spans="37:37">
      <c r="AK10119" s="10"/>
    </row>
    <row r="10120" spans="37:37">
      <c r="AK10120" s="10"/>
    </row>
    <row r="10121" spans="37:37">
      <c r="AK10121" s="10"/>
    </row>
    <row r="10122" spans="37:37">
      <c r="AK10122" s="10"/>
    </row>
    <row r="10123" spans="37:37">
      <c r="AK10123" s="10"/>
    </row>
    <row r="10124" spans="37:37">
      <c r="AK10124" s="10"/>
    </row>
    <row r="10125" spans="37:37">
      <c r="AK10125" s="10"/>
    </row>
    <row r="10126" spans="37:37">
      <c r="AK10126" s="10"/>
    </row>
    <row r="10127" spans="37:37">
      <c r="AK10127" s="10"/>
    </row>
    <row r="10128" spans="37:37">
      <c r="AK10128" s="10"/>
    </row>
    <row r="10129" spans="37:37">
      <c r="AK10129" s="10"/>
    </row>
    <row r="10130" spans="37:37">
      <c r="AK10130" s="10"/>
    </row>
    <row r="10131" spans="37:37">
      <c r="AK10131" s="10"/>
    </row>
    <row r="10132" spans="37:37">
      <c r="AK10132" s="10"/>
    </row>
    <row r="10133" spans="37:37">
      <c r="AK10133" s="10"/>
    </row>
    <row r="10134" spans="37:37">
      <c r="AK10134" s="10"/>
    </row>
    <row r="10135" spans="37:37">
      <c r="AK10135" s="10"/>
    </row>
    <row r="10136" spans="37:37">
      <c r="AK10136" s="10"/>
    </row>
    <row r="10137" spans="37:37">
      <c r="AK10137" s="10"/>
    </row>
    <row r="10138" spans="37:37">
      <c r="AK10138" s="10"/>
    </row>
    <row r="10139" spans="37:37">
      <c r="AK10139" s="10"/>
    </row>
    <row r="10140" spans="37:37">
      <c r="AK10140" s="10"/>
    </row>
    <row r="10141" spans="37:37">
      <c r="AK10141" s="10"/>
    </row>
    <row r="10142" spans="37:37">
      <c r="AK10142" s="10"/>
    </row>
    <row r="10143" spans="37:37">
      <c r="AK10143" s="10"/>
    </row>
    <row r="10144" spans="37:37">
      <c r="AK10144" s="10"/>
    </row>
    <row r="10145" spans="37:37">
      <c r="AK10145" s="10"/>
    </row>
    <row r="10146" spans="37:37">
      <c r="AK10146" s="10"/>
    </row>
    <row r="10147" spans="37:37">
      <c r="AK10147" s="10"/>
    </row>
    <row r="10148" spans="37:37">
      <c r="AK10148" s="10"/>
    </row>
    <row r="10149" spans="37:37">
      <c r="AK10149" s="10"/>
    </row>
    <row r="10150" spans="37:37">
      <c r="AK10150" s="10"/>
    </row>
    <row r="10151" spans="37:37">
      <c r="AK10151" s="10"/>
    </row>
    <row r="10152" spans="37:37">
      <c r="AK10152" s="10"/>
    </row>
    <row r="10153" spans="37:37">
      <c r="AK10153" s="10"/>
    </row>
    <row r="10154" spans="37:37">
      <c r="AK10154" s="10"/>
    </row>
    <row r="10155" spans="37:37">
      <c r="AK10155" s="10"/>
    </row>
    <row r="10156" spans="37:37">
      <c r="AK10156" s="10"/>
    </row>
    <row r="10157" spans="37:37">
      <c r="AK10157" s="10"/>
    </row>
    <row r="10158" spans="37:37">
      <c r="AK10158" s="10"/>
    </row>
    <row r="10159" spans="37:37">
      <c r="AK10159" s="10"/>
    </row>
    <row r="10160" spans="37:37">
      <c r="AK10160" s="10"/>
    </row>
    <row r="10161" spans="37:37">
      <c r="AK10161" s="10"/>
    </row>
    <row r="10162" spans="37:37">
      <c r="AK10162" s="10"/>
    </row>
    <row r="10163" spans="37:37">
      <c r="AK10163" s="10"/>
    </row>
    <row r="10164" spans="37:37">
      <c r="AK10164" s="10"/>
    </row>
    <row r="10165" spans="37:37">
      <c r="AK10165" s="10"/>
    </row>
    <row r="10166" spans="37:37">
      <c r="AK10166" s="10"/>
    </row>
    <row r="10167" spans="37:37">
      <c r="AK10167" s="10"/>
    </row>
    <row r="10168" spans="37:37">
      <c r="AK10168" s="10"/>
    </row>
    <row r="10169" spans="37:37">
      <c r="AK10169" s="10"/>
    </row>
    <row r="10170" spans="37:37">
      <c r="AK10170" s="10"/>
    </row>
    <row r="10171" spans="37:37">
      <c r="AK10171" s="10"/>
    </row>
    <row r="10172" spans="37:37">
      <c r="AK10172" s="10"/>
    </row>
    <row r="10173" spans="37:37">
      <c r="AK10173" s="10"/>
    </row>
    <row r="10174" spans="37:37">
      <c r="AK10174" s="10"/>
    </row>
    <row r="10175" spans="37:37">
      <c r="AK10175" s="10"/>
    </row>
    <row r="10176" spans="37:37">
      <c r="AK10176" s="10"/>
    </row>
    <row r="10177" spans="37:37">
      <c r="AK10177" s="10"/>
    </row>
    <row r="10178" spans="37:37">
      <c r="AK10178" s="10"/>
    </row>
    <row r="10179" spans="37:37">
      <c r="AK10179" s="10"/>
    </row>
    <row r="10180" spans="37:37">
      <c r="AK10180" s="10"/>
    </row>
    <row r="10181" spans="37:37">
      <c r="AK10181" s="10"/>
    </row>
    <row r="10182" spans="37:37">
      <c r="AK10182" s="10"/>
    </row>
    <row r="10183" spans="37:37">
      <c r="AK10183" s="10"/>
    </row>
    <row r="10184" spans="37:37">
      <c r="AK10184" s="10"/>
    </row>
    <row r="10185" spans="37:37">
      <c r="AK10185" s="10"/>
    </row>
    <row r="10186" spans="37:37">
      <c r="AK10186" s="10"/>
    </row>
    <row r="10187" spans="37:37">
      <c r="AK10187" s="10"/>
    </row>
    <row r="10188" spans="37:37">
      <c r="AK10188" s="10"/>
    </row>
    <row r="10189" spans="37:37">
      <c r="AK10189" s="10"/>
    </row>
    <row r="10190" spans="37:37">
      <c r="AK10190" s="10"/>
    </row>
    <row r="10191" spans="37:37">
      <c r="AK10191" s="10"/>
    </row>
    <row r="10192" spans="37:37">
      <c r="AK10192" s="10"/>
    </row>
    <row r="10193" spans="37:37">
      <c r="AK10193" s="10"/>
    </row>
    <row r="10194" spans="37:37">
      <c r="AK10194" s="10"/>
    </row>
    <row r="10195" spans="37:37">
      <c r="AK10195" s="10"/>
    </row>
    <row r="10196" spans="37:37">
      <c r="AK10196" s="10"/>
    </row>
    <row r="10197" spans="37:37">
      <c r="AK10197" s="10"/>
    </row>
    <row r="10198" spans="37:37">
      <c r="AK10198" s="10"/>
    </row>
    <row r="10199" spans="37:37">
      <c r="AK10199" s="10"/>
    </row>
    <row r="10200" spans="37:37">
      <c r="AK10200" s="10"/>
    </row>
    <row r="10201" spans="37:37">
      <c r="AK10201" s="10"/>
    </row>
    <row r="10202" spans="37:37">
      <c r="AK10202" s="10"/>
    </row>
    <row r="10203" spans="37:37">
      <c r="AK10203" s="10"/>
    </row>
    <row r="10204" spans="37:37">
      <c r="AK10204" s="10"/>
    </row>
    <row r="10205" spans="37:37">
      <c r="AK10205" s="10"/>
    </row>
    <row r="10206" spans="37:37">
      <c r="AK10206" s="10"/>
    </row>
    <row r="10207" spans="37:37">
      <c r="AK10207" s="10"/>
    </row>
    <row r="10208" spans="37:37">
      <c r="AK10208" s="10"/>
    </row>
    <row r="10209" spans="37:37">
      <c r="AK10209" s="10"/>
    </row>
    <row r="10210" spans="37:37">
      <c r="AK10210" s="10"/>
    </row>
    <row r="10211" spans="37:37">
      <c r="AK10211" s="10"/>
    </row>
    <row r="10212" spans="37:37">
      <c r="AK10212" s="10"/>
    </row>
    <row r="10213" spans="37:37">
      <c r="AK10213" s="10"/>
    </row>
    <row r="10214" spans="37:37">
      <c r="AK10214" s="10"/>
    </row>
    <row r="10215" spans="37:37">
      <c r="AK10215" s="10"/>
    </row>
    <row r="10216" spans="37:37">
      <c r="AK10216" s="10"/>
    </row>
    <row r="10217" spans="37:37">
      <c r="AK10217" s="10"/>
    </row>
    <row r="10218" spans="37:37">
      <c r="AK10218" s="10"/>
    </row>
    <row r="10219" spans="37:37">
      <c r="AK10219" s="10"/>
    </row>
    <row r="10220" spans="37:37">
      <c r="AK10220" s="10"/>
    </row>
    <row r="10221" spans="37:37">
      <c r="AK10221" s="10"/>
    </row>
    <row r="10222" spans="37:37">
      <c r="AK10222" s="10"/>
    </row>
    <row r="10223" spans="37:37">
      <c r="AK10223" s="10"/>
    </row>
    <row r="10224" spans="37:37">
      <c r="AK10224" s="10"/>
    </row>
    <row r="10225" spans="37:37">
      <c r="AK10225" s="10"/>
    </row>
    <row r="10226" spans="37:37">
      <c r="AK10226" s="10"/>
    </row>
    <row r="10227" spans="37:37">
      <c r="AK10227" s="10"/>
    </row>
    <row r="10228" spans="37:37">
      <c r="AK10228" s="10"/>
    </row>
    <row r="10229" spans="37:37">
      <c r="AK10229" s="10"/>
    </row>
    <row r="10230" spans="37:37">
      <c r="AK10230" s="10"/>
    </row>
    <row r="10231" spans="37:37">
      <c r="AK10231" s="10"/>
    </row>
    <row r="10232" spans="37:37">
      <c r="AK10232" s="10"/>
    </row>
    <row r="10233" spans="37:37">
      <c r="AK10233" s="10"/>
    </row>
    <row r="10234" spans="37:37">
      <c r="AK10234" s="10"/>
    </row>
    <row r="10235" spans="37:37">
      <c r="AK10235" s="10"/>
    </row>
    <row r="10236" spans="37:37">
      <c r="AK10236" s="10"/>
    </row>
    <row r="10237" spans="37:37">
      <c r="AK10237" s="10"/>
    </row>
    <row r="10238" spans="37:37">
      <c r="AK10238" s="10"/>
    </row>
    <row r="10239" spans="37:37">
      <c r="AK10239" s="10"/>
    </row>
    <row r="10240" spans="37:37">
      <c r="AK10240" s="10"/>
    </row>
    <row r="10241" spans="37:37">
      <c r="AK10241" s="10"/>
    </row>
    <row r="10242" spans="37:37">
      <c r="AK10242" s="10"/>
    </row>
    <row r="10243" spans="37:37">
      <c r="AK10243" s="10"/>
    </row>
    <row r="10244" spans="37:37">
      <c r="AK10244" s="10"/>
    </row>
    <row r="10245" spans="37:37">
      <c r="AK10245" s="10"/>
    </row>
    <row r="10246" spans="37:37">
      <c r="AK10246" s="10"/>
    </row>
    <row r="10247" spans="37:37">
      <c r="AK10247" s="10"/>
    </row>
    <row r="10248" spans="37:37">
      <c r="AK10248" s="10"/>
    </row>
    <row r="10249" spans="37:37">
      <c r="AK10249" s="10"/>
    </row>
    <row r="10250" spans="37:37">
      <c r="AK10250" s="10"/>
    </row>
    <row r="10251" spans="37:37">
      <c r="AK10251" s="10"/>
    </row>
    <row r="10252" spans="37:37">
      <c r="AK10252" s="10"/>
    </row>
    <row r="10253" spans="37:37">
      <c r="AK10253" s="10"/>
    </row>
    <row r="10254" spans="37:37">
      <c r="AK10254" s="10"/>
    </row>
    <row r="10255" spans="37:37">
      <c r="AK10255" s="10"/>
    </row>
    <row r="10256" spans="37:37">
      <c r="AK10256" s="10"/>
    </row>
    <row r="10257" spans="37:37">
      <c r="AK10257" s="10"/>
    </row>
    <row r="10258" spans="37:37">
      <c r="AK10258" s="10"/>
    </row>
    <row r="10259" spans="37:37">
      <c r="AK10259" s="10"/>
    </row>
    <row r="10260" spans="37:37">
      <c r="AK10260" s="10"/>
    </row>
    <row r="10261" spans="37:37">
      <c r="AK10261" s="10"/>
    </row>
    <row r="10262" spans="37:37">
      <c r="AK10262" s="10"/>
    </row>
    <row r="10263" spans="37:37">
      <c r="AK10263" s="10"/>
    </row>
    <row r="10264" spans="37:37">
      <c r="AK10264" s="10"/>
    </row>
    <row r="10265" spans="37:37">
      <c r="AK10265" s="10"/>
    </row>
    <row r="10266" spans="37:37">
      <c r="AK10266" s="10"/>
    </row>
    <row r="10267" spans="37:37">
      <c r="AK10267" s="10"/>
    </row>
    <row r="10268" spans="37:37">
      <c r="AK10268" s="10"/>
    </row>
    <row r="10269" spans="37:37">
      <c r="AK10269" s="10"/>
    </row>
    <row r="10270" spans="37:37">
      <c r="AK10270" s="10"/>
    </row>
    <row r="10271" spans="37:37">
      <c r="AK10271" s="10"/>
    </row>
    <row r="10272" spans="37:37">
      <c r="AK10272" s="10"/>
    </row>
    <row r="10273" spans="37:37">
      <c r="AK10273" s="10"/>
    </row>
    <row r="10274" spans="37:37">
      <c r="AK10274" s="10"/>
    </row>
    <row r="10275" spans="37:37">
      <c r="AK10275" s="10"/>
    </row>
    <row r="10276" spans="37:37">
      <c r="AK10276" s="10"/>
    </row>
    <row r="10277" spans="37:37">
      <c r="AK10277" s="10"/>
    </row>
    <row r="10278" spans="37:37">
      <c r="AK10278" s="10"/>
    </row>
    <row r="10279" spans="37:37">
      <c r="AK10279" s="10"/>
    </row>
    <row r="10280" spans="37:37">
      <c r="AK10280" s="10"/>
    </row>
    <row r="10281" spans="37:37">
      <c r="AK10281" s="10"/>
    </row>
    <row r="10282" spans="37:37">
      <c r="AK10282" s="10"/>
    </row>
    <row r="10283" spans="37:37">
      <c r="AK10283" s="10"/>
    </row>
    <row r="10284" spans="37:37">
      <c r="AK10284" s="10"/>
    </row>
    <row r="10285" spans="37:37">
      <c r="AK10285" s="10"/>
    </row>
    <row r="10286" spans="37:37">
      <c r="AK10286" s="10"/>
    </row>
    <row r="10287" spans="37:37">
      <c r="AK10287" s="10"/>
    </row>
    <row r="10288" spans="37:37">
      <c r="AK10288" s="10"/>
    </row>
    <row r="10289" spans="37:37">
      <c r="AK10289" s="10"/>
    </row>
    <row r="10290" spans="37:37">
      <c r="AK10290" s="10"/>
    </row>
    <row r="10291" spans="37:37">
      <c r="AK10291" s="10"/>
    </row>
    <row r="10292" spans="37:37">
      <c r="AK10292" s="10"/>
    </row>
    <row r="10293" spans="37:37">
      <c r="AK10293" s="10"/>
    </row>
    <row r="10294" spans="37:37">
      <c r="AK10294" s="10"/>
    </row>
    <row r="10295" spans="37:37">
      <c r="AK10295" s="10"/>
    </row>
    <row r="10296" spans="37:37">
      <c r="AK10296" s="10"/>
    </row>
    <row r="10297" spans="37:37">
      <c r="AK10297" s="10"/>
    </row>
    <row r="10298" spans="37:37">
      <c r="AK10298" s="10"/>
    </row>
    <row r="10299" spans="37:37">
      <c r="AK10299" s="10"/>
    </row>
    <row r="10300" spans="37:37">
      <c r="AK10300" s="10"/>
    </row>
    <row r="10301" spans="37:37">
      <c r="AK10301" s="10"/>
    </row>
    <row r="10302" spans="37:37">
      <c r="AK10302" s="10"/>
    </row>
    <row r="10303" spans="37:37">
      <c r="AK10303" s="10"/>
    </row>
    <row r="10304" spans="37:37">
      <c r="AK10304" s="10"/>
    </row>
    <row r="10305" spans="37:37">
      <c r="AK10305" s="10"/>
    </row>
    <row r="10306" spans="37:37">
      <c r="AK10306" s="10"/>
    </row>
    <row r="10307" spans="37:37">
      <c r="AK10307" s="10"/>
    </row>
    <row r="10308" spans="37:37">
      <c r="AK10308" s="10"/>
    </row>
    <row r="10309" spans="37:37">
      <c r="AK10309" s="10"/>
    </row>
    <row r="10310" spans="37:37">
      <c r="AK10310" s="10"/>
    </row>
    <row r="10311" spans="37:37">
      <c r="AK10311" s="10"/>
    </row>
    <row r="10312" spans="37:37">
      <c r="AK10312" s="10"/>
    </row>
    <row r="10313" spans="37:37">
      <c r="AK10313" s="10"/>
    </row>
    <row r="10314" spans="37:37">
      <c r="AK10314" s="10"/>
    </row>
    <row r="10315" spans="37:37">
      <c r="AK10315" s="10"/>
    </row>
    <row r="10316" spans="37:37">
      <c r="AK10316" s="10"/>
    </row>
    <row r="10317" spans="37:37">
      <c r="AK10317" s="10"/>
    </row>
    <row r="10318" spans="37:37">
      <c r="AK10318" s="10"/>
    </row>
    <row r="10319" spans="37:37">
      <c r="AK10319" s="10"/>
    </row>
    <row r="10320" spans="37:37">
      <c r="AK10320" s="10"/>
    </row>
    <row r="10321" spans="37:37">
      <c r="AK10321" s="10"/>
    </row>
    <row r="10322" spans="37:37">
      <c r="AK10322" s="10"/>
    </row>
    <row r="10323" spans="37:37">
      <c r="AK10323" s="10"/>
    </row>
    <row r="10324" spans="37:37">
      <c r="AK10324" s="10"/>
    </row>
    <row r="10325" spans="37:37">
      <c r="AK10325" s="10"/>
    </row>
    <row r="10326" spans="37:37">
      <c r="AK10326" s="10"/>
    </row>
    <row r="10327" spans="37:37">
      <c r="AK10327" s="10"/>
    </row>
    <row r="10328" spans="37:37">
      <c r="AK10328" s="10"/>
    </row>
    <row r="10329" spans="37:37">
      <c r="AK10329" s="10"/>
    </row>
    <row r="10330" spans="37:37">
      <c r="AK10330" s="10"/>
    </row>
    <row r="10331" spans="37:37">
      <c r="AK10331" s="10"/>
    </row>
    <row r="10332" spans="37:37">
      <c r="AK10332" s="10"/>
    </row>
    <row r="10333" spans="37:37">
      <c r="AK10333" s="10"/>
    </row>
    <row r="10334" spans="37:37">
      <c r="AK10334" s="10"/>
    </row>
    <row r="10335" spans="37:37">
      <c r="AK10335" s="10"/>
    </row>
    <row r="10336" spans="37:37">
      <c r="AK10336" s="10"/>
    </row>
    <row r="10337" spans="37:37">
      <c r="AK10337" s="10"/>
    </row>
    <row r="10338" spans="37:37">
      <c r="AK10338" s="10"/>
    </row>
    <row r="10339" spans="37:37">
      <c r="AK10339" s="10"/>
    </row>
    <row r="10340" spans="37:37">
      <c r="AK10340" s="10"/>
    </row>
    <row r="10341" spans="37:37">
      <c r="AK10341" s="10"/>
    </row>
    <row r="10342" spans="37:37">
      <c r="AK10342" s="10"/>
    </row>
    <row r="10343" spans="37:37">
      <c r="AK10343" s="10"/>
    </row>
    <row r="10344" spans="37:37">
      <c r="AK10344" s="10"/>
    </row>
    <row r="10345" spans="37:37">
      <c r="AK10345" s="10"/>
    </row>
    <row r="10346" spans="37:37">
      <c r="AK10346" s="10"/>
    </row>
    <row r="10347" spans="37:37">
      <c r="AK10347" s="10"/>
    </row>
    <row r="10348" spans="37:37">
      <c r="AK10348" s="10"/>
    </row>
    <row r="10349" spans="37:37">
      <c r="AK10349" s="10"/>
    </row>
    <row r="10350" spans="37:37">
      <c r="AK10350" s="10"/>
    </row>
    <row r="10351" spans="37:37">
      <c r="AK10351" s="10"/>
    </row>
    <row r="10352" spans="37:37">
      <c r="AK10352" s="10"/>
    </row>
    <row r="10353" spans="37:37">
      <c r="AK10353" s="10"/>
    </row>
    <row r="10354" spans="37:37">
      <c r="AK10354" s="10"/>
    </row>
    <row r="10355" spans="37:37">
      <c r="AK10355" s="10"/>
    </row>
    <row r="10356" spans="37:37">
      <c r="AK10356" s="10"/>
    </row>
    <row r="10357" spans="37:37">
      <c r="AK10357" s="10"/>
    </row>
    <row r="10358" spans="37:37">
      <c r="AK10358" s="10"/>
    </row>
    <row r="10359" spans="37:37">
      <c r="AK10359" s="10"/>
    </row>
    <row r="10360" spans="37:37">
      <c r="AK10360" s="10"/>
    </row>
    <row r="10361" spans="37:37">
      <c r="AK10361" s="10"/>
    </row>
    <row r="10362" spans="37:37">
      <c r="AK10362" s="10"/>
    </row>
    <row r="10363" spans="37:37">
      <c r="AK10363" s="10"/>
    </row>
    <row r="10364" spans="37:37">
      <c r="AK10364" s="10"/>
    </row>
    <row r="10365" spans="37:37">
      <c r="AK10365" s="10"/>
    </row>
    <row r="10366" spans="37:37">
      <c r="AK10366" s="10"/>
    </row>
    <row r="10367" spans="37:37">
      <c r="AK10367" s="10"/>
    </row>
    <row r="10368" spans="37:37">
      <c r="AK10368" s="10"/>
    </row>
    <row r="10369" spans="37:37">
      <c r="AK10369" s="10"/>
    </row>
    <row r="10370" spans="37:37">
      <c r="AK10370" s="10"/>
    </row>
    <row r="10371" spans="37:37">
      <c r="AK10371" s="10"/>
    </row>
    <row r="10372" spans="37:37">
      <c r="AK10372" s="10"/>
    </row>
    <row r="10373" spans="37:37">
      <c r="AK10373" s="10"/>
    </row>
    <row r="10374" spans="37:37">
      <c r="AK10374" s="10"/>
    </row>
    <row r="10375" spans="37:37">
      <c r="AK10375" s="10"/>
    </row>
    <row r="10376" spans="37:37">
      <c r="AK10376" s="10"/>
    </row>
    <row r="10377" spans="37:37">
      <c r="AK10377" s="10"/>
    </row>
    <row r="10378" spans="37:37">
      <c r="AK10378" s="10"/>
    </row>
    <row r="10379" spans="37:37">
      <c r="AK10379" s="10"/>
    </row>
    <row r="10380" spans="37:37">
      <c r="AK10380" s="10"/>
    </row>
    <row r="10381" spans="37:37">
      <c r="AK10381" s="10"/>
    </row>
    <row r="10382" spans="37:37">
      <c r="AK10382" s="10"/>
    </row>
    <row r="10383" spans="37:37">
      <c r="AK10383" s="10"/>
    </row>
    <row r="10384" spans="37:37">
      <c r="AK10384" s="10"/>
    </row>
    <row r="10385" spans="37:37">
      <c r="AK10385" s="10"/>
    </row>
    <row r="10386" spans="37:37">
      <c r="AK10386" s="10"/>
    </row>
    <row r="10387" spans="37:37">
      <c r="AK10387" s="10"/>
    </row>
    <row r="10388" spans="37:37">
      <c r="AK10388" s="10"/>
    </row>
    <row r="10389" spans="37:37">
      <c r="AK10389" s="10"/>
    </row>
    <row r="10390" spans="37:37">
      <c r="AK10390" s="10"/>
    </row>
    <row r="10391" spans="37:37">
      <c r="AK10391" s="10"/>
    </row>
    <row r="10392" spans="37:37">
      <c r="AK10392" s="10"/>
    </row>
    <row r="10393" spans="37:37">
      <c r="AK10393" s="10"/>
    </row>
    <row r="10394" spans="37:37">
      <c r="AK10394" s="10"/>
    </row>
    <row r="10395" spans="37:37">
      <c r="AK10395" s="10"/>
    </row>
    <row r="10396" spans="37:37">
      <c r="AK10396" s="10"/>
    </row>
    <row r="10397" spans="37:37">
      <c r="AK10397" s="10"/>
    </row>
    <row r="10398" spans="37:37">
      <c r="AK10398" s="10"/>
    </row>
    <row r="10399" spans="37:37">
      <c r="AK10399" s="10"/>
    </row>
    <row r="10400" spans="37:37">
      <c r="AK10400" s="10"/>
    </row>
    <row r="10401" spans="37:37">
      <c r="AK10401" s="10"/>
    </row>
    <row r="10402" spans="37:37">
      <c r="AK10402" s="10"/>
    </row>
    <row r="10403" spans="37:37">
      <c r="AK10403" s="10"/>
    </row>
    <row r="10404" spans="37:37">
      <c r="AK10404" s="10"/>
    </row>
    <row r="10405" spans="37:37">
      <c r="AK10405" s="10"/>
    </row>
    <row r="10406" spans="37:37">
      <c r="AK10406" s="10"/>
    </row>
    <row r="10407" spans="37:37">
      <c r="AK10407" s="10"/>
    </row>
    <row r="10408" spans="37:37">
      <c r="AK10408" s="10"/>
    </row>
    <row r="10409" spans="37:37">
      <c r="AK10409" s="10"/>
    </row>
    <row r="10410" spans="37:37">
      <c r="AK10410" s="10"/>
    </row>
    <row r="10411" spans="37:37">
      <c r="AK10411" s="10"/>
    </row>
    <row r="10412" spans="37:37">
      <c r="AK10412" s="10"/>
    </row>
    <row r="10413" spans="37:37">
      <c r="AK10413" s="10"/>
    </row>
    <row r="10414" spans="37:37">
      <c r="AK10414" s="10"/>
    </row>
    <row r="10415" spans="37:37">
      <c r="AK10415" s="10"/>
    </row>
    <row r="10416" spans="37:37">
      <c r="AK10416" s="10"/>
    </row>
    <row r="10417" spans="37:37">
      <c r="AK10417" s="10"/>
    </row>
    <row r="10418" spans="37:37">
      <c r="AK10418" s="10"/>
    </row>
    <row r="10419" spans="37:37">
      <c r="AK10419" s="10"/>
    </row>
    <row r="10420" spans="37:37">
      <c r="AK10420" s="10"/>
    </row>
    <row r="10421" spans="37:37">
      <c r="AK10421" s="10"/>
    </row>
    <row r="10422" spans="37:37">
      <c r="AK10422" s="10"/>
    </row>
    <row r="10423" spans="37:37">
      <c r="AK10423" s="10"/>
    </row>
    <row r="10424" spans="37:37">
      <c r="AK10424" s="10"/>
    </row>
    <row r="10425" spans="37:37">
      <c r="AK10425" s="10"/>
    </row>
    <row r="10426" spans="37:37">
      <c r="AK10426" s="10"/>
    </row>
    <row r="10427" spans="37:37">
      <c r="AK10427" s="10"/>
    </row>
    <row r="10428" spans="37:37">
      <c r="AK10428" s="10"/>
    </row>
    <row r="10429" spans="37:37">
      <c r="AK10429" s="10"/>
    </row>
    <row r="10430" spans="37:37">
      <c r="AK10430" s="10"/>
    </row>
    <row r="10431" spans="37:37">
      <c r="AK10431" s="10"/>
    </row>
    <row r="10432" spans="37:37">
      <c r="AK10432" s="10"/>
    </row>
    <row r="10433" spans="37:37">
      <c r="AK10433" s="10"/>
    </row>
    <row r="10434" spans="37:37">
      <c r="AK10434" s="10"/>
    </row>
    <row r="10435" spans="37:37">
      <c r="AK10435" s="10"/>
    </row>
    <row r="10436" spans="37:37">
      <c r="AK10436" s="10"/>
    </row>
    <row r="10437" spans="37:37">
      <c r="AK10437" s="10"/>
    </row>
    <row r="10438" spans="37:37">
      <c r="AK10438" s="10"/>
    </row>
    <row r="10439" spans="37:37">
      <c r="AK10439" s="10"/>
    </row>
    <row r="10440" spans="37:37">
      <c r="AK10440" s="10"/>
    </row>
    <row r="10441" spans="37:37">
      <c r="AK10441" s="10"/>
    </row>
    <row r="10442" spans="37:37">
      <c r="AK10442" s="10"/>
    </row>
    <row r="10443" spans="37:37">
      <c r="AK10443" s="10"/>
    </row>
    <row r="10444" spans="37:37">
      <c r="AK10444" s="10"/>
    </row>
    <row r="10445" spans="37:37">
      <c r="AK10445" s="10"/>
    </row>
    <row r="10446" spans="37:37">
      <c r="AK10446" s="10"/>
    </row>
    <row r="10447" spans="37:37">
      <c r="AK10447" s="10"/>
    </row>
    <row r="10448" spans="37:37">
      <c r="AK10448" s="10"/>
    </row>
    <row r="10449" spans="37:37">
      <c r="AK10449" s="10"/>
    </row>
    <row r="10450" spans="37:37">
      <c r="AK10450" s="10"/>
    </row>
    <row r="10451" spans="37:37">
      <c r="AK10451" s="10"/>
    </row>
    <row r="10452" spans="37:37">
      <c r="AK10452" s="10"/>
    </row>
    <row r="10453" spans="37:37">
      <c r="AK10453" s="10"/>
    </row>
    <row r="10454" spans="37:37">
      <c r="AK10454" s="10"/>
    </row>
    <row r="10455" spans="37:37">
      <c r="AK10455" s="10"/>
    </row>
    <row r="10456" spans="37:37">
      <c r="AK10456" s="10"/>
    </row>
    <row r="10457" spans="37:37">
      <c r="AK10457" s="10"/>
    </row>
    <row r="10458" spans="37:37">
      <c r="AK10458" s="10"/>
    </row>
    <row r="10459" spans="37:37">
      <c r="AK10459" s="10"/>
    </row>
    <row r="10460" spans="37:37">
      <c r="AK10460" s="10"/>
    </row>
    <row r="10461" spans="37:37">
      <c r="AK10461" s="10"/>
    </row>
    <row r="10462" spans="37:37">
      <c r="AK10462" s="10"/>
    </row>
    <row r="10463" spans="37:37">
      <c r="AK10463" s="10"/>
    </row>
    <row r="10464" spans="37:37">
      <c r="AK10464" s="10"/>
    </row>
    <row r="10465" spans="37:37">
      <c r="AK10465" s="10"/>
    </row>
    <row r="10466" spans="37:37">
      <c r="AK10466" s="10"/>
    </row>
    <row r="10467" spans="37:37">
      <c r="AK10467" s="10"/>
    </row>
    <row r="10468" spans="37:37">
      <c r="AK10468" s="10"/>
    </row>
    <row r="10469" spans="37:37">
      <c r="AK10469" s="10"/>
    </row>
    <row r="10470" spans="37:37">
      <c r="AK10470" s="10"/>
    </row>
    <row r="10471" spans="37:37">
      <c r="AK10471" s="10"/>
    </row>
    <row r="10472" spans="37:37">
      <c r="AK10472" s="10"/>
    </row>
    <row r="10473" spans="37:37">
      <c r="AK10473" s="10"/>
    </row>
    <row r="10474" spans="37:37">
      <c r="AK10474" s="10"/>
    </row>
    <row r="10475" spans="37:37">
      <c r="AK10475" s="10"/>
    </row>
    <row r="10476" spans="37:37">
      <c r="AK10476" s="10"/>
    </row>
    <row r="10477" spans="37:37">
      <c r="AK10477" s="10"/>
    </row>
    <row r="10478" spans="37:37">
      <c r="AK10478" s="10"/>
    </row>
    <row r="10479" spans="37:37">
      <c r="AK10479" s="10"/>
    </row>
    <row r="10480" spans="37:37">
      <c r="AK10480" s="10"/>
    </row>
    <row r="10481" spans="37:37">
      <c r="AK10481" s="10"/>
    </row>
    <row r="10482" spans="37:37">
      <c r="AK10482" s="10"/>
    </row>
    <row r="10483" spans="37:37">
      <c r="AK10483" s="10"/>
    </row>
    <row r="10484" spans="37:37">
      <c r="AK10484" s="10"/>
    </row>
    <row r="10485" spans="37:37">
      <c r="AK10485" s="10"/>
    </row>
    <row r="10486" spans="37:37">
      <c r="AK10486" s="10"/>
    </row>
    <row r="10487" spans="37:37">
      <c r="AK10487" s="10"/>
    </row>
    <row r="10488" spans="37:37">
      <c r="AK10488" s="10"/>
    </row>
    <row r="10489" spans="37:37">
      <c r="AK10489" s="10"/>
    </row>
    <row r="10490" spans="37:37">
      <c r="AK10490" s="10"/>
    </row>
    <row r="10491" spans="37:37">
      <c r="AK10491" s="10"/>
    </row>
    <row r="10492" spans="37:37">
      <c r="AK10492" s="10"/>
    </row>
    <row r="10493" spans="37:37">
      <c r="AK10493" s="10"/>
    </row>
    <row r="10494" spans="37:37">
      <c r="AK10494" s="10"/>
    </row>
    <row r="10495" spans="37:37">
      <c r="AK10495" s="10"/>
    </row>
    <row r="10496" spans="37:37">
      <c r="AK10496" s="10"/>
    </row>
    <row r="10497" spans="37:37">
      <c r="AK10497" s="10"/>
    </row>
    <row r="10498" spans="37:37">
      <c r="AK10498" s="10"/>
    </row>
    <row r="10499" spans="37:37">
      <c r="AK10499" s="10"/>
    </row>
    <row r="10500" spans="37:37">
      <c r="AK10500" s="10"/>
    </row>
    <row r="10501" spans="37:37">
      <c r="AK10501" s="10"/>
    </row>
    <row r="10502" spans="37:37">
      <c r="AK10502" s="10"/>
    </row>
    <row r="10503" spans="37:37">
      <c r="AK10503" s="10"/>
    </row>
    <row r="10504" spans="37:37">
      <c r="AK10504" s="10"/>
    </row>
    <row r="10505" spans="37:37">
      <c r="AK10505" s="10"/>
    </row>
    <row r="10506" spans="37:37">
      <c r="AK10506" s="10"/>
    </row>
    <row r="10507" spans="37:37">
      <c r="AK10507" s="10"/>
    </row>
    <row r="10508" spans="37:37">
      <c r="AK10508" s="10"/>
    </row>
    <row r="10509" spans="37:37">
      <c r="AK10509" s="10"/>
    </row>
    <row r="10510" spans="37:37">
      <c r="AK10510" s="10"/>
    </row>
    <row r="10511" spans="37:37">
      <c r="AK10511" s="10"/>
    </row>
    <row r="10512" spans="37:37">
      <c r="AK10512" s="10"/>
    </row>
    <row r="10513" spans="37:37">
      <c r="AK10513" s="10"/>
    </row>
    <row r="10514" spans="37:37">
      <c r="AK10514" s="10"/>
    </row>
    <row r="10515" spans="37:37">
      <c r="AK10515" s="10"/>
    </row>
    <row r="10516" spans="37:37">
      <c r="AK10516" s="10"/>
    </row>
    <row r="10517" spans="37:37">
      <c r="AK10517" s="10"/>
    </row>
    <row r="10518" spans="37:37">
      <c r="AK10518" s="10"/>
    </row>
    <row r="10519" spans="37:37">
      <c r="AK10519" s="10"/>
    </row>
    <row r="10520" spans="37:37">
      <c r="AK10520" s="10"/>
    </row>
    <row r="10521" spans="37:37">
      <c r="AK10521" s="10"/>
    </row>
    <row r="10522" spans="37:37">
      <c r="AK10522" s="10"/>
    </row>
    <row r="10523" spans="37:37">
      <c r="AK10523" s="10"/>
    </row>
    <row r="10524" spans="37:37">
      <c r="AK10524" s="10"/>
    </row>
    <row r="10525" spans="37:37">
      <c r="AK10525" s="10"/>
    </row>
    <row r="10526" spans="37:37">
      <c r="AK10526" s="10"/>
    </row>
    <row r="10527" spans="37:37">
      <c r="AK10527" s="10"/>
    </row>
    <row r="10528" spans="37:37">
      <c r="AK10528" s="10"/>
    </row>
    <row r="10529" spans="37:37">
      <c r="AK10529" s="10"/>
    </row>
    <row r="10530" spans="37:37">
      <c r="AK10530" s="10"/>
    </row>
    <row r="10531" spans="37:37">
      <c r="AK10531" s="10"/>
    </row>
    <row r="10532" spans="37:37">
      <c r="AK10532" s="10"/>
    </row>
    <row r="10533" spans="37:37">
      <c r="AK10533" s="10"/>
    </row>
    <row r="10534" spans="37:37">
      <c r="AK10534" s="10"/>
    </row>
    <row r="10535" spans="37:37">
      <c r="AK10535" s="10"/>
    </row>
    <row r="10536" spans="37:37">
      <c r="AK10536" s="10"/>
    </row>
    <row r="10537" spans="37:37">
      <c r="AK10537" s="10"/>
    </row>
    <row r="10538" spans="37:37">
      <c r="AK10538" s="10"/>
    </row>
    <row r="10539" spans="37:37">
      <c r="AK10539" s="10"/>
    </row>
    <row r="10540" spans="37:37">
      <c r="AK10540" s="10"/>
    </row>
    <row r="10541" spans="37:37">
      <c r="AK10541" s="10"/>
    </row>
    <row r="10542" spans="37:37">
      <c r="AK10542" s="10"/>
    </row>
    <row r="10543" spans="37:37">
      <c r="AK10543" s="10"/>
    </row>
    <row r="10544" spans="37:37">
      <c r="AK10544" s="10"/>
    </row>
    <row r="10545" spans="37:37">
      <c r="AK10545" s="10"/>
    </row>
    <row r="10546" spans="37:37">
      <c r="AK10546" s="10"/>
    </row>
    <row r="10547" spans="37:37">
      <c r="AK10547" s="10"/>
    </row>
    <row r="10548" spans="37:37">
      <c r="AK10548" s="10"/>
    </row>
    <row r="10549" spans="37:37">
      <c r="AK10549" s="10"/>
    </row>
    <row r="10550" spans="37:37">
      <c r="AK10550" s="10"/>
    </row>
    <row r="10551" spans="37:37">
      <c r="AK10551" s="10"/>
    </row>
    <row r="10552" spans="37:37">
      <c r="AK10552" s="10"/>
    </row>
    <row r="10553" spans="37:37">
      <c r="AK10553" s="10"/>
    </row>
    <row r="10554" spans="37:37">
      <c r="AK10554" s="10"/>
    </row>
    <row r="10555" spans="37:37">
      <c r="AK10555" s="10"/>
    </row>
    <row r="10556" spans="37:37">
      <c r="AK10556" s="10"/>
    </row>
    <row r="10557" spans="37:37">
      <c r="AK10557" s="10"/>
    </row>
    <row r="10558" spans="37:37">
      <c r="AK10558" s="10"/>
    </row>
    <row r="10559" spans="37:37">
      <c r="AK10559" s="10"/>
    </row>
    <row r="10560" spans="37:37">
      <c r="AK10560" s="10"/>
    </row>
    <row r="10561" spans="37:37">
      <c r="AK10561" s="10"/>
    </row>
    <row r="10562" spans="37:37">
      <c r="AK10562" s="10"/>
    </row>
    <row r="10563" spans="37:37">
      <c r="AK10563" s="10"/>
    </row>
    <row r="10564" spans="37:37">
      <c r="AK10564" s="10"/>
    </row>
    <row r="10565" spans="37:37">
      <c r="AK10565" s="10"/>
    </row>
    <row r="10566" spans="37:37">
      <c r="AK10566" s="10"/>
    </row>
    <row r="10567" spans="37:37">
      <c r="AK10567" s="10"/>
    </row>
    <row r="10568" spans="37:37">
      <c r="AK10568" s="10"/>
    </row>
    <row r="10569" spans="37:37">
      <c r="AK10569" s="10"/>
    </row>
    <row r="10570" spans="37:37">
      <c r="AK10570" s="10"/>
    </row>
    <row r="10571" spans="37:37">
      <c r="AK10571" s="10"/>
    </row>
    <row r="10572" spans="37:37">
      <c r="AK10572" s="10"/>
    </row>
    <row r="10573" spans="37:37">
      <c r="AK10573" s="10"/>
    </row>
    <row r="10574" spans="37:37">
      <c r="AK10574" s="10"/>
    </row>
    <row r="10575" spans="37:37">
      <c r="AK10575" s="10"/>
    </row>
    <row r="10576" spans="37:37">
      <c r="AK10576" s="10"/>
    </row>
    <row r="10577" spans="37:37">
      <c r="AK10577" s="10"/>
    </row>
    <row r="10578" spans="37:37">
      <c r="AK10578" s="10"/>
    </row>
    <row r="10579" spans="37:37">
      <c r="AK10579" s="10"/>
    </row>
    <row r="10580" spans="37:37">
      <c r="AK10580" s="10"/>
    </row>
    <row r="10581" spans="37:37">
      <c r="AK10581" s="10"/>
    </row>
    <row r="10582" spans="37:37">
      <c r="AK10582" s="10"/>
    </row>
    <row r="10583" spans="37:37">
      <c r="AK10583" s="10"/>
    </row>
    <row r="10584" spans="37:37">
      <c r="AK10584" s="10"/>
    </row>
    <row r="10585" spans="37:37">
      <c r="AK10585" s="10"/>
    </row>
    <row r="10586" spans="37:37">
      <c r="AK10586" s="10"/>
    </row>
    <row r="10587" spans="37:37">
      <c r="AK10587" s="10"/>
    </row>
    <row r="10588" spans="37:37">
      <c r="AK10588" s="10"/>
    </row>
    <row r="10589" spans="37:37">
      <c r="AK10589" s="10"/>
    </row>
    <row r="10590" spans="37:37">
      <c r="AK10590" s="10"/>
    </row>
    <row r="10591" spans="37:37">
      <c r="AK10591" s="10"/>
    </row>
    <row r="10592" spans="37:37">
      <c r="AK10592" s="10"/>
    </row>
    <row r="10593" spans="37:37">
      <c r="AK10593" s="10"/>
    </row>
    <row r="10594" spans="37:37">
      <c r="AK10594" s="10"/>
    </row>
    <row r="10595" spans="37:37">
      <c r="AK10595" s="10"/>
    </row>
    <row r="10596" spans="37:37">
      <c r="AK10596" s="10"/>
    </row>
    <row r="10597" spans="37:37">
      <c r="AK10597" s="10"/>
    </row>
    <row r="10598" spans="37:37">
      <c r="AK10598" s="10"/>
    </row>
    <row r="10599" spans="37:37">
      <c r="AK10599" s="10"/>
    </row>
    <row r="10600" spans="37:37">
      <c r="AK10600" s="10"/>
    </row>
    <row r="10601" spans="37:37">
      <c r="AK10601" s="10"/>
    </row>
    <row r="10602" spans="37:37">
      <c r="AK10602" s="10"/>
    </row>
    <row r="10603" spans="37:37">
      <c r="AK10603" s="10"/>
    </row>
    <row r="10604" spans="37:37">
      <c r="AK10604" s="10"/>
    </row>
    <row r="10605" spans="37:37">
      <c r="AK10605" s="10"/>
    </row>
    <row r="10606" spans="37:37">
      <c r="AK10606" s="10"/>
    </row>
    <row r="10607" spans="37:37">
      <c r="AK10607" s="10"/>
    </row>
    <row r="10608" spans="37:37">
      <c r="AK10608" s="10"/>
    </row>
    <row r="10609" spans="37:37">
      <c r="AK10609" s="10"/>
    </row>
    <row r="10610" spans="37:37">
      <c r="AK10610" s="10"/>
    </row>
    <row r="10611" spans="37:37">
      <c r="AK10611" s="10"/>
    </row>
    <row r="10612" spans="37:37">
      <c r="AK10612" s="10"/>
    </row>
    <row r="10613" spans="37:37">
      <c r="AK10613" s="10"/>
    </row>
    <row r="10614" spans="37:37">
      <c r="AK10614" s="10"/>
    </row>
    <row r="10615" spans="37:37">
      <c r="AK10615" s="10"/>
    </row>
    <row r="10616" spans="37:37">
      <c r="AK10616" s="10"/>
    </row>
    <row r="10617" spans="37:37">
      <c r="AK10617" s="10"/>
    </row>
    <row r="10618" spans="37:37">
      <c r="AK10618" s="10"/>
    </row>
    <row r="10619" spans="37:37">
      <c r="AK10619" s="10"/>
    </row>
    <row r="10620" spans="37:37">
      <c r="AK10620" s="10"/>
    </row>
    <row r="10621" spans="37:37">
      <c r="AK10621" s="10"/>
    </row>
    <row r="10622" spans="37:37">
      <c r="AK10622" s="10"/>
    </row>
    <row r="10623" spans="37:37">
      <c r="AK10623" s="10"/>
    </row>
    <row r="10624" spans="37:37">
      <c r="AK10624" s="10"/>
    </row>
    <row r="10625" spans="37:37">
      <c r="AK10625" s="10"/>
    </row>
    <row r="10626" spans="37:37">
      <c r="AK10626" s="10"/>
    </row>
    <row r="10627" spans="37:37">
      <c r="AK10627" s="10"/>
    </row>
    <row r="10628" spans="37:37">
      <c r="AK10628" s="10"/>
    </row>
    <row r="10629" spans="37:37">
      <c r="AK10629" s="10"/>
    </row>
    <row r="10630" spans="37:37">
      <c r="AK10630" s="10"/>
    </row>
    <row r="10631" spans="37:37">
      <c r="AK10631" s="10"/>
    </row>
    <row r="10632" spans="37:37">
      <c r="AK10632" s="10"/>
    </row>
    <row r="10633" spans="37:37">
      <c r="AK10633" s="10"/>
    </row>
    <row r="10634" spans="37:37">
      <c r="AK10634" s="10"/>
    </row>
    <row r="10635" spans="37:37">
      <c r="AK10635" s="10"/>
    </row>
    <row r="10636" spans="37:37">
      <c r="AK10636" s="10"/>
    </row>
    <row r="10637" spans="37:37">
      <c r="AK10637" s="10"/>
    </row>
    <row r="10638" spans="37:37">
      <c r="AK10638" s="10"/>
    </row>
    <row r="10639" spans="37:37">
      <c r="AK10639" s="10"/>
    </row>
    <row r="10640" spans="37:37">
      <c r="AK10640" s="10"/>
    </row>
    <row r="10641" spans="37:37">
      <c r="AK10641" s="10"/>
    </row>
    <row r="10642" spans="37:37">
      <c r="AK10642" s="10"/>
    </row>
    <row r="10643" spans="37:37">
      <c r="AK10643" s="10"/>
    </row>
    <row r="10644" spans="37:37">
      <c r="AK10644" s="10"/>
    </row>
    <row r="10645" spans="37:37">
      <c r="AK10645" s="10"/>
    </row>
    <row r="10646" spans="37:37">
      <c r="AK10646" s="10"/>
    </row>
    <row r="10647" spans="37:37">
      <c r="AK10647" s="10"/>
    </row>
    <row r="10648" spans="37:37">
      <c r="AK10648" s="10"/>
    </row>
    <row r="10649" spans="37:37">
      <c r="AK10649" s="10"/>
    </row>
    <row r="10650" spans="37:37">
      <c r="AK10650" s="10"/>
    </row>
    <row r="10651" spans="37:37">
      <c r="AK10651" s="10"/>
    </row>
    <row r="10652" spans="37:37">
      <c r="AK10652" s="10"/>
    </row>
    <row r="10653" spans="37:37">
      <c r="AK10653" s="10"/>
    </row>
    <row r="10654" spans="37:37">
      <c r="AK10654" s="10"/>
    </row>
    <row r="10655" spans="37:37">
      <c r="AK10655" s="10"/>
    </row>
    <row r="10656" spans="37:37">
      <c r="AK10656" s="10"/>
    </row>
    <row r="10657" spans="37:37">
      <c r="AK10657" s="10"/>
    </row>
    <row r="10658" spans="37:37">
      <c r="AK10658" s="10"/>
    </row>
    <row r="10659" spans="37:37">
      <c r="AK10659" s="10"/>
    </row>
    <row r="10660" spans="37:37">
      <c r="AK10660" s="10"/>
    </row>
    <row r="10661" spans="37:37">
      <c r="AK10661" s="10"/>
    </row>
    <row r="10662" spans="37:37">
      <c r="AK10662" s="10"/>
    </row>
    <row r="10663" spans="37:37">
      <c r="AK10663" s="10"/>
    </row>
    <row r="10664" spans="37:37">
      <c r="AK10664" s="10"/>
    </row>
    <row r="10665" spans="37:37">
      <c r="AK10665" s="10"/>
    </row>
    <row r="10666" spans="37:37">
      <c r="AK10666" s="10"/>
    </row>
    <row r="10667" spans="37:37">
      <c r="AK10667" s="10"/>
    </row>
    <row r="10668" spans="37:37">
      <c r="AK10668" s="10"/>
    </row>
    <row r="10669" spans="37:37">
      <c r="AK10669" s="10"/>
    </row>
    <row r="10670" spans="37:37">
      <c r="AK10670" s="10"/>
    </row>
    <row r="10671" spans="37:37">
      <c r="AK10671" s="10"/>
    </row>
    <row r="10672" spans="37:37">
      <c r="AK10672" s="10"/>
    </row>
    <row r="10673" spans="37:37">
      <c r="AK10673" s="10"/>
    </row>
    <row r="10674" spans="37:37">
      <c r="AK10674" s="10"/>
    </row>
    <row r="10675" spans="37:37">
      <c r="AK10675" s="10"/>
    </row>
    <row r="10676" spans="37:37">
      <c r="AK10676" s="10"/>
    </row>
    <row r="10677" spans="37:37">
      <c r="AK10677" s="10"/>
    </row>
    <row r="10678" spans="37:37">
      <c r="AK10678" s="10"/>
    </row>
    <row r="10679" spans="37:37">
      <c r="AK10679" s="10"/>
    </row>
    <row r="10680" spans="37:37">
      <c r="AK10680" s="10"/>
    </row>
    <row r="10681" spans="37:37">
      <c r="AK10681" s="10"/>
    </row>
    <row r="10682" spans="37:37">
      <c r="AK10682" s="10"/>
    </row>
    <row r="10683" spans="37:37">
      <c r="AK10683" s="10"/>
    </row>
    <row r="10684" spans="37:37">
      <c r="AK10684" s="10"/>
    </row>
    <row r="10685" spans="37:37">
      <c r="AK10685" s="10"/>
    </row>
    <row r="10686" spans="37:37">
      <c r="AK10686" s="10"/>
    </row>
    <row r="10687" spans="37:37">
      <c r="AK10687" s="10"/>
    </row>
    <row r="10688" spans="37:37">
      <c r="AK10688" s="10"/>
    </row>
    <row r="10689" spans="37:37">
      <c r="AK10689" s="10"/>
    </row>
    <row r="10690" spans="37:37">
      <c r="AK10690" s="10"/>
    </row>
    <row r="10691" spans="37:37">
      <c r="AK10691" s="10"/>
    </row>
    <row r="10692" spans="37:37">
      <c r="AK10692" s="10"/>
    </row>
    <row r="10693" spans="37:37">
      <c r="AK10693" s="10"/>
    </row>
    <row r="10694" spans="37:37">
      <c r="AK10694" s="10"/>
    </row>
    <row r="10695" spans="37:37">
      <c r="AK10695" s="10"/>
    </row>
    <row r="10696" spans="37:37">
      <c r="AK10696" s="10"/>
    </row>
    <row r="10697" spans="37:37">
      <c r="AK10697" s="10"/>
    </row>
    <row r="10698" spans="37:37">
      <c r="AK10698" s="10"/>
    </row>
    <row r="10699" spans="37:37">
      <c r="AK10699" s="10"/>
    </row>
    <row r="10700" spans="37:37">
      <c r="AK10700" s="10"/>
    </row>
    <row r="10701" spans="37:37">
      <c r="AK10701" s="10"/>
    </row>
    <row r="10702" spans="37:37">
      <c r="AK10702" s="10"/>
    </row>
    <row r="10703" spans="37:37">
      <c r="AK10703" s="10"/>
    </row>
    <row r="10704" spans="37:37">
      <c r="AK10704" s="10"/>
    </row>
    <row r="10705" spans="37:37">
      <c r="AK10705" s="10"/>
    </row>
    <row r="10706" spans="37:37">
      <c r="AK10706" s="10"/>
    </row>
    <row r="10707" spans="37:37">
      <c r="AK10707" s="10"/>
    </row>
    <row r="10708" spans="37:37">
      <c r="AK10708" s="10"/>
    </row>
    <row r="10709" spans="37:37">
      <c r="AK10709" s="10"/>
    </row>
    <row r="10710" spans="37:37">
      <c r="AK10710" s="10"/>
    </row>
    <row r="10711" spans="37:37">
      <c r="AK10711" s="10"/>
    </row>
    <row r="10712" spans="37:37">
      <c r="AK10712" s="10"/>
    </row>
    <row r="10713" spans="37:37">
      <c r="AK10713" s="10"/>
    </row>
    <row r="10714" spans="37:37">
      <c r="AK10714" s="10"/>
    </row>
    <row r="10715" spans="37:37">
      <c r="AK10715" s="10"/>
    </row>
    <row r="10716" spans="37:37">
      <c r="AK10716" s="10"/>
    </row>
    <row r="10717" spans="37:37">
      <c r="AK10717" s="10"/>
    </row>
    <row r="10718" spans="37:37">
      <c r="AK10718" s="10"/>
    </row>
    <row r="10719" spans="37:37">
      <c r="AK10719" s="10"/>
    </row>
    <row r="10720" spans="37:37">
      <c r="AK10720" s="10"/>
    </row>
    <row r="10721" spans="37:37">
      <c r="AK10721" s="10"/>
    </row>
    <row r="10722" spans="37:37">
      <c r="AK10722" s="10"/>
    </row>
    <row r="10723" spans="37:37">
      <c r="AK10723" s="10"/>
    </row>
    <row r="10724" spans="37:37">
      <c r="AK10724" s="10"/>
    </row>
    <row r="10725" spans="37:37">
      <c r="AK10725" s="10"/>
    </row>
    <row r="10726" spans="37:37">
      <c r="AK10726" s="10"/>
    </row>
    <row r="10727" spans="37:37">
      <c r="AK10727" s="10"/>
    </row>
    <row r="10728" spans="37:37">
      <c r="AK10728" s="10"/>
    </row>
    <row r="10729" spans="37:37">
      <c r="AK10729" s="10"/>
    </row>
    <row r="10730" spans="37:37">
      <c r="AK10730" s="10"/>
    </row>
    <row r="10731" spans="37:37">
      <c r="AK10731" s="10"/>
    </row>
    <row r="10732" spans="37:37">
      <c r="AK10732" s="10"/>
    </row>
    <row r="10733" spans="37:37">
      <c r="AK10733" s="10"/>
    </row>
    <row r="10734" spans="37:37">
      <c r="AK10734" s="10"/>
    </row>
    <row r="10735" spans="37:37">
      <c r="AK10735" s="10"/>
    </row>
    <row r="10736" spans="37:37">
      <c r="AK10736" s="10"/>
    </row>
    <row r="10737" spans="37:37">
      <c r="AK10737" s="10"/>
    </row>
    <row r="10738" spans="37:37">
      <c r="AK10738" s="10"/>
    </row>
    <row r="10739" spans="37:37">
      <c r="AK10739" s="10"/>
    </row>
    <row r="10740" spans="37:37">
      <c r="AK10740" s="10"/>
    </row>
    <row r="10741" spans="37:37">
      <c r="AK10741" s="10"/>
    </row>
    <row r="10742" spans="37:37">
      <c r="AK10742" s="10"/>
    </row>
    <row r="10743" spans="37:37">
      <c r="AK10743" s="10"/>
    </row>
    <row r="10744" spans="37:37">
      <c r="AK10744" s="10"/>
    </row>
    <row r="10745" spans="37:37">
      <c r="AK10745" s="10"/>
    </row>
    <row r="10746" spans="37:37">
      <c r="AK10746" s="10"/>
    </row>
    <row r="10747" spans="37:37">
      <c r="AK10747" s="10"/>
    </row>
    <row r="10748" spans="37:37">
      <c r="AK10748" s="10"/>
    </row>
    <row r="10749" spans="37:37">
      <c r="AK10749" s="10"/>
    </row>
    <row r="10750" spans="37:37">
      <c r="AK10750" s="10"/>
    </row>
    <row r="10751" spans="37:37">
      <c r="AK10751" s="10"/>
    </row>
    <row r="10752" spans="37:37">
      <c r="AK10752" s="10"/>
    </row>
    <row r="10753" spans="37:37">
      <c r="AK10753" s="10"/>
    </row>
    <row r="10754" spans="37:37">
      <c r="AK10754" s="10"/>
    </row>
    <row r="10755" spans="37:37">
      <c r="AK10755" s="10"/>
    </row>
    <row r="10756" spans="37:37">
      <c r="AK10756" s="10"/>
    </row>
    <row r="10757" spans="37:37">
      <c r="AK10757" s="10"/>
    </row>
    <row r="10758" spans="37:37">
      <c r="AK10758" s="10"/>
    </row>
    <row r="10759" spans="37:37">
      <c r="AK10759" s="10"/>
    </row>
    <row r="10760" spans="37:37">
      <c r="AK10760" s="10"/>
    </row>
    <row r="10761" spans="37:37">
      <c r="AK10761" s="10"/>
    </row>
    <row r="10762" spans="37:37">
      <c r="AK10762" s="10"/>
    </row>
    <row r="10763" spans="37:37">
      <c r="AK10763" s="10"/>
    </row>
    <row r="10764" spans="37:37">
      <c r="AK10764" s="10"/>
    </row>
    <row r="10765" spans="37:37">
      <c r="AK10765" s="10"/>
    </row>
    <row r="10766" spans="37:37">
      <c r="AK10766" s="10"/>
    </row>
    <row r="10767" spans="37:37">
      <c r="AK10767" s="10"/>
    </row>
    <row r="10768" spans="37:37">
      <c r="AK10768" s="10"/>
    </row>
    <row r="10769" spans="37:37">
      <c r="AK10769" s="10"/>
    </row>
    <row r="10770" spans="37:37">
      <c r="AK10770" s="10"/>
    </row>
    <row r="10771" spans="37:37">
      <c r="AK10771" s="10"/>
    </row>
    <row r="10772" spans="37:37">
      <c r="AK10772" s="10"/>
    </row>
    <row r="10773" spans="37:37">
      <c r="AK10773" s="10"/>
    </row>
    <row r="10774" spans="37:37">
      <c r="AK10774" s="10"/>
    </row>
    <row r="10775" spans="37:37">
      <c r="AK10775" s="10"/>
    </row>
    <row r="10776" spans="37:37">
      <c r="AK10776" s="10"/>
    </row>
    <row r="10777" spans="37:37">
      <c r="AK10777" s="10"/>
    </row>
    <row r="10778" spans="37:37">
      <c r="AK10778" s="10"/>
    </row>
    <row r="10779" spans="37:37">
      <c r="AK10779" s="10"/>
    </row>
    <row r="10780" spans="37:37">
      <c r="AK10780" s="10"/>
    </row>
    <row r="10781" spans="37:37">
      <c r="AK10781" s="10"/>
    </row>
    <row r="10782" spans="37:37">
      <c r="AK10782" s="10"/>
    </row>
    <row r="10783" spans="37:37">
      <c r="AK10783" s="10"/>
    </row>
    <row r="10784" spans="37:37">
      <c r="AK10784" s="10"/>
    </row>
    <row r="10785" spans="37:37">
      <c r="AK10785" s="10"/>
    </row>
    <row r="10786" spans="37:37">
      <c r="AK10786" s="10"/>
    </row>
    <row r="10787" spans="37:37">
      <c r="AK10787" s="10"/>
    </row>
    <row r="10788" spans="37:37">
      <c r="AK10788" s="10"/>
    </row>
    <row r="10789" spans="37:37">
      <c r="AK10789" s="10"/>
    </row>
    <row r="10790" spans="37:37">
      <c r="AK10790" s="10"/>
    </row>
    <row r="10791" spans="37:37">
      <c r="AK10791" s="10"/>
    </row>
    <row r="10792" spans="37:37">
      <c r="AK10792" s="10"/>
    </row>
    <row r="10793" spans="37:37">
      <c r="AK10793" s="10"/>
    </row>
    <row r="10794" spans="37:37">
      <c r="AK10794" s="10"/>
    </row>
    <row r="10795" spans="37:37">
      <c r="AK10795" s="10"/>
    </row>
    <row r="10796" spans="37:37">
      <c r="AK10796" s="10"/>
    </row>
    <row r="10797" spans="37:37">
      <c r="AK10797" s="10"/>
    </row>
    <row r="10798" spans="37:37">
      <c r="AK10798" s="10"/>
    </row>
    <row r="10799" spans="37:37">
      <c r="AK10799" s="10"/>
    </row>
    <row r="10800" spans="37:37">
      <c r="AK10800" s="10"/>
    </row>
    <row r="10801" spans="37:37">
      <c r="AK10801" s="10"/>
    </row>
    <row r="10802" spans="37:37">
      <c r="AK10802" s="10"/>
    </row>
    <row r="10803" spans="37:37">
      <c r="AK10803" s="10"/>
    </row>
    <row r="10804" spans="37:37">
      <c r="AK10804" s="10"/>
    </row>
    <row r="10805" spans="37:37">
      <c r="AK10805" s="10"/>
    </row>
    <row r="10806" spans="37:37">
      <c r="AK10806" s="10"/>
    </row>
    <row r="10807" spans="37:37">
      <c r="AK10807" s="10"/>
    </row>
    <row r="10808" spans="37:37">
      <c r="AK10808" s="10"/>
    </row>
    <row r="10809" spans="37:37">
      <c r="AK10809" s="10"/>
    </row>
    <row r="10810" spans="37:37">
      <c r="AK10810" s="10"/>
    </row>
    <row r="10811" spans="37:37">
      <c r="AK10811" s="10"/>
    </row>
    <row r="10812" spans="37:37">
      <c r="AK10812" s="10"/>
    </row>
    <row r="10813" spans="37:37">
      <c r="AK10813" s="10"/>
    </row>
    <row r="10814" spans="37:37">
      <c r="AK10814" s="10"/>
    </row>
    <row r="10815" spans="37:37">
      <c r="AK10815" s="10"/>
    </row>
    <row r="10816" spans="37:37">
      <c r="AK10816" s="10"/>
    </row>
    <row r="10817" spans="37:37">
      <c r="AK10817" s="10"/>
    </row>
    <row r="10818" spans="37:37">
      <c r="AK10818" s="10"/>
    </row>
    <row r="10819" spans="37:37">
      <c r="AK10819" s="10"/>
    </row>
    <row r="10820" spans="37:37">
      <c r="AK10820" s="10"/>
    </row>
    <row r="10821" spans="37:37">
      <c r="AK10821" s="10"/>
    </row>
    <row r="10822" spans="37:37">
      <c r="AK10822" s="10"/>
    </row>
    <row r="10823" spans="37:37">
      <c r="AK10823" s="10"/>
    </row>
    <row r="10824" spans="37:37">
      <c r="AK10824" s="10"/>
    </row>
    <row r="10825" spans="37:37">
      <c r="AK10825" s="10"/>
    </row>
    <row r="10826" spans="37:37">
      <c r="AK10826" s="10"/>
    </row>
    <row r="10827" spans="37:37">
      <c r="AK10827" s="10"/>
    </row>
    <row r="10828" spans="37:37">
      <c r="AK10828" s="10"/>
    </row>
    <row r="10829" spans="37:37">
      <c r="AK10829" s="10"/>
    </row>
    <row r="10830" spans="37:37">
      <c r="AK10830" s="10"/>
    </row>
    <row r="10831" spans="37:37">
      <c r="AK10831" s="10"/>
    </row>
    <row r="10832" spans="37:37">
      <c r="AK10832" s="10"/>
    </row>
    <row r="10833" spans="37:37">
      <c r="AK10833" s="10"/>
    </row>
    <row r="10834" spans="37:37">
      <c r="AK10834" s="10"/>
    </row>
    <row r="10835" spans="37:37">
      <c r="AK10835" s="10"/>
    </row>
    <row r="10836" spans="37:37">
      <c r="AK10836" s="10"/>
    </row>
    <row r="10837" spans="37:37">
      <c r="AK10837" s="10"/>
    </row>
    <row r="10838" spans="37:37">
      <c r="AK10838" s="10"/>
    </row>
    <row r="10839" spans="37:37">
      <c r="AK10839" s="10"/>
    </row>
    <row r="10840" spans="37:37">
      <c r="AK10840" s="10"/>
    </row>
    <row r="10841" spans="37:37">
      <c r="AK10841" s="10"/>
    </row>
    <row r="10842" spans="37:37">
      <c r="AK10842" s="10"/>
    </row>
    <row r="10843" spans="37:37">
      <c r="AK10843" s="10"/>
    </row>
    <row r="10844" spans="37:37">
      <c r="AK10844" s="10"/>
    </row>
    <row r="10845" spans="37:37">
      <c r="AK10845" s="10"/>
    </row>
    <row r="10846" spans="37:37">
      <c r="AK10846" s="10"/>
    </row>
    <row r="10847" spans="37:37">
      <c r="AK10847" s="10"/>
    </row>
    <row r="10848" spans="37:37">
      <c r="AK10848" s="10"/>
    </row>
    <row r="10849" spans="37:37">
      <c r="AK10849" s="10"/>
    </row>
    <row r="10850" spans="37:37">
      <c r="AK10850" s="10"/>
    </row>
    <row r="10851" spans="37:37">
      <c r="AK10851" s="10"/>
    </row>
    <row r="10852" spans="37:37">
      <c r="AK10852" s="10"/>
    </row>
    <row r="10853" spans="37:37">
      <c r="AK10853" s="10"/>
    </row>
    <row r="10854" spans="37:37">
      <c r="AK10854" s="10"/>
    </row>
    <row r="10855" spans="37:37">
      <c r="AK10855" s="10"/>
    </row>
    <row r="10856" spans="37:37">
      <c r="AK10856" s="10"/>
    </row>
    <row r="10857" spans="37:37">
      <c r="AK10857" s="10"/>
    </row>
    <row r="10858" spans="37:37">
      <c r="AK10858" s="10"/>
    </row>
    <row r="10859" spans="37:37">
      <c r="AK10859" s="10"/>
    </row>
    <row r="10860" spans="37:37">
      <c r="AK10860" s="10"/>
    </row>
    <row r="10861" spans="37:37">
      <c r="AK10861" s="10"/>
    </row>
    <row r="10862" spans="37:37">
      <c r="AK10862" s="10"/>
    </row>
    <row r="10863" spans="37:37">
      <c r="AK10863" s="10"/>
    </row>
    <row r="10864" spans="37:37">
      <c r="AK10864" s="10"/>
    </row>
    <row r="10865" spans="37:37">
      <c r="AK10865" s="10"/>
    </row>
    <row r="10866" spans="37:37">
      <c r="AK10866" s="10"/>
    </row>
    <row r="10867" spans="37:37">
      <c r="AK10867" s="10"/>
    </row>
    <row r="10868" spans="37:37">
      <c r="AK10868" s="10"/>
    </row>
    <row r="10869" spans="37:37">
      <c r="AK10869" s="10"/>
    </row>
    <row r="10870" spans="37:37">
      <c r="AK10870" s="10"/>
    </row>
    <row r="10871" spans="37:37">
      <c r="AK10871" s="10"/>
    </row>
    <row r="10872" spans="37:37">
      <c r="AK10872" s="10"/>
    </row>
    <row r="10873" spans="37:37">
      <c r="AK10873" s="10"/>
    </row>
    <row r="10874" spans="37:37">
      <c r="AK10874" s="10"/>
    </row>
    <row r="10875" spans="37:37">
      <c r="AK10875" s="10"/>
    </row>
    <row r="10876" spans="37:37">
      <c r="AK10876" s="10"/>
    </row>
    <row r="10877" spans="37:37">
      <c r="AK10877" s="10"/>
    </row>
    <row r="10878" spans="37:37">
      <c r="AK10878" s="10"/>
    </row>
    <row r="10879" spans="37:37">
      <c r="AK10879" s="10"/>
    </row>
    <row r="10880" spans="37:37">
      <c r="AK10880" s="10"/>
    </row>
    <row r="10881" spans="37:37">
      <c r="AK10881" s="10"/>
    </row>
    <row r="10882" spans="37:37">
      <c r="AK10882" s="10"/>
    </row>
    <row r="10883" spans="37:37">
      <c r="AK10883" s="10"/>
    </row>
    <row r="10884" spans="37:37">
      <c r="AK10884" s="10"/>
    </row>
    <row r="10885" spans="37:37">
      <c r="AK10885" s="10"/>
    </row>
    <row r="10886" spans="37:37">
      <c r="AK10886" s="10"/>
    </row>
    <row r="10887" spans="37:37">
      <c r="AK10887" s="10"/>
    </row>
    <row r="10888" spans="37:37">
      <c r="AK10888" s="10"/>
    </row>
    <row r="10889" spans="37:37">
      <c r="AK10889" s="10"/>
    </row>
    <row r="10890" spans="37:37">
      <c r="AK10890" s="10"/>
    </row>
    <row r="10891" spans="37:37">
      <c r="AK10891" s="10"/>
    </row>
    <row r="10892" spans="37:37">
      <c r="AK10892" s="10"/>
    </row>
    <row r="10893" spans="37:37">
      <c r="AK10893" s="10"/>
    </row>
    <row r="10894" spans="37:37">
      <c r="AK10894" s="10"/>
    </row>
    <row r="10895" spans="37:37">
      <c r="AK10895" s="10"/>
    </row>
    <row r="10896" spans="37:37">
      <c r="AK10896" s="10"/>
    </row>
    <row r="10897" spans="37:37">
      <c r="AK10897" s="10"/>
    </row>
    <row r="10898" spans="37:37">
      <c r="AK10898" s="10"/>
    </row>
    <row r="10899" spans="37:37">
      <c r="AK10899" s="10"/>
    </row>
    <row r="10900" spans="37:37">
      <c r="AK10900" s="10"/>
    </row>
    <row r="10901" spans="37:37">
      <c r="AK10901" s="10"/>
    </row>
    <row r="10902" spans="37:37">
      <c r="AK10902" s="10"/>
    </row>
    <row r="10903" spans="37:37">
      <c r="AK10903" s="10"/>
    </row>
    <row r="10904" spans="37:37">
      <c r="AK10904" s="10"/>
    </row>
    <row r="10905" spans="37:37">
      <c r="AK10905" s="10"/>
    </row>
    <row r="10906" spans="37:37">
      <c r="AK10906" s="10"/>
    </row>
    <row r="10907" spans="37:37">
      <c r="AK10907" s="10"/>
    </row>
    <row r="10908" spans="37:37">
      <c r="AK10908" s="10"/>
    </row>
    <row r="10909" spans="37:37">
      <c r="AK10909" s="10"/>
    </row>
    <row r="10910" spans="37:37">
      <c r="AK10910" s="10"/>
    </row>
    <row r="10911" spans="37:37">
      <c r="AK10911" s="10"/>
    </row>
    <row r="10912" spans="37:37">
      <c r="AK10912" s="10"/>
    </row>
    <row r="10913" spans="37:37">
      <c r="AK10913" s="10"/>
    </row>
    <row r="10914" spans="37:37">
      <c r="AK10914" s="10"/>
    </row>
    <row r="10915" spans="37:37">
      <c r="AK10915" s="10"/>
    </row>
    <row r="10916" spans="37:37">
      <c r="AK10916" s="10"/>
    </row>
    <row r="10917" spans="37:37">
      <c r="AK10917" s="10"/>
    </row>
    <row r="10918" spans="37:37">
      <c r="AK10918" s="10"/>
    </row>
    <row r="10919" spans="37:37">
      <c r="AK10919" s="10"/>
    </row>
    <row r="10920" spans="37:37">
      <c r="AK10920" s="10"/>
    </row>
    <row r="10921" spans="37:37">
      <c r="AK10921" s="10"/>
    </row>
    <row r="10922" spans="37:37">
      <c r="AK10922" s="10"/>
    </row>
    <row r="10923" spans="37:37">
      <c r="AK10923" s="10"/>
    </row>
    <row r="10924" spans="37:37">
      <c r="AK10924" s="10"/>
    </row>
    <row r="10925" spans="37:37">
      <c r="AK10925" s="10"/>
    </row>
    <row r="10926" spans="37:37">
      <c r="AK10926" s="10"/>
    </row>
    <row r="10927" spans="37:37">
      <c r="AK10927" s="10"/>
    </row>
    <row r="10928" spans="37:37">
      <c r="AK10928" s="10"/>
    </row>
    <row r="10929" spans="37:37">
      <c r="AK10929" s="10"/>
    </row>
    <row r="10930" spans="37:37">
      <c r="AK10930" s="10"/>
    </row>
    <row r="10931" spans="37:37">
      <c r="AK10931" s="10"/>
    </row>
    <row r="10932" spans="37:37">
      <c r="AK10932" s="10"/>
    </row>
    <row r="10933" spans="37:37">
      <c r="AK10933" s="10"/>
    </row>
    <row r="10934" spans="37:37">
      <c r="AK10934" s="10"/>
    </row>
    <row r="10935" spans="37:37">
      <c r="AK10935" s="10"/>
    </row>
    <row r="10936" spans="37:37">
      <c r="AK10936" s="10"/>
    </row>
    <row r="10937" spans="37:37">
      <c r="AK10937" s="10"/>
    </row>
    <row r="10938" spans="37:37">
      <c r="AK10938" s="10"/>
    </row>
    <row r="10939" spans="37:37">
      <c r="AK10939" s="10"/>
    </row>
    <row r="10940" spans="37:37">
      <c r="AK10940" s="10"/>
    </row>
    <row r="10941" spans="37:37">
      <c r="AK10941" s="10"/>
    </row>
    <row r="10942" spans="37:37">
      <c r="AK10942" s="10"/>
    </row>
    <row r="10943" spans="37:37">
      <c r="AK10943" s="10"/>
    </row>
    <row r="10944" spans="37:37">
      <c r="AK10944" s="10"/>
    </row>
    <row r="10945" spans="37:37">
      <c r="AK10945" s="10"/>
    </row>
    <row r="10946" spans="37:37">
      <c r="AK10946" s="10"/>
    </row>
    <row r="10947" spans="37:37">
      <c r="AK10947" s="10"/>
    </row>
    <row r="10948" spans="37:37">
      <c r="AK10948" s="10"/>
    </row>
    <row r="10949" spans="37:37">
      <c r="AK10949" s="10"/>
    </row>
    <row r="10950" spans="37:37">
      <c r="AK10950" s="10"/>
    </row>
    <row r="10951" spans="37:37">
      <c r="AK10951" s="10"/>
    </row>
    <row r="10952" spans="37:37">
      <c r="AK10952" s="10"/>
    </row>
    <row r="10953" spans="37:37">
      <c r="AK10953" s="10"/>
    </row>
    <row r="10954" spans="37:37">
      <c r="AK10954" s="10"/>
    </row>
    <row r="10955" spans="37:37">
      <c r="AK10955" s="10"/>
    </row>
    <row r="10956" spans="37:37">
      <c r="AK10956" s="10"/>
    </row>
    <row r="10957" spans="37:37">
      <c r="AK10957" s="10"/>
    </row>
    <row r="10958" spans="37:37">
      <c r="AK10958" s="10"/>
    </row>
    <row r="10959" spans="37:37">
      <c r="AK10959" s="10"/>
    </row>
    <row r="10960" spans="37:37">
      <c r="AK10960" s="10"/>
    </row>
    <row r="10961" spans="37:37">
      <c r="AK10961" s="10"/>
    </row>
    <row r="10962" spans="37:37">
      <c r="AK10962" s="10"/>
    </row>
    <row r="10963" spans="37:37">
      <c r="AK10963" s="10"/>
    </row>
    <row r="10964" spans="37:37">
      <c r="AK10964" s="10"/>
    </row>
    <row r="10965" spans="37:37">
      <c r="AK10965" s="10"/>
    </row>
    <row r="10966" spans="37:37">
      <c r="AK10966" s="10"/>
    </row>
    <row r="10967" spans="37:37">
      <c r="AK10967" s="10"/>
    </row>
    <row r="10968" spans="37:37">
      <c r="AK10968" s="10"/>
    </row>
    <row r="10969" spans="37:37">
      <c r="AK10969" s="10"/>
    </row>
    <row r="10970" spans="37:37">
      <c r="AK10970" s="10"/>
    </row>
    <row r="10971" spans="37:37">
      <c r="AK10971" s="10"/>
    </row>
    <row r="10972" spans="37:37">
      <c r="AK10972" s="10"/>
    </row>
    <row r="10973" spans="37:37">
      <c r="AK10973" s="10"/>
    </row>
    <row r="10974" spans="37:37">
      <c r="AK10974" s="10"/>
    </row>
    <row r="10975" spans="37:37">
      <c r="AK10975" s="10"/>
    </row>
    <row r="10976" spans="37:37">
      <c r="AK10976" s="10"/>
    </row>
    <row r="10977" spans="37:37">
      <c r="AK10977" s="10"/>
    </row>
    <row r="10978" spans="37:37">
      <c r="AK10978" s="10"/>
    </row>
    <row r="10979" spans="37:37">
      <c r="AK10979" s="10"/>
    </row>
    <row r="10980" spans="37:37">
      <c r="AK10980" s="10"/>
    </row>
    <row r="10981" spans="37:37">
      <c r="AK10981" s="10"/>
    </row>
    <row r="10982" spans="37:37">
      <c r="AK10982" s="10"/>
    </row>
    <row r="10983" spans="37:37">
      <c r="AK10983" s="10"/>
    </row>
    <row r="10984" spans="37:37">
      <c r="AK10984" s="10"/>
    </row>
    <row r="10985" spans="37:37">
      <c r="AK10985" s="10"/>
    </row>
    <row r="10986" spans="37:37">
      <c r="AK10986" s="10"/>
    </row>
    <row r="10987" spans="37:37">
      <c r="AK10987" s="10"/>
    </row>
    <row r="10988" spans="37:37">
      <c r="AK10988" s="10"/>
    </row>
    <row r="10989" spans="37:37">
      <c r="AK10989" s="10"/>
    </row>
    <row r="10990" spans="37:37">
      <c r="AK10990" s="10"/>
    </row>
    <row r="10991" spans="37:37">
      <c r="AK10991" s="10"/>
    </row>
    <row r="10992" spans="37:37">
      <c r="AK10992" s="10"/>
    </row>
    <row r="10993" spans="37:37">
      <c r="AK10993" s="10"/>
    </row>
    <row r="10994" spans="37:37">
      <c r="AK10994" s="10"/>
    </row>
    <row r="10995" spans="37:37">
      <c r="AK10995" s="10"/>
    </row>
    <row r="10996" spans="37:37">
      <c r="AK10996" s="10"/>
    </row>
    <row r="10997" spans="37:37">
      <c r="AK10997" s="10"/>
    </row>
    <row r="10998" spans="37:37">
      <c r="AK10998" s="10"/>
    </row>
    <row r="10999" spans="37:37">
      <c r="AK10999" s="10"/>
    </row>
    <row r="11000" spans="37:37">
      <c r="AK11000" s="10"/>
    </row>
    <row r="11001" spans="37:37">
      <c r="AK11001" s="10"/>
    </row>
    <row r="11002" spans="37:37">
      <c r="AK11002" s="10"/>
    </row>
    <row r="11003" spans="37:37">
      <c r="AK11003" s="10"/>
    </row>
    <row r="11004" spans="37:37">
      <c r="AK11004" s="10"/>
    </row>
    <row r="11005" spans="37:37">
      <c r="AK11005" s="10"/>
    </row>
    <row r="11006" spans="37:37">
      <c r="AK11006" s="10"/>
    </row>
    <row r="11007" spans="37:37">
      <c r="AK11007" s="10"/>
    </row>
    <row r="11008" spans="37:37">
      <c r="AK11008" s="10"/>
    </row>
    <row r="11009" spans="37:37">
      <c r="AK11009" s="10"/>
    </row>
    <row r="11010" spans="37:37">
      <c r="AK11010" s="10"/>
    </row>
    <row r="11011" spans="37:37">
      <c r="AK11011" s="10"/>
    </row>
    <row r="11012" spans="37:37">
      <c r="AK11012" s="10"/>
    </row>
    <row r="11013" spans="37:37">
      <c r="AK11013" s="10"/>
    </row>
    <row r="11014" spans="37:37">
      <c r="AK11014" s="10"/>
    </row>
    <row r="11015" spans="37:37">
      <c r="AK11015" s="10"/>
    </row>
    <row r="11016" spans="37:37">
      <c r="AK11016" s="10"/>
    </row>
    <row r="11017" spans="37:37">
      <c r="AK11017" s="10"/>
    </row>
    <row r="11018" spans="37:37">
      <c r="AK11018" s="10"/>
    </row>
    <row r="11019" spans="37:37">
      <c r="AK11019" s="10"/>
    </row>
    <row r="11020" spans="37:37">
      <c r="AK11020" s="10"/>
    </row>
    <row r="11021" spans="37:37">
      <c r="AK11021" s="10"/>
    </row>
    <row r="11022" spans="37:37">
      <c r="AK11022" s="10"/>
    </row>
    <row r="11023" spans="37:37">
      <c r="AK11023" s="10"/>
    </row>
    <row r="11024" spans="37:37">
      <c r="AK11024" s="10"/>
    </row>
    <row r="11025" spans="37:37">
      <c r="AK11025" s="10"/>
    </row>
    <row r="11026" spans="37:37">
      <c r="AK11026" s="10"/>
    </row>
    <row r="11027" spans="37:37">
      <c r="AK11027" s="10"/>
    </row>
    <row r="11028" spans="37:37">
      <c r="AK11028" s="10"/>
    </row>
    <row r="11029" spans="37:37">
      <c r="AK11029" s="10"/>
    </row>
    <row r="11030" spans="37:37">
      <c r="AK11030" s="10"/>
    </row>
    <row r="11031" spans="37:37">
      <c r="AK11031" s="10"/>
    </row>
    <row r="11032" spans="37:37">
      <c r="AK11032" s="10"/>
    </row>
    <row r="11033" spans="37:37">
      <c r="AK11033" s="10"/>
    </row>
    <row r="11034" spans="37:37">
      <c r="AK11034" s="10"/>
    </row>
    <row r="11035" spans="37:37">
      <c r="AK11035" s="10"/>
    </row>
    <row r="11036" spans="37:37">
      <c r="AK11036" s="10"/>
    </row>
    <row r="11037" spans="37:37">
      <c r="AK11037" s="10"/>
    </row>
    <row r="11038" spans="37:37">
      <c r="AK11038" s="10"/>
    </row>
    <row r="11039" spans="37:37">
      <c r="AK11039" s="10"/>
    </row>
    <row r="11040" spans="37:37">
      <c r="AK11040" s="10"/>
    </row>
    <row r="11041" spans="37:37">
      <c r="AK11041" s="10"/>
    </row>
    <row r="11042" spans="37:37">
      <c r="AK11042" s="10"/>
    </row>
    <row r="11043" spans="37:37">
      <c r="AK11043" s="10"/>
    </row>
    <row r="11044" spans="37:37">
      <c r="AK11044" s="10"/>
    </row>
    <row r="11045" spans="37:37">
      <c r="AK11045" s="10"/>
    </row>
    <row r="11046" spans="37:37">
      <c r="AK11046" s="10"/>
    </row>
    <row r="11047" spans="37:37">
      <c r="AK11047" s="10"/>
    </row>
    <row r="11048" spans="37:37">
      <c r="AK11048" s="10"/>
    </row>
    <row r="11049" spans="37:37">
      <c r="AK11049" s="10"/>
    </row>
    <row r="11050" spans="37:37">
      <c r="AK11050" s="10"/>
    </row>
    <row r="11051" spans="37:37">
      <c r="AK11051" s="10"/>
    </row>
    <row r="11052" spans="37:37">
      <c r="AK11052" s="10"/>
    </row>
    <row r="11053" spans="37:37">
      <c r="AK11053" s="10"/>
    </row>
    <row r="11054" spans="37:37">
      <c r="AK11054" s="10"/>
    </row>
    <row r="11055" spans="37:37">
      <c r="AK11055" s="10"/>
    </row>
    <row r="11056" spans="37:37">
      <c r="AK11056" s="10"/>
    </row>
    <row r="11057" spans="37:37">
      <c r="AK11057" s="10"/>
    </row>
    <row r="11058" spans="37:37">
      <c r="AK11058" s="10"/>
    </row>
    <row r="11059" spans="37:37">
      <c r="AK11059" s="10"/>
    </row>
    <row r="11060" spans="37:37">
      <c r="AK11060" s="10"/>
    </row>
    <row r="11061" spans="37:37">
      <c r="AK11061" s="10"/>
    </row>
    <row r="11062" spans="37:37">
      <c r="AK11062" s="10"/>
    </row>
    <row r="11063" spans="37:37">
      <c r="AK11063" s="10"/>
    </row>
    <row r="11064" spans="37:37">
      <c r="AK11064" s="10"/>
    </row>
    <row r="11065" spans="37:37">
      <c r="AK11065" s="10"/>
    </row>
    <row r="11066" spans="37:37">
      <c r="AK11066" s="10"/>
    </row>
    <row r="11067" spans="37:37">
      <c r="AK11067" s="10"/>
    </row>
    <row r="11068" spans="37:37">
      <c r="AK11068" s="10"/>
    </row>
    <row r="11069" spans="37:37">
      <c r="AK11069" s="10"/>
    </row>
    <row r="11070" spans="37:37">
      <c r="AK11070" s="10"/>
    </row>
    <row r="11071" spans="37:37">
      <c r="AK11071" s="10"/>
    </row>
    <row r="11072" spans="37:37">
      <c r="AK11072" s="10"/>
    </row>
    <row r="11073" spans="37:37">
      <c r="AK11073" s="10"/>
    </row>
    <row r="11074" spans="37:37">
      <c r="AK11074" s="10"/>
    </row>
    <row r="11075" spans="37:37">
      <c r="AK11075" s="10"/>
    </row>
    <row r="11076" spans="37:37">
      <c r="AK11076" s="10"/>
    </row>
    <row r="11077" spans="37:37">
      <c r="AK11077" s="10"/>
    </row>
    <row r="11078" spans="37:37">
      <c r="AK11078" s="10"/>
    </row>
    <row r="11079" spans="37:37">
      <c r="AK11079" s="10"/>
    </row>
    <row r="11080" spans="37:37">
      <c r="AK11080" s="10"/>
    </row>
    <row r="11081" spans="37:37">
      <c r="AK11081" s="10"/>
    </row>
    <row r="11082" spans="37:37">
      <c r="AK11082" s="10"/>
    </row>
    <row r="11083" spans="37:37">
      <c r="AK11083" s="10"/>
    </row>
    <row r="11084" spans="37:37">
      <c r="AK11084" s="10"/>
    </row>
    <row r="11085" spans="37:37">
      <c r="AK11085" s="10"/>
    </row>
    <row r="11086" spans="37:37">
      <c r="AK11086" s="10"/>
    </row>
    <row r="11087" spans="37:37">
      <c r="AK11087" s="10"/>
    </row>
    <row r="11088" spans="37:37">
      <c r="AK11088" s="10"/>
    </row>
    <row r="11089" spans="37:37">
      <c r="AK11089" s="10"/>
    </row>
    <row r="11090" spans="37:37">
      <c r="AK11090" s="10"/>
    </row>
    <row r="11091" spans="37:37">
      <c r="AK11091" s="10"/>
    </row>
    <row r="11092" spans="37:37">
      <c r="AK11092" s="10"/>
    </row>
    <row r="11093" spans="37:37">
      <c r="AK11093" s="10"/>
    </row>
    <row r="11094" spans="37:37">
      <c r="AK11094" s="10"/>
    </row>
    <row r="11095" spans="37:37">
      <c r="AK11095" s="10"/>
    </row>
    <row r="11096" spans="37:37">
      <c r="AK11096" s="10"/>
    </row>
    <row r="11097" spans="37:37">
      <c r="AK11097" s="10"/>
    </row>
    <row r="11098" spans="37:37">
      <c r="AK11098" s="10"/>
    </row>
    <row r="11099" spans="37:37">
      <c r="AK11099" s="10"/>
    </row>
    <row r="11100" spans="37:37">
      <c r="AK11100" s="10"/>
    </row>
    <row r="11101" spans="37:37">
      <c r="AK11101" s="10"/>
    </row>
    <row r="11102" spans="37:37">
      <c r="AK11102" s="10"/>
    </row>
    <row r="11103" spans="37:37">
      <c r="AK11103" s="10"/>
    </row>
    <row r="11104" spans="37:37">
      <c r="AK11104" s="10"/>
    </row>
    <row r="11105" spans="37:37">
      <c r="AK11105" s="10"/>
    </row>
    <row r="11106" spans="37:37">
      <c r="AK11106" s="10"/>
    </row>
    <row r="11107" spans="37:37">
      <c r="AK11107" s="10"/>
    </row>
    <row r="11108" spans="37:37">
      <c r="AK11108" s="10"/>
    </row>
    <row r="11109" spans="37:37">
      <c r="AK11109" s="10"/>
    </row>
    <row r="11110" spans="37:37">
      <c r="AK11110" s="10"/>
    </row>
    <row r="11111" spans="37:37">
      <c r="AK11111" s="10"/>
    </row>
    <row r="11112" spans="37:37">
      <c r="AK11112" s="10"/>
    </row>
    <row r="11113" spans="37:37">
      <c r="AK11113" s="10"/>
    </row>
    <row r="11114" spans="37:37">
      <c r="AK11114" s="10"/>
    </row>
    <row r="11115" spans="37:37">
      <c r="AK11115" s="10"/>
    </row>
    <row r="11116" spans="37:37">
      <c r="AK11116" s="10"/>
    </row>
    <row r="11117" spans="37:37">
      <c r="AK11117" s="10"/>
    </row>
    <row r="11118" spans="37:37">
      <c r="AK11118" s="10"/>
    </row>
    <row r="11119" spans="37:37">
      <c r="AK11119" s="10"/>
    </row>
    <row r="11120" spans="37:37">
      <c r="AK11120" s="10"/>
    </row>
    <row r="11121" spans="37:37">
      <c r="AK11121" s="10"/>
    </row>
    <row r="11122" spans="37:37">
      <c r="AK11122" s="10"/>
    </row>
    <row r="11123" spans="37:37">
      <c r="AK11123" s="10"/>
    </row>
    <row r="11124" spans="37:37">
      <c r="AK11124" s="10"/>
    </row>
    <row r="11125" spans="37:37">
      <c r="AK11125" s="10"/>
    </row>
    <row r="11126" spans="37:37">
      <c r="AK11126" s="10"/>
    </row>
    <row r="11127" spans="37:37">
      <c r="AK11127" s="10"/>
    </row>
    <row r="11128" spans="37:37">
      <c r="AK11128" s="10"/>
    </row>
    <row r="11129" spans="37:37">
      <c r="AK11129" s="10"/>
    </row>
    <row r="11130" spans="37:37">
      <c r="AK11130" s="10"/>
    </row>
    <row r="11131" spans="37:37">
      <c r="AK11131" s="10"/>
    </row>
    <row r="11132" spans="37:37">
      <c r="AK11132" s="10"/>
    </row>
    <row r="11133" spans="37:37">
      <c r="AK11133" s="10"/>
    </row>
    <row r="11134" spans="37:37">
      <c r="AK11134" s="10"/>
    </row>
    <row r="11135" spans="37:37">
      <c r="AK11135" s="10"/>
    </row>
    <row r="11136" spans="37:37">
      <c r="AK11136" s="10"/>
    </row>
    <row r="11137" spans="37:37">
      <c r="AK11137" s="10"/>
    </row>
    <row r="11138" spans="37:37">
      <c r="AK11138" s="10"/>
    </row>
    <row r="11139" spans="37:37">
      <c r="AK11139" s="10"/>
    </row>
    <row r="11140" spans="37:37">
      <c r="AK11140" s="10"/>
    </row>
    <row r="11141" spans="37:37">
      <c r="AK11141" s="10"/>
    </row>
    <row r="11142" spans="37:37">
      <c r="AK11142" s="10"/>
    </row>
    <row r="11143" spans="37:37">
      <c r="AK11143" s="10"/>
    </row>
    <row r="11144" spans="37:37">
      <c r="AK11144" s="10"/>
    </row>
    <row r="11145" spans="37:37">
      <c r="AK11145" s="10"/>
    </row>
    <row r="11146" spans="37:37">
      <c r="AK11146" s="10"/>
    </row>
    <row r="11147" spans="37:37">
      <c r="AK11147" s="10"/>
    </row>
    <row r="11148" spans="37:37">
      <c r="AK11148" s="10"/>
    </row>
    <row r="11149" spans="37:37">
      <c r="AK11149" s="10"/>
    </row>
    <row r="11150" spans="37:37">
      <c r="AK11150" s="10"/>
    </row>
    <row r="11151" spans="37:37">
      <c r="AK11151" s="10"/>
    </row>
    <row r="11152" spans="37:37">
      <c r="AK11152" s="10"/>
    </row>
    <row r="11153" spans="37:37">
      <c r="AK11153" s="10"/>
    </row>
    <row r="11154" spans="37:37">
      <c r="AK11154" s="10"/>
    </row>
    <row r="11155" spans="37:37">
      <c r="AK11155" s="10"/>
    </row>
    <row r="11156" spans="37:37">
      <c r="AK11156" s="10"/>
    </row>
    <row r="11157" spans="37:37">
      <c r="AK11157" s="10"/>
    </row>
    <row r="11158" spans="37:37">
      <c r="AK11158" s="10"/>
    </row>
    <row r="11159" spans="37:37">
      <c r="AK11159" s="10"/>
    </row>
    <row r="11160" spans="37:37">
      <c r="AK11160" s="10"/>
    </row>
    <row r="11161" spans="37:37">
      <c r="AK11161" s="10"/>
    </row>
    <row r="11162" spans="37:37">
      <c r="AK11162" s="10"/>
    </row>
    <row r="11163" spans="37:37">
      <c r="AK11163" s="10"/>
    </row>
    <row r="11164" spans="37:37">
      <c r="AK11164" s="10"/>
    </row>
    <row r="11165" spans="37:37">
      <c r="AK11165" s="10"/>
    </row>
    <row r="11166" spans="37:37">
      <c r="AK11166" s="10"/>
    </row>
    <row r="11167" spans="37:37">
      <c r="AK11167" s="10"/>
    </row>
    <row r="11168" spans="37:37">
      <c r="AK11168" s="10"/>
    </row>
    <row r="11169" spans="37:37">
      <c r="AK11169" s="10"/>
    </row>
    <row r="11170" spans="37:37">
      <c r="AK11170" s="10"/>
    </row>
    <row r="11171" spans="37:37">
      <c r="AK11171" s="10"/>
    </row>
    <row r="11172" spans="37:37">
      <c r="AK11172" s="10"/>
    </row>
    <row r="11173" spans="37:37">
      <c r="AK11173" s="10"/>
    </row>
    <row r="11174" spans="37:37">
      <c r="AK11174" s="10"/>
    </row>
    <row r="11175" spans="37:37">
      <c r="AK11175" s="10"/>
    </row>
    <row r="11176" spans="37:37">
      <c r="AK11176" s="10"/>
    </row>
    <row r="11177" spans="37:37">
      <c r="AK11177" s="10"/>
    </row>
    <row r="11178" spans="37:37">
      <c r="AK11178" s="10"/>
    </row>
    <row r="11179" spans="37:37">
      <c r="AK11179" s="10"/>
    </row>
    <row r="11180" spans="37:37">
      <c r="AK11180" s="10"/>
    </row>
    <row r="11181" spans="37:37">
      <c r="AK11181" s="10"/>
    </row>
    <row r="11182" spans="37:37">
      <c r="AK11182" s="10"/>
    </row>
    <row r="11183" spans="37:37">
      <c r="AK11183" s="10"/>
    </row>
    <row r="11184" spans="37:37">
      <c r="AK11184" s="10"/>
    </row>
    <row r="11185" spans="37:37">
      <c r="AK11185" s="10"/>
    </row>
    <row r="11186" spans="37:37">
      <c r="AK11186" s="10"/>
    </row>
    <row r="11187" spans="37:37">
      <c r="AK11187" s="10"/>
    </row>
    <row r="11188" spans="37:37">
      <c r="AK11188" s="10"/>
    </row>
    <row r="11189" spans="37:37">
      <c r="AK11189" s="10"/>
    </row>
    <row r="11190" spans="37:37">
      <c r="AK11190" s="10"/>
    </row>
    <row r="11191" spans="37:37">
      <c r="AK11191" s="10"/>
    </row>
    <row r="11192" spans="37:37">
      <c r="AK11192" s="10"/>
    </row>
    <row r="11193" spans="37:37">
      <c r="AK11193" s="10"/>
    </row>
    <row r="11194" spans="37:37">
      <c r="AK11194" s="10"/>
    </row>
    <row r="11195" spans="37:37">
      <c r="AK11195" s="10"/>
    </row>
    <row r="11196" spans="37:37">
      <c r="AK11196" s="10"/>
    </row>
    <row r="11197" spans="37:37">
      <c r="AK11197" s="10"/>
    </row>
    <row r="11198" spans="37:37">
      <c r="AK11198" s="10"/>
    </row>
    <row r="11199" spans="37:37">
      <c r="AK11199" s="10"/>
    </row>
    <row r="11200" spans="37:37">
      <c r="AK11200" s="10"/>
    </row>
    <row r="11201" spans="37:37">
      <c r="AK11201" s="10"/>
    </row>
    <row r="11202" spans="37:37">
      <c r="AK11202" s="10"/>
    </row>
    <row r="11203" spans="37:37">
      <c r="AK11203" s="10"/>
    </row>
    <row r="11204" spans="37:37">
      <c r="AK11204" s="10"/>
    </row>
    <row r="11205" spans="37:37">
      <c r="AK11205" s="10"/>
    </row>
    <row r="11206" spans="37:37">
      <c r="AK11206" s="10"/>
    </row>
    <row r="11207" spans="37:37">
      <c r="AK11207" s="10"/>
    </row>
    <row r="11208" spans="37:37">
      <c r="AK11208" s="10"/>
    </row>
    <row r="11209" spans="37:37">
      <c r="AK11209" s="10"/>
    </row>
    <row r="11210" spans="37:37">
      <c r="AK11210" s="10"/>
    </row>
    <row r="11211" spans="37:37">
      <c r="AK11211" s="10"/>
    </row>
    <row r="11212" spans="37:37">
      <c r="AK11212" s="10"/>
    </row>
    <row r="11213" spans="37:37">
      <c r="AK11213" s="10"/>
    </row>
    <row r="11214" spans="37:37">
      <c r="AK11214" s="10"/>
    </row>
    <row r="11215" spans="37:37">
      <c r="AK11215" s="10"/>
    </row>
    <row r="11216" spans="37:37">
      <c r="AK11216" s="10"/>
    </row>
    <row r="11217" spans="37:37">
      <c r="AK11217" s="10"/>
    </row>
    <row r="11218" spans="37:37">
      <c r="AK11218" s="10"/>
    </row>
    <row r="11219" spans="37:37">
      <c r="AK11219" s="10"/>
    </row>
    <row r="11220" spans="37:37">
      <c r="AK11220" s="10"/>
    </row>
    <row r="11221" spans="37:37">
      <c r="AK11221" s="10"/>
    </row>
    <row r="11222" spans="37:37">
      <c r="AK11222" s="10"/>
    </row>
    <row r="11223" spans="37:37">
      <c r="AK11223" s="10"/>
    </row>
    <row r="11224" spans="37:37">
      <c r="AK11224" s="10"/>
    </row>
    <row r="11225" spans="37:37">
      <c r="AK11225" s="10"/>
    </row>
    <row r="11226" spans="37:37">
      <c r="AK11226" s="10"/>
    </row>
    <row r="11227" spans="37:37">
      <c r="AK11227" s="10"/>
    </row>
    <row r="11228" spans="37:37">
      <c r="AK11228" s="10"/>
    </row>
    <row r="11229" spans="37:37">
      <c r="AK11229" s="10"/>
    </row>
    <row r="11230" spans="37:37">
      <c r="AK11230" s="10"/>
    </row>
    <row r="11231" spans="37:37">
      <c r="AK11231" s="10"/>
    </row>
    <row r="11232" spans="37:37">
      <c r="AK11232" s="10"/>
    </row>
    <row r="11233" spans="37:37">
      <c r="AK11233" s="10"/>
    </row>
    <row r="11234" spans="37:37">
      <c r="AK11234" s="10"/>
    </row>
    <row r="11235" spans="37:37">
      <c r="AK11235" s="10"/>
    </row>
    <row r="11236" spans="37:37">
      <c r="AK11236" s="10"/>
    </row>
    <row r="11237" spans="37:37">
      <c r="AK11237" s="10"/>
    </row>
    <row r="11238" spans="37:37">
      <c r="AK11238" s="10"/>
    </row>
    <row r="11239" spans="37:37">
      <c r="AK11239" s="10"/>
    </row>
    <row r="11240" spans="37:37">
      <c r="AK11240" s="10"/>
    </row>
    <row r="11241" spans="37:37">
      <c r="AK11241" s="10"/>
    </row>
    <row r="11242" spans="37:37">
      <c r="AK11242" s="10"/>
    </row>
    <row r="11243" spans="37:37">
      <c r="AK11243" s="10"/>
    </row>
    <row r="11244" spans="37:37">
      <c r="AK11244" s="10"/>
    </row>
    <row r="11245" spans="37:37">
      <c r="AK11245" s="10"/>
    </row>
    <row r="11246" spans="37:37">
      <c r="AK11246" s="10"/>
    </row>
    <row r="11247" spans="37:37">
      <c r="AK11247" s="10"/>
    </row>
    <row r="11248" spans="37:37">
      <c r="AK11248" s="10"/>
    </row>
    <row r="11249" spans="37:37">
      <c r="AK11249" s="10"/>
    </row>
    <row r="11250" spans="37:37">
      <c r="AK11250" s="10"/>
    </row>
    <row r="11251" spans="37:37">
      <c r="AK11251" s="10"/>
    </row>
    <row r="11252" spans="37:37">
      <c r="AK11252" s="10"/>
    </row>
    <row r="11253" spans="37:37">
      <c r="AK11253" s="10"/>
    </row>
    <row r="11254" spans="37:37">
      <c r="AK11254" s="10"/>
    </row>
    <row r="11255" spans="37:37">
      <c r="AK11255" s="10"/>
    </row>
    <row r="11256" spans="37:37">
      <c r="AK11256" s="10"/>
    </row>
    <row r="11257" spans="37:37">
      <c r="AK11257" s="10"/>
    </row>
    <row r="11258" spans="37:37">
      <c r="AK11258" s="10"/>
    </row>
    <row r="11259" spans="37:37">
      <c r="AK11259" s="10"/>
    </row>
    <row r="11260" spans="37:37">
      <c r="AK11260" s="10"/>
    </row>
    <row r="11261" spans="37:37">
      <c r="AK11261" s="10"/>
    </row>
    <row r="11262" spans="37:37">
      <c r="AK11262" s="10"/>
    </row>
    <row r="11263" spans="37:37">
      <c r="AK11263" s="10"/>
    </row>
    <row r="11264" spans="37:37">
      <c r="AK11264" s="10"/>
    </row>
    <row r="11265" spans="37:37">
      <c r="AK11265" s="10"/>
    </row>
    <row r="11266" spans="37:37">
      <c r="AK11266" s="10"/>
    </row>
    <row r="11267" spans="37:37">
      <c r="AK11267" s="10"/>
    </row>
    <row r="11268" spans="37:37">
      <c r="AK11268" s="10"/>
    </row>
    <row r="11269" spans="37:37">
      <c r="AK11269" s="10"/>
    </row>
    <row r="11270" spans="37:37">
      <c r="AK11270" s="10"/>
    </row>
    <row r="11271" spans="37:37">
      <c r="AK11271" s="10"/>
    </row>
    <row r="11272" spans="37:37">
      <c r="AK11272" s="10"/>
    </row>
    <row r="11273" spans="37:37">
      <c r="AK11273" s="10"/>
    </row>
    <row r="11274" spans="37:37">
      <c r="AK11274" s="10"/>
    </row>
    <row r="11275" spans="37:37">
      <c r="AK11275" s="10"/>
    </row>
    <row r="11276" spans="37:37">
      <c r="AK11276" s="10"/>
    </row>
    <row r="11277" spans="37:37">
      <c r="AK11277" s="10"/>
    </row>
    <row r="11278" spans="37:37">
      <c r="AK11278" s="10"/>
    </row>
    <row r="11279" spans="37:37">
      <c r="AK11279" s="10"/>
    </row>
    <row r="11280" spans="37:37">
      <c r="AK11280" s="10"/>
    </row>
    <row r="11281" spans="37:37">
      <c r="AK11281" s="10"/>
    </row>
    <row r="11282" spans="37:37">
      <c r="AK11282" s="10"/>
    </row>
    <row r="11283" spans="37:37">
      <c r="AK11283" s="10"/>
    </row>
    <row r="11284" spans="37:37">
      <c r="AK11284" s="10"/>
    </row>
    <row r="11285" spans="37:37">
      <c r="AK11285" s="10"/>
    </row>
    <row r="11286" spans="37:37">
      <c r="AK11286" s="10"/>
    </row>
    <row r="11287" spans="37:37">
      <c r="AK11287" s="10"/>
    </row>
    <row r="11288" spans="37:37">
      <c r="AK11288" s="10"/>
    </row>
    <row r="11289" spans="37:37">
      <c r="AK11289" s="10"/>
    </row>
    <row r="11290" spans="37:37">
      <c r="AK11290" s="10"/>
    </row>
    <row r="11291" spans="37:37">
      <c r="AK11291" s="10"/>
    </row>
    <row r="11292" spans="37:37">
      <c r="AK11292" s="10"/>
    </row>
    <row r="11293" spans="37:37">
      <c r="AK11293" s="10"/>
    </row>
    <row r="11294" spans="37:37">
      <c r="AK11294" s="10"/>
    </row>
    <row r="11295" spans="37:37">
      <c r="AK11295" s="10"/>
    </row>
    <row r="11296" spans="37:37">
      <c r="AK11296" s="10"/>
    </row>
    <row r="11297" spans="37:37">
      <c r="AK11297" s="10"/>
    </row>
    <row r="11298" spans="37:37">
      <c r="AK11298" s="10"/>
    </row>
    <row r="11299" spans="37:37">
      <c r="AK11299" s="10"/>
    </row>
    <row r="11300" spans="37:37">
      <c r="AK11300" s="10"/>
    </row>
    <row r="11301" spans="37:37">
      <c r="AK11301" s="10"/>
    </row>
    <row r="11302" spans="37:37">
      <c r="AK11302" s="10"/>
    </row>
    <row r="11303" spans="37:37">
      <c r="AK11303" s="10"/>
    </row>
    <row r="11304" spans="37:37">
      <c r="AK11304" s="10"/>
    </row>
    <row r="11305" spans="37:37">
      <c r="AK11305" s="10"/>
    </row>
    <row r="11306" spans="37:37">
      <c r="AK11306" s="10"/>
    </row>
    <row r="11307" spans="37:37">
      <c r="AK11307" s="10"/>
    </row>
    <row r="11308" spans="37:37">
      <c r="AK11308" s="10"/>
    </row>
    <row r="11309" spans="37:37">
      <c r="AK11309" s="10"/>
    </row>
    <row r="11310" spans="37:37">
      <c r="AK11310" s="10"/>
    </row>
    <row r="11311" spans="37:37">
      <c r="AK11311" s="10"/>
    </row>
    <row r="11312" spans="37:37">
      <c r="AK11312" s="10"/>
    </row>
    <row r="11313" spans="37:37">
      <c r="AK11313" s="10"/>
    </row>
    <row r="11314" spans="37:37">
      <c r="AK11314" s="10"/>
    </row>
    <row r="11315" spans="37:37">
      <c r="AK11315" s="10"/>
    </row>
    <row r="11316" spans="37:37">
      <c r="AK11316" s="10"/>
    </row>
    <row r="11317" spans="37:37">
      <c r="AK11317" s="10"/>
    </row>
    <row r="11318" spans="37:37">
      <c r="AK11318" s="10"/>
    </row>
    <row r="11319" spans="37:37">
      <c r="AK11319" s="10"/>
    </row>
    <row r="11320" spans="37:37">
      <c r="AK11320" s="10"/>
    </row>
    <row r="11321" spans="37:37">
      <c r="AK11321" s="10"/>
    </row>
    <row r="11322" spans="37:37">
      <c r="AK11322" s="10"/>
    </row>
    <row r="11323" spans="37:37">
      <c r="AK11323" s="10"/>
    </row>
    <row r="11324" spans="37:37">
      <c r="AK11324" s="10"/>
    </row>
    <row r="11325" spans="37:37">
      <c r="AK11325" s="10"/>
    </row>
    <row r="11326" spans="37:37">
      <c r="AK11326" s="10"/>
    </row>
    <row r="11327" spans="37:37">
      <c r="AK11327" s="10"/>
    </row>
    <row r="11328" spans="37:37">
      <c r="AK11328" s="10"/>
    </row>
    <row r="11329" spans="37:37">
      <c r="AK11329" s="10"/>
    </row>
    <row r="11330" spans="37:37">
      <c r="AK11330" s="10"/>
    </row>
    <row r="11331" spans="37:37">
      <c r="AK11331" s="10"/>
    </row>
    <row r="11332" spans="37:37">
      <c r="AK11332" s="10"/>
    </row>
    <row r="11333" spans="37:37">
      <c r="AK11333" s="10"/>
    </row>
    <row r="11334" spans="37:37">
      <c r="AK11334" s="10"/>
    </row>
    <row r="11335" spans="37:37">
      <c r="AK11335" s="10"/>
    </row>
    <row r="11336" spans="37:37">
      <c r="AK11336" s="10"/>
    </row>
    <row r="11337" spans="37:37">
      <c r="AK11337" s="10"/>
    </row>
    <row r="11338" spans="37:37">
      <c r="AK11338" s="10"/>
    </row>
    <row r="11339" spans="37:37">
      <c r="AK11339" s="10"/>
    </row>
    <row r="11340" spans="37:37">
      <c r="AK11340" s="10"/>
    </row>
    <row r="11341" spans="37:37">
      <c r="AK11341" s="10"/>
    </row>
    <row r="11342" spans="37:37">
      <c r="AK11342" s="10"/>
    </row>
    <row r="11343" spans="37:37">
      <c r="AK11343" s="10"/>
    </row>
    <row r="11344" spans="37:37">
      <c r="AK11344" s="10"/>
    </row>
    <row r="11345" spans="37:37">
      <c r="AK11345" s="10"/>
    </row>
    <row r="11346" spans="37:37">
      <c r="AK11346" s="10"/>
    </row>
    <row r="11347" spans="37:37">
      <c r="AK11347" s="10"/>
    </row>
    <row r="11348" spans="37:37">
      <c r="AK11348" s="10"/>
    </row>
    <row r="11349" spans="37:37">
      <c r="AK11349" s="10"/>
    </row>
    <row r="11350" spans="37:37">
      <c r="AK11350" s="10"/>
    </row>
    <row r="11351" spans="37:37">
      <c r="AK11351" s="10"/>
    </row>
    <row r="11352" spans="37:37">
      <c r="AK11352" s="10"/>
    </row>
    <row r="11353" spans="37:37">
      <c r="AK11353" s="10"/>
    </row>
    <row r="11354" spans="37:37">
      <c r="AK11354" s="10"/>
    </row>
    <row r="11355" spans="37:37">
      <c r="AK11355" s="10"/>
    </row>
    <row r="11356" spans="37:37">
      <c r="AK11356" s="10"/>
    </row>
    <row r="11357" spans="37:37">
      <c r="AK11357" s="10"/>
    </row>
    <row r="11358" spans="37:37">
      <c r="AK11358" s="10"/>
    </row>
    <row r="11359" spans="37:37">
      <c r="AK11359" s="10"/>
    </row>
    <row r="11360" spans="37:37">
      <c r="AK11360" s="10"/>
    </row>
    <row r="11361" spans="37:37">
      <c r="AK11361" s="10"/>
    </row>
    <row r="11362" spans="37:37">
      <c r="AK11362" s="10"/>
    </row>
    <row r="11363" spans="37:37">
      <c r="AK11363" s="10"/>
    </row>
    <row r="11364" spans="37:37">
      <c r="AK11364" s="10"/>
    </row>
    <row r="11365" spans="37:37">
      <c r="AK11365" s="10"/>
    </row>
    <row r="11366" spans="37:37">
      <c r="AK11366" s="10"/>
    </row>
    <row r="11367" spans="37:37">
      <c r="AK11367" s="10"/>
    </row>
    <row r="11368" spans="37:37">
      <c r="AK11368" s="10"/>
    </row>
    <row r="11369" spans="37:37">
      <c r="AK11369" s="10"/>
    </row>
    <row r="11370" spans="37:37">
      <c r="AK11370" s="10"/>
    </row>
    <row r="11371" spans="37:37">
      <c r="AK11371" s="10"/>
    </row>
    <row r="11372" spans="37:37">
      <c r="AK11372" s="10"/>
    </row>
    <row r="11373" spans="37:37">
      <c r="AK11373" s="10"/>
    </row>
    <row r="11374" spans="37:37">
      <c r="AK11374" s="10"/>
    </row>
    <row r="11375" spans="37:37">
      <c r="AK11375" s="10"/>
    </row>
    <row r="11376" spans="37:37">
      <c r="AK11376" s="10"/>
    </row>
    <row r="11377" spans="37:37">
      <c r="AK11377" s="10"/>
    </row>
    <row r="11378" spans="37:37">
      <c r="AK11378" s="10"/>
    </row>
    <row r="11379" spans="37:37">
      <c r="AK11379" s="10"/>
    </row>
    <row r="11380" spans="37:37">
      <c r="AK11380" s="10"/>
    </row>
    <row r="11381" spans="37:37">
      <c r="AK11381" s="10"/>
    </row>
    <row r="11382" spans="37:37">
      <c r="AK11382" s="10"/>
    </row>
    <row r="11383" spans="37:37">
      <c r="AK11383" s="10"/>
    </row>
    <row r="11384" spans="37:37">
      <c r="AK11384" s="10"/>
    </row>
    <row r="11385" spans="37:37">
      <c r="AK11385" s="10"/>
    </row>
    <row r="11386" spans="37:37">
      <c r="AK11386" s="10"/>
    </row>
    <row r="11387" spans="37:37">
      <c r="AK11387" s="10"/>
    </row>
    <row r="11388" spans="37:37">
      <c r="AK11388" s="10"/>
    </row>
    <row r="11389" spans="37:37">
      <c r="AK11389" s="10"/>
    </row>
    <row r="11390" spans="37:37">
      <c r="AK11390" s="10"/>
    </row>
    <row r="11391" spans="37:37">
      <c r="AK11391" s="10"/>
    </row>
    <row r="11392" spans="37:37">
      <c r="AK11392" s="10"/>
    </row>
    <row r="11393" spans="37:37">
      <c r="AK11393" s="10"/>
    </row>
    <row r="11394" spans="37:37">
      <c r="AK11394" s="10"/>
    </row>
    <row r="11395" spans="37:37">
      <c r="AK11395" s="10"/>
    </row>
    <row r="11396" spans="37:37">
      <c r="AK11396" s="10"/>
    </row>
    <row r="11397" spans="37:37">
      <c r="AK11397" s="10"/>
    </row>
    <row r="11398" spans="37:37">
      <c r="AK11398" s="10"/>
    </row>
    <row r="11399" spans="37:37">
      <c r="AK11399" s="10"/>
    </row>
    <row r="11400" spans="37:37">
      <c r="AK11400" s="10"/>
    </row>
    <row r="11401" spans="37:37">
      <c r="AK11401" s="10"/>
    </row>
    <row r="11402" spans="37:37">
      <c r="AK11402" s="10"/>
    </row>
    <row r="11403" spans="37:37">
      <c r="AK11403" s="10"/>
    </row>
    <row r="11404" spans="37:37">
      <c r="AK11404" s="10"/>
    </row>
    <row r="11405" spans="37:37">
      <c r="AK11405" s="10"/>
    </row>
    <row r="11406" spans="37:37">
      <c r="AK11406" s="10"/>
    </row>
    <row r="11407" spans="37:37">
      <c r="AK11407" s="10"/>
    </row>
    <row r="11408" spans="37:37">
      <c r="AK11408" s="10"/>
    </row>
    <row r="11409" spans="37:37">
      <c r="AK11409" s="10"/>
    </row>
    <row r="11410" spans="37:37">
      <c r="AK11410" s="10"/>
    </row>
    <row r="11411" spans="37:37">
      <c r="AK11411" s="10"/>
    </row>
    <row r="11412" spans="37:37">
      <c r="AK11412" s="10"/>
    </row>
    <row r="11413" spans="37:37">
      <c r="AK11413" s="10"/>
    </row>
    <row r="11414" spans="37:37">
      <c r="AK11414" s="10"/>
    </row>
    <row r="11415" spans="37:37">
      <c r="AK11415" s="10"/>
    </row>
    <row r="11416" spans="37:37">
      <c r="AK11416" s="10"/>
    </row>
    <row r="11417" spans="37:37">
      <c r="AK11417" s="10"/>
    </row>
    <row r="11418" spans="37:37">
      <c r="AK11418" s="10"/>
    </row>
    <row r="11419" spans="37:37">
      <c r="AK11419" s="10"/>
    </row>
    <row r="11420" spans="37:37">
      <c r="AK11420" s="10"/>
    </row>
    <row r="11421" spans="37:37">
      <c r="AK11421" s="10"/>
    </row>
    <row r="11422" spans="37:37">
      <c r="AK11422" s="10"/>
    </row>
    <row r="11423" spans="37:37">
      <c r="AK11423" s="10"/>
    </row>
    <row r="11424" spans="37:37">
      <c r="AK11424" s="10"/>
    </row>
    <row r="11425" spans="37:37">
      <c r="AK11425" s="10"/>
    </row>
    <row r="11426" spans="37:37">
      <c r="AK11426" s="10"/>
    </row>
    <row r="11427" spans="37:37">
      <c r="AK11427" s="10"/>
    </row>
    <row r="11428" spans="37:37">
      <c r="AK11428" s="10"/>
    </row>
    <row r="11429" spans="37:37">
      <c r="AK11429" s="10"/>
    </row>
    <row r="11430" spans="37:37">
      <c r="AK11430" s="10"/>
    </row>
    <row r="11431" spans="37:37">
      <c r="AK11431" s="10"/>
    </row>
    <row r="11432" spans="37:37">
      <c r="AK11432" s="10"/>
    </row>
    <row r="11433" spans="37:37">
      <c r="AK11433" s="10"/>
    </row>
    <row r="11434" spans="37:37">
      <c r="AK11434" s="10"/>
    </row>
    <row r="11435" spans="37:37">
      <c r="AK11435" s="10"/>
    </row>
    <row r="11436" spans="37:37">
      <c r="AK11436" s="10"/>
    </row>
    <row r="11437" spans="37:37">
      <c r="AK11437" s="10"/>
    </row>
    <row r="11438" spans="37:37">
      <c r="AK11438" s="10"/>
    </row>
    <row r="11439" spans="37:37">
      <c r="AK11439" s="10"/>
    </row>
    <row r="11440" spans="37:37">
      <c r="AK11440" s="10"/>
    </row>
    <row r="11441" spans="37:37">
      <c r="AK11441" s="10"/>
    </row>
    <row r="11442" spans="37:37">
      <c r="AK11442" s="10"/>
    </row>
    <row r="11443" spans="37:37">
      <c r="AK11443" s="10"/>
    </row>
    <row r="11444" spans="37:37">
      <c r="AK11444" s="10"/>
    </row>
    <row r="11445" spans="37:37">
      <c r="AK11445" s="10"/>
    </row>
    <row r="11446" spans="37:37">
      <c r="AK11446" s="10"/>
    </row>
    <row r="11447" spans="37:37">
      <c r="AK11447" s="10"/>
    </row>
    <row r="11448" spans="37:37">
      <c r="AK11448" s="10"/>
    </row>
    <row r="11449" spans="37:37">
      <c r="AK11449" s="10"/>
    </row>
    <row r="11450" spans="37:37">
      <c r="AK11450" s="10"/>
    </row>
    <row r="11451" spans="37:37">
      <c r="AK11451" s="10"/>
    </row>
    <row r="11452" spans="37:37">
      <c r="AK11452" s="10"/>
    </row>
    <row r="11453" spans="37:37">
      <c r="AK11453" s="10"/>
    </row>
    <row r="11454" spans="37:37">
      <c r="AK11454" s="10"/>
    </row>
    <row r="11455" spans="37:37">
      <c r="AK11455" s="10"/>
    </row>
    <row r="11456" spans="37:37">
      <c r="AK11456" s="10"/>
    </row>
    <row r="11457" spans="37:37">
      <c r="AK11457" s="10"/>
    </row>
    <row r="11458" spans="37:37">
      <c r="AK11458" s="10"/>
    </row>
    <row r="11459" spans="37:37">
      <c r="AK11459" s="10"/>
    </row>
    <row r="11460" spans="37:37">
      <c r="AK11460" s="10"/>
    </row>
    <row r="11461" spans="37:37">
      <c r="AK11461" s="10"/>
    </row>
    <row r="11462" spans="37:37">
      <c r="AK11462" s="10"/>
    </row>
    <row r="11463" spans="37:37">
      <c r="AK11463" s="10"/>
    </row>
    <row r="11464" spans="37:37">
      <c r="AK11464" s="10"/>
    </row>
    <row r="11465" spans="37:37">
      <c r="AK11465" s="10"/>
    </row>
    <row r="11466" spans="37:37">
      <c r="AK11466" s="10"/>
    </row>
    <row r="11467" spans="37:37">
      <c r="AK11467" s="10"/>
    </row>
    <row r="11468" spans="37:37">
      <c r="AK11468" s="10"/>
    </row>
    <row r="11469" spans="37:37">
      <c r="AK11469" s="10"/>
    </row>
    <row r="11470" spans="37:37">
      <c r="AK11470" s="10"/>
    </row>
    <row r="11471" spans="37:37">
      <c r="AK11471" s="10"/>
    </row>
    <row r="11472" spans="37:37">
      <c r="AK11472" s="10"/>
    </row>
    <row r="11473" spans="37:37">
      <c r="AK11473" s="10"/>
    </row>
    <row r="11474" spans="37:37">
      <c r="AK11474" s="10"/>
    </row>
    <row r="11475" spans="37:37">
      <c r="AK11475" s="10"/>
    </row>
    <row r="11476" spans="37:37">
      <c r="AK11476" s="10"/>
    </row>
    <row r="11477" spans="37:37">
      <c r="AK11477" s="10"/>
    </row>
    <row r="11478" spans="37:37">
      <c r="AK11478" s="10"/>
    </row>
    <row r="11479" spans="37:37">
      <c r="AK11479" s="10"/>
    </row>
    <row r="11480" spans="37:37">
      <c r="AK11480" s="10"/>
    </row>
    <row r="11481" spans="37:37">
      <c r="AK11481" s="10"/>
    </row>
    <row r="11482" spans="37:37">
      <c r="AK11482" s="10"/>
    </row>
    <row r="11483" spans="37:37">
      <c r="AK11483" s="10"/>
    </row>
    <row r="11484" spans="37:37">
      <c r="AK11484" s="10"/>
    </row>
    <row r="11485" spans="37:37">
      <c r="AK11485" s="10"/>
    </row>
    <row r="11486" spans="37:37">
      <c r="AK11486" s="10"/>
    </row>
    <row r="11487" spans="37:37">
      <c r="AK11487" s="10"/>
    </row>
    <row r="11488" spans="37:37">
      <c r="AK11488" s="10"/>
    </row>
    <row r="11489" spans="37:37">
      <c r="AK11489" s="10"/>
    </row>
    <row r="11490" spans="37:37">
      <c r="AK11490" s="10"/>
    </row>
    <row r="11491" spans="37:37">
      <c r="AK11491" s="10"/>
    </row>
    <row r="11492" spans="37:37">
      <c r="AK11492" s="10"/>
    </row>
    <row r="11493" spans="37:37">
      <c r="AK11493" s="10"/>
    </row>
    <row r="11494" spans="37:37">
      <c r="AK11494" s="10"/>
    </row>
    <row r="11495" spans="37:37">
      <c r="AK11495" s="10"/>
    </row>
    <row r="11496" spans="37:37">
      <c r="AK11496" s="10"/>
    </row>
    <row r="11497" spans="37:37">
      <c r="AK11497" s="10"/>
    </row>
    <row r="11498" spans="37:37">
      <c r="AK11498" s="10"/>
    </row>
    <row r="11499" spans="37:37">
      <c r="AK11499" s="10"/>
    </row>
    <row r="11500" spans="37:37">
      <c r="AK11500" s="10"/>
    </row>
    <row r="11501" spans="37:37">
      <c r="AK11501" s="10"/>
    </row>
    <row r="11502" spans="37:37">
      <c r="AK11502" s="10"/>
    </row>
    <row r="11503" spans="37:37">
      <c r="AK11503" s="10"/>
    </row>
    <row r="11504" spans="37:37">
      <c r="AK11504" s="10"/>
    </row>
    <row r="11505" spans="37:37">
      <c r="AK11505" s="10"/>
    </row>
    <row r="11506" spans="37:37">
      <c r="AK11506" s="10"/>
    </row>
    <row r="11507" spans="37:37">
      <c r="AK11507" s="10"/>
    </row>
    <row r="11508" spans="37:37">
      <c r="AK11508" s="10"/>
    </row>
    <row r="11509" spans="37:37">
      <c r="AK11509" s="10"/>
    </row>
    <row r="11510" spans="37:37">
      <c r="AK11510" s="10"/>
    </row>
    <row r="11511" spans="37:37">
      <c r="AK11511" s="10"/>
    </row>
    <row r="11512" spans="37:37">
      <c r="AK11512" s="10"/>
    </row>
    <row r="11513" spans="37:37">
      <c r="AK11513" s="10"/>
    </row>
    <row r="11514" spans="37:37">
      <c r="AK11514" s="10"/>
    </row>
    <row r="11515" spans="37:37">
      <c r="AK11515" s="10"/>
    </row>
    <row r="11516" spans="37:37">
      <c r="AK11516" s="10"/>
    </row>
    <row r="11517" spans="37:37">
      <c r="AK11517" s="10"/>
    </row>
    <row r="11518" spans="37:37">
      <c r="AK11518" s="10"/>
    </row>
    <row r="11519" spans="37:37">
      <c r="AK11519" s="10"/>
    </row>
    <row r="11520" spans="37:37">
      <c r="AK11520" s="10"/>
    </row>
    <row r="11521" spans="37:37">
      <c r="AK11521" s="10"/>
    </row>
    <row r="11522" spans="37:37">
      <c r="AK11522" s="10"/>
    </row>
    <row r="11523" spans="37:37">
      <c r="AK11523" s="10"/>
    </row>
    <row r="11524" spans="37:37">
      <c r="AK11524" s="10"/>
    </row>
    <row r="11525" spans="37:37">
      <c r="AK11525" s="10"/>
    </row>
    <row r="11526" spans="37:37">
      <c r="AK11526" s="10"/>
    </row>
    <row r="11527" spans="37:37">
      <c r="AK11527" s="10"/>
    </row>
    <row r="11528" spans="37:37">
      <c r="AK11528" s="10"/>
    </row>
    <row r="11529" spans="37:37">
      <c r="AK11529" s="10"/>
    </row>
    <row r="11530" spans="37:37">
      <c r="AK11530" s="10"/>
    </row>
    <row r="11531" spans="37:37">
      <c r="AK11531" s="10"/>
    </row>
    <row r="11532" spans="37:37">
      <c r="AK11532" s="10"/>
    </row>
    <row r="11533" spans="37:37">
      <c r="AK11533" s="10"/>
    </row>
    <row r="11534" spans="37:37">
      <c r="AK11534" s="10"/>
    </row>
    <row r="11535" spans="37:37">
      <c r="AK11535" s="10"/>
    </row>
    <row r="11536" spans="37:37">
      <c r="AK11536" s="10"/>
    </row>
    <row r="11537" spans="37:37">
      <c r="AK11537" s="10"/>
    </row>
    <row r="11538" spans="37:37">
      <c r="AK11538" s="10"/>
    </row>
    <row r="11539" spans="37:37">
      <c r="AK11539" s="10"/>
    </row>
    <row r="11540" spans="37:37">
      <c r="AK11540" s="10"/>
    </row>
    <row r="11541" spans="37:37">
      <c r="AK11541" s="10"/>
    </row>
    <row r="11542" spans="37:37">
      <c r="AK11542" s="10"/>
    </row>
    <row r="11543" spans="37:37">
      <c r="AK11543" s="10"/>
    </row>
    <row r="11544" spans="37:37">
      <c r="AK11544" s="10"/>
    </row>
    <row r="11545" spans="37:37">
      <c r="AK11545" s="10"/>
    </row>
    <row r="11546" spans="37:37">
      <c r="AK11546" s="10"/>
    </row>
    <row r="11547" spans="37:37">
      <c r="AK11547" s="10"/>
    </row>
    <row r="11548" spans="37:37">
      <c r="AK11548" s="10"/>
    </row>
    <row r="11549" spans="37:37">
      <c r="AK11549" s="10"/>
    </row>
    <row r="11550" spans="37:37">
      <c r="AK11550" s="10"/>
    </row>
    <row r="11551" spans="37:37">
      <c r="AK11551" s="10"/>
    </row>
    <row r="11552" spans="37:37">
      <c r="AK11552" s="10"/>
    </row>
    <row r="11553" spans="37:37">
      <c r="AK11553" s="10"/>
    </row>
    <row r="11554" spans="37:37">
      <c r="AK11554" s="10"/>
    </row>
    <row r="11555" spans="37:37">
      <c r="AK11555" s="10"/>
    </row>
    <row r="11556" spans="37:37">
      <c r="AK11556" s="10"/>
    </row>
    <row r="11557" spans="37:37">
      <c r="AK11557" s="10"/>
    </row>
    <row r="11558" spans="37:37">
      <c r="AK11558" s="10"/>
    </row>
    <row r="11559" spans="37:37">
      <c r="AK11559" s="10"/>
    </row>
    <row r="11560" spans="37:37">
      <c r="AK11560" s="10"/>
    </row>
    <row r="11561" spans="37:37">
      <c r="AK11561" s="10"/>
    </row>
    <row r="11562" spans="37:37">
      <c r="AK11562" s="10"/>
    </row>
    <row r="11563" spans="37:37">
      <c r="AK11563" s="10"/>
    </row>
    <row r="11564" spans="37:37">
      <c r="AK11564" s="10"/>
    </row>
    <row r="11565" spans="37:37">
      <c r="AK11565" s="10"/>
    </row>
    <row r="11566" spans="37:37">
      <c r="AK11566" s="10"/>
    </row>
    <row r="11567" spans="37:37">
      <c r="AK11567" s="10"/>
    </row>
    <row r="11568" spans="37:37">
      <c r="AK11568" s="10"/>
    </row>
    <row r="11569" spans="37:37">
      <c r="AK11569" s="10"/>
    </row>
    <row r="11570" spans="37:37">
      <c r="AK11570" s="10"/>
    </row>
    <row r="11571" spans="37:37">
      <c r="AK11571" s="10"/>
    </row>
    <row r="11572" spans="37:37">
      <c r="AK11572" s="10"/>
    </row>
    <row r="11573" spans="37:37">
      <c r="AK11573" s="10"/>
    </row>
    <row r="11574" spans="37:37">
      <c r="AK11574" s="10"/>
    </row>
    <row r="11575" spans="37:37">
      <c r="AK11575" s="10"/>
    </row>
    <row r="11576" spans="37:37">
      <c r="AK11576" s="10"/>
    </row>
    <row r="11577" spans="37:37">
      <c r="AK11577" s="10"/>
    </row>
    <row r="11578" spans="37:37">
      <c r="AK11578" s="10"/>
    </row>
    <row r="11579" spans="37:37">
      <c r="AK11579" s="10"/>
    </row>
    <row r="11580" spans="37:37">
      <c r="AK11580" s="10"/>
    </row>
    <row r="11581" spans="37:37">
      <c r="AK11581" s="10"/>
    </row>
    <row r="11582" spans="37:37">
      <c r="AK11582" s="10"/>
    </row>
    <row r="11583" spans="37:37">
      <c r="AK11583" s="10"/>
    </row>
    <row r="11584" spans="37:37">
      <c r="AK11584" s="10"/>
    </row>
    <row r="11585" spans="37:37">
      <c r="AK11585" s="10"/>
    </row>
    <row r="11586" spans="37:37">
      <c r="AK11586" s="10"/>
    </row>
    <row r="11587" spans="37:37">
      <c r="AK11587" s="10"/>
    </row>
    <row r="11588" spans="37:37">
      <c r="AK11588" s="10"/>
    </row>
    <row r="11589" spans="37:37">
      <c r="AK11589" s="10"/>
    </row>
    <row r="11590" spans="37:37">
      <c r="AK11590" s="10"/>
    </row>
    <row r="11591" spans="37:37">
      <c r="AK11591" s="10"/>
    </row>
    <row r="11592" spans="37:37">
      <c r="AK11592" s="10"/>
    </row>
    <row r="11593" spans="37:37">
      <c r="AK11593" s="10"/>
    </row>
    <row r="11594" spans="37:37">
      <c r="AK11594" s="10"/>
    </row>
    <row r="11595" spans="37:37">
      <c r="AK11595" s="10"/>
    </row>
    <row r="11596" spans="37:37">
      <c r="AK11596" s="10"/>
    </row>
    <row r="11597" spans="37:37">
      <c r="AK11597" s="10"/>
    </row>
    <row r="11598" spans="37:37">
      <c r="AK11598" s="10"/>
    </row>
    <row r="11599" spans="37:37">
      <c r="AK11599" s="10"/>
    </row>
    <row r="11600" spans="37:37">
      <c r="AK11600" s="10"/>
    </row>
    <row r="11601" spans="37:37">
      <c r="AK11601" s="10"/>
    </row>
    <row r="11602" spans="37:37">
      <c r="AK11602" s="10"/>
    </row>
    <row r="11603" spans="37:37">
      <c r="AK11603" s="10"/>
    </row>
    <row r="11604" spans="37:37">
      <c r="AK11604" s="10"/>
    </row>
    <row r="11605" spans="37:37">
      <c r="AK11605" s="10"/>
    </row>
    <row r="11606" spans="37:37">
      <c r="AK11606" s="10"/>
    </row>
    <row r="11607" spans="37:37">
      <c r="AK11607" s="10"/>
    </row>
    <row r="11608" spans="37:37">
      <c r="AK11608" s="10"/>
    </row>
    <row r="11609" spans="37:37">
      <c r="AK11609" s="10"/>
    </row>
    <row r="11610" spans="37:37">
      <c r="AK11610" s="10"/>
    </row>
    <row r="11611" spans="37:37">
      <c r="AK11611" s="10"/>
    </row>
    <row r="11612" spans="37:37">
      <c r="AK11612" s="10"/>
    </row>
    <row r="11613" spans="37:37">
      <c r="AK11613" s="10"/>
    </row>
    <row r="11614" spans="37:37">
      <c r="AK11614" s="10"/>
    </row>
    <row r="11615" spans="37:37">
      <c r="AK11615" s="10"/>
    </row>
    <row r="11616" spans="37:37">
      <c r="AK11616" s="10"/>
    </row>
    <row r="11617" spans="37:37">
      <c r="AK11617" s="10"/>
    </row>
    <row r="11618" spans="37:37">
      <c r="AK11618" s="10"/>
    </row>
    <row r="11619" spans="37:37">
      <c r="AK11619" s="10"/>
    </row>
    <row r="11620" spans="37:37">
      <c r="AK11620" s="10"/>
    </row>
    <row r="11621" spans="37:37">
      <c r="AK11621" s="10"/>
    </row>
    <row r="11622" spans="37:37">
      <c r="AK11622" s="10"/>
    </row>
    <row r="11623" spans="37:37">
      <c r="AK11623" s="10"/>
    </row>
    <row r="11624" spans="37:37">
      <c r="AK11624" s="10"/>
    </row>
    <row r="11625" spans="37:37">
      <c r="AK11625" s="10"/>
    </row>
    <row r="11626" spans="37:37">
      <c r="AK11626" s="10"/>
    </row>
    <row r="11627" spans="37:37">
      <c r="AK11627" s="10"/>
    </row>
    <row r="11628" spans="37:37">
      <c r="AK11628" s="10"/>
    </row>
    <row r="11629" spans="37:37">
      <c r="AK11629" s="10"/>
    </row>
    <row r="11630" spans="37:37">
      <c r="AK11630" s="10"/>
    </row>
    <row r="11631" spans="37:37">
      <c r="AK11631" s="10"/>
    </row>
    <row r="11632" spans="37:37">
      <c r="AK11632" s="10"/>
    </row>
    <row r="11633" spans="37:37">
      <c r="AK11633" s="10"/>
    </row>
    <row r="11634" spans="37:37">
      <c r="AK11634" s="10"/>
    </row>
    <row r="11635" spans="37:37">
      <c r="AK11635" s="10"/>
    </row>
    <row r="11636" spans="37:37">
      <c r="AK11636" s="10"/>
    </row>
    <row r="11637" spans="37:37">
      <c r="AK11637" s="10"/>
    </row>
    <row r="11638" spans="37:37">
      <c r="AK11638" s="10"/>
    </row>
    <row r="11639" spans="37:37">
      <c r="AK11639" s="10"/>
    </row>
    <row r="11640" spans="37:37">
      <c r="AK11640" s="10"/>
    </row>
    <row r="11641" spans="37:37">
      <c r="AK11641" s="10"/>
    </row>
    <row r="11642" spans="37:37">
      <c r="AK11642" s="10"/>
    </row>
    <row r="11643" spans="37:37">
      <c r="AK11643" s="10"/>
    </row>
    <row r="11644" spans="37:37">
      <c r="AK11644" s="10"/>
    </row>
    <row r="11645" spans="37:37">
      <c r="AK11645" s="10"/>
    </row>
    <row r="11646" spans="37:37">
      <c r="AK11646" s="10"/>
    </row>
    <row r="11647" spans="37:37">
      <c r="AK11647" s="10"/>
    </row>
    <row r="11648" spans="37:37">
      <c r="AK11648" s="10"/>
    </row>
    <row r="11649" spans="37:37">
      <c r="AK11649" s="10"/>
    </row>
    <row r="11650" spans="37:37">
      <c r="AK11650" s="10"/>
    </row>
    <row r="11651" spans="37:37">
      <c r="AK11651" s="10"/>
    </row>
    <row r="11652" spans="37:37">
      <c r="AK11652" s="10"/>
    </row>
    <row r="11653" spans="37:37">
      <c r="AK11653" s="10"/>
    </row>
    <row r="11654" spans="37:37">
      <c r="AK11654" s="10"/>
    </row>
    <row r="11655" spans="37:37">
      <c r="AK11655" s="10"/>
    </row>
    <row r="11656" spans="37:37">
      <c r="AK11656" s="10"/>
    </row>
    <row r="11657" spans="37:37">
      <c r="AK11657" s="10"/>
    </row>
    <row r="11658" spans="37:37">
      <c r="AK11658" s="10"/>
    </row>
    <row r="11659" spans="37:37">
      <c r="AK11659" s="10"/>
    </row>
    <row r="11660" spans="37:37">
      <c r="AK11660" s="10"/>
    </row>
    <row r="11661" spans="37:37">
      <c r="AK11661" s="10"/>
    </row>
    <row r="11662" spans="37:37">
      <c r="AK11662" s="10"/>
    </row>
    <row r="11663" spans="37:37">
      <c r="AK11663" s="10"/>
    </row>
    <row r="11664" spans="37:37">
      <c r="AK11664" s="10"/>
    </row>
    <row r="11665" spans="37:37">
      <c r="AK11665" s="10"/>
    </row>
    <row r="11666" spans="37:37">
      <c r="AK11666" s="10"/>
    </row>
    <row r="11667" spans="37:37">
      <c r="AK11667" s="10"/>
    </row>
    <row r="11668" spans="37:37">
      <c r="AK11668" s="10"/>
    </row>
    <row r="11669" spans="37:37">
      <c r="AK11669" s="10"/>
    </row>
    <row r="11670" spans="37:37">
      <c r="AK11670" s="10"/>
    </row>
    <row r="11671" spans="37:37">
      <c r="AK11671" s="10"/>
    </row>
    <row r="11672" spans="37:37">
      <c r="AK11672" s="10"/>
    </row>
    <row r="11673" spans="37:37">
      <c r="AK11673" s="10"/>
    </row>
    <row r="11674" spans="37:37">
      <c r="AK11674" s="10"/>
    </row>
    <row r="11675" spans="37:37">
      <c r="AK11675" s="10"/>
    </row>
    <row r="11676" spans="37:37">
      <c r="AK11676" s="10"/>
    </row>
    <row r="11677" spans="37:37">
      <c r="AK11677" s="10"/>
    </row>
    <row r="11678" spans="37:37">
      <c r="AK11678" s="10"/>
    </row>
    <row r="11679" spans="37:37">
      <c r="AK11679" s="10"/>
    </row>
    <row r="11680" spans="37:37">
      <c r="AK11680" s="10"/>
    </row>
    <row r="11681" spans="37:37">
      <c r="AK11681" s="10"/>
    </row>
    <row r="11682" spans="37:37">
      <c r="AK11682" s="10"/>
    </row>
    <row r="11683" spans="37:37">
      <c r="AK11683" s="10"/>
    </row>
    <row r="11684" spans="37:37">
      <c r="AK11684" s="10"/>
    </row>
    <row r="11685" spans="37:37">
      <c r="AK11685" s="10"/>
    </row>
    <row r="11686" spans="37:37">
      <c r="AK11686" s="10"/>
    </row>
    <row r="11687" spans="37:37">
      <c r="AK11687" s="10"/>
    </row>
    <row r="11688" spans="37:37">
      <c r="AK11688" s="10"/>
    </row>
    <row r="11689" spans="37:37">
      <c r="AK11689" s="10"/>
    </row>
    <row r="11690" spans="37:37">
      <c r="AK11690" s="10"/>
    </row>
    <row r="11691" spans="37:37">
      <c r="AK11691" s="10"/>
    </row>
    <row r="11692" spans="37:37">
      <c r="AK11692" s="10"/>
    </row>
    <row r="11693" spans="37:37">
      <c r="AK11693" s="10"/>
    </row>
    <row r="11694" spans="37:37">
      <c r="AK11694" s="10"/>
    </row>
    <row r="11695" spans="37:37">
      <c r="AK11695" s="10"/>
    </row>
    <row r="11696" spans="37:37">
      <c r="AK11696" s="10"/>
    </row>
    <row r="11697" spans="37:37">
      <c r="AK11697" s="10"/>
    </row>
    <row r="11698" spans="37:37">
      <c r="AK11698" s="10"/>
    </row>
    <row r="11699" spans="37:37">
      <c r="AK11699" s="10"/>
    </row>
    <row r="11700" spans="37:37">
      <c r="AK11700" s="10"/>
    </row>
    <row r="11701" spans="37:37">
      <c r="AK11701" s="10"/>
    </row>
    <row r="11702" spans="37:37">
      <c r="AK11702" s="10"/>
    </row>
    <row r="11703" spans="37:37">
      <c r="AK11703" s="10"/>
    </row>
    <row r="11704" spans="37:37">
      <c r="AK11704" s="10"/>
    </row>
    <row r="11705" spans="37:37">
      <c r="AK11705" s="10"/>
    </row>
    <row r="11706" spans="37:37">
      <c r="AK11706" s="10"/>
    </row>
    <row r="11707" spans="37:37">
      <c r="AK11707" s="10"/>
    </row>
    <row r="11708" spans="37:37">
      <c r="AK11708" s="10"/>
    </row>
    <row r="11709" spans="37:37">
      <c r="AK11709" s="10"/>
    </row>
    <row r="11710" spans="37:37">
      <c r="AK11710" s="10"/>
    </row>
    <row r="11711" spans="37:37">
      <c r="AK11711" s="10"/>
    </row>
    <row r="11712" spans="37:37">
      <c r="AK11712" s="10"/>
    </row>
    <row r="11713" spans="37:37">
      <c r="AK11713" s="10"/>
    </row>
    <row r="11714" spans="37:37">
      <c r="AK11714" s="10"/>
    </row>
    <row r="11715" spans="37:37">
      <c r="AK11715" s="10"/>
    </row>
    <row r="11716" spans="37:37">
      <c r="AK11716" s="10"/>
    </row>
    <row r="11717" spans="37:37">
      <c r="AK11717" s="10"/>
    </row>
    <row r="11718" spans="37:37">
      <c r="AK11718" s="10"/>
    </row>
    <row r="11719" spans="37:37">
      <c r="AK11719" s="10"/>
    </row>
    <row r="11720" spans="37:37">
      <c r="AK11720" s="10"/>
    </row>
    <row r="11721" spans="37:37">
      <c r="AK11721" s="10"/>
    </row>
    <row r="11722" spans="37:37">
      <c r="AK11722" s="10"/>
    </row>
    <row r="11723" spans="37:37">
      <c r="AK11723" s="10"/>
    </row>
    <row r="11724" spans="37:37">
      <c r="AK11724" s="10"/>
    </row>
    <row r="11725" spans="37:37">
      <c r="AK11725" s="10"/>
    </row>
    <row r="11726" spans="37:37">
      <c r="AK11726" s="10"/>
    </row>
    <row r="11727" spans="37:37">
      <c r="AK11727" s="10"/>
    </row>
    <row r="11728" spans="37:37">
      <c r="AK11728" s="10"/>
    </row>
    <row r="11729" spans="37:37">
      <c r="AK11729" s="10"/>
    </row>
    <row r="11730" spans="37:37">
      <c r="AK11730" s="10"/>
    </row>
    <row r="11731" spans="37:37">
      <c r="AK11731" s="10"/>
    </row>
    <row r="11732" spans="37:37">
      <c r="AK11732" s="10"/>
    </row>
    <row r="11733" spans="37:37">
      <c r="AK11733" s="10"/>
    </row>
    <row r="11734" spans="37:37">
      <c r="AK11734" s="10"/>
    </row>
    <row r="11735" spans="37:37">
      <c r="AK11735" s="10"/>
    </row>
    <row r="11736" spans="37:37">
      <c r="AK11736" s="10"/>
    </row>
    <row r="11737" spans="37:37">
      <c r="AK11737" s="10"/>
    </row>
    <row r="11738" spans="37:37">
      <c r="AK11738" s="10"/>
    </row>
    <row r="11739" spans="37:37">
      <c r="AK11739" s="10"/>
    </row>
    <row r="11740" spans="37:37">
      <c r="AK11740" s="10"/>
    </row>
    <row r="11741" spans="37:37">
      <c r="AK11741" s="10"/>
    </row>
    <row r="11742" spans="37:37">
      <c r="AK11742" s="10"/>
    </row>
    <row r="11743" spans="37:37">
      <c r="AK11743" s="10"/>
    </row>
    <row r="11744" spans="37:37">
      <c r="AK11744" s="10"/>
    </row>
    <row r="11745" spans="37:37">
      <c r="AK11745" s="10"/>
    </row>
    <row r="11746" spans="37:37">
      <c r="AK11746" s="10"/>
    </row>
    <row r="11747" spans="37:37">
      <c r="AK11747" s="10"/>
    </row>
    <row r="11748" spans="37:37">
      <c r="AK11748" s="10"/>
    </row>
    <row r="11749" spans="37:37">
      <c r="AK11749" s="10"/>
    </row>
    <row r="11750" spans="37:37">
      <c r="AK11750" s="10"/>
    </row>
    <row r="11751" spans="37:37">
      <c r="AK11751" s="10"/>
    </row>
    <row r="11752" spans="37:37">
      <c r="AK11752" s="10"/>
    </row>
    <row r="11753" spans="37:37">
      <c r="AK11753" s="10"/>
    </row>
    <row r="11754" spans="37:37">
      <c r="AK11754" s="10"/>
    </row>
    <row r="11755" spans="37:37">
      <c r="AK11755" s="10"/>
    </row>
    <row r="11756" spans="37:37">
      <c r="AK11756" s="10"/>
    </row>
    <row r="11757" spans="37:37">
      <c r="AK11757" s="10"/>
    </row>
    <row r="11758" spans="37:37">
      <c r="AK11758" s="10"/>
    </row>
    <row r="11759" spans="37:37">
      <c r="AK11759" s="10"/>
    </row>
    <row r="11760" spans="37:37">
      <c r="AK11760" s="10"/>
    </row>
    <row r="11761" spans="37:37">
      <c r="AK11761" s="10"/>
    </row>
    <row r="11762" spans="37:37">
      <c r="AK11762" s="10"/>
    </row>
    <row r="11763" spans="37:37">
      <c r="AK11763" s="10"/>
    </row>
    <row r="11764" spans="37:37">
      <c r="AK11764" s="10"/>
    </row>
    <row r="11765" spans="37:37">
      <c r="AK11765" s="10"/>
    </row>
    <row r="11766" spans="37:37">
      <c r="AK11766" s="10"/>
    </row>
    <row r="11767" spans="37:37">
      <c r="AK11767" s="10"/>
    </row>
    <row r="11768" spans="37:37">
      <c r="AK11768" s="10"/>
    </row>
    <row r="11769" spans="37:37">
      <c r="AK11769" s="10"/>
    </row>
    <row r="11770" spans="37:37">
      <c r="AK11770" s="10"/>
    </row>
    <row r="11771" spans="37:37">
      <c r="AK11771" s="10"/>
    </row>
    <row r="11772" spans="37:37">
      <c r="AK11772" s="10"/>
    </row>
    <row r="11773" spans="37:37">
      <c r="AK11773" s="10"/>
    </row>
    <row r="11774" spans="37:37">
      <c r="AK11774" s="10"/>
    </row>
    <row r="11775" spans="37:37">
      <c r="AK11775" s="10"/>
    </row>
    <row r="11776" spans="37:37">
      <c r="AK11776" s="10"/>
    </row>
    <row r="11777" spans="37:37">
      <c r="AK11777" s="10"/>
    </row>
    <row r="11778" spans="37:37">
      <c r="AK11778" s="10"/>
    </row>
    <row r="11779" spans="37:37">
      <c r="AK11779" s="10"/>
    </row>
    <row r="11780" spans="37:37">
      <c r="AK11780" s="10"/>
    </row>
    <row r="11781" spans="37:37">
      <c r="AK11781" s="10"/>
    </row>
    <row r="11782" spans="37:37">
      <c r="AK11782" s="10"/>
    </row>
    <row r="11783" spans="37:37">
      <c r="AK11783" s="10"/>
    </row>
    <row r="11784" spans="37:37">
      <c r="AK11784" s="10"/>
    </row>
    <row r="11785" spans="37:37">
      <c r="AK11785" s="10"/>
    </row>
    <row r="11786" spans="37:37">
      <c r="AK11786" s="10"/>
    </row>
    <row r="11787" spans="37:37">
      <c r="AK11787" s="10"/>
    </row>
    <row r="11788" spans="37:37">
      <c r="AK11788" s="10"/>
    </row>
    <row r="11789" spans="37:37">
      <c r="AK11789" s="10"/>
    </row>
    <row r="11790" spans="37:37">
      <c r="AK11790" s="10"/>
    </row>
    <row r="11791" spans="37:37">
      <c r="AK11791" s="10"/>
    </row>
    <row r="11792" spans="37:37">
      <c r="AK11792" s="10"/>
    </row>
    <row r="11793" spans="37:37">
      <c r="AK11793" s="10"/>
    </row>
    <row r="11794" spans="37:37">
      <c r="AK11794" s="10"/>
    </row>
    <row r="11795" spans="37:37">
      <c r="AK11795" s="10"/>
    </row>
    <row r="11796" spans="37:37">
      <c r="AK11796" s="10"/>
    </row>
    <row r="11797" spans="37:37">
      <c r="AK11797" s="10"/>
    </row>
    <row r="11798" spans="37:37">
      <c r="AK11798" s="10"/>
    </row>
    <row r="11799" spans="37:37">
      <c r="AK11799" s="10"/>
    </row>
    <row r="11800" spans="37:37">
      <c r="AK11800" s="10"/>
    </row>
    <row r="11801" spans="37:37">
      <c r="AK11801" s="10"/>
    </row>
    <row r="11802" spans="37:37">
      <c r="AK11802" s="10"/>
    </row>
    <row r="11803" spans="37:37">
      <c r="AK11803" s="10"/>
    </row>
    <row r="11804" spans="37:37">
      <c r="AK11804" s="10"/>
    </row>
    <row r="11805" spans="37:37">
      <c r="AK11805" s="10"/>
    </row>
    <row r="11806" spans="37:37">
      <c r="AK11806" s="10"/>
    </row>
    <row r="11807" spans="37:37">
      <c r="AK11807" s="10"/>
    </row>
    <row r="11808" spans="37:37">
      <c r="AK11808" s="10"/>
    </row>
    <row r="11809" spans="37:37">
      <c r="AK11809" s="10"/>
    </row>
    <row r="11810" spans="37:37">
      <c r="AK11810" s="10"/>
    </row>
    <row r="11811" spans="37:37">
      <c r="AK11811" s="10"/>
    </row>
    <row r="11812" spans="37:37">
      <c r="AK11812" s="10"/>
    </row>
    <row r="11813" spans="37:37">
      <c r="AK11813" s="10"/>
    </row>
    <row r="11814" spans="37:37">
      <c r="AK11814" s="10"/>
    </row>
    <row r="11815" spans="37:37">
      <c r="AK11815" s="10"/>
    </row>
    <row r="11816" spans="37:37">
      <c r="AK11816" s="10"/>
    </row>
    <row r="11817" spans="37:37">
      <c r="AK11817" s="10"/>
    </row>
    <row r="11818" spans="37:37">
      <c r="AK11818" s="10"/>
    </row>
    <row r="11819" spans="37:37">
      <c r="AK11819" s="10"/>
    </row>
    <row r="11820" spans="37:37">
      <c r="AK11820" s="10"/>
    </row>
    <row r="11821" spans="37:37">
      <c r="AK11821" s="10"/>
    </row>
    <row r="11822" spans="37:37">
      <c r="AK11822" s="10"/>
    </row>
    <row r="11823" spans="37:37">
      <c r="AK11823" s="10"/>
    </row>
    <row r="11824" spans="37:37">
      <c r="AK11824" s="10"/>
    </row>
    <row r="11825" spans="37:37">
      <c r="AK11825" s="10"/>
    </row>
    <row r="11826" spans="37:37">
      <c r="AK11826" s="10"/>
    </row>
    <row r="11827" spans="37:37">
      <c r="AK11827" s="10"/>
    </row>
    <row r="11828" spans="37:37">
      <c r="AK11828" s="10"/>
    </row>
    <row r="11829" spans="37:37">
      <c r="AK11829" s="10"/>
    </row>
    <row r="11830" spans="37:37">
      <c r="AK11830" s="10"/>
    </row>
    <row r="11831" spans="37:37">
      <c r="AK11831" s="10"/>
    </row>
    <row r="11832" spans="37:37">
      <c r="AK11832" s="10"/>
    </row>
    <row r="11833" spans="37:37">
      <c r="AK11833" s="10"/>
    </row>
    <row r="11834" spans="37:37">
      <c r="AK11834" s="10"/>
    </row>
    <row r="11835" spans="37:37">
      <c r="AK11835" s="10"/>
    </row>
    <row r="11836" spans="37:37">
      <c r="AK11836" s="10"/>
    </row>
    <row r="11837" spans="37:37">
      <c r="AK11837" s="10"/>
    </row>
    <row r="11838" spans="37:37">
      <c r="AK11838" s="10"/>
    </row>
    <row r="11839" spans="37:37">
      <c r="AK11839" s="10"/>
    </row>
    <row r="11840" spans="37:37">
      <c r="AK11840" s="10"/>
    </row>
    <row r="11841" spans="37:37">
      <c r="AK11841" s="10"/>
    </row>
    <row r="11842" spans="37:37">
      <c r="AK11842" s="10"/>
    </row>
    <row r="11843" spans="37:37">
      <c r="AK11843" s="10"/>
    </row>
    <row r="11844" spans="37:37">
      <c r="AK11844" s="10"/>
    </row>
    <row r="11845" spans="37:37">
      <c r="AK11845" s="10"/>
    </row>
    <row r="11846" spans="37:37">
      <c r="AK11846" s="10"/>
    </row>
    <row r="11847" spans="37:37">
      <c r="AK11847" s="10"/>
    </row>
    <row r="11848" spans="37:37">
      <c r="AK11848" s="10"/>
    </row>
    <row r="11849" spans="37:37">
      <c r="AK11849" s="10"/>
    </row>
    <row r="11850" spans="37:37">
      <c r="AK11850" s="10"/>
    </row>
    <row r="11851" spans="37:37">
      <c r="AK11851" s="10"/>
    </row>
    <row r="11852" spans="37:37">
      <c r="AK11852" s="10"/>
    </row>
    <row r="11853" spans="37:37">
      <c r="AK11853" s="10"/>
    </row>
    <row r="11854" spans="37:37">
      <c r="AK11854" s="10"/>
    </row>
    <row r="11855" spans="37:37">
      <c r="AK11855" s="10"/>
    </row>
    <row r="11856" spans="37:37">
      <c r="AK11856" s="10"/>
    </row>
    <row r="11857" spans="37:37">
      <c r="AK11857" s="10"/>
    </row>
    <row r="11858" spans="37:37">
      <c r="AK11858" s="10"/>
    </row>
    <row r="11859" spans="37:37">
      <c r="AK11859" s="10"/>
    </row>
    <row r="11860" spans="37:37">
      <c r="AK11860" s="10"/>
    </row>
    <row r="11861" spans="37:37">
      <c r="AK11861" s="10"/>
    </row>
    <row r="11862" spans="37:37">
      <c r="AK11862" s="10"/>
    </row>
    <row r="11863" spans="37:37">
      <c r="AK11863" s="10"/>
    </row>
    <row r="11864" spans="37:37">
      <c r="AK11864" s="10"/>
    </row>
    <row r="11865" spans="37:37">
      <c r="AK11865" s="10"/>
    </row>
    <row r="11866" spans="37:37">
      <c r="AK11866" s="10"/>
    </row>
    <row r="11867" spans="37:37">
      <c r="AK11867" s="10"/>
    </row>
    <row r="11868" spans="37:37">
      <c r="AK11868" s="10"/>
    </row>
    <row r="11869" spans="37:37">
      <c r="AK11869" s="10"/>
    </row>
    <row r="11870" spans="37:37">
      <c r="AK11870" s="10"/>
    </row>
    <row r="11871" spans="37:37">
      <c r="AK11871" s="10"/>
    </row>
    <row r="11872" spans="37:37">
      <c r="AK11872" s="10"/>
    </row>
    <row r="11873" spans="37:37">
      <c r="AK11873" s="10"/>
    </row>
    <row r="11874" spans="37:37">
      <c r="AK11874" s="10"/>
    </row>
    <row r="11875" spans="37:37">
      <c r="AK11875" s="10"/>
    </row>
    <row r="11876" spans="37:37">
      <c r="AK11876" s="10"/>
    </row>
    <row r="11877" spans="37:37">
      <c r="AK11877" s="10"/>
    </row>
    <row r="11878" spans="37:37">
      <c r="AK11878" s="10"/>
    </row>
    <row r="11879" spans="37:37">
      <c r="AK11879" s="10"/>
    </row>
    <row r="11880" spans="37:37">
      <c r="AK11880" s="10"/>
    </row>
    <row r="11881" spans="37:37">
      <c r="AK11881" s="10"/>
    </row>
    <row r="11882" spans="37:37">
      <c r="AK11882" s="10"/>
    </row>
    <row r="11883" spans="37:37">
      <c r="AK11883" s="10"/>
    </row>
    <row r="11884" spans="37:37">
      <c r="AK11884" s="10"/>
    </row>
    <row r="11885" spans="37:37">
      <c r="AK11885" s="10"/>
    </row>
    <row r="11886" spans="37:37">
      <c r="AK11886" s="10"/>
    </row>
    <row r="11887" spans="37:37">
      <c r="AK11887" s="10"/>
    </row>
    <row r="11888" spans="37:37">
      <c r="AK11888" s="10"/>
    </row>
    <row r="11889" spans="37:37">
      <c r="AK11889" s="10"/>
    </row>
    <row r="11890" spans="37:37">
      <c r="AK11890" s="10"/>
    </row>
    <row r="11891" spans="37:37">
      <c r="AK11891" s="10"/>
    </row>
    <row r="11892" spans="37:37">
      <c r="AK11892" s="10"/>
    </row>
    <row r="11893" spans="37:37">
      <c r="AK11893" s="10"/>
    </row>
    <row r="11894" spans="37:37">
      <c r="AK11894" s="10"/>
    </row>
    <row r="11895" spans="37:37">
      <c r="AK11895" s="10"/>
    </row>
    <row r="11896" spans="37:37">
      <c r="AK11896" s="10"/>
    </row>
    <row r="11897" spans="37:37">
      <c r="AK11897" s="10"/>
    </row>
    <row r="11898" spans="37:37">
      <c r="AK11898" s="10"/>
    </row>
    <row r="11899" spans="37:37">
      <c r="AK11899" s="10"/>
    </row>
    <row r="11900" spans="37:37">
      <c r="AK11900" s="10"/>
    </row>
    <row r="11901" spans="37:37">
      <c r="AK11901" s="10"/>
    </row>
    <row r="11902" spans="37:37">
      <c r="AK11902" s="10"/>
    </row>
    <row r="11903" spans="37:37">
      <c r="AK11903" s="10"/>
    </row>
    <row r="11904" spans="37:37">
      <c r="AK11904" s="10"/>
    </row>
    <row r="11905" spans="37:37">
      <c r="AK11905" s="10"/>
    </row>
    <row r="11906" spans="37:37">
      <c r="AK11906" s="10"/>
    </row>
    <row r="11907" spans="37:37">
      <c r="AK11907" s="10"/>
    </row>
    <row r="11908" spans="37:37">
      <c r="AK11908" s="10"/>
    </row>
    <row r="11909" spans="37:37">
      <c r="AK11909" s="10"/>
    </row>
    <row r="11910" spans="37:37">
      <c r="AK11910" s="10"/>
    </row>
    <row r="11911" spans="37:37">
      <c r="AK11911" s="10"/>
    </row>
    <row r="11912" spans="37:37">
      <c r="AK11912" s="10"/>
    </row>
    <row r="11913" spans="37:37">
      <c r="AK11913" s="10"/>
    </row>
    <row r="11914" spans="37:37">
      <c r="AK11914" s="10"/>
    </row>
    <row r="11915" spans="37:37">
      <c r="AK11915" s="10"/>
    </row>
    <row r="11916" spans="37:37">
      <c r="AK11916" s="10"/>
    </row>
    <row r="11917" spans="37:37">
      <c r="AK11917" s="10"/>
    </row>
    <row r="11918" spans="37:37">
      <c r="AK11918" s="10"/>
    </row>
    <row r="11919" spans="37:37">
      <c r="AK11919" s="10"/>
    </row>
    <row r="11920" spans="37:37">
      <c r="AK11920" s="10"/>
    </row>
    <row r="11921" spans="37:37">
      <c r="AK11921" s="10"/>
    </row>
    <row r="11922" spans="37:37">
      <c r="AK11922" s="10"/>
    </row>
    <row r="11923" spans="37:37">
      <c r="AK11923" s="10"/>
    </row>
    <row r="11924" spans="37:37">
      <c r="AK11924" s="10"/>
    </row>
    <row r="11925" spans="37:37">
      <c r="AK11925" s="10"/>
    </row>
    <row r="11926" spans="37:37">
      <c r="AK11926" s="10"/>
    </row>
    <row r="11927" spans="37:37">
      <c r="AK11927" s="10"/>
    </row>
    <row r="11928" spans="37:37">
      <c r="AK11928" s="10"/>
    </row>
    <row r="11929" spans="37:37">
      <c r="AK11929" s="10"/>
    </row>
    <row r="11930" spans="37:37">
      <c r="AK11930" s="10"/>
    </row>
    <row r="11931" spans="37:37">
      <c r="AK11931" s="10"/>
    </row>
    <row r="11932" spans="37:37">
      <c r="AK11932" s="10"/>
    </row>
    <row r="11933" spans="37:37">
      <c r="AK11933" s="10"/>
    </row>
    <row r="11934" spans="37:37">
      <c r="AK11934" s="10"/>
    </row>
    <row r="11935" spans="37:37">
      <c r="AK11935" s="10"/>
    </row>
    <row r="11936" spans="37:37">
      <c r="AK11936" s="10"/>
    </row>
    <row r="11937" spans="37:37">
      <c r="AK11937" s="10"/>
    </row>
    <row r="11938" spans="37:37">
      <c r="AK11938" s="10"/>
    </row>
    <row r="11939" spans="37:37">
      <c r="AK11939" s="10"/>
    </row>
    <row r="11940" spans="37:37">
      <c r="AK11940" s="10"/>
    </row>
    <row r="11941" spans="37:37">
      <c r="AK11941" s="10"/>
    </row>
    <row r="11942" spans="37:37">
      <c r="AK11942" s="10"/>
    </row>
    <row r="11943" spans="37:37">
      <c r="AK11943" s="10"/>
    </row>
    <row r="11944" spans="37:37">
      <c r="AK11944" s="10"/>
    </row>
    <row r="11945" spans="37:37">
      <c r="AK11945" s="10"/>
    </row>
    <row r="11946" spans="37:37">
      <c r="AK11946" s="10"/>
    </row>
    <row r="11947" spans="37:37">
      <c r="AK11947" s="10"/>
    </row>
    <row r="11948" spans="37:37">
      <c r="AK11948" s="10"/>
    </row>
    <row r="11949" spans="37:37">
      <c r="AK11949" s="10"/>
    </row>
    <row r="11950" spans="37:37">
      <c r="AK11950" s="10"/>
    </row>
    <row r="11951" spans="37:37">
      <c r="AK11951" s="10"/>
    </row>
    <row r="11952" spans="37:37">
      <c r="AK11952" s="10"/>
    </row>
    <row r="11953" spans="37:37">
      <c r="AK11953" s="10"/>
    </row>
    <row r="11954" spans="37:37">
      <c r="AK11954" s="10"/>
    </row>
    <row r="11955" spans="37:37">
      <c r="AK11955" s="10"/>
    </row>
    <row r="11956" spans="37:37">
      <c r="AK11956" s="10"/>
    </row>
    <row r="11957" spans="37:37">
      <c r="AK11957" s="10"/>
    </row>
    <row r="11958" spans="37:37">
      <c r="AK11958" s="10"/>
    </row>
    <row r="11959" spans="37:37">
      <c r="AK11959" s="10"/>
    </row>
    <row r="11960" spans="37:37">
      <c r="AK11960" s="10"/>
    </row>
    <row r="11961" spans="37:37">
      <c r="AK11961" s="10"/>
    </row>
    <row r="11962" spans="37:37">
      <c r="AK11962" s="10"/>
    </row>
    <row r="11963" spans="37:37">
      <c r="AK11963" s="10"/>
    </row>
    <row r="11964" spans="37:37">
      <c r="AK11964" s="10"/>
    </row>
    <row r="11965" spans="37:37">
      <c r="AK11965" s="10"/>
    </row>
    <row r="11966" spans="37:37">
      <c r="AK11966" s="10"/>
    </row>
    <row r="11967" spans="37:37">
      <c r="AK11967" s="10"/>
    </row>
    <row r="11968" spans="37:37">
      <c r="AK11968" s="10"/>
    </row>
    <row r="11969" spans="37:37">
      <c r="AK11969" s="10"/>
    </row>
    <row r="11970" spans="37:37">
      <c r="AK11970" s="10"/>
    </row>
    <row r="11971" spans="37:37">
      <c r="AK11971" s="10"/>
    </row>
    <row r="11972" spans="37:37">
      <c r="AK11972" s="10"/>
    </row>
    <row r="11973" spans="37:37">
      <c r="AK11973" s="10"/>
    </row>
    <row r="11974" spans="37:37">
      <c r="AK11974" s="10"/>
    </row>
    <row r="11975" spans="37:37">
      <c r="AK11975" s="10"/>
    </row>
    <row r="11976" spans="37:37">
      <c r="AK11976" s="10"/>
    </row>
    <row r="11977" spans="37:37">
      <c r="AK11977" s="10"/>
    </row>
    <row r="11978" spans="37:37">
      <c r="AK11978" s="10"/>
    </row>
    <row r="11979" spans="37:37">
      <c r="AK11979" s="10"/>
    </row>
    <row r="11980" spans="37:37">
      <c r="AK11980" s="10"/>
    </row>
    <row r="11981" spans="37:37">
      <c r="AK11981" s="10"/>
    </row>
    <row r="11982" spans="37:37">
      <c r="AK11982" s="10"/>
    </row>
    <row r="11983" spans="37:37">
      <c r="AK11983" s="10"/>
    </row>
    <row r="11984" spans="37:37">
      <c r="AK11984" s="10"/>
    </row>
    <row r="11985" spans="37:37">
      <c r="AK11985" s="10"/>
    </row>
    <row r="11986" spans="37:37">
      <c r="AK11986" s="10"/>
    </row>
    <row r="11987" spans="37:37">
      <c r="AK11987" s="10"/>
    </row>
    <row r="11988" spans="37:37">
      <c r="AK11988" s="10"/>
    </row>
    <row r="11989" spans="37:37">
      <c r="AK11989" s="10"/>
    </row>
    <row r="11990" spans="37:37">
      <c r="AK11990" s="10"/>
    </row>
    <row r="11991" spans="37:37">
      <c r="AK11991" s="10"/>
    </row>
    <row r="11992" spans="37:37">
      <c r="AK11992" s="10"/>
    </row>
    <row r="11993" spans="37:37">
      <c r="AK11993" s="10"/>
    </row>
    <row r="11994" spans="37:37">
      <c r="AK11994" s="10"/>
    </row>
    <row r="11995" spans="37:37">
      <c r="AK11995" s="10"/>
    </row>
    <row r="11996" spans="37:37">
      <c r="AK11996" s="10"/>
    </row>
    <row r="11997" spans="37:37">
      <c r="AK11997" s="10"/>
    </row>
    <row r="11998" spans="37:37">
      <c r="AK11998" s="10"/>
    </row>
    <row r="11999" spans="37:37">
      <c r="AK11999" s="10"/>
    </row>
    <row r="12000" spans="37:37">
      <c r="AK12000" s="10"/>
    </row>
    <row r="12001" spans="37:37">
      <c r="AK12001" s="10"/>
    </row>
    <row r="12002" spans="37:37">
      <c r="AK12002" s="10"/>
    </row>
    <row r="12003" spans="37:37">
      <c r="AK12003" s="10"/>
    </row>
    <row r="12004" spans="37:37">
      <c r="AK12004" s="10"/>
    </row>
    <row r="12005" spans="37:37">
      <c r="AK12005" s="10"/>
    </row>
    <row r="12006" spans="37:37">
      <c r="AK12006" s="10"/>
    </row>
    <row r="12007" spans="37:37">
      <c r="AK12007" s="10"/>
    </row>
    <row r="12008" spans="37:37">
      <c r="AK12008" s="10"/>
    </row>
    <row r="12009" spans="37:37">
      <c r="AK12009" s="10"/>
    </row>
    <row r="12010" spans="37:37">
      <c r="AK12010" s="10"/>
    </row>
    <row r="12011" spans="37:37">
      <c r="AK12011" s="10"/>
    </row>
    <row r="12012" spans="37:37">
      <c r="AK12012" s="10"/>
    </row>
    <row r="12013" spans="37:37">
      <c r="AK12013" s="10"/>
    </row>
    <row r="12014" spans="37:37">
      <c r="AK12014" s="10"/>
    </row>
    <row r="12015" spans="37:37">
      <c r="AK12015" s="10"/>
    </row>
    <row r="12016" spans="37:37">
      <c r="AK12016" s="10"/>
    </row>
    <row r="12017" spans="37:37">
      <c r="AK12017" s="10"/>
    </row>
    <row r="12018" spans="37:37">
      <c r="AK12018" s="10"/>
    </row>
    <row r="12019" spans="37:37">
      <c r="AK12019" s="10"/>
    </row>
    <row r="12020" spans="37:37">
      <c r="AK12020" s="10"/>
    </row>
    <row r="12021" spans="37:37">
      <c r="AK12021" s="10"/>
    </row>
    <row r="12022" spans="37:37">
      <c r="AK12022" s="10"/>
    </row>
    <row r="12023" spans="37:37">
      <c r="AK12023" s="10"/>
    </row>
    <row r="12024" spans="37:37">
      <c r="AK12024" s="10"/>
    </row>
    <row r="12025" spans="37:37">
      <c r="AK12025" s="10"/>
    </row>
    <row r="12026" spans="37:37">
      <c r="AK12026" s="10"/>
    </row>
    <row r="12027" spans="37:37">
      <c r="AK12027" s="10"/>
    </row>
    <row r="12028" spans="37:37">
      <c r="AK12028" s="10"/>
    </row>
    <row r="12029" spans="37:37">
      <c r="AK12029" s="10"/>
    </row>
    <row r="12030" spans="37:37">
      <c r="AK12030" s="10"/>
    </row>
    <row r="12031" spans="37:37">
      <c r="AK12031" s="10"/>
    </row>
    <row r="12032" spans="37:37">
      <c r="AK12032" s="10"/>
    </row>
    <row r="12033" spans="37:37">
      <c r="AK12033" s="10"/>
    </row>
    <row r="12034" spans="37:37">
      <c r="AK12034" s="10"/>
    </row>
    <row r="12035" spans="37:37">
      <c r="AK12035" s="10"/>
    </row>
    <row r="12036" spans="37:37">
      <c r="AK12036" s="10"/>
    </row>
    <row r="12037" spans="37:37">
      <c r="AK12037" s="10"/>
    </row>
    <row r="12038" spans="37:37">
      <c r="AK12038" s="10"/>
    </row>
    <row r="12039" spans="37:37">
      <c r="AK12039" s="10"/>
    </row>
    <row r="12040" spans="37:37">
      <c r="AK12040" s="10"/>
    </row>
    <row r="12041" spans="37:37">
      <c r="AK12041" s="10"/>
    </row>
    <row r="12042" spans="37:37">
      <c r="AK12042" s="10"/>
    </row>
    <row r="12043" spans="37:37">
      <c r="AK12043" s="10"/>
    </row>
    <row r="12044" spans="37:37">
      <c r="AK12044" s="10"/>
    </row>
    <row r="12045" spans="37:37">
      <c r="AK12045" s="10"/>
    </row>
    <row r="12046" spans="37:37">
      <c r="AK12046" s="10"/>
    </row>
    <row r="12047" spans="37:37">
      <c r="AK12047" s="10"/>
    </row>
    <row r="12048" spans="37:37">
      <c r="AK12048" s="10"/>
    </row>
    <row r="12049" spans="37:37">
      <c r="AK12049" s="10"/>
    </row>
    <row r="12050" spans="37:37">
      <c r="AK12050" s="10"/>
    </row>
    <row r="12051" spans="37:37">
      <c r="AK12051" s="10"/>
    </row>
    <row r="12052" spans="37:37">
      <c r="AK12052" s="10"/>
    </row>
    <row r="12053" spans="37:37">
      <c r="AK12053" s="10"/>
    </row>
    <row r="12054" spans="37:37">
      <c r="AK12054" s="10"/>
    </row>
    <row r="12055" spans="37:37">
      <c r="AK12055" s="10"/>
    </row>
    <row r="12056" spans="37:37">
      <c r="AK12056" s="10"/>
    </row>
    <row r="12057" spans="37:37">
      <c r="AK12057" s="10"/>
    </row>
    <row r="12058" spans="37:37">
      <c r="AK12058" s="10"/>
    </row>
    <row r="12059" spans="37:37">
      <c r="AK12059" s="10"/>
    </row>
    <row r="12060" spans="37:37">
      <c r="AK12060" s="10"/>
    </row>
    <row r="12061" spans="37:37">
      <c r="AK12061" s="10"/>
    </row>
    <row r="12062" spans="37:37">
      <c r="AK12062" s="10"/>
    </row>
    <row r="12063" spans="37:37">
      <c r="AK12063" s="10"/>
    </row>
    <row r="12064" spans="37:37">
      <c r="AK12064" s="10"/>
    </row>
    <row r="12065" spans="37:37">
      <c r="AK12065" s="10"/>
    </row>
    <row r="12066" spans="37:37">
      <c r="AK12066" s="10"/>
    </row>
    <row r="12067" spans="37:37">
      <c r="AK12067" s="10"/>
    </row>
    <row r="12068" spans="37:37">
      <c r="AK12068" s="10"/>
    </row>
    <row r="12069" spans="37:37">
      <c r="AK12069" s="10"/>
    </row>
    <row r="12070" spans="37:37">
      <c r="AK12070" s="10"/>
    </row>
    <row r="12071" spans="37:37">
      <c r="AK12071" s="10"/>
    </row>
    <row r="12072" spans="37:37">
      <c r="AK12072" s="10"/>
    </row>
    <row r="12073" spans="37:37">
      <c r="AK12073" s="10"/>
    </row>
    <row r="12074" spans="37:37">
      <c r="AK12074" s="10"/>
    </row>
    <row r="12075" spans="37:37">
      <c r="AK12075" s="10"/>
    </row>
    <row r="12076" spans="37:37">
      <c r="AK12076" s="10"/>
    </row>
    <row r="12077" spans="37:37">
      <c r="AK12077" s="10"/>
    </row>
    <row r="12078" spans="37:37">
      <c r="AK12078" s="10"/>
    </row>
    <row r="12079" spans="37:37">
      <c r="AK12079" s="10"/>
    </row>
    <row r="12080" spans="37:37">
      <c r="AK12080" s="10"/>
    </row>
    <row r="12081" spans="37:37">
      <c r="AK12081" s="10"/>
    </row>
    <row r="12082" spans="37:37">
      <c r="AK12082" s="10"/>
    </row>
    <row r="12083" spans="37:37">
      <c r="AK12083" s="10"/>
    </row>
    <row r="12084" spans="37:37">
      <c r="AK12084" s="10"/>
    </row>
    <row r="12085" spans="37:37">
      <c r="AK12085" s="10"/>
    </row>
    <row r="12086" spans="37:37">
      <c r="AK12086" s="10"/>
    </row>
    <row r="12087" spans="37:37">
      <c r="AK12087" s="10"/>
    </row>
    <row r="12088" spans="37:37">
      <c r="AK12088" s="10"/>
    </row>
    <row r="12089" spans="37:37">
      <c r="AK12089" s="10"/>
    </row>
    <row r="12090" spans="37:37">
      <c r="AK12090" s="10"/>
    </row>
    <row r="12091" spans="37:37">
      <c r="AK12091" s="10"/>
    </row>
    <row r="12092" spans="37:37">
      <c r="AK12092" s="10"/>
    </row>
    <row r="12093" spans="37:37">
      <c r="AK12093" s="10"/>
    </row>
    <row r="12094" spans="37:37">
      <c r="AK12094" s="10"/>
    </row>
    <row r="12095" spans="37:37">
      <c r="AK12095" s="10"/>
    </row>
    <row r="12096" spans="37:37">
      <c r="AK12096" s="10"/>
    </row>
    <row r="12097" spans="37:37">
      <c r="AK12097" s="10"/>
    </row>
    <row r="12098" spans="37:37">
      <c r="AK12098" s="10"/>
    </row>
    <row r="12099" spans="37:37">
      <c r="AK12099" s="10"/>
    </row>
    <row r="12100" spans="37:37">
      <c r="AK12100" s="10"/>
    </row>
    <row r="12101" spans="37:37">
      <c r="AK12101" s="10"/>
    </row>
    <row r="12102" spans="37:37">
      <c r="AK12102" s="10"/>
    </row>
    <row r="12103" spans="37:37">
      <c r="AK12103" s="10"/>
    </row>
    <row r="12104" spans="37:37">
      <c r="AK12104" s="10"/>
    </row>
    <row r="12105" spans="37:37">
      <c r="AK12105" s="10"/>
    </row>
    <row r="12106" spans="37:37">
      <c r="AK12106" s="10"/>
    </row>
    <row r="12107" spans="37:37">
      <c r="AK12107" s="10"/>
    </row>
    <row r="12108" spans="37:37">
      <c r="AK12108" s="10"/>
    </row>
    <row r="12109" spans="37:37">
      <c r="AK12109" s="10"/>
    </row>
    <row r="12110" spans="37:37">
      <c r="AK12110" s="10"/>
    </row>
    <row r="12111" spans="37:37">
      <c r="AK12111" s="10"/>
    </row>
    <row r="12112" spans="37:37">
      <c r="AK12112" s="10"/>
    </row>
    <row r="12113" spans="37:37">
      <c r="AK12113" s="10"/>
    </row>
    <row r="12114" spans="37:37">
      <c r="AK12114" s="10"/>
    </row>
    <row r="12115" spans="37:37">
      <c r="AK12115" s="10"/>
    </row>
    <row r="12116" spans="37:37">
      <c r="AK12116" s="10"/>
    </row>
    <row r="12117" spans="37:37">
      <c r="AK12117" s="10"/>
    </row>
    <row r="12118" spans="37:37">
      <c r="AK12118" s="10"/>
    </row>
    <row r="12119" spans="37:37">
      <c r="AK12119" s="10"/>
    </row>
    <row r="12120" spans="37:37">
      <c r="AK12120" s="10"/>
    </row>
    <row r="12121" spans="37:37">
      <c r="AK12121" s="10"/>
    </row>
    <row r="12122" spans="37:37">
      <c r="AK12122" s="10"/>
    </row>
    <row r="12123" spans="37:37">
      <c r="AK12123" s="10"/>
    </row>
    <row r="12124" spans="37:37">
      <c r="AK12124" s="10"/>
    </row>
    <row r="12125" spans="37:37">
      <c r="AK12125" s="10"/>
    </row>
    <row r="12126" spans="37:37">
      <c r="AK12126" s="10"/>
    </row>
    <row r="12127" spans="37:37">
      <c r="AK12127" s="10"/>
    </row>
    <row r="12128" spans="37:37">
      <c r="AK12128" s="10"/>
    </row>
    <row r="12129" spans="37:37">
      <c r="AK12129" s="10"/>
    </row>
    <row r="12130" spans="37:37">
      <c r="AK12130" s="10"/>
    </row>
    <row r="12131" spans="37:37">
      <c r="AK12131" s="10"/>
    </row>
    <row r="12132" spans="37:37">
      <c r="AK12132" s="10"/>
    </row>
    <row r="12133" spans="37:37">
      <c r="AK12133" s="10"/>
    </row>
    <row r="12134" spans="37:37">
      <c r="AK12134" s="10"/>
    </row>
    <row r="12135" spans="37:37">
      <c r="AK12135" s="10"/>
    </row>
    <row r="12136" spans="37:37">
      <c r="AK12136" s="10"/>
    </row>
    <row r="12137" spans="37:37">
      <c r="AK12137" s="10"/>
    </row>
    <row r="12138" spans="37:37">
      <c r="AK12138" s="10"/>
    </row>
    <row r="12139" spans="37:37">
      <c r="AK12139" s="10"/>
    </row>
    <row r="12140" spans="37:37">
      <c r="AK12140" s="10"/>
    </row>
    <row r="12141" spans="37:37">
      <c r="AK12141" s="10"/>
    </row>
    <row r="12142" spans="37:37">
      <c r="AK12142" s="10"/>
    </row>
    <row r="12143" spans="37:37">
      <c r="AK12143" s="10"/>
    </row>
    <row r="12144" spans="37:37">
      <c r="AK12144" s="10"/>
    </row>
    <row r="12145" spans="37:37">
      <c r="AK12145" s="10"/>
    </row>
    <row r="12146" spans="37:37">
      <c r="AK12146" s="10"/>
    </row>
    <row r="12147" spans="37:37">
      <c r="AK12147" s="10"/>
    </row>
    <row r="12148" spans="37:37">
      <c r="AK12148" s="10"/>
    </row>
    <row r="12149" spans="37:37">
      <c r="AK12149" s="10"/>
    </row>
    <row r="12150" spans="37:37">
      <c r="AK12150" s="10"/>
    </row>
    <row r="12151" spans="37:37">
      <c r="AK12151" s="10"/>
    </row>
    <row r="12152" spans="37:37">
      <c r="AK12152" s="10"/>
    </row>
    <row r="12153" spans="37:37">
      <c r="AK12153" s="10"/>
    </row>
    <row r="12154" spans="37:37">
      <c r="AK12154" s="10"/>
    </row>
    <row r="12155" spans="37:37">
      <c r="AK12155" s="10"/>
    </row>
    <row r="12156" spans="37:37">
      <c r="AK12156" s="10"/>
    </row>
    <row r="12157" spans="37:37">
      <c r="AK12157" s="10"/>
    </row>
    <row r="12158" spans="37:37">
      <c r="AK12158" s="10"/>
    </row>
    <row r="12159" spans="37:37">
      <c r="AK12159" s="10"/>
    </row>
    <row r="12160" spans="37:37">
      <c r="AK12160" s="10"/>
    </row>
    <row r="12161" spans="37:37">
      <c r="AK12161" s="10"/>
    </row>
    <row r="12162" spans="37:37">
      <c r="AK12162" s="10"/>
    </row>
    <row r="12163" spans="37:37">
      <c r="AK12163" s="10"/>
    </row>
    <row r="12164" spans="37:37">
      <c r="AK12164" s="10"/>
    </row>
    <row r="12165" spans="37:37">
      <c r="AK12165" s="10"/>
    </row>
    <row r="12166" spans="37:37">
      <c r="AK12166" s="10"/>
    </row>
    <row r="12167" spans="37:37">
      <c r="AK12167" s="10"/>
    </row>
    <row r="12168" spans="37:37">
      <c r="AK12168" s="10"/>
    </row>
    <row r="12169" spans="37:37">
      <c r="AK12169" s="10"/>
    </row>
    <row r="12170" spans="37:37">
      <c r="AK12170" s="10"/>
    </row>
    <row r="12171" spans="37:37">
      <c r="AK12171" s="10"/>
    </row>
    <row r="12172" spans="37:37">
      <c r="AK12172" s="10"/>
    </row>
    <row r="12173" spans="37:37">
      <c r="AK12173" s="10"/>
    </row>
    <row r="12174" spans="37:37">
      <c r="AK12174" s="10"/>
    </row>
    <row r="12175" spans="37:37">
      <c r="AK12175" s="10"/>
    </row>
    <row r="12176" spans="37:37">
      <c r="AK12176" s="10"/>
    </row>
    <row r="12177" spans="37:37">
      <c r="AK12177" s="10"/>
    </row>
    <row r="12178" spans="37:37">
      <c r="AK12178" s="10"/>
    </row>
    <row r="12179" spans="37:37">
      <c r="AK12179" s="10"/>
    </row>
    <row r="12180" spans="37:37">
      <c r="AK12180" s="10"/>
    </row>
    <row r="12181" spans="37:37">
      <c r="AK12181" s="10"/>
    </row>
    <row r="12182" spans="37:37">
      <c r="AK12182" s="10"/>
    </row>
    <row r="12183" spans="37:37">
      <c r="AK12183" s="10"/>
    </row>
    <row r="12184" spans="37:37">
      <c r="AK12184" s="10"/>
    </row>
    <row r="12185" spans="37:37">
      <c r="AK12185" s="10"/>
    </row>
    <row r="12186" spans="37:37">
      <c r="AK12186" s="10"/>
    </row>
    <row r="12187" spans="37:37">
      <c r="AK12187" s="10"/>
    </row>
    <row r="12188" spans="37:37">
      <c r="AK12188" s="10"/>
    </row>
    <row r="12189" spans="37:37">
      <c r="AK12189" s="10"/>
    </row>
    <row r="12190" spans="37:37">
      <c r="AK12190" s="10"/>
    </row>
    <row r="12191" spans="37:37">
      <c r="AK12191" s="10"/>
    </row>
    <row r="12192" spans="37:37">
      <c r="AK12192" s="10"/>
    </row>
    <row r="12193" spans="37:37">
      <c r="AK12193" s="10"/>
    </row>
    <row r="12194" spans="37:37">
      <c r="AK12194" s="10"/>
    </row>
    <row r="12195" spans="37:37">
      <c r="AK12195" s="10"/>
    </row>
    <row r="12196" spans="37:37">
      <c r="AK12196" s="10"/>
    </row>
    <row r="12197" spans="37:37">
      <c r="AK12197" s="10"/>
    </row>
    <row r="12198" spans="37:37">
      <c r="AK12198" s="10"/>
    </row>
    <row r="12199" spans="37:37">
      <c r="AK12199" s="10"/>
    </row>
    <row r="12200" spans="37:37">
      <c r="AK12200" s="10"/>
    </row>
    <row r="12201" spans="37:37">
      <c r="AK12201" s="10"/>
    </row>
    <row r="12202" spans="37:37">
      <c r="AK12202" s="10"/>
    </row>
    <row r="12203" spans="37:37">
      <c r="AK12203" s="10"/>
    </row>
    <row r="12204" spans="37:37">
      <c r="AK12204" s="10"/>
    </row>
    <row r="12205" spans="37:37">
      <c r="AK12205" s="10"/>
    </row>
    <row r="12206" spans="37:37">
      <c r="AK12206" s="10"/>
    </row>
    <row r="12207" spans="37:37">
      <c r="AK12207" s="10"/>
    </row>
    <row r="12208" spans="37:37">
      <c r="AK12208" s="10"/>
    </row>
    <row r="12209" spans="37:37">
      <c r="AK12209" s="10"/>
    </row>
    <row r="12210" spans="37:37">
      <c r="AK12210" s="10"/>
    </row>
    <row r="12211" spans="37:37">
      <c r="AK12211" s="10"/>
    </row>
    <row r="12212" spans="37:37">
      <c r="AK12212" s="10"/>
    </row>
    <row r="12213" spans="37:37">
      <c r="AK12213" s="10"/>
    </row>
    <row r="12214" spans="37:37">
      <c r="AK12214" s="10"/>
    </row>
    <row r="12215" spans="37:37">
      <c r="AK12215" s="10"/>
    </row>
    <row r="12216" spans="37:37">
      <c r="AK12216" s="10"/>
    </row>
    <row r="12217" spans="37:37">
      <c r="AK12217" s="10"/>
    </row>
    <row r="12218" spans="37:37">
      <c r="AK12218" s="10"/>
    </row>
    <row r="12219" spans="37:37">
      <c r="AK12219" s="10"/>
    </row>
    <row r="12220" spans="37:37">
      <c r="AK12220" s="10"/>
    </row>
    <row r="12221" spans="37:37">
      <c r="AK12221" s="10"/>
    </row>
    <row r="12222" spans="37:37">
      <c r="AK12222" s="10"/>
    </row>
    <row r="12223" spans="37:37">
      <c r="AK12223" s="10"/>
    </row>
    <row r="12224" spans="37:37">
      <c r="AK12224" s="10"/>
    </row>
    <row r="12225" spans="37:37">
      <c r="AK12225" s="10"/>
    </row>
    <row r="12226" spans="37:37">
      <c r="AK12226" s="10"/>
    </row>
    <row r="12227" spans="37:37">
      <c r="AK12227" s="10"/>
    </row>
    <row r="12228" spans="37:37">
      <c r="AK12228" s="10"/>
    </row>
    <row r="12229" spans="37:37">
      <c r="AK12229" s="10"/>
    </row>
    <row r="12230" spans="37:37">
      <c r="AK12230" s="10"/>
    </row>
    <row r="12231" spans="37:37">
      <c r="AK12231" s="10"/>
    </row>
    <row r="12232" spans="37:37">
      <c r="AK12232" s="10"/>
    </row>
    <row r="12233" spans="37:37">
      <c r="AK12233" s="10"/>
    </row>
    <row r="12234" spans="37:37">
      <c r="AK12234" s="10"/>
    </row>
    <row r="12235" spans="37:37">
      <c r="AK12235" s="10"/>
    </row>
    <row r="12236" spans="37:37">
      <c r="AK12236" s="10"/>
    </row>
    <row r="12237" spans="37:37">
      <c r="AK12237" s="10"/>
    </row>
    <row r="12238" spans="37:37">
      <c r="AK12238" s="10"/>
    </row>
    <row r="12239" spans="37:37">
      <c r="AK12239" s="10"/>
    </row>
    <row r="12240" spans="37:37">
      <c r="AK12240" s="10"/>
    </row>
    <row r="12241" spans="37:37">
      <c r="AK12241" s="10"/>
    </row>
    <row r="12242" spans="37:37">
      <c r="AK12242" s="10"/>
    </row>
    <row r="12243" spans="37:37">
      <c r="AK12243" s="10"/>
    </row>
    <row r="12244" spans="37:37">
      <c r="AK12244" s="10"/>
    </row>
    <row r="12245" spans="37:37">
      <c r="AK12245" s="10"/>
    </row>
    <row r="12246" spans="37:37">
      <c r="AK12246" s="10"/>
    </row>
    <row r="12247" spans="37:37">
      <c r="AK12247" s="10"/>
    </row>
    <row r="12248" spans="37:37">
      <c r="AK12248" s="10"/>
    </row>
    <row r="12249" spans="37:37">
      <c r="AK12249" s="10"/>
    </row>
    <row r="12250" spans="37:37">
      <c r="AK12250" s="10"/>
    </row>
    <row r="12251" spans="37:37">
      <c r="AK12251" s="10"/>
    </row>
    <row r="12252" spans="37:37">
      <c r="AK12252" s="10"/>
    </row>
    <row r="12253" spans="37:37">
      <c r="AK12253" s="10"/>
    </row>
    <row r="12254" spans="37:37">
      <c r="AK12254" s="10"/>
    </row>
    <row r="12255" spans="37:37">
      <c r="AK12255" s="10"/>
    </row>
    <row r="12256" spans="37:37">
      <c r="AK12256" s="10"/>
    </row>
    <row r="12257" spans="37:37">
      <c r="AK12257" s="10"/>
    </row>
    <row r="12258" spans="37:37">
      <c r="AK12258" s="10"/>
    </row>
    <row r="12259" spans="37:37">
      <c r="AK12259" s="10"/>
    </row>
    <row r="12260" spans="37:37">
      <c r="AK12260" s="10"/>
    </row>
    <row r="12261" spans="37:37">
      <c r="AK12261" s="10"/>
    </row>
    <row r="12262" spans="37:37">
      <c r="AK12262" s="10"/>
    </row>
    <row r="12263" spans="37:37">
      <c r="AK12263" s="10"/>
    </row>
    <row r="12264" spans="37:37">
      <c r="AK12264" s="10"/>
    </row>
    <row r="12265" spans="37:37">
      <c r="AK12265" s="10"/>
    </row>
    <row r="12266" spans="37:37">
      <c r="AK12266" s="10"/>
    </row>
    <row r="12267" spans="37:37">
      <c r="AK12267" s="10"/>
    </row>
    <row r="12268" spans="37:37">
      <c r="AK12268" s="10"/>
    </row>
    <row r="12269" spans="37:37">
      <c r="AK12269" s="10"/>
    </row>
    <row r="12270" spans="37:37">
      <c r="AK12270" s="10"/>
    </row>
    <row r="12271" spans="37:37">
      <c r="AK12271" s="10"/>
    </row>
    <row r="12272" spans="37:37">
      <c r="AK12272" s="10"/>
    </row>
    <row r="12273" spans="37:37">
      <c r="AK12273" s="10"/>
    </row>
    <row r="12274" spans="37:37">
      <c r="AK12274" s="10"/>
    </row>
    <row r="12275" spans="37:37">
      <c r="AK12275" s="10"/>
    </row>
    <row r="12276" spans="37:37">
      <c r="AK12276" s="10"/>
    </row>
    <row r="12277" spans="37:37">
      <c r="AK12277" s="10"/>
    </row>
    <row r="12278" spans="37:37">
      <c r="AK12278" s="10"/>
    </row>
    <row r="12279" spans="37:37">
      <c r="AK12279" s="10"/>
    </row>
    <row r="12280" spans="37:37">
      <c r="AK12280" s="10"/>
    </row>
    <row r="12281" spans="37:37">
      <c r="AK12281" s="10"/>
    </row>
    <row r="12282" spans="37:37">
      <c r="AK12282" s="10"/>
    </row>
    <row r="12283" spans="37:37">
      <c r="AK12283" s="10"/>
    </row>
    <row r="12284" spans="37:37">
      <c r="AK12284" s="10"/>
    </row>
    <row r="12285" spans="37:37">
      <c r="AK12285" s="10"/>
    </row>
    <row r="12286" spans="37:37">
      <c r="AK12286" s="10"/>
    </row>
    <row r="12287" spans="37:37">
      <c r="AK12287" s="10"/>
    </row>
    <row r="12288" spans="37:37">
      <c r="AK12288" s="10"/>
    </row>
    <row r="12289" spans="37:37">
      <c r="AK12289" s="10"/>
    </row>
    <row r="12290" spans="37:37">
      <c r="AK12290" s="10"/>
    </row>
    <row r="12291" spans="37:37">
      <c r="AK12291" s="10"/>
    </row>
    <row r="12292" spans="37:37">
      <c r="AK12292" s="10"/>
    </row>
    <row r="12293" spans="37:37">
      <c r="AK12293" s="10"/>
    </row>
    <row r="12294" spans="37:37">
      <c r="AK12294" s="10"/>
    </row>
    <row r="12295" spans="37:37">
      <c r="AK12295" s="10"/>
    </row>
    <row r="12296" spans="37:37">
      <c r="AK12296" s="10"/>
    </row>
    <row r="12297" spans="37:37">
      <c r="AK12297" s="10"/>
    </row>
    <row r="12298" spans="37:37">
      <c r="AK12298" s="10"/>
    </row>
    <row r="12299" spans="37:37">
      <c r="AK12299" s="10"/>
    </row>
    <row r="12300" spans="37:37">
      <c r="AK12300" s="10"/>
    </row>
    <row r="12301" spans="37:37">
      <c r="AK12301" s="10"/>
    </row>
    <row r="12302" spans="37:37">
      <c r="AK12302" s="10"/>
    </row>
    <row r="12303" spans="37:37">
      <c r="AK12303" s="10"/>
    </row>
    <row r="12304" spans="37:37">
      <c r="AK12304" s="10"/>
    </row>
    <row r="12305" spans="37:37">
      <c r="AK12305" s="10"/>
    </row>
    <row r="12306" spans="37:37">
      <c r="AK12306" s="10"/>
    </row>
    <row r="12307" spans="37:37">
      <c r="AK12307" s="10"/>
    </row>
    <row r="12308" spans="37:37">
      <c r="AK12308" s="10"/>
    </row>
    <row r="12309" spans="37:37">
      <c r="AK12309" s="10"/>
    </row>
    <row r="12310" spans="37:37">
      <c r="AK12310" s="10"/>
    </row>
    <row r="12311" spans="37:37">
      <c r="AK12311" s="10"/>
    </row>
    <row r="12312" spans="37:37">
      <c r="AK12312" s="10"/>
    </row>
    <row r="12313" spans="37:37">
      <c r="AK12313" s="10"/>
    </row>
    <row r="12314" spans="37:37">
      <c r="AK12314" s="10"/>
    </row>
    <row r="12315" spans="37:37">
      <c r="AK12315" s="10"/>
    </row>
    <row r="12316" spans="37:37">
      <c r="AK12316" s="10"/>
    </row>
    <row r="12317" spans="37:37">
      <c r="AK12317" s="10"/>
    </row>
    <row r="12318" spans="37:37">
      <c r="AK12318" s="10"/>
    </row>
    <row r="12319" spans="37:37">
      <c r="AK12319" s="10"/>
    </row>
    <row r="12320" spans="37:37">
      <c r="AK12320" s="10"/>
    </row>
    <row r="12321" spans="37:37">
      <c r="AK12321" s="10"/>
    </row>
    <row r="12322" spans="37:37">
      <c r="AK12322" s="10"/>
    </row>
    <row r="12323" spans="37:37">
      <c r="AK12323" s="10"/>
    </row>
    <row r="12324" spans="37:37">
      <c r="AK12324" s="10"/>
    </row>
    <row r="12325" spans="37:37">
      <c r="AK12325" s="10"/>
    </row>
    <row r="12326" spans="37:37">
      <c r="AK12326" s="10"/>
    </row>
    <row r="12327" spans="37:37">
      <c r="AK12327" s="10"/>
    </row>
    <row r="12328" spans="37:37">
      <c r="AK12328" s="10"/>
    </row>
    <row r="12329" spans="37:37">
      <c r="AK12329" s="10"/>
    </row>
    <row r="12330" spans="37:37">
      <c r="AK12330" s="10"/>
    </row>
    <row r="12331" spans="37:37">
      <c r="AK12331" s="10"/>
    </row>
    <row r="12332" spans="37:37">
      <c r="AK12332" s="10"/>
    </row>
    <row r="12333" spans="37:37">
      <c r="AK12333" s="10"/>
    </row>
    <row r="12334" spans="37:37">
      <c r="AK12334" s="10"/>
    </row>
    <row r="12335" spans="37:37">
      <c r="AK12335" s="10"/>
    </row>
    <row r="12336" spans="37:37">
      <c r="AK12336" s="10"/>
    </row>
    <row r="12337" spans="37:37">
      <c r="AK12337" s="10"/>
    </row>
    <row r="12338" spans="37:37">
      <c r="AK12338" s="10"/>
    </row>
    <row r="12339" spans="37:37">
      <c r="AK12339" s="10"/>
    </row>
    <row r="12340" spans="37:37">
      <c r="AK12340" s="10"/>
    </row>
    <row r="12341" spans="37:37">
      <c r="AK12341" s="10"/>
    </row>
    <row r="12342" spans="37:37">
      <c r="AK12342" s="10"/>
    </row>
    <row r="12343" spans="37:37">
      <c r="AK12343" s="10"/>
    </row>
    <row r="12344" spans="37:37">
      <c r="AK12344" s="10"/>
    </row>
    <row r="12345" spans="37:37">
      <c r="AK12345" s="10"/>
    </row>
    <row r="12346" spans="37:37">
      <c r="AK12346" s="10"/>
    </row>
    <row r="12347" spans="37:37">
      <c r="AK12347" s="10"/>
    </row>
    <row r="12348" spans="37:37">
      <c r="AK12348" s="10"/>
    </row>
    <row r="12349" spans="37:37">
      <c r="AK12349" s="10"/>
    </row>
    <row r="12350" spans="37:37">
      <c r="AK12350" s="10"/>
    </row>
    <row r="12351" spans="37:37">
      <c r="AK12351" s="10"/>
    </row>
    <row r="12352" spans="37:37">
      <c r="AK12352" s="10"/>
    </row>
    <row r="12353" spans="37:37">
      <c r="AK12353" s="10"/>
    </row>
    <row r="12354" spans="37:37">
      <c r="AK12354" s="10"/>
    </row>
    <row r="12355" spans="37:37">
      <c r="AK12355" s="10"/>
    </row>
    <row r="12356" spans="37:37">
      <c r="AK12356" s="10"/>
    </row>
    <row r="12357" spans="37:37">
      <c r="AK12357" s="10"/>
    </row>
    <row r="12358" spans="37:37">
      <c r="AK12358" s="10"/>
    </row>
    <row r="12359" spans="37:37">
      <c r="AK12359" s="10"/>
    </row>
    <row r="12360" spans="37:37">
      <c r="AK12360" s="10"/>
    </row>
    <row r="12361" spans="37:37">
      <c r="AK12361" s="10"/>
    </row>
    <row r="12362" spans="37:37">
      <c r="AK12362" s="10"/>
    </row>
    <row r="12363" spans="37:37">
      <c r="AK12363" s="10"/>
    </row>
    <row r="12364" spans="37:37">
      <c r="AK12364" s="10"/>
    </row>
    <row r="12365" spans="37:37">
      <c r="AK12365" s="10"/>
    </row>
    <row r="12366" spans="37:37">
      <c r="AK12366" s="10"/>
    </row>
    <row r="12367" spans="37:37">
      <c r="AK12367" s="10"/>
    </row>
    <row r="12368" spans="37:37">
      <c r="AK12368" s="10"/>
    </row>
    <row r="12369" spans="37:37">
      <c r="AK12369" s="10"/>
    </row>
    <row r="12370" spans="37:37">
      <c r="AK12370" s="10"/>
    </row>
    <row r="12371" spans="37:37">
      <c r="AK12371" s="10"/>
    </row>
    <row r="12372" spans="37:37">
      <c r="AK12372" s="10"/>
    </row>
    <row r="12373" spans="37:37">
      <c r="AK12373" s="10"/>
    </row>
    <row r="12374" spans="37:37">
      <c r="AK12374" s="10"/>
    </row>
    <row r="12375" spans="37:37">
      <c r="AK12375" s="10"/>
    </row>
    <row r="12376" spans="37:37">
      <c r="AK12376" s="10"/>
    </row>
    <row r="12377" spans="37:37">
      <c r="AK12377" s="10"/>
    </row>
    <row r="12378" spans="37:37">
      <c r="AK12378" s="10"/>
    </row>
    <row r="12379" spans="37:37">
      <c r="AK12379" s="10"/>
    </row>
    <row r="12380" spans="37:37">
      <c r="AK12380" s="10"/>
    </row>
    <row r="12381" spans="37:37">
      <c r="AK12381" s="10"/>
    </row>
    <row r="12382" spans="37:37">
      <c r="AK12382" s="10"/>
    </row>
    <row r="12383" spans="37:37">
      <c r="AK12383" s="10"/>
    </row>
    <row r="12384" spans="37:37">
      <c r="AK12384" s="10"/>
    </row>
    <row r="12385" spans="37:37">
      <c r="AK12385" s="10"/>
    </row>
    <row r="12386" spans="37:37">
      <c r="AK12386" s="10"/>
    </row>
    <row r="12387" spans="37:37">
      <c r="AK12387" s="10"/>
    </row>
    <row r="12388" spans="37:37">
      <c r="AK12388" s="10"/>
    </row>
    <row r="12389" spans="37:37">
      <c r="AK12389" s="10"/>
    </row>
    <row r="12390" spans="37:37">
      <c r="AK12390" s="10"/>
    </row>
    <row r="12391" spans="37:37">
      <c r="AK12391" s="10"/>
    </row>
    <row r="12392" spans="37:37">
      <c r="AK12392" s="10"/>
    </row>
    <row r="12393" spans="37:37">
      <c r="AK12393" s="10"/>
    </row>
    <row r="12394" spans="37:37">
      <c r="AK12394" s="10"/>
    </row>
    <row r="12395" spans="37:37">
      <c r="AK12395" s="10"/>
    </row>
    <row r="12396" spans="37:37">
      <c r="AK12396" s="10"/>
    </row>
    <row r="12397" spans="37:37">
      <c r="AK12397" s="10"/>
    </row>
    <row r="12398" spans="37:37">
      <c r="AK12398" s="10"/>
    </row>
    <row r="12399" spans="37:37">
      <c r="AK12399" s="10"/>
    </row>
    <row r="12400" spans="37:37">
      <c r="AK12400" s="10"/>
    </row>
    <row r="12401" spans="37:37">
      <c r="AK12401" s="10"/>
    </row>
    <row r="12402" spans="37:37">
      <c r="AK12402" s="10"/>
    </row>
    <row r="12403" spans="37:37">
      <c r="AK12403" s="10"/>
    </row>
    <row r="12404" spans="37:37">
      <c r="AK12404" s="10"/>
    </row>
    <row r="12405" spans="37:37">
      <c r="AK12405" s="10"/>
    </row>
    <row r="12406" spans="37:37">
      <c r="AK12406" s="10"/>
    </row>
    <row r="12407" spans="37:37">
      <c r="AK12407" s="10"/>
    </row>
    <row r="12408" spans="37:37">
      <c r="AK12408" s="10"/>
    </row>
    <row r="12409" spans="37:37">
      <c r="AK12409" s="10"/>
    </row>
    <row r="12410" spans="37:37">
      <c r="AK12410" s="10"/>
    </row>
    <row r="12411" spans="37:37">
      <c r="AK12411" s="10"/>
    </row>
    <row r="12412" spans="37:37">
      <c r="AK12412" s="10"/>
    </row>
    <row r="12413" spans="37:37">
      <c r="AK12413" s="10"/>
    </row>
    <row r="12414" spans="37:37">
      <c r="AK12414" s="10"/>
    </row>
    <row r="12415" spans="37:37">
      <c r="AK12415" s="10"/>
    </row>
    <row r="12416" spans="37:37">
      <c r="AK12416" s="10"/>
    </row>
    <row r="12417" spans="37:37">
      <c r="AK12417" s="10"/>
    </row>
    <row r="12418" spans="37:37">
      <c r="AK12418" s="10"/>
    </row>
    <row r="12419" spans="37:37">
      <c r="AK12419" s="10"/>
    </row>
    <row r="12420" spans="37:37">
      <c r="AK12420" s="10"/>
    </row>
    <row r="12421" spans="37:37">
      <c r="AK12421" s="10"/>
    </row>
    <row r="12422" spans="37:37">
      <c r="AK12422" s="10"/>
    </row>
    <row r="12423" spans="37:37">
      <c r="AK12423" s="10"/>
    </row>
    <row r="12424" spans="37:37">
      <c r="AK12424" s="10"/>
    </row>
    <row r="12425" spans="37:37">
      <c r="AK12425" s="10"/>
    </row>
    <row r="12426" spans="37:37">
      <c r="AK12426" s="10"/>
    </row>
    <row r="12427" spans="37:37">
      <c r="AK12427" s="10"/>
    </row>
    <row r="12428" spans="37:37">
      <c r="AK12428" s="10"/>
    </row>
    <row r="12429" spans="37:37">
      <c r="AK12429" s="10"/>
    </row>
    <row r="12430" spans="37:37">
      <c r="AK12430" s="10"/>
    </row>
    <row r="12431" spans="37:37">
      <c r="AK12431" s="10"/>
    </row>
    <row r="12432" spans="37:37">
      <c r="AK12432" s="10"/>
    </row>
    <row r="12433" spans="37:37">
      <c r="AK12433" s="10"/>
    </row>
    <row r="12434" spans="37:37">
      <c r="AK12434" s="10"/>
    </row>
    <row r="12435" spans="37:37">
      <c r="AK12435" s="10"/>
    </row>
    <row r="12436" spans="37:37">
      <c r="AK12436" s="10"/>
    </row>
    <row r="12437" spans="37:37">
      <c r="AK12437" s="10"/>
    </row>
    <row r="12438" spans="37:37">
      <c r="AK12438" s="10"/>
    </row>
    <row r="12439" spans="37:37">
      <c r="AK12439" s="10"/>
    </row>
    <row r="12440" spans="37:37">
      <c r="AK12440" s="10"/>
    </row>
    <row r="12441" spans="37:37">
      <c r="AK12441" s="10"/>
    </row>
    <row r="12442" spans="37:37">
      <c r="AK12442" s="10"/>
    </row>
    <row r="12443" spans="37:37">
      <c r="AK12443" s="10"/>
    </row>
    <row r="12444" spans="37:37">
      <c r="AK12444" s="10"/>
    </row>
    <row r="12445" spans="37:37">
      <c r="AK12445" s="10"/>
    </row>
    <row r="12446" spans="37:37">
      <c r="AK12446" s="10"/>
    </row>
    <row r="12447" spans="37:37">
      <c r="AK12447" s="10"/>
    </row>
    <row r="12448" spans="37:37">
      <c r="AK12448" s="10"/>
    </row>
    <row r="12449" spans="37:37">
      <c r="AK12449" s="10"/>
    </row>
    <row r="12450" spans="37:37">
      <c r="AK12450" s="10"/>
    </row>
    <row r="12451" spans="37:37">
      <c r="AK12451" s="10"/>
    </row>
    <row r="12452" spans="37:37">
      <c r="AK12452" s="10"/>
    </row>
    <row r="12453" spans="37:37">
      <c r="AK12453" s="10"/>
    </row>
    <row r="12454" spans="37:37">
      <c r="AK12454" s="10"/>
    </row>
    <row r="12455" spans="37:37">
      <c r="AK12455" s="10"/>
    </row>
    <row r="12456" spans="37:37">
      <c r="AK12456" s="10"/>
    </row>
    <row r="12457" spans="37:37">
      <c r="AK12457" s="10"/>
    </row>
    <row r="12458" spans="37:37">
      <c r="AK12458" s="10"/>
    </row>
    <row r="12459" spans="37:37">
      <c r="AK12459" s="10"/>
    </row>
    <row r="12460" spans="37:37">
      <c r="AK12460" s="10"/>
    </row>
    <row r="12461" spans="37:37">
      <c r="AK12461" s="10"/>
    </row>
    <row r="12462" spans="37:37">
      <c r="AK12462" s="10"/>
    </row>
    <row r="12463" spans="37:37">
      <c r="AK12463" s="10"/>
    </row>
    <row r="12464" spans="37:37">
      <c r="AK12464" s="10"/>
    </row>
    <row r="12465" spans="37:37">
      <c r="AK12465" s="10"/>
    </row>
    <row r="12466" spans="37:37">
      <c r="AK12466" s="10"/>
    </row>
    <row r="12467" spans="37:37">
      <c r="AK12467" s="10"/>
    </row>
    <row r="12468" spans="37:37">
      <c r="AK12468" s="10"/>
    </row>
    <row r="12469" spans="37:37">
      <c r="AK12469" s="10"/>
    </row>
    <row r="12470" spans="37:37">
      <c r="AK12470" s="10"/>
    </row>
    <row r="12471" spans="37:37">
      <c r="AK12471" s="10"/>
    </row>
    <row r="12472" spans="37:37">
      <c r="AK12472" s="10"/>
    </row>
    <row r="12473" spans="37:37">
      <c r="AK12473" s="10"/>
    </row>
    <row r="12474" spans="37:37">
      <c r="AK12474" s="10"/>
    </row>
    <row r="12475" spans="37:37">
      <c r="AK12475" s="10"/>
    </row>
    <row r="12476" spans="37:37">
      <c r="AK12476" s="10"/>
    </row>
    <row r="12477" spans="37:37">
      <c r="AK12477" s="10"/>
    </row>
    <row r="12478" spans="37:37">
      <c r="AK12478" s="10"/>
    </row>
    <row r="12479" spans="37:37">
      <c r="AK12479" s="10"/>
    </row>
    <row r="12480" spans="37:37">
      <c r="AK12480" s="10"/>
    </row>
    <row r="12481" spans="37:37">
      <c r="AK12481" s="10"/>
    </row>
    <row r="12482" spans="37:37">
      <c r="AK12482" s="10"/>
    </row>
    <row r="12483" spans="37:37">
      <c r="AK12483" s="10"/>
    </row>
    <row r="12484" spans="37:37">
      <c r="AK12484" s="10"/>
    </row>
    <row r="12485" spans="37:37">
      <c r="AK12485" s="10"/>
    </row>
    <row r="12486" spans="37:37">
      <c r="AK12486" s="10"/>
    </row>
    <row r="12487" spans="37:37">
      <c r="AK12487" s="10"/>
    </row>
    <row r="12488" spans="37:37">
      <c r="AK12488" s="10"/>
    </row>
    <row r="12489" spans="37:37">
      <c r="AK12489" s="10"/>
    </row>
    <row r="12490" spans="37:37">
      <c r="AK12490" s="10"/>
    </row>
    <row r="12491" spans="37:37">
      <c r="AK12491" s="10"/>
    </row>
    <row r="12492" spans="37:37">
      <c r="AK12492" s="10"/>
    </row>
    <row r="12493" spans="37:37">
      <c r="AK12493" s="10"/>
    </row>
    <row r="12494" spans="37:37">
      <c r="AK12494" s="10"/>
    </row>
    <row r="12495" spans="37:37">
      <c r="AK12495" s="10"/>
    </row>
    <row r="12496" spans="37:37">
      <c r="AK12496" s="10"/>
    </row>
    <row r="12497" spans="37:37">
      <c r="AK12497" s="10"/>
    </row>
    <row r="12498" spans="37:37">
      <c r="AK12498" s="10"/>
    </row>
    <row r="12499" spans="37:37">
      <c r="AK12499" s="10"/>
    </row>
    <row r="12500" spans="37:37">
      <c r="AK12500" s="10"/>
    </row>
    <row r="12501" spans="37:37">
      <c r="AK12501" s="10"/>
    </row>
    <row r="12502" spans="37:37">
      <c r="AK12502" s="10"/>
    </row>
    <row r="12503" spans="37:37">
      <c r="AK12503" s="10"/>
    </row>
    <row r="12504" spans="37:37">
      <c r="AK12504" s="10"/>
    </row>
    <row r="12505" spans="37:37">
      <c r="AK12505" s="10"/>
    </row>
    <row r="12506" spans="37:37">
      <c r="AK12506" s="10"/>
    </row>
    <row r="12507" spans="37:37">
      <c r="AK12507" s="10"/>
    </row>
    <row r="12508" spans="37:37">
      <c r="AK12508" s="10"/>
    </row>
    <row r="12509" spans="37:37">
      <c r="AK12509" s="10"/>
    </row>
    <row r="12510" spans="37:37">
      <c r="AK12510" s="10"/>
    </row>
    <row r="12511" spans="37:37">
      <c r="AK12511" s="10"/>
    </row>
    <row r="12512" spans="37:37">
      <c r="AK12512" s="10"/>
    </row>
    <row r="12513" spans="37:37">
      <c r="AK12513" s="10"/>
    </row>
    <row r="12514" spans="37:37">
      <c r="AK12514" s="10"/>
    </row>
    <row r="12515" spans="37:37">
      <c r="AK12515" s="10"/>
    </row>
    <row r="12516" spans="37:37">
      <c r="AK12516" s="10"/>
    </row>
    <row r="12517" spans="37:37">
      <c r="AK12517" s="10"/>
    </row>
    <row r="12518" spans="37:37">
      <c r="AK12518" s="10"/>
    </row>
    <row r="12519" spans="37:37">
      <c r="AK12519" s="10"/>
    </row>
    <row r="12520" spans="37:37">
      <c r="AK12520" s="10"/>
    </row>
    <row r="12521" spans="37:37">
      <c r="AK12521" s="10"/>
    </row>
    <row r="12522" spans="37:37">
      <c r="AK12522" s="10"/>
    </row>
    <row r="12523" spans="37:37">
      <c r="AK12523" s="10"/>
    </row>
    <row r="12524" spans="37:37">
      <c r="AK12524" s="10"/>
    </row>
    <row r="12525" spans="37:37">
      <c r="AK12525" s="10"/>
    </row>
    <row r="12526" spans="37:37">
      <c r="AK12526" s="10"/>
    </row>
    <row r="12527" spans="37:37">
      <c r="AK12527" s="10"/>
    </row>
    <row r="12528" spans="37:37">
      <c r="AK12528" s="10"/>
    </row>
    <row r="12529" spans="37:37">
      <c r="AK12529" s="10"/>
    </row>
    <row r="12530" spans="37:37">
      <c r="AK12530" s="10"/>
    </row>
    <row r="12531" spans="37:37">
      <c r="AK12531" s="10"/>
    </row>
    <row r="12532" spans="37:37">
      <c r="AK12532" s="10"/>
    </row>
    <row r="12533" spans="37:37">
      <c r="AK12533" s="10"/>
    </row>
    <row r="12534" spans="37:37">
      <c r="AK12534" s="10"/>
    </row>
    <row r="12535" spans="37:37">
      <c r="AK12535" s="10"/>
    </row>
    <row r="12536" spans="37:37">
      <c r="AK12536" s="10"/>
    </row>
    <row r="12537" spans="37:37">
      <c r="AK12537" s="10"/>
    </row>
    <row r="12538" spans="37:37">
      <c r="AK12538" s="10"/>
    </row>
    <row r="12539" spans="37:37">
      <c r="AK12539" s="10"/>
    </row>
    <row r="12540" spans="37:37">
      <c r="AK12540" s="10"/>
    </row>
    <row r="12541" spans="37:37">
      <c r="AK12541" s="10"/>
    </row>
    <row r="12542" spans="37:37">
      <c r="AK12542" s="10"/>
    </row>
    <row r="12543" spans="37:37">
      <c r="AK12543" s="10"/>
    </row>
    <row r="12544" spans="37:37">
      <c r="AK12544" s="10"/>
    </row>
    <row r="12545" spans="37:37">
      <c r="AK12545" s="10"/>
    </row>
    <row r="12546" spans="37:37">
      <c r="AK12546" s="10"/>
    </row>
    <row r="12547" spans="37:37">
      <c r="AK12547" s="10"/>
    </row>
    <row r="12548" spans="37:37">
      <c r="AK12548" s="10"/>
    </row>
    <row r="12549" spans="37:37">
      <c r="AK12549" s="10"/>
    </row>
    <row r="12550" spans="37:37">
      <c r="AK12550" s="10"/>
    </row>
    <row r="12551" spans="37:37">
      <c r="AK12551" s="10"/>
    </row>
    <row r="12552" spans="37:37">
      <c r="AK12552" s="10"/>
    </row>
    <row r="12553" spans="37:37">
      <c r="AK12553" s="10"/>
    </row>
    <row r="12554" spans="37:37">
      <c r="AK12554" s="10"/>
    </row>
    <row r="12555" spans="37:37">
      <c r="AK12555" s="10"/>
    </row>
    <row r="12556" spans="37:37">
      <c r="AK12556" s="10"/>
    </row>
    <row r="12557" spans="37:37">
      <c r="AK12557" s="10"/>
    </row>
    <row r="12558" spans="37:37">
      <c r="AK12558" s="10"/>
    </row>
    <row r="12559" spans="37:37">
      <c r="AK12559" s="10"/>
    </row>
    <row r="12560" spans="37:37">
      <c r="AK12560" s="10"/>
    </row>
    <row r="12561" spans="37:37">
      <c r="AK12561" s="10"/>
    </row>
    <row r="12562" spans="37:37">
      <c r="AK12562" s="10"/>
    </row>
    <row r="12563" spans="37:37">
      <c r="AK12563" s="10"/>
    </row>
    <row r="12564" spans="37:37">
      <c r="AK12564" s="10"/>
    </row>
    <row r="12565" spans="37:37">
      <c r="AK12565" s="10"/>
    </row>
    <row r="12566" spans="37:37">
      <c r="AK12566" s="10"/>
    </row>
    <row r="12567" spans="37:37">
      <c r="AK12567" s="10"/>
    </row>
    <row r="12568" spans="37:37">
      <c r="AK12568" s="10"/>
    </row>
    <row r="12569" spans="37:37">
      <c r="AK12569" s="10"/>
    </row>
    <row r="12570" spans="37:37">
      <c r="AK12570" s="10"/>
    </row>
    <row r="12571" spans="37:37">
      <c r="AK12571" s="10"/>
    </row>
    <row r="12572" spans="37:37">
      <c r="AK12572" s="10"/>
    </row>
    <row r="12573" spans="37:37">
      <c r="AK12573" s="10"/>
    </row>
    <row r="12574" spans="37:37">
      <c r="AK12574" s="10"/>
    </row>
    <row r="12575" spans="37:37">
      <c r="AK12575" s="10"/>
    </row>
    <row r="12576" spans="37:37">
      <c r="AK12576" s="10"/>
    </row>
    <row r="12577" spans="37:37">
      <c r="AK12577" s="10"/>
    </row>
    <row r="12578" spans="37:37">
      <c r="AK12578" s="10"/>
    </row>
    <row r="12579" spans="37:37">
      <c r="AK12579" s="10"/>
    </row>
    <row r="12580" spans="37:37">
      <c r="AK12580" s="10"/>
    </row>
    <row r="12581" spans="37:37">
      <c r="AK12581" s="10"/>
    </row>
    <row r="12582" spans="37:37">
      <c r="AK12582" s="10"/>
    </row>
    <row r="12583" spans="37:37">
      <c r="AK12583" s="10"/>
    </row>
    <row r="12584" spans="37:37">
      <c r="AK12584" s="10"/>
    </row>
    <row r="12585" spans="37:37">
      <c r="AK12585" s="10"/>
    </row>
    <row r="12586" spans="37:37">
      <c r="AK12586" s="10"/>
    </row>
    <row r="12587" spans="37:37">
      <c r="AK12587" s="10"/>
    </row>
    <row r="12588" spans="37:37">
      <c r="AK12588" s="10"/>
    </row>
    <row r="12589" spans="37:37">
      <c r="AK12589" s="10"/>
    </row>
    <row r="12590" spans="37:37">
      <c r="AK12590" s="10"/>
    </row>
    <row r="12591" spans="37:37">
      <c r="AK12591" s="10"/>
    </row>
    <row r="12592" spans="37:37">
      <c r="AK12592" s="10"/>
    </row>
    <row r="12593" spans="37:37">
      <c r="AK12593" s="10"/>
    </row>
    <row r="12594" spans="37:37">
      <c r="AK12594" s="10"/>
    </row>
    <row r="12595" spans="37:37">
      <c r="AK12595" s="10"/>
    </row>
    <row r="12596" spans="37:37">
      <c r="AK12596" s="10"/>
    </row>
    <row r="12597" spans="37:37">
      <c r="AK12597" s="10"/>
    </row>
    <row r="12598" spans="37:37">
      <c r="AK12598" s="10"/>
    </row>
    <row r="12599" spans="37:37">
      <c r="AK12599" s="10"/>
    </row>
    <row r="12600" spans="37:37">
      <c r="AK12600" s="10"/>
    </row>
    <row r="12601" spans="37:37">
      <c r="AK12601" s="10"/>
    </row>
    <row r="12602" spans="37:37">
      <c r="AK12602" s="10"/>
    </row>
    <row r="12603" spans="37:37">
      <c r="AK12603" s="10"/>
    </row>
    <row r="12604" spans="37:37">
      <c r="AK12604" s="10"/>
    </row>
    <row r="12605" spans="37:37">
      <c r="AK12605" s="10"/>
    </row>
    <row r="12606" spans="37:37">
      <c r="AK12606" s="10"/>
    </row>
    <row r="12607" spans="37:37">
      <c r="AK12607" s="10"/>
    </row>
    <row r="12608" spans="37:37">
      <c r="AK12608" s="10"/>
    </row>
    <row r="12609" spans="37:37">
      <c r="AK12609" s="10"/>
    </row>
    <row r="12610" spans="37:37">
      <c r="AK12610" s="10"/>
    </row>
    <row r="12611" spans="37:37">
      <c r="AK12611" s="10"/>
    </row>
    <row r="12612" spans="37:37">
      <c r="AK12612" s="10"/>
    </row>
    <row r="12613" spans="37:37">
      <c r="AK12613" s="10"/>
    </row>
    <row r="12614" spans="37:37">
      <c r="AK12614" s="10"/>
    </row>
    <row r="12615" spans="37:37">
      <c r="AK12615" s="10"/>
    </row>
    <row r="12616" spans="37:37">
      <c r="AK12616" s="10"/>
    </row>
    <row r="12617" spans="37:37">
      <c r="AK12617" s="10"/>
    </row>
    <row r="12618" spans="37:37">
      <c r="AK12618" s="10"/>
    </row>
    <row r="12619" spans="37:37">
      <c r="AK12619" s="10"/>
    </row>
    <row r="12620" spans="37:37">
      <c r="AK12620" s="10"/>
    </row>
    <row r="12621" spans="37:37">
      <c r="AK12621" s="10"/>
    </row>
    <row r="12622" spans="37:37">
      <c r="AK12622" s="10"/>
    </row>
    <row r="12623" spans="37:37">
      <c r="AK12623" s="10"/>
    </row>
    <row r="12624" spans="37:37">
      <c r="AK12624" s="10"/>
    </row>
    <row r="12625" spans="37:37">
      <c r="AK12625" s="10"/>
    </row>
    <row r="12626" spans="37:37">
      <c r="AK12626" s="10"/>
    </row>
    <row r="12627" spans="37:37">
      <c r="AK12627" s="10"/>
    </row>
    <row r="12628" spans="37:37">
      <c r="AK12628" s="10"/>
    </row>
    <row r="12629" spans="37:37">
      <c r="AK12629" s="10"/>
    </row>
    <row r="12630" spans="37:37">
      <c r="AK12630" s="10"/>
    </row>
    <row r="12631" spans="37:37">
      <c r="AK12631" s="10"/>
    </row>
    <row r="12632" spans="37:37">
      <c r="AK12632" s="10"/>
    </row>
    <row r="12633" spans="37:37">
      <c r="AK12633" s="10"/>
    </row>
    <row r="12634" spans="37:37">
      <c r="AK12634" s="10"/>
    </row>
    <row r="12635" spans="37:37">
      <c r="AK12635" s="10"/>
    </row>
    <row r="12636" spans="37:37">
      <c r="AK12636" s="10"/>
    </row>
    <row r="12637" spans="37:37">
      <c r="AK12637" s="10"/>
    </row>
    <row r="12638" spans="37:37">
      <c r="AK12638" s="10"/>
    </row>
    <row r="12639" spans="37:37">
      <c r="AK12639" s="10"/>
    </row>
    <row r="12640" spans="37:37">
      <c r="AK12640" s="10"/>
    </row>
    <row r="12641" spans="37:37">
      <c r="AK12641" s="10"/>
    </row>
    <row r="12642" spans="37:37">
      <c r="AK12642" s="10"/>
    </row>
    <row r="12643" spans="37:37">
      <c r="AK12643" s="10"/>
    </row>
    <row r="12644" spans="37:37">
      <c r="AK12644" s="10"/>
    </row>
    <row r="12645" spans="37:37">
      <c r="AK12645" s="10"/>
    </row>
    <row r="12646" spans="37:37">
      <c r="AK12646" s="10"/>
    </row>
    <row r="12647" spans="37:37">
      <c r="AK12647" s="10"/>
    </row>
    <row r="12648" spans="37:37">
      <c r="AK12648" s="10"/>
    </row>
    <row r="12649" spans="37:37">
      <c r="AK12649" s="10"/>
    </row>
    <row r="12650" spans="37:37">
      <c r="AK12650" s="10"/>
    </row>
    <row r="12651" spans="37:37">
      <c r="AK12651" s="10"/>
    </row>
    <row r="12652" spans="37:37">
      <c r="AK12652" s="10"/>
    </row>
    <row r="12653" spans="37:37">
      <c r="AK12653" s="10"/>
    </row>
    <row r="12654" spans="37:37">
      <c r="AK12654" s="10"/>
    </row>
    <row r="12655" spans="37:37">
      <c r="AK12655" s="10"/>
    </row>
    <row r="12656" spans="37:37">
      <c r="AK12656" s="10"/>
    </row>
    <row r="12657" spans="37:37">
      <c r="AK12657" s="10"/>
    </row>
    <row r="12658" spans="37:37">
      <c r="AK12658" s="10"/>
    </row>
    <row r="12659" spans="37:37">
      <c r="AK12659" s="10"/>
    </row>
    <row r="12660" spans="37:37">
      <c r="AK12660" s="10"/>
    </row>
    <row r="12661" spans="37:37">
      <c r="AK12661" s="10"/>
    </row>
    <row r="12662" spans="37:37">
      <c r="AK12662" s="10"/>
    </row>
    <row r="12663" spans="37:37">
      <c r="AK12663" s="10"/>
    </row>
    <row r="12664" spans="37:37">
      <c r="AK12664" s="10"/>
    </row>
    <row r="12665" spans="37:37">
      <c r="AK12665" s="10"/>
    </row>
    <row r="12666" spans="37:37">
      <c r="AK12666" s="10"/>
    </row>
    <row r="12667" spans="37:37">
      <c r="AK12667" s="10"/>
    </row>
    <row r="12668" spans="37:37">
      <c r="AK12668" s="10"/>
    </row>
    <row r="12669" spans="37:37">
      <c r="AK12669" s="10"/>
    </row>
    <row r="12670" spans="37:37">
      <c r="AK12670" s="10"/>
    </row>
    <row r="12671" spans="37:37">
      <c r="AK12671" s="10"/>
    </row>
    <row r="12672" spans="37:37">
      <c r="AK12672" s="10"/>
    </row>
    <row r="12673" spans="37:37">
      <c r="AK12673" s="10"/>
    </row>
    <row r="12674" spans="37:37">
      <c r="AK12674" s="10"/>
    </row>
    <row r="12675" spans="37:37">
      <c r="AK12675" s="10"/>
    </row>
    <row r="12676" spans="37:37">
      <c r="AK12676" s="10"/>
    </row>
    <row r="12677" spans="37:37">
      <c r="AK12677" s="10"/>
    </row>
    <row r="12678" spans="37:37">
      <c r="AK12678" s="10"/>
    </row>
    <row r="12679" spans="37:37">
      <c r="AK12679" s="10"/>
    </row>
    <row r="12680" spans="37:37">
      <c r="AK12680" s="10"/>
    </row>
    <row r="12681" spans="37:37">
      <c r="AK12681" s="10"/>
    </row>
    <row r="12682" spans="37:37">
      <c r="AK12682" s="10"/>
    </row>
    <row r="12683" spans="37:37">
      <c r="AK12683" s="10"/>
    </row>
    <row r="12684" spans="37:37">
      <c r="AK12684" s="10"/>
    </row>
    <row r="12685" spans="37:37">
      <c r="AK12685" s="10"/>
    </row>
    <row r="12686" spans="37:37">
      <c r="AK12686" s="10"/>
    </row>
    <row r="12687" spans="37:37">
      <c r="AK12687" s="10"/>
    </row>
    <row r="12688" spans="37:37">
      <c r="AK12688" s="10"/>
    </row>
    <row r="12689" spans="37:37">
      <c r="AK12689" s="10"/>
    </row>
    <row r="12690" spans="37:37">
      <c r="AK12690" s="10"/>
    </row>
    <row r="12691" spans="37:37">
      <c r="AK12691" s="10"/>
    </row>
    <row r="12692" spans="37:37">
      <c r="AK12692" s="10"/>
    </row>
    <row r="12693" spans="37:37">
      <c r="AK12693" s="10"/>
    </row>
    <row r="12694" spans="37:37">
      <c r="AK12694" s="10"/>
    </row>
    <row r="12695" spans="37:37">
      <c r="AK12695" s="10"/>
    </row>
    <row r="12696" spans="37:37">
      <c r="AK12696" s="10"/>
    </row>
    <row r="12697" spans="37:37">
      <c r="AK12697" s="10"/>
    </row>
    <row r="12698" spans="37:37">
      <c r="AK12698" s="10"/>
    </row>
    <row r="12699" spans="37:37">
      <c r="AK12699" s="10"/>
    </row>
    <row r="12700" spans="37:37">
      <c r="AK12700" s="10"/>
    </row>
    <row r="12701" spans="37:37">
      <c r="AK12701" s="10"/>
    </row>
    <row r="12702" spans="37:37">
      <c r="AK12702" s="10"/>
    </row>
    <row r="12703" spans="37:37">
      <c r="AK12703" s="10"/>
    </row>
    <row r="12704" spans="37:37">
      <c r="AK12704" s="10"/>
    </row>
    <row r="12705" spans="37:37">
      <c r="AK12705" s="10"/>
    </row>
    <row r="12706" spans="37:37">
      <c r="AK12706" s="10"/>
    </row>
    <row r="12707" spans="37:37">
      <c r="AK12707" s="10"/>
    </row>
    <row r="12708" spans="37:37">
      <c r="AK12708" s="10"/>
    </row>
    <row r="12709" spans="37:37">
      <c r="AK12709" s="10"/>
    </row>
    <row r="12710" spans="37:37">
      <c r="AK12710" s="10"/>
    </row>
    <row r="12711" spans="37:37">
      <c r="AK12711" s="10"/>
    </row>
    <row r="12712" spans="37:37">
      <c r="AK12712" s="10"/>
    </row>
    <row r="12713" spans="37:37">
      <c r="AK12713" s="10"/>
    </row>
    <row r="12714" spans="37:37">
      <c r="AK12714" s="10"/>
    </row>
    <row r="12715" spans="37:37">
      <c r="AK12715" s="10"/>
    </row>
    <row r="12716" spans="37:37">
      <c r="AK12716" s="10"/>
    </row>
    <row r="12717" spans="37:37">
      <c r="AK12717" s="10"/>
    </row>
    <row r="12718" spans="37:37">
      <c r="AK12718" s="10"/>
    </row>
    <row r="12719" spans="37:37">
      <c r="AK12719" s="10"/>
    </row>
    <row r="12720" spans="37:37">
      <c r="AK12720" s="10"/>
    </row>
    <row r="12721" spans="37:37">
      <c r="AK12721" s="10"/>
    </row>
    <row r="12722" spans="37:37">
      <c r="AK12722" s="10"/>
    </row>
    <row r="12723" spans="37:37">
      <c r="AK12723" s="10"/>
    </row>
    <row r="12724" spans="37:37">
      <c r="AK12724" s="10"/>
    </row>
    <row r="12725" spans="37:37">
      <c r="AK12725" s="10"/>
    </row>
    <row r="12726" spans="37:37">
      <c r="AK12726" s="10"/>
    </row>
    <row r="12727" spans="37:37">
      <c r="AK12727" s="10"/>
    </row>
    <row r="12728" spans="37:37">
      <c r="AK12728" s="10"/>
    </row>
    <row r="12729" spans="37:37">
      <c r="AK12729" s="10"/>
    </row>
    <row r="12730" spans="37:37">
      <c r="AK12730" s="10"/>
    </row>
    <row r="12731" spans="37:37">
      <c r="AK12731" s="10"/>
    </row>
    <row r="12732" spans="37:37">
      <c r="AK12732" s="10"/>
    </row>
    <row r="12733" spans="37:37">
      <c r="AK12733" s="10"/>
    </row>
    <row r="12734" spans="37:37">
      <c r="AK12734" s="10"/>
    </row>
    <row r="12735" spans="37:37">
      <c r="AK12735" s="10"/>
    </row>
    <row r="12736" spans="37:37">
      <c r="AK12736" s="10"/>
    </row>
    <row r="12737" spans="37:37">
      <c r="AK12737" s="10"/>
    </row>
    <row r="12738" spans="37:37">
      <c r="AK12738" s="10"/>
    </row>
    <row r="12739" spans="37:37">
      <c r="AK12739" s="10"/>
    </row>
    <row r="12740" spans="37:37">
      <c r="AK12740" s="10"/>
    </row>
    <row r="12741" spans="37:37">
      <c r="AK12741" s="10"/>
    </row>
    <row r="12742" spans="37:37">
      <c r="AK12742" s="10"/>
    </row>
    <row r="12743" spans="37:37">
      <c r="AK12743" s="10"/>
    </row>
    <row r="12744" spans="37:37">
      <c r="AK12744" s="10"/>
    </row>
    <row r="12745" spans="37:37">
      <c r="AK12745" s="10"/>
    </row>
    <row r="12746" spans="37:37">
      <c r="AK12746" s="10"/>
    </row>
    <row r="12747" spans="37:37">
      <c r="AK12747" s="10"/>
    </row>
    <row r="12748" spans="37:37">
      <c r="AK12748" s="10"/>
    </row>
    <row r="12749" spans="37:37">
      <c r="AK12749" s="10"/>
    </row>
    <row r="12750" spans="37:37">
      <c r="AK12750" s="10"/>
    </row>
    <row r="12751" spans="37:37">
      <c r="AK12751" s="10"/>
    </row>
    <row r="12752" spans="37:37">
      <c r="AK12752" s="10"/>
    </row>
    <row r="12753" spans="37:37">
      <c r="AK12753" s="10"/>
    </row>
    <row r="12754" spans="37:37">
      <c r="AK12754" s="10"/>
    </row>
    <row r="12755" spans="37:37">
      <c r="AK12755" s="10"/>
    </row>
    <row r="12756" spans="37:37">
      <c r="AK12756" s="10"/>
    </row>
    <row r="12757" spans="37:37">
      <c r="AK12757" s="10"/>
    </row>
    <row r="12758" spans="37:37">
      <c r="AK12758" s="10"/>
    </row>
    <row r="12759" spans="37:37">
      <c r="AK12759" s="10"/>
    </row>
    <row r="12760" spans="37:37">
      <c r="AK12760" s="10"/>
    </row>
    <row r="12761" spans="37:37">
      <c r="AK12761" s="10"/>
    </row>
    <row r="12762" spans="37:37">
      <c r="AK12762" s="10"/>
    </row>
    <row r="12763" spans="37:37">
      <c r="AK12763" s="10"/>
    </row>
    <row r="12764" spans="37:37">
      <c r="AK12764" s="10"/>
    </row>
    <row r="12765" spans="37:37">
      <c r="AK12765" s="10"/>
    </row>
    <row r="12766" spans="37:37">
      <c r="AK12766" s="10"/>
    </row>
    <row r="12767" spans="37:37">
      <c r="AK12767" s="10"/>
    </row>
    <row r="12768" spans="37:37">
      <c r="AK12768" s="10"/>
    </row>
    <row r="12769" spans="37:37">
      <c r="AK12769" s="10"/>
    </row>
    <row r="12770" spans="37:37">
      <c r="AK12770" s="10"/>
    </row>
    <row r="12771" spans="37:37">
      <c r="AK12771" s="10"/>
    </row>
    <row r="12772" spans="37:37">
      <c r="AK12772" s="10"/>
    </row>
    <row r="12773" spans="37:37">
      <c r="AK12773" s="10"/>
    </row>
    <row r="12774" spans="37:37">
      <c r="AK12774" s="10"/>
    </row>
    <row r="12775" spans="37:37">
      <c r="AK12775" s="10"/>
    </row>
    <row r="12776" spans="37:37">
      <c r="AK12776" s="10"/>
    </row>
    <row r="12777" spans="37:37">
      <c r="AK12777" s="10"/>
    </row>
    <row r="12778" spans="37:37">
      <c r="AK12778" s="10"/>
    </row>
    <row r="12779" spans="37:37">
      <c r="AK12779" s="10"/>
    </row>
    <row r="12780" spans="37:37">
      <c r="AK12780" s="10"/>
    </row>
    <row r="12781" spans="37:37">
      <c r="AK12781" s="10"/>
    </row>
    <row r="12782" spans="37:37">
      <c r="AK12782" s="10"/>
    </row>
    <row r="12783" spans="37:37">
      <c r="AK12783" s="10"/>
    </row>
    <row r="12784" spans="37:37">
      <c r="AK12784" s="10"/>
    </row>
    <row r="12785" spans="37:37">
      <c r="AK12785" s="10"/>
    </row>
    <row r="12786" spans="37:37">
      <c r="AK12786" s="10"/>
    </row>
    <row r="12787" spans="37:37">
      <c r="AK12787" s="10"/>
    </row>
    <row r="12788" spans="37:37">
      <c r="AK12788" s="10"/>
    </row>
    <row r="12789" spans="37:37">
      <c r="AK12789" s="10"/>
    </row>
    <row r="12790" spans="37:37">
      <c r="AK12790" s="10"/>
    </row>
    <row r="12791" spans="37:37">
      <c r="AK12791" s="10"/>
    </row>
    <row r="12792" spans="37:37">
      <c r="AK12792" s="10"/>
    </row>
    <row r="12793" spans="37:37">
      <c r="AK12793" s="10"/>
    </row>
    <row r="12794" spans="37:37">
      <c r="AK12794" s="10"/>
    </row>
    <row r="12795" spans="37:37">
      <c r="AK12795" s="10"/>
    </row>
    <row r="12796" spans="37:37">
      <c r="AK12796" s="10"/>
    </row>
    <row r="12797" spans="37:37">
      <c r="AK12797" s="10"/>
    </row>
    <row r="12798" spans="37:37">
      <c r="AK12798" s="10"/>
    </row>
    <row r="12799" spans="37:37">
      <c r="AK12799" s="10"/>
    </row>
    <row r="12800" spans="37:37">
      <c r="AK12800" s="10"/>
    </row>
    <row r="12801" spans="37:37">
      <c r="AK12801" s="10"/>
    </row>
    <row r="12802" spans="37:37">
      <c r="AK12802" s="10"/>
    </row>
    <row r="12803" spans="37:37">
      <c r="AK12803" s="10"/>
    </row>
    <row r="12804" spans="37:37">
      <c r="AK12804" s="10"/>
    </row>
    <row r="12805" spans="37:37">
      <c r="AK12805" s="10"/>
    </row>
    <row r="12806" spans="37:37">
      <c r="AK12806" s="10"/>
    </row>
    <row r="12807" spans="37:37">
      <c r="AK12807" s="10"/>
    </row>
    <row r="12808" spans="37:37">
      <c r="AK12808" s="10"/>
    </row>
    <row r="12809" spans="37:37">
      <c r="AK12809" s="10"/>
    </row>
    <row r="12810" spans="37:37">
      <c r="AK12810" s="10"/>
    </row>
    <row r="12811" spans="37:37">
      <c r="AK12811" s="10"/>
    </row>
    <row r="12812" spans="37:37">
      <c r="AK12812" s="10"/>
    </row>
    <row r="12813" spans="37:37">
      <c r="AK12813" s="10"/>
    </row>
    <row r="12814" spans="37:37">
      <c r="AK12814" s="10"/>
    </row>
    <row r="12815" spans="37:37">
      <c r="AK12815" s="10"/>
    </row>
    <row r="12816" spans="37:37">
      <c r="AK12816" s="10"/>
    </row>
    <row r="12817" spans="37:37">
      <c r="AK12817" s="10"/>
    </row>
    <row r="12818" spans="37:37">
      <c r="AK12818" s="10"/>
    </row>
    <row r="12819" spans="37:37">
      <c r="AK12819" s="10"/>
    </row>
    <row r="12820" spans="37:37">
      <c r="AK12820" s="10"/>
    </row>
    <row r="12821" spans="37:37">
      <c r="AK12821" s="10"/>
    </row>
    <row r="12822" spans="37:37">
      <c r="AK12822" s="10"/>
    </row>
    <row r="12823" spans="37:37">
      <c r="AK12823" s="10"/>
    </row>
    <row r="12824" spans="37:37">
      <c r="AK12824" s="10"/>
    </row>
    <row r="12825" spans="37:37">
      <c r="AK12825" s="10"/>
    </row>
    <row r="12826" spans="37:37">
      <c r="AK12826" s="10"/>
    </row>
    <row r="12827" spans="37:37">
      <c r="AK12827" s="10"/>
    </row>
    <row r="12828" spans="37:37">
      <c r="AK12828" s="10"/>
    </row>
    <row r="12829" spans="37:37">
      <c r="AK12829" s="10"/>
    </row>
    <row r="12830" spans="37:37">
      <c r="AK12830" s="10"/>
    </row>
    <row r="12831" spans="37:37">
      <c r="AK12831" s="10"/>
    </row>
    <row r="12832" spans="37:37">
      <c r="AK12832" s="10"/>
    </row>
    <row r="12833" spans="37:37">
      <c r="AK12833" s="10"/>
    </row>
    <row r="12834" spans="37:37">
      <c r="AK12834" s="10"/>
    </row>
    <row r="12835" spans="37:37">
      <c r="AK12835" s="10"/>
    </row>
    <row r="12836" spans="37:37">
      <c r="AK12836" s="10"/>
    </row>
    <row r="12837" spans="37:37">
      <c r="AK12837" s="10"/>
    </row>
    <row r="12838" spans="37:37">
      <c r="AK12838" s="10"/>
    </row>
    <row r="12839" spans="37:37">
      <c r="AK12839" s="10"/>
    </row>
    <row r="12840" spans="37:37">
      <c r="AK12840" s="10"/>
    </row>
    <row r="12841" spans="37:37">
      <c r="AK12841" s="10"/>
    </row>
    <row r="12842" spans="37:37">
      <c r="AK12842" s="10"/>
    </row>
    <row r="12843" spans="37:37">
      <c r="AK12843" s="10"/>
    </row>
    <row r="12844" spans="37:37">
      <c r="AK12844" s="10"/>
    </row>
    <row r="12845" spans="37:37">
      <c r="AK12845" s="10"/>
    </row>
    <row r="12846" spans="37:37">
      <c r="AK12846" s="10"/>
    </row>
    <row r="12847" spans="37:37">
      <c r="AK12847" s="10"/>
    </row>
    <row r="12848" spans="37:37">
      <c r="AK12848" s="10"/>
    </row>
    <row r="12849" spans="37:37">
      <c r="AK12849" s="10"/>
    </row>
    <row r="12850" spans="37:37">
      <c r="AK12850" s="10"/>
    </row>
    <row r="12851" spans="37:37">
      <c r="AK12851" s="10"/>
    </row>
    <row r="12852" spans="37:37">
      <c r="AK12852" s="10"/>
    </row>
    <row r="12853" spans="37:37">
      <c r="AK12853" s="10"/>
    </row>
    <row r="12854" spans="37:37">
      <c r="AK12854" s="10"/>
    </row>
    <row r="12855" spans="37:37">
      <c r="AK12855" s="10"/>
    </row>
    <row r="12856" spans="37:37">
      <c r="AK12856" s="10"/>
    </row>
    <row r="12857" spans="37:37">
      <c r="AK12857" s="10"/>
    </row>
    <row r="12858" spans="37:37">
      <c r="AK12858" s="10"/>
    </row>
    <row r="12859" spans="37:37">
      <c r="AK12859" s="10"/>
    </row>
    <row r="12860" spans="37:37">
      <c r="AK12860" s="10"/>
    </row>
    <row r="12861" spans="37:37">
      <c r="AK12861" s="10"/>
    </row>
    <row r="12862" spans="37:37">
      <c r="AK12862" s="10"/>
    </row>
    <row r="12863" spans="37:37">
      <c r="AK12863" s="10"/>
    </row>
    <row r="12864" spans="37:37">
      <c r="AK12864" s="10"/>
    </row>
    <row r="12865" spans="37:37">
      <c r="AK12865" s="10"/>
    </row>
    <row r="12866" spans="37:37">
      <c r="AK12866" s="10"/>
    </row>
    <row r="12867" spans="37:37">
      <c r="AK12867" s="10"/>
    </row>
    <row r="12868" spans="37:37">
      <c r="AK12868" s="10"/>
    </row>
    <row r="12869" spans="37:37">
      <c r="AK12869" s="10"/>
    </row>
    <row r="12870" spans="37:37">
      <c r="AK12870" s="10"/>
    </row>
    <row r="12871" spans="37:37">
      <c r="AK12871" s="10"/>
    </row>
    <row r="12872" spans="37:37">
      <c r="AK12872" s="10"/>
    </row>
    <row r="12873" spans="37:37">
      <c r="AK12873" s="10"/>
    </row>
    <row r="12874" spans="37:37">
      <c r="AK12874" s="10"/>
    </row>
    <row r="12875" spans="37:37">
      <c r="AK12875" s="10"/>
    </row>
    <row r="12876" spans="37:37">
      <c r="AK12876" s="10"/>
    </row>
    <row r="12877" spans="37:37">
      <c r="AK12877" s="10"/>
    </row>
    <row r="12878" spans="37:37">
      <c r="AK12878" s="10"/>
    </row>
    <row r="12879" spans="37:37">
      <c r="AK12879" s="10"/>
    </row>
    <row r="12880" spans="37:37">
      <c r="AK12880" s="10"/>
    </row>
    <row r="12881" spans="37:37">
      <c r="AK12881" s="10"/>
    </row>
    <row r="12882" spans="37:37">
      <c r="AK12882" s="10"/>
    </row>
    <row r="12883" spans="37:37">
      <c r="AK12883" s="10"/>
    </row>
    <row r="12884" spans="37:37">
      <c r="AK12884" s="10"/>
    </row>
    <row r="12885" spans="37:37">
      <c r="AK12885" s="10"/>
    </row>
    <row r="12886" spans="37:37">
      <c r="AK12886" s="10"/>
    </row>
    <row r="12887" spans="37:37">
      <c r="AK12887" s="10"/>
    </row>
    <row r="12888" spans="37:37">
      <c r="AK12888" s="10"/>
    </row>
    <row r="12889" spans="37:37">
      <c r="AK12889" s="10"/>
    </row>
    <row r="12890" spans="37:37">
      <c r="AK12890" s="10"/>
    </row>
    <row r="12891" spans="37:37">
      <c r="AK12891" s="10"/>
    </row>
    <row r="12892" spans="37:37">
      <c r="AK12892" s="10"/>
    </row>
    <row r="12893" spans="37:37">
      <c r="AK12893" s="10"/>
    </row>
    <row r="12894" spans="37:37">
      <c r="AK12894" s="10"/>
    </row>
    <row r="12895" spans="37:37">
      <c r="AK12895" s="10"/>
    </row>
    <row r="12896" spans="37:37">
      <c r="AK12896" s="10"/>
    </row>
    <row r="12897" spans="37:37">
      <c r="AK12897" s="10"/>
    </row>
    <row r="12898" spans="37:37">
      <c r="AK12898" s="10"/>
    </row>
    <row r="12899" spans="37:37">
      <c r="AK12899" s="10"/>
    </row>
    <row r="12900" spans="37:37">
      <c r="AK12900" s="10"/>
    </row>
    <row r="12901" spans="37:37">
      <c r="AK12901" s="10"/>
    </row>
    <row r="12902" spans="37:37">
      <c r="AK12902" s="10"/>
    </row>
    <row r="12903" spans="37:37">
      <c r="AK12903" s="10"/>
    </row>
    <row r="12904" spans="37:37">
      <c r="AK12904" s="10"/>
    </row>
    <row r="12905" spans="37:37">
      <c r="AK12905" s="10"/>
    </row>
    <row r="12906" spans="37:37">
      <c r="AK12906" s="10"/>
    </row>
    <row r="12907" spans="37:37">
      <c r="AK12907" s="10"/>
    </row>
    <row r="12908" spans="37:37">
      <c r="AK12908" s="10"/>
    </row>
    <row r="12909" spans="37:37">
      <c r="AK12909" s="10"/>
    </row>
    <row r="12910" spans="37:37">
      <c r="AK12910" s="10"/>
    </row>
    <row r="12911" spans="37:37">
      <c r="AK12911" s="10"/>
    </row>
    <row r="12912" spans="37:37">
      <c r="AK12912" s="10"/>
    </row>
    <row r="12913" spans="37:37">
      <c r="AK12913" s="10"/>
    </row>
    <row r="12914" spans="37:37">
      <c r="AK12914" s="10"/>
    </row>
    <row r="12915" spans="37:37">
      <c r="AK12915" s="10"/>
    </row>
    <row r="12916" spans="37:37">
      <c r="AK12916" s="10"/>
    </row>
    <row r="12917" spans="37:37">
      <c r="AK12917" s="10"/>
    </row>
    <row r="12918" spans="37:37">
      <c r="AK12918" s="10"/>
    </row>
    <row r="12919" spans="37:37">
      <c r="AK12919" s="10"/>
    </row>
    <row r="12920" spans="37:37">
      <c r="AK12920" s="10"/>
    </row>
    <row r="12921" spans="37:37">
      <c r="AK12921" s="10"/>
    </row>
    <row r="12922" spans="37:37">
      <c r="AK12922" s="10"/>
    </row>
    <row r="12923" spans="37:37">
      <c r="AK12923" s="10"/>
    </row>
    <row r="12924" spans="37:37">
      <c r="AK12924" s="10"/>
    </row>
    <row r="12925" spans="37:37">
      <c r="AK12925" s="10"/>
    </row>
    <row r="12926" spans="37:37">
      <c r="AK12926" s="10"/>
    </row>
    <row r="12927" spans="37:37">
      <c r="AK12927" s="10"/>
    </row>
    <row r="12928" spans="37:37">
      <c r="AK12928" s="10"/>
    </row>
    <row r="12929" spans="37:37">
      <c r="AK12929" s="10"/>
    </row>
    <row r="12930" spans="37:37">
      <c r="AK12930" s="10"/>
    </row>
    <row r="12931" spans="37:37">
      <c r="AK12931" s="10"/>
    </row>
    <row r="12932" spans="37:37">
      <c r="AK12932" s="10"/>
    </row>
    <row r="12933" spans="37:37">
      <c r="AK12933" s="10"/>
    </row>
    <row r="12934" spans="37:37">
      <c r="AK12934" s="10"/>
    </row>
    <row r="12935" spans="37:37">
      <c r="AK12935" s="10"/>
    </row>
    <row r="12936" spans="37:37">
      <c r="AK12936" s="10"/>
    </row>
    <row r="12937" spans="37:37">
      <c r="AK12937" s="10"/>
    </row>
    <row r="12938" spans="37:37">
      <c r="AK12938" s="10"/>
    </row>
    <row r="12939" spans="37:37">
      <c r="AK12939" s="10"/>
    </row>
    <row r="12940" spans="37:37">
      <c r="AK12940" s="10"/>
    </row>
    <row r="12941" spans="37:37">
      <c r="AK12941" s="10"/>
    </row>
    <row r="12942" spans="37:37">
      <c r="AK12942" s="10"/>
    </row>
    <row r="12943" spans="37:37">
      <c r="AK12943" s="10"/>
    </row>
    <row r="12944" spans="37:37">
      <c r="AK12944" s="10"/>
    </row>
    <row r="12945" spans="37:37">
      <c r="AK12945" s="10"/>
    </row>
    <row r="12946" spans="37:37">
      <c r="AK12946" s="10"/>
    </row>
    <row r="12947" spans="37:37">
      <c r="AK12947" s="10"/>
    </row>
    <row r="12948" spans="37:37">
      <c r="AK12948" s="10"/>
    </row>
    <row r="12949" spans="37:37">
      <c r="AK12949" s="10"/>
    </row>
    <row r="12950" spans="37:37">
      <c r="AK12950" s="10"/>
    </row>
    <row r="12951" spans="37:37">
      <c r="AK12951" s="10"/>
    </row>
    <row r="12952" spans="37:37">
      <c r="AK12952" s="10"/>
    </row>
    <row r="12953" spans="37:37">
      <c r="AK12953" s="10"/>
    </row>
    <row r="12954" spans="37:37">
      <c r="AK12954" s="10"/>
    </row>
    <row r="12955" spans="37:37">
      <c r="AK12955" s="10"/>
    </row>
    <row r="12956" spans="37:37">
      <c r="AK12956" s="10"/>
    </row>
    <row r="12957" spans="37:37">
      <c r="AK12957" s="10"/>
    </row>
    <row r="12958" spans="37:37">
      <c r="AK12958" s="10"/>
    </row>
    <row r="12959" spans="37:37">
      <c r="AK12959" s="10"/>
    </row>
    <row r="12960" spans="37:37">
      <c r="AK12960" s="10"/>
    </row>
    <row r="12961" spans="37:37">
      <c r="AK12961" s="10"/>
    </row>
    <row r="12962" spans="37:37">
      <c r="AK12962" s="10"/>
    </row>
    <row r="12963" spans="37:37">
      <c r="AK12963" s="10"/>
    </row>
    <row r="12964" spans="37:37">
      <c r="AK12964" s="10"/>
    </row>
    <row r="12965" spans="37:37">
      <c r="AK12965" s="10"/>
    </row>
    <row r="12966" spans="37:37">
      <c r="AK12966" s="10"/>
    </row>
    <row r="12967" spans="37:37">
      <c r="AK12967" s="10"/>
    </row>
    <row r="12968" spans="37:37">
      <c r="AK12968" s="10"/>
    </row>
    <row r="12969" spans="37:37">
      <c r="AK12969" s="10"/>
    </row>
    <row r="12970" spans="37:37">
      <c r="AK12970" s="10"/>
    </row>
    <row r="12971" spans="37:37">
      <c r="AK12971" s="10"/>
    </row>
    <row r="12972" spans="37:37">
      <c r="AK12972" s="10"/>
    </row>
    <row r="12973" spans="37:37">
      <c r="AK12973" s="10"/>
    </row>
    <row r="12974" spans="37:37">
      <c r="AK12974" s="10"/>
    </row>
    <row r="12975" spans="37:37">
      <c r="AK12975" s="10"/>
    </row>
    <row r="12976" spans="37:37">
      <c r="AK12976" s="10"/>
    </row>
    <row r="12977" spans="37:37">
      <c r="AK12977" s="10"/>
    </row>
    <row r="12978" spans="37:37">
      <c r="AK12978" s="10"/>
    </row>
    <row r="12979" spans="37:37">
      <c r="AK12979" s="10"/>
    </row>
    <row r="12980" spans="37:37">
      <c r="AK12980" s="10"/>
    </row>
    <row r="12981" spans="37:37">
      <c r="AK12981" s="10"/>
    </row>
    <row r="12982" spans="37:37">
      <c r="AK12982" s="10"/>
    </row>
    <row r="12983" spans="37:37">
      <c r="AK12983" s="10"/>
    </row>
    <row r="12984" spans="37:37">
      <c r="AK12984" s="10"/>
    </row>
    <row r="12985" spans="37:37">
      <c r="AK12985" s="10"/>
    </row>
    <row r="12986" spans="37:37">
      <c r="AK12986" s="10"/>
    </row>
    <row r="12987" spans="37:37">
      <c r="AK12987" s="10"/>
    </row>
    <row r="12988" spans="37:37">
      <c r="AK12988" s="10"/>
    </row>
    <row r="12989" spans="37:37">
      <c r="AK12989" s="10"/>
    </row>
    <row r="12990" spans="37:37">
      <c r="AK12990" s="10"/>
    </row>
    <row r="12991" spans="37:37">
      <c r="AK12991" s="10"/>
    </row>
    <row r="12992" spans="37:37">
      <c r="AK12992" s="10"/>
    </row>
    <row r="12993" spans="37:37">
      <c r="AK12993" s="10"/>
    </row>
    <row r="12994" spans="37:37">
      <c r="AK12994" s="10"/>
    </row>
    <row r="12995" spans="37:37">
      <c r="AK12995" s="10"/>
    </row>
    <row r="12996" spans="37:37">
      <c r="AK12996" s="10"/>
    </row>
    <row r="12997" spans="37:37">
      <c r="AK12997" s="10"/>
    </row>
    <row r="12998" spans="37:37">
      <c r="AK12998" s="10"/>
    </row>
    <row r="12999" spans="37:37">
      <c r="AK12999" s="10"/>
    </row>
    <row r="13000" spans="37:37">
      <c r="AK13000" s="10"/>
    </row>
    <row r="13001" spans="37:37">
      <c r="AK13001" s="10"/>
    </row>
    <row r="13002" spans="37:37">
      <c r="AK13002" s="10"/>
    </row>
    <row r="13003" spans="37:37">
      <c r="AK13003" s="10"/>
    </row>
    <row r="13004" spans="37:37">
      <c r="AK13004" s="10"/>
    </row>
    <row r="13005" spans="37:37">
      <c r="AK13005" s="10"/>
    </row>
    <row r="13006" spans="37:37">
      <c r="AK13006" s="10"/>
    </row>
    <row r="13007" spans="37:37">
      <c r="AK13007" s="10"/>
    </row>
    <row r="13008" spans="37:37">
      <c r="AK13008" s="10"/>
    </row>
    <row r="13009" spans="37:37">
      <c r="AK13009" s="10"/>
    </row>
    <row r="13010" spans="37:37">
      <c r="AK13010" s="10"/>
    </row>
    <row r="13011" spans="37:37">
      <c r="AK13011" s="10"/>
    </row>
    <row r="13012" spans="37:37">
      <c r="AK13012" s="10"/>
    </row>
    <row r="13013" spans="37:37">
      <c r="AK13013" s="10"/>
    </row>
    <row r="13014" spans="37:37">
      <c r="AK13014" s="10"/>
    </row>
    <row r="13015" spans="37:37">
      <c r="AK13015" s="10"/>
    </row>
    <row r="13016" spans="37:37">
      <c r="AK13016" s="10"/>
    </row>
    <row r="13017" spans="37:37">
      <c r="AK13017" s="10"/>
    </row>
    <row r="13018" spans="37:37">
      <c r="AK13018" s="10"/>
    </row>
    <row r="13019" spans="37:37">
      <c r="AK13019" s="10"/>
    </row>
    <row r="13020" spans="37:37">
      <c r="AK13020" s="10"/>
    </row>
    <row r="13021" spans="37:37">
      <c r="AK13021" s="10"/>
    </row>
    <row r="13022" spans="37:37">
      <c r="AK13022" s="10"/>
    </row>
    <row r="13023" spans="37:37">
      <c r="AK13023" s="10"/>
    </row>
    <row r="13024" spans="37:37">
      <c r="AK13024" s="10"/>
    </row>
    <row r="13025" spans="37:37">
      <c r="AK13025" s="10"/>
    </row>
    <row r="13026" spans="37:37">
      <c r="AK13026" s="10"/>
    </row>
    <row r="13027" spans="37:37">
      <c r="AK13027" s="10"/>
    </row>
    <row r="13028" spans="37:37">
      <c r="AK13028" s="10"/>
    </row>
    <row r="13029" spans="37:37">
      <c r="AK13029" s="10"/>
    </row>
    <row r="13030" spans="37:37">
      <c r="AK13030" s="10"/>
    </row>
    <row r="13031" spans="37:37">
      <c r="AK13031" s="10"/>
    </row>
    <row r="13032" spans="37:37">
      <c r="AK13032" s="10"/>
    </row>
    <row r="13033" spans="37:37">
      <c r="AK13033" s="10"/>
    </row>
    <row r="13034" spans="37:37">
      <c r="AK13034" s="10"/>
    </row>
    <row r="13035" spans="37:37">
      <c r="AK13035" s="10"/>
    </row>
    <row r="13036" spans="37:37">
      <c r="AK13036" s="10"/>
    </row>
    <row r="13037" spans="37:37">
      <c r="AK13037" s="10"/>
    </row>
    <row r="13038" spans="37:37">
      <c r="AK13038" s="10"/>
    </row>
    <row r="13039" spans="37:37">
      <c r="AK13039" s="10"/>
    </row>
    <row r="13040" spans="37:37">
      <c r="AK13040" s="10"/>
    </row>
    <row r="13041" spans="37:37">
      <c r="AK13041" s="10"/>
    </row>
    <row r="13042" spans="37:37">
      <c r="AK13042" s="10"/>
    </row>
    <row r="13043" spans="37:37">
      <c r="AK13043" s="10"/>
    </row>
    <row r="13044" spans="37:37">
      <c r="AK13044" s="10"/>
    </row>
    <row r="13045" spans="37:37">
      <c r="AK13045" s="10"/>
    </row>
    <row r="13046" spans="37:37">
      <c r="AK13046" s="10"/>
    </row>
    <row r="13047" spans="37:37">
      <c r="AK13047" s="10"/>
    </row>
    <row r="13048" spans="37:37">
      <c r="AK13048" s="10"/>
    </row>
    <row r="13049" spans="37:37">
      <c r="AK13049" s="10"/>
    </row>
    <row r="13050" spans="37:37">
      <c r="AK13050" s="10"/>
    </row>
    <row r="13051" spans="37:37">
      <c r="AK13051" s="10"/>
    </row>
    <row r="13052" spans="37:37">
      <c r="AK13052" s="10"/>
    </row>
    <row r="13053" spans="37:37">
      <c r="AK13053" s="10"/>
    </row>
    <row r="13054" spans="37:37">
      <c r="AK13054" s="10"/>
    </row>
    <row r="13055" spans="37:37">
      <c r="AK13055" s="10"/>
    </row>
    <row r="13056" spans="37:37">
      <c r="AK13056" s="10"/>
    </row>
    <row r="13057" spans="37:37">
      <c r="AK13057" s="10"/>
    </row>
    <row r="13058" spans="37:37">
      <c r="AK13058" s="10"/>
    </row>
    <row r="13059" spans="37:37">
      <c r="AK13059" s="10"/>
    </row>
    <row r="13060" spans="37:37">
      <c r="AK13060" s="10"/>
    </row>
    <row r="13061" spans="37:37">
      <c r="AK13061" s="10"/>
    </row>
    <row r="13062" spans="37:37">
      <c r="AK13062" s="10"/>
    </row>
    <row r="13063" spans="37:37">
      <c r="AK13063" s="10"/>
    </row>
    <row r="13064" spans="37:37">
      <c r="AK13064" s="10"/>
    </row>
    <row r="13065" spans="37:37">
      <c r="AK13065" s="10"/>
    </row>
    <row r="13066" spans="37:37">
      <c r="AK13066" s="10"/>
    </row>
    <row r="13067" spans="37:37">
      <c r="AK13067" s="10"/>
    </row>
    <row r="13068" spans="37:37">
      <c r="AK13068" s="10"/>
    </row>
    <row r="13069" spans="37:37">
      <c r="AK13069" s="10"/>
    </row>
    <row r="13070" spans="37:37">
      <c r="AK13070" s="10"/>
    </row>
    <row r="13071" spans="37:37">
      <c r="AK13071" s="10"/>
    </row>
    <row r="13072" spans="37:37">
      <c r="AK13072" s="10"/>
    </row>
    <row r="13073" spans="37:37">
      <c r="AK13073" s="10"/>
    </row>
    <row r="13074" spans="37:37">
      <c r="AK13074" s="10"/>
    </row>
    <row r="13075" spans="37:37">
      <c r="AK13075" s="10"/>
    </row>
    <row r="13076" spans="37:37">
      <c r="AK13076" s="10"/>
    </row>
    <row r="13077" spans="37:37">
      <c r="AK13077" s="10"/>
    </row>
    <row r="13078" spans="37:37">
      <c r="AK13078" s="10"/>
    </row>
    <row r="13079" spans="37:37">
      <c r="AK13079" s="10"/>
    </row>
    <row r="13080" spans="37:37">
      <c r="AK13080" s="10"/>
    </row>
    <row r="13081" spans="37:37">
      <c r="AK13081" s="10"/>
    </row>
    <row r="13082" spans="37:37">
      <c r="AK13082" s="10"/>
    </row>
    <row r="13083" spans="37:37">
      <c r="AK13083" s="10"/>
    </row>
    <row r="13084" spans="37:37">
      <c r="AK13084" s="10"/>
    </row>
    <row r="13085" spans="37:37">
      <c r="AK13085" s="10"/>
    </row>
    <row r="13086" spans="37:37">
      <c r="AK13086" s="10"/>
    </row>
    <row r="13087" spans="37:37">
      <c r="AK13087" s="10"/>
    </row>
    <row r="13088" spans="37:37">
      <c r="AK13088" s="10"/>
    </row>
    <row r="13089" spans="37:37">
      <c r="AK13089" s="10"/>
    </row>
    <row r="13090" spans="37:37">
      <c r="AK13090" s="10"/>
    </row>
    <row r="13091" spans="37:37">
      <c r="AK13091" s="10"/>
    </row>
    <row r="13092" spans="37:37">
      <c r="AK13092" s="10"/>
    </row>
    <row r="13093" spans="37:37">
      <c r="AK13093" s="10"/>
    </row>
    <row r="13094" spans="37:37">
      <c r="AK13094" s="10"/>
    </row>
    <row r="13095" spans="37:37">
      <c r="AK13095" s="10"/>
    </row>
    <row r="13096" spans="37:37">
      <c r="AK13096" s="10"/>
    </row>
    <row r="13097" spans="37:37">
      <c r="AK13097" s="10"/>
    </row>
    <row r="13098" spans="37:37">
      <c r="AK13098" s="10"/>
    </row>
    <row r="13099" spans="37:37">
      <c r="AK13099" s="10"/>
    </row>
    <row r="13100" spans="37:37">
      <c r="AK13100" s="10"/>
    </row>
    <row r="13101" spans="37:37">
      <c r="AK13101" s="10"/>
    </row>
    <row r="13102" spans="37:37">
      <c r="AK13102" s="10"/>
    </row>
    <row r="13103" spans="37:37">
      <c r="AK13103" s="10"/>
    </row>
    <row r="13104" spans="37:37">
      <c r="AK13104" s="10"/>
    </row>
    <row r="13105" spans="37:37">
      <c r="AK13105" s="10"/>
    </row>
    <row r="13106" spans="37:37">
      <c r="AK13106" s="10"/>
    </row>
    <row r="13107" spans="37:37">
      <c r="AK13107" s="10"/>
    </row>
    <row r="13108" spans="37:37">
      <c r="AK13108" s="10"/>
    </row>
    <row r="13109" spans="37:37">
      <c r="AK13109" s="10"/>
    </row>
    <row r="13110" spans="37:37">
      <c r="AK13110" s="10"/>
    </row>
    <row r="13111" spans="37:37">
      <c r="AK13111" s="10"/>
    </row>
    <row r="13112" spans="37:37">
      <c r="AK13112" s="10"/>
    </row>
    <row r="13113" spans="37:37">
      <c r="AK13113" s="10"/>
    </row>
    <row r="13114" spans="37:37">
      <c r="AK13114" s="10"/>
    </row>
    <row r="13115" spans="37:37">
      <c r="AK13115" s="10"/>
    </row>
    <row r="13116" spans="37:37">
      <c r="AK13116" s="10"/>
    </row>
    <row r="13117" spans="37:37">
      <c r="AK13117" s="10"/>
    </row>
    <row r="13118" spans="37:37">
      <c r="AK13118" s="10"/>
    </row>
    <row r="13119" spans="37:37">
      <c r="AK13119" s="10"/>
    </row>
    <row r="13120" spans="37:37">
      <c r="AK13120" s="10"/>
    </row>
    <row r="13121" spans="37:37">
      <c r="AK13121" s="10"/>
    </row>
    <row r="13122" spans="37:37">
      <c r="AK13122" s="10"/>
    </row>
    <row r="13123" spans="37:37">
      <c r="AK13123" s="10"/>
    </row>
    <row r="13124" spans="37:37">
      <c r="AK13124" s="10"/>
    </row>
    <row r="13125" spans="37:37">
      <c r="AK13125" s="10"/>
    </row>
    <row r="13126" spans="37:37">
      <c r="AK13126" s="10"/>
    </row>
    <row r="13127" spans="37:37">
      <c r="AK13127" s="10"/>
    </row>
    <row r="13128" spans="37:37">
      <c r="AK13128" s="10"/>
    </row>
    <row r="13129" spans="37:37">
      <c r="AK13129" s="10"/>
    </row>
    <row r="13130" spans="37:37">
      <c r="AK13130" s="10"/>
    </row>
    <row r="13131" spans="37:37">
      <c r="AK13131" s="10"/>
    </row>
    <row r="13132" spans="37:37">
      <c r="AK13132" s="10"/>
    </row>
    <row r="13133" spans="37:37">
      <c r="AK13133" s="10"/>
    </row>
    <row r="13134" spans="37:37">
      <c r="AK13134" s="10"/>
    </row>
    <row r="13135" spans="37:37">
      <c r="AK13135" s="10"/>
    </row>
    <row r="13136" spans="37:37">
      <c r="AK13136" s="10"/>
    </row>
    <row r="13137" spans="37:37">
      <c r="AK13137" s="10"/>
    </row>
    <row r="13138" spans="37:37">
      <c r="AK13138" s="10"/>
    </row>
    <row r="13139" spans="37:37">
      <c r="AK13139" s="10"/>
    </row>
    <row r="13140" spans="37:37">
      <c r="AK13140" s="10"/>
    </row>
    <row r="13141" spans="37:37">
      <c r="AK13141" s="10"/>
    </row>
    <row r="13142" spans="37:37">
      <c r="AK13142" s="10"/>
    </row>
    <row r="13143" spans="37:37">
      <c r="AK13143" s="10"/>
    </row>
    <row r="13144" spans="37:37">
      <c r="AK13144" s="10"/>
    </row>
    <row r="13145" spans="37:37">
      <c r="AK13145" s="10"/>
    </row>
    <row r="13146" spans="37:37">
      <c r="AK13146" s="10"/>
    </row>
    <row r="13147" spans="37:37">
      <c r="AK13147" s="10"/>
    </row>
    <row r="13148" spans="37:37">
      <c r="AK13148" s="10"/>
    </row>
    <row r="13149" spans="37:37">
      <c r="AK13149" s="10"/>
    </row>
    <row r="13150" spans="37:37">
      <c r="AK13150" s="10"/>
    </row>
    <row r="13151" spans="37:37">
      <c r="AK13151" s="10"/>
    </row>
    <row r="13152" spans="37:37">
      <c r="AK13152" s="10"/>
    </row>
    <row r="13153" spans="37:37">
      <c r="AK13153" s="10"/>
    </row>
    <row r="13154" spans="37:37">
      <c r="AK13154" s="10"/>
    </row>
    <row r="13155" spans="37:37">
      <c r="AK13155" s="10"/>
    </row>
    <row r="13156" spans="37:37">
      <c r="AK13156" s="10"/>
    </row>
    <row r="13157" spans="37:37">
      <c r="AK13157" s="10"/>
    </row>
    <row r="13158" spans="37:37">
      <c r="AK13158" s="10"/>
    </row>
    <row r="13159" spans="37:37">
      <c r="AK13159" s="10"/>
    </row>
    <row r="13160" spans="37:37">
      <c r="AK13160" s="10"/>
    </row>
    <row r="13161" spans="37:37">
      <c r="AK13161" s="10"/>
    </row>
    <row r="13162" spans="37:37">
      <c r="AK13162" s="10"/>
    </row>
    <row r="13163" spans="37:37">
      <c r="AK13163" s="10"/>
    </row>
    <row r="13164" spans="37:37">
      <c r="AK13164" s="10"/>
    </row>
    <row r="13165" spans="37:37">
      <c r="AK13165" s="10"/>
    </row>
    <row r="13166" spans="37:37">
      <c r="AK13166" s="10"/>
    </row>
    <row r="13167" spans="37:37">
      <c r="AK13167" s="10"/>
    </row>
    <row r="13168" spans="37:37">
      <c r="AK13168" s="10"/>
    </row>
    <row r="13169" spans="37:37">
      <c r="AK13169" s="10"/>
    </row>
    <row r="13170" spans="37:37">
      <c r="AK13170" s="10"/>
    </row>
    <row r="13171" spans="37:37">
      <c r="AK13171" s="10"/>
    </row>
    <row r="13172" spans="37:37">
      <c r="AK13172" s="10"/>
    </row>
    <row r="13173" spans="37:37">
      <c r="AK13173" s="10"/>
    </row>
    <row r="13174" spans="37:37">
      <c r="AK13174" s="10"/>
    </row>
    <row r="13175" spans="37:37">
      <c r="AK13175" s="10"/>
    </row>
    <row r="13176" spans="37:37">
      <c r="AK13176" s="10"/>
    </row>
    <row r="13177" spans="37:37">
      <c r="AK13177" s="10"/>
    </row>
    <row r="13178" spans="37:37">
      <c r="AK13178" s="10"/>
    </row>
    <row r="13179" spans="37:37">
      <c r="AK13179" s="10"/>
    </row>
    <row r="13180" spans="37:37">
      <c r="AK13180" s="10"/>
    </row>
    <row r="13181" spans="37:37">
      <c r="AK13181" s="10"/>
    </row>
    <row r="13182" spans="37:37">
      <c r="AK13182" s="10"/>
    </row>
    <row r="13183" spans="37:37">
      <c r="AK13183" s="10"/>
    </row>
    <row r="13184" spans="37:37">
      <c r="AK13184" s="10"/>
    </row>
    <row r="13185" spans="37:37">
      <c r="AK13185" s="10"/>
    </row>
    <row r="13186" spans="37:37">
      <c r="AK13186" s="10"/>
    </row>
    <row r="13187" spans="37:37">
      <c r="AK13187" s="10"/>
    </row>
    <row r="13188" spans="37:37">
      <c r="AK13188" s="10"/>
    </row>
    <row r="13189" spans="37:37">
      <c r="AK13189" s="10"/>
    </row>
    <row r="13190" spans="37:37">
      <c r="AK13190" s="10"/>
    </row>
    <row r="13191" spans="37:37">
      <c r="AK13191" s="10"/>
    </row>
    <row r="13192" spans="37:37">
      <c r="AK13192" s="10"/>
    </row>
    <row r="13193" spans="37:37">
      <c r="AK13193" s="10"/>
    </row>
    <row r="13194" spans="37:37">
      <c r="AK13194" s="10"/>
    </row>
    <row r="13195" spans="37:37">
      <c r="AK13195" s="10"/>
    </row>
    <row r="13196" spans="37:37">
      <c r="AK13196" s="10"/>
    </row>
    <row r="13197" spans="37:37">
      <c r="AK13197" s="10"/>
    </row>
    <row r="13198" spans="37:37">
      <c r="AK13198" s="10"/>
    </row>
    <row r="13199" spans="37:37">
      <c r="AK13199" s="10"/>
    </row>
    <row r="13200" spans="37:37">
      <c r="AK13200" s="10"/>
    </row>
    <row r="13201" spans="37:37">
      <c r="AK13201" s="10"/>
    </row>
    <row r="13202" spans="37:37">
      <c r="AK13202" s="10"/>
    </row>
    <row r="13203" spans="37:37">
      <c r="AK13203" s="10"/>
    </row>
    <row r="13204" spans="37:37">
      <c r="AK13204" s="10"/>
    </row>
    <row r="13205" spans="37:37">
      <c r="AK13205" s="10"/>
    </row>
    <row r="13206" spans="37:37">
      <c r="AK13206" s="10"/>
    </row>
    <row r="13207" spans="37:37">
      <c r="AK13207" s="10"/>
    </row>
    <row r="13208" spans="37:37">
      <c r="AK13208" s="10"/>
    </row>
    <row r="13209" spans="37:37">
      <c r="AK13209" s="10"/>
    </row>
    <row r="13210" spans="37:37">
      <c r="AK13210" s="10"/>
    </row>
    <row r="13211" spans="37:37">
      <c r="AK13211" s="10"/>
    </row>
    <row r="13212" spans="37:37">
      <c r="AK13212" s="10"/>
    </row>
    <row r="13213" spans="37:37">
      <c r="AK13213" s="10"/>
    </row>
    <row r="13214" spans="37:37">
      <c r="AK13214" s="10"/>
    </row>
    <row r="13215" spans="37:37">
      <c r="AK13215" s="10"/>
    </row>
    <row r="13216" spans="37:37">
      <c r="AK13216" s="10"/>
    </row>
    <row r="13217" spans="37:37">
      <c r="AK13217" s="10"/>
    </row>
    <row r="13218" spans="37:37">
      <c r="AK13218" s="10"/>
    </row>
    <row r="13219" spans="37:37">
      <c r="AK13219" s="10"/>
    </row>
    <row r="13220" spans="37:37">
      <c r="AK13220" s="10"/>
    </row>
    <row r="13221" spans="37:37">
      <c r="AK13221" s="10"/>
    </row>
    <row r="13222" spans="37:37">
      <c r="AK13222" s="10"/>
    </row>
    <row r="13223" spans="37:37">
      <c r="AK13223" s="10"/>
    </row>
    <row r="13224" spans="37:37">
      <c r="AK13224" s="10"/>
    </row>
    <row r="13225" spans="37:37">
      <c r="AK13225" s="10"/>
    </row>
    <row r="13226" spans="37:37">
      <c r="AK13226" s="10"/>
    </row>
    <row r="13227" spans="37:37">
      <c r="AK13227" s="10"/>
    </row>
    <row r="13228" spans="37:37">
      <c r="AK13228" s="10"/>
    </row>
    <row r="13229" spans="37:37">
      <c r="AK13229" s="10"/>
    </row>
    <row r="13230" spans="37:37">
      <c r="AK13230" s="10"/>
    </row>
    <row r="13231" spans="37:37">
      <c r="AK13231" s="10"/>
    </row>
    <row r="13232" spans="37:37">
      <c r="AK13232" s="10"/>
    </row>
    <row r="13233" spans="37:37">
      <c r="AK13233" s="10"/>
    </row>
    <row r="13234" spans="37:37">
      <c r="AK13234" s="10"/>
    </row>
    <row r="13235" spans="37:37">
      <c r="AK13235" s="10"/>
    </row>
    <row r="13236" spans="37:37">
      <c r="AK13236" s="10"/>
    </row>
    <row r="13237" spans="37:37">
      <c r="AK13237" s="10"/>
    </row>
    <row r="13238" spans="37:37">
      <c r="AK13238" s="10"/>
    </row>
    <row r="13239" spans="37:37">
      <c r="AK13239" s="10"/>
    </row>
    <row r="13240" spans="37:37">
      <c r="AK13240" s="10"/>
    </row>
    <row r="13241" spans="37:37">
      <c r="AK13241" s="10"/>
    </row>
    <row r="13242" spans="37:37">
      <c r="AK13242" s="10"/>
    </row>
    <row r="13243" spans="37:37">
      <c r="AK13243" s="10"/>
    </row>
    <row r="13244" spans="37:37">
      <c r="AK13244" s="10"/>
    </row>
    <row r="13245" spans="37:37">
      <c r="AK13245" s="10"/>
    </row>
    <row r="13246" spans="37:37">
      <c r="AK13246" s="10"/>
    </row>
    <row r="13247" spans="37:37">
      <c r="AK13247" s="10"/>
    </row>
    <row r="13248" spans="37:37">
      <c r="AK13248" s="10"/>
    </row>
    <row r="13249" spans="37:37">
      <c r="AK13249" s="10"/>
    </row>
    <row r="13250" spans="37:37">
      <c r="AK13250" s="10"/>
    </row>
    <row r="13251" spans="37:37">
      <c r="AK13251" s="10"/>
    </row>
    <row r="13252" spans="37:37">
      <c r="AK13252" s="10"/>
    </row>
    <row r="13253" spans="37:37">
      <c r="AK13253" s="10"/>
    </row>
    <row r="13254" spans="37:37">
      <c r="AK13254" s="10"/>
    </row>
    <row r="13255" spans="37:37">
      <c r="AK13255" s="10"/>
    </row>
    <row r="13256" spans="37:37">
      <c r="AK13256" s="10"/>
    </row>
    <row r="13257" spans="37:37">
      <c r="AK13257" s="10"/>
    </row>
    <row r="13258" spans="37:37">
      <c r="AK13258" s="10"/>
    </row>
    <row r="13259" spans="37:37">
      <c r="AK13259" s="10"/>
    </row>
    <row r="13260" spans="37:37">
      <c r="AK13260" s="10"/>
    </row>
    <row r="13261" spans="37:37">
      <c r="AK13261" s="10"/>
    </row>
    <row r="13262" spans="37:37">
      <c r="AK13262" s="10"/>
    </row>
    <row r="13263" spans="37:37">
      <c r="AK13263" s="10"/>
    </row>
    <row r="13264" spans="37:37">
      <c r="AK13264" s="10"/>
    </row>
    <row r="13265" spans="37:37">
      <c r="AK13265" s="10"/>
    </row>
    <row r="13266" spans="37:37">
      <c r="AK13266" s="10"/>
    </row>
    <row r="13267" spans="37:37">
      <c r="AK13267" s="10"/>
    </row>
    <row r="13268" spans="37:37">
      <c r="AK13268" s="10"/>
    </row>
    <row r="13269" spans="37:37">
      <c r="AK13269" s="10"/>
    </row>
    <row r="13270" spans="37:37">
      <c r="AK13270" s="10"/>
    </row>
    <row r="13271" spans="37:37">
      <c r="AK13271" s="10"/>
    </row>
    <row r="13272" spans="37:37">
      <c r="AK13272" s="10"/>
    </row>
    <row r="13273" spans="37:37">
      <c r="AK13273" s="10"/>
    </row>
    <row r="13274" spans="37:37">
      <c r="AK13274" s="10"/>
    </row>
    <row r="13275" spans="37:37">
      <c r="AK13275" s="10"/>
    </row>
    <row r="13276" spans="37:37">
      <c r="AK13276" s="10"/>
    </row>
    <row r="13277" spans="37:37">
      <c r="AK13277" s="10"/>
    </row>
    <row r="13278" spans="37:37">
      <c r="AK13278" s="10"/>
    </row>
    <row r="13279" spans="37:37">
      <c r="AK13279" s="10"/>
    </row>
    <row r="13280" spans="37:37">
      <c r="AK13280" s="10"/>
    </row>
    <row r="13281" spans="37:37">
      <c r="AK13281" s="10"/>
    </row>
    <row r="13282" spans="37:37">
      <c r="AK13282" s="10"/>
    </row>
    <row r="13283" spans="37:37">
      <c r="AK13283" s="10"/>
    </row>
    <row r="13284" spans="37:37">
      <c r="AK13284" s="10"/>
    </row>
    <row r="13285" spans="37:37">
      <c r="AK13285" s="10"/>
    </row>
    <row r="13286" spans="37:37">
      <c r="AK13286" s="10"/>
    </row>
    <row r="13287" spans="37:37">
      <c r="AK13287" s="10"/>
    </row>
    <row r="13288" spans="37:37">
      <c r="AK13288" s="10"/>
    </row>
    <row r="13289" spans="37:37">
      <c r="AK13289" s="10"/>
    </row>
    <row r="13290" spans="37:37">
      <c r="AK13290" s="10"/>
    </row>
    <row r="13291" spans="37:37">
      <c r="AK13291" s="10"/>
    </row>
    <row r="13292" spans="37:37">
      <c r="AK13292" s="10"/>
    </row>
    <row r="13293" spans="37:37">
      <c r="AK13293" s="10"/>
    </row>
    <row r="13294" spans="37:37">
      <c r="AK13294" s="10"/>
    </row>
    <row r="13295" spans="37:37">
      <c r="AK13295" s="10"/>
    </row>
    <row r="13296" spans="37:37">
      <c r="AK13296" s="10"/>
    </row>
    <row r="13297" spans="37:37">
      <c r="AK13297" s="10"/>
    </row>
    <row r="13298" spans="37:37">
      <c r="AK13298" s="10"/>
    </row>
    <row r="13299" spans="37:37">
      <c r="AK13299" s="10"/>
    </row>
    <row r="13300" spans="37:37">
      <c r="AK13300" s="10"/>
    </row>
    <row r="13301" spans="37:37">
      <c r="AK13301" s="10"/>
    </row>
    <row r="13302" spans="37:37">
      <c r="AK13302" s="10"/>
    </row>
    <row r="13303" spans="37:37">
      <c r="AK13303" s="10"/>
    </row>
    <row r="13304" spans="37:37">
      <c r="AK13304" s="10"/>
    </row>
    <row r="13305" spans="37:37">
      <c r="AK13305" s="10"/>
    </row>
    <row r="13306" spans="37:37">
      <c r="AK13306" s="10"/>
    </row>
    <row r="13307" spans="37:37">
      <c r="AK13307" s="10"/>
    </row>
    <row r="13308" spans="37:37">
      <c r="AK13308" s="10"/>
    </row>
    <row r="13309" spans="37:37">
      <c r="AK13309" s="10"/>
    </row>
    <row r="13310" spans="37:37">
      <c r="AK13310" s="10"/>
    </row>
    <row r="13311" spans="37:37">
      <c r="AK13311" s="10"/>
    </row>
    <row r="13312" spans="37:37">
      <c r="AK13312" s="10"/>
    </row>
    <row r="13313" spans="37:37">
      <c r="AK13313" s="10"/>
    </row>
    <row r="13314" spans="37:37">
      <c r="AK13314" s="10"/>
    </row>
    <row r="13315" spans="37:37">
      <c r="AK13315" s="10"/>
    </row>
    <row r="13316" spans="37:37">
      <c r="AK13316" s="10"/>
    </row>
    <row r="13317" spans="37:37">
      <c r="AK13317" s="10"/>
    </row>
    <row r="13318" spans="37:37">
      <c r="AK13318" s="10"/>
    </row>
    <row r="13319" spans="37:37">
      <c r="AK13319" s="10"/>
    </row>
    <row r="13320" spans="37:37">
      <c r="AK13320" s="10"/>
    </row>
    <row r="13321" spans="37:37">
      <c r="AK13321" s="10"/>
    </row>
    <row r="13322" spans="37:37">
      <c r="AK13322" s="10"/>
    </row>
    <row r="13323" spans="37:37">
      <c r="AK13323" s="10"/>
    </row>
    <row r="13324" spans="37:37">
      <c r="AK13324" s="10"/>
    </row>
    <row r="13325" spans="37:37">
      <c r="AK13325" s="10"/>
    </row>
    <row r="13326" spans="37:37">
      <c r="AK13326" s="10"/>
    </row>
    <row r="13327" spans="37:37">
      <c r="AK13327" s="10"/>
    </row>
    <row r="13328" spans="37:37">
      <c r="AK13328" s="10"/>
    </row>
    <row r="13329" spans="37:37">
      <c r="AK13329" s="10"/>
    </row>
    <row r="13330" spans="37:37">
      <c r="AK13330" s="10"/>
    </row>
    <row r="13331" spans="37:37">
      <c r="AK13331" s="10"/>
    </row>
    <row r="13332" spans="37:37">
      <c r="AK13332" s="10"/>
    </row>
    <row r="13333" spans="37:37">
      <c r="AK13333" s="10"/>
    </row>
    <row r="13334" spans="37:37">
      <c r="AK13334" s="10"/>
    </row>
    <row r="13335" spans="37:37">
      <c r="AK13335" s="10"/>
    </row>
    <row r="13336" spans="37:37">
      <c r="AK13336" s="10"/>
    </row>
    <row r="13337" spans="37:37">
      <c r="AK13337" s="10"/>
    </row>
    <row r="13338" spans="37:37">
      <c r="AK13338" s="10"/>
    </row>
    <row r="13339" spans="37:37">
      <c r="AK13339" s="10"/>
    </row>
    <row r="13340" spans="37:37">
      <c r="AK13340" s="10"/>
    </row>
    <row r="13341" spans="37:37">
      <c r="AK13341" s="10"/>
    </row>
    <row r="13342" spans="37:37">
      <c r="AK13342" s="10"/>
    </row>
    <row r="13343" spans="37:37">
      <c r="AK13343" s="10"/>
    </row>
    <row r="13344" spans="37:37">
      <c r="AK13344" s="10"/>
    </row>
    <row r="13345" spans="37:37">
      <c r="AK13345" s="10"/>
    </row>
    <row r="13346" spans="37:37">
      <c r="AK13346" s="10"/>
    </row>
    <row r="13347" spans="37:37">
      <c r="AK13347" s="10"/>
    </row>
    <row r="13348" spans="37:37">
      <c r="AK13348" s="10"/>
    </row>
    <row r="13349" spans="37:37">
      <c r="AK13349" s="10"/>
    </row>
    <row r="13350" spans="37:37">
      <c r="AK13350" s="10"/>
    </row>
    <row r="13351" spans="37:37">
      <c r="AK13351" s="10"/>
    </row>
    <row r="13352" spans="37:37">
      <c r="AK13352" s="10"/>
    </row>
    <row r="13353" spans="37:37">
      <c r="AK13353" s="10"/>
    </row>
    <row r="13354" spans="37:37">
      <c r="AK13354" s="10"/>
    </row>
    <row r="13355" spans="37:37">
      <c r="AK13355" s="10"/>
    </row>
    <row r="13356" spans="37:37">
      <c r="AK13356" s="10"/>
    </row>
    <row r="13357" spans="37:37">
      <c r="AK13357" s="10"/>
    </row>
    <row r="13358" spans="37:37">
      <c r="AK13358" s="10"/>
    </row>
    <row r="13359" spans="37:37">
      <c r="AK13359" s="10"/>
    </row>
    <row r="13360" spans="37:37">
      <c r="AK13360" s="10"/>
    </row>
    <row r="13361" spans="37:37">
      <c r="AK13361" s="10"/>
    </row>
    <row r="13362" spans="37:37">
      <c r="AK13362" s="10"/>
    </row>
    <row r="13363" spans="37:37">
      <c r="AK13363" s="10"/>
    </row>
    <row r="13364" spans="37:37">
      <c r="AK13364" s="10"/>
    </row>
    <row r="13365" spans="37:37">
      <c r="AK13365" s="10"/>
    </row>
    <row r="13366" spans="37:37">
      <c r="AK13366" s="10"/>
    </row>
    <row r="13367" spans="37:37">
      <c r="AK13367" s="10"/>
    </row>
    <row r="13368" spans="37:37">
      <c r="AK13368" s="10"/>
    </row>
    <row r="13369" spans="37:37">
      <c r="AK13369" s="10"/>
    </row>
    <row r="13370" spans="37:37">
      <c r="AK13370" s="10"/>
    </row>
    <row r="13371" spans="37:37">
      <c r="AK13371" s="10"/>
    </row>
    <row r="13372" spans="37:37">
      <c r="AK13372" s="10"/>
    </row>
    <row r="13373" spans="37:37">
      <c r="AK13373" s="10"/>
    </row>
    <row r="13374" spans="37:37">
      <c r="AK13374" s="10"/>
    </row>
    <row r="13375" spans="37:37">
      <c r="AK13375" s="10"/>
    </row>
    <row r="13376" spans="37:37">
      <c r="AK13376" s="10"/>
    </row>
    <row r="13377" spans="37:37">
      <c r="AK13377" s="10"/>
    </row>
    <row r="13378" spans="37:37">
      <c r="AK13378" s="10"/>
    </row>
    <row r="13379" spans="37:37">
      <c r="AK13379" s="10"/>
    </row>
    <row r="13380" spans="37:37">
      <c r="AK13380" s="10"/>
    </row>
    <row r="13381" spans="37:37">
      <c r="AK13381" s="10"/>
    </row>
    <row r="13382" spans="37:37">
      <c r="AK13382" s="10"/>
    </row>
    <row r="13383" spans="37:37">
      <c r="AK13383" s="10"/>
    </row>
    <row r="13384" spans="37:37">
      <c r="AK13384" s="10"/>
    </row>
    <row r="13385" spans="37:37">
      <c r="AK13385" s="10"/>
    </row>
    <row r="13386" spans="37:37">
      <c r="AK13386" s="10"/>
    </row>
    <row r="13387" spans="37:37">
      <c r="AK13387" s="10"/>
    </row>
    <row r="13388" spans="37:37">
      <c r="AK13388" s="10"/>
    </row>
    <row r="13389" spans="37:37">
      <c r="AK13389" s="10"/>
    </row>
    <row r="13390" spans="37:37">
      <c r="AK13390" s="10"/>
    </row>
    <row r="13391" spans="37:37">
      <c r="AK13391" s="10"/>
    </row>
    <row r="13392" spans="37:37">
      <c r="AK13392" s="10"/>
    </row>
    <row r="13393" spans="37:37">
      <c r="AK13393" s="10"/>
    </row>
    <row r="13394" spans="37:37">
      <c r="AK13394" s="10"/>
    </row>
    <row r="13395" spans="37:37">
      <c r="AK13395" s="10"/>
    </row>
    <row r="13396" spans="37:37">
      <c r="AK13396" s="10"/>
    </row>
    <row r="13397" spans="37:37">
      <c r="AK13397" s="10"/>
    </row>
    <row r="13398" spans="37:37">
      <c r="AK13398" s="10"/>
    </row>
    <row r="13399" spans="37:37">
      <c r="AK13399" s="10"/>
    </row>
    <row r="13400" spans="37:37">
      <c r="AK13400" s="10"/>
    </row>
    <row r="13401" spans="37:37">
      <c r="AK13401" s="10"/>
    </row>
    <row r="13402" spans="37:37">
      <c r="AK13402" s="10"/>
    </row>
    <row r="13403" spans="37:37">
      <c r="AK13403" s="10"/>
    </row>
    <row r="13404" spans="37:37">
      <c r="AK13404" s="10"/>
    </row>
    <row r="13405" spans="37:37">
      <c r="AK13405" s="10"/>
    </row>
    <row r="13406" spans="37:37">
      <c r="AK13406" s="10"/>
    </row>
    <row r="13407" spans="37:37">
      <c r="AK13407" s="10"/>
    </row>
    <row r="13408" spans="37:37">
      <c r="AK13408" s="10"/>
    </row>
    <row r="13409" spans="37:37">
      <c r="AK13409" s="10"/>
    </row>
    <row r="13410" spans="37:37">
      <c r="AK13410" s="10"/>
    </row>
    <row r="13411" spans="37:37">
      <c r="AK13411" s="10"/>
    </row>
    <row r="13412" spans="37:37">
      <c r="AK13412" s="10"/>
    </row>
    <row r="13413" spans="37:37">
      <c r="AK13413" s="10"/>
    </row>
    <row r="13414" spans="37:37">
      <c r="AK13414" s="10"/>
    </row>
    <row r="13415" spans="37:37">
      <c r="AK13415" s="10"/>
    </row>
    <row r="13416" spans="37:37">
      <c r="AK13416" s="10"/>
    </row>
    <row r="13417" spans="37:37">
      <c r="AK13417" s="10"/>
    </row>
    <row r="13418" spans="37:37">
      <c r="AK13418" s="10"/>
    </row>
    <row r="13419" spans="37:37">
      <c r="AK13419" s="10"/>
    </row>
    <row r="13420" spans="37:37">
      <c r="AK13420" s="10"/>
    </row>
    <row r="13421" spans="37:37">
      <c r="AK13421" s="10"/>
    </row>
    <row r="13422" spans="37:37">
      <c r="AK13422" s="10"/>
    </row>
    <row r="13423" spans="37:37">
      <c r="AK13423" s="10"/>
    </row>
    <row r="13424" spans="37:37">
      <c r="AK13424" s="10"/>
    </row>
    <row r="13425" spans="37:37">
      <c r="AK13425" s="10"/>
    </row>
    <row r="13426" spans="37:37">
      <c r="AK13426" s="10"/>
    </row>
    <row r="13427" spans="37:37">
      <c r="AK13427" s="10"/>
    </row>
    <row r="13428" spans="37:37">
      <c r="AK13428" s="10"/>
    </row>
    <row r="13429" spans="37:37">
      <c r="AK13429" s="10"/>
    </row>
    <row r="13430" spans="37:37">
      <c r="AK13430" s="10"/>
    </row>
    <row r="13431" spans="37:37">
      <c r="AK13431" s="10"/>
    </row>
    <row r="13432" spans="37:37">
      <c r="AK13432" s="10"/>
    </row>
    <row r="13433" spans="37:37">
      <c r="AK13433" s="10"/>
    </row>
    <row r="13434" spans="37:37">
      <c r="AK13434" s="10"/>
    </row>
    <row r="13435" spans="37:37">
      <c r="AK13435" s="10"/>
    </row>
    <row r="13436" spans="37:37">
      <c r="AK13436" s="10"/>
    </row>
    <row r="13437" spans="37:37">
      <c r="AK13437" s="10"/>
    </row>
    <row r="13438" spans="37:37">
      <c r="AK13438" s="10"/>
    </row>
    <row r="13439" spans="37:37">
      <c r="AK13439" s="10"/>
    </row>
    <row r="13440" spans="37:37">
      <c r="AK13440" s="10"/>
    </row>
    <row r="13441" spans="37:37">
      <c r="AK13441" s="10"/>
    </row>
    <row r="13442" spans="37:37">
      <c r="AK13442" s="10"/>
    </row>
    <row r="13443" spans="37:37">
      <c r="AK13443" s="10"/>
    </row>
    <row r="13444" spans="37:37">
      <c r="AK13444" s="10"/>
    </row>
    <row r="13445" spans="37:37">
      <c r="AK13445" s="10"/>
    </row>
    <row r="13446" spans="37:37">
      <c r="AK13446" s="10"/>
    </row>
    <row r="13447" spans="37:37">
      <c r="AK13447" s="10"/>
    </row>
    <row r="13448" spans="37:37">
      <c r="AK13448" s="10"/>
    </row>
    <row r="13449" spans="37:37">
      <c r="AK13449" s="10"/>
    </row>
    <row r="13450" spans="37:37">
      <c r="AK13450" s="10"/>
    </row>
    <row r="13451" spans="37:37">
      <c r="AK13451" s="10"/>
    </row>
    <row r="13452" spans="37:37">
      <c r="AK13452" s="10"/>
    </row>
    <row r="13453" spans="37:37">
      <c r="AK13453" s="10"/>
    </row>
    <row r="13454" spans="37:37">
      <c r="AK13454" s="10"/>
    </row>
    <row r="13455" spans="37:37">
      <c r="AK13455" s="10"/>
    </row>
    <row r="13456" spans="37:37">
      <c r="AK13456" s="10"/>
    </row>
    <row r="13457" spans="37:37">
      <c r="AK13457" s="10"/>
    </row>
    <row r="13458" spans="37:37">
      <c r="AK13458" s="10"/>
    </row>
    <row r="13459" spans="37:37">
      <c r="AK13459" s="10"/>
    </row>
    <row r="13460" spans="37:37">
      <c r="AK13460" s="10"/>
    </row>
    <row r="13461" spans="37:37">
      <c r="AK13461" s="10"/>
    </row>
    <row r="13462" spans="37:37">
      <c r="AK13462" s="10"/>
    </row>
    <row r="13463" spans="37:37">
      <c r="AK13463" s="10"/>
    </row>
    <row r="13464" spans="37:37">
      <c r="AK13464" s="10"/>
    </row>
    <row r="13465" spans="37:37">
      <c r="AK13465" s="10"/>
    </row>
    <row r="13466" spans="37:37">
      <c r="AK13466" s="10"/>
    </row>
    <row r="13467" spans="37:37">
      <c r="AK13467" s="10"/>
    </row>
    <row r="13468" spans="37:37">
      <c r="AK13468" s="10"/>
    </row>
    <row r="13469" spans="37:37">
      <c r="AK13469" s="10"/>
    </row>
    <row r="13470" spans="37:37">
      <c r="AK13470" s="10"/>
    </row>
    <row r="13471" spans="37:37">
      <c r="AK13471" s="10"/>
    </row>
    <row r="13472" spans="37:37">
      <c r="AK13472" s="10"/>
    </row>
    <row r="13473" spans="37:37">
      <c r="AK13473" s="10"/>
    </row>
    <row r="13474" spans="37:37">
      <c r="AK13474" s="10"/>
    </row>
    <row r="13475" spans="37:37">
      <c r="AK13475" s="10"/>
    </row>
    <row r="13476" spans="37:37">
      <c r="AK13476" s="10"/>
    </row>
    <row r="13477" spans="37:37">
      <c r="AK13477" s="10"/>
    </row>
    <row r="13478" spans="37:37">
      <c r="AK13478" s="10"/>
    </row>
    <row r="13479" spans="37:37">
      <c r="AK13479" s="10"/>
    </row>
    <row r="13480" spans="37:37">
      <c r="AK13480" s="10"/>
    </row>
    <row r="13481" spans="37:37">
      <c r="AK13481" s="10"/>
    </row>
    <row r="13482" spans="37:37">
      <c r="AK13482" s="10"/>
    </row>
    <row r="13483" spans="37:37">
      <c r="AK13483" s="10"/>
    </row>
    <row r="13484" spans="37:37">
      <c r="AK13484" s="10"/>
    </row>
    <row r="13485" spans="37:37">
      <c r="AK13485" s="10"/>
    </row>
    <row r="13486" spans="37:37">
      <c r="AK13486" s="10"/>
    </row>
    <row r="13487" spans="37:37">
      <c r="AK13487" s="10"/>
    </row>
    <row r="13488" spans="37:37">
      <c r="AK13488" s="10"/>
    </row>
    <row r="13489" spans="37:37">
      <c r="AK13489" s="10"/>
    </row>
    <row r="13490" spans="37:37">
      <c r="AK13490" s="10"/>
    </row>
    <row r="13491" spans="37:37">
      <c r="AK13491" s="10"/>
    </row>
    <row r="13492" spans="37:37">
      <c r="AK13492" s="10"/>
    </row>
    <row r="13493" spans="37:37">
      <c r="AK13493" s="10"/>
    </row>
    <row r="13494" spans="37:37">
      <c r="AK13494" s="10"/>
    </row>
    <row r="13495" spans="37:37">
      <c r="AK13495" s="10"/>
    </row>
    <row r="13496" spans="37:37">
      <c r="AK13496" s="10"/>
    </row>
    <row r="13497" spans="37:37">
      <c r="AK13497" s="10"/>
    </row>
    <row r="13498" spans="37:37">
      <c r="AK13498" s="10"/>
    </row>
    <row r="13499" spans="37:37">
      <c r="AK13499" s="10"/>
    </row>
    <row r="13500" spans="37:37">
      <c r="AK13500" s="10"/>
    </row>
    <row r="13501" spans="37:37">
      <c r="AK13501" s="10"/>
    </row>
    <row r="13502" spans="37:37">
      <c r="AK13502" s="10"/>
    </row>
    <row r="13503" spans="37:37">
      <c r="AK13503" s="10"/>
    </row>
    <row r="13504" spans="37:37">
      <c r="AK13504" s="10"/>
    </row>
    <row r="13505" spans="37:37">
      <c r="AK13505" s="10"/>
    </row>
    <row r="13506" spans="37:37">
      <c r="AK13506" s="10"/>
    </row>
    <row r="13507" spans="37:37">
      <c r="AK13507" s="10"/>
    </row>
    <row r="13508" spans="37:37">
      <c r="AK13508" s="10"/>
    </row>
    <row r="13509" spans="37:37">
      <c r="AK13509" s="10"/>
    </row>
    <row r="13510" spans="37:37">
      <c r="AK13510" s="10"/>
    </row>
    <row r="13511" spans="37:37">
      <c r="AK13511" s="10"/>
    </row>
    <row r="13512" spans="37:37">
      <c r="AK13512" s="10"/>
    </row>
    <row r="13513" spans="37:37">
      <c r="AK13513" s="10"/>
    </row>
    <row r="13514" spans="37:37">
      <c r="AK13514" s="10"/>
    </row>
    <row r="13515" spans="37:37">
      <c r="AK13515" s="10"/>
    </row>
    <row r="13516" spans="37:37">
      <c r="AK13516" s="10"/>
    </row>
    <row r="13517" spans="37:37">
      <c r="AK13517" s="10"/>
    </row>
    <row r="13518" spans="37:37">
      <c r="AK13518" s="10"/>
    </row>
    <row r="13519" spans="37:37">
      <c r="AK13519" s="10"/>
    </row>
    <row r="13520" spans="37:37">
      <c r="AK13520" s="10"/>
    </row>
    <row r="13521" spans="37:37">
      <c r="AK13521" s="10"/>
    </row>
    <row r="13522" spans="37:37">
      <c r="AK13522" s="10"/>
    </row>
    <row r="13523" spans="37:37">
      <c r="AK13523" s="10"/>
    </row>
    <row r="13524" spans="37:37">
      <c r="AK13524" s="10"/>
    </row>
    <row r="13525" spans="37:37">
      <c r="AK13525" s="10"/>
    </row>
    <row r="13526" spans="37:37">
      <c r="AK13526" s="10"/>
    </row>
    <row r="13527" spans="37:37">
      <c r="AK13527" s="10"/>
    </row>
    <row r="13528" spans="37:37">
      <c r="AK13528" s="10"/>
    </row>
    <row r="13529" spans="37:37">
      <c r="AK13529" s="10"/>
    </row>
    <row r="13530" spans="37:37">
      <c r="AK13530" s="10"/>
    </row>
    <row r="13531" spans="37:37">
      <c r="AK13531" s="10"/>
    </row>
    <row r="13532" spans="37:37">
      <c r="AK13532" s="10"/>
    </row>
    <row r="13533" spans="37:37">
      <c r="AK13533" s="10"/>
    </row>
    <row r="13534" spans="37:37">
      <c r="AK13534" s="10"/>
    </row>
    <row r="13535" spans="37:37">
      <c r="AK13535" s="10"/>
    </row>
    <row r="13536" spans="37:37">
      <c r="AK13536" s="10"/>
    </row>
    <row r="13537" spans="37:37">
      <c r="AK13537" s="10"/>
    </row>
    <row r="13538" spans="37:37">
      <c r="AK13538" s="10"/>
    </row>
    <row r="13539" spans="37:37">
      <c r="AK13539" s="10"/>
    </row>
    <row r="13540" spans="37:37">
      <c r="AK13540" s="10"/>
    </row>
    <row r="13541" spans="37:37">
      <c r="AK13541" s="10"/>
    </row>
    <row r="13542" spans="37:37">
      <c r="AK13542" s="10"/>
    </row>
    <row r="13543" spans="37:37">
      <c r="AK13543" s="10"/>
    </row>
    <row r="13544" spans="37:37">
      <c r="AK13544" s="10"/>
    </row>
    <row r="13545" spans="37:37">
      <c r="AK13545" s="10"/>
    </row>
    <row r="13546" spans="37:37">
      <c r="AK13546" s="10"/>
    </row>
    <row r="13547" spans="37:37">
      <c r="AK13547" s="10"/>
    </row>
    <row r="13548" spans="37:37">
      <c r="AK13548" s="10"/>
    </row>
    <row r="13549" spans="37:37">
      <c r="AK13549" s="10"/>
    </row>
    <row r="13550" spans="37:37">
      <c r="AK13550" s="10"/>
    </row>
    <row r="13551" spans="37:37">
      <c r="AK13551" s="10"/>
    </row>
    <row r="13552" spans="37:37">
      <c r="AK13552" s="10"/>
    </row>
    <row r="13553" spans="37:37">
      <c r="AK13553" s="10"/>
    </row>
    <row r="13554" spans="37:37">
      <c r="AK13554" s="10"/>
    </row>
    <row r="13555" spans="37:37">
      <c r="AK13555" s="10"/>
    </row>
    <row r="13556" spans="37:37">
      <c r="AK13556" s="10"/>
    </row>
    <row r="13557" spans="37:37">
      <c r="AK13557" s="10"/>
    </row>
    <row r="13558" spans="37:37">
      <c r="AK13558" s="10"/>
    </row>
    <row r="13559" spans="37:37">
      <c r="AK13559" s="10"/>
    </row>
    <row r="13560" spans="37:37">
      <c r="AK13560" s="10"/>
    </row>
    <row r="13561" spans="37:37">
      <c r="AK13561" s="10"/>
    </row>
    <row r="13562" spans="37:37">
      <c r="AK13562" s="10"/>
    </row>
    <row r="13563" spans="37:37">
      <c r="AK13563" s="10"/>
    </row>
    <row r="13564" spans="37:37">
      <c r="AK13564" s="10"/>
    </row>
    <row r="13565" spans="37:37">
      <c r="AK13565" s="10"/>
    </row>
    <row r="13566" spans="37:37">
      <c r="AK13566" s="10"/>
    </row>
    <row r="13567" spans="37:37">
      <c r="AK13567" s="10"/>
    </row>
    <row r="13568" spans="37:37">
      <c r="AK13568" s="10"/>
    </row>
    <row r="13569" spans="37:37">
      <c r="AK13569" s="10"/>
    </row>
    <row r="13570" spans="37:37">
      <c r="AK13570" s="10"/>
    </row>
    <row r="13571" spans="37:37">
      <c r="AK13571" s="10"/>
    </row>
    <row r="13572" spans="37:37">
      <c r="AK13572" s="10"/>
    </row>
    <row r="13573" spans="37:37">
      <c r="AK13573" s="10"/>
    </row>
    <row r="13574" spans="37:37">
      <c r="AK13574" s="10"/>
    </row>
    <row r="13575" spans="37:37">
      <c r="AK13575" s="10"/>
    </row>
    <row r="13576" spans="37:37">
      <c r="AK13576" s="10"/>
    </row>
    <row r="13577" spans="37:37">
      <c r="AK13577" s="10"/>
    </row>
    <row r="13578" spans="37:37">
      <c r="AK13578" s="10"/>
    </row>
    <row r="13579" spans="37:37">
      <c r="AK13579" s="10"/>
    </row>
    <row r="13580" spans="37:37">
      <c r="AK13580" s="10"/>
    </row>
    <row r="13581" spans="37:37">
      <c r="AK13581" s="10"/>
    </row>
    <row r="13582" spans="37:37">
      <c r="AK13582" s="10"/>
    </row>
    <row r="13583" spans="37:37">
      <c r="AK13583" s="10"/>
    </row>
    <row r="13584" spans="37:37">
      <c r="AK13584" s="10"/>
    </row>
    <row r="13585" spans="37:37">
      <c r="AK13585" s="10"/>
    </row>
    <row r="13586" spans="37:37">
      <c r="AK13586" s="10"/>
    </row>
    <row r="13587" spans="37:37">
      <c r="AK13587" s="10"/>
    </row>
    <row r="13588" spans="37:37">
      <c r="AK13588" s="10"/>
    </row>
    <row r="13589" spans="37:37">
      <c r="AK13589" s="10"/>
    </row>
    <row r="13590" spans="37:37">
      <c r="AK13590" s="10"/>
    </row>
    <row r="13591" spans="37:37">
      <c r="AK13591" s="10"/>
    </row>
    <row r="13592" spans="37:37">
      <c r="AK13592" s="10"/>
    </row>
    <row r="13593" spans="37:37">
      <c r="AK13593" s="10"/>
    </row>
    <row r="13594" spans="37:37">
      <c r="AK13594" s="10"/>
    </row>
    <row r="13595" spans="37:37">
      <c r="AK13595" s="10"/>
    </row>
    <row r="13596" spans="37:37">
      <c r="AK13596" s="10"/>
    </row>
    <row r="13597" spans="37:37">
      <c r="AK13597" s="10"/>
    </row>
    <row r="13598" spans="37:37">
      <c r="AK13598" s="10"/>
    </row>
    <row r="13599" spans="37:37">
      <c r="AK13599" s="10"/>
    </row>
    <row r="13600" spans="37:37">
      <c r="AK13600" s="10"/>
    </row>
    <row r="13601" spans="37:37">
      <c r="AK13601" s="10"/>
    </row>
    <row r="13602" spans="37:37">
      <c r="AK13602" s="10"/>
    </row>
    <row r="13603" spans="37:37">
      <c r="AK13603" s="10"/>
    </row>
    <row r="13604" spans="37:37">
      <c r="AK13604" s="10"/>
    </row>
    <row r="13605" spans="37:37">
      <c r="AK13605" s="10"/>
    </row>
    <row r="13606" spans="37:37">
      <c r="AK13606" s="10"/>
    </row>
    <row r="13607" spans="37:37">
      <c r="AK13607" s="10"/>
    </row>
    <row r="13608" spans="37:37">
      <c r="AK13608" s="10"/>
    </row>
    <row r="13609" spans="37:37">
      <c r="AK13609" s="10"/>
    </row>
    <row r="13610" spans="37:37">
      <c r="AK13610" s="10"/>
    </row>
    <row r="13611" spans="37:37">
      <c r="AK13611" s="10"/>
    </row>
    <row r="13612" spans="37:37">
      <c r="AK13612" s="10"/>
    </row>
    <row r="13613" spans="37:37">
      <c r="AK13613" s="10"/>
    </row>
    <row r="13614" spans="37:37">
      <c r="AK13614" s="10"/>
    </row>
    <row r="13615" spans="37:37">
      <c r="AK13615" s="10"/>
    </row>
    <row r="13616" spans="37:37">
      <c r="AK13616" s="10"/>
    </row>
    <row r="13617" spans="37:37">
      <c r="AK13617" s="10"/>
    </row>
    <row r="13618" spans="37:37">
      <c r="AK13618" s="10"/>
    </row>
    <row r="13619" spans="37:37">
      <c r="AK13619" s="10"/>
    </row>
    <row r="13620" spans="37:37">
      <c r="AK13620" s="10"/>
    </row>
    <row r="13621" spans="37:37">
      <c r="AK13621" s="10"/>
    </row>
    <row r="13622" spans="37:37">
      <c r="AK13622" s="10"/>
    </row>
    <row r="13623" spans="37:37">
      <c r="AK13623" s="10"/>
    </row>
    <row r="13624" spans="37:37">
      <c r="AK13624" s="10"/>
    </row>
    <row r="13625" spans="37:37">
      <c r="AK13625" s="10"/>
    </row>
    <row r="13626" spans="37:37">
      <c r="AK13626" s="10"/>
    </row>
    <row r="13627" spans="37:37">
      <c r="AK13627" s="10"/>
    </row>
    <row r="13628" spans="37:37">
      <c r="AK13628" s="10"/>
    </row>
    <row r="13629" spans="37:37">
      <c r="AK13629" s="10"/>
    </row>
    <row r="13630" spans="37:37">
      <c r="AK13630" s="10"/>
    </row>
    <row r="13631" spans="37:37">
      <c r="AK13631" s="10"/>
    </row>
    <row r="13632" spans="37:37">
      <c r="AK13632" s="10"/>
    </row>
    <row r="13633" spans="37:37">
      <c r="AK13633" s="10"/>
    </row>
    <row r="13634" spans="37:37">
      <c r="AK13634" s="10"/>
    </row>
    <row r="13635" spans="37:37">
      <c r="AK13635" s="10"/>
    </row>
    <row r="13636" spans="37:37">
      <c r="AK13636" s="10"/>
    </row>
    <row r="13637" spans="37:37">
      <c r="AK13637" s="10"/>
    </row>
    <row r="13638" spans="37:37">
      <c r="AK13638" s="10"/>
    </row>
    <row r="13639" spans="37:37">
      <c r="AK13639" s="10"/>
    </row>
    <row r="13640" spans="37:37">
      <c r="AK13640" s="10"/>
    </row>
    <row r="13641" spans="37:37">
      <c r="AK13641" s="10"/>
    </row>
    <row r="13642" spans="37:37">
      <c r="AK13642" s="10"/>
    </row>
    <row r="13643" spans="37:37">
      <c r="AK13643" s="10"/>
    </row>
    <row r="13644" spans="37:37">
      <c r="AK13644" s="10"/>
    </row>
    <row r="13645" spans="37:37">
      <c r="AK13645" s="10"/>
    </row>
    <row r="13646" spans="37:37">
      <c r="AK13646" s="10"/>
    </row>
    <row r="13647" spans="37:37">
      <c r="AK13647" s="10"/>
    </row>
    <row r="13648" spans="37:37">
      <c r="AK13648" s="10"/>
    </row>
    <row r="13649" spans="37:37">
      <c r="AK13649" s="10"/>
    </row>
    <row r="13650" spans="37:37">
      <c r="AK13650" s="10"/>
    </row>
    <row r="13651" spans="37:37">
      <c r="AK13651" s="10"/>
    </row>
    <row r="13652" spans="37:37">
      <c r="AK13652" s="10"/>
    </row>
    <row r="13653" spans="37:37">
      <c r="AK13653" s="10"/>
    </row>
    <row r="13654" spans="37:37">
      <c r="AK13654" s="10"/>
    </row>
    <row r="13655" spans="37:37">
      <c r="AK13655" s="10"/>
    </row>
    <row r="13656" spans="37:37">
      <c r="AK13656" s="10"/>
    </row>
    <row r="13657" spans="37:37">
      <c r="AK13657" s="10"/>
    </row>
    <row r="13658" spans="37:37">
      <c r="AK13658" s="10"/>
    </row>
    <row r="13659" spans="37:37">
      <c r="AK13659" s="10"/>
    </row>
    <row r="13660" spans="37:37">
      <c r="AK13660" s="10"/>
    </row>
    <row r="13661" spans="37:37">
      <c r="AK13661" s="10"/>
    </row>
    <row r="13662" spans="37:37">
      <c r="AK13662" s="10"/>
    </row>
    <row r="13663" spans="37:37">
      <c r="AK13663" s="10"/>
    </row>
    <row r="13664" spans="37:37">
      <c r="AK13664" s="10"/>
    </row>
    <row r="13665" spans="37:37">
      <c r="AK13665" s="10"/>
    </row>
    <row r="13666" spans="37:37">
      <c r="AK13666" s="10"/>
    </row>
    <row r="13667" spans="37:37">
      <c r="AK13667" s="10"/>
    </row>
    <row r="13668" spans="37:37">
      <c r="AK13668" s="10"/>
    </row>
    <row r="13669" spans="37:37">
      <c r="AK13669" s="10"/>
    </row>
    <row r="13670" spans="37:37">
      <c r="AK13670" s="10"/>
    </row>
    <row r="13671" spans="37:37">
      <c r="AK13671" s="10"/>
    </row>
    <row r="13672" spans="37:37">
      <c r="AK13672" s="10"/>
    </row>
    <row r="13673" spans="37:37">
      <c r="AK13673" s="10"/>
    </row>
    <row r="13674" spans="37:37">
      <c r="AK13674" s="10"/>
    </row>
    <row r="13675" spans="37:37">
      <c r="AK13675" s="10"/>
    </row>
    <row r="13676" spans="37:37">
      <c r="AK13676" s="10"/>
    </row>
    <row r="13677" spans="37:37">
      <c r="AK13677" s="10"/>
    </row>
    <row r="13678" spans="37:37">
      <c r="AK13678" s="10"/>
    </row>
    <row r="13679" spans="37:37">
      <c r="AK13679" s="10"/>
    </row>
    <row r="13680" spans="37:37">
      <c r="AK13680" s="10"/>
    </row>
    <row r="13681" spans="37:37">
      <c r="AK13681" s="10"/>
    </row>
    <row r="13682" spans="37:37">
      <c r="AK13682" s="10"/>
    </row>
    <row r="13683" spans="37:37">
      <c r="AK13683" s="10"/>
    </row>
    <row r="13684" spans="37:37">
      <c r="AK13684" s="10"/>
    </row>
    <row r="13685" spans="37:37">
      <c r="AK13685" s="10"/>
    </row>
    <row r="13686" spans="37:37">
      <c r="AK13686" s="10"/>
    </row>
    <row r="13687" spans="37:37">
      <c r="AK13687" s="10"/>
    </row>
    <row r="13688" spans="37:37">
      <c r="AK13688" s="10"/>
    </row>
    <row r="13689" spans="37:37">
      <c r="AK13689" s="10"/>
    </row>
    <row r="13690" spans="37:37">
      <c r="AK13690" s="10"/>
    </row>
    <row r="13691" spans="37:37">
      <c r="AK13691" s="10"/>
    </row>
    <row r="13692" spans="37:37">
      <c r="AK13692" s="10"/>
    </row>
    <row r="13693" spans="37:37">
      <c r="AK13693" s="10"/>
    </row>
    <row r="13694" spans="37:37">
      <c r="AK13694" s="10"/>
    </row>
    <row r="13695" spans="37:37">
      <c r="AK13695" s="10"/>
    </row>
    <row r="13696" spans="37:37">
      <c r="AK13696" s="10"/>
    </row>
    <row r="13697" spans="37:37">
      <c r="AK13697" s="10"/>
    </row>
    <row r="13698" spans="37:37">
      <c r="AK13698" s="10"/>
    </row>
    <row r="13699" spans="37:37">
      <c r="AK13699" s="10"/>
    </row>
    <row r="13700" spans="37:37">
      <c r="AK13700" s="10"/>
    </row>
    <row r="13701" spans="37:37">
      <c r="AK13701" s="10"/>
    </row>
    <row r="13702" spans="37:37">
      <c r="AK13702" s="10"/>
    </row>
    <row r="13703" spans="37:37">
      <c r="AK13703" s="10"/>
    </row>
    <row r="13704" spans="37:37">
      <c r="AK13704" s="10"/>
    </row>
    <row r="13705" spans="37:37">
      <c r="AK13705" s="10"/>
    </row>
    <row r="13706" spans="37:37">
      <c r="AK13706" s="10"/>
    </row>
    <row r="13707" spans="37:37">
      <c r="AK13707" s="10"/>
    </row>
    <row r="13708" spans="37:37">
      <c r="AK13708" s="10"/>
    </row>
    <row r="13709" spans="37:37">
      <c r="AK13709" s="10"/>
    </row>
    <row r="13710" spans="37:37">
      <c r="AK13710" s="10"/>
    </row>
    <row r="13711" spans="37:37">
      <c r="AK13711" s="10"/>
    </row>
    <row r="13712" spans="37:37">
      <c r="AK13712" s="10"/>
    </row>
    <row r="13713" spans="37:37">
      <c r="AK13713" s="10"/>
    </row>
    <row r="13714" spans="37:37">
      <c r="AK13714" s="10"/>
    </row>
    <row r="13715" spans="37:37">
      <c r="AK13715" s="10"/>
    </row>
    <row r="13716" spans="37:37">
      <c r="AK13716" s="10"/>
    </row>
    <row r="13717" spans="37:37">
      <c r="AK13717" s="10"/>
    </row>
    <row r="13718" spans="37:37">
      <c r="AK13718" s="10"/>
    </row>
    <row r="13719" spans="37:37">
      <c r="AK13719" s="10"/>
    </row>
    <row r="13720" spans="37:37">
      <c r="AK13720" s="10"/>
    </row>
    <row r="13721" spans="37:37">
      <c r="AK13721" s="10"/>
    </row>
    <row r="13722" spans="37:37">
      <c r="AK13722" s="10"/>
    </row>
    <row r="13723" spans="37:37">
      <c r="AK13723" s="10"/>
    </row>
    <row r="13724" spans="37:37">
      <c r="AK13724" s="10"/>
    </row>
    <row r="13725" spans="37:37">
      <c r="AK13725" s="10"/>
    </row>
    <row r="13726" spans="37:37">
      <c r="AK13726" s="10"/>
    </row>
    <row r="13727" spans="37:37">
      <c r="AK13727" s="10"/>
    </row>
    <row r="13728" spans="37:37">
      <c r="AK13728" s="10"/>
    </row>
    <row r="13729" spans="37:37">
      <c r="AK13729" s="10"/>
    </row>
    <row r="13730" spans="37:37">
      <c r="AK13730" s="10"/>
    </row>
    <row r="13731" spans="37:37">
      <c r="AK13731" s="10"/>
    </row>
    <row r="13732" spans="37:37">
      <c r="AK13732" s="10"/>
    </row>
    <row r="13733" spans="37:37">
      <c r="AK13733" s="10"/>
    </row>
    <row r="13734" spans="37:37">
      <c r="AK13734" s="10"/>
    </row>
    <row r="13735" spans="37:37">
      <c r="AK13735" s="10"/>
    </row>
    <row r="13736" spans="37:37">
      <c r="AK13736" s="10"/>
    </row>
    <row r="13737" spans="37:37">
      <c r="AK13737" s="10"/>
    </row>
    <row r="13738" spans="37:37">
      <c r="AK13738" s="10"/>
    </row>
    <row r="13739" spans="37:37">
      <c r="AK13739" s="10"/>
    </row>
    <row r="13740" spans="37:37">
      <c r="AK13740" s="10"/>
    </row>
    <row r="13741" spans="37:37">
      <c r="AK13741" s="10"/>
    </row>
    <row r="13742" spans="37:37">
      <c r="AK13742" s="10"/>
    </row>
    <row r="13743" spans="37:37">
      <c r="AK13743" s="10"/>
    </row>
    <row r="13744" spans="37:37">
      <c r="AK13744" s="10"/>
    </row>
    <row r="13745" spans="37:37">
      <c r="AK13745" s="10"/>
    </row>
    <row r="13746" spans="37:37">
      <c r="AK13746" s="10"/>
    </row>
    <row r="13747" spans="37:37">
      <c r="AK13747" s="10"/>
    </row>
    <row r="13748" spans="37:37">
      <c r="AK13748" s="10"/>
    </row>
    <row r="13749" spans="37:37">
      <c r="AK13749" s="10"/>
    </row>
    <row r="13750" spans="37:37">
      <c r="AK13750" s="10"/>
    </row>
    <row r="13751" spans="37:37">
      <c r="AK13751" s="10"/>
    </row>
    <row r="13752" spans="37:37">
      <c r="AK13752" s="10"/>
    </row>
    <row r="13753" spans="37:37">
      <c r="AK13753" s="10"/>
    </row>
    <row r="13754" spans="37:37">
      <c r="AK13754" s="10"/>
    </row>
    <row r="13755" spans="37:37">
      <c r="AK13755" s="10"/>
    </row>
    <row r="13756" spans="37:37">
      <c r="AK13756" s="10"/>
    </row>
    <row r="13757" spans="37:37">
      <c r="AK13757" s="10"/>
    </row>
    <row r="13758" spans="37:37">
      <c r="AK13758" s="10"/>
    </row>
    <row r="13759" spans="37:37">
      <c r="AK13759" s="10"/>
    </row>
    <row r="13760" spans="37:37">
      <c r="AK13760" s="10"/>
    </row>
    <row r="13761" spans="37:37">
      <c r="AK13761" s="10"/>
    </row>
    <row r="13762" spans="37:37">
      <c r="AK13762" s="10"/>
    </row>
    <row r="13763" spans="37:37">
      <c r="AK13763" s="10"/>
    </row>
    <row r="13764" spans="37:37">
      <c r="AK13764" s="10"/>
    </row>
    <row r="13765" spans="37:37">
      <c r="AK13765" s="10"/>
    </row>
    <row r="13766" spans="37:37">
      <c r="AK13766" s="10"/>
    </row>
    <row r="13767" spans="37:37">
      <c r="AK13767" s="10"/>
    </row>
    <row r="13768" spans="37:37">
      <c r="AK13768" s="10"/>
    </row>
    <row r="13769" spans="37:37">
      <c r="AK13769" s="10"/>
    </row>
    <row r="13770" spans="37:37">
      <c r="AK13770" s="10"/>
    </row>
    <row r="13771" spans="37:37">
      <c r="AK13771" s="10"/>
    </row>
    <row r="13772" spans="37:37">
      <c r="AK13772" s="10"/>
    </row>
    <row r="13773" spans="37:37">
      <c r="AK13773" s="10"/>
    </row>
    <row r="13774" spans="37:37">
      <c r="AK13774" s="10"/>
    </row>
    <row r="13775" spans="37:37">
      <c r="AK13775" s="10"/>
    </row>
    <row r="13776" spans="37:37">
      <c r="AK13776" s="10"/>
    </row>
    <row r="13777" spans="37:37">
      <c r="AK13777" s="10"/>
    </row>
    <row r="13778" spans="37:37">
      <c r="AK13778" s="10"/>
    </row>
    <row r="13779" spans="37:37">
      <c r="AK13779" s="10"/>
    </row>
    <row r="13780" spans="37:37">
      <c r="AK13780" s="10"/>
    </row>
    <row r="13781" spans="37:37">
      <c r="AK13781" s="10"/>
    </row>
    <row r="13782" spans="37:37">
      <c r="AK13782" s="10"/>
    </row>
    <row r="13783" spans="37:37">
      <c r="AK13783" s="10"/>
    </row>
    <row r="13784" spans="37:37">
      <c r="AK13784" s="10"/>
    </row>
    <row r="13785" spans="37:37">
      <c r="AK13785" s="10"/>
    </row>
    <row r="13786" spans="37:37">
      <c r="AK13786" s="10"/>
    </row>
    <row r="13787" spans="37:37">
      <c r="AK13787" s="10"/>
    </row>
    <row r="13788" spans="37:37">
      <c r="AK13788" s="10"/>
    </row>
    <row r="13789" spans="37:37">
      <c r="AK13789" s="10"/>
    </row>
    <row r="13790" spans="37:37">
      <c r="AK13790" s="10"/>
    </row>
    <row r="13791" spans="37:37">
      <c r="AK13791" s="10"/>
    </row>
    <row r="13792" spans="37:37">
      <c r="AK13792" s="10"/>
    </row>
    <row r="13793" spans="37:37">
      <c r="AK13793" s="10"/>
    </row>
    <row r="13794" spans="37:37">
      <c r="AK13794" s="10"/>
    </row>
    <row r="13795" spans="37:37">
      <c r="AK13795" s="10"/>
    </row>
    <row r="13796" spans="37:37">
      <c r="AK13796" s="10"/>
    </row>
    <row r="13797" spans="37:37">
      <c r="AK13797" s="10"/>
    </row>
    <row r="13798" spans="37:37">
      <c r="AK13798" s="10"/>
    </row>
    <row r="13799" spans="37:37">
      <c r="AK13799" s="10"/>
    </row>
    <row r="13800" spans="37:37">
      <c r="AK13800" s="10"/>
    </row>
    <row r="13801" spans="37:37">
      <c r="AK13801" s="10"/>
    </row>
    <row r="13802" spans="37:37">
      <c r="AK13802" s="10"/>
    </row>
    <row r="13803" spans="37:37">
      <c r="AK13803" s="10"/>
    </row>
    <row r="13804" spans="37:37">
      <c r="AK13804" s="10"/>
    </row>
    <row r="13805" spans="37:37">
      <c r="AK13805" s="10"/>
    </row>
    <row r="13806" spans="37:37">
      <c r="AK13806" s="10"/>
    </row>
    <row r="13807" spans="37:37">
      <c r="AK13807" s="10"/>
    </row>
    <row r="13808" spans="37:37">
      <c r="AK13808" s="10"/>
    </row>
    <row r="13809" spans="37:37">
      <c r="AK13809" s="10"/>
    </row>
    <row r="13810" spans="37:37">
      <c r="AK13810" s="10"/>
    </row>
    <row r="13811" spans="37:37">
      <c r="AK13811" s="10"/>
    </row>
    <row r="13812" spans="37:37">
      <c r="AK13812" s="10"/>
    </row>
    <row r="13813" spans="37:37">
      <c r="AK13813" s="10"/>
    </row>
    <row r="13814" spans="37:37">
      <c r="AK13814" s="10"/>
    </row>
    <row r="13815" spans="37:37">
      <c r="AK13815" s="10"/>
    </row>
    <row r="13816" spans="37:37">
      <c r="AK13816" s="10"/>
    </row>
    <row r="13817" spans="37:37">
      <c r="AK13817" s="10"/>
    </row>
    <row r="13818" spans="37:37">
      <c r="AK13818" s="10"/>
    </row>
    <row r="13819" spans="37:37">
      <c r="AK13819" s="10"/>
    </row>
    <row r="13820" spans="37:37">
      <c r="AK13820" s="10"/>
    </row>
    <row r="13821" spans="37:37">
      <c r="AK13821" s="10"/>
    </row>
    <row r="13822" spans="37:37">
      <c r="AK13822" s="10"/>
    </row>
    <row r="13823" spans="37:37">
      <c r="AK13823" s="10"/>
    </row>
    <row r="13824" spans="37:37">
      <c r="AK13824" s="10"/>
    </row>
    <row r="13825" spans="37:37">
      <c r="AK13825" s="10"/>
    </row>
    <row r="13826" spans="37:37">
      <c r="AK13826" s="10"/>
    </row>
    <row r="13827" spans="37:37">
      <c r="AK13827" s="10"/>
    </row>
    <row r="13828" spans="37:37">
      <c r="AK13828" s="10"/>
    </row>
    <row r="13829" spans="37:37">
      <c r="AK13829" s="10"/>
    </row>
    <row r="13830" spans="37:37">
      <c r="AK13830" s="10"/>
    </row>
    <row r="13831" spans="37:37">
      <c r="AK13831" s="10"/>
    </row>
    <row r="13832" spans="37:37">
      <c r="AK13832" s="10"/>
    </row>
    <row r="13833" spans="37:37">
      <c r="AK13833" s="10"/>
    </row>
    <row r="13834" spans="37:37">
      <c r="AK13834" s="10"/>
    </row>
    <row r="13835" spans="37:37">
      <c r="AK13835" s="10"/>
    </row>
    <row r="13836" spans="37:37">
      <c r="AK13836" s="10"/>
    </row>
    <row r="13837" spans="37:37">
      <c r="AK13837" s="10"/>
    </row>
    <row r="13838" spans="37:37">
      <c r="AK13838" s="10"/>
    </row>
    <row r="13839" spans="37:37">
      <c r="AK13839" s="10"/>
    </row>
    <row r="13840" spans="37:37">
      <c r="AK13840" s="10"/>
    </row>
    <row r="13841" spans="37:37">
      <c r="AK13841" s="10"/>
    </row>
    <row r="13842" spans="37:37">
      <c r="AK13842" s="10"/>
    </row>
    <row r="13843" spans="37:37">
      <c r="AK13843" s="10"/>
    </row>
    <row r="13844" spans="37:37">
      <c r="AK13844" s="10"/>
    </row>
    <row r="13845" spans="37:37">
      <c r="AK13845" s="10"/>
    </row>
    <row r="13846" spans="37:37">
      <c r="AK13846" s="10"/>
    </row>
    <row r="13847" spans="37:37">
      <c r="AK13847" s="10"/>
    </row>
    <row r="13848" spans="37:37">
      <c r="AK13848" s="10"/>
    </row>
    <row r="13849" spans="37:37">
      <c r="AK13849" s="10"/>
    </row>
    <row r="13850" spans="37:37">
      <c r="AK13850" s="10"/>
    </row>
    <row r="13851" spans="37:37">
      <c r="AK13851" s="10"/>
    </row>
    <row r="13852" spans="37:37">
      <c r="AK13852" s="10"/>
    </row>
    <row r="13853" spans="37:37">
      <c r="AK13853" s="10"/>
    </row>
    <row r="13854" spans="37:37">
      <c r="AK13854" s="10"/>
    </row>
    <row r="13855" spans="37:37">
      <c r="AK13855" s="10"/>
    </row>
    <row r="13856" spans="37:37">
      <c r="AK13856" s="10"/>
    </row>
    <row r="13857" spans="37:37">
      <c r="AK13857" s="10"/>
    </row>
    <row r="13858" spans="37:37">
      <c r="AK13858" s="10"/>
    </row>
    <row r="13859" spans="37:37">
      <c r="AK13859" s="10"/>
    </row>
    <row r="13860" spans="37:37">
      <c r="AK13860" s="10"/>
    </row>
    <row r="13861" spans="37:37">
      <c r="AK13861" s="10"/>
    </row>
    <row r="13862" spans="37:37">
      <c r="AK13862" s="10"/>
    </row>
    <row r="13863" spans="37:37">
      <c r="AK13863" s="10"/>
    </row>
    <row r="13864" spans="37:37">
      <c r="AK13864" s="10"/>
    </row>
    <row r="13865" spans="37:37">
      <c r="AK13865" s="10"/>
    </row>
    <row r="13866" spans="37:37">
      <c r="AK13866" s="10"/>
    </row>
    <row r="13867" spans="37:37">
      <c r="AK13867" s="10"/>
    </row>
    <row r="13868" spans="37:37">
      <c r="AK13868" s="10"/>
    </row>
    <row r="13869" spans="37:37">
      <c r="AK13869" s="10"/>
    </row>
    <row r="13870" spans="37:37">
      <c r="AK13870" s="10"/>
    </row>
    <row r="13871" spans="37:37">
      <c r="AK13871" s="10"/>
    </row>
    <row r="13872" spans="37:37">
      <c r="AK13872" s="10"/>
    </row>
    <row r="13873" spans="37:37">
      <c r="AK13873" s="10"/>
    </row>
    <row r="13874" spans="37:37">
      <c r="AK13874" s="10"/>
    </row>
    <row r="13875" spans="37:37">
      <c r="AK13875" s="10"/>
    </row>
    <row r="13876" spans="37:37">
      <c r="AK13876" s="10"/>
    </row>
    <row r="13877" spans="37:37">
      <c r="AK13877" s="10"/>
    </row>
    <row r="13878" spans="37:37">
      <c r="AK13878" s="10"/>
    </row>
    <row r="13879" spans="37:37">
      <c r="AK13879" s="10"/>
    </row>
    <row r="13880" spans="37:37">
      <c r="AK13880" s="10"/>
    </row>
    <row r="13881" spans="37:37">
      <c r="AK13881" s="10"/>
    </row>
    <row r="13882" spans="37:37">
      <c r="AK13882" s="10"/>
    </row>
    <row r="13883" spans="37:37">
      <c r="AK13883" s="10"/>
    </row>
    <row r="13884" spans="37:37">
      <c r="AK13884" s="10"/>
    </row>
    <row r="13885" spans="37:37">
      <c r="AK13885" s="10"/>
    </row>
    <row r="13886" spans="37:37">
      <c r="AK13886" s="10"/>
    </row>
    <row r="13887" spans="37:37">
      <c r="AK13887" s="10"/>
    </row>
    <row r="13888" spans="37:37">
      <c r="AK13888" s="10"/>
    </row>
    <row r="13889" spans="37:37">
      <c r="AK13889" s="10"/>
    </row>
    <row r="13890" spans="37:37">
      <c r="AK13890" s="10"/>
    </row>
    <row r="13891" spans="37:37">
      <c r="AK13891" s="10"/>
    </row>
    <row r="13892" spans="37:37">
      <c r="AK13892" s="10"/>
    </row>
    <row r="13893" spans="37:37">
      <c r="AK13893" s="10"/>
    </row>
    <row r="13894" spans="37:37">
      <c r="AK13894" s="10"/>
    </row>
    <row r="13895" spans="37:37">
      <c r="AK13895" s="10"/>
    </row>
    <row r="13896" spans="37:37">
      <c r="AK13896" s="10"/>
    </row>
    <row r="13897" spans="37:37">
      <c r="AK13897" s="10"/>
    </row>
    <row r="13898" spans="37:37">
      <c r="AK13898" s="10"/>
    </row>
    <row r="13899" spans="37:37">
      <c r="AK13899" s="10"/>
    </row>
    <row r="13900" spans="37:37">
      <c r="AK13900" s="10"/>
    </row>
    <row r="13901" spans="37:37">
      <c r="AK13901" s="10"/>
    </row>
    <row r="13902" spans="37:37">
      <c r="AK13902" s="10"/>
    </row>
    <row r="13903" spans="37:37">
      <c r="AK13903" s="10"/>
    </row>
    <row r="13904" spans="37:37">
      <c r="AK13904" s="10"/>
    </row>
    <row r="13905" spans="37:37">
      <c r="AK13905" s="10"/>
    </row>
    <row r="13906" spans="37:37">
      <c r="AK13906" s="10"/>
    </row>
    <row r="13907" spans="37:37">
      <c r="AK13907" s="10"/>
    </row>
    <row r="13908" spans="37:37">
      <c r="AK13908" s="10"/>
    </row>
    <row r="13909" spans="37:37">
      <c r="AK13909" s="10"/>
    </row>
    <row r="13910" spans="37:37">
      <c r="AK13910" s="10"/>
    </row>
    <row r="13911" spans="37:37">
      <c r="AK13911" s="10"/>
    </row>
    <row r="13912" spans="37:37">
      <c r="AK13912" s="10"/>
    </row>
    <row r="13913" spans="37:37">
      <c r="AK13913" s="10"/>
    </row>
    <row r="13914" spans="37:37">
      <c r="AK13914" s="10"/>
    </row>
    <row r="13915" spans="37:37">
      <c r="AK13915" s="10"/>
    </row>
    <row r="13916" spans="37:37">
      <c r="AK13916" s="10"/>
    </row>
    <row r="13917" spans="37:37">
      <c r="AK13917" s="10"/>
    </row>
    <row r="13918" spans="37:37">
      <c r="AK13918" s="10"/>
    </row>
    <row r="13919" spans="37:37">
      <c r="AK13919" s="10"/>
    </row>
    <row r="13920" spans="37:37">
      <c r="AK13920" s="10"/>
    </row>
    <row r="13921" spans="37:37">
      <c r="AK13921" s="10"/>
    </row>
    <row r="13922" spans="37:37">
      <c r="AK13922" s="10"/>
    </row>
    <row r="13923" spans="37:37">
      <c r="AK13923" s="10"/>
    </row>
    <row r="13924" spans="37:37">
      <c r="AK13924" s="10"/>
    </row>
    <row r="13925" spans="37:37">
      <c r="AK13925" s="10"/>
    </row>
    <row r="13926" spans="37:37">
      <c r="AK13926" s="10"/>
    </row>
    <row r="13927" spans="37:37">
      <c r="AK13927" s="10"/>
    </row>
    <row r="13928" spans="37:37">
      <c r="AK13928" s="10"/>
    </row>
    <row r="13929" spans="37:37">
      <c r="AK13929" s="10"/>
    </row>
    <row r="13930" spans="37:37">
      <c r="AK13930" s="10"/>
    </row>
    <row r="13931" spans="37:37">
      <c r="AK13931" s="10"/>
    </row>
    <row r="13932" spans="37:37">
      <c r="AK13932" s="10"/>
    </row>
    <row r="13933" spans="37:37">
      <c r="AK13933" s="10"/>
    </row>
    <row r="13934" spans="37:37">
      <c r="AK13934" s="10"/>
    </row>
    <row r="13935" spans="37:37">
      <c r="AK13935" s="10"/>
    </row>
    <row r="13936" spans="37:37">
      <c r="AK13936" s="10"/>
    </row>
    <row r="13937" spans="37:37">
      <c r="AK13937" s="10"/>
    </row>
    <row r="13938" spans="37:37">
      <c r="AK13938" s="10"/>
    </row>
    <row r="13939" spans="37:37">
      <c r="AK13939" s="10"/>
    </row>
    <row r="13940" spans="37:37">
      <c r="AK13940" s="10"/>
    </row>
    <row r="13941" spans="37:37">
      <c r="AK13941" s="10"/>
    </row>
    <row r="13942" spans="37:37">
      <c r="AK13942" s="10"/>
    </row>
    <row r="13943" spans="37:37">
      <c r="AK13943" s="10"/>
    </row>
    <row r="13944" spans="37:37">
      <c r="AK13944" s="10"/>
    </row>
    <row r="13945" spans="37:37">
      <c r="AK13945" s="10"/>
    </row>
    <row r="13946" spans="37:37">
      <c r="AK13946" s="10"/>
    </row>
    <row r="13947" spans="37:37">
      <c r="AK13947" s="10"/>
    </row>
    <row r="13948" spans="37:37">
      <c r="AK13948" s="10"/>
    </row>
    <row r="13949" spans="37:37">
      <c r="AK13949" s="10"/>
    </row>
    <row r="13950" spans="37:37">
      <c r="AK13950" s="10"/>
    </row>
    <row r="13951" spans="37:37">
      <c r="AK13951" s="10"/>
    </row>
    <row r="13952" spans="37:37">
      <c r="AK13952" s="10"/>
    </row>
    <row r="13953" spans="37:37">
      <c r="AK13953" s="10"/>
    </row>
    <row r="13954" spans="37:37">
      <c r="AK13954" s="10"/>
    </row>
    <row r="13955" spans="37:37">
      <c r="AK13955" s="10"/>
    </row>
    <row r="13956" spans="37:37">
      <c r="AK13956" s="10"/>
    </row>
    <row r="13957" spans="37:37">
      <c r="AK13957" s="10"/>
    </row>
    <row r="13958" spans="37:37">
      <c r="AK13958" s="10"/>
    </row>
    <row r="13959" spans="37:37">
      <c r="AK13959" s="10"/>
    </row>
    <row r="13960" spans="37:37">
      <c r="AK13960" s="10"/>
    </row>
    <row r="13961" spans="37:37">
      <c r="AK13961" s="10"/>
    </row>
    <row r="13962" spans="37:37">
      <c r="AK13962" s="10"/>
    </row>
    <row r="13963" spans="37:37">
      <c r="AK13963" s="10"/>
    </row>
    <row r="13964" spans="37:37">
      <c r="AK13964" s="10"/>
    </row>
    <row r="13965" spans="37:37">
      <c r="AK13965" s="10"/>
    </row>
    <row r="13966" spans="37:37">
      <c r="AK13966" s="10"/>
    </row>
    <row r="13967" spans="37:37">
      <c r="AK13967" s="10"/>
    </row>
    <row r="13968" spans="37:37">
      <c r="AK13968" s="10"/>
    </row>
    <row r="13969" spans="37:37">
      <c r="AK13969" s="10"/>
    </row>
    <row r="13970" spans="37:37">
      <c r="AK13970" s="10"/>
    </row>
    <row r="13971" spans="37:37">
      <c r="AK13971" s="10"/>
    </row>
    <row r="13972" spans="37:37">
      <c r="AK13972" s="10"/>
    </row>
    <row r="13973" spans="37:37">
      <c r="AK13973" s="10"/>
    </row>
    <row r="13974" spans="37:37">
      <c r="AK13974" s="10"/>
    </row>
    <row r="13975" spans="37:37">
      <c r="AK13975" s="10"/>
    </row>
    <row r="13976" spans="37:37">
      <c r="AK13976" s="10"/>
    </row>
    <row r="13977" spans="37:37">
      <c r="AK13977" s="10"/>
    </row>
    <row r="13978" spans="37:37">
      <c r="AK13978" s="10"/>
    </row>
    <row r="13979" spans="37:37">
      <c r="AK13979" s="10"/>
    </row>
    <row r="13980" spans="37:37">
      <c r="AK13980" s="10"/>
    </row>
    <row r="13981" spans="37:37">
      <c r="AK13981" s="10"/>
    </row>
    <row r="13982" spans="37:37">
      <c r="AK13982" s="10"/>
    </row>
    <row r="13983" spans="37:37">
      <c r="AK13983" s="10"/>
    </row>
    <row r="13984" spans="37:37">
      <c r="AK13984" s="10"/>
    </row>
    <row r="13985" spans="37:37">
      <c r="AK13985" s="10"/>
    </row>
    <row r="13986" spans="37:37">
      <c r="AK13986" s="10"/>
    </row>
    <row r="13987" spans="37:37">
      <c r="AK13987" s="10"/>
    </row>
    <row r="13988" spans="37:37">
      <c r="AK13988" s="10"/>
    </row>
    <row r="13989" spans="37:37">
      <c r="AK13989" s="10"/>
    </row>
    <row r="13990" spans="37:37">
      <c r="AK13990" s="10"/>
    </row>
    <row r="13991" spans="37:37">
      <c r="AK13991" s="10"/>
    </row>
    <row r="13992" spans="37:37">
      <c r="AK13992" s="10"/>
    </row>
    <row r="13993" spans="37:37">
      <c r="AK13993" s="10"/>
    </row>
    <row r="13994" spans="37:37">
      <c r="AK13994" s="10"/>
    </row>
    <row r="13995" spans="37:37">
      <c r="AK13995" s="10"/>
    </row>
    <row r="13996" spans="37:37">
      <c r="AK13996" s="10"/>
    </row>
    <row r="13997" spans="37:37">
      <c r="AK13997" s="10"/>
    </row>
    <row r="13998" spans="37:37">
      <c r="AK13998" s="10"/>
    </row>
    <row r="13999" spans="37:37">
      <c r="AK13999" s="10"/>
    </row>
    <row r="14000" spans="37:37">
      <c r="AK14000" s="10"/>
    </row>
    <row r="14001" spans="37:37">
      <c r="AK14001" s="10"/>
    </row>
    <row r="14002" spans="37:37">
      <c r="AK14002" s="10"/>
    </row>
    <row r="14003" spans="37:37">
      <c r="AK14003" s="10"/>
    </row>
    <row r="14004" spans="37:37">
      <c r="AK14004" s="10"/>
    </row>
    <row r="14005" spans="37:37">
      <c r="AK14005" s="10"/>
    </row>
    <row r="14006" spans="37:37">
      <c r="AK14006" s="10"/>
    </row>
    <row r="14007" spans="37:37">
      <c r="AK14007" s="10"/>
    </row>
    <row r="14008" spans="37:37">
      <c r="AK14008" s="10"/>
    </row>
    <row r="14009" spans="37:37">
      <c r="AK14009" s="10"/>
    </row>
    <row r="14010" spans="37:37">
      <c r="AK14010" s="10"/>
    </row>
    <row r="14011" spans="37:37">
      <c r="AK14011" s="10"/>
    </row>
    <row r="14012" spans="37:37">
      <c r="AK14012" s="10"/>
    </row>
    <row r="14013" spans="37:37">
      <c r="AK14013" s="10"/>
    </row>
    <row r="14014" spans="37:37">
      <c r="AK14014" s="10"/>
    </row>
    <row r="14015" spans="37:37">
      <c r="AK14015" s="10"/>
    </row>
    <row r="14016" spans="37:37">
      <c r="AK14016" s="10"/>
    </row>
    <row r="14017" spans="37:37">
      <c r="AK14017" s="10"/>
    </row>
    <row r="14018" spans="37:37">
      <c r="AK14018" s="10"/>
    </row>
    <row r="14019" spans="37:37">
      <c r="AK14019" s="10"/>
    </row>
    <row r="14020" spans="37:37">
      <c r="AK14020" s="10"/>
    </row>
    <row r="14021" spans="37:37">
      <c r="AK14021" s="10"/>
    </row>
    <row r="14022" spans="37:37">
      <c r="AK14022" s="10"/>
    </row>
    <row r="14023" spans="37:37">
      <c r="AK14023" s="10"/>
    </row>
    <row r="14024" spans="37:37">
      <c r="AK14024" s="10"/>
    </row>
    <row r="14025" spans="37:37">
      <c r="AK14025" s="10"/>
    </row>
    <row r="14026" spans="37:37">
      <c r="AK14026" s="10"/>
    </row>
    <row r="14027" spans="37:37">
      <c r="AK14027" s="10"/>
    </row>
    <row r="14028" spans="37:37">
      <c r="AK14028" s="10"/>
    </row>
    <row r="14029" spans="37:37">
      <c r="AK14029" s="10"/>
    </row>
    <row r="14030" spans="37:37">
      <c r="AK14030" s="10"/>
    </row>
    <row r="14031" spans="37:37">
      <c r="AK14031" s="10"/>
    </row>
    <row r="14032" spans="37:37">
      <c r="AK14032" s="10"/>
    </row>
    <row r="14033" spans="37:37">
      <c r="AK14033" s="10"/>
    </row>
    <row r="14034" spans="37:37">
      <c r="AK14034" s="10"/>
    </row>
    <row r="14035" spans="37:37">
      <c r="AK14035" s="10"/>
    </row>
    <row r="14036" spans="37:37">
      <c r="AK14036" s="10"/>
    </row>
    <row r="14037" spans="37:37">
      <c r="AK14037" s="10"/>
    </row>
    <row r="14038" spans="37:37">
      <c r="AK14038" s="10"/>
    </row>
    <row r="14039" spans="37:37">
      <c r="AK14039" s="10"/>
    </row>
    <row r="14040" spans="37:37">
      <c r="AK14040" s="10"/>
    </row>
    <row r="14041" spans="37:37">
      <c r="AK14041" s="10"/>
    </row>
    <row r="14042" spans="37:37">
      <c r="AK14042" s="10"/>
    </row>
    <row r="14043" spans="37:37">
      <c r="AK14043" s="10"/>
    </row>
    <row r="14044" spans="37:37">
      <c r="AK14044" s="10"/>
    </row>
    <row r="14045" spans="37:37">
      <c r="AK14045" s="10"/>
    </row>
    <row r="14046" spans="37:37">
      <c r="AK14046" s="10"/>
    </row>
    <row r="14047" spans="37:37">
      <c r="AK14047" s="10"/>
    </row>
    <row r="14048" spans="37:37">
      <c r="AK14048" s="10"/>
    </row>
    <row r="14049" spans="37:37">
      <c r="AK14049" s="10"/>
    </row>
    <row r="14050" spans="37:37">
      <c r="AK14050" s="10"/>
    </row>
    <row r="14051" spans="37:37">
      <c r="AK14051" s="10"/>
    </row>
    <row r="14052" spans="37:37">
      <c r="AK14052" s="10"/>
    </row>
    <row r="14053" spans="37:37">
      <c r="AK14053" s="10"/>
    </row>
    <row r="14054" spans="37:37">
      <c r="AK14054" s="10"/>
    </row>
    <row r="14055" spans="37:37">
      <c r="AK14055" s="10"/>
    </row>
    <row r="14056" spans="37:37">
      <c r="AK14056" s="10"/>
    </row>
    <row r="14057" spans="37:37">
      <c r="AK14057" s="10"/>
    </row>
    <row r="14058" spans="37:37">
      <c r="AK14058" s="10"/>
    </row>
    <row r="14059" spans="37:37">
      <c r="AK14059" s="10"/>
    </row>
    <row r="14060" spans="37:37">
      <c r="AK14060" s="10"/>
    </row>
    <row r="14061" spans="37:37">
      <c r="AK14061" s="10"/>
    </row>
    <row r="14062" spans="37:37">
      <c r="AK14062" s="10"/>
    </row>
    <row r="14063" spans="37:37">
      <c r="AK14063" s="10"/>
    </row>
    <row r="14064" spans="37:37">
      <c r="AK14064" s="10"/>
    </row>
    <row r="14065" spans="37:37">
      <c r="AK14065" s="10"/>
    </row>
    <row r="14066" spans="37:37">
      <c r="AK14066" s="10"/>
    </row>
    <row r="14067" spans="37:37">
      <c r="AK14067" s="10"/>
    </row>
    <row r="14068" spans="37:37">
      <c r="AK14068" s="10"/>
    </row>
    <row r="14069" spans="37:37">
      <c r="AK14069" s="10"/>
    </row>
    <row r="14070" spans="37:37">
      <c r="AK14070" s="10"/>
    </row>
    <row r="14071" spans="37:37">
      <c r="AK14071" s="10"/>
    </row>
    <row r="14072" spans="37:37">
      <c r="AK14072" s="10"/>
    </row>
    <row r="14073" spans="37:37">
      <c r="AK14073" s="10"/>
    </row>
    <row r="14074" spans="37:37">
      <c r="AK14074" s="10"/>
    </row>
    <row r="14075" spans="37:37">
      <c r="AK14075" s="10"/>
    </row>
    <row r="14076" spans="37:37">
      <c r="AK14076" s="10"/>
    </row>
    <row r="14077" spans="37:37">
      <c r="AK14077" s="10"/>
    </row>
    <row r="14078" spans="37:37">
      <c r="AK14078" s="10"/>
    </row>
    <row r="14079" spans="37:37">
      <c r="AK14079" s="10"/>
    </row>
    <row r="14080" spans="37:37">
      <c r="AK14080" s="10"/>
    </row>
    <row r="14081" spans="37:37">
      <c r="AK14081" s="10"/>
    </row>
    <row r="14082" spans="37:37">
      <c r="AK14082" s="10"/>
    </row>
    <row r="14083" spans="37:37">
      <c r="AK14083" s="10"/>
    </row>
    <row r="14084" spans="37:37">
      <c r="AK14084" s="10"/>
    </row>
    <row r="14085" spans="37:37">
      <c r="AK14085" s="10"/>
    </row>
    <row r="14086" spans="37:37">
      <c r="AK14086" s="10"/>
    </row>
    <row r="14087" spans="37:37">
      <c r="AK14087" s="10"/>
    </row>
    <row r="14088" spans="37:37">
      <c r="AK14088" s="10"/>
    </row>
    <row r="14089" spans="37:37">
      <c r="AK14089" s="10"/>
    </row>
    <row r="14090" spans="37:37">
      <c r="AK14090" s="10"/>
    </row>
    <row r="14091" spans="37:37">
      <c r="AK14091" s="10"/>
    </row>
    <row r="14092" spans="37:37">
      <c r="AK14092" s="10"/>
    </row>
    <row r="14093" spans="37:37">
      <c r="AK14093" s="10"/>
    </row>
    <row r="14094" spans="37:37">
      <c r="AK14094" s="10"/>
    </row>
    <row r="14095" spans="37:37">
      <c r="AK14095" s="10"/>
    </row>
    <row r="14096" spans="37:37">
      <c r="AK14096" s="10"/>
    </row>
    <row r="14097" spans="37:37">
      <c r="AK14097" s="10"/>
    </row>
    <row r="14098" spans="37:37">
      <c r="AK14098" s="10"/>
    </row>
    <row r="14099" spans="37:37">
      <c r="AK14099" s="10"/>
    </row>
    <row r="14100" spans="37:37">
      <c r="AK14100" s="10"/>
    </row>
    <row r="14101" spans="37:37">
      <c r="AK14101" s="10"/>
    </row>
    <row r="14102" spans="37:37">
      <c r="AK14102" s="10"/>
    </row>
    <row r="14103" spans="37:37">
      <c r="AK14103" s="10"/>
    </row>
    <row r="14104" spans="37:37">
      <c r="AK14104" s="10"/>
    </row>
    <row r="14105" spans="37:37">
      <c r="AK14105" s="10"/>
    </row>
    <row r="14106" spans="37:37">
      <c r="AK14106" s="10"/>
    </row>
    <row r="14107" spans="37:37">
      <c r="AK14107" s="10"/>
    </row>
    <row r="14108" spans="37:37">
      <c r="AK14108" s="10"/>
    </row>
    <row r="14109" spans="37:37">
      <c r="AK14109" s="10"/>
    </row>
    <row r="14110" spans="37:37">
      <c r="AK14110" s="10"/>
    </row>
    <row r="14111" spans="37:37">
      <c r="AK14111" s="10"/>
    </row>
    <row r="14112" spans="37:37">
      <c r="AK14112" s="10"/>
    </row>
    <row r="14113" spans="37:37">
      <c r="AK14113" s="10"/>
    </row>
    <row r="14114" spans="37:37">
      <c r="AK14114" s="10"/>
    </row>
    <row r="14115" spans="37:37">
      <c r="AK14115" s="10"/>
    </row>
    <row r="14116" spans="37:37">
      <c r="AK14116" s="10"/>
    </row>
    <row r="14117" spans="37:37">
      <c r="AK14117" s="10"/>
    </row>
    <row r="14118" spans="37:37">
      <c r="AK14118" s="10"/>
    </row>
    <row r="14119" spans="37:37">
      <c r="AK14119" s="10"/>
    </row>
    <row r="14120" spans="37:37">
      <c r="AK14120" s="10"/>
    </row>
    <row r="14121" spans="37:37">
      <c r="AK14121" s="10"/>
    </row>
    <row r="14122" spans="37:37">
      <c r="AK14122" s="10"/>
    </row>
    <row r="14123" spans="37:37">
      <c r="AK14123" s="10"/>
    </row>
    <row r="14124" spans="37:37">
      <c r="AK14124" s="10"/>
    </row>
    <row r="14125" spans="37:37">
      <c r="AK14125" s="10"/>
    </row>
    <row r="14126" spans="37:37">
      <c r="AK14126" s="10"/>
    </row>
    <row r="14127" spans="37:37">
      <c r="AK14127" s="10"/>
    </row>
    <row r="14128" spans="37:37">
      <c r="AK14128" s="10"/>
    </row>
    <row r="14129" spans="37:37">
      <c r="AK14129" s="10"/>
    </row>
    <row r="14130" spans="37:37">
      <c r="AK14130" s="10"/>
    </row>
    <row r="14131" spans="37:37">
      <c r="AK14131" s="10"/>
    </row>
    <row r="14132" spans="37:37">
      <c r="AK14132" s="10"/>
    </row>
    <row r="14133" spans="37:37">
      <c r="AK14133" s="10"/>
    </row>
    <row r="14134" spans="37:37">
      <c r="AK14134" s="10"/>
    </row>
    <row r="14135" spans="37:37">
      <c r="AK14135" s="10"/>
    </row>
    <row r="14136" spans="37:37">
      <c r="AK14136" s="10"/>
    </row>
    <row r="14137" spans="37:37">
      <c r="AK14137" s="10"/>
    </row>
    <row r="14138" spans="37:37">
      <c r="AK14138" s="10"/>
    </row>
    <row r="14139" spans="37:37">
      <c r="AK14139" s="10"/>
    </row>
    <row r="14140" spans="37:37">
      <c r="AK14140" s="10"/>
    </row>
    <row r="14141" spans="37:37">
      <c r="AK14141" s="10"/>
    </row>
    <row r="14142" spans="37:37">
      <c r="AK14142" s="10"/>
    </row>
    <row r="14143" spans="37:37">
      <c r="AK14143" s="10"/>
    </row>
    <row r="14144" spans="37:37">
      <c r="AK14144" s="10"/>
    </row>
    <row r="14145" spans="37:37">
      <c r="AK14145" s="10"/>
    </row>
    <row r="14146" spans="37:37">
      <c r="AK14146" s="10"/>
    </row>
    <row r="14147" spans="37:37">
      <c r="AK14147" s="10"/>
    </row>
    <row r="14148" spans="37:37">
      <c r="AK14148" s="10"/>
    </row>
    <row r="14149" spans="37:37">
      <c r="AK14149" s="10"/>
    </row>
    <row r="14150" spans="37:37">
      <c r="AK14150" s="10"/>
    </row>
    <row r="14151" spans="37:37">
      <c r="AK14151" s="10"/>
    </row>
    <row r="14152" spans="37:37">
      <c r="AK14152" s="10"/>
    </row>
    <row r="14153" spans="37:37">
      <c r="AK14153" s="10"/>
    </row>
    <row r="14154" spans="37:37">
      <c r="AK14154" s="10"/>
    </row>
    <row r="14155" spans="37:37">
      <c r="AK14155" s="10"/>
    </row>
    <row r="14156" spans="37:37">
      <c r="AK14156" s="10"/>
    </row>
    <row r="14157" spans="37:37">
      <c r="AK14157" s="10"/>
    </row>
    <row r="14158" spans="37:37">
      <c r="AK14158" s="10"/>
    </row>
    <row r="14159" spans="37:37">
      <c r="AK14159" s="10"/>
    </row>
    <row r="14160" spans="37:37">
      <c r="AK14160" s="10"/>
    </row>
    <row r="14161" spans="37:37">
      <c r="AK14161" s="10"/>
    </row>
    <row r="14162" spans="37:37">
      <c r="AK14162" s="10"/>
    </row>
    <row r="14163" spans="37:37">
      <c r="AK14163" s="10"/>
    </row>
    <row r="14164" spans="37:37">
      <c r="AK14164" s="10"/>
    </row>
    <row r="14165" spans="37:37">
      <c r="AK14165" s="10"/>
    </row>
    <row r="14166" spans="37:37">
      <c r="AK14166" s="10"/>
    </row>
    <row r="14167" spans="37:37">
      <c r="AK14167" s="10"/>
    </row>
    <row r="14168" spans="37:37">
      <c r="AK14168" s="10"/>
    </row>
    <row r="14169" spans="37:37">
      <c r="AK14169" s="10"/>
    </row>
    <row r="14170" spans="37:37">
      <c r="AK14170" s="10"/>
    </row>
    <row r="14171" spans="37:37">
      <c r="AK14171" s="10"/>
    </row>
    <row r="14172" spans="37:37">
      <c r="AK14172" s="10"/>
    </row>
    <row r="14173" spans="37:37">
      <c r="AK14173" s="10"/>
    </row>
    <row r="14174" spans="37:37">
      <c r="AK14174" s="10"/>
    </row>
    <row r="14175" spans="37:37">
      <c r="AK14175" s="10"/>
    </row>
    <row r="14176" spans="37:37">
      <c r="AK14176" s="10"/>
    </row>
    <row r="14177" spans="37:37">
      <c r="AK14177" s="10"/>
    </row>
    <row r="14178" spans="37:37">
      <c r="AK14178" s="10"/>
    </row>
    <row r="14179" spans="37:37">
      <c r="AK14179" s="10"/>
    </row>
    <row r="14180" spans="37:37">
      <c r="AK14180" s="10"/>
    </row>
    <row r="14181" spans="37:37">
      <c r="AK14181" s="10"/>
    </row>
    <row r="14182" spans="37:37">
      <c r="AK14182" s="10"/>
    </row>
    <row r="14183" spans="37:37">
      <c r="AK14183" s="10"/>
    </row>
    <row r="14184" spans="37:37">
      <c r="AK14184" s="10"/>
    </row>
    <row r="14185" spans="37:37">
      <c r="AK14185" s="10"/>
    </row>
    <row r="14186" spans="37:37">
      <c r="AK14186" s="10"/>
    </row>
    <row r="14187" spans="37:37">
      <c r="AK14187" s="10"/>
    </row>
    <row r="14188" spans="37:37">
      <c r="AK14188" s="10"/>
    </row>
    <row r="14189" spans="37:37">
      <c r="AK14189" s="10"/>
    </row>
    <row r="14190" spans="37:37">
      <c r="AK14190" s="10"/>
    </row>
    <row r="14191" spans="37:37">
      <c r="AK14191" s="10"/>
    </row>
    <row r="14192" spans="37:37">
      <c r="AK14192" s="10"/>
    </row>
    <row r="14193" spans="37:37">
      <c r="AK14193" s="10"/>
    </row>
    <row r="14194" spans="37:37">
      <c r="AK14194" s="10"/>
    </row>
    <row r="14195" spans="37:37">
      <c r="AK14195" s="10"/>
    </row>
    <row r="14196" spans="37:37">
      <c r="AK14196" s="10"/>
    </row>
    <row r="14197" spans="37:37">
      <c r="AK14197" s="10"/>
    </row>
    <row r="14198" spans="37:37">
      <c r="AK14198" s="10"/>
    </row>
    <row r="14199" spans="37:37">
      <c r="AK14199" s="10"/>
    </row>
    <row r="14200" spans="37:37">
      <c r="AK14200" s="10"/>
    </row>
    <row r="14201" spans="37:37">
      <c r="AK14201" s="10"/>
    </row>
    <row r="14202" spans="37:37">
      <c r="AK14202" s="10"/>
    </row>
    <row r="14203" spans="37:37">
      <c r="AK14203" s="10"/>
    </row>
    <row r="14204" spans="37:37">
      <c r="AK14204" s="10"/>
    </row>
    <row r="14205" spans="37:37">
      <c r="AK14205" s="10"/>
    </row>
    <row r="14206" spans="37:37">
      <c r="AK14206" s="10"/>
    </row>
    <row r="14207" spans="37:37">
      <c r="AK14207" s="10"/>
    </row>
    <row r="14208" spans="37:37">
      <c r="AK14208" s="10"/>
    </row>
    <row r="14209" spans="37:37">
      <c r="AK14209" s="10"/>
    </row>
    <row r="14210" spans="37:37">
      <c r="AK14210" s="10"/>
    </row>
    <row r="14211" spans="37:37">
      <c r="AK14211" s="10"/>
    </row>
    <row r="14212" spans="37:37">
      <c r="AK14212" s="10"/>
    </row>
    <row r="14213" spans="37:37">
      <c r="AK14213" s="10"/>
    </row>
    <row r="14214" spans="37:37">
      <c r="AK14214" s="10"/>
    </row>
    <row r="14215" spans="37:37">
      <c r="AK14215" s="10"/>
    </row>
    <row r="14216" spans="37:37">
      <c r="AK14216" s="10"/>
    </row>
    <row r="14217" spans="37:37">
      <c r="AK14217" s="10"/>
    </row>
    <row r="14218" spans="37:37">
      <c r="AK14218" s="10"/>
    </row>
    <row r="14219" spans="37:37">
      <c r="AK14219" s="10"/>
    </row>
    <row r="14220" spans="37:37">
      <c r="AK14220" s="10"/>
    </row>
    <row r="14221" spans="37:37">
      <c r="AK14221" s="10"/>
    </row>
    <row r="14222" spans="37:37">
      <c r="AK14222" s="10"/>
    </row>
    <row r="14223" spans="37:37">
      <c r="AK14223" s="10"/>
    </row>
    <row r="14224" spans="37:37">
      <c r="AK14224" s="10"/>
    </row>
    <row r="14225" spans="37:37">
      <c r="AK14225" s="10"/>
    </row>
    <row r="14226" spans="37:37">
      <c r="AK14226" s="10"/>
    </row>
    <row r="14227" spans="37:37">
      <c r="AK14227" s="10"/>
    </row>
    <row r="14228" spans="37:37">
      <c r="AK14228" s="10"/>
    </row>
    <row r="14229" spans="37:37">
      <c r="AK14229" s="10"/>
    </row>
    <row r="14230" spans="37:37">
      <c r="AK14230" s="10"/>
    </row>
    <row r="14231" spans="37:37">
      <c r="AK14231" s="10"/>
    </row>
    <row r="14232" spans="37:37">
      <c r="AK14232" s="10"/>
    </row>
    <row r="14233" spans="37:37">
      <c r="AK14233" s="10"/>
    </row>
    <row r="14234" spans="37:37">
      <c r="AK14234" s="10"/>
    </row>
    <row r="14235" spans="37:37">
      <c r="AK14235" s="10"/>
    </row>
    <row r="14236" spans="37:37">
      <c r="AK14236" s="10"/>
    </row>
    <row r="14237" spans="37:37">
      <c r="AK14237" s="10"/>
    </row>
    <row r="14238" spans="37:37">
      <c r="AK14238" s="10"/>
    </row>
    <row r="14239" spans="37:37">
      <c r="AK14239" s="10"/>
    </row>
    <row r="14240" spans="37:37">
      <c r="AK14240" s="10"/>
    </row>
    <row r="14241" spans="37:37">
      <c r="AK14241" s="10"/>
    </row>
    <row r="14242" spans="37:37">
      <c r="AK14242" s="10"/>
    </row>
    <row r="14243" spans="37:37">
      <c r="AK14243" s="10"/>
    </row>
    <row r="14244" spans="37:37">
      <c r="AK14244" s="10"/>
    </row>
    <row r="14245" spans="37:37">
      <c r="AK14245" s="10"/>
    </row>
    <row r="14246" spans="37:37">
      <c r="AK14246" s="10"/>
    </row>
    <row r="14247" spans="37:37">
      <c r="AK14247" s="10"/>
    </row>
    <row r="14248" spans="37:37">
      <c r="AK14248" s="10"/>
    </row>
    <row r="14249" spans="37:37">
      <c r="AK14249" s="10"/>
    </row>
    <row r="14250" spans="37:37">
      <c r="AK14250" s="10"/>
    </row>
    <row r="14251" spans="37:37">
      <c r="AK14251" s="10"/>
    </row>
    <row r="14252" spans="37:37">
      <c r="AK14252" s="10"/>
    </row>
    <row r="14253" spans="37:37">
      <c r="AK14253" s="10"/>
    </row>
    <row r="14254" spans="37:37">
      <c r="AK14254" s="10"/>
    </row>
    <row r="14255" spans="37:37">
      <c r="AK14255" s="10"/>
    </row>
    <row r="14256" spans="37:37">
      <c r="AK14256" s="10"/>
    </row>
    <row r="14257" spans="37:37">
      <c r="AK14257" s="10"/>
    </row>
    <row r="14258" spans="37:37">
      <c r="AK14258" s="10"/>
    </row>
    <row r="14259" spans="37:37">
      <c r="AK14259" s="10"/>
    </row>
    <row r="14260" spans="37:37">
      <c r="AK14260" s="10"/>
    </row>
    <row r="14261" spans="37:37">
      <c r="AK14261" s="10"/>
    </row>
    <row r="14262" spans="37:37">
      <c r="AK14262" s="10"/>
    </row>
    <row r="14263" spans="37:37">
      <c r="AK14263" s="10"/>
    </row>
    <row r="14264" spans="37:37">
      <c r="AK14264" s="10"/>
    </row>
    <row r="14265" spans="37:37">
      <c r="AK14265" s="10"/>
    </row>
    <row r="14266" spans="37:37">
      <c r="AK14266" s="10"/>
    </row>
    <row r="14267" spans="37:37">
      <c r="AK14267" s="10"/>
    </row>
    <row r="14268" spans="37:37">
      <c r="AK14268" s="10"/>
    </row>
    <row r="14269" spans="37:37">
      <c r="AK14269" s="10"/>
    </row>
    <row r="14270" spans="37:37">
      <c r="AK14270" s="10"/>
    </row>
    <row r="14271" spans="37:37">
      <c r="AK14271" s="10"/>
    </row>
    <row r="14272" spans="37:37">
      <c r="AK14272" s="10"/>
    </row>
    <row r="14273" spans="37:37">
      <c r="AK14273" s="10"/>
    </row>
    <row r="14274" spans="37:37">
      <c r="AK14274" s="10"/>
    </row>
    <row r="14275" spans="37:37">
      <c r="AK14275" s="10"/>
    </row>
    <row r="14276" spans="37:37">
      <c r="AK14276" s="10"/>
    </row>
    <row r="14277" spans="37:37">
      <c r="AK14277" s="10"/>
    </row>
    <row r="14278" spans="37:37">
      <c r="AK14278" s="10"/>
    </row>
    <row r="14279" spans="37:37">
      <c r="AK14279" s="10"/>
    </row>
    <row r="14280" spans="37:37">
      <c r="AK14280" s="10"/>
    </row>
    <row r="14281" spans="37:37">
      <c r="AK14281" s="10"/>
    </row>
    <row r="14282" spans="37:37">
      <c r="AK14282" s="10"/>
    </row>
    <row r="14283" spans="37:37">
      <c r="AK14283" s="10"/>
    </row>
    <row r="14284" spans="37:37">
      <c r="AK14284" s="10"/>
    </row>
    <row r="14285" spans="37:37">
      <c r="AK14285" s="10"/>
    </row>
    <row r="14286" spans="37:37">
      <c r="AK14286" s="10"/>
    </row>
    <row r="14287" spans="37:37">
      <c r="AK14287" s="10"/>
    </row>
    <row r="14288" spans="37:37">
      <c r="AK14288" s="10"/>
    </row>
    <row r="14289" spans="37:37">
      <c r="AK14289" s="10"/>
    </row>
    <row r="14290" spans="37:37">
      <c r="AK14290" s="10"/>
    </row>
    <row r="14291" spans="37:37">
      <c r="AK14291" s="10"/>
    </row>
    <row r="14292" spans="37:37">
      <c r="AK14292" s="10"/>
    </row>
    <row r="14293" spans="37:37">
      <c r="AK14293" s="10"/>
    </row>
    <row r="14294" spans="37:37">
      <c r="AK14294" s="10"/>
    </row>
    <row r="14295" spans="37:37">
      <c r="AK14295" s="10"/>
    </row>
    <row r="14296" spans="37:37">
      <c r="AK14296" s="10"/>
    </row>
    <row r="14297" spans="37:37">
      <c r="AK14297" s="10"/>
    </row>
    <row r="14298" spans="37:37">
      <c r="AK14298" s="10"/>
    </row>
    <row r="14299" spans="37:37">
      <c r="AK14299" s="10"/>
    </row>
    <row r="14300" spans="37:37">
      <c r="AK14300" s="10"/>
    </row>
    <row r="14301" spans="37:37">
      <c r="AK14301" s="10"/>
    </row>
    <row r="14302" spans="37:37">
      <c r="AK14302" s="10"/>
    </row>
    <row r="14303" spans="37:37">
      <c r="AK14303" s="10"/>
    </row>
    <row r="14304" spans="37:37">
      <c r="AK14304" s="10"/>
    </row>
    <row r="14305" spans="37:37">
      <c r="AK14305" s="10"/>
    </row>
    <row r="14306" spans="37:37">
      <c r="AK14306" s="10"/>
    </row>
    <row r="14307" spans="37:37">
      <c r="AK14307" s="10"/>
    </row>
    <row r="14308" spans="37:37">
      <c r="AK14308" s="10"/>
    </row>
    <row r="14309" spans="37:37">
      <c r="AK14309" s="10"/>
    </row>
    <row r="14310" spans="37:37">
      <c r="AK14310" s="10"/>
    </row>
    <row r="14311" spans="37:37">
      <c r="AK14311" s="10"/>
    </row>
    <row r="14312" spans="37:37">
      <c r="AK14312" s="10"/>
    </row>
    <row r="14313" spans="37:37">
      <c r="AK14313" s="10"/>
    </row>
    <row r="14314" spans="37:37">
      <c r="AK14314" s="10"/>
    </row>
    <row r="14315" spans="37:37">
      <c r="AK14315" s="10"/>
    </row>
    <row r="14316" spans="37:37">
      <c r="AK14316" s="10"/>
    </row>
    <row r="14317" spans="37:37">
      <c r="AK14317" s="10"/>
    </row>
    <row r="14318" spans="37:37">
      <c r="AK14318" s="10"/>
    </row>
    <row r="14319" spans="37:37">
      <c r="AK14319" s="10"/>
    </row>
    <row r="14320" spans="37:37">
      <c r="AK14320" s="10"/>
    </row>
    <row r="14321" spans="37:37">
      <c r="AK14321" s="10"/>
    </row>
    <row r="14322" spans="37:37">
      <c r="AK14322" s="10"/>
    </row>
    <row r="14323" spans="37:37">
      <c r="AK14323" s="10"/>
    </row>
    <row r="14324" spans="37:37">
      <c r="AK14324" s="10"/>
    </row>
    <row r="14325" spans="37:37">
      <c r="AK14325" s="10"/>
    </row>
    <row r="14326" spans="37:37">
      <c r="AK14326" s="10"/>
    </row>
    <row r="14327" spans="37:37">
      <c r="AK14327" s="10"/>
    </row>
    <row r="14328" spans="37:37">
      <c r="AK14328" s="10"/>
    </row>
    <row r="14329" spans="37:37">
      <c r="AK14329" s="10"/>
    </row>
    <row r="14330" spans="37:37">
      <c r="AK14330" s="10"/>
    </row>
    <row r="14331" spans="37:37">
      <c r="AK14331" s="10"/>
    </row>
    <row r="14332" spans="37:37">
      <c r="AK14332" s="10"/>
    </row>
    <row r="14333" spans="37:37">
      <c r="AK14333" s="10"/>
    </row>
    <row r="14334" spans="37:37">
      <c r="AK14334" s="10"/>
    </row>
    <row r="14335" spans="37:37">
      <c r="AK14335" s="10"/>
    </row>
    <row r="14336" spans="37:37">
      <c r="AK14336" s="10"/>
    </row>
    <row r="14337" spans="37:37">
      <c r="AK14337" s="10"/>
    </row>
    <row r="14338" spans="37:37">
      <c r="AK14338" s="10"/>
    </row>
    <row r="14339" spans="37:37">
      <c r="AK14339" s="10"/>
    </row>
    <row r="14340" spans="37:37">
      <c r="AK14340" s="10"/>
    </row>
    <row r="14341" spans="37:37">
      <c r="AK14341" s="10"/>
    </row>
    <row r="14342" spans="37:37">
      <c r="AK14342" s="10"/>
    </row>
    <row r="14343" spans="37:37">
      <c r="AK14343" s="10"/>
    </row>
    <row r="14344" spans="37:37">
      <c r="AK14344" s="10"/>
    </row>
    <row r="14345" spans="37:37">
      <c r="AK14345" s="10"/>
    </row>
    <row r="14346" spans="37:37">
      <c r="AK14346" s="10"/>
    </row>
    <row r="14347" spans="37:37">
      <c r="AK14347" s="10"/>
    </row>
    <row r="14348" spans="37:37">
      <c r="AK14348" s="10"/>
    </row>
    <row r="14349" spans="37:37">
      <c r="AK14349" s="10"/>
    </row>
    <row r="14350" spans="37:37">
      <c r="AK14350" s="10"/>
    </row>
    <row r="14351" spans="37:37">
      <c r="AK14351" s="10"/>
    </row>
    <row r="14352" spans="37:37">
      <c r="AK14352" s="10"/>
    </row>
    <row r="14353" spans="37:37">
      <c r="AK14353" s="10"/>
    </row>
    <row r="14354" spans="37:37">
      <c r="AK14354" s="10"/>
    </row>
    <row r="14355" spans="37:37">
      <c r="AK14355" s="10"/>
    </row>
    <row r="14356" spans="37:37">
      <c r="AK14356" s="10"/>
    </row>
    <row r="14357" spans="37:37">
      <c r="AK14357" s="10"/>
    </row>
    <row r="14358" spans="37:37">
      <c r="AK14358" s="10"/>
    </row>
    <row r="14359" spans="37:37">
      <c r="AK14359" s="10"/>
    </row>
    <row r="14360" spans="37:37">
      <c r="AK14360" s="10"/>
    </row>
    <row r="14361" spans="37:37">
      <c r="AK14361" s="10"/>
    </row>
    <row r="14362" spans="37:37">
      <c r="AK14362" s="10"/>
    </row>
    <row r="14363" spans="37:37">
      <c r="AK14363" s="10"/>
    </row>
    <row r="14364" spans="37:37">
      <c r="AK14364" s="10"/>
    </row>
    <row r="14365" spans="37:37">
      <c r="AK14365" s="10"/>
    </row>
    <row r="14366" spans="37:37">
      <c r="AK14366" s="10"/>
    </row>
    <row r="14367" spans="37:37">
      <c r="AK14367" s="10"/>
    </row>
    <row r="14368" spans="37:37">
      <c r="AK14368" s="10"/>
    </row>
    <row r="14369" spans="37:37">
      <c r="AK14369" s="10"/>
    </row>
    <row r="14370" spans="37:37">
      <c r="AK14370" s="10"/>
    </row>
    <row r="14371" spans="37:37">
      <c r="AK14371" s="10"/>
    </row>
    <row r="14372" spans="37:37">
      <c r="AK14372" s="10"/>
    </row>
    <row r="14373" spans="37:37">
      <c r="AK14373" s="10"/>
    </row>
    <row r="14374" spans="37:37">
      <c r="AK14374" s="10"/>
    </row>
    <row r="14375" spans="37:37">
      <c r="AK14375" s="10"/>
    </row>
    <row r="14376" spans="37:37">
      <c r="AK14376" s="10"/>
    </row>
    <row r="14377" spans="37:37">
      <c r="AK14377" s="10"/>
    </row>
    <row r="14378" spans="37:37">
      <c r="AK14378" s="10"/>
    </row>
    <row r="14379" spans="37:37">
      <c r="AK14379" s="10"/>
    </row>
    <row r="14380" spans="37:37">
      <c r="AK14380" s="10"/>
    </row>
    <row r="14381" spans="37:37">
      <c r="AK14381" s="10"/>
    </row>
    <row r="14382" spans="37:37">
      <c r="AK14382" s="10"/>
    </row>
    <row r="14383" spans="37:37">
      <c r="AK14383" s="10"/>
    </row>
    <row r="14384" spans="37:37">
      <c r="AK14384" s="10"/>
    </row>
    <row r="14385" spans="37:37">
      <c r="AK14385" s="10"/>
    </row>
    <row r="14386" spans="37:37">
      <c r="AK14386" s="10"/>
    </row>
    <row r="14387" spans="37:37">
      <c r="AK14387" s="10"/>
    </row>
    <row r="14388" spans="37:37">
      <c r="AK14388" s="10"/>
    </row>
    <row r="14389" spans="37:37">
      <c r="AK14389" s="10"/>
    </row>
    <row r="14390" spans="37:37">
      <c r="AK14390" s="10"/>
    </row>
    <row r="14391" spans="37:37">
      <c r="AK14391" s="10"/>
    </row>
    <row r="14392" spans="37:37">
      <c r="AK14392" s="10"/>
    </row>
    <row r="14393" spans="37:37">
      <c r="AK14393" s="10"/>
    </row>
    <row r="14394" spans="37:37">
      <c r="AK14394" s="10"/>
    </row>
    <row r="14395" spans="37:37">
      <c r="AK14395" s="10"/>
    </row>
    <row r="14396" spans="37:37">
      <c r="AK14396" s="10"/>
    </row>
    <row r="14397" spans="37:37">
      <c r="AK14397" s="10"/>
    </row>
    <row r="14398" spans="37:37">
      <c r="AK14398" s="10"/>
    </row>
    <row r="14399" spans="37:37">
      <c r="AK14399" s="10"/>
    </row>
    <row r="14400" spans="37:37">
      <c r="AK14400" s="10"/>
    </row>
    <row r="14401" spans="37:37">
      <c r="AK14401" s="10"/>
    </row>
    <row r="14402" spans="37:37">
      <c r="AK14402" s="10"/>
    </row>
    <row r="14403" spans="37:37">
      <c r="AK14403" s="10"/>
    </row>
    <row r="14404" spans="37:37">
      <c r="AK14404" s="10"/>
    </row>
    <row r="14405" spans="37:37">
      <c r="AK14405" s="10"/>
    </row>
    <row r="14406" spans="37:37">
      <c r="AK14406" s="10"/>
    </row>
    <row r="14407" spans="37:37">
      <c r="AK14407" s="10"/>
    </row>
    <row r="14408" spans="37:37">
      <c r="AK14408" s="10"/>
    </row>
    <row r="14409" spans="37:37">
      <c r="AK14409" s="10"/>
    </row>
    <row r="14410" spans="37:37">
      <c r="AK14410" s="10"/>
    </row>
    <row r="14411" spans="37:37">
      <c r="AK14411" s="10"/>
    </row>
    <row r="14412" spans="37:37">
      <c r="AK14412" s="10"/>
    </row>
    <row r="14413" spans="37:37">
      <c r="AK14413" s="10"/>
    </row>
    <row r="14414" spans="37:37">
      <c r="AK14414" s="10"/>
    </row>
    <row r="14415" spans="37:37">
      <c r="AK14415" s="10"/>
    </row>
    <row r="14416" spans="37:37">
      <c r="AK14416" s="10"/>
    </row>
    <row r="14417" spans="37:37">
      <c r="AK14417" s="10"/>
    </row>
    <row r="14418" spans="37:37">
      <c r="AK14418" s="10"/>
    </row>
    <row r="14419" spans="37:37">
      <c r="AK14419" s="10"/>
    </row>
    <row r="14420" spans="37:37">
      <c r="AK14420" s="10"/>
    </row>
    <row r="14421" spans="37:37">
      <c r="AK14421" s="10"/>
    </row>
    <row r="14422" spans="37:37">
      <c r="AK14422" s="10"/>
    </row>
    <row r="14423" spans="37:37">
      <c r="AK14423" s="10"/>
    </row>
    <row r="14424" spans="37:37">
      <c r="AK14424" s="10"/>
    </row>
    <row r="14425" spans="37:37">
      <c r="AK14425" s="10"/>
    </row>
    <row r="14426" spans="37:37">
      <c r="AK14426" s="10"/>
    </row>
    <row r="14427" spans="37:37">
      <c r="AK14427" s="10"/>
    </row>
    <row r="14428" spans="37:37">
      <c r="AK14428" s="10"/>
    </row>
    <row r="14429" spans="37:37">
      <c r="AK14429" s="10"/>
    </row>
    <row r="14430" spans="37:37">
      <c r="AK14430" s="10"/>
    </row>
    <row r="14431" spans="37:37">
      <c r="AK14431" s="10"/>
    </row>
    <row r="14432" spans="37:37">
      <c r="AK14432" s="10"/>
    </row>
    <row r="14433" spans="37:37">
      <c r="AK14433" s="10"/>
    </row>
    <row r="14434" spans="37:37">
      <c r="AK14434" s="10"/>
    </row>
    <row r="14435" spans="37:37">
      <c r="AK14435" s="10"/>
    </row>
    <row r="14436" spans="37:37">
      <c r="AK14436" s="10"/>
    </row>
    <row r="14437" spans="37:37">
      <c r="AK14437" s="10"/>
    </row>
    <row r="14438" spans="37:37">
      <c r="AK14438" s="10"/>
    </row>
    <row r="14439" spans="37:37">
      <c r="AK14439" s="10"/>
    </row>
    <row r="14440" spans="37:37">
      <c r="AK14440" s="10"/>
    </row>
    <row r="14441" spans="37:37">
      <c r="AK14441" s="10"/>
    </row>
    <row r="14442" spans="37:37">
      <c r="AK14442" s="10"/>
    </row>
    <row r="14443" spans="37:37">
      <c r="AK14443" s="10"/>
    </row>
    <row r="14444" spans="37:37">
      <c r="AK14444" s="10"/>
    </row>
    <row r="14445" spans="37:37">
      <c r="AK14445" s="10"/>
    </row>
    <row r="14446" spans="37:37">
      <c r="AK14446" s="10"/>
    </row>
    <row r="14447" spans="37:37">
      <c r="AK14447" s="10"/>
    </row>
    <row r="14448" spans="37:37">
      <c r="AK14448" s="10"/>
    </row>
    <row r="14449" spans="37:37">
      <c r="AK14449" s="10"/>
    </row>
    <row r="14450" spans="37:37">
      <c r="AK14450" s="10"/>
    </row>
    <row r="14451" spans="37:37">
      <c r="AK14451" s="10"/>
    </row>
    <row r="14452" spans="37:37">
      <c r="AK14452" s="10"/>
    </row>
    <row r="14453" spans="37:37">
      <c r="AK14453" s="10"/>
    </row>
    <row r="14454" spans="37:37">
      <c r="AK14454" s="10"/>
    </row>
    <row r="14455" spans="37:37">
      <c r="AK14455" s="10"/>
    </row>
    <row r="14456" spans="37:37">
      <c r="AK14456" s="10"/>
    </row>
    <row r="14457" spans="37:37">
      <c r="AK14457" s="10"/>
    </row>
    <row r="14458" spans="37:37">
      <c r="AK14458" s="10"/>
    </row>
    <row r="14459" spans="37:37">
      <c r="AK14459" s="10"/>
    </row>
    <row r="14460" spans="37:37">
      <c r="AK14460" s="10"/>
    </row>
    <row r="14461" spans="37:37">
      <c r="AK14461" s="10"/>
    </row>
    <row r="14462" spans="37:37">
      <c r="AK14462" s="10"/>
    </row>
    <row r="14463" spans="37:37">
      <c r="AK14463" s="10"/>
    </row>
    <row r="14464" spans="37:37">
      <c r="AK14464" s="10"/>
    </row>
    <row r="14465" spans="37:37">
      <c r="AK14465" s="10"/>
    </row>
    <row r="14466" spans="37:37">
      <c r="AK14466" s="10"/>
    </row>
    <row r="14467" spans="37:37">
      <c r="AK14467" s="10"/>
    </row>
    <row r="14468" spans="37:37">
      <c r="AK14468" s="10"/>
    </row>
    <row r="14469" spans="37:37">
      <c r="AK14469" s="10"/>
    </row>
    <row r="14470" spans="37:37">
      <c r="AK14470" s="10"/>
    </row>
    <row r="14471" spans="37:37">
      <c r="AK14471" s="10"/>
    </row>
    <row r="14472" spans="37:37">
      <c r="AK14472" s="10"/>
    </row>
    <row r="14473" spans="37:37">
      <c r="AK14473" s="10"/>
    </row>
    <row r="14474" spans="37:37">
      <c r="AK14474" s="10"/>
    </row>
    <row r="14475" spans="37:37">
      <c r="AK14475" s="10"/>
    </row>
    <row r="14476" spans="37:37">
      <c r="AK14476" s="10"/>
    </row>
    <row r="14477" spans="37:37">
      <c r="AK14477" s="10"/>
    </row>
    <row r="14478" spans="37:37">
      <c r="AK14478" s="10"/>
    </row>
    <row r="14479" spans="37:37">
      <c r="AK14479" s="10"/>
    </row>
    <row r="14480" spans="37:37">
      <c r="AK14480" s="10"/>
    </row>
    <row r="14481" spans="37:37">
      <c r="AK14481" s="10"/>
    </row>
    <row r="14482" spans="37:37">
      <c r="AK14482" s="10"/>
    </row>
    <row r="14483" spans="37:37">
      <c r="AK14483" s="10"/>
    </row>
    <row r="14484" spans="37:37">
      <c r="AK14484" s="10"/>
    </row>
    <row r="14485" spans="37:37">
      <c r="AK14485" s="10"/>
    </row>
    <row r="14486" spans="37:37">
      <c r="AK14486" s="10"/>
    </row>
    <row r="14487" spans="37:37">
      <c r="AK14487" s="10"/>
    </row>
    <row r="14488" spans="37:37">
      <c r="AK14488" s="10"/>
    </row>
    <row r="14489" spans="37:37">
      <c r="AK14489" s="10"/>
    </row>
    <row r="14490" spans="37:37">
      <c r="AK14490" s="10"/>
    </row>
    <row r="14491" spans="37:37">
      <c r="AK14491" s="10"/>
    </row>
    <row r="14492" spans="37:37">
      <c r="AK14492" s="10"/>
    </row>
    <row r="14493" spans="37:37">
      <c r="AK14493" s="10"/>
    </row>
    <row r="14494" spans="37:37">
      <c r="AK14494" s="10"/>
    </row>
    <row r="14495" spans="37:37">
      <c r="AK14495" s="10"/>
    </row>
    <row r="14496" spans="37:37">
      <c r="AK14496" s="10"/>
    </row>
    <row r="14497" spans="37:37">
      <c r="AK14497" s="10"/>
    </row>
    <row r="14498" spans="37:37">
      <c r="AK14498" s="10"/>
    </row>
    <row r="14499" spans="37:37">
      <c r="AK14499" s="10"/>
    </row>
    <row r="14500" spans="37:37">
      <c r="AK14500" s="10"/>
    </row>
    <row r="14501" spans="37:37">
      <c r="AK14501" s="10"/>
    </row>
    <row r="14502" spans="37:37">
      <c r="AK14502" s="10"/>
    </row>
    <row r="14503" spans="37:37">
      <c r="AK14503" s="10"/>
    </row>
    <row r="14504" spans="37:37">
      <c r="AK14504" s="10"/>
    </row>
    <row r="14505" spans="37:37">
      <c r="AK14505" s="10"/>
    </row>
    <row r="14506" spans="37:37">
      <c r="AK14506" s="10"/>
    </row>
    <row r="14507" spans="37:37">
      <c r="AK14507" s="10"/>
    </row>
    <row r="14508" spans="37:37">
      <c r="AK14508" s="10"/>
    </row>
    <row r="14509" spans="37:37">
      <c r="AK14509" s="10"/>
    </row>
    <row r="14510" spans="37:37">
      <c r="AK14510" s="10"/>
    </row>
    <row r="14511" spans="37:37">
      <c r="AK14511" s="10"/>
    </row>
    <row r="14512" spans="37:37">
      <c r="AK14512" s="10"/>
    </row>
    <row r="14513" spans="37:37">
      <c r="AK14513" s="10"/>
    </row>
    <row r="14514" spans="37:37">
      <c r="AK14514" s="10"/>
    </row>
    <row r="14515" spans="37:37">
      <c r="AK14515" s="10"/>
    </row>
    <row r="14516" spans="37:37">
      <c r="AK14516" s="10"/>
    </row>
    <row r="14517" spans="37:37">
      <c r="AK14517" s="10"/>
    </row>
    <row r="14518" spans="37:37">
      <c r="AK14518" s="10"/>
    </row>
    <row r="14519" spans="37:37">
      <c r="AK14519" s="10"/>
    </row>
    <row r="14520" spans="37:37">
      <c r="AK14520" s="10"/>
    </row>
    <row r="14521" spans="37:37">
      <c r="AK14521" s="10"/>
    </row>
    <row r="14522" spans="37:37">
      <c r="AK14522" s="10"/>
    </row>
    <row r="14523" spans="37:37">
      <c r="AK14523" s="10"/>
    </row>
    <row r="14524" spans="37:37">
      <c r="AK14524" s="10"/>
    </row>
    <row r="14525" spans="37:37">
      <c r="AK14525" s="10"/>
    </row>
    <row r="14526" spans="37:37">
      <c r="AK14526" s="10"/>
    </row>
    <row r="14527" spans="37:37">
      <c r="AK14527" s="10"/>
    </row>
    <row r="14528" spans="37:37">
      <c r="AK14528" s="10"/>
    </row>
    <row r="14529" spans="37:37">
      <c r="AK14529" s="10"/>
    </row>
    <row r="14530" spans="37:37">
      <c r="AK14530" s="10"/>
    </row>
    <row r="14531" spans="37:37">
      <c r="AK14531" s="10"/>
    </row>
    <row r="14532" spans="37:37">
      <c r="AK14532" s="10"/>
    </row>
    <row r="14533" spans="37:37">
      <c r="AK14533" s="10"/>
    </row>
    <row r="14534" spans="37:37">
      <c r="AK14534" s="10"/>
    </row>
    <row r="14535" spans="37:37">
      <c r="AK14535" s="10"/>
    </row>
    <row r="14536" spans="37:37">
      <c r="AK14536" s="10"/>
    </row>
    <row r="14537" spans="37:37">
      <c r="AK14537" s="10"/>
    </row>
    <row r="14538" spans="37:37">
      <c r="AK14538" s="10"/>
    </row>
    <row r="14539" spans="37:37">
      <c r="AK14539" s="10"/>
    </row>
    <row r="14540" spans="37:37">
      <c r="AK14540" s="10"/>
    </row>
    <row r="14541" spans="37:37">
      <c r="AK14541" s="10"/>
    </row>
    <row r="14542" spans="37:37">
      <c r="AK14542" s="10"/>
    </row>
    <row r="14543" spans="37:37">
      <c r="AK14543" s="10"/>
    </row>
    <row r="14544" spans="37:37">
      <c r="AK14544" s="10"/>
    </row>
    <row r="14545" spans="37:37">
      <c r="AK14545" s="10"/>
    </row>
    <row r="14546" spans="37:37">
      <c r="AK14546" s="10"/>
    </row>
    <row r="14547" spans="37:37">
      <c r="AK14547" s="10"/>
    </row>
    <row r="14548" spans="37:37">
      <c r="AK14548" s="10"/>
    </row>
    <row r="14549" spans="37:37">
      <c r="AK14549" s="10"/>
    </row>
    <row r="14550" spans="37:37">
      <c r="AK14550" s="10"/>
    </row>
    <row r="14551" spans="37:37">
      <c r="AK14551" s="10"/>
    </row>
    <row r="14552" spans="37:37">
      <c r="AK14552" s="10"/>
    </row>
    <row r="14553" spans="37:37">
      <c r="AK14553" s="10"/>
    </row>
    <row r="14554" spans="37:37">
      <c r="AK14554" s="10"/>
    </row>
    <row r="14555" spans="37:37">
      <c r="AK14555" s="10"/>
    </row>
    <row r="14556" spans="37:37">
      <c r="AK14556" s="10"/>
    </row>
    <row r="14557" spans="37:37">
      <c r="AK14557" s="10"/>
    </row>
    <row r="14558" spans="37:37">
      <c r="AK14558" s="10"/>
    </row>
    <row r="14559" spans="37:37">
      <c r="AK14559" s="10"/>
    </row>
    <row r="14560" spans="37:37">
      <c r="AK14560" s="10"/>
    </row>
    <row r="14561" spans="37:37">
      <c r="AK14561" s="10"/>
    </row>
    <row r="14562" spans="37:37">
      <c r="AK14562" s="10"/>
    </row>
    <row r="14563" spans="37:37">
      <c r="AK14563" s="10"/>
    </row>
    <row r="14564" spans="37:37">
      <c r="AK14564" s="10"/>
    </row>
    <row r="14565" spans="37:37">
      <c r="AK14565" s="10"/>
    </row>
    <row r="14566" spans="37:37">
      <c r="AK14566" s="10"/>
    </row>
    <row r="14567" spans="37:37">
      <c r="AK14567" s="10"/>
    </row>
    <row r="14568" spans="37:37">
      <c r="AK14568" s="10"/>
    </row>
    <row r="14569" spans="37:37">
      <c r="AK14569" s="10"/>
    </row>
    <row r="14570" spans="37:37">
      <c r="AK14570" s="10"/>
    </row>
    <row r="14571" spans="37:37">
      <c r="AK14571" s="10"/>
    </row>
    <row r="14572" spans="37:37">
      <c r="AK14572" s="10"/>
    </row>
    <row r="14573" spans="37:37">
      <c r="AK14573" s="10"/>
    </row>
    <row r="14574" spans="37:37">
      <c r="AK14574" s="10"/>
    </row>
    <row r="14575" spans="37:37">
      <c r="AK14575" s="10"/>
    </row>
    <row r="14576" spans="37:37">
      <c r="AK14576" s="10"/>
    </row>
    <row r="14577" spans="37:37">
      <c r="AK14577" s="10"/>
    </row>
    <row r="14578" spans="37:37">
      <c r="AK14578" s="10"/>
    </row>
    <row r="14579" spans="37:37">
      <c r="AK14579" s="10"/>
    </row>
    <row r="14580" spans="37:37">
      <c r="AK14580" s="10"/>
    </row>
    <row r="14581" spans="37:37">
      <c r="AK14581" s="10"/>
    </row>
    <row r="14582" spans="37:37">
      <c r="AK14582" s="10"/>
    </row>
    <row r="14583" spans="37:37">
      <c r="AK14583" s="10"/>
    </row>
    <row r="14584" spans="37:37">
      <c r="AK14584" s="10"/>
    </row>
    <row r="14585" spans="37:37">
      <c r="AK14585" s="10"/>
    </row>
    <row r="14586" spans="37:37">
      <c r="AK14586" s="10"/>
    </row>
    <row r="14587" spans="37:37">
      <c r="AK14587" s="10"/>
    </row>
    <row r="14588" spans="37:37">
      <c r="AK14588" s="10"/>
    </row>
    <row r="14589" spans="37:37">
      <c r="AK14589" s="10"/>
    </row>
    <row r="14590" spans="37:37">
      <c r="AK14590" s="10"/>
    </row>
    <row r="14591" spans="37:37">
      <c r="AK14591" s="10"/>
    </row>
    <row r="14592" spans="37:37">
      <c r="AK14592" s="10"/>
    </row>
    <row r="14593" spans="37:37">
      <c r="AK14593" s="10"/>
    </row>
    <row r="14594" spans="37:37">
      <c r="AK14594" s="10"/>
    </row>
    <row r="14595" spans="37:37">
      <c r="AK14595" s="10"/>
    </row>
    <row r="14596" spans="37:37">
      <c r="AK14596" s="10"/>
    </row>
    <row r="14597" spans="37:37">
      <c r="AK14597" s="10"/>
    </row>
    <row r="14598" spans="37:37">
      <c r="AK14598" s="10"/>
    </row>
    <row r="14599" spans="37:37">
      <c r="AK14599" s="10"/>
    </row>
    <row r="14600" spans="37:37">
      <c r="AK14600" s="10"/>
    </row>
    <row r="14601" spans="37:37">
      <c r="AK14601" s="10"/>
    </row>
    <row r="14602" spans="37:37">
      <c r="AK14602" s="10"/>
    </row>
    <row r="14603" spans="37:37">
      <c r="AK14603" s="10"/>
    </row>
    <row r="14604" spans="37:37">
      <c r="AK14604" s="10"/>
    </row>
    <row r="14605" spans="37:37">
      <c r="AK14605" s="10"/>
    </row>
    <row r="14606" spans="37:37">
      <c r="AK14606" s="10"/>
    </row>
    <row r="14607" spans="37:37">
      <c r="AK14607" s="10"/>
    </row>
    <row r="14608" spans="37:37">
      <c r="AK14608" s="10"/>
    </row>
    <row r="14609" spans="37:37">
      <c r="AK14609" s="10"/>
    </row>
    <row r="14610" spans="37:37">
      <c r="AK14610" s="10"/>
    </row>
    <row r="14611" spans="37:37">
      <c r="AK14611" s="10"/>
    </row>
    <row r="14612" spans="37:37">
      <c r="AK14612" s="10"/>
    </row>
    <row r="14613" spans="37:37">
      <c r="AK14613" s="10"/>
    </row>
    <row r="14614" spans="37:37">
      <c r="AK14614" s="10"/>
    </row>
    <row r="14615" spans="37:37">
      <c r="AK14615" s="10"/>
    </row>
    <row r="14616" spans="37:37">
      <c r="AK14616" s="10"/>
    </row>
    <row r="14617" spans="37:37">
      <c r="AK14617" s="10"/>
    </row>
    <row r="14618" spans="37:37">
      <c r="AK14618" s="10"/>
    </row>
    <row r="14619" spans="37:37">
      <c r="AK14619" s="10"/>
    </row>
    <row r="14620" spans="37:37">
      <c r="AK14620" s="10"/>
    </row>
    <row r="14621" spans="37:37">
      <c r="AK14621" s="10"/>
    </row>
    <row r="14622" spans="37:37">
      <c r="AK14622" s="10"/>
    </row>
    <row r="14623" spans="37:37">
      <c r="AK14623" s="10"/>
    </row>
    <row r="14624" spans="37:37">
      <c r="AK14624" s="10"/>
    </row>
    <row r="14625" spans="37:37">
      <c r="AK14625" s="10"/>
    </row>
    <row r="14626" spans="37:37">
      <c r="AK14626" s="10"/>
    </row>
    <row r="14627" spans="37:37">
      <c r="AK14627" s="10"/>
    </row>
    <row r="14628" spans="37:37">
      <c r="AK14628" s="10"/>
    </row>
    <row r="14629" spans="37:37">
      <c r="AK14629" s="10"/>
    </row>
    <row r="14630" spans="37:37">
      <c r="AK14630" s="10"/>
    </row>
    <row r="14631" spans="37:37">
      <c r="AK14631" s="10"/>
    </row>
    <row r="14632" spans="37:37">
      <c r="AK14632" s="10"/>
    </row>
    <row r="14633" spans="37:37">
      <c r="AK14633" s="10"/>
    </row>
    <row r="14634" spans="37:37">
      <c r="AK14634" s="10"/>
    </row>
    <row r="14635" spans="37:37">
      <c r="AK14635" s="10"/>
    </row>
    <row r="14636" spans="37:37">
      <c r="AK14636" s="10"/>
    </row>
    <row r="14637" spans="37:37">
      <c r="AK14637" s="10"/>
    </row>
    <row r="14638" spans="37:37">
      <c r="AK14638" s="10"/>
    </row>
    <row r="14639" spans="37:37">
      <c r="AK14639" s="10"/>
    </row>
    <row r="14640" spans="37:37">
      <c r="AK14640" s="10"/>
    </row>
    <row r="14641" spans="37:37">
      <c r="AK14641" s="10"/>
    </row>
    <row r="14642" spans="37:37">
      <c r="AK14642" s="10"/>
    </row>
    <row r="14643" spans="37:37">
      <c r="AK14643" s="10"/>
    </row>
    <row r="14644" spans="37:37">
      <c r="AK14644" s="10"/>
    </row>
    <row r="14645" spans="37:37">
      <c r="AK14645" s="10"/>
    </row>
    <row r="14646" spans="37:37">
      <c r="AK14646" s="10"/>
    </row>
    <row r="14647" spans="37:37">
      <c r="AK14647" s="10"/>
    </row>
    <row r="14648" spans="37:37">
      <c r="AK14648" s="10"/>
    </row>
    <row r="14649" spans="37:37">
      <c r="AK14649" s="10"/>
    </row>
    <row r="14650" spans="37:37">
      <c r="AK14650" s="10"/>
    </row>
    <row r="14651" spans="37:37">
      <c r="AK14651" s="10"/>
    </row>
    <row r="14652" spans="37:37">
      <c r="AK14652" s="10"/>
    </row>
    <row r="14653" spans="37:37">
      <c r="AK14653" s="10"/>
    </row>
    <row r="14654" spans="37:37">
      <c r="AK14654" s="10"/>
    </row>
    <row r="14655" spans="37:37">
      <c r="AK14655" s="10"/>
    </row>
    <row r="14656" spans="37:37">
      <c r="AK14656" s="10"/>
    </row>
    <row r="14657" spans="37:37">
      <c r="AK14657" s="10"/>
    </row>
    <row r="14658" spans="37:37">
      <c r="AK14658" s="10"/>
    </row>
    <row r="14659" spans="37:37">
      <c r="AK14659" s="10"/>
    </row>
    <row r="14660" spans="37:37">
      <c r="AK14660" s="10"/>
    </row>
    <row r="14661" spans="37:37">
      <c r="AK14661" s="10"/>
    </row>
    <row r="14662" spans="37:37">
      <c r="AK14662" s="10"/>
    </row>
    <row r="14663" spans="37:37">
      <c r="AK14663" s="10"/>
    </row>
    <row r="14664" spans="37:37">
      <c r="AK14664" s="10"/>
    </row>
    <row r="14665" spans="37:37">
      <c r="AK14665" s="10"/>
    </row>
    <row r="14666" spans="37:37">
      <c r="AK14666" s="10"/>
    </row>
    <row r="14667" spans="37:37">
      <c r="AK14667" s="10"/>
    </row>
    <row r="14668" spans="37:37">
      <c r="AK14668" s="10"/>
    </row>
    <row r="14669" spans="37:37">
      <c r="AK14669" s="10"/>
    </row>
    <row r="14670" spans="37:37">
      <c r="AK14670" s="10"/>
    </row>
    <row r="14671" spans="37:37">
      <c r="AK14671" s="10"/>
    </row>
    <row r="14672" spans="37:37">
      <c r="AK14672" s="10"/>
    </row>
    <row r="14673" spans="37:37">
      <c r="AK14673" s="10"/>
    </row>
    <row r="14674" spans="37:37">
      <c r="AK14674" s="10"/>
    </row>
    <row r="14675" spans="37:37">
      <c r="AK14675" s="10"/>
    </row>
    <row r="14676" spans="37:37">
      <c r="AK14676" s="10"/>
    </row>
    <row r="14677" spans="37:37">
      <c r="AK14677" s="10"/>
    </row>
    <row r="14678" spans="37:37">
      <c r="AK14678" s="10"/>
    </row>
    <row r="14679" spans="37:37">
      <c r="AK14679" s="10"/>
    </row>
    <row r="14680" spans="37:37">
      <c r="AK14680" s="10"/>
    </row>
    <row r="14681" spans="37:37">
      <c r="AK14681" s="10"/>
    </row>
    <row r="14682" spans="37:37">
      <c r="AK14682" s="10"/>
    </row>
    <row r="14683" spans="37:37">
      <c r="AK14683" s="10"/>
    </row>
    <row r="14684" spans="37:37">
      <c r="AK14684" s="10"/>
    </row>
    <row r="14685" spans="37:37">
      <c r="AK14685" s="10"/>
    </row>
    <row r="14686" spans="37:37">
      <c r="AK14686" s="10"/>
    </row>
    <row r="14687" spans="37:37">
      <c r="AK14687" s="10"/>
    </row>
    <row r="14688" spans="37:37">
      <c r="AK14688" s="10"/>
    </row>
    <row r="14689" spans="37:37">
      <c r="AK14689" s="10"/>
    </row>
    <row r="14690" spans="37:37">
      <c r="AK14690" s="10"/>
    </row>
    <row r="14691" spans="37:37">
      <c r="AK14691" s="10"/>
    </row>
    <row r="14692" spans="37:37">
      <c r="AK14692" s="10"/>
    </row>
    <row r="14693" spans="37:37">
      <c r="AK14693" s="10"/>
    </row>
    <row r="14694" spans="37:37">
      <c r="AK14694" s="10"/>
    </row>
    <row r="14695" spans="37:37">
      <c r="AK14695" s="10"/>
    </row>
    <row r="14696" spans="37:37">
      <c r="AK14696" s="10"/>
    </row>
    <row r="14697" spans="37:37">
      <c r="AK14697" s="10"/>
    </row>
    <row r="14698" spans="37:37">
      <c r="AK14698" s="10"/>
    </row>
    <row r="14699" spans="37:37">
      <c r="AK14699" s="10"/>
    </row>
    <row r="14700" spans="37:37">
      <c r="AK14700" s="10"/>
    </row>
    <row r="14701" spans="37:37">
      <c r="AK14701" s="10"/>
    </row>
    <row r="14702" spans="37:37">
      <c r="AK14702" s="10"/>
    </row>
    <row r="14703" spans="37:37">
      <c r="AK14703" s="10"/>
    </row>
    <row r="14704" spans="37:37">
      <c r="AK14704" s="10"/>
    </row>
    <row r="14705" spans="37:37">
      <c r="AK14705" s="10"/>
    </row>
    <row r="14706" spans="37:37">
      <c r="AK14706" s="10"/>
    </row>
    <row r="14707" spans="37:37">
      <c r="AK14707" s="10"/>
    </row>
    <row r="14708" spans="37:37">
      <c r="AK14708" s="10"/>
    </row>
    <row r="14709" spans="37:37">
      <c r="AK14709" s="10"/>
    </row>
    <row r="14710" spans="37:37">
      <c r="AK14710" s="10"/>
    </row>
    <row r="14711" spans="37:37">
      <c r="AK14711" s="10"/>
    </row>
    <row r="14712" spans="37:37">
      <c r="AK14712" s="10"/>
    </row>
    <row r="14713" spans="37:37">
      <c r="AK14713" s="10"/>
    </row>
    <row r="14714" spans="37:37">
      <c r="AK14714" s="10"/>
    </row>
    <row r="14715" spans="37:37">
      <c r="AK14715" s="10"/>
    </row>
    <row r="14716" spans="37:37">
      <c r="AK14716" s="10"/>
    </row>
    <row r="14717" spans="37:37">
      <c r="AK14717" s="10"/>
    </row>
    <row r="14718" spans="37:37">
      <c r="AK14718" s="10"/>
    </row>
    <row r="14719" spans="37:37">
      <c r="AK14719" s="10"/>
    </row>
    <row r="14720" spans="37:37">
      <c r="AK14720" s="10"/>
    </row>
    <row r="14721" spans="37:37">
      <c r="AK14721" s="10"/>
    </row>
    <row r="14722" spans="37:37">
      <c r="AK14722" s="10"/>
    </row>
    <row r="14723" spans="37:37">
      <c r="AK14723" s="10"/>
    </row>
    <row r="14724" spans="37:37">
      <c r="AK14724" s="10"/>
    </row>
    <row r="14725" spans="37:37">
      <c r="AK14725" s="10"/>
    </row>
    <row r="14726" spans="37:37">
      <c r="AK14726" s="10"/>
    </row>
    <row r="14727" spans="37:37">
      <c r="AK14727" s="10"/>
    </row>
    <row r="14728" spans="37:37">
      <c r="AK14728" s="10"/>
    </row>
    <row r="14729" spans="37:37">
      <c r="AK14729" s="10"/>
    </row>
    <row r="14730" spans="37:37">
      <c r="AK14730" s="10"/>
    </row>
    <row r="14731" spans="37:37">
      <c r="AK14731" s="10"/>
    </row>
    <row r="14732" spans="37:37">
      <c r="AK14732" s="10"/>
    </row>
    <row r="14733" spans="37:37">
      <c r="AK14733" s="10"/>
    </row>
    <row r="14734" spans="37:37">
      <c r="AK14734" s="10"/>
    </row>
    <row r="14735" spans="37:37">
      <c r="AK14735" s="10"/>
    </row>
    <row r="14736" spans="37:37">
      <c r="AK14736" s="10"/>
    </row>
    <row r="14737" spans="37:37">
      <c r="AK14737" s="10"/>
    </row>
    <row r="14738" spans="37:37">
      <c r="AK14738" s="10"/>
    </row>
    <row r="14739" spans="37:37">
      <c r="AK14739" s="10"/>
    </row>
    <row r="14740" spans="37:37">
      <c r="AK14740" s="10"/>
    </row>
    <row r="14741" spans="37:37">
      <c r="AK14741" s="10"/>
    </row>
    <row r="14742" spans="37:37">
      <c r="AK14742" s="10"/>
    </row>
    <row r="14743" spans="37:37">
      <c r="AK14743" s="10"/>
    </row>
    <row r="14744" spans="37:37">
      <c r="AK14744" s="10"/>
    </row>
    <row r="14745" spans="37:37">
      <c r="AK14745" s="10"/>
    </row>
    <row r="14746" spans="37:37">
      <c r="AK14746" s="10"/>
    </row>
    <row r="14747" spans="37:37">
      <c r="AK14747" s="10"/>
    </row>
    <row r="14748" spans="37:37">
      <c r="AK14748" s="10"/>
    </row>
    <row r="14749" spans="37:37">
      <c r="AK14749" s="10"/>
    </row>
    <row r="14750" spans="37:37">
      <c r="AK14750" s="10"/>
    </row>
    <row r="14751" spans="37:37">
      <c r="AK14751" s="10"/>
    </row>
    <row r="14752" spans="37:37">
      <c r="AK14752" s="10"/>
    </row>
    <row r="14753" spans="37:37">
      <c r="AK14753" s="10"/>
    </row>
    <row r="14754" spans="37:37">
      <c r="AK14754" s="10"/>
    </row>
    <row r="14755" spans="37:37">
      <c r="AK14755" s="10"/>
    </row>
    <row r="14756" spans="37:37">
      <c r="AK14756" s="10"/>
    </row>
    <row r="14757" spans="37:37">
      <c r="AK14757" s="10"/>
    </row>
    <row r="14758" spans="37:37">
      <c r="AK14758" s="10"/>
    </row>
    <row r="14759" spans="37:37">
      <c r="AK14759" s="10"/>
    </row>
    <row r="14760" spans="37:37">
      <c r="AK14760" s="10"/>
    </row>
    <row r="14761" spans="37:37">
      <c r="AK14761" s="10"/>
    </row>
    <row r="14762" spans="37:37">
      <c r="AK14762" s="10"/>
    </row>
    <row r="14763" spans="37:37">
      <c r="AK14763" s="10"/>
    </row>
    <row r="14764" spans="37:37">
      <c r="AK14764" s="10"/>
    </row>
    <row r="14765" spans="37:37">
      <c r="AK14765" s="10"/>
    </row>
    <row r="14766" spans="37:37">
      <c r="AK14766" s="10"/>
    </row>
    <row r="14767" spans="37:37">
      <c r="AK14767" s="10"/>
    </row>
    <row r="14768" spans="37:37">
      <c r="AK14768" s="10"/>
    </row>
    <row r="14769" spans="37:37">
      <c r="AK14769" s="10"/>
    </row>
    <row r="14770" spans="37:37">
      <c r="AK14770" s="10"/>
    </row>
    <row r="14771" spans="37:37">
      <c r="AK14771" s="10"/>
    </row>
    <row r="14772" spans="37:37">
      <c r="AK14772" s="10"/>
    </row>
    <row r="14773" spans="37:37">
      <c r="AK14773" s="10"/>
    </row>
    <row r="14774" spans="37:37">
      <c r="AK14774" s="10"/>
    </row>
    <row r="14775" spans="37:37">
      <c r="AK14775" s="10"/>
    </row>
    <row r="14776" spans="37:37">
      <c r="AK14776" s="10"/>
    </row>
    <row r="14777" spans="37:37">
      <c r="AK14777" s="10"/>
    </row>
    <row r="14778" spans="37:37">
      <c r="AK14778" s="10"/>
    </row>
    <row r="14779" spans="37:37">
      <c r="AK14779" s="10"/>
    </row>
    <row r="14780" spans="37:37">
      <c r="AK14780" s="10"/>
    </row>
    <row r="14781" spans="37:37">
      <c r="AK14781" s="10"/>
    </row>
    <row r="14782" spans="37:37">
      <c r="AK14782" s="10"/>
    </row>
    <row r="14783" spans="37:37">
      <c r="AK14783" s="10"/>
    </row>
    <row r="14784" spans="37:37">
      <c r="AK14784" s="10"/>
    </row>
    <row r="14785" spans="37:37">
      <c r="AK14785" s="10"/>
    </row>
    <row r="14786" spans="37:37">
      <c r="AK14786" s="10"/>
    </row>
    <row r="14787" spans="37:37">
      <c r="AK14787" s="10"/>
    </row>
    <row r="14788" spans="37:37">
      <c r="AK14788" s="10"/>
    </row>
    <row r="14789" spans="37:37">
      <c r="AK14789" s="10"/>
    </row>
    <row r="14790" spans="37:37">
      <c r="AK14790" s="10"/>
    </row>
    <row r="14791" spans="37:37">
      <c r="AK14791" s="10"/>
    </row>
    <row r="14792" spans="37:37">
      <c r="AK14792" s="10"/>
    </row>
    <row r="14793" spans="37:37">
      <c r="AK14793" s="10"/>
    </row>
    <row r="14794" spans="37:37">
      <c r="AK14794" s="10"/>
    </row>
    <row r="14795" spans="37:37">
      <c r="AK14795" s="10"/>
    </row>
    <row r="14796" spans="37:37">
      <c r="AK14796" s="10"/>
    </row>
    <row r="14797" spans="37:37">
      <c r="AK14797" s="10"/>
    </row>
    <row r="14798" spans="37:37">
      <c r="AK14798" s="10"/>
    </row>
    <row r="14799" spans="37:37">
      <c r="AK14799" s="10"/>
    </row>
    <row r="14800" spans="37:37">
      <c r="AK14800" s="10"/>
    </row>
    <row r="14801" spans="37:37">
      <c r="AK14801" s="10"/>
    </row>
    <row r="14802" spans="37:37">
      <c r="AK14802" s="10"/>
    </row>
    <row r="14803" spans="37:37">
      <c r="AK14803" s="10"/>
    </row>
    <row r="14804" spans="37:37">
      <c r="AK14804" s="10"/>
    </row>
    <row r="14805" spans="37:37">
      <c r="AK14805" s="10"/>
    </row>
    <row r="14806" spans="37:37">
      <c r="AK14806" s="10"/>
    </row>
    <row r="14807" spans="37:37">
      <c r="AK14807" s="10"/>
    </row>
    <row r="14808" spans="37:37">
      <c r="AK14808" s="10"/>
    </row>
    <row r="14809" spans="37:37">
      <c r="AK14809" s="10"/>
    </row>
    <row r="14810" spans="37:37">
      <c r="AK14810" s="10"/>
    </row>
    <row r="14811" spans="37:37">
      <c r="AK14811" s="10"/>
    </row>
    <row r="14812" spans="37:37">
      <c r="AK14812" s="10"/>
    </row>
    <row r="14813" spans="37:37">
      <c r="AK14813" s="10"/>
    </row>
    <row r="14814" spans="37:37">
      <c r="AK14814" s="10"/>
    </row>
    <row r="14815" spans="37:37">
      <c r="AK14815" s="10"/>
    </row>
    <row r="14816" spans="37:37">
      <c r="AK14816" s="10"/>
    </row>
    <row r="14817" spans="37:37">
      <c r="AK14817" s="10"/>
    </row>
    <row r="14818" spans="37:37">
      <c r="AK14818" s="10"/>
    </row>
    <row r="14819" spans="37:37">
      <c r="AK14819" s="10"/>
    </row>
    <row r="14820" spans="37:37">
      <c r="AK14820" s="10"/>
    </row>
    <row r="14821" spans="37:37">
      <c r="AK14821" s="10"/>
    </row>
    <row r="14822" spans="37:37">
      <c r="AK14822" s="10"/>
    </row>
    <row r="14823" spans="37:37">
      <c r="AK14823" s="10"/>
    </row>
    <row r="14824" spans="37:37">
      <c r="AK14824" s="10"/>
    </row>
    <row r="14825" spans="37:37">
      <c r="AK14825" s="10"/>
    </row>
    <row r="14826" spans="37:37">
      <c r="AK14826" s="10"/>
    </row>
    <row r="14827" spans="37:37">
      <c r="AK14827" s="10"/>
    </row>
    <row r="14828" spans="37:37">
      <c r="AK14828" s="10"/>
    </row>
    <row r="14829" spans="37:37">
      <c r="AK14829" s="10"/>
    </row>
    <row r="14830" spans="37:37">
      <c r="AK14830" s="10"/>
    </row>
    <row r="14831" spans="37:37">
      <c r="AK14831" s="10"/>
    </row>
    <row r="14832" spans="37:37">
      <c r="AK14832" s="10"/>
    </row>
    <row r="14833" spans="37:37">
      <c r="AK14833" s="10"/>
    </row>
    <row r="14834" spans="37:37">
      <c r="AK14834" s="10"/>
    </row>
    <row r="14835" spans="37:37">
      <c r="AK14835" s="10"/>
    </row>
    <row r="14836" spans="37:37">
      <c r="AK14836" s="10"/>
    </row>
    <row r="14837" spans="37:37">
      <c r="AK14837" s="10"/>
    </row>
    <row r="14838" spans="37:37">
      <c r="AK14838" s="10"/>
    </row>
    <row r="14839" spans="37:37">
      <c r="AK14839" s="10"/>
    </row>
    <row r="14840" spans="37:37">
      <c r="AK14840" s="10"/>
    </row>
    <row r="14841" spans="37:37">
      <c r="AK14841" s="10"/>
    </row>
    <row r="14842" spans="37:37">
      <c r="AK14842" s="10"/>
    </row>
    <row r="14843" spans="37:37">
      <c r="AK14843" s="10"/>
    </row>
    <row r="14844" spans="37:37">
      <c r="AK14844" s="10"/>
    </row>
    <row r="14845" spans="37:37">
      <c r="AK14845" s="10"/>
    </row>
    <row r="14846" spans="37:37">
      <c r="AK14846" s="10"/>
    </row>
    <row r="14847" spans="37:37">
      <c r="AK14847" s="10"/>
    </row>
    <row r="14848" spans="37:37">
      <c r="AK14848" s="10"/>
    </row>
    <row r="14849" spans="37:37">
      <c r="AK14849" s="10"/>
    </row>
    <row r="14850" spans="37:37">
      <c r="AK14850" s="10"/>
    </row>
    <row r="14851" spans="37:37">
      <c r="AK14851" s="10"/>
    </row>
    <row r="14852" spans="37:37">
      <c r="AK14852" s="10"/>
    </row>
    <row r="14853" spans="37:37">
      <c r="AK14853" s="10"/>
    </row>
    <row r="14854" spans="37:37">
      <c r="AK14854" s="10"/>
    </row>
    <row r="14855" spans="37:37">
      <c r="AK14855" s="10"/>
    </row>
    <row r="14856" spans="37:37">
      <c r="AK14856" s="10"/>
    </row>
    <row r="14857" spans="37:37">
      <c r="AK14857" s="10"/>
    </row>
    <row r="14858" spans="37:37">
      <c r="AK14858" s="10"/>
    </row>
    <row r="14859" spans="37:37">
      <c r="AK14859" s="10"/>
    </row>
    <row r="14860" spans="37:37">
      <c r="AK14860" s="10"/>
    </row>
    <row r="14861" spans="37:37">
      <c r="AK14861" s="10"/>
    </row>
    <row r="14862" spans="37:37">
      <c r="AK14862" s="10"/>
    </row>
    <row r="14863" spans="37:37">
      <c r="AK14863" s="10"/>
    </row>
    <row r="14864" spans="37:37">
      <c r="AK14864" s="10"/>
    </row>
    <row r="14865" spans="37:37">
      <c r="AK14865" s="10"/>
    </row>
    <row r="14866" spans="37:37">
      <c r="AK14866" s="10"/>
    </row>
    <row r="14867" spans="37:37">
      <c r="AK14867" s="10"/>
    </row>
    <row r="14868" spans="37:37">
      <c r="AK14868" s="10"/>
    </row>
    <row r="14869" spans="37:37">
      <c r="AK14869" s="10"/>
    </row>
    <row r="14870" spans="37:37">
      <c r="AK14870" s="10"/>
    </row>
    <row r="14871" spans="37:37">
      <c r="AK14871" s="10"/>
    </row>
    <row r="14872" spans="37:37">
      <c r="AK14872" s="10"/>
    </row>
    <row r="14873" spans="37:37">
      <c r="AK14873" s="10"/>
    </row>
    <row r="14874" spans="37:37">
      <c r="AK14874" s="10"/>
    </row>
    <row r="14875" spans="37:37">
      <c r="AK14875" s="10"/>
    </row>
    <row r="14876" spans="37:37">
      <c r="AK14876" s="10"/>
    </row>
    <row r="14877" spans="37:37">
      <c r="AK14877" s="10"/>
    </row>
    <row r="14878" spans="37:37">
      <c r="AK14878" s="10"/>
    </row>
    <row r="14879" spans="37:37">
      <c r="AK14879" s="10"/>
    </row>
    <row r="14880" spans="37:37">
      <c r="AK14880" s="10"/>
    </row>
    <row r="14881" spans="37:37">
      <c r="AK14881" s="10"/>
    </row>
    <row r="14882" spans="37:37">
      <c r="AK14882" s="10"/>
    </row>
    <row r="14883" spans="37:37">
      <c r="AK14883" s="10"/>
    </row>
    <row r="14884" spans="37:37">
      <c r="AK14884" s="10"/>
    </row>
    <row r="14885" spans="37:37">
      <c r="AK14885" s="10"/>
    </row>
    <row r="14886" spans="37:37">
      <c r="AK14886" s="10"/>
    </row>
    <row r="14887" spans="37:37">
      <c r="AK14887" s="10"/>
    </row>
    <row r="14888" spans="37:37">
      <c r="AK14888" s="10"/>
    </row>
    <row r="14889" spans="37:37">
      <c r="AK14889" s="10"/>
    </row>
    <row r="14890" spans="37:37">
      <c r="AK14890" s="10"/>
    </row>
    <row r="14891" spans="37:37">
      <c r="AK14891" s="10"/>
    </row>
    <row r="14892" spans="37:37">
      <c r="AK14892" s="10"/>
    </row>
    <row r="14893" spans="37:37">
      <c r="AK14893" s="10"/>
    </row>
    <row r="14894" spans="37:37">
      <c r="AK14894" s="10"/>
    </row>
    <row r="14895" spans="37:37">
      <c r="AK14895" s="10"/>
    </row>
    <row r="14896" spans="37:37">
      <c r="AK14896" s="10"/>
    </row>
    <row r="14897" spans="37:37">
      <c r="AK14897" s="10"/>
    </row>
    <row r="14898" spans="37:37">
      <c r="AK14898" s="10"/>
    </row>
    <row r="14899" spans="37:37">
      <c r="AK14899" s="10"/>
    </row>
    <row r="14900" spans="37:37">
      <c r="AK14900" s="10"/>
    </row>
    <row r="14901" spans="37:37">
      <c r="AK14901" s="10"/>
    </row>
    <row r="14902" spans="37:37">
      <c r="AK14902" s="10"/>
    </row>
    <row r="14903" spans="37:37">
      <c r="AK14903" s="10"/>
    </row>
    <row r="14904" spans="37:37">
      <c r="AK14904" s="10"/>
    </row>
    <row r="14905" spans="37:37">
      <c r="AK14905" s="10"/>
    </row>
    <row r="14906" spans="37:37">
      <c r="AK14906" s="10"/>
    </row>
    <row r="14907" spans="37:37">
      <c r="AK14907" s="10"/>
    </row>
    <row r="14908" spans="37:37">
      <c r="AK14908" s="10"/>
    </row>
    <row r="14909" spans="37:37">
      <c r="AK14909" s="10"/>
    </row>
    <row r="14910" spans="37:37">
      <c r="AK14910" s="10"/>
    </row>
    <row r="14911" spans="37:37">
      <c r="AK14911" s="10"/>
    </row>
    <row r="14912" spans="37:37">
      <c r="AK14912" s="10"/>
    </row>
    <row r="14913" spans="37:37">
      <c r="AK14913" s="10"/>
    </row>
    <row r="14914" spans="37:37">
      <c r="AK14914" s="10"/>
    </row>
    <row r="14915" spans="37:37">
      <c r="AK14915" s="10"/>
    </row>
    <row r="14916" spans="37:37">
      <c r="AK14916" s="10"/>
    </row>
    <row r="14917" spans="37:37">
      <c r="AK14917" s="10"/>
    </row>
    <row r="14918" spans="37:37">
      <c r="AK14918" s="10"/>
    </row>
    <row r="14919" spans="37:37">
      <c r="AK14919" s="10"/>
    </row>
    <row r="14920" spans="37:37">
      <c r="AK14920" s="10"/>
    </row>
    <row r="14921" spans="37:37">
      <c r="AK14921" s="10"/>
    </row>
    <row r="14922" spans="37:37">
      <c r="AK14922" s="10"/>
    </row>
    <row r="14923" spans="37:37">
      <c r="AK14923" s="10"/>
    </row>
    <row r="14924" spans="37:37">
      <c r="AK14924" s="10"/>
    </row>
    <row r="14925" spans="37:37">
      <c r="AK14925" s="10"/>
    </row>
    <row r="14926" spans="37:37">
      <c r="AK14926" s="10"/>
    </row>
    <row r="14927" spans="37:37">
      <c r="AK14927" s="10"/>
    </row>
    <row r="14928" spans="37:37">
      <c r="AK14928" s="10"/>
    </row>
    <row r="14929" spans="37:37">
      <c r="AK14929" s="10"/>
    </row>
    <row r="14930" spans="37:37">
      <c r="AK14930" s="10"/>
    </row>
    <row r="14931" spans="37:37">
      <c r="AK14931" s="10"/>
    </row>
    <row r="14932" spans="37:37">
      <c r="AK14932" s="10"/>
    </row>
    <row r="14933" spans="37:37">
      <c r="AK14933" s="10"/>
    </row>
    <row r="14934" spans="37:37">
      <c r="AK14934" s="10"/>
    </row>
    <row r="14935" spans="37:37">
      <c r="AK14935" s="10"/>
    </row>
    <row r="14936" spans="37:37">
      <c r="AK14936" s="10"/>
    </row>
    <row r="14937" spans="37:37">
      <c r="AK14937" s="10"/>
    </row>
    <row r="14938" spans="37:37">
      <c r="AK14938" s="10"/>
    </row>
    <row r="14939" spans="37:37">
      <c r="AK14939" s="10"/>
    </row>
    <row r="14940" spans="37:37">
      <c r="AK14940" s="10"/>
    </row>
    <row r="14941" spans="37:37">
      <c r="AK14941" s="10"/>
    </row>
    <row r="14942" spans="37:37">
      <c r="AK14942" s="10"/>
    </row>
    <row r="14943" spans="37:37">
      <c r="AK14943" s="10"/>
    </row>
    <row r="14944" spans="37:37">
      <c r="AK14944" s="10"/>
    </row>
    <row r="14945" spans="37:37">
      <c r="AK14945" s="10"/>
    </row>
    <row r="14946" spans="37:37">
      <c r="AK14946" s="10"/>
    </row>
    <row r="14947" spans="37:37">
      <c r="AK14947" s="10"/>
    </row>
    <row r="14948" spans="37:37">
      <c r="AK14948" s="10"/>
    </row>
    <row r="14949" spans="37:37">
      <c r="AK14949" s="10"/>
    </row>
    <row r="14950" spans="37:37">
      <c r="AK14950" s="10"/>
    </row>
    <row r="14951" spans="37:37">
      <c r="AK14951" s="10"/>
    </row>
    <row r="14952" spans="37:37">
      <c r="AK14952" s="10"/>
    </row>
    <row r="14953" spans="37:37">
      <c r="AK14953" s="10"/>
    </row>
    <row r="14954" spans="37:37">
      <c r="AK14954" s="10"/>
    </row>
    <row r="14955" spans="37:37">
      <c r="AK14955" s="10"/>
    </row>
    <row r="14956" spans="37:37">
      <c r="AK14956" s="10"/>
    </row>
    <row r="14957" spans="37:37">
      <c r="AK14957" s="10"/>
    </row>
    <row r="14958" spans="37:37">
      <c r="AK14958" s="10"/>
    </row>
    <row r="14959" spans="37:37">
      <c r="AK14959" s="10"/>
    </row>
    <row r="14960" spans="37:37">
      <c r="AK14960" s="10"/>
    </row>
    <row r="14961" spans="37:37">
      <c r="AK14961" s="10"/>
    </row>
    <row r="14962" spans="37:37">
      <c r="AK14962" s="10"/>
    </row>
    <row r="14963" spans="37:37">
      <c r="AK14963" s="10"/>
    </row>
    <row r="14964" spans="37:37">
      <c r="AK14964" s="10"/>
    </row>
    <row r="14965" spans="37:37">
      <c r="AK14965" s="10"/>
    </row>
    <row r="14966" spans="37:37">
      <c r="AK14966" s="10"/>
    </row>
    <row r="14967" spans="37:37">
      <c r="AK14967" s="10"/>
    </row>
    <row r="14968" spans="37:37">
      <c r="AK14968" s="10"/>
    </row>
    <row r="14969" spans="37:37">
      <c r="AK14969" s="10"/>
    </row>
    <row r="14970" spans="37:37">
      <c r="AK14970" s="10"/>
    </row>
    <row r="14971" spans="37:37">
      <c r="AK14971" s="10"/>
    </row>
    <row r="14972" spans="37:37">
      <c r="AK14972" s="10"/>
    </row>
    <row r="14973" spans="37:37">
      <c r="AK14973" s="10"/>
    </row>
    <row r="14974" spans="37:37">
      <c r="AK14974" s="10"/>
    </row>
    <row r="14975" spans="37:37">
      <c r="AK14975" s="10"/>
    </row>
    <row r="14976" spans="37:37">
      <c r="AK14976" s="10"/>
    </row>
    <row r="14977" spans="37:37">
      <c r="AK14977" s="10"/>
    </row>
    <row r="14978" spans="37:37">
      <c r="AK14978" s="10"/>
    </row>
    <row r="14979" spans="37:37">
      <c r="AK14979" s="10"/>
    </row>
    <row r="14980" spans="37:37">
      <c r="AK14980" s="10"/>
    </row>
    <row r="14981" spans="37:37">
      <c r="AK14981" s="10"/>
    </row>
    <row r="14982" spans="37:37">
      <c r="AK14982" s="10"/>
    </row>
    <row r="14983" spans="37:37">
      <c r="AK14983" s="10"/>
    </row>
    <row r="14984" spans="37:37">
      <c r="AK14984" s="10"/>
    </row>
    <row r="14985" spans="37:37">
      <c r="AK14985" s="10"/>
    </row>
    <row r="14986" spans="37:37">
      <c r="AK14986" s="10"/>
    </row>
    <row r="14987" spans="37:37">
      <c r="AK14987" s="10"/>
    </row>
    <row r="14988" spans="37:37">
      <c r="AK14988" s="10"/>
    </row>
    <row r="14989" spans="37:37">
      <c r="AK14989" s="10"/>
    </row>
    <row r="14990" spans="37:37">
      <c r="AK14990" s="10"/>
    </row>
    <row r="14991" spans="37:37">
      <c r="AK14991" s="10"/>
    </row>
    <row r="14992" spans="37:37">
      <c r="AK14992" s="10"/>
    </row>
    <row r="14993" spans="37:37">
      <c r="AK14993" s="10"/>
    </row>
    <row r="14994" spans="37:37">
      <c r="AK14994" s="10"/>
    </row>
    <row r="14995" spans="37:37">
      <c r="AK14995" s="10"/>
    </row>
    <row r="14996" spans="37:37">
      <c r="AK14996" s="10"/>
    </row>
    <row r="14997" spans="37:37">
      <c r="AK14997" s="10"/>
    </row>
    <row r="14998" spans="37:37">
      <c r="AK14998" s="10"/>
    </row>
    <row r="14999" spans="37:37">
      <c r="AK14999" s="10"/>
    </row>
    <row r="15000" spans="37:37">
      <c r="AK15000" s="10"/>
    </row>
    <row r="15001" spans="37:37">
      <c r="AK15001" s="10"/>
    </row>
    <row r="15002" spans="37:37">
      <c r="AK15002" s="10"/>
    </row>
    <row r="15003" spans="37:37">
      <c r="AK15003" s="10"/>
    </row>
    <row r="15004" spans="37:37">
      <c r="AK15004" s="10"/>
    </row>
    <row r="15005" spans="37:37">
      <c r="AK15005" s="10"/>
    </row>
    <row r="15006" spans="37:37">
      <c r="AK15006" s="10"/>
    </row>
    <row r="15007" spans="37:37">
      <c r="AK15007" s="10"/>
    </row>
    <row r="15008" spans="37:37">
      <c r="AK15008" s="10"/>
    </row>
    <row r="15009" spans="37:37">
      <c r="AK15009" s="10"/>
    </row>
    <row r="15010" spans="37:37">
      <c r="AK15010" s="10"/>
    </row>
    <row r="15011" spans="37:37">
      <c r="AK15011" s="10"/>
    </row>
    <row r="15012" spans="37:37">
      <c r="AK15012" s="10"/>
    </row>
    <row r="15013" spans="37:37">
      <c r="AK15013" s="10"/>
    </row>
    <row r="15014" spans="37:37">
      <c r="AK15014" s="10"/>
    </row>
    <row r="15015" spans="37:37">
      <c r="AK15015" s="10"/>
    </row>
    <row r="15016" spans="37:37">
      <c r="AK15016" s="10"/>
    </row>
    <row r="15017" spans="37:37">
      <c r="AK15017" s="10"/>
    </row>
    <row r="15018" spans="37:37">
      <c r="AK15018" s="10"/>
    </row>
    <row r="15019" spans="37:37">
      <c r="AK15019" s="10"/>
    </row>
    <row r="15020" spans="37:37">
      <c r="AK15020" s="10"/>
    </row>
    <row r="15021" spans="37:37">
      <c r="AK15021" s="10"/>
    </row>
    <row r="15022" spans="37:37">
      <c r="AK15022" s="10"/>
    </row>
    <row r="15023" spans="37:37">
      <c r="AK15023" s="10"/>
    </row>
    <row r="15024" spans="37:37">
      <c r="AK15024" s="10"/>
    </row>
    <row r="15025" spans="37:37">
      <c r="AK15025" s="10"/>
    </row>
    <row r="15026" spans="37:37">
      <c r="AK15026" s="10"/>
    </row>
    <row r="15027" spans="37:37">
      <c r="AK15027" s="10"/>
    </row>
    <row r="15028" spans="37:37">
      <c r="AK15028" s="10"/>
    </row>
    <row r="15029" spans="37:37">
      <c r="AK15029" s="10"/>
    </row>
    <row r="15030" spans="37:37">
      <c r="AK15030" s="10"/>
    </row>
    <row r="15031" spans="37:37">
      <c r="AK15031" s="10"/>
    </row>
    <row r="15032" spans="37:37">
      <c r="AK15032" s="10"/>
    </row>
    <row r="15033" spans="37:37">
      <c r="AK15033" s="10"/>
    </row>
    <row r="15034" spans="37:37">
      <c r="AK15034" s="10"/>
    </row>
    <row r="15035" spans="37:37">
      <c r="AK15035" s="10"/>
    </row>
    <row r="15036" spans="37:37">
      <c r="AK15036" s="10"/>
    </row>
    <row r="15037" spans="37:37">
      <c r="AK15037" s="10"/>
    </row>
    <row r="15038" spans="37:37">
      <c r="AK15038" s="10"/>
    </row>
    <row r="15039" spans="37:37">
      <c r="AK15039" s="10"/>
    </row>
    <row r="15040" spans="37:37">
      <c r="AK15040" s="10"/>
    </row>
    <row r="15041" spans="37:37">
      <c r="AK15041" s="10"/>
    </row>
    <row r="15042" spans="37:37">
      <c r="AK15042" s="10"/>
    </row>
    <row r="15043" spans="37:37">
      <c r="AK15043" s="10"/>
    </row>
    <row r="15044" spans="37:37">
      <c r="AK15044" s="10"/>
    </row>
    <row r="15045" spans="37:37">
      <c r="AK15045" s="10"/>
    </row>
    <row r="15046" spans="37:37">
      <c r="AK15046" s="10"/>
    </row>
    <row r="15047" spans="37:37">
      <c r="AK15047" s="10"/>
    </row>
    <row r="15048" spans="37:37">
      <c r="AK15048" s="10"/>
    </row>
    <row r="15049" spans="37:37">
      <c r="AK15049" s="10"/>
    </row>
    <row r="15050" spans="37:37">
      <c r="AK15050" s="10"/>
    </row>
    <row r="15051" spans="37:37">
      <c r="AK15051" s="10"/>
    </row>
    <row r="15052" spans="37:37">
      <c r="AK15052" s="10"/>
    </row>
    <row r="15053" spans="37:37">
      <c r="AK15053" s="10"/>
    </row>
    <row r="15054" spans="37:37">
      <c r="AK15054" s="10"/>
    </row>
    <row r="15055" spans="37:37">
      <c r="AK15055" s="10"/>
    </row>
    <row r="15056" spans="37:37">
      <c r="AK15056" s="10"/>
    </row>
    <row r="15057" spans="37:37">
      <c r="AK15057" s="10"/>
    </row>
    <row r="15058" spans="37:37">
      <c r="AK15058" s="10"/>
    </row>
    <row r="15059" spans="37:37">
      <c r="AK15059" s="10"/>
    </row>
    <row r="15060" spans="37:37">
      <c r="AK15060" s="10"/>
    </row>
    <row r="15061" spans="37:37">
      <c r="AK15061" s="10"/>
    </row>
    <row r="15062" spans="37:37">
      <c r="AK15062" s="10"/>
    </row>
    <row r="15063" spans="37:37">
      <c r="AK15063" s="10"/>
    </row>
    <row r="15064" spans="37:37">
      <c r="AK15064" s="10"/>
    </row>
    <row r="15065" spans="37:37">
      <c r="AK15065" s="10"/>
    </row>
    <row r="15066" spans="37:37">
      <c r="AK15066" s="10"/>
    </row>
    <row r="15067" spans="37:37">
      <c r="AK15067" s="10"/>
    </row>
    <row r="15068" spans="37:37">
      <c r="AK15068" s="10"/>
    </row>
    <row r="15069" spans="37:37">
      <c r="AK15069" s="10"/>
    </row>
    <row r="15070" spans="37:37">
      <c r="AK15070" s="10"/>
    </row>
    <row r="15071" spans="37:37">
      <c r="AK15071" s="10"/>
    </row>
    <row r="15072" spans="37:37">
      <c r="AK15072" s="10"/>
    </row>
    <row r="15073" spans="37:37">
      <c r="AK15073" s="10"/>
    </row>
    <row r="15074" spans="37:37">
      <c r="AK15074" s="10"/>
    </row>
    <row r="15075" spans="37:37">
      <c r="AK15075" s="10"/>
    </row>
    <row r="15076" spans="37:37">
      <c r="AK15076" s="10"/>
    </row>
    <row r="15077" spans="37:37">
      <c r="AK15077" s="10"/>
    </row>
    <row r="15078" spans="37:37">
      <c r="AK15078" s="10"/>
    </row>
    <row r="15079" spans="37:37">
      <c r="AK15079" s="10"/>
    </row>
    <row r="15080" spans="37:37">
      <c r="AK15080" s="10"/>
    </row>
    <row r="15081" spans="37:37">
      <c r="AK15081" s="10"/>
    </row>
    <row r="15082" spans="37:37">
      <c r="AK15082" s="10"/>
    </row>
    <row r="15083" spans="37:37">
      <c r="AK15083" s="10"/>
    </row>
    <row r="15084" spans="37:37">
      <c r="AK15084" s="10"/>
    </row>
    <row r="15085" spans="37:37">
      <c r="AK15085" s="10"/>
    </row>
    <row r="15086" spans="37:37">
      <c r="AK15086" s="10"/>
    </row>
    <row r="15087" spans="37:37">
      <c r="AK15087" s="10"/>
    </row>
    <row r="15088" spans="37:37">
      <c r="AK15088" s="10"/>
    </row>
    <row r="15089" spans="37:37">
      <c r="AK15089" s="10"/>
    </row>
    <row r="15090" spans="37:37">
      <c r="AK15090" s="10"/>
    </row>
    <row r="15091" spans="37:37">
      <c r="AK15091" s="10"/>
    </row>
    <row r="15092" spans="37:37">
      <c r="AK15092" s="10"/>
    </row>
    <row r="15093" spans="37:37">
      <c r="AK15093" s="10"/>
    </row>
    <row r="15094" spans="37:37">
      <c r="AK15094" s="10"/>
    </row>
    <row r="15095" spans="37:37">
      <c r="AK15095" s="10"/>
    </row>
    <row r="15096" spans="37:37">
      <c r="AK15096" s="10"/>
    </row>
    <row r="15097" spans="37:37">
      <c r="AK15097" s="10"/>
    </row>
    <row r="15098" spans="37:37">
      <c r="AK15098" s="10"/>
    </row>
    <row r="15099" spans="37:37">
      <c r="AK15099" s="10"/>
    </row>
    <row r="15100" spans="37:37">
      <c r="AK15100" s="10"/>
    </row>
    <row r="15101" spans="37:37">
      <c r="AK15101" s="10"/>
    </row>
    <row r="15102" spans="37:37">
      <c r="AK15102" s="10"/>
    </row>
    <row r="15103" spans="37:37">
      <c r="AK15103" s="10"/>
    </row>
    <row r="15104" spans="37:37">
      <c r="AK15104" s="10"/>
    </row>
    <row r="15105" spans="37:37">
      <c r="AK15105" s="10"/>
    </row>
    <row r="15106" spans="37:37">
      <c r="AK15106" s="10"/>
    </row>
    <row r="15107" spans="37:37">
      <c r="AK15107" s="10"/>
    </row>
    <row r="15108" spans="37:37">
      <c r="AK15108" s="10"/>
    </row>
    <row r="15109" spans="37:37">
      <c r="AK15109" s="10"/>
    </row>
    <row r="15110" spans="37:37">
      <c r="AK15110" s="10"/>
    </row>
    <row r="15111" spans="37:37">
      <c r="AK15111" s="10"/>
    </row>
    <row r="15112" spans="37:37">
      <c r="AK15112" s="10"/>
    </row>
    <row r="15113" spans="37:37">
      <c r="AK15113" s="10"/>
    </row>
    <row r="15114" spans="37:37">
      <c r="AK15114" s="10"/>
    </row>
    <row r="15115" spans="37:37">
      <c r="AK15115" s="10"/>
    </row>
    <row r="15116" spans="37:37">
      <c r="AK15116" s="10"/>
    </row>
    <row r="15117" spans="37:37">
      <c r="AK15117" s="10"/>
    </row>
    <row r="15118" spans="37:37">
      <c r="AK15118" s="10"/>
    </row>
    <row r="15119" spans="37:37">
      <c r="AK15119" s="10"/>
    </row>
    <row r="15120" spans="37:37">
      <c r="AK15120" s="10"/>
    </row>
    <row r="15121" spans="37:37">
      <c r="AK15121" s="10"/>
    </row>
    <row r="15122" spans="37:37">
      <c r="AK15122" s="10"/>
    </row>
    <row r="15123" spans="37:37">
      <c r="AK15123" s="10"/>
    </row>
    <row r="15124" spans="37:37">
      <c r="AK15124" s="10"/>
    </row>
    <row r="15125" spans="37:37">
      <c r="AK15125" s="10"/>
    </row>
    <row r="15126" spans="37:37">
      <c r="AK15126" s="10"/>
    </row>
    <row r="15127" spans="37:37">
      <c r="AK15127" s="10"/>
    </row>
    <row r="15128" spans="37:37">
      <c r="AK15128" s="10"/>
    </row>
    <row r="15129" spans="37:37">
      <c r="AK15129" s="10"/>
    </row>
    <row r="15130" spans="37:37">
      <c r="AK15130" s="10"/>
    </row>
    <row r="15131" spans="37:37">
      <c r="AK15131" s="10"/>
    </row>
    <row r="15132" spans="37:37">
      <c r="AK15132" s="10"/>
    </row>
    <row r="15133" spans="37:37">
      <c r="AK15133" s="10"/>
    </row>
    <row r="15134" spans="37:37">
      <c r="AK15134" s="10"/>
    </row>
    <row r="15135" spans="37:37">
      <c r="AK15135" s="10"/>
    </row>
    <row r="15136" spans="37:37">
      <c r="AK15136" s="10"/>
    </row>
    <row r="15137" spans="37:37">
      <c r="AK15137" s="10"/>
    </row>
    <row r="15138" spans="37:37">
      <c r="AK15138" s="10"/>
    </row>
    <row r="15139" spans="37:37">
      <c r="AK15139" s="10"/>
    </row>
    <row r="15140" spans="37:37">
      <c r="AK15140" s="10"/>
    </row>
    <row r="15141" spans="37:37">
      <c r="AK15141" s="10"/>
    </row>
    <row r="15142" spans="37:37">
      <c r="AK15142" s="10"/>
    </row>
    <row r="15143" spans="37:37">
      <c r="AK15143" s="10"/>
    </row>
    <row r="15144" spans="37:37">
      <c r="AK15144" s="10"/>
    </row>
    <row r="15145" spans="37:37">
      <c r="AK15145" s="10"/>
    </row>
    <row r="15146" spans="37:37">
      <c r="AK15146" s="10"/>
    </row>
    <row r="15147" spans="37:37">
      <c r="AK15147" s="10"/>
    </row>
    <row r="15148" spans="37:37">
      <c r="AK15148" s="10"/>
    </row>
    <row r="15149" spans="37:37">
      <c r="AK15149" s="10"/>
    </row>
    <row r="15150" spans="37:37">
      <c r="AK15150" s="10"/>
    </row>
    <row r="15151" spans="37:37">
      <c r="AK15151" s="10"/>
    </row>
    <row r="15152" spans="37:37">
      <c r="AK15152" s="10"/>
    </row>
    <row r="15153" spans="37:37">
      <c r="AK15153" s="10"/>
    </row>
    <row r="15154" spans="37:37">
      <c r="AK15154" s="10"/>
    </row>
    <row r="15155" spans="37:37">
      <c r="AK15155" s="10"/>
    </row>
    <row r="15156" spans="37:37">
      <c r="AK15156" s="10"/>
    </row>
    <row r="15157" spans="37:37">
      <c r="AK15157" s="10"/>
    </row>
    <row r="15158" spans="37:37">
      <c r="AK15158" s="10"/>
    </row>
    <row r="15159" spans="37:37">
      <c r="AK15159" s="10"/>
    </row>
    <row r="15160" spans="37:37">
      <c r="AK15160" s="10"/>
    </row>
    <row r="15161" spans="37:37">
      <c r="AK15161" s="10"/>
    </row>
    <row r="15162" spans="37:37">
      <c r="AK15162" s="10"/>
    </row>
    <row r="15163" spans="37:37">
      <c r="AK15163" s="10"/>
    </row>
    <row r="15164" spans="37:37">
      <c r="AK15164" s="10"/>
    </row>
    <row r="15165" spans="37:37">
      <c r="AK15165" s="10"/>
    </row>
    <row r="15166" spans="37:37">
      <c r="AK15166" s="10"/>
    </row>
    <row r="15167" spans="37:37">
      <c r="AK15167" s="10"/>
    </row>
    <row r="15168" spans="37:37">
      <c r="AK15168" s="10"/>
    </row>
    <row r="15169" spans="37:37">
      <c r="AK15169" s="10"/>
    </row>
    <row r="15170" spans="37:37">
      <c r="AK15170" s="10"/>
    </row>
    <row r="15171" spans="37:37">
      <c r="AK15171" s="10"/>
    </row>
    <row r="15172" spans="37:37">
      <c r="AK15172" s="10"/>
    </row>
    <row r="15173" spans="37:37">
      <c r="AK15173" s="10"/>
    </row>
    <row r="15174" spans="37:37">
      <c r="AK15174" s="10"/>
    </row>
    <row r="15175" spans="37:37">
      <c r="AK15175" s="10"/>
    </row>
    <row r="15176" spans="37:37">
      <c r="AK15176" s="10"/>
    </row>
    <row r="15177" spans="37:37">
      <c r="AK15177" s="10"/>
    </row>
    <row r="15178" spans="37:37">
      <c r="AK15178" s="10"/>
    </row>
    <row r="15179" spans="37:37">
      <c r="AK15179" s="10"/>
    </row>
    <row r="15180" spans="37:37">
      <c r="AK15180" s="10"/>
    </row>
    <row r="15181" spans="37:37">
      <c r="AK15181" s="10"/>
    </row>
    <row r="15182" spans="37:37">
      <c r="AK15182" s="10"/>
    </row>
    <row r="15183" spans="37:37">
      <c r="AK15183" s="10"/>
    </row>
    <row r="15184" spans="37:37">
      <c r="AK15184" s="10"/>
    </row>
    <row r="15185" spans="37:37">
      <c r="AK15185" s="10"/>
    </row>
    <row r="15186" spans="37:37">
      <c r="AK15186" s="10"/>
    </row>
    <row r="15187" spans="37:37">
      <c r="AK15187" s="10"/>
    </row>
    <row r="15188" spans="37:37">
      <c r="AK15188" s="10"/>
    </row>
    <row r="15189" spans="37:37">
      <c r="AK15189" s="10"/>
    </row>
    <row r="15190" spans="37:37">
      <c r="AK15190" s="10"/>
    </row>
    <row r="15191" spans="37:37">
      <c r="AK15191" s="10"/>
    </row>
    <row r="15192" spans="37:37">
      <c r="AK15192" s="10"/>
    </row>
    <row r="15193" spans="37:37">
      <c r="AK15193" s="10"/>
    </row>
    <row r="15194" spans="37:37">
      <c r="AK15194" s="10"/>
    </row>
    <row r="15195" spans="37:37">
      <c r="AK15195" s="10"/>
    </row>
    <row r="15196" spans="37:37">
      <c r="AK15196" s="10"/>
    </row>
    <row r="15197" spans="37:37">
      <c r="AK15197" s="10"/>
    </row>
    <row r="15198" spans="37:37">
      <c r="AK15198" s="10"/>
    </row>
    <row r="15199" spans="37:37">
      <c r="AK15199" s="10"/>
    </row>
    <row r="15200" spans="37:37">
      <c r="AK15200" s="10"/>
    </row>
    <row r="15201" spans="37:37">
      <c r="AK15201" s="10"/>
    </row>
    <row r="15202" spans="37:37">
      <c r="AK15202" s="10"/>
    </row>
    <row r="15203" spans="37:37">
      <c r="AK15203" s="10"/>
    </row>
    <row r="15204" spans="37:37">
      <c r="AK15204" s="10"/>
    </row>
    <row r="15205" spans="37:37">
      <c r="AK15205" s="10"/>
    </row>
    <row r="15206" spans="37:37">
      <c r="AK15206" s="10"/>
    </row>
    <row r="15207" spans="37:37">
      <c r="AK15207" s="10"/>
    </row>
    <row r="15208" spans="37:37">
      <c r="AK15208" s="10"/>
    </row>
    <row r="15209" spans="37:37">
      <c r="AK15209" s="10"/>
    </row>
    <row r="15210" spans="37:37">
      <c r="AK15210" s="10"/>
    </row>
    <row r="15211" spans="37:37">
      <c r="AK15211" s="10"/>
    </row>
    <row r="15212" spans="37:37">
      <c r="AK15212" s="10"/>
    </row>
    <row r="15213" spans="37:37">
      <c r="AK15213" s="10"/>
    </row>
    <row r="15214" spans="37:37">
      <c r="AK15214" s="10"/>
    </row>
    <row r="15215" spans="37:37">
      <c r="AK15215" s="10"/>
    </row>
    <row r="15216" spans="37:37">
      <c r="AK15216" s="10"/>
    </row>
    <row r="15217" spans="37:37">
      <c r="AK15217" s="10"/>
    </row>
    <row r="15218" spans="37:37">
      <c r="AK15218" s="10"/>
    </row>
    <row r="15219" spans="37:37">
      <c r="AK15219" s="10"/>
    </row>
    <row r="15220" spans="37:37">
      <c r="AK15220" s="10"/>
    </row>
    <row r="15221" spans="37:37">
      <c r="AK15221" s="10"/>
    </row>
    <row r="15222" spans="37:37">
      <c r="AK15222" s="10"/>
    </row>
    <row r="15223" spans="37:37">
      <c r="AK15223" s="10"/>
    </row>
    <row r="15224" spans="37:37">
      <c r="AK15224" s="10"/>
    </row>
    <row r="15225" spans="37:37">
      <c r="AK15225" s="10"/>
    </row>
    <row r="15226" spans="37:37">
      <c r="AK15226" s="10"/>
    </row>
    <row r="15227" spans="37:37">
      <c r="AK15227" s="10"/>
    </row>
    <row r="15228" spans="37:37">
      <c r="AK15228" s="10"/>
    </row>
    <row r="15229" spans="37:37">
      <c r="AK15229" s="10"/>
    </row>
    <row r="15230" spans="37:37">
      <c r="AK15230" s="10"/>
    </row>
    <row r="15231" spans="37:37">
      <c r="AK15231" s="10"/>
    </row>
    <row r="15232" spans="37:37">
      <c r="AK15232" s="10"/>
    </row>
    <row r="15233" spans="37:37">
      <c r="AK15233" s="10"/>
    </row>
    <row r="15234" spans="37:37">
      <c r="AK15234" s="10"/>
    </row>
    <row r="15235" spans="37:37">
      <c r="AK15235" s="10"/>
    </row>
    <row r="15236" spans="37:37">
      <c r="AK15236" s="10"/>
    </row>
    <row r="15237" spans="37:37">
      <c r="AK15237" s="10"/>
    </row>
    <row r="15238" spans="37:37">
      <c r="AK15238" s="10"/>
    </row>
    <row r="15239" spans="37:37">
      <c r="AK15239" s="10"/>
    </row>
    <row r="15240" spans="37:37">
      <c r="AK15240" s="10"/>
    </row>
    <row r="15241" spans="37:37">
      <c r="AK15241" s="10"/>
    </row>
    <row r="15242" spans="37:37">
      <c r="AK15242" s="10"/>
    </row>
    <row r="15243" spans="37:37">
      <c r="AK15243" s="10"/>
    </row>
    <row r="15244" spans="37:37">
      <c r="AK15244" s="10"/>
    </row>
    <row r="15245" spans="37:37">
      <c r="AK15245" s="10"/>
    </row>
    <row r="15246" spans="37:37">
      <c r="AK15246" s="10"/>
    </row>
    <row r="15247" spans="37:37">
      <c r="AK15247" s="10"/>
    </row>
    <row r="15248" spans="37:37">
      <c r="AK15248" s="10"/>
    </row>
    <row r="15249" spans="37:37">
      <c r="AK15249" s="10"/>
    </row>
    <row r="15250" spans="37:37">
      <c r="AK15250" s="10"/>
    </row>
    <row r="15251" spans="37:37">
      <c r="AK15251" s="10"/>
    </row>
    <row r="15252" spans="37:37">
      <c r="AK15252" s="10"/>
    </row>
    <row r="15253" spans="37:37">
      <c r="AK15253" s="10"/>
    </row>
    <row r="15254" spans="37:37">
      <c r="AK15254" s="10"/>
    </row>
    <row r="15255" spans="37:37">
      <c r="AK15255" s="10"/>
    </row>
    <row r="15256" spans="37:37">
      <c r="AK15256" s="10"/>
    </row>
    <row r="15257" spans="37:37">
      <c r="AK15257" s="10"/>
    </row>
    <row r="15258" spans="37:37">
      <c r="AK15258" s="10"/>
    </row>
    <row r="15259" spans="37:37">
      <c r="AK15259" s="10"/>
    </row>
    <row r="15260" spans="37:37">
      <c r="AK15260" s="10"/>
    </row>
    <row r="15261" spans="37:37">
      <c r="AK15261" s="10"/>
    </row>
    <row r="15262" spans="37:37">
      <c r="AK15262" s="10"/>
    </row>
    <row r="15263" spans="37:37">
      <c r="AK15263" s="10"/>
    </row>
    <row r="15264" spans="37:37">
      <c r="AK15264" s="10"/>
    </row>
    <row r="15265" spans="37:37">
      <c r="AK15265" s="10"/>
    </row>
    <row r="15266" spans="37:37">
      <c r="AK15266" s="10"/>
    </row>
    <row r="15267" spans="37:37">
      <c r="AK15267" s="10"/>
    </row>
    <row r="15268" spans="37:37">
      <c r="AK15268" s="10"/>
    </row>
    <row r="15269" spans="37:37">
      <c r="AK15269" s="10"/>
    </row>
    <row r="15270" spans="37:37">
      <c r="AK15270" s="10"/>
    </row>
    <row r="15271" spans="37:37">
      <c r="AK15271" s="10"/>
    </row>
    <row r="15272" spans="37:37">
      <c r="AK15272" s="10"/>
    </row>
    <row r="15273" spans="37:37">
      <c r="AK15273" s="10"/>
    </row>
    <row r="15274" spans="37:37">
      <c r="AK15274" s="10"/>
    </row>
    <row r="15275" spans="37:37">
      <c r="AK15275" s="10"/>
    </row>
    <row r="15276" spans="37:37">
      <c r="AK15276" s="10"/>
    </row>
    <row r="15277" spans="37:37">
      <c r="AK15277" s="10"/>
    </row>
    <row r="15278" spans="37:37">
      <c r="AK15278" s="10"/>
    </row>
    <row r="15279" spans="37:37">
      <c r="AK15279" s="10"/>
    </row>
    <row r="15280" spans="37:37">
      <c r="AK15280" s="10"/>
    </row>
    <row r="15281" spans="37:37">
      <c r="AK15281" s="10"/>
    </row>
    <row r="15282" spans="37:37">
      <c r="AK15282" s="10"/>
    </row>
    <row r="15283" spans="37:37">
      <c r="AK15283" s="10"/>
    </row>
    <row r="15284" spans="37:37">
      <c r="AK15284" s="10"/>
    </row>
    <row r="15285" spans="37:37">
      <c r="AK15285" s="10"/>
    </row>
    <row r="15286" spans="37:37">
      <c r="AK15286" s="10"/>
    </row>
    <row r="15287" spans="37:37">
      <c r="AK15287" s="10"/>
    </row>
    <row r="15288" spans="37:37">
      <c r="AK15288" s="10"/>
    </row>
    <row r="15289" spans="37:37">
      <c r="AK15289" s="10"/>
    </row>
    <row r="15290" spans="37:37">
      <c r="AK15290" s="10"/>
    </row>
    <row r="15291" spans="37:37">
      <c r="AK15291" s="10"/>
    </row>
    <row r="15292" spans="37:37">
      <c r="AK15292" s="10"/>
    </row>
    <row r="15293" spans="37:37">
      <c r="AK15293" s="10"/>
    </row>
    <row r="15294" spans="37:37">
      <c r="AK15294" s="10"/>
    </row>
    <row r="15295" spans="37:37">
      <c r="AK15295" s="10"/>
    </row>
    <row r="15296" spans="37:37">
      <c r="AK15296" s="10"/>
    </row>
    <row r="15297" spans="37:37">
      <c r="AK15297" s="10"/>
    </row>
    <row r="15298" spans="37:37">
      <c r="AK15298" s="10"/>
    </row>
    <row r="15299" spans="37:37">
      <c r="AK15299" s="10"/>
    </row>
    <row r="15300" spans="37:37">
      <c r="AK15300" s="10"/>
    </row>
    <row r="15301" spans="37:37">
      <c r="AK15301" s="10"/>
    </row>
    <row r="15302" spans="37:37">
      <c r="AK15302" s="10"/>
    </row>
    <row r="15303" spans="37:37">
      <c r="AK15303" s="10"/>
    </row>
    <row r="15304" spans="37:37">
      <c r="AK15304" s="10"/>
    </row>
    <row r="15305" spans="37:37">
      <c r="AK15305" s="10"/>
    </row>
    <row r="15306" spans="37:37">
      <c r="AK15306" s="10"/>
    </row>
    <row r="15307" spans="37:37">
      <c r="AK15307" s="10"/>
    </row>
    <row r="15308" spans="37:37">
      <c r="AK15308" s="10"/>
    </row>
    <row r="15309" spans="37:37">
      <c r="AK15309" s="10"/>
    </row>
    <row r="15310" spans="37:37">
      <c r="AK15310" s="10"/>
    </row>
    <row r="15311" spans="37:37">
      <c r="AK15311" s="10"/>
    </row>
    <row r="15312" spans="37:37">
      <c r="AK15312" s="10"/>
    </row>
    <row r="15313" spans="37:37">
      <c r="AK15313" s="10"/>
    </row>
    <row r="15314" spans="37:37">
      <c r="AK15314" s="10"/>
    </row>
    <row r="15315" spans="37:37">
      <c r="AK15315" s="10"/>
    </row>
    <row r="15316" spans="37:37">
      <c r="AK15316" s="10"/>
    </row>
    <row r="15317" spans="37:37">
      <c r="AK15317" s="10"/>
    </row>
    <row r="15318" spans="37:37">
      <c r="AK15318" s="10"/>
    </row>
    <row r="15319" spans="37:37">
      <c r="AK15319" s="10"/>
    </row>
    <row r="15320" spans="37:37">
      <c r="AK15320" s="10"/>
    </row>
    <row r="15321" spans="37:37">
      <c r="AK15321" s="10"/>
    </row>
    <row r="15322" spans="37:37">
      <c r="AK15322" s="10"/>
    </row>
    <row r="15323" spans="37:37">
      <c r="AK15323" s="10"/>
    </row>
    <row r="15324" spans="37:37">
      <c r="AK15324" s="10"/>
    </row>
    <row r="15325" spans="37:37">
      <c r="AK15325" s="10"/>
    </row>
    <row r="15326" spans="37:37">
      <c r="AK15326" s="10"/>
    </row>
    <row r="15327" spans="37:37">
      <c r="AK15327" s="10"/>
    </row>
    <row r="15328" spans="37:37">
      <c r="AK15328" s="10"/>
    </row>
    <row r="15329" spans="37:37">
      <c r="AK15329" s="10"/>
    </row>
    <row r="15330" spans="37:37">
      <c r="AK15330" s="10"/>
    </row>
    <row r="15331" spans="37:37">
      <c r="AK15331" s="10"/>
    </row>
    <row r="15332" spans="37:37">
      <c r="AK15332" s="10"/>
    </row>
    <row r="15333" spans="37:37">
      <c r="AK15333" s="10"/>
    </row>
    <row r="15334" spans="37:37">
      <c r="AK15334" s="10"/>
    </row>
    <row r="15335" spans="37:37">
      <c r="AK15335" s="10"/>
    </row>
    <row r="15336" spans="37:37">
      <c r="AK15336" s="10"/>
    </row>
    <row r="15337" spans="37:37">
      <c r="AK15337" s="10"/>
    </row>
    <row r="15338" spans="37:37">
      <c r="AK15338" s="10"/>
    </row>
    <row r="15339" spans="37:37">
      <c r="AK15339" s="10"/>
    </row>
    <row r="15340" spans="37:37">
      <c r="AK15340" s="10"/>
    </row>
    <row r="15341" spans="37:37">
      <c r="AK15341" s="10"/>
    </row>
    <row r="15342" spans="37:37">
      <c r="AK15342" s="10"/>
    </row>
    <row r="15343" spans="37:37">
      <c r="AK15343" s="10"/>
    </row>
    <row r="15344" spans="37:37">
      <c r="AK15344" s="10"/>
    </row>
    <row r="15345" spans="37:37">
      <c r="AK15345" s="10"/>
    </row>
    <row r="15346" spans="37:37">
      <c r="AK15346" s="10"/>
    </row>
    <row r="15347" spans="37:37">
      <c r="AK15347" s="10"/>
    </row>
    <row r="15348" spans="37:37">
      <c r="AK15348" s="10"/>
    </row>
    <row r="15349" spans="37:37">
      <c r="AK15349" s="10"/>
    </row>
    <row r="15350" spans="37:37">
      <c r="AK15350" s="10"/>
    </row>
    <row r="15351" spans="37:37">
      <c r="AK15351" s="10"/>
    </row>
    <row r="15352" spans="37:37">
      <c r="AK15352" s="10"/>
    </row>
    <row r="15353" spans="37:37">
      <c r="AK15353" s="10"/>
    </row>
    <row r="15354" spans="37:37">
      <c r="AK15354" s="10"/>
    </row>
    <row r="15355" spans="37:37">
      <c r="AK15355" s="10"/>
    </row>
    <row r="15356" spans="37:37">
      <c r="AK15356" s="10"/>
    </row>
    <row r="15357" spans="37:37">
      <c r="AK15357" s="10"/>
    </row>
    <row r="15358" spans="37:37">
      <c r="AK15358" s="10"/>
    </row>
    <row r="15359" spans="37:37">
      <c r="AK15359" s="10"/>
    </row>
    <row r="15360" spans="37:37">
      <c r="AK15360" s="10"/>
    </row>
    <row r="15361" spans="37:37">
      <c r="AK15361" s="10"/>
    </row>
    <row r="15362" spans="37:37">
      <c r="AK15362" s="10"/>
    </row>
    <row r="15363" spans="37:37">
      <c r="AK15363" s="10"/>
    </row>
    <row r="15364" spans="37:37">
      <c r="AK15364" s="10"/>
    </row>
    <row r="15365" spans="37:37">
      <c r="AK15365" s="10"/>
    </row>
    <row r="15366" spans="37:37">
      <c r="AK15366" s="10"/>
    </row>
    <row r="15367" spans="37:37">
      <c r="AK15367" s="10"/>
    </row>
    <row r="15368" spans="37:37">
      <c r="AK15368" s="10"/>
    </row>
    <row r="15369" spans="37:37">
      <c r="AK15369" s="10"/>
    </row>
    <row r="15370" spans="37:37">
      <c r="AK15370" s="10"/>
    </row>
    <row r="15371" spans="37:37">
      <c r="AK15371" s="10"/>
    </row>
    <row r="15372" spans="37:37">
      <c r="AK15372" s="10"/>
    </row>
    <row r="15373" spans="37:37">
      <c r="AK15373" s="10"/>
    </row>
    <row r="15374" spans="37:37">
      <c r="AK15374" s="10"/>
    </row>
    <row r="15375" spans="37:37">
      <c r="AK15375" s="10"/>
    </row>
    <row r="15376" spans="37:37">
      <c r="AK15376" s="10"/>
    </row>
    <row r="15377" spans="37:37">
      <c r="AK15377" s="10"/>
    </row>
    <row r="15378" spans="37:37">
      <c r="AK15378" s="10"/>
    </row>
    <row r="15379" spans="37:37">
      <c r="AK15379" s="10"/>
    </row>
    <row r="15380" spans="37:37">
      <c r="AK15380" s="10"/>
    </row>
    <row r="15381" spans="37:37">
      <c r="AK15381" s="10"/>
    </row>
    <row r="15382" spans="37:37">
      <c r="AK15382" s="10"/>
    </row>
    <row r="15383" spans="37:37">
      <c r="AK15383" s="10"/>
    </row>
    <row r="15384" spans="37:37">
      <c r="AK15384" s="10"/>
    </row>
    <row r="15385" spans="37:37">
      <c r="AK15385" s="10"/>
    </row>
    <row r="15386" spans="37:37">
      <c r="AK15386" s="10"/>
    </row>
    <row r="15387" spans="37:37">
      <c r="AK15387" s="10"/>
    </row>
    <row r="15388" spans="37:37">
      <c r="AK15388" s="10"/>
    </row>
    <row r="15389" spans="37:37">
      <c r="AK15389" s="10"/>
    </row>
    <row r="15390" spans="37:37">
      <c r="AK15390" s="10"/>
    </row>
    <row r="15391" spans="37:37">
      <c r="AK15391" s="10"/>
    </row>
    <row r="15392" spans="37:37">
      <c r="AK15392" s="10"/>
    </row>
    <row r="15393" spans="37:37">
      <c r="AK15393" s="10"/>
    </row>
    <row r="15394" spans="37:37">
      <c r="AK15394" s="10"/>
    </row>
    <row r="15395" spans="37:37">
      <c r="AK15395" s="10"/>
    </row>
    <row r="15396" spans="37:37">
      <c r="AK15396" s="10"/>
    </row>
    <row r="15397" spans="37:37">
      <c r="AK15397" s="10"/>
    </row>
    <row r="15398" spans="37:37">
      <c r="AK15398" s="10"/>
    </row>
    <row r="15399" spans="37:37">
      <c r="AK15399" s="10"/>
    </row>
    <row r="15400" spans="37:37">
      <c r="AK15400" s="10"/>
    </row>
    <row r="15401" spans="37:37">
      <c r="AK15401" s="10"/>
    </row>
    <row r="15402" spans="37:37">
      <c r="AK15402" s="10"/>
    </row>
    <row r="15403" spans="37:37">
      <c r="AK15403" s="10"/>
    </row>
    <row r="15404" spans="37:37">
      <c r="AK15404" s="10"/>
    </row>
    <row r="15405" spans="37:37">
      <c r="AK15405" s="10"/>
    </row>
    <row r="15406" spans="37:37">
      <c r="AK15406" s="10"/>
    </row>
    <row r="15407" spans="37:37">
      <c r="AK15407" s="10"/>
    </row>
    <row r="15408" spans="37:37">
      <c r="AK15408" s="10"/>
    </row>
    <row r="15409" spans="37:37">
      <c r="AK15409" s="10"/>
    </row>
    <row r="15410" spans="37:37">
      <c r="AK15410" s="10"/>
    </row>
    <row r="15411" spans="37:37">
      <c r="AK15411" s="10"/>
    </row>
    <row r="15412" spans="37:37">
      <c r="AK15412" s="10"/>
    </row>
    <row r="15413" spans="37:37">
      <c r="AK15413" s="10"/>
    </row>
    <row r="15414" spans="37:37">
      <c r="AK15414" s="10"/>
    </row>
    <row r="15415" spans="37:37">
      <c r="AK15415" s="10"/>
    </row>
    <row r="15416" spans="37:37">
      <c r="AK15416" s="10"/>
    </row>
    <row r="15417" spans="37:37">
      <c r="AK15417" s="10"/>
    </row>
    <row r="15418" spans="37:37">
      <c r="AK15418" s="10"/>
    </row>
    <row r="15419" spans="37:37">
      <c r="AK15419" s="10"/>
    </row>
    <row r="15420" spans="37:37">
      <c r="AK15420" s="10"/>
    </row>
    <row r="15421" spans="37:37">
      <c r="AK15421" s="10"/>
    </row>
    <row r="15422" spans="37:37">
      <c r="AK15422" s="10"/>
    </row>
    <row r="15423" spans="37:37">
      <c r="AK15423" s="10"/>
    </row>
    <row r="15424" spans="37:37">
      <c r="AK15424" s="10"/>
    </row>
    <row r="15425" spans="37:37">
      <c r="AK15425" s="10"/>
    </row>
    <row r="15426" spans="37:37">
      <c r="AK15426" s="10"/>
    </row>
    <row r="15427" spans="37:37">
      <c r="AK15427" s="10"/>
    </row>
    <row r="15428" spans="37:37">
      <c r="AK15428" s="10"/>
    </row>
    <row r="15429" spans="37:37">
      <c r="AK15429" s="10"/>
    </row>
    <row r="15430" spans="37:37">
      <c r="AK15430" s="10"/>
    </row>
    <row r="15431" spans="37:37">
      <c r="AK15431" s="10"/>
    </row>
    <row r="15432" spans="37:37">
      <c r="AK15432" s="10"/>
    </row>
    <row r="15433" spans="37:37">
      <c r="AK15433" s="10"/>
    </row>
    <row r="15434" spans="37:37">
      <c r="AK15434" s="10"/>
    </row>
    <row r="15435" spans="37:37">
      <c r="AK15435" s="10"/>
    </row>
    <row r="15436" spans="37:37">
      <c r="AK15436" s="10"/>
    </row>
    <row r="15437" spans="37:37">
      <c r="AK15437" s="10"/>
    </row>
    <row r="15438" spans="37:37">
      <c r="AK15438" s="10"/>
    </row>
    <row r="15439" spans="37:37">
      <c r="AK15439" s="10"/>
    </row>
    <row r="15440" spans="37:37">
      <c r="AK15440" s="10"/>
    </row>
    <row r="15441" spans="37:37">
      <c r="AK15441" s="10"/>
    </row>
    <row r="15442" spans="37:37">
      <c r="AK15442" s="10"/>
    </row>
    <row r="15443" spans="37:37">
      <c r="AK15443" s="10"/>
    </row>
    <row r="15444" spans="37:37">
      <c r="AK15444" s="10"/>
    </row>
    <row r="15445" spans="37:37">
      <c r="AK15445" s="10"/>
    </row>
    <row r="15446" spans="37:37">
      <c r="AK15446" s="10"/>
    </row>
    <row r="15447" spans="37:37">
      <c r="AK15447" s="10"/>
    </row>
    <row r="15448" spans="37:37">
      <c r="AK15448" s="10"/>
    </row>
    <row r="15449" spans="37:37">
      <c r="AK15449" s="10"/>
    </row>
    <row r="15450" spans="37:37">
      <c r="AK15450" s="10"/>
    </row>
    <row r="15451" spans="37:37">
      <c r="AK15451" s="10"/>
    </row>
    <row r="15452" spans="37:37">
      <c r="AK15452" s="10"/>
    </row>
    <row r="15453" spans="37:37">
      <c r="AK15453" s="10"/>
    </row>
    <row r="15454" spans="37:37">
      <c r="AK15454" s="10"/>
    </row>
    <row r="15455" spans="37:37">
      <c r="AK15455" s="10"/>
    </row>
    <row r="15456" spans="37:37">
      <c r="AK15456" s="10"/>
    </row>
    <row r="15457" spans="37:37">
      <c r="AK15457" s="10"/>
    </row>
    <row r="15458" spans="37:37">
      <c r="AK15458" s="10"/>
    </row>
    <row r="15459" spans="37:37">
      <c r="AK15459" s="10"/>
    </row>
    <row r="15460" spans="37:37">
      <c r="AK15460" s="10"/>
    </row>
    <row r="15461" spans="37:37">
      <c r="AK15461" s="10"/>
    </row>
    <row r="15462" spans="37:37">
      <c r="AK15462" s="10"/>
    </row>
    <row r="15463" spans="37:37">
      <c r="AK15463" s="10"/>
    </row>
    <row r="15464" spans="37:37">
      <c r="AK15464" s="10"/>
    </row>
    <row r="15465" spans="37:37">
      <c r="AK15465" s="10"/>
    </row>
    <row r="15466" spans="37:37">
      <c r="AK15466" s="10"/>
    </row>
    <row r="15467" spans="37:37">
      <c r="AK15467" s="10"/>
    </row>
    <row r="15468" spans="37:37">
      <c r="AK15468" s="10"/>
    </row>
    <row r="15469" spans="37:37">
      <c r="AK15469" s="10"/>
    </row>
    <row r="15470" spans="37:37">
      <c r="AK15470" s="10"/>
    </row>
    <row r="15471" spans="37:37">
      <c r="AK15471" s="10"/>
    </row>
    <row r="15472" spans="37:37">
      <c r="AK15472" s="10"/>
    </row>
    <row r="15473" spans="37:37">
      <c r="AK15473" s="10"/>
    </row>
    <row r="15474" spans="37:37">
      <c r="AK15474" s="10"/>
    </row>
    <row r="15475" spans="37:37">
      <c r="AK15475" s="10"/>
    </row>
    <row r="15476" spans="37:37">
      <c r="AK15476" s="10"/>
    </row>
    <row r="15477" spans="37:37">
      <c r="AK15477" s="10"/>
    </row>
    <row r="15478" spans="37:37">
      <c r="AK15478" s="10"/>
    </row>
    <row r="15479" spans="37:37">
      <c r="AK15479" s="10"/>
    </row>
    <row r="15480" spans="37:37">
      <c r="AK15480" s="10"/>
    </row>
    <row r="15481" spans="37:37">
      <c r="AK15481" s="10"/>
    </row>
    <row r="15482" spans="37:37">
      <c r="AK15482" s="10"/>
    </row>
    <row r="15483" spans="37:37">
      <c r="AK15483" s="10"/>
    </row>
    <row r="15484" spans="37:37">
      <c r="AK15484" s="10"/>
    </row>
    <row r="15485" spans="37:37">
      <c r="AK15485" s="10"/>
    </row>
    <row r="15486" spans="37:37">
      <c r="AK15486" s="10"/>
    </row>
    <row r="15487" spans="37:37">
      <c r="AK15487" s="10"/>
    </row>
    <row r="15488" spans="37:37">
      <c r="AK15488" s="10"/>
    </row>
    <row r="15489" spans="37:37">
      <c r="AK15489" s="10"/>
    </row>
    <row r="15490" spans="37:37">
      <c r="AK15490" s="10"/>
    </row>
    <row r="15491" spans="37:37">
      <c r="AK15491" s="10"/>
    </row>
    <row r="15492" spans="37:37">
      <c r="AK15492" s="10"/>
    </row>
    <row r="15493" spans="37:37">
      <c r="AK15493" s="10"/>
    </row>
    <row r="15494" spans="37:37">
      <c r="AK15494" s="10"/>
    </row>
    <row r="15495" spans="37:37">
      <c r="AK15495" s="10"/>
    </row>
    <row r="15496" spans="37:37">
      <c r="AK15496" s="10"/>
    </row>
    <row r="15497" spans="37:37">
      <c r="AK15497" s="10"/>
    </row>
    <row r="15498" spans="37:37">
      <c r="AK15498" s="10"/>
    </row>
    <row r="15499" spans="37:37">
      <c r="AK15499" s="10"/>
    </row>
    <row r="15500" spans="37:37">
      <c r="AK15500" s="10"/>
    </row>
    <row r="15501" spans="37:37">
      <c r="AK15501" s="10"/>
    </row>
    <row r="15502" spans="37:37">
      <c r="AK15502" s="10"/>
    </row>
    <row r="15503" spans="37:37">
      <c r="AK15503" s="10"/>
    </row>
    <row r="15504" spans="37:37">
      <c r="AK15504" s="10"/>
    </row>
    <row r="15505" spans="37:37">
      <c r="AK15505" s="10"/>
    </row>
    <row r="15506" spans="37:37">
      <c r="AK15506" s="10"/>
    </row>
    <row r="15507" spans="37:37">
      <c r="AK15507" s="10"/>
    </row>
    <row r="15508" spans="37:37">
      <c r="AK15508" s="10"/>
    </row>
    <row r="15509" spans="37:37">
      <c r="AK15509" s="10"/>
    </row>
    <row r="15510" spans="37:37">
      <c r="AK15510" s="10"/>
    </row>
    <row r="15511" spans="37:37">
      <c r="AK15511" s="10"/>
    </row>
    <row r="15512" spans="37:37">
      <c r="AK15512" s="10"/>
    </row>
    <row r="15513" spans="37:37">
      <c r="AK15513" s="10"/>
    </row>
    <row r="15514" spans="37:37">
      <c r="AK15514" s="10"/>
    </row>
    <row r="15515" spans="37:37">
      <c r="AK15515" s="10"/>
    </row>
    <row r="15516" spans="37:37">
      <c r="AK15516" s="10"/>
    </row>
    <row r="15517" spans="37:37">
      <c r="AK15517" s="10"/>
    </row>
    <row r="15518" spans="37:37">
      <c r="AK15518" s="10"/>
    </row>
    <row r="15519" spans="37:37">
      <c r="AK15519" s="10"/>
    </row>
    <row r="15520" spans="37:37">
      <c r="AK15520" s="10"/>
    </row>
    <row r="15521" spans="37:37">
      <c r="AK15521" s="10"/>
    </row>
    <row r="15522" spans="37:37">
      <c r="AK15522" s="10"/>
    </row>
    <row r="15523" spans="37:37">
      <c r="AK15523" s="10"/>
    </row>
    <row r="15524" spans="37:37">
      <c r="AK15524" s="10"/>
    </row>
    <row r="15525" spans="37:37">
      <c r="AK15525" s="10"/>
    </row>
    <row r="15526" spans="37:37">
      <c r="AK15526" s="10"/>
    </row>
    <row r="15527" spans="37:37">
      <c r="AK15527" s="10"/>
    </row>
    <row r="15528" spans="37:37">
      <c r="AK15528" s="10"/>
    </row>
    <row r="15529" spans="37:37">
      <c r="AK15529" s="10"/>
    </row>
    <row r="15530" spans="37:37">
      <c r="AK15530" s="10"/>
    </row>
    <row r="15531" spans="37:37">
      <c r="AK15531" s="10"/>
    </row>
    <row r="15532" spans="37:37">
      <c r="AK15532" s="10"/>
    </row>
    <row r="15533" spans="37:37">
      <c r="AK15533" s="10"/>
    </row>
    <row r="15534" spans="37:37">
      <c r="AK15534" s="10"/>
    </row>
    <row r="15535" spans="37:37">
      <c r="AK15535" s="10"/>
    </row>
    <row r="15536" spans="37:37">
      <c r="AK15536" s="10"/>
    </row>
    <row r="15537" spans="37:37">
      <c r="AK15537" s="10"/>
    </row>
    <row r="15538" spans="37:37">
      <c r="AK15538" s="10"/>
    </row>
    <row r="15539" spans="37:37">
      <c r="AK15539" s="10"/>
    </row>
    <row r="15540" spans="37:37">
      <c r="AK15540" s="10"/>
    </row>
    <row r="15541" spans="37:37">
      <c r="AK15541" s="10"/>
    </row>
    <row r="15542" spans="37:37">
      <c r="AK15542" s="10"/>
    </row>
    <row r="15543" spans="37:37">
      <c r="AK15543" s="10"/>
    </row>
    <row r="15544" spans="37:37">
      <c r="AK15544" s="10"/>
    </row>
    <row r="15545" spans="37:37">
      <c r="AK15545" s="10"/>
    </row>
    <row r="15546" spans="37:37">
      <c r="AK15546" s="10"/>
    </row>
    <row r="15547" spans="37:37">
      <c r="AK15547" s="10"/>
    </row>
    <row r="15548" spans="37:37">
      <c r="AK15548" s="10"/>
    </row>
    <row r="15549" spans="37:37">
      <c r="AK15549" s="10"/>
    </row>
    <row r="15550" spans="37:37">
      <c r="AK15550" s="10"/>
    </row>
    <row r="15551" spans="37:37">
      <c r="AK15551" s="10"/>
    </row>
    <row r="15552" spans="37:37">
      <c r="AK15552" s="10"/>
    </row>
    <row r="15553" spans="37:37">
      <c r="AK15553" s="10"/>
    </row>
    <row r="15554" spans="37:37">
      <c r="AK15554" s="10"/>
    </row>
    <row r="15555" spans="37:37">
      <c r="AK15555" s="10"/>
    </row>
    <row r="15556" spans="37:37">
      <c r="AK15556" s="10"/>
    </row>
    <row r="15557" spans="37:37">
      <c r="AK15557" s="10"/>
    </row>
    <row r="15558" spans="37:37">
      <c r="AK15558" s="10"/>
    </row>
    <row r="15559" spans="37:37">
      <c r="AK15559" s="10"/>
    </row>
    <row r="15560" spans="37:37">
      <c r="AK15560" s="10"/>
    </row>
    <row r="15561" spans="37:37">
      <c r="AK15561" s="10"/>
    </row>
    <row r="15562" spans="37:37">
      <c r="AK15562" s="10"/>
    </row>
    <row r="15563" spans="37:37">
      <c r="AK15563" s="10"/>
    </row>
    <row r="15564" spans="37:37">
      <c r="AK15564" s="10"/>
    </row>
    <row r="15565" spans="37:37">
      <c r="AK15565" s="10"/>
    </row>
    <row r="15566" spans="37:37">
      <c r="AK15566" s="10"/>
    </row>
    <row r="15567" spans="37:37">
      <c r="AK15567" s="10"/>
    </row>
    <row r="15568" spans="37:37">
      <c r="AK15568" s="10"/>
    </row>
    <row r="15569" spans="37:37">
      <c r="AK15569" s="10"/>
    </row>
    <row r="15570" spans="37:37">
      <c r="AK15570" s="10"/>
    </row>
    <row r="15571" spans="37:37">
      <c r="AK15571" s="10"/>
    </row>
    <row r="15572" spans="37:37">
      <c r="AK15572" s="10"/>
    </row>
    <row r="15573" spans="37:37">
      <c r="AK15573" s="10"/>
    </row>
    <row r="15574" spans="37:37">
      <c r="AK15574" s="10"/>
    </row>
    <row r="15575" spans="37:37">
      <c r="AK15575" s="10"/>
    </row>
    <row r="15576" spans="37:37">
      <c r="AK15576" s="10"/>
    </row>
    <row r="15577" spans="37:37">
      <c r="AK15577" s="10"/>
    </row>
    <row r="15578" spans="37:37">
      <c r="AK15578" s="10"/>
    </row>
    <row r="15579" spans="37:37">
      <c r="AK15579" s="10"/>
    </row>
    <row r="15580" spans="37:37">
      <c r="AK15580" s="10"/>
    </row>
    <row r="15581" spans="37:37">
      <c r="AK15581" s="10"/>
    </row>
    <row r="15582" spans="37:37">
      <c r="AK15582" s="10"/>
    </row>
    <row r="15583" spans="37:37">
      <c r="AK15583" s="10"/>
    </row>
    <row r="15584" spans="37:37">
      <c r="AK15584" s="10"/>
    </row>
    <row r="15585" spans="37:37">
      <c r="AK15585" s="10"/>
    </row>
    <row r="15586" spans="37:37">
      <c r="AK15586" s="10"/>
    </row>
    <row r="15587" spans="37:37">
      <c r="AK15587" s="10"/>
    </row>
    <row r="15588" spans="37:37">
      <c r="AK15588" s="10"/>
    </row>
    <row r="15589" spans="37:37">
      <c r="AK15589" s="10"/>
    </row>
    <row r="15590" spans="37:37">
      <c r="AK15590" s="10"/>
    </row>
    <row r="15591" spans="37:37">
      <c r="AK15591" s="10"/>
    </row>
    <row r="15592" spans="37:37">
      <c r="AK15592" s="10"/>
    </row>
    <row r="15593" spans="37:37">
      <c r="AK15593" s="10"/>
    </row>
    <row r="15594" spans="37:37">
      <c r="AK15594" s="10"/>
    </row>
    <row r="15595" spans="37:37">
      <c r="AK15595" s="10"/>
    </row>
    <row r="15596" spans="37:37">
      <c r="AK15596" s="10"/>
    </row>
    <row r="15597" spans="37:37">
      <c r="AK15597" s="10"/>
    </row>
    <row r="15598" spans="37:37">
      <c r="AK15598" s="10"/>
    </row>
    <row r="15599" spans="37:37">
      <c r="AK15599" s="10"/>
    </row>
    <row r="15600" spans="37:37">
      <c r="AK15600" s="10"/>
    </row>
    <row r="15601" spans="37:37">
      <c r="AK15601" s="10"/>
    </row>
    <row r="15602" spans="37:37">
      <c r="AK15602" s="10"/>
    </row>
    <row r="15603" spans="37:37">
      <c r="AK15603" s="10"/>
    </row>
    <row r="15604" spans="37:37">
      <c r="AK15604" s="10"/>
    </row>
    <row r="15605" spans="37:37">
      <c r="AK15605" s="10"/>
    </row>
    <row r="15606" spans="37:37">
      <c r="AK15606" s="10"/>
    </row>
    <row r="15607" spans="37:37">
      <c r="AK15607" s="10"/>
    </row>
    <row r="15608" spans="37:37">
      <c r="AK15608" s="10"/>
    </row>
    <row r="15609" spans="37:37">
      <c r="AK15609" s="10"/>
    </row>
    <row r="15610" spans="37:37">
      <c r="AK15610" s="10"/>
    </row>
    <row r="15611" spans="37:37">
      <c r="AK15611" s="10"/>
    </row>
    <row r="15612" spans="37:37">
      <c r="AK15612" s="10"/>
    </row>
    <row r="15613" spans="37:37">
      <c r="AK15613" s="10"/>
    </row>
    <row r="15614" spans="37:37">
      <c r="AK15614" s="10"/>
    </row>
    <row r="15615" spans="37:37">
      <c r="AK15615" s="10"/>
    </row>
    <row r="15616" spans="37:37">
      <c r="AK15616" s="10"/>
    </row>
    <row r="15617" spans="37:37">
      <c r="AK15617" s="10"/>
    </row>
    <row r="15618" spans="37:37">
      <c r="AK15618" s="10"/>
    </row>
    <row r="15619" spans="37:37">
      <c r="AK15619" s="10"/>
    </row>
    <row r="15620" spans="37:37">
      <c r="AK15620" s="10"/>
    </row>
    <row r="15621" spans="37:37">
      <c r="AK15621" s="10"/>
    </row>
    <row r="15622" spans="37:37">
      <c r="AK15622" s="10"/>
    </row>
    <row r="15623" spans="37:37">
      <c r="AK15623" s="10"/>
    </row>
    <row r="15624" spans="37:37">
      <c r="AK15624" s="10"/>
    </row>
    <row r="15625" spans="37:37">
      <c r="AK15625" s="10"/>
    </row>
    <row r="15626" spans="37:37">
      <c r="AK15626" s="10"/>
    </row>
    <row r="15627" spans="37:37">
      <c r="AK15627" s="10"/>
    </row>
    <row r="15628" spans="37:37">
      <c r="AK15628" s="10"/>
    </row>
    <row r="15629" spans="37:37">
      <c r="AK15629" s="10"/>
    </row>
    <row r="15630" spans="37:37">
      <c r="AK15630" s="10"/>
    </row>
    <row r="15631" spans="37:37">
      <c r="AK15631" s="10"/>
    </row>
    <row r="15632" spans="37:37">
      <c r="AK15632" s="10"/>
    </row>
    <row r="15633" spans="37:37">
      <c r="AK15633" s="10"/>
    </row>
    <row r="15634" spans="37:37">
      <c r="AK15634" s="10"/>
    </row>
    <row r="15635" spans="37:37">
      <c r="AK15635" s="10"/>
    </row>
    <row r="15636" spans="37:37">
      <c r="AK15636" s="10"/>
    </row>
    <row r="15637" spans="37:37">
      <c r="AK15637" s="10"/>
    </row>
    <row r="15638" spans="37:37">
      <c r="AK15638" s="10"/>
    </row>
    <row r="15639" spans="37:37">
      <c r="AK15639" s="10"/>
    </row>
    <row r="15640" spans="37:37">
      <c r="AK15640" s="10"/>
    </row>
    <row r="15641" spans="37:37">
      <c r="AK15641" s="10"/>
    </row>
    <row r="15642" spans="37:37">
      <c r="AK15642" s="10"/>
    </row>
    <row r="15643" spans="37:37">
      <c r="AK15643" s="10"/>
    </row>
    <row r="15644" spans="37:37">
      <c r="AK15644" s="10"/>
    </row>
    <row r="15645" spans="37:37">
      <c r="AK15645" s="10"/>
    </row>
    <row r="15646" spans="37:37">
      <c r="AK15646" s="10"/>
    </row>
    <row r="15647" spans="37:37">
      <c r="AK15647" s="10"/>
    </row>
    <row r="15648" spans="37:37">
      <c r="AK15648" s="10"/>
    </row>
    <row r="15649" spans="37:37">
      <c r="AK15649" s="10"/>
    </row>
    <row r="15650" spans="37:37">
      <c r="AK15650" s="10"/>
    </row>
    <row r="15651" spans="37:37">
      <c r="AK15651" s="10"/>
    </row>
    <row r="15652" spans="37:37">
      <c r="AK15652" s="10"/>
    </row>
    <row r="15653" spans="37:37">
      <c r="AK15653" s="10"/>
    </row>
    <row r="15654" spans="37:37">
      <c r="AK15654" s="10"/>
    </row>
    <row r="15655" spans="37:37">
      <c r="AK15655" s="10"/>
    </row>
    <row r="15656" spans="37:37">
      <c r="AK15656" s="10"/>
    </row>
    <row r="15657" spans="37:37">
      <c r="AK15657" s="10"/>
    </row>
    <row r="15658" spans="37:37">
      <c r="AK15658" s="10"/>
    </row>
    <row r="15659" spans="37:37">
      <c r="AK15659" s="10"/>
    </row>
    <row r="15660" spans="37:37">
      <c r="AK15660" s="10"/>
    </row>
    <row r="15661" spans="37:37">
      <c r="AK15661" s="10"/>
    </row>
    <row r="15662" spans="37:37">
      <c r="AK15662" s="10"/>
    </row>
    <row r="15663" spans="37:37">
      <c r="AK15663" s="10"/>
    </row>
    <row r="15664" spans="37:37">
      <c r="AK15664" s="10"/>
    </row>
    <row r="15665" spans="37:37">
      <c r="AK15665" s="10"/>
    </row>
    <row r="15666" spans="37:37">
      <c r="AK15666" s="10"/>
    </row>
    <row r="15667" spans="37:37">
      <c r="AK15667" s="10"/>
    </row>
    <row r="15668" spans="37:37">
      <c r="AK15668" s="10"/>
    </row>
    <row r="15669" spans="37:37">
      <c r="AK15669" s="10"/>
    </row>
    <row r="15670" spans="37:37">
      <c r="AK15670" s="10"/>
    </row>
    <row r="15671" spans="37:37">
      <c r="AK15671" s="10"/>
    </row>
    <row r="15672" spans="37:37">
      <c r="AK15672" s="10"/>
    </row>
    <row r="15673" spans="37:37">
      <c r="AK15673" s="10"/>
    </row>
    <row r="15674" spans="37:37">
      <c r="AK15674" s="10"/>
    </row>
    <row r="15675" spans="37:37">
      <c r="AK15675" s="10"/>
    </row>
    <row r="15676" spans="37:37">
      <c r="AK15676" s="10"/>
    </row>
    <row r="15677" spans="37:37">
      <c r="AK15677" s="10"/>
    </row>
    <row r="15678" spans="37:37">
      <c r="AK15678" s="10"/>
    </row>
    <row r="15679" spans="37:37">
      <c r="AK15679" s="10"/>
    </row>
    <row r="15680" spans="37:37">
      <c r="AK15680" s="10"/>
    </row>
    <row r="15681" spans="37:37">
      <c r="AK15681" s="10"/>
    </row>
    <row r="15682" spans="37:37">
      <c r="AK15682" s="10"/>
    </row>
    <row r="15683" spans="37:37">
      <c r="AK15683" s="10"/>
    </row>
    <row r="15684" spans="37:37">
      <c r="AK15684" s="10"/>
    </row>
    <row r="15685" spans="37:37">
      <c r="AK15685" s="10"/>
    </row>
    <row r="15686" spans="37:37">
      <c r="AK15686" s="10"/>
    </row>
    <row r="15687" spans="37:37">
      <c r="AK15687" s="10"/>
    </row>
    <row r="15688" spans="37:37">
      <c r="AK15688" s="10"/>
    </row>
    <row r="15689" spans="37:37">
      <c r="AK15689" s="10"/>
    </row>
    <row r="15690" spans="37:37">
      <c r="AK15690" s="10"/>
    </row>
    <row r="15691" spans="37:37">
      <c r="AK15691" s="10"/>
    </row>
    <row r="15692" spans="37:37">
      <c r="AK15692" s="10"/>
    </row>
    <row r="15693" spans="37:37">
      <c r="AK15693" s="10"/>
    </row>
    <row r="15694" spans="37:37">
      <c r="AK15694" s="10"/>
    </row>
    <row r="15695" spans="37:37">
      <c r="AK15695" s="10"/>
    </row>
    <row r="15696" spans="37:37">
      <c r="AK15696" s="10"/>
    </row>
    <row r="15697" spans="37:37">
      <c r="AK15697" s="10"/>
    </row>
    <row r="15698" spans="37:37">
      <c r="AK15698" s="10"/>
    </row>
    <row r="15699" spans="37:37">
      <c r="AK15699" s="10"/>
    </row>
    <row r="15700" spans="37:37">
      <c r="AK15700" s="10"/>
    </row>
    <row r="15701" spans="37:37">
      <c r="AK15701" s="10"/>
    </row>
    <row r="15702" spans="37:37">
      <c r="AK15702" s="10"/>
    </row>
    <row r="15703" spans="37:37">
      <c r="AK15703" s="10"/>
    </row>
    <row r="15704" spans="37:37">
      <c r="AK15704" s="10"/>
    </row>
    <row r="15705" spans="37:37">
      <c r="AK15705" s="10"/>
    </row>
    <row r="15706" spans="37:37">
      <c r="AK15706" s="10"/>
    </row>
    <row r="15707" spans="37:37">
      <c r="AK15707" s="10"/>
    </row>
    <row r="15708" spans="37:37">
      <c r="AK15708" s="10"/>
    </row>
    <row r="15709" spans="37:37">
      <c r="AK15709" s="10"/>
    </row>
    <row r="15710" spans="37:37">
      <c r="AK15710" s="10"/>
    </row>
    <row r="15711" spans="37:37">
      <c r="AK15711" s="10"/>
    </row>
    <row r="15712" spans="37:37">
      <c r="AK15712" s="10"/>
    </row>
    <row r="15713" spans="37:37">
      <c r="AK15713" s="10"/>
    </row>
    <row r="15714" spans="37:37">
      <c r="AK15714" s="10"/>
    </row>
    <row r="15715" spans="37:37">
      <c r="AK15715" s="10"/>
    </row>
    <row r="15716" spans="37:37">
      <c r="AK15716" s="10"/>
    </row>
    <row r="15717" spans="37:37">
      <c r="AK15717" s="10"/>
    </row>
    <row r="15718" spans="37:37">
      <c r="AK15718" s="10"/>
    </row>
    <row r="15719" spans="37:37">
      <c r="AK15719" s="10"/>
    </row>
    <row r="15720" spans="37:37">
      <c r="AK15720" s="10"/>
    </row>
    <row r="15721" spans="37:37">
      <c r="AK15721" s="10"/>
    </row>
    <row r="15722" spans="37:37">
      <c r="AK15722" s="10"/>
    </row>
    <row r="15723" spans="37:37">
      <c r="AK15723" s="10"/>
    </row>
    <row r="15724" spans="37:37">
      <c r="AK15724" s="10"/>
    </row>
    <row r="15725" spans="37:37">
      <c r="AK15725" s="10"/>
    </row>
    <row r="15726" spans="37:37">
      <c r="AK15726" s="10"/>
    </row>
    <row r="15727" spans="37:37">
      <c r="AK15727" s="10"/>
    </row>
    <row r="15728" spans="37:37">
      <c r="AK15728" s="10"/>
    </row>
    <row r="15729" spans="37:37">
      <c r="AK15729" s="10"/>
    </row>
    <row r="15730" spans="37:37">
      <c r="AK15730" s="10"/>
    </row>
    <row r="15731" spans="37:37">
      <c r="AK15731" s="10"/>
    </row>
    <row r="15732" spans="37:37">
      <c r="AK15732" s="10"/>
    </row>
    <row r="15733" spans="37:37">
      <c r="AK15733" s="10"/>
    </row>
    <row r="15734" spans="37:37">
      <c r="AK15734" s="10"/>
    </row>
    <row r="15735" spans="37:37">
      <c r="AK15735" s="10"/>
    </row>
    <row r="15736" spans="37:37">
      <c r="AK15736" s="10"/>
    </row>
    <row r="15737" spans="37:37">
      <c r="AK15737" s="10"/>
    </row>
    <row r="15738" spans="37:37">
      <c r="AK15738" s="10"/>
    </row>
    <row r="15739" spans="37:37">
      <c r="AK15739" s="10"/>
    </row>
    <row r="15740" spans="37:37">
      <c r="AK15740" s="10"/>
    </row>
    <row r="15741" spans="37:37">
      <c r="AK15741" s="10"/>
    </row>
    <row r="15742" spans="37:37">
      <c r="AK15742" s="10"/>
    </row>
    <row r="15743" spans="37:37">
      <c r="AK15743" s="10"/>
    </row>
    <row r="15744" spans="37:37">
      <c r="AK15744" s="10"/>
    </row>
    <row r="15745" spans="37:37">
      <c r="AK15745" s="10"/>
    </row>
    <row r="15746" spans="37:37">
      <c r="AK15746" s="10"/>
    </row>
    <row r="15747" spans="37:37">
      <c r="AK15747" s="10"/>
    </row>
    <row r="15748" spans="37:37">
      <c r="AK15748" s="10"/>
    </row>
    <row r="15749" spans="37:37">
      <c r="AK15749" s="10"/>
    </row>
    <row r="15750" spans="37:37">
      <c r="AK15750" s="10"/>
    </row>
    <row r="15751" spans="37:37">
      <c r="AK15751" s="10"/>
    </row>
    <row r="15752" spans="37:37">
      <c r="AK15752" s="10"/>
    </row>
    <row r="15753" spans="37:37">
      <c r="AK15753" s="10"/>
    </row>
    <row r="15754" spans="37:37">
      <c r="AK15754" s="10"/>
    </row>
    <row r="15755" spans="37:37">
      <c r="AK15755" s="10"/>
    </row>
    <row r="15756" spans="37:37">
      <c r="AK15756" s="10"/>
    </row>
    <row r="15757" spans="37:37">
      <c r="AK15757" s="10"/>
    </row>
    <row r="15758" spans="37:37">
      <c r="AK15758" s="10"/>
    </row>
    <row r="15759" spans="37:37">
      <c r="AK15759" s="10"/>
    </row>
    <row r="15760" spans="37:37">
      <c r="AK15760" s="10"/>
    </row>
    <row r="15761" spans="37:37">
      <c r="AK15761" s="10"/>
    </row>
    <row r="15762" spans="37:37">
      <c r="AK15762" s="10"/>
    </row>
    <row r="15763" spans="37:37">
      <c r="AK15763" s="10"/>
    </row>
    <row r="15764" spans="37:37">
      <c r="AK15764" s="10"/>
    </row>
    <row r="15765" spans="37:37">
      <c r="AK15765" s="10"/>
    </row>
    <row r="15766" spans="37:37">
      <c r="AK15766" s="10"/>
    </row>
    <row r="15767" spans="37:37">
      <c r="AK15767" s="10"/>
    </row>
    <row r="15768" spans="37:37">
      <c r="AK15768" s="10"/>
    </row>
    <row r="15769" spans="37:37">
      <c r="AK15769" s="10"/>
    </row>
    <row r="15770" spans="37:37">
      <c r="AK15770" s="10"/>
    </row>
    <row r="15771" spans="37:37">
      <c r="AK15771" s="10"/>
    </row>
    <row r="15772" spans="37:37">
      <c r="AK15772" s="10"/>
    </row>
    <row r="15773" spans="37:37">
      <c r="AK15773" s="10"/>
    </row>
    <row r="15774" spans="37:37">
      <c r="AK15774" s="10"/>
    </row>
    <row r="15775" spans="37:37">
      <c r="AK15775" s="10"/>
    </row>
    <row r="15776" spans="37:37">
      <c r="AK15776" s="10"/>
    </row>
    <row r="15777" spans="37:37">
      <c r="AK15777" s="10"/>
    </row>
    <row r="15778" spans="37:37">
      <c r="AK15778" s="10"/>
    </row>
    <row r="15779" spans="37:37">
      <c r="AK15779" s="10"/>
    </row>
    <row r="15780" spans="37:37">
      <c r="AK15780" s="10"/>
    </row>
    <row r="15781" spans="37:37">
      <c r="AK15781" s="10"/>
    </row>
    <row r="15782" spans="37:37">
      <c r="AK15782" s="10"/>
    </row>
    <row r="15783" spans="37:37">
      <c r="AK15783" s="10"/>
    </row>
    <row r="15784" spans="37:37">
      <c r="AK15784" s="10"/>
    </row>
    <row r="15785" spans="37:37">
      <c r="AK15785" s="10"/>
    </row>
    <row r="15786" spans="37:37">
      <c r="AK15786" s="10"/>
    </row>
    <row r="15787" spans="37:37">
      <c r="AK15787" s="10"/>
    </row>
    <row r="15788" spans="37:37">
      <c r="AK15788" s="10"/>
    </row>
    <row r="15789" spans="37:37">
      <c r="AK15789" s="10"/>
    </row>
    <row r="15790" spans="37:37">
      <c r="AK15790" s="10"/>
    </row>
    <row r="15791" spans="37:37">
      <c r="AK15791" s="10"/>
    </row>
    <row r="15792" spans="37:37">
      <c r="AK15792" s="10"/>
    </row>
    <row r="15793" spans="37:37">
      <c r="AK15793" s="10"/>
    </row>
    <row r="15794" spans="37:37">
      <c r="AK15794" s="10"/>
    </row>
    <row r="15795" spans="37:37">
      <c r="AK15795" s="10"/>
    </row>
    <row r="15796" spans="37:37">
      <c r="AK15796" s="10"/>
    </row>
    <row r="15797" spans="37:37">
      <c r="AK15797" s="10"/>
    </row>
    <row r="15798" spans="37:37">
      <c r="AK15798" s="10"/>
    </row>
    <row r="15799" spans="37:37">
      <c r="AK15799" s="10"/>
    </row>
    <row r="15800" spans="37:37">
      <c r="AK15800" s="10"/>
    </row>
    <row r="15801" spans="37:37">
      <c r="AK15801" s="10"/>
    </row>
    <row r="15802" spans="37:37">
      <c r="AK15802" s="10"/>
    </row>
    <row r="15803" spans="37:37">
      <c r="AK15803" s="10"/>
    </row>
    <row r="15804" spans="37:37">
      <c r="AK15804" s="10"/>
    </row>
    <row r="15805" spans="37:37">
      <c r="AK15805" s="10"/>
    </row>
    <row r="15806" spans="37:37">
      <c r="AK15806" s="10"/>
    </row>
    <row r="15807" spans="37:37">
      <c r="AK15807" s="10"/>
    </row>
    <row r="15808" spans="37:37">
      <c r="AK15808" s="10"/>
    </row>
    <row r="15809" spans="37:37">
      <c r="AK15809" s="10"/>
    </row>
    <row r="15810" spans="37:37">
      <c r="AK15810" s="10"/>
    </row>
    <row r="15811" spans="37:37">
      <c r="AK15811" s="10"/>
    </row>
    <row r="15812" spans="37:37">
      <c r="AK15812" s="10"/>
    </row>
    <row r="15813" spans="37:37">
      <c r="AK15813" s="10"/>
    </row>
    <row r="15814" spans="37:37">
      <c r="AK15814" s="10"/>
    </row>
    <row r="15815" spans="37:37">
      <c r="AK15815" s="10"/>
    </row>
    <row r="15816" spans="37:37">
      <c r="AK15816" s="10"/>
    </row>
    <row r="15817" spans="37:37">
      <c r="AK15817" s="10"/>
    </row>
    <row r="15818" spans="37:37">
      <c r="AK15818" s="10"/>
    </row>
    <row r="15819" spans="37:37">
      <c r="AK15819" s="10"/>
    </row>
    <row r="15820" spans="37:37">
      <c r="AK15820" s="10"/>
    </row>
    <row r="15821" spans="37:37">
      <c r="AK15821" s="10"/>
    </row>
    <row r="15822" spans="37:37">
      <c r="AK15822" s="10"/>
    </row>
    <row r="15823" spans="37:37">
      <c r="AK15823" s="10"/>
    </row>
    <row r="15824" spans="37:37">
      <c r="AK15824" s="10"/>
    </row>
    <row r="15825" spans="37:37">
      <c r="AK15825" s="10"/>
    </row>
    <row r="15826" spans="37:37">
      <c r="AK15826" s="10"/>
    </row>
    <row r="15827" spans="37:37">
      <c r="AK15827" s="10"/>
    </row>
    <row r="15828" spans="37:37">
      <c r="AK15828" s="10"/>
    </row>
    <row r="15829" spans="37:37">
      <c r="AK15829" s="10"/>
    </row>
    <row r="15830" spans="37:37">
      <c r="AK15830" s="10"/>
    </row>
    <row r="15831" spans="37:37">
      <c r="AK15831" s="10"/>
    </row>
    <row r="15832" spans="37:37">
      <c r="AK15832" s="10"/>
    </row>
    <row r="15833" spans="37:37">
      <c r="AK15833" s="10"/>
    </row>
    <row r="15834" spans="37:37">
      <c r="AK15834" s="10"/>
    </row>
    <row r="15835" spans="37:37">
      <c r="AK15835" s="10"/>
    </row>
    <row r="15836" spans="37:37">
      <c r="AK15836" s="10"/>
    </row>
    <row r="15837" spans="37:37">
      <c r="AK15837" s="10"/>
    </row>
    <row r="15838" spans="37:37">
      <c r="AK15838" s="10"/>
    </row>
    <row r="15839" spans="37:37">
      <c r="AK15839" s="10"/>
    </row>
    <row r="15840" spans="37:37">
      <c r="AK15840" s="10"/>
    </row>
    <row r="15841" spans="37:37">
      <c r="AK15841" s="10"/>
    </row>
    <row r="15842" spans="37:37">
      <c r="AK15842" s="10"/>
    </row>
    <row r="15843" spans="37:37">
      <c r="AK15843" s="10"/>
    </row>
    <row r="15844" spans="37:37">
      <c r="AK15844" s="10"/>
    </row>
    <row r="15845" spans="37:37">
      <c r="AK15845" s="10"/>
    </row>
    <row r="15846" spans="37:37">
      <c r="AK15846" s="10"/>
    </row>
    <row r="15847" spans="37:37">
      <c r="AK15847" s="10"/>
    </row>
    <row r="15848" spans="37:37">
      <c r="AK15848" s="10"/>
    </row>
    <row r="15849" spans="37:37">
      <c r="AK15849" s="10"/>
    </row>
    <row r="15850" spans="37:37">
      <c r="AK15850" s="10"/>
    </row>
    <row r="15851" spans="37:37">
      <c r="AK15851" s="10"/>
    </row>
    <row r="15852" spans="37:37">
      <c r="AK15852" s="10"/>
    </row>
    <row r="15853" spans="37:37">
      <c r="AK15853" s="10"/>
    </row>
    <row r="15854" spans="37:37">
      <c r="AK15854" s="10"/>
    </row>
    <row r="15855" spans="37:37">
      <c r="AK15855" s="10"/>
    </row>
    <row r="15856" spans="37:37">
      <c r="AK15856" s="10"/>
    </row>
    <row r="15857" spans="37:37">
      <c r="AK15857" s="10"/>
    </row>
    <row r="15858" spans="37:37">
      <c r="AK15858" s="10"/>
    </row>
    <row r="15859" spans="37:37">
      <c r="AK15859" s="10"/>
    </row>
    <row r="15860" spans="37:37">
      <c r="AK15860" s="10"/>
    </row>
    <row r="15861" spans="37:37">
      <c r="AK15861" s="10"/>
    </row>
    <row r="15862" spans="37:37">
      <c r="AK15862" s="10"/>
    </row>
    <row r="15863" spans="37:37">
      <c r="AK15863" s="10"/>
    </row>
    <row r="15864" spans="37:37">
      <c r="AK15864" s="10"/>
    </row>
    <row r="15865" spans="37:37">
      <c r="AK15865" s="10"/>
    </row>
    <row r="15866" spans="37:37">
      <c r="AK15866" s="10"/>
    </row>
    <row r="15867" spans="37:37">
      <c r="AK15867" s="10"/>
    </row>
    <row r="15868" spans="37:37">
      <c r="AK15868" s="10"/>
    </row>
    <row r="15869" spans="37:37">
      <c r="AK15869" s="10"/>
    </row>
    <row r="15870" spans="37:37">
      <c r="AK15870" s="10"/>
    </row>
    <row r="15871" spans="37:37">
      <c r="AK15871" s="10"/>
    </row>
    <row r="15872" spans="37:37">
      <c r="AK15872" s="10"/>
    </row>
    <row r="15873" spans="37:37">
      <c r="AK15873" s="10"/>
    </row>
    <row r="15874" spans="37:37">
      <c r="AK15874" s="10"/>
    </row>
    <row r="15875" spans="37:37">
      <c r="AK15875" s="10"/>
    </row>
    <row r="15876" spans="37:37">
      <c r="AK15876" s="10"/>
    </row>
    <row r="15877" spans="37:37">
      <c r="AK15877" s="10"/>
    </row>
    <row r="15878" spans="37:37">
      <c r="AK15878" s="10"/>
    </row>
    <row r="15879" spans="37:37">
      <c r="AK15879" s="10"/>
    </row>
    <row r="15880" spans="37:37">
      <c r="AK15880" s="10"/>
    </row>
    <row r="15881" spans="37:37">
      <c r="AK15881" s="10"/>
    </row>
    <row r="15882" spans="37:37">
      <c r="AK15882" s="10"/>
    </row>
    <row r="15883" spans="37:37">
      <c r="AK15883" s="10"/>
    </row>
    <row r="15884" spans="37:37">
      <c r="AK15884" s="10"/>
    </row>
    <row r="15885" spans="37:37">
      <c r="AK15885" s="10"/>
    </row>
    <row r="15886" spans="37:37">
      <c r="AK15886" s="10"/>
    </row>
    <row r="15887" spans="37:37">
      <c r="AK15887" s="10"/>
    </row>
    <row r="15888" spans="37:37">
      <c r="AK15888" s="10"/>
    </row>
    <row r="15889" spans="37:37">
      <c r="AK15889" s="10"/>
    </row>
    <row r="15890" spans="37:37">
      <c r="AK15890" s="10"/>
    </row>
    <row r="15891" spans="37:37">
      <c r="AK15891" s="10"/>
    </row>
    <row r="15892" spans="37:37">
      <c r="AK15892" s="10"/>
    </row>
    <row r="15893" spans="37:37">
      <c r="AK15893" s="10"/>
    </row>
    <row r="15894" spans="37:37">
      <c r="AK15894" s="10"/>
    </row>
    <row r="15895" spans="37:37">
      <c r="AK15895" s="10"/>
    </row>
    <row r="15896" spans="37:37">
      <c r="AK15896" s="10"/>
    </row>
    <row r="15897" spans="37:37">
      <c r="AK15897" s="10"/>
    </row>
    <row r="15898" spans="37:37">
      <c r="AK15898" s="10"/>
    </row>
    <row r="15899" spans="37:37">
      <c r="AK15899" s="10"/>
    </row>
    <row r="15900" spans="37:37">
      <c r="AK15900" s="10"/>
    </row>
    <row r="15901" spans="37:37">
      <c r="AK15901" s="10"/>
    </row>
    <row r="15902" spans="37:37">
      <c r="AK15902" s="10"/>
    </row>
    <row r="15903" spans="37:37">
      <c r="AK15903" s="10"/>
    </row>
    <row r="15904" spans="37:37">
      <c r="AK15904" s="10"/>
    </row>
    <row r="15905" spans="37:37">
      <c r="AK15905" s="10"/>
    </row>
    <row r="15906" spans="37:37">
      <c r="AK15906" s="10"/>
    </row>
    <row r="15907" spans="37:37">
      <c r="AK15907" s="10"/>
    </row>
    <row r="15908" spans="37:37">
      <c r="AK15908" s="10"/>
    </row>
    <row r="15909" spans="37:37">
      <c r="AK15909" s="10"/>
    </row>
    <row r="15910" spans="37:37">
      <c r="AK15910" s="10"/>
    </row>
    <row r="15911" spans="37:37">
      <c r="AK15911" s="10"/>
    </row>
    <row r="15912" spans="37:37">
      <c r="AK15912" s="10"/>
    </row>
    <row r="15913" spans="37:37">
      <c r="AK15913" s="10"/>
    </row>
    <row r="15914" spans="37:37">
      <c r="AK15914" s="10"/>
    </row>
    <row r="15915" spans="37:37">
      <c r="AK15915" s="10"/>
    </row>
    <row r="15916" spans="37:37">
      <c r="AK15916" s="10"/>
    </row>
    <row r="15917" spans="37:37">
      <c r="AK15917" s="10"/>
    </row>
    <row r="15918" spans="37:37">
      <c r="AK15918" s="10"/>
    </row>
    <row r="15919" spans="37:37">
      <c r="AK15919" s="10"/>
    </row>
    <row r="15920" spans="37:37">
      <c r="AK15920" s="10"/>
    </row>
    <row r="15921" spans="37:37">
      <c r="AK15921" s="10"/>
    </row>
    <row r="15922" spans="37:37">
      <c r="AK15922" s="10"/>
    </row>
    <row r="15923" spans="37:37">
      <c r="AK15923" s="10"/>
    </row>
    <row r="15924" spans="37:37">
      <c r="AK15924" s="10"/>
    </row>
    <row r="15925" spans="37:37">
      <c r="AK15925" s="10"/>
    </row>
    <row r="15926" spans="37:37">
      <c r="AK15926" s="10"/>
    </row>
    <row r="15927" spans="37:37">
      <c r="AK15927" s="10"/>
    </row>
    <row r="15928" spans="37:37">
      <c r="AK15928" s="10"/>
    </row>
    <row r="15929" spans="37:37">
      <c r="AK15929" s="10"/>
    </row>
    <row r="15930" spans="37:37">
      <c r="AK15930" s="10"/>
    </row>
    <row r="15931" spans="37:37">
      <c r="AK15931" s="10"/>
    </row>
    <row r="15932" spans="37:37">
      <c r="AK15932" s="10"/>
    </row>
    <row r="15933" spans="37:37">
      <c r="AK15933" s="10"/>
    </row>
    <row r="15934" spans="37:37">
      <c r="AK15934" s="10"/>
    </row>
    <row r="15935" spans="37:37">
      <c r="AK15935" s="10"/>
    </row>
    <row r="15936" spans="37:37">
      <c r="AK15936" s="10"/>
    </row>
    <row r="15937" spans="37:37">
      <c r="AK15937" s="10"/>
    </row>
    <row r="15938" spans="37:37">
      <c r="AK15938" s="10"/>
    </row>
    <row r="15939" spans="37:37">
      <c r="AK15939" s="10"/>
    </row>
    <row r="15940" spans="37:37">
      <c r="AK15940" s="10"/>
    </row>
    <row r="15941" spans="37:37">
      <c r="AK15941" s="10"/>
    </row>
    <row r="15942" spans="37:37">
      <c r="AK15942" s="10"/>
    </row>
    <row r="15943" spans="37:37">
      <c r="AK15943" s="10"/>
    </row>
    <row r="15944" spans="37:37">
      <c r="AK15944" s="10"/>
    </row>
    <row r="15945" spans="37:37">
      <c r="AK15945" s="10"/>
    </row>
    <row r="15946" spans="37:37">
      <c r="AK15946" s="10"/>
    </row>
    <row r="15947" spans="37:37">
      <c r="AK15947" s="10"/>
    </row>
    <row r="15948" spans="37:37">
      <c r="AK15948" s="10"/>
    </row>
    <row r="15949" spans="37:37">
      <c r="AK15949" s="10"/>
    </row>
    <row r="15950" spans="37:37">
      <c r="AK15950" s="10"/>
    </row>
    <row r="15951" spans="37:37">
      <c r="AK15951" s="10"/>
    </row>
    <row r="15952" spans="37:37">
      <c r="AK15952" s="10"/>
    </row>
    <row r="15953" spans="37:37">
      <c r="AK15953" s="10"/>
    </row>
    <row r="15954" spans="37:37">
      <c r="AK15954" s="10"/>
    </row>
    <row r="15955" spans="37:37">
      <c r="AK15955" s="10"/>
    </row>
    <row r="15956" spans="37:37">
      <c r="AK15956" s="10"/>
    </row>
    <row r="15957" spans="37:37">
      <c r="AK15957" s="10"/>
    </row>
    <row r="15958" spans="37:37">
      <c r="AK15958" s="10"/>
    </row>
    <row r="15959" spans="37:37">
      <c r="AK15959" s="10"/>
    </row>
    <row r="15960" spans="37:37">
      <c r="AK15960" s="10"/>
    </row>
    <row r="15961" spans="37:37">
      <c r="AK15961" s="10"/>
    </row>
    <row r="15962" spans="37:37">
      <c r="AK15962" s="10"/>
    </row>
    <row r="15963" spans="37:37">
      <c r="AK15963" s="10"/>
    </row>
    <row r="15964" spans="37:37">
      <c r="AK15964" s="10"/>
    </row>
    <row r="15965" spans="37:37">
      <c r="AK15965" s="10"/>
    </row>
    <row r="15966" spans="37:37">
      <c r="AK15966" s="10"/>
    </row>
    <row r="15967" spans="37:37">
      <c r="AK15967" s="10"/>
    </row>
    <row r="15968" spans="37:37">
      <c r="AK15968" s="10"/>
    </row>
    <row r="15969" spans="37:37">
      <c r="AK15969" s="10"/>
    </row>
    <row r="15970" spans="37:37">
      <c r="AK15970" s="10"/>
    </row>
    <row r="15971" spans="37:37">
      <c r="AK15971" s="10"/>
    </row>
    <row r="15972" spans="37:37">
      <c r="AK15972" s="10"/>
    </row>
    <row r="15973" spans="37:37">
      <c r="AK15973" s="10"/>
    </row>
    <row r="15974" spans="37:37">
      <c r="AK15974" s="10"/>
    </row>
    <row r="15975" spans="37:37">
      <c r="AK15975" s="10"/>
    </row>
    <row r="15976" spans="37:37">
      <c r="AK15976" s="10"/>
    </row>
    <row r="15977" spans="37:37">
      <c r="AK15977" s="10"/>
    </row>
    <row r="15978" spans="37:37">
      <c r="AK15978" s="10"/>
    </row>
    <row r="15979" spans="37:37">
      <c r="AK15979" s="10"/>
    </row>
    <row r="15980" spans="37:37">
      <c r="AK15980" s="10"/>
    </row>
    <row r="15981" spans="37:37">
      <c r="AK15981" s="10"/>
    </row>
    <row r="15982" spans="37:37">
      <c r="AK15982" s="10"/>
    </row>
    <row r="15983" spans="37:37">
      <c r="AK15983" s="10"/>
    </row>
    <row r="15984" spans="37:37">
      <c r="AK15984" s="10"/>
    </row>
    <row r="15985" spans="37:37">
      <c r="AK15985" s="10"/>
    </row>
    <row r="15986" spans="37:37">
      <c r="AK15986" s="10"/>
    </row>
    <row r="15987" spans="37:37">
      <c r="AK15987" s="10"/>
    </row>
    <row r="15988" spans="37:37">
      <c r="AK15988" s="10"/>
    </row>
    <row r="15989" spans="37:37">
      <c r="AK15989" s="10"/>
    </row>
    <row r="15990" spans="37:37">
      <c r="AK15990" s="10"/>
    </row>
    <row r="15991" spans="37:37">
      <c r="AK15991" s="10"/>
    </row>
    <row r="15992" spans="37:37">
      <c r="AK15992" s="10"/>
    </row>
    <row r="15993" spans="37:37">
      <c r="AK15993" s="10"/>
    </row>
    <row r="15994" spans="37:37">
      <c r="AK15994" s="10"/>
    </row>
    <row r="15995" spans="37:37">
      <c r="AK15995" s="10"/>
    </row>
    <row r="15996" spans="37:37">
      <c r="AK15996" s="10"/>
    </row>
    <row r="15997" spans="37:37">
      <c r="AK15997" s="10"/>
    </row>
    <row r="15998" spans="37:37">
      <c r="AK15998" s="10"/>
    </row>
    <row r="15999" spans="37:37">
      <c r="AK15999" s="10"/>
    </row>
    <row r="16000" spans="37:37">
      <c r="AK16000" s="10"/>
    </row>
    <row r="16001" spans="37:37">
      <c r="AK16001" s="10"/>
    </row>
    <row r="16002" spans="37:37">
      <c r="AK16002" s="10"/>
    </row>
    <row r="16003" spans="37:37">
      <c r="AK16003" s="10"/>
    </row>
    <row r="16004" spans="37:37">
      <c r="AK16004" s="10"/>
    </row>
    <row r="16005" spans="37:37">
      <c r="AK16005" s="10"/>
    </row>
    <row r="16006" spans="37:37">
      <c r="AK16006" s="10"/>
    </row>
    <row r="16007" spans="37:37">
      <c r="AK16007" s="10"/>
    </row>
    <row r="16008" spans="37:37">
      <c r="AK16008" s="10"/>
    </row>
    <row r="16009" spans="37:37">
      <c r="AK16009" s="10"/>
    </row>
    <row r="16010" spans="37:37">
      <c r="AK16010" s="10"/>
    </row>
    <row r="16011" spans="37:37">
      <c r="AK16011" s="10"/>
    </row>
    <row r="16012" spans="37:37">
      <c r="AK16012" s="10"/>
    </row>
    <row r="16013" spans="37:37">
      <c r="AK16013" s="10"/>
    </row>
    <row r="16014" spans="37:37">
      <c r="AK16014" s="10"/>
    </row>
    <row r="16015" spans="37:37">
      <c r="AK16015" s="10"/>
    </row>
    <row r="16016" spans="37:37">
      <c r="AK16016" s="10"/>
    </row>
    <row r="16017" spans="37:37">
      <c r="AK16017" s="10"/>
    </row>
    <row r="16018" spans="37:37">
      <c r="AK16018" s="10"/>
    </row>
    <row r="16019" spans="37:37">
      <c r="AK16019" s="10"/>
    </row>
    <row r="16020" spans="37:37">
      <c r="AK16020" s="10"/>
    </row>
    <row r="16021" spans="37:37">
      <c r="AK16021" s="10"/>
    </row>
    <row r="16022" spans="37:37">
      <c r="AK16022" s="10"/>
    </row>
    <row r="16023" spans="37:37">
      <c r="AK16023" s="10"/>
    </row>
    <row r="16024" spans="37:37">
      <c r="AK16024" s="10"/>
    </row>
    <row r="16025" spans="37:37">
      <c r="AK16025" s="10"/>
    </row>
    <row r="16026" spans="37:37">
      <c r="AK16026" s="10"/>
    </row>
    <row r="16027" spans="37:37">
      <c r="AK16027" s="10"/>
    </row>
    <row r="16028" spans="37:37">
      <c r="AK16028" s="10"/>
    </row>
    <row r="16029" spans="37:37">
      <c r="AK16029" s="10"/>
    </row>
    <row r="16030" spans="37:37">
      <c r="AK16030" s="10"/>
    </row>
    <row r="16031" spans="37:37">
      <c r="AK16031" s="10"/>
    </row>
    <row r="16032" spans="37:37">
      <c r="AK16032" s="10"/>
    </row>
    <row r="16033" spans="37:37">
      <c r="AK16033" s="10"/>
    </row>
    <row r="16034" spans="37:37">
      <c r="AK16034" s="10"/>
    </row>
    <row r="16035" spans="37:37">
      <c r="AK16035" s="10"/>
    </row>
    <row r="16036" spans="37:37">
      <c r="AK16036" s="10"/>
    </row>
    <row r="16037" spans="37:37">
      <c r="AK16037" s="10"/>
    </row>
    <row r="16038" spans="37:37">
      <c r="AK16038" s="10"/>
    </row>
    <row r="16039" spans="37:37">
      <c r="AK16039" s="10"/>
    </row>
    <row r="16040" spans="37:37">
      <c r="AK16040" s="10"/>
    </row>
    <row r="16041" spans="37:37">
      <c r="AK16041" s="10"/>
    </row>
    <row r="16042" spans="37:37">
      <c r="AK16042" s="10"/>
    </row>
    <row r="16043" spans="37:37">
      <c r="AK16043" s="10"/>
    </row>
    <row r="16044" spans="37:37">
      <c r="AK16044" s="10"/>
    </row>
    <row r="16045" spans="37:37">
      <c r="AK16045" s="10"/>
    </row>
    <row r="16046" spans="37:37">
      <c r="AK16046" s="10"/>
    </row>
    <row r="16047" spans="37:37">
      <c r="AK16047" s="10"/>
    </row>
    <row r="16048" spans="37:37">
      <c r="AK16048" s="10"/>
    </row>
    <row r="16049" spans="37:37">
      <c r="AK16049" s="10"/>
    </row>
    <row r="16050" spans="37:37">
      <c r="AK16050" s="10"/>
    </row>
    <row r="16051" spans="37:37">
      <c r="AK16051" s="10"/>
    </row>
    <row r="16052" spans="37:37">
      <c r="AK16052" s="10"/>
    </row>
    <row r="16053" spans="37:37">
      <c r="AK16053" s="10"/>
    </row>
    <row r="16054" spans="37:37">
      <c r="AK16054" s="10"/>
    </row>
    <row r="16055" spans="37:37">
      <c r="AK16055" s="10"/>
    </row>
    <row r="16056" spans="37:37">
      <c r="AK16056" s="10"/>
    </row>
    <row r="16057" spans="37:37">
      <c r="AK16057" s="10"/>
    </row>
    <row r="16058" spans="37:37">
      <c r="AK16058" s="10"/>
    </row>
    <row r="16059" spans="37:37">
      <c r="AK16059" s="10"/>
    </row>
    <row r="16060" spans="37:37">
      <c r="AK16060" s="10"/>
    </row>
    <row r="16061" spans="37:37">
      <c r="AK16061" s="10"/>
    </row>
    <row r="16062" spans="37:37">
      <c r="AK16062" s="10"/>
    </row>
    <row r="16063" spans="37:37">
      <c r="AK16063" s="10"/>
    </row>
    <row r="16064" spans="37:37">
      <c r="AK16064" s="10"/>
    </row>
    <row r="16065" spans="37:37">
      <c r="AK16065" s="10"/>
    </row>
    <row r="16066" spans="37:37">
      <c r="AK16066" s="10"/>
    </row>
    <row r="16067" spans="37:37">
      <c r="AK16067" s="10"/>
    </row>
    <row r="16068" spans="37:37">
      <c r="AK16068" s="10"/>
    </row>
    <row r="16069" spans="37:37">
      <c r="AK16069" s="10"/>
    </row>
    <row r="16070" spans="37:37">
      <c r="AK16070" s="10"/>
    </row>
    <row r="16071" spans="37:37">
      <c r="AK16071" s="10"/>
    </row>
    <row r="16072" spans="37:37">
      <c r="AK16072" s="10"/>
    </row>
    <row r="16073" spans="37:37">
      <c r="AK16073" s="10"/>
    </row>
    <row r="16074" spans="37:37">
      <c r="AK16074" s="10"/>
    </row>
    <row r="16075" spans="37:37">
      <c r="AK16075" s="10"/>
    </row>
    <row r="16076" spans="37:37">
      <c r="AK16076" s="10"/>
    </row>
    <row r="16077" spans="37:37">
      <c r="AK16077" s="10"/>
    </row>
    <row r="16078" spans="37:37">
      <c r="AK16078" s="10"/>
    </row>
    <row r="16079" spans="37:37">
      <c r="AK16079" s="10"/>
    </row>
    <row r="16080" spans="37:37">
      <c r="AK16080" s="10"/>
    </row>
    <row r="16081" spans="37:37">
      <c r="AK16081" s="10"/>
    </row>
    <row r="16082" spans="37:37">
      <c r="AK16082" s="10"/>
    </row>
    <row r="16083" spans="37:37">
      <c r="AK16083" s="10"/>
    </row>
    <row r="16084" spans="37:37">
      <c r="AK16084" s="10"/>
    </row>
    <row r="16085" spans="37:37">
      <c r="AK16085" s="10"/>
    </row>
    <row r="16086" spans="37:37">
      <c r="AK16086" s="10"/>
    </row>
    <row r="16087" spans="37:37">
      <c r="AK16087" s="10"/>
    </row>
    <row r="16088" spans="37:37">
      <c r="AK16088" s="10"/>
    </row>
    <row r="16089" spans="37:37">
      <c r="AK16089" s="10"/>
    </row>
    <row r="16090" spans="37:37">
      <c r="AK16090" s="10"/>
    </row>
    <row r="16091" spans="37:37">
      <c r="AK16091" s="10"/>
    </row>
    <row r="16092" spans="37:37">
      <c r="AK16092" s="10"/>
    </row>
    <row r="16093" spans="37:37">
      <c r="AK16093" s="10"/>
    </row>
    <row r="16094" spans="37:37">
      <c r="AK16094" s="10"/>
    </row>
    <row r="16095" spans="37:37">
      <c r="AK16095" s="10"/>
    </row>
    <row r="16096" spans="37:37">
      <c r="AK16096" s="10"/>
    </row>
    <row r="16097" spans="37:37">
      <c r="AK16097" s="10"/>
    </row>
    <row r="16098" spans="37:37">
      <c r="AK16098" s="10"/>
    </row>
    <row r="16099" spans="37:37">
      <c r="AK16099" s="10"/>
    </row>
    <row r="16100" spans="37:37">
      <c r="AK16100" s="10"/>
    </row>
    <row r="16101" spans="37:37">
      <c r="AK16101" s="10"/>
    </row>
    <row r="16102" spans="37:37">
      <c r="AK16102" s="10"/>
    </row>
    <row r="16103" spans="37:37">
      <c r="AK16103" s="10"/>
    </row>
    <row r="16104" spans="37:37">
      <c r="AK16104" s="10"/>
    </row>
    <row r="16105" spans="37:37">
      <c r="AK16105" s="10"/>
    </row>
    <row r="16106" spans="37:37">
      <c r="AK16106" s="10"/>
    </row>
    <row r="16107" spans="37:37">
      <c r="AK16107" s="10"/>
    </row>
    <row r="16108" spans="37:37">
      <c r="AK16108" s="10"/>
    </row>
    <row r="16109" spans="37:37">
      <c r="AK16109" s="10"/>
    </row>
    <row r="16110" spans="37:37">
      <c r="AK16110" s="10"/>
    </row>
    <row r="16111" spans="37:37">
      <c r="AK16111" s="10"/>
    </row>
    <row r="16112" spans="37:37">
      <c r="AK16112" s="10"/>
    </row>
    <row r="16113" spans="37:37">
      <c r="AK16113" s="10"/>
    </row>
    <row r="16114" spans="37:37">
      <c r="AK16114" s="10"/>
    </row>
    <row r="16115" spans="37:37">
      <c r="AK16115" s="10"/>
    </row>
    <row r="16116" spans="37:37">
      <c r="AK16116" s="10"/>
    </row>
    <row r="16117" spans="37:37">
      <c r="AK16117" s="10"/>
    </row>
    <row r="16118" spans="37:37">
      <c r="AK16118" s="10"/>
    </row>
    <row r="16119" spans="37:37">
      <c r="AK16119" s="10"/>
    </row>
    <row r="16120" spans="37:37">
      <c r="AK16120" s="10"/>
    </row>
    <row r="16121" spans="37:37">
      <c r="AK16121" s="10"/>
    </row>
    <row r="16122" spans="37:37">
      <c r="AK16122" s="10"/>
    </row>
    <row r="16123" spans="37:37">
      <c r="AK16123" s="10"/>
    </row>
    <row r="16124" spans="37:37">
      <c r="AK16124" s="10"/>
    </row>
    <row r="16125" spans="37:37">
      <c r="AK16125" s="10"/>
    </row>
    <row r="16126" spans="37:37">
      <c r="AK16126" s="10"/>
    </row>
    <row r="16127" spans="37:37">
      <c r="AK16127" s="10"/>
    </row>
    <row r="16128" spans="37:37">
      <c r="AK16128" s="10"/>
    </row>
    <row r="16129" spans="37:37">
      <c r="AK16129" s="10"/>
    </row>
    <row r="16130" spans="37:37">
      <c r="AK16130" s="10"/>
    </row>
    <row r="16131" spans="37:37">
      <c r="AK16131" s="10"/>
    </row>
    <row r="16132" spans="37:37">
      <c r="AK16132" s="10"/>
    </row>
    <row r="16133" spans="37:37">
      <c r="AK16133" s="10"/>
    </row>
    <row r="16134" spans="37:37">
      <c r="AK16134" s="10"/>
    </row>
    <row r="16135" spans="37:37">
      <c r="AK16135" s="10"/>
    </row>
    <row r="16136" spans="37:37">
      <c r="AK16136" s="10"/>
    </row>
    <row r="16137" spans="37:37">
      <c r="AK16137" s="10"/>
    </row>
    <row r="16138" spans="37:37">
      <c r="AK16138" s="10"/>
    </row>
    <row r="16139" spans="37:37">
      <c r="AK16139" s="10"/>
    </row>
    <row r="16140" spans="37:37">
      <c r="AK16140" s="10"/>
    </row>
    <row r="16141" spans="37:37">
      <c r="AK16141" s="10"/>
    </row>
    <row r="16142" spans="37:37">
      <c r="AK16142" s="10"/>
    </row>
    <row r="16143" spans="37:37">
      <c r="AK16143" s="10"/>
    </row>
    <row r="16144" spans="37:37">
      <c r="AK16144" s="10"/>
    </row>
    <row r="16145" spans="37:37">
      <c r="AK16145" s="10"/>
    </row>
    <row r="16146" spans="37:37">
      <c r="AK16146" s="10"/>
    </row>
    <row r="16147" spans="37:37">
      <c r="AK16147" s="10"/>
    </row>
    <row r="16148" spans="37:37">
      <c r="AK16148" s="10"/>
    </row>
    <row r="16149" spans="37:37">
      <c r="AK16149" s="10"/>
    </row>
    <row r="16150" spans="37:37">
      <c r="AK16150" s="10"/>
    </row>
    <row r="16151" spans="37:37">
      <c r="AK16151" s="10"/>
    </row>
    <row r="16152" spans="37:37">
      <c r="AK16152" s="10"/>
    </row>
    <row r="16153" spans="37:37">
      <c r="AK16153" s="10"/>
    </row>
    <row r="16154" spans="37:37">
      <c r="AK16154" s="10"/>
    </row>
    <row r="16155" spans="37:37">
      <c r="AK16155" s="10"/>
    </row>
    <row r="16156" spans="37:37">
      <c r="AK16156" s="10"/>
    </row>
    <row r="16157" spans="37:37">
      <c r="AK16157" s="10"/>
    </row>
    <row r="16158" spans="37:37">
      <c r="AK16158" s="10"/>
    </row>
    <row r="16159" spans="37:37">
      <c r="AK16159" s="10"/>
    </row>
    <row r="16160" spans="37:37">
      <c r="AK16160" s="10"/>
    </row>
    <row r="16161" spans="37:37">
      <c r="AK16161" s="10"/>
    </row>
    <row r="16162" spans="37:37">
      <c r="AK16162" s="10"/>
    </row>
    <row r="16163" spans="37:37">
      <c r="AK16163" s="10"/>
    </row>
    <row r="16164" spans="37:37">
      <c r="AK16164" s="10"/>
    </row>
    <row r="16165" spans="37:37">
      <c r="AK16165" s="10"/>
    </row>
    <row r="16166" spans="37:37">
      <c r="AK16166" s="10"/>
    </row>
    <row r="16167" spans="37:37">
      <c r="AK16167" s="10"/>
    </row>
    <row r="16168" spans="37:37">
      <c r="AK16168" s="10"/>
    </row>
    <row r="16169" spans="37:37">
      <c r="AK16169" s="10"/>
    </row>
    <row r="16170" spans="37:37">
      <c r="AK16170" s="10"/>
    </row>
    <row r="16171" spans="37:37">
      <c r="AK16171" s="10"/>
    </row>
    <row r="16172" spans="37:37">
      <c r="AK16172" s="10"/>
    </row>
    <row r="16173" spans="37:37">
      <c r="AK16173" s="10"/>
    </row>
    <row r="16174" spans="37:37">
      <c r="AK16174" s="10"/>
    </row>
    <row r="16175" spans="37:37">
      <c r="AK16175" s="10"/>
    </row>
    <row r="16176" spans="37:37">
      <c r="AK16176" s="10"/>
    </row>
    <row r="16177" spans="37:37">
      <c r="AK16177" s="10"/>
    </row>
    <row r="16178" spans="37:37">
      <c r="AK16178" s="10"/>
    </row>
    <row r="16179" spans="37:37">
      <c r="AK16179" s="10"/>
    </row>
    <row r="16180" spans="37:37">
      <c r="AK16180" s="10"/>
    </row>
    <row r="16181" spans="37:37">
      <c r="AK16181" s="10"/>
    </row>
    <row r="16182" spans="37:37">
      <c r="AK16182" s="10"/>
    </row>
    <row r="16183" spans="37:37">
      <c r="AK16183" s="10"/>
    </row>
    <row r="16184" spans="37:37">
      <c r="AK16184" s="10"/>
    </row>
    <row r="16185" spans="37:37">
      <c r="AK16185" s="10"/>
    </row>
    <row r="16186" spans="37:37">
      <c r="AK16186" s="10"/>
    </row>
    <row r="16187" spans="37:37">
      <c r="AK16187" s="10"/>
    </row>
    <row r="16188" spans="37:37">
      <c r="AK16188" s="10"/>
    </row>
    <row r="16189" spans="37:37">
      <c r="AK16189" s="10"/>
    </row>
    <row r="16190" spans="37:37">
      <c r="AK16190" s="10"/>
    </row>
    <row r="16191" spans="37:37">
      <c r="AK16191" s="10"/>
    </row>
    <row r="16192" spans="37:37">
      <c r="AK16192" s="10"/>
    </row>
    <row r="16193" spans="37:37">
      <c r="AK16193" s="10"/>
    </row>
    <row r="16194" spans="37:37">
      <c r="AK16194" s="10"/>
    </row>
    <row r="16195" spans="37:37">
      <c r="AK16195" s="10"/>
    </row>
    <row r="16196" spans="37:37">
      <c r="AK16196" s="10"/>
    </row>
    <row r="16197" spans="37:37">
      <c r="AK16197" s="10"/>
    </row>
    <row r="16198" spans="37:37">
      <c r="AK16198" s="10"/>
    </row>
    <row r="16199" spans="37:37">
      <c r="AK16199" s="10"/>
    </row>
    <row r="16200" spans="37:37">
      <c r="AK16200" s="10"/>
    </row>
    <row r="16201" spans="37:37">
      <c r="AK16201" s="10"/>
    </row>
    <row r="16202" spans="37:37">
      <c r="AK16202" s="10"/>
    </row>
    <row r="16203" spans="37:37">
      <c r="AK16203" s="10"/>
    </row>
    <row r="16204" spans="37:37">
      <c r="AK16204" s="10"/>
    </row>
    <row r="16205" spans="37:37">
      <c r="AK16205" s="10"/>
    </row>
    <row r="16206" spans="37:37">
      <c r="AK16206" s="10"/>
    </row>
    <row r="16207" spans="37:37">
      <c r="AK16207" s="10"/>
    </row>
    <row r="16208" spans="37:37">
      <c r="AK16208" s="10"/>
    </row>
    <row r="16209" spans="37:37">
      <c r="AK16209" s="10"/>
    </row>
    <row r="16210" spans="37:37">
      <c r="AK16210" s="10"/>
    </row>
    <row r="16211" spans="37:37">
      <c r="AK16211" s="10"/>
    </row>
    <row r="16212" spans="37:37">
      <c r="AK16212" s="10"/>
    </row>
    <row r="16213" spans="37:37">
      <c r="AK16213" s="10"/>
    </row>
    <row r="16214" spans="37:37">
      <c r="AK16214" s="10"/>
    </row>
    <row r="16215" spans="37:37">
      <c r="AK16215" s="10"/>
    </row>
    <row r="16216" spans="37:37">
      <c r="AK16216" s="10"/>
    </row>
    <row r="16217" spans="37:37">
      <c r="AK16217" s="10"/>
    </row>
    <row r="16218" spans="37:37">
      <c r="AK16218" s="10"/>
    </row>
    <row r="16219" spans="37:37">
      <c r="AK16219" s="10"/>
    </row>
    <row r="16220" spans="37:37">
      <c r="AK16220" s="10"/>
    </row>
    <row r="16221" spans="37:37">
      <c r="AK16221" s="10"/>
    </row>
    <row r="16222" spans="37:37">
      <c r="AK16222" s="10"/>
    </row>
    <row r="16223" spans="37:37">
      <c r="AK16223" s="10"/>
    </row>
    <row r="16224" spans="37:37">
      <c r="AK16224" s="10"/>
    </row>
    <row r="16225" spans="37:37">
      <c r="AK16225" s="10"/>
    </row>
    <row r="16226" spans="37:37">
      <c r="AK16226" s="10"/>
    </row>
    <row r="16227" spans="37:37">
      <c r="AK16227" s="10"/>
    </row>
    <row r="16228" spans="37:37">
      <c r="AK16228" s="10"/>
    </row>
    <row r="16229" spans="37:37">
      <c r="AK16229" s="10"/>
    </row>
    <row r="16230" spans="37:37">
      <c r="AK16230" s="10"/>
    </row>
    <row r="16231" spans="37:37">
      <c r="AK16231" s="10"/>
    </row>
    <row r="16232" spans="37:37">
      <c r="AK16232" s="10"/>
    </row>
    <row r="16233" spans="37:37">
      <c r="AK16233" s="10"/>
    </row>
    <row r="16234" spans="37:37">
      <c r="AK16234" s="10"/>
    </row>
    <row r="16235" spans="37:37">
      <c r="AK16235" s="10"/>
    </row>
    <row r="16236" spans="37:37">
      <c r="AK16236" s="10"/>
    </row>
    <row r="16237" spans="37:37">
      <c r="AK16237" s="10"/>
    </row>
    <row r="16238" spans="37:37">
      <c r="AK16238" s="10"/>
    </row>
    <row r="16239" spans="37:37">
      <c r="AK16239" s="10"/>
    </row>
    <row r="16240" spans="37:37">
      <c r="AK16240" s="10"/>
    </row>
    <row r="16241" spans="37:37">
      <c r="AK16241" s="10"/>
    </row>
    <row r="16242" spans="37:37">
      <c r="AK16242" s="10"/>
    </row>
    <row r="16243" spans="37:37">
      <c r="AK16243" s="10"/>
    </row>
    <row r="16244" spans="37:37">
      <c r="AK16244" s="10"/>
    </row>
    <row r="16245" spans="37:37">
      <c r="AK16245" s="10"/>
    </row>
    <row r="16246" spans="37:37">
      <c r="AK16246" s="10"/>
    </row>
    <row r="16247" spans="37:37">
      <c r="AK16247" s="10"/>
    </row>
    <row r="16248" spans="37:37">
      <c r="AK16248" s="10"/>
    </row>
    <row r="16249" spans="37:37">
      <c r="AK16249" s="10"/>
    </row>
    <row r="16250" spans="37:37">
      <c r="AK16250" s="10"/>
    </row>
    <row r="16251" spans="37:37">
      <c r="AK16251" s="10"/>
    </row>
    <row r="16252" spans="37:37">
      <c r="AK16252" s="10"/>
    </row>
    <row r="16253" spans="37:37">
      <c r="AK16253" s="10"/>
    </row>
    <row r="16254" spans="37:37">
      <c r="AK16254" s="10"/>
    </row>
    <row r="16255" spans="37:37">
      <c r="AK16255" s="10"/>
    </row>
    <row r="16256" spans="37:37">
      <c r="AK16256" s="10"/>
    </row>
    <row r="16257" spans="37:37">
      <c r="AK16257" s="10"/>
    </row>
    <row r="16258" spans="37:37">
      <c r="AK16258" s="10"/>
    </row>
    <row r="16259" spans="37:37">
      <c r="AK16259" s="10"/>
    </row>
    <row r="16260" spans="37:37">
      <c r="AK16260" s="10"/>
    </row>
    <row r="16261" spans="37:37">
      <c r="AK16261" s="10"/>
    </row>
    <row r="16262" spans="37:37">
      <c r="AK16262" s="10"/>
    </row>
    <row r="16263" spans="37:37">
      <c r="AK16263" s="10"/>
    </row>
    <row r="16264" spans="37:37">
      <c r="AK16264" s="10"/>
    </row>
    <row r="16265" spans="37:37">
      <c r="AK16265" s="10"/>
    </row>
    <row r="16266" spans="37:37">
      <c r="AK16266" s="10"/>
    </row>
    <row r="16267" spans="37:37">
      <c r="AK16267" s="10"/>
    </row>
    <row r="16268" spans="37:37">
      <c r="AK16268" s="10"/>
    </row>
    <row r="16269" spans="37:37">
      <c r="AK16269" s="10"/>
    </row>
    <row r="16270" spans="37:37">
      <c r="AK16270" s="10"/>
    </row>
    <row r="16271" spans="37:37">
      <c r="AK16271" s="10"/>
    </row>
    <row r="16272" spans="37:37">
      <c r="AK16272" s="10"/>
    </row>
    <row r="16273" spans="37:37">
      <c r="AK16273" s="10"/>
    </row>
    <row r="16274" spans="37:37">
      <c r="AK16274" s="10"/>
    </row>
    <row r="16275" spans="37:37">
      <c r="AK16275" s="10"/>
    </row>
    <row r="16276" spans="37:37">
      <c r="AK16276" s="10"/>
    </row>
    <row r="16277" spans="37:37">
      <c r="AK16277" s="10"/>
    </row>
    <row r="16278" spans="37:37">
      <c r="AK16278" s="10"/>
    </row>
    <row r="16279" spans="37:37">
      <c r="AK16279" s="10"/>
    </row>
    <row r="16280" spans="37:37">
      <c r="AK16280" s="10"/>
    </row>
    <row r="16281" spans="37:37">
      <c r="AK16281" s="10"/>
    </row>
    <row r="16282" spans="37:37">
      <c r="AK16282" s="10"/>
    </row>
    <row r="16283" spans="37:37">
      <c r="AK16283" s="10"/>
    </row>
    <row r="16284" spans="37:37">
      <c r="AK16284" s="10"/>
    </row>
    <row r="16285" spans="37:37">
      <c r="AK16285" s="10"/>
    </row>
    <row r="16286" spans="37:37">
      <c r="AK16286" s="10"/>
    </row>
    <row r="16287" spans="37:37">
      <c r="AK16287" s="10"/>
    </row>
    <row r="16288" spans="37:37">
      <c r="AK16288" s="10"/>
    </row>
    <row r="16289" spans="37:37">
      <c r="AK16289" s="10"/>
    </row>
    <row r="16290" spans="37:37">
      <c r="AK16290" s="10"/>
    </row>
    <row r="16291" spans="37:37">
      <c r="AK16291" s="10"/>
    </row>
    <row r="16292" spans="37:37">
      <c r="AK16292" s="10"/>
    </row>
    <row r="16293" spans="37:37">
      <c r="AK16293" s="10"/>
    </row>
    <row r="16294" spans="37:37">
      <c r="AK16294" s="10"/>
    </row>
    <row r="16295" spans="37:37">
      <c r="AK16295" s="10"/>
    </row>
    <row r="16296" spans="37:37">
      <c r="AK16296" s="10"/>
    </row>
    <row r="16297" spans="37:37">
      <c r="AK16297" s="10"/>
    </row>
    <row r="16298" spans="37:37">
      <c r="AK16298" s="10"/>
    </row>
    <row r="16299" spans="37:37">
      <c r="AK16299" s="10"/>
    </row>
    <row r="16300" spans="37:37">
      <c r="AK16300" s="10"/>
    </row>
    <row r="16301" spans="37:37">
      <c r="AK16301" s="10"/>
    </row>
    <row r="16302" spans="37:37">
      <c r="AK16302" s="10"/>
    </row>
    <row r="16303" spans="37:37">
      <c r="AK16303" s="10"/>
    </row>
    <row r="16304" spans="37:37">
      <c r="AK16304" s="10"/>
    </row>
    <row r="16305" spans="37:37">
      <c r="AK16305" s="10"/>
    </row>
    <row r="16306" spans="37:37">
      <c r="AK16306" s="10"/>
    </row>
    <row r="16307" spans="37:37">
      <c r="AK16307" s="10"/>
    </row>
    <row r="16308" spans="37:37">
      <c r="AK16308" s="10"/>
    </row>
    <row r="16309" spans="37:37">
      <c r="AK16309" s="10"/>
    </row>
    <row r="16310" spans="37:37">
      <c r="AK16310" s="10"/>
    </row>
    <row r="16311" spans="37:37">
      <c r="AK16311" s="10"/>
    </row>
    <row r="16312" spans="37:37">
      <c r="AK16312" s="10"/>
    </row>
    <row r="16313" spans="37:37">
      <c r="AK16313" s="10"/>
    </row>
    <row r="16314" spans="37:37">
      <c r="AK16314" s="10"/>
    </row>
    <row r="16315" spans="37:37">
      <c r="AK16315" s="10"/>
    </row>
    <row r="16316" spans="37:37">
      <c r="AK16316" s="10"/>
    </row>
    <row r="16317" spans="37:37">
      <c r="AK16317" s="10"/>
    </row>
    <row r="16318" spans="37:37">
      <c r="AK16318" s="10"/>
    </row>
    <row r="16319" spans="37:37">
      <c r="AK16319" s="10"/>
    </row>
    <row r="16320" spans="37:37">
      <c r="AK16320" s="10"/>
    </row>
    <row r="16321" spans="37:37">
      <c r="AK16321" s="10"/>
    </row>
    <row r="16322" spans="37:37">
      <c r="AK16322" s="10"/>
    </row>
    <row r="16323" spans="37:37">
      <c r="AK16323" s="10"/>
    </row>
    <row r="16324" spans="37:37">
      <c r="AK16324" s="10"/>
    </row>
    <row r="16325" spans="37:37">
      <c r="AK16325" s="10"/>
    </row>
    <row r="16326" spans="37:37">
      <c r="AK16326" s="10"/>
    </row>
    <row r="16327" spans="37:37">
      <c r="AK16327" s="10"/>
    </row>
    <row r="16328" spans="37:37">
      <c r="AK16328" s="10"/>
    </row>
    <row r="16329" spans="37:37">
      <c r="AK16329" s="10"/>
    </row>
    <row r="16330" spans="37:37">
      <c r="AK16330" s="10"/>
    </row>
    <row r="16331" spans="37:37">
      <c r="AK16331" s="10"/>
    </row>
    <row r="16332" spans="37:37">
      <c r="AK16332" s="10"/>
    </row>
    <row r="16333" spans="37:37">
      <c r="AK16333" s="10"/>
    </row>
    <row r="16334" spans="37:37">
      <c r="AK16334" s="10"/>
    </row>
    <row r="16335" spans="37:37">
      <c r="AK16335" s="10"/>
    </row>
    <row r="16336" spans="37:37">
      <c r="AK16336" s="10"/>
    </row>
    <row r="16337" spans="37:37">
      <c r="AK16337" s="10"/>
    </row>
    <row r="16338" spans="37:37">
      <c r="AK16338" s="10"/>
    </row>
    <row r="16339" spans="37:37">
      <c r="AK16339" s="10"/>
    </row>
    <row r="16340" spans="37:37">
      <c r="AK16340" s="10"/>
    </row>
    <row r="16341" spans="37:37">
      <c r="AK16341" s="10"/>
    </row>
    <row r="16342" spans="37:37">
      <c r="AK16342" s="10"/>
    </row>
    <row r="16343" spans="37:37">
      <c r="AK16343" s="10"/>
    </row>
    <row r="16344" spans="37:37">
      <c r="AK16344" s="10"/>
    </row>
    <row r="16345" spans="37:37">
      <c r="AK16345" s="10"/>
    </row>
    <row r="16346" spans="37:37">
      <c r="AK16346" s="10"/>
    </row>
    <row r="16347" spans="37:37">
      <c r="AK16347" s="10"/>
    </row>
    <row r="16348" spans="37:37">
      <c r="AK16348" s="10"/>
    </row>
    <row r="16349" spans="37:37">
      <c r="AK16349" s="10"/>
    </row>
    <row r="16350" spans="37:37">
      <c r="AK16350" s="10"/>
    </row>
    <row r="16351" spans="37:37">
      <c r="AK16351" s="10"/>
    </row>
    <row r="16352" spans="37:37">
      <c r="AK16352" s="10"/>
    </row>
    <row r="16353" spans="37:37">
      <c r="AK16353" s="10"/>
    </row>
    <row r="16354" spans="37:37">
      <c r="AK16354" s="10"/>
    </row>
    <row r="16355" spans="37:37">
      <c r="AK16355" s="10"/>
    </row>
    <row r="16356" spans="37:37">
      <c r="AK16356" s="10"/>
    </row>
    <row r="16357" spans="37:37">
      <c r="AK16357" s="10"/>
    </row>
    <row r="16358" spans="37:37">
      <c r="AK16358" s="10"/>
    </row>
    <row r="16359" spans="37:37">
      <c r="AK16359" s="10"/>
    </row>
    <row r="16360" spans="37:37">
      <c r="AK16360" s="10"/>
    </row>
    <row r="16361" spans="37:37">
      <c r="AK16361" s="10"/>
    </row>
    <row r="16362" spans="37:37">
      <c r="AK16362" s="10"/>
    </row>
    <row r="16363" spans="37:37">
      <c r="AK16363" s="10"/>
    </row>
    <row r="16364" spans="37:37">
      <c r="AK16364" s="10"/>
    </row>
    <row r="16365" spans="37:37">
      <c r="AK16365" s="10"/>
    </row>
    <row r="16366" spans="37:37">
      <c r="AK16366" s="10"/>
    </row>
    <row r="16367" spans="37:37">
      <c r="AK16367" s="10"/>
    </row>
    <row r="16368" spans="37:37">
      <c r="AK16368" s="10"/>
    </row>
    <row r="16369" spans="37:37">
      <c r="AK16369" s="10"/>
    </row>
    <row r="16370" spans="37:37">
      <c r="AK16370" s="10"/>
    </row>
    <row r="16371" spans="37:37">
      <c r="AK16371" s="10"/>
    </row>
    <row r="16372" spans="37:37">
      <c r="AK16372" s="10"/>
    </row>
    <row r="16373" spans="37:37">
      <c r="AK16373" s="10"/>
    </row>
    <row r="16374" spans="37:37">
      <c r="AK16374" s="10"/>
    </row>
    <row r="16375" spans="37:37">
      <c r="AK16375" s="10"/>
    </row>
    <row r="16376" spans="37:37">
      <c r="AK16376" s="10"/>
    </row>
    <row r="16377" spans="37:37">
      <c r="AK16377" s="10"/>
    </row>
    <row r="16378" spans="37:37">
      <c r="AK16378" s="10"/>
    </row>
    <row r="16379" spans="37:37">
      <c r="AK16379" s="10"/>
    </row>
    <row r="16380" spans="37:37">
      <c r="AK16380" s="10"/>
    </row>
    <row r="16381" spans="37:37">
      <c r="AK16381" s="10"/>
    </row>
    <row r="16382" spans="37:37">
      <c r="AK16382" s="10"/>
    </row>
    <row r="16383" spans="37:37">
      <c r="AK16383" s="10"/>
    </row>
    <row r="16384" spans="37:37">
      <c r="AK16384" s="10"/>
    </row>
    <row r="16385" spans="37:37">
      <c r="AK16385" s="10"/>
    </row>
    <row r="16386" spans="37:37">
      <c r="AK16386" s="10"/>
    </row>
    <row r="16387" spans="37:37">
      <c r="AK16387" s="10"/>
    </row>
    <row r="16388" spans="37:37">
      <c r="AK16388" s="10"/>
    </row>
    <row r="16389" spans="37:37">
      <c r="AK16389" s="10"/>
    </row>
    <row r="16390" spans="37:37">
      <c r="AK16390" s="10"/>
    </row>
    <row r="16391" spans="37:37">
      <c r="AK16391" s="10"/>
    </row>
    <row r="16392" spans="37:37">
      <c r="AK16392" s="10"/>
    </row>
    <row r="16393" spans="37:37">
      <c r="AK16393" s="10"/>
    </row>
    <row r="16394" spans="37:37">
      <c r="AK16394" s="10"/>
    </row>
    <row r="16395" spans="37:37">
      <c r="AK16395" s="10"/>
    </row>
    <row r="16396" spans="37:37">
      <c r="AK16396" s="10"/>
    </row>
    <row r="16397" spans="37:37">
      <c r="AK16397" s="10"/>
    </row>
    <row r="16398" spans="37:37">
      <c r="AK16398" s="10"/>
    </row>
    <row r="16399" spans="37:37">
      <c r="AK16399" s="10"/>
    </row>
    <row r="16400" spans="37:37">
      <c r="AK16400" s="10"/>
    </row>
    <row r="16401" spans="37:37">
      <c r="AK16401" s="10"/>
    </row>
    <row r="16402" spans="37:37">
      <c r="AK16402" s="10"/>
    </row>
    <row r="16403" spans="37:37">
      <c r="AK16403" s="10"/>
    </row>
    <row r="16404" spans="37:37">
      <c r="AK16404" s="10"/>
    </row>
    <row r="16405" spans="37:37">
      <c r="AK16405" s="10"/>
    </row>
    <row r="16406" spans="37:37">
      <c r="AK16406" s="10"/>
    </row>
    <row r="16407" spans="37:37">
      <c r="AK16407" s="10"/>
    </row>
    <row r="16408" spans="37:37">
      <c r="AK16408" s="10"/>
    </row>
    <row r="16409" spans="37:37">
      <c r="AK16409" s="10"/>
    </row>
    <row r="16410" spans="37:37">
      <c r="AK16410" s="10"/>
    </row>
    <row r="16411" spans="37:37">
      <c r="AK16411" s="10"/>
    </row>
    <row r="16412" spans="37:37">
      <c r="AK16412" s="10"/>
    </row>
    <row r="16413" spans="37:37">
      <c r="AK16413" s="10"/>
    </row>
    <row r="16414" spans="37:37">
      <c r="AK16414" s="10"/>
    </row>
    <row r="16415" spans="37:37">
      <c r="AK16415" s="10"/>
    </row>
    <row r="16416" spans="37:37">
      <c r="AK16416" s="10"/>
    </row>
    <row r="16417" spans="37:37">
      <c r="AK16417" s="10"/>
    </row>
    <row r="16418" spans="37:37">
      <c r="AK16418" s="10"/>
    </row>
    <row r="16419" spans="37:37">
      <c r="AK16419" s="10"/>
    </row>
    <row r="16420" spans="37:37">
      <c r="AK16420" s="10"/>
    </row>
    <row r="16421" spans="37:37">
      <c r="AK16421" s="10"/>
    </row>
    <row r="16422" spans="37:37">
      <c r="AK16422" s="10"/>
    </row>
    <row r="16423" spans="37:37">
      <c r="AK16423" s="10"/>
    </row>
    <row r="16424" spans="37:37">
      <c r="AK16424" s="10"/>
    </row>
    <row r="16425" spans="37:37">
      <c r="AK16425" s="10"/>
    </row>
    <row r="16426" spans="37:37">
      <c r="AK16426" s="10"/>
    </row>
    <row r="16427" spans="37:37">
      <c r="AK16427" s="10"/>
    </row>
    <row r="16428" spans="37:37">
      <c r="AK16428" s="10"/>
    </row>
    <row r="16429" spans="37:37">
      <c r="AK16429" s="10"/>
    </row>
    <row r="16430" spans="37:37">
      <c r="AK16430" s="10"/>
    </row>
    <row r="16431" spans="37:37">
      <c r="AK16431" s="10"/>
    </row>
    <row r="16432" spans="37:37">
      <c r="AK16432" s="10"/>
    </row>
    <row r="16433" spans="37:37">
      <c r="AK16433" s="10"/>
    </row>
    <row r="16434" spans="37:37">
      <c r="AK16434" s="10"/>
    </row>
    <row r="16435" spans="37:37">
      <c r="AK16435" s="10"/>
    </row>
    <row r="16436" spans="37:37">
      <c r="AK16436" s="10"/>
    </row>
    <row r="16437" spans="37:37">
      <c r="AK16437" s="10"/>
    </row>
    <row r="16438" spans="37:37">
      <c r="AK16438" s="10"/>
    </row>
    <row r="16439" spans="37:37">
      <c r="AK16439" s="10"/>
    </row>
    <row r="16440" spans="37:37">
      <c r="AK16440" s="10"/>
    </row>
    <row r="16441" spans="37:37">
      <c r="AK16441" s="10"/>
    </row>
    <row r="16442" spans="37:37">
      <c r="AK16442" s="10"/>
    </row>
    <row r="16443" spans="37:37">
      <c r="AK16443" s="10"/>
    </row>
    <row r="16444" spans="37:37">
      <c r="AK16444" s="10"/>
    </row>
    <row r="16445" spans="37:37">
      <c r="AK16445" s="10"/>
    </row>
    <row r="16446" spans="37:37">
      <c r="AK16446" s="10"/>
    </row>
    <row r="16447" spans="37:37">
      <c r="AK16447" s="10"/>
    </row>
    <row r="16448" spans="37:37">
      <c r="AK16448" s="10"/>
    </row>
    <row r="16449" spans="37:37">
      <c r="AK16449" s="10"/>
    </row>
    <row r="16450" spans="37:37">
      <c r="AK16450" s="10"/>
    </row>
    <row r="16451" spans="37:37">
      <c r="AK16451" s="10"/>
    </row>
    <row r="16452" spans="37:37">
      <c r="AK16452" s="10"/>
    </row>
    <row r="16453" spans="37:37">
      <c r="AK16453" s="10"/>
    </row>
    <row r="16454" spans="37:37">
      <c r="AK16454" s="10"/>
    </row>
    <row r="16455" spans="37:37">
      <c r="AK16455" s="10"/>
    </row>
    <row r="16456" spans="37:37">
      <c r="AK16456" s="10"/>
    </row>
    <row r="16457" spans="37:37">
      <c r="AK16457" s="10"/>
    </row>
    <row r="16458" spans="37:37">
      <c r="AK16458" s="10"/>
    </row>
    <row r="16459" spans="37:37">
      <c r="AK16459" s="10"/>
    </row>
    <row r="16460" spans="37:37">
      <c r="AK16460" s="10"/>
    </row>
    <row r="16461" spans="37:37">
      <c r="AK16461" s="10"/>
    </row>
    <row r="16462" spans="37:37">
      <c r="AK16462" s="10"/>
    </row>
    <row r="16463" spans="37:37">
      <c r="AK16463" s="10"/>
    </row>
    <row r="16464" spans="37:37">
      <c r="AK16464" s="10"/>
    </row>
    <row r="16465" spans="37:37">
      <c r="AK16465" s="10"/>
    </row>
    <row r="16466" spans="37:37">
      <c r="AK16466" s="10"/>
    </row>
    <row r="16467" spans="37:37">
      <c r="AK16467" s="10"/>
    </row>
    <row r="16468" spans="37:37">
      <c r="AK16468" s="10"/>
    </row>
    <row r="16469" spans="37:37">
      <c r="AK16469" s="10"/>
    </row>
    <row r="16470" spans="37:37">
      <c r="AK16470" s="10"/>
    </row>
    <row r="16471" spans="37:37">
      <c r="AK16471" s="10"/>
    </row>
    <row r="16472" spans="37:37">
      <c r="AK16472" s="10"/>
    </row>
    <row r="16473" spans="37:37">
      <c r="AK16473" s="10"/>
    </row>
    <row r="16474" spans="37:37">
      <c r="AK16474" s="10"/>
    </row>
    <row r="16475" spans="37:37">
      <c r="AK16475" s="10"/>
    </row>
    <row r="16476" spans="37:37">
      <c r="AK16476" s="10"/>
    </row>
    <row r="16477" spans="37:37">
      <c r="AK16477" s="10"/>
    </row>
    <row r="16478" spans="37:37">
      <c r="AK16478" s="10"/>
    </row>
    <row r="16479" spans="37:37">
      <c r="AK16479" s="10"/>
    </row>
    <row r="16480" spans="37:37">
      <c r="AK16480" s="10"/>
    </row>
    <row r="16481" spans="37:37">
      <c r="AK16481" s="10"/>
    </row>
    <row r="16482" spans="37:37">
      <c r="AK16482" s="10"/>
    </row>
    <row r="16483" spans="37:37">
      <c r="AK16483" s="10"/>
    </row>
    <row r="16484" spans="37:37">
      <c r="AK16484" s="10"/>
    </row>
    <row r="16485" spans="37:37">
      <c r="AK16485" s="10"/>
    </row>
    <row r="16486" spans="37:37">
      <c r="AK16486" s="10"/>
    </row>
    <row r="16487" spans="37:37">
      <c r="AK16487" s="10"/>
    </row>
    <row r="16488" spans="37:37">
      <c r="AK16488" s="10"/>
    </row>
    <row r="16489" spans="37:37">
      <c r="AK16489" s="10"/>
    </row>
    <row r="16490" spans="37:37">
      <c r="AK16490" s="10"/>
    </row>
    <row r="16491" spans="37:37">
      <c r="AK16491" s="10"/>
    </row>
    <row r="16492" spans="37:37">
      <c r="AK16492" s="10"/>
    </row>
    <row r="16493" spans="37:37">
      <c r="AK16493" s="10"/>
    </row>
    <row r="16494" spans="37:37">
      <c r="AK16494" s="10"/>
    </row>
    <row r="16495" spans="37:37">
      <c r="AK16495" s="10"/>
    </row>
    <row r="16496" spans="37:37">
      <c r="AK16496" s="10"/>
    </row>
    <row r="16497" spans="37:37">
      <c r="AK16497" s="10"/>
    </row>
    <row r="16498" spans="37:37">
      <c r="AK16498" s="10"/>
    </row>
    <row r="16499" spans="37:37">
      <c r="AK16499" s="10"/>
    </row>
    <row r="16500" spans="37:37">
      <c r="AK16500" s="10"/>
    </row>
    <row r="16501" spans="37:37">
      <c r="AK16501" s="10"/>
    </row>
    <row r="16502" spans="37:37">
      <c r="AK16502" s="10"/>
    </row>
    <row r="16503" spans="37:37">
      <c r="AK16503" s="10"/>
    </row>
    <row r="16504" spans="37:37">
      <c r="AK16504" s="10"/>
    </row>
    <row r="16505" spans="37:37">
      <c r="AK16505" s="10"/>
    </row>
    <row r="16506" spans="37:37">
      <c r="AK16506" s="10"/>
    </row>
    <row r="16507" spans="37:37">
      <c r="AK16507" s="10"/>
    </row>
    <row r="16508" spans="37:37">
      <c r="AK16508" s="10"/>
    </row>
    <row r="16509" spans="37:37">
      <c r="AK16509" s="10"/>
    </row>
    <row r="16510" spans="37:37">
      <c r="AK16510" s="10"/>
    </row>
    <row r="16511" spans="37:37">
      <c r="AK16511" s="10"/>
    </row>
    <row r="16512" spans="37:37">
      <c r="AK16512" s="10"/>
    </row>
    <row r="16513" spans="37:37">
      <c r="AK16513" s="10"/>
    </row>
    <row r="16514" spans="37:37">
      <c r="AK16514" s="10"/>
    </row>
    <row r="16515" spans="37:37">
      <c r="AK16515" s="10"/>
    </row>
    <row r="16516" spans="37:37">
      <c r="AK16516" s="10"/>
    </row>
    <row r="16517" spans="37:37">
      <c r="AK16517" s="10"/>
    </row>
    <row r="16518" spans="37:37">
      <c r="AK16518" s="10"/>
    </row>
    <row r="16519" spans="37:37">
      <c r="AK16519" s="10"/>
    </row>
    <row r="16520" spans="37:37">
      <c r="AK16520" s="10"/>
    </row>
    <row r="16521" spans="37:37">
      <c r="AK16521" s="10"/>
    </row>
    <row r="16522" spans="37:37">
      <c r="AK16522" s="10"/>
    </row>
    <row r="16523" spans="37:37">
      <c r="AK16523" s="10"/>
    </row>
    <row r="16524" spans="37:37">
      <c r="AK16524" s="10"/>
    </row>
    <row r="16525" spans="37:37">
      <c r="AK16525" s="10"/>
    </row>
    <row r="16526" spans="37:37">
      <c r="AK16526" s="10"/>
    </row>
    <row r="16527" spans="37:37">
      <c r="AK16527" s="10"/>
    </row>
    <row r="16528" spans="37:37">
      <c r="AK16528" s="10"/>
    </row>
    <row r="16529" spans="37:37">
      <c r="AK16529" s="10"/>
    </row>
    <row r="16530" spans="37:37">
      <c r="AK16530" s="10"/>
    </row>
    <row r="16531" spans="37:37">
      <c r="AK16531" s="10"/>
    </row>
    <row r="16532" spans="37:37">
      <c r="AK16532" s="10"/>
    </row>
    <row r="16533" spans="37:37">
      <c r="AK16533" s="10"/>
    </row>
    <row r="16534" spans="37:37">
      <c r="AK16534" s="10"/>
    </row>
    <row r="16535" spans="37:37">
      <c r="AK16535" s="10"/>
    </row>
    <row r="16536" spans="37:37">
      <c r="AK16536" s="10"/>
    </row>
    <row r="16537" spans="37:37">
      <c r="AK16537" s="10"/>
    </row>
    <row r="16538" spans="37:37">
      <c r="AK16538" s="10"/>
    </row>
    <row r="16539" spans="37:37">
      <c r="AK16539" s="10"/>
    </row>
    <row r="16540" spans="37:37">
      <c r="AK16540" s="10"/>
    </row>
    <row r="16541" spans="37:37">
      <c r="AK16541" s="10"/>
    </row>
    <row r="16542" spans="37:37">
      <c r="AK16542" s="10"/>
    </row>
    <row r="16543" spans="37:37">
      <c r="AK16543" s="10"/>
    </row>
    <row r="16544" spans="37:37">
      <c r="AK16544" s="10"/>
    </row>
    <row r="16545" spans="37:37">
      <c r="AK16545" s="10"/>
    </row>
    <row r="16546" spans="37:37">
      <c r="AK16546" s="10"/>
    </row>
    <row r="16547" spans="37:37">
      <c r="AK16547" s="10"/>
    </row>
    <row r="16548" spans="37:37">
      <c r="AK16548" s="10"/>
    </row>
    <row r="16549" spans="37:37">
      <c r="AK16549" s="10"/>
    </row>
    <row r="16550" spans="37:37">
      <c r="AK16550" s="10"/>
    </row>
    <row r="16551" spans="37:37">
      <c r="AK16551" s="10"/>
    </row>
    <row r="16552" spans="37:37">
      <c r="AK16552" s="10"/>
    </row>
    <row r="16553" spans="37:37">
      <c r="AK16553" s="10"/>
    </row>
    <row r="16554" spans="37:37">
      <c r="AK16554" s="10"/>
    </row>
    <row r="16555" spans="37:37">
      <c r="AK16555" s="10"/>
    </row>
    <row r="16556" spans="37:37">
      <c r="AK16556" s="10"/>
    </row>
    <row r="16557" spans="37:37">
      <c r="AK16557" s="10"/>
    </row>
    <row r="16558" spans="37:37">
      <c r="AK16558" s="10"/>
    </row>
    <row r="16559" spans="37:37">
      <c r="AK16559" s="10"/>
    </row>
    <row r="16560" spans="37:37">
      <c r="AK16560" s="10"/>
    </row>
    <row r="16561" spans="37:37">
      <c r="AK16561" s="10"/>
    </row>
    <row r="16562" spans="37:37">
      <c r="AK16562" s="10"/>
    </row>
    <row r="16563" spans="37:37">
      <c r="AK16563" s="10"/>
    </row>
    <row r="16564" spans="37:37">
      <c r="AK16564" s="10"/>
    </row>
    <row r="16565" spans="37:37">
      <c r="AK16565" s="10"/>
    </row>
    <row r="16566" spans="37:37">
      <c r="AK16566" s="10"/>
    </row>
    <row r="16567" spans="37:37">
      <c r="AK16567" s="10"/>
    </row>
    <row r="16568" spans="37:37">
      <c r="AK16568" s="10"/>
    </row>
    <row r="16569" spans="37:37">
      <c r="AK16569" s="10"/>
    </row>
    <row r="16570" spans="37:37">
      <c r="AK16570" s="10"/>
    </row>
    <row r="16571" spans="37:37">
      <c r="AK16571" s="10"/>
    </row>
    <row r="16572" spans="37:37">
      <c r="AK16572" s="10"/>
    </row>
    <row r="16573" spans="37:37">
      <c r="AK16573" s="10"/>
    </row>
    <row r="16574" spans="37:37">
      <c r="AK16574" s="10"/>
    </row>
    <row r="16575" spans="37:37">
      <c r="AK16575" s="10"/>
    </row>
    <row r="16576" spans="37:37">
      <c r="AK16576" s="10"/>
    </row>
    <row r="16577" spans="37:37">
      <c r="AK16577" s="10"/>
    </row>
    <row r="16578" spans="37:37">
      <c r="AK16578" s="10"/>
    </row>
    <row r="16579" spans="37:37">
      <c r="AK16579" s="10"/>
    </row>
    <row r="16580" spans="37:37">
      <c r="AK16580" s="10"/>
    </row>
    <row r="16581" spans="37:37">
      <c r="AK16581" s="10"/>
    </row>
    <row r="16582" spans="37:37">
      <c r="AK16582" s="10"/>
    </row>
    <row r="16583" spans="37:37">
      <c r="AK16583" s="10"/>
    </row>
    <row r="16584" spans="37:37">
      <c r="AK16584" s="10"/>
    </row>
    <row r="16585" spans="37:37">
      <c r="AK16585" s="10"/>
    </row>
    <row r="16586" spans="37:37">
      <c r="AK16586" s="10"/>
    </row>
    <row r="16587" spans="37:37">
      <c r="AK16587" s="10"/>
    </row>
    <row r="16588" spans="37:37">
      <c r="AK16588" s="10"/>
    </row>
    <row r="16589" spans="37:37">
      <c r="AK16589" s="10"/>
    </row>
    <row r="16590" spans="37:37">
      <c r="AK16590" s="10"/>
    </row>
    <row r="16591" spans="37:37">
      <c r="AK16591" s="10"/>
    </row>
    <row r="16592" spans="37:37">
      <c r="AK16592" s="10"/>
    </row>
    <row r="16593" spans="37:37">
      <c r="AK16593" s="10"/>
    </row>
    <row r="16594" spans="37:37">
      <c r="AK16594" s="10"/>
    </row>
    <row r="16595" spans="37:37">
      <c r="AK16595" s="10"/>
    </row>
    <row r="16596" spans="37:37">
      <c r="AK16596" s="10"/>
    </row>
    <row r="16597" spans="37:37">
      <c r="AK16597" s="10"/>
    </row>
    <row r="16598" spans="37:37">
      <c r="AK16598" s="10"/>
    </row>
    <row r="16599" spans="37:37">
      <c r="AK16599" s="10"/>
    </row>
    <row r="16600" spans="37:37">
      <c r="AK16600" s="10"/>
    </row>
    <row r="16601" spans="37:37">
      <c r="AK16601" s="10"/>
    </row>
    <row r="16602" spans="37:37">
      <c r="AK16602" s="10"/>
    </row>
    <row r="16603" spans="37:37">
      <c r="AK16603" s="10"/>
    </row>
    <row r="16604" spans="37:37">
      <c r="AK16604" s="10"/>
    </row>
    <row r="16605" spans="37:37">
      <c r="AK16605" s="10"/>
    </row>
    <row r="16606" spans="37:37">
      <c r="AK16606" s="10"/>
    </row>
    <row r="16607" spans="37:37">
      <c r="AK16607" s="10"/>
    </row>
    <row r="16608" spans="37:37">
      <c r="AK16608" s="10"/>
    </row>
    <row r="16609" spans="37:37">
      <c r="AK16609" s="10"/>
    </row>
    <row r="16610" spans="37:37">
      <c r="AK16610" s="10"/>
    </row>
    <row r="16611" spans="37:37">
      <c r="AK16611" s="10"/>
    </row>
    <row r="16612" spans="37:37">
      <c r="AK16612" s="10"/>
    </row>
    <row r="16613" spans="37:37">
      <c r="AK16613" s="10"/>
    </row>
    <row r="16614" spans="37:37">
      <c r="AK16614" s="10"/>
    </row>
    <row r="16615" spans="37:37">
      <c r="AK16615" s="10"/>
    </row>
    <row r="16616" spans="37:37">
      <c r="AK16616" s="10"/>
    </row>
    <row r="16617" spans="37:37">
      <c r="AK16617" s="10"/>
    </row>
    <row r="16618" spans="37:37">
      <c r="AK16618" s="10"/>
    </row>
    <row r="16619" spans="37:37">
      <c r="AK16619" s="10"/>
    </row>
    <row r="16620" spans="37:37">
      <c r="AK16620" s="10"/>
    </row>
    <row r="16621" spans="37:37">
      <c r="AK16621" s="10"/>
    </row>
    <row r="16622" spans="37:37">
      <c r="AK16622" s="10"/>
    </row>
    <row r="16623" spans="37:37">
      <c r="AK16623" s="10"/>
    </row>
    <row r="16624" spans="37:37">
      <c r="AK16624" s="10"/>
    </row>
    <row r="16625" spans="37:37">
      <c r="AK16625" s="10"/>
    </row>
    <row r="16626" spans="37:37">
      <c r="AK16626" s="10"/>
    </row>
    <row r="16627" spans="37:37">
      <c r="AK16627" s="10"/>
    </row>
    <row r="16628" spans="37:37">
      <c r="AK16628" s="10"/>
    </row>
    <row r="16629" spans="37:37">
      <c r="AK16629" s="10"/>
    </row>
    <row r="16630" spans="37:37">
      <c r="AK16630" s="10"/>
    </row>
    <row r="16631" spans="37:37">
      <c r="AK16631" s="10"/>
    </row>
    <row r="16632" spans="37:37">
      <c r="AK16632" s="10"/>
    </row>
    <row r="16633" spans="37:37">
      <c r="AK16633" s="10"/>
    </row>
    <row r="16634" spans="37:37">
      <c r="AK16634" s="10"/>
    </row>
    <row r="16635" spans="37:37">
      <c r="AK16635" s="10"/>
    </row>
    <row r="16636" spans="37:37">
      <c r="AK16636" s="10"/>
    </row>
    <row r="16637" spans="37:37">
      <c r="AK16637" s="10"/>
    </row>
    <row r="16638" spans="37:37">
      <c r="AK16638" s="10"/>
    </row>
    <row r="16639" spans="37:37">
      <c r="AK16639" s="10"/>
    </row>
    <row r="16640" spans="37:37">
      <c r="AK16640" s="10"/>
    </row>
    <row r="16641" spans="37:37">
      <c r="AK16641" s="10"/>
    </row>
    <row r="16642" spans="37:37">
      <c r="AK16642" s="10"/>
    </row>
    <row r="16643" spans="37:37">
      <c r="AK16643" s="10"/>
    </row>
    <row r="16644" spans="37:37">
      <c r="AK16644" s="10"/>
    </row>
    <row r="16645" spans="37:37">
      <c r="AK16645" s="10"/>
    </row>
    <row r="16646" spans="37:37">
      <c r="AK16646" s="10"/>
    </row>
    <row r="16647" spans="37:37">
      <c r="AK16647" s="10"/>
    </row>
    <row r="16648" spans="37:37">
      <c r="AK16648" s="10"/>
    </row>
    <row r="16649" spans="37:37">
      <c r="AK16649" s="10"/>
    </row>
    <row r="16650" spans="37:37">
      <c r="AK16650" s="10"/>
    </row>
    <row r="16651" spans="37:37">
      <c r="AK16651" s="10"/>
    </row>
    <row r="16652" spans="37:37">
      <c r="AK16652" s="10"/>
    </row>
    <row r="16653" spans="37:37">
      <c r="AK16653" s="10"/>
    </row>
    <row r="16654" spans="37:37">
      <c r="AK16654" s="10"/>
    </row>
    <row r="16655" spans="37:37">
      <c r="AK16655" s="10"/>
    </row>
    <row r="16656" spans="37:37">
      <c r="AK16656" s="10"/>
    </row>
    <row r="16657" spans="37:37">
      <c r="AK16657" s="10"/>
    </row>
    <row r="16658" spans="37:37">
      <c r="AK16658" s="10"/>
    </row>
    <row r="16659" spans="37:37">
      <c r="AK16659" s="10"/>
    </row>
    <row r="16660" spans="37:37">
      <c r="AK16660" s="10"/>
    </row>
    <row r="16661" spans="37:37">
      <c r="AK16661" s="10"/>
    </row>
    <row r="16662" spans="37:37">
      <c r="AK16662" s="10"/>
    </row>
    <row r="16663" spans="37:37">
      <c r="AK16663" s="10"/>
    </row>
    <row r="16664" spans="37:37">
      <c r="AK16664" s="10"/>
    </row>
    <row r="16665" spans="37:37">
      <c r="AK16665" s="10"/>
    </row>
    <row r="16666" spans="37:37">
      <c r="AK16666" s="10"/>
    </row>
    <row r="16667" spans="37:37">
      <c r="AK16667" s="10"/>
    </row>
    <row r="16668" spans="37:37">
      <c r="AK16668" s="10"/>
    </row>
    <row r="16669" spans="37:37">
      <c r="AK16669" s="10"/>
    </row>
    <row r="16670" spans="37:37">
      <c r="AK16670" s="10"/>
    </row>
    <row r="16671" spans="37:37">
      <c r="AK16671" s="10"/>
    </row>
    <row r="16672" spans="37:37">
      <c r="AK16672" s="10"/>
    </row>
    <row r="16673" spans="37:37">
      <c r="AK16673" s="10"/>
    </row>
    <row r="16674" spans="37:37">
      <c r="AK16674" s="10"/>
    </row>
    <row r="16675" spans="37:37">
      <c r="AK16675" s="10"/>
    </row>
    <row r="16676" spans="37:37">
      <c r="AK16676" s="10"/>
    </row>
    <row r="16677" spans="37:37">
      <c r="AK16677" s="10"/>
    </row>
    <row r="16678" spans="37:37">
      <c r="AK16678" s="10"/>
    </row>
    <row r="16679" spans="37:37">
      <c r="AK16679" s="10"/>
    </row>
    <row r="16680" spans="37:37">
      <c r="AK16680" s="10"/>
    </row>
    <row r="16681" spans="37:37">
      <c r="AK16681" s="10"/>
    </row>
    <row r="16682" spans="37:37">
      <c r="AK16682" s="10"/>
    </row>
    <row r="16683" spans="37:37">
      <c r="AK16683" s="10"/>
    </row>
    <row r="16684" spans="37:37">
      <c r="AK16684" s="10"/>
    </row>
    <row r="16685" spans="37:37">
      <c r="AK16685" s="10"/>
    </row>
    <row r="16686" spans="37:37">
      <c r="AK16686" s="10"/>
    </row>
    <row r="16687" spans="37:37">
      <c r="AK16687" s="10"/>
    </row>
    <row r="16688" spans="37:37">
      <c r="AK16688" s="10"/>
    </row>
    <row r="16689" spans="37:37">
      <c r="AK16689" s="10"/>
    </row>
    <row r="16690" spans="37:37">
      <c r="AK16690" s="10"/>
    </row>
    <row r="16691" spans="37:37">
      <c r="AK16691" s="10"/>
    </row>
    <row r="16692" spans="37:37">
      <c r="AK16692" s="10"/>
    </row>
    <row r="16693" spans="37:37">
      <c r="AK16693" s="10"/>
    </row>
    <row r="16694" spans="37:37">
      <c r="AK16694" s="10"/>
    </row>
    <row r="16695" spans="37:37">
      <c r="AK16695" s="10"/>
    </row>
    <row r="16696" spans="37:37">
      <c r="AK16696" s="10"/>
    </row>
    <row r="16697" spans="37:37">
      <c r="AK16697" s="10"/>
    </row>
    <row r="16698" spans="37:37">
      <c r="AK16698" s="10"/>
    </row>
    <row r="16699" spans="37:37">
      <c r="AK16699" s="10"/>
    </row>
    <row r="16700" spans="37:37">
      <c r="AK16700" s="10"/>
    </row>
    <row r="16701" spans="37:37">
      <c r="AK16701" s="10"/>
    </row>
    <row r="16702" spans="37:37">
      <c r="AK16702" s="10"/>
    </row>
    <row r="16703" spans="37:37">
      <c r="AK16703" s="10"/>
    </row>
    <row r="16704" spans="37:37">
      <c r="AK16704" s="10"/>
    </row>
    <row r="16705" spans="37:37">
      <c r="AK16705" s="10"/>
    </row>
    <row r="16706" spans="37:37">
      <c r="AK16706" s="10"/>
    </row>
    <row r="16707" spans="37:37">
      <c r="AK16707" s="10"/>
    </row>
    <row r="16708" spans="37:37">
      <c r="AK16708" s="10"/>
    </row>
    <row r="16709" spans="37:37">
      <c r="AK16709" s="10"/>
    </row>
    <row r="16710" spans="37:37">
      <c r="AK16710" s="10"/>
    </row>
    <row r="16711" spans="37:37">
      <c r="AK16711" s="10"/>
    </row>
    <row r="16712" spans="37:37">
      <c r="AK16712" s="10"/>
    </row>
    <row r="16713" spans="37:37">
      <c r="AK16713" s="10"/>
    </row>
    <row r="16714" spans="37:37">
      <c r="AK16714" s="10"/>
    </row>
    <row r="16715" spans="37:37">
      <c r="AK16715" s="10"/>
    </row>
    <row r="16716" spans="37:37">
      <c r="AK16716" s="10"/>
    </row>
    <row r="16717" spans="37:37">
      <c r="AK16717" s="10"/>
    </row>
    <row r="16718" spans="37:37">
      <c r="AK16718" s="10"/>
    </row>
    <row r="16719" spans="37:37">
      <c r="AK16719" s="10"/>
    </row>
    <row r="16720" spans="37:37">
      <c r="AK16720" s="10"/>
    </row>
    <row r="16721" spans="37:37">
      <c r="AK16721" s="10"/>
    </row>
    <row r="16722" spans="37:37">
      <c r="AK16722" s="10"/>
    </row>
    <row r="16723" spans="37:37">
      <c r="AK16723" s="10"/>
    </row>
    <row r="16724" spans="37:37">
      <c r="AK16724" s="10"/>
    </row>
    <row r="16725" spans="37:37">
      <c r="AK16725" s="10"/>
    </row>
    <row r="16726" spans="37:37">
      <c r="AK16726" s="10"/>
    </row>
    <row r="16727" spans="37:37">
      <c r="AK16727" s="10"/>
    </row>
    <row r="16728" spans="37:37">
      <c r="AK16728" s="10"/>
    </row>
    <row r="16729" spans="37:37">
      <c r="AK16729" s="10"/>
    </row>
    <row r="16730" spans="37:37">
      <c r="AK16730" s="10"/>
    </row>
    <row r="16731" spans="37:37">
      <c r="AK16731" s="10"/>
    </row>
    <row r="16732" spans="37:37">
      <c r="AK16732" s="10"/>
    </row>
    <row r="16733" spans="37:37">
      <c r="AK16733" s="10"/>
    </row>
    <row r="16734" spans="37:37">
      <c r="AK16734" s="10"/>
    </row>
    <row r="16735" spans="37:37">
      <c r="AK16735" s="10"/>
    </row>
    <row r="16736" spans="37:37">
      <c r="AK16736" s="10"/>
    </row>
    <row r="16737" spans="37:37">
      <c r="AK16737" s="10"/>
    </row>
    <row r="16738" spans="37:37">
      <c r="AK16738" s="10"/>
    </row>
    <row r="16739" spans="37:37">
      <c r="AK16739" s="10"/>
    </row>
    <row r="16740" spans="37:37">
      <c r="AK16740" s="10"/>
    </row>
    <row r="16741" spans="37:37">
      <c r="AK16741" s="10"/>
    </row>
    <row r="16742" spans="37:37">
      <c r="AK16742" s="10"/>
    </row>
    <row r="16743" spans="37:37">
      <c r="AK16743" s="10"/>
    </row>
    <row r="16744" spans="37:37">
      <c r="AK16744" s="10"/>
    </row>
    <row r="16745" spans="37:37">
      <c r="AK16745" s="10"/>
    </row>
    <row r="16746" spans="37:37">
      <c r="AK16746" s="10"/>
    </row>
    <row r="16747" spans="37:37">
      <c r="AK16747" s="10"/>
    </row>
    <row r="16748" spans="37:37">
      <c r="AK16748" s="10"/>
    </row>
    <row r="16749" spans="37:37">
      <c r="AK16749" s="10"/>
    </row>
    <row r="16750" spans="37:37">
      <c r="AK16750" s="10"/>
    </row>
    <row r="16751" spans="37:37">
      <c r="AK16751" s="10"/>
    </row>
    <row r="16752" spans="37:37">
      <c r="AK16752" s="10"/>
    </row>
    <row r="16753" spans="37:37">
      <c r="AK16753" s="10"/>
    </row>
    <row r="16754" spans="37:37">
      <c r="AK16754" s="10"/>
    </row>
    <row r="16755" spans="37:37">
      <c r="AK16755" s="10"/>
    </row>
    <row r="16756" spans="37:37">
      <c r="AK16756" s="10"/>
    </row>
    <row r="16757" spans="37:37">
      <c r="AK16757" s="10"/>
    </row>
    <row r="16758" spans="37:37">
      <c r="AK16758" s="10"/>
    </row>
    <row r="16759" spans="37:37">
      <c r="AK16759" s="10"/>
    </row>
    <row r="16760" spans="37:37">
      <c r="AK16760" s="10"/>
    </row>
    <row r="16761" spans="37:37">
      <c r="AK16761" s="10"/>
    </row>
    <row r="16762" spans="37:37">
      <c r="AK16762" s="10"/>
    </row>
    <row r="16763" spans="37:37">
      <c r="AK16763" s="10"/>
    </row>
    <row r="16764" spans="37:37">
      <c r="AK16764" s="10"/>
    </row>
    <row r="16765" spans="37:37">
      <c r="AK16765" s="10"/>
    </row>
    <row r="16766" spans="37:37">
      <c r="AK16766" s="10"/>
    </row>
    <row r="16767" spans="37:37">
      <c r="AK16767" s="10"/>
    </row>
    <row r="16768" spans="37:37">
      <c r="AK16768" s="10"/>
    </row>
    <row r="16769" spans="37:37">
      <c r="AK16769" s="10"/>
    </row>
    <row r="16770" spans="37:37">
      <c r="AK16770" s="10"/>
    </row>
    <row r="16771" spans="37:37">
      <c r="AK16771" s="10"/>
    </row>
    <row r="16772" spans="37:37">
      <c r="AK16772" s="10"/>
    </row>
    <row r="16773" spans="37:37">
      <c r="AK16773" s="10"/>
    </row>
    <row r="16774" spans="37:37">
      <c r="AK16774" s="10"/>
    </row>
    <row r="16775" spans="37:37">
      <c r="AK16775" s="10"/>
    </row>
    <row r="16776" spans="37:37">
      <c r="AK16776" s="10"/>
    </row>
    <row r="16777" spans="37:37">
      <c r="AK16777" s="10"/>
    </row>
    <row r="16778" spans="37:37">
      <c r="AK16778" s="10"/>
    </row>
    <row r="16779" spans="37:37">
      <c r="AK16779" s="10"/>
    </row>
    <row r="16780" spans="37:37">
      <c r="AK16780" s="10"/>
    </row>
    <row r="16781" spans="37:37">
      <c r="AK16781" s="10"/>
    </row>
    <row r="16782" spans="37:37">
      <c r="AK16782" s="10"/>
    </row>
    <row r="16783" spans="37:37">
      <c r="AK16783" s="10"/>
    </row>
    <row r="16784" spans="37:37">
      <c r="AK16784" s="10"/>
    </row>
    <row r="16785" spans="37:37">
      <c r="AK16785" s="10"/>
    </row>
    <row r="16786" spans="37:37">
      <c r="AK16786" s="10"/>
    </row>
    <row r="16787" spans="37:37">
      <c r="AK16787" s="10"/>
    </row>
    <row r="16788" spans="37:37">
      <c r="AK16788" s="10"/>
    </row>
    <row r="16789" spans="37:37">
      <c r="AK16789" s="10"/>
    </row>
    <row r="16790" spans="37:37">
      <c r="AK16790" s="10"/>
    </row>
    <row r="16791" spans="37:37">
      <c r="AK16791" s="10"/>
    </row>
    <row r="16792" spans="37:37">
      <c r="AK16792" s="10"/>
    </row>
    <row r="16793" spans="37:37">
      <c r="AK16793" s="10"/>
    </row>
    <row r="16794" spans="37:37">
      <c r="AK16794" s="10"/>
    </row>
    <row r="16795" spans="37:37">
      <c r="AK16795" s="10"/>
    </row>
    <row r="16796" spans="37:37">
      <c r="AK16796" s="10"/>
    </row>
    <row r="16797" spans="37:37">
      <c r="AK16797" s="10"/>
    </row>
    <row r="16798" spans="37:37">
      <c r="AK16798" s="10"/>
    </row>
    <row r="16799" spans="37:37">
      <c r="AK16799" s="10"/>
    </row>
    <row r="16800" spans="37:37">
      <c r="AK16800" s="10"/>
    </row>
    <row r="16801" spans="37:37">
      <c r="AK16801" s="10"/>
    </row>
    <row r="16802" spans="37:37">
      <c r="AK16802" s="10"/>
    </row>
    <row r="16803" spans="37:37">
      <c r="AK16803" s="10"/>
    </row>
    <row r="16804" spans="37:37">
      <c r="AK16804" s="10"/>
    </row>
    <row r="16805" spans="37:37">
      <c r="AK16805" s="10"/>
    </row>
    <row r="16806" spans="37:37">
      <c r="AK16806" s="10"/>
    </row>
    <row r="16807" spans="37:37">
      <c r="AK16807" s="10"/>
    </row>
    <row r="16808" spans="37:37">
      <c r="AK16808" s="10"/>
    </row>
    <row r="16809" spans="37:37">
      <c r="AK16809" s="10"/>
    </row>
    <row r="16810" spans="37:37">
      <c r="AK16810" s="10"/>
    </row>
    <row r="16811" spans="37:37">
      <c r="AK16811" s="10"/>
    </row>
    <row r="16812" spans="37:37">
      <c r="AK16812" s="10"/>
    </row>
    <row r="16813" spans="37:37">
      <c r="AK16813" s="10"/>
    </row>
    <row r="16814" spans="37:37">
      <c r="AK16814" s="10"/>
    </row>
    <row r="16815" spans="37:37">
      <c r="AK16815" s="10"/>
    </row>
    <row r="16816" spans="37:37">
      <c r="AK16816" s="10"/>
    </row>
    <row r="16817" spans="37:37">
      <c r="AK16817" s="10"/>
    </row>
    <row r="16818" spans="37:37">
      <c r="AK16818" s="10"/>
    </row>
    <row r="16819" spans="37:37">
      <c r="AK16819" s="10"/>
    </row>
    <row r="16820" spans="37:37">
      <c r="AK16820" s="10"/>
    </row>
    <row r="16821" spans="37:37">
      <c r="AK16821" s="10"/>
    </row>
    <row r="16822" spans="37:37">
      <c r="AK16822" s="10"/>
    </row>
    <row r="16823" spans="37:37">
      <c r="AK16823" s="10"/>
    </row>
    <row r="16824" spans="37:37">
      <c r="AK16824" s="10"/>
    </row>
    <row r="16825" spans="37:37">
      <c r="AK16825" s="10"/>
    </row>
    <row r="16826" spans="37:37">
      <c r="AK16826" s="10"/>
    </row>
    <row r="16827" spans="37:37">
      <c r="AK16827" s="10"/>
    </row>
    <row r="16828" spans="37:37">
      <c r="AK16828" s="10"/>
    </row>
    <row r="16829" spans="37:37">
      <c r="AK16829" s="10"/>
    </row>
    <row r="16830" spans="37:37">
      <c r="AK16830" s="10"/>
    </row>
    <row r="16831" spans="37:37">
      <c r="AK16831" s="10"/>
    </row>
    <row r="16832" spans="37:37">
      <c r="AK16832" s="10"/>
    </row>
    <row r="16833" spans="37:37">
      <c r="AK16833" s="10"/>
    </row>
    <row r="16834" spans="37:37">
      <c r="AK16834" s="10"/>
    </row>
    <row r="16835" spans="37:37">
      <c r="AK16835" s="10"/>
    </row>
    <row r="16836" spans="37:37">
      <c r="AK16836" s="10"/>
    </row>
    <row r="16837" spans="37:37">
      <c r="AK16837" s="10"/>
    </row>
    <row r="16838" spans="37:37">
      <c r="AK16838" s="10"/>
    </row>
    <row r="16839" spans="37:37">
      <c r="AK16839" s="10"/>
    </row>
    <row r="16840" spans="37:37">
      <c r="AK16840" s="10"/>
    </row>
    <row r="16841" spans="37:37">
      <c r="AK16841" s="10"/>
    </row>
    <row r="16842" spans="37:37">
      <c r="AK16842" s="10"/>
    </row>
    <row r="16843" spans="37:37">
      <c r="AK16843" s="10"/>
    </row>
    <row r="16844" spans="37:37">
      <c r="AK16844" s="10"/>
    </row>
    <row r="16845" spans="37:37">
      <c r="AK16845" s="10"/>
    </row>
    <row r="16846" spans="37:37">
      <c r="AK16846" s="10"/>
    </row>
    <row r="16847" spans="37:37">
      <c r="AK16847" s="10"/>
    </row>
    <row r="16848" spans="37:37">
      <c r="AK16848" s="10"/>
    </row>
    <row r="16849" spans="37:37">
      <c r="AK16849" s="10"/>
    </row>
    <row r="16850" spans="37:37">
      <c r="AK16850" s="10"/>
    </row>
    <row r="16851" spans="37:37">
      <c r="AK16851" s="10"/>
    </row>
    <row r="16852" spans="37:37">
      <c r="AK16852" s="10"/>
    </row>
    <row r="16853" spans="37:37">
      <c r="AK16853" s="10"/>
    </row>
    <row r="16854" spans="37:37">
      <c r="AK16854" s="10"/>
    </row>
    <row r="16855" spans="37:37">
      <c r="AK16855" s="10"/>
    </row>
    <row r="16856" spans="37:37">
      <c r="AK16856" s="10"/>
    </row>
    <row r="16857" spans="37:37">
      <c r="AK16857" s="10"/>
    </row>
    <row r="16858" spans="37:37">
      <c r="AK16858" s="10"/>
    </row>
    <row r="16859" spans="37:37">
      <c r="AK16859" s="10"/>
    </row>
    <row r="16860" spans="37:37">
      <c r="AK16860" s="10"/>
    </row>
    <row r="16861" spans="37:37">
      <c r="AK16861" s="10"/>
    </row>
    <row r="16862" spans="37:37">
      <c r="AK16862" s="10"/>
    </row>
    <row r="16863" spans="37:37">
      <c r="AK16863" s="10"/>
    </row>
    <row r="16864" spans="37:37">
      <c r="AK16864" s="10"/>
    </row>
    <row r="16865" spans="37:37">
      <c r="AK16865" s="10"/>
    </row>
    <row r="16866" spans="37:37">
      <c r="AK16866" s="10"/>
    </row>
    <row r="16867" spans="37:37">
      <c r="AK16867" s="10"/>
    </row>
    <row r="16868" spans="37:37">
      <c r="AK16868" s="10"/>
    </row>
    <row r="16869" spans="37:37">
      <c r="AK16869" s="10"/>
    </row>
    <row r="16870" spans="37:37">
      <c r="AK16870" s="10"/>
    </row>
    <row r="16871" spans="37:37">
      <c r="AK16871" s="10"/>
    </row>
    <row r="16872" spans="37:37">
      <c r="AK16872" s="10"/>
    </row>
    <row r="16873" spans="37:37">
      <c r="AK16873" s="10"/>
    </row>
    <row r="16874" spans="37:37">
      <c r="AK16874" s="10"/>
    </row>
    <row r="16875" spans="37:37">
      <c r="AK16875" s="10"/>
    </row>
    <row r="16876" spans="37:37">
      <c r="AK16876" s="10"/>
    </row>
    <row r="16877" spans="37:37">
      <c r="AK16877" s="10"/>
    </row>
    <row r="16878" spans="37:37">
      <c r="AK16878" s="10"/>
    </row>
    <row r="16879" spans="37:37">
      <c r="AK16879" s="10"/>
    </row>
    <row r="16880" spans="37:37">
      <c r="AK16880" s="10"/>
    </row>
    <row r="16881" spans="37:37">
      <c r="AK16881" s="10"/>
    </row>
    <row r="16882" spans="37:37">
      <c r="AK16882" s="10"/>
    </row>
    <row r="16883" spans="37:37">
      <c r="AK16883" s="10"/>
    </row>
    <row r="16884" spans="37:37">
      <c r="AK16884" s="10"/>
    </row>
    <row r="16885" spans="37:37">
      <c r="AK16885" s="10"/>
    </row>
    <row r="16886" spans="37:37">
      <c r="AK16886" s="10"/>
    </row>
    <row r="16887" spans="37:37">
      <c r="AK16887" s="10"/>
    </row>
    <row r="16888" spans="37:37">
      <c r="AK16888" s="10"/>
    </row>
    <row r="16889" spans="37:37">
      <c r="AK16889" s="10"/>
    </row>
    <row r="16890" spans="37:37">
      <c r="AK16890" s="10"/>
    </row>
    <row r="16891" spans="37:37">
      <c r="AK16891" s="10"/>
    </row>
    <row r="16892" spans="37:37">
      <c r="AK16892" s="10"/>
    </row>
    <row r="16893" spans="37:37">
      <c r="AK16893" s="10"/>
    </row>
    <row r="16894" spans="37:37">
      <c r="AK16894" s="10"/>
    </row>
    <row r="16895" spans="37:37">
      <c r="AK16895" s="10"/>
    </row>
    <row r="16896" spans="37:37">
      <c r="AK16896" s="10"/>
    </row>
    <row r="16897" spans="37:37">
      <c r="AK16897" s="10"/>
    </row>
    <row r="16898" spans="37:37">
      <c r="AK16898" s="10"/>
    </row>
    <row r="16899" spans="37:37">
      <c r="AK16899" s="10"/>
    </row>
    <row r="16900" spans="37:37">
      <c r="AK16900" s="10"/>
    </row>
    <row r="16901" spans="37:37">
      <c r="AK16901" s="10"/>
    </row>
    <row r="16902" spans="37:37">
      <c r="AK16902" s="10"/>
    </row>
    <row r="16903" spans="37:37">
      <c r="AK16903" s="10"/>
    </row>
    <row r="16904" spans="37:37">
      <c r="AK16904" s="10"/>
    </row>
    <row r="16905" spans="37:37">
      <c r="AK16905" s="10"/>
    </row>
    <row r="16906" spans="37:37">
      <c r="AK16906" s="10"/>
    </row>
    <row r="16907" spans="37:37">
      <c r="AK16907" s="10"/>
    </row>
    <row r="16908" spans="37:37">
      <c r="AK16908" s="10"/>
    </row>
    <row r="16909" spans="37:37">
      <c r="AK16909" s="10"/>
    </row>
    <row r="16910" spans="37:37">
      <c r="AK16910" s="10"/>
    </row>
    <row r="16911" spans="37:37">
      <c r="AK16911" s="10"/>
    </row>
    <row r="16912" spans="37:37">
      <c r="AK16912" s="10"/>
    </row>
    <row r="16913" spans="37:37">
      <c r="AK16913" s="10"/>
    </row>
    <row r="16914" spans="37:37">
      <c r="AK16914" s="10"/>
    </row>
    <row r="16915" spans="37:37">
      <c r="AK16915" s="10"/>
    </row>
    <row r="16916" spans="37:37">
      <c r="AK16916" s="10"/>
    </row>
    <row r="16917" spans="37:37">
      <c r="AK16917" s="10"/>
    </row>
    <row r="16918" spans="37:37">
      <c r="AK16918" s="10"/>
    </row>
    <row r="16919" spans="37:37">
      <c r="AK16919" s="10"/>
    </row>
    <row r="16920" spans="37:37">
      <c r="AK16920" s="10"/>
    </row>
    <row r="16921" spans="37:37">
      <c r="AK16921" s="10"/>
    </row>
    <row r="16922" spans="37:37">
      <c r="AK16922" s="10"/>
    </row>
    <row r="16923" spans="37:37">
      <c r="AK16923" s="10"/>
    </row>
    <row r="16924" spans="37:37">
      <c r="AK16924" s="10"/>
    </row>
    <row r="16925" spans="37:37">
      <c r="AK16925" s="10"/>
    </row>
    <row r="16926" spans="37:37">
      <c r="AK16926" s="10"/>
    </row>
    <row r="16927" spans="37:37">
      <c r="AK16927" s="10"/>
    </row>
    <row r="16928" spans="37:37">
      <c r="AK16928" s="10"/>
    </row>
    <row r="16929" spans="37:37">
      <c r="AK16929" s="10"/>
    </row>
    <row r="16930" spans="37:37">
      <c r="AK16930" s="10"/>
    </row>
    <row r="16931" spans="37:37">
      <c r="AK16931" s="10"/>
    </row>
    <row r="16932" spans="37:37">
      <c r="AK16932" s="10"/>
    </row>
    <row r="16933" spans="37:37">
      <c r="AK16933" s="10"/>
    </row>
    <row r="16934" spans="37:37">
      <c r="AK16934" s="10"/>
    </row>
    <row r="16935" spans="37:37">
      <c r="AK16935" s="10"/>
    </row>
    <row r="16936" spans="37:37">
      <c r="AK16936" s="10"/>
    </row>
    <row r="16937" spans="37:37">
      <c r="AK16937" s="10"/>
    </row>
    <row r="16938" spans="37:37">
      <c r="AK16938" s="10"/>
    </row>
    <row r="16939" spans="37:37">
      <c r="AK16939" s="10"/>
    </row>
    <row r="16940" spans="37:37">
      <c r="AK16940" s="10"/>
    </row>
    <row r="16941" spans="37:37">
      <c r="AK16941" s="10"/>
    </row>
    <row r="16942" spans="37:37">
      <c r="AK16942" s="10"/>
    </row>
    <row r="16943" spans="37:37">
      <c r="AK16943" s="10"/>
    </row>
    <row r="16944" spans="37:37">
      <c r="AK16944" s="10"/>
    </row>
    <row r="16945" spans="37:37">
      <c r="AK16945" s="10"/>
    </row>
    <row r="16946" spans="37:37">
      <c r="AK16946" s="10"/>
    </row>
    <row r="16947" spans="37:37">
      <c r="AK16947" s="10"/>
    </row>
    <row r="16948" spans="37:37">
      <c r="AK16948" s="10"/>
    </row>
    <row r="16949" spans="37:37">
      <c r="AK16949" s="10"/>
    </row>
    <row r="16950" spans="37:37">
      <c r="AK16950" s="10"/>
    </row>
    <row r="16951" spans="37:37">
      <c r="AK16951" s="10"/>
    </row>
    <row r="16952" spans="37:37">
      <c r="AK16952" s="10"/>
    </row>
    <row r="16953" spans="37:37">
      <c r="AK16953" s="10"/>
    </row>
    <row r="16954" spans="37:37">
      <c r="AK16954" s="10"/>
    </row>
    <row r="16955" spans="37:37">
      <c r="AK16955" s="10"/>
    </row>
    <row r="16956" spans="37:37">
      <c r="AK16956" s="10"/>
    </row>
    <row r="16957" spans="37:37">
      <c r="AK16957" s="10"/>
    </row>
    <row r="16958" spans="37:37">
      <c r="AK16958" s="10"/>
    </row>
    <row r="16959" spans="37:37">
      <c r="AK16959" s="10"/>
    </row>
    <row r="16960" spans="37:37">
      <c r="AK16960" s="10"/>
    </row>
    <row r="16961" spans="37:37">
      <c r="AK16961" s="10"/>
    </row>
    <row r="16962" spans="37:37">
      <c r="AK16962" s="10"/>
    </row>
    <row r="16963" spans="37:37">
      <c r="AK16963" s="10"/>
    </row>
    <row r="16964" spans="37:37">
      <c r="AK16964" s="10"/>
    </row>
    <row r="16965" spans="37:37">
      <c r="AK16965" s="10"/>
    </row>
    <row r="16966" spans="37:37">
      <c r="AK16966" s="10"/>
    </row>
    <row r="16967" spans="37:37">
      <c r="AK16967" s="10"/>
    </row>
    <row r="16968" spans="37:37">
      <c r="AK16968" s="10"/>
    </row>
    <row r="16969" spans="37:37">
      <c r="AK16969" s="10"/>
    </row>
    <row r="16970" spans="37:37">
      <c r="AK16970" s="10"/>
    </row>
    <row r="16971" spans="37:37">
      <c r="AK16971" s="10"/>
    </row>
    <row r="16972" spans="37:37">
      <c r="AK16972" s="10"/>
    </row>
    <row r="16973" spans="37:37">
      <c r="AK16973" s="10"/>
    </row>
    <row r="16974" spans="37:37">
      <c r="AK16974" s="10"/>
    </row>
    <row r="16975" spans="37:37">
      <c r="AK16975" s="10"/>
    </row>
    <row r="16976" spans="37:37">
      <c r="AK16976" s="10"/>
    </row>
    <row r="16977" spans="37:37">
      <c r="AK16977" s="10"/>
    </row>
    <row r="16978" spans="37:37">
      <c r="AK16978" s="10"/>
    </row>
    <row r="16979" spans="37:37">
      <c r="AK16979" s="10"/>
    </row>
    <row r="16980" spans="37:37">
      <c r="AK16980" s="10"/>
    </row>
    <row r="16981" spans="37:37">
      <c r="AK16981" s="10"/>
    </row>
    <row r="16982" spans="37:37">
      <c r="AK16982" s="10"/>
    </row>
    <row r="16983" spans="37:37">
      <c r="AK16983" s="10"/>
    </row>
    <row r="16984" spans="37:37">
      <c r="AK16984" s="10"/>
    </row>
    <row r="16985" spans="37:37">
      <c r="AK16985" s="10"/>
    </row>
    <row r="16986" spans="37:37">
      <c r="AK16986" s="10"/>
    </row>
    <row r="16987" spans="37:37">
      <c r="AK16987" s="10"/>
    </row>
    <row r="16988" spans="37:37">
      <c r="AK16988" s="10"/>
    </row>
    <row r="16989" spans="37:37">
      <c r="AK16989" s="10"/>
    </row>
    <row r="16990" spans="37:37">
      <c r="AK16990" s="10"/>
    </row>
    <row r="16991" spans="37:37">
      <c r="AK16991" s="10"/>
    </row>
    <row r="16992" spans="37:37">
      <c r="AK16992" s="10"/>
    </row>
    <row r="16993" spans="37:37">
      <c r="AK16993" s="10"/>
    </row>
    <row r="16994" spans="37:37">
      <c r="AK16994" s="10"/>
    </row>
    <row r="16995" spans="37:37">
      <c r="AK16995" s="10"/>
    </row>
    <row r="16996" spans="37:37">
      <c r="AK16996" s="10"/>
    </row>
    <row r="16997" spans="37:37">
      <c r="AK16997" s="10"/>
    </row>
    <row r="16998" spans="37:37">
      <c r="AK16998" s="10"/>
    </row>
    <row r="16999" spans="37:37">
      <c r="AK16999" s="10"/>
    </row>
    <row r="17000" spans="37:37">
      <c r="AK17000" s="10"/>
    </row>
    <row r="17001" spans="37:37">
      <c r="AK17001" s="10"/>
    </row>
    <row r="17002" spans="37:37">
      <c r="AK17002" s="10"/>
    </row>
    <row r="17003" spans="37:37">
      <c r="AK17003" s="10"/>
    </row>
    <row r="17004" spans="37:37">
      <c r="AK17004" s="10"/>
    </row>
    <row r="17005" spans="37:37">
      <c r="AK17005" s="10"/>
    </row>
    <row r="17006" spans="37:37">
      <c r="AK17006" s="10"/>
    </row>
    <row r="17007" spans="37:37">
      <c r="AK17007" s="10"/>
    </row>
    <row r="17008" spans="37:37">
      <c r="AK17008" s="10"/>
    </row>
    <row r="17009" spans="37:37">
      <c r="AK17009" s="10"/>
    </row>
    <row r="17010" spans="37:37">
      <c r="AK17010" s="10"/>
    </row>
    <row r="17011" spans="37:37">
      <c r="AK17011" s="10"/>
    </row>
    <row r="17012" spans="37:37">
      <c r="AK17012" s="10"/>
    </row>
    <row r="17013" spans="37:37">
      <c r="AK17013" s="10"/>
    </row>
    <row r="17014" spans="37:37">
      <c r="AK17014" s="10"/>
    </row>
    <row r="17015" spans="37:37">
      <c r="AK17015" s="10"/>
    </row>
    <row r="17016" spans="37:37">
      <c r="AK17016" s="10"/>
    </row>
    <row r="17017" spans="37:37">
      <c r="AK17017" s="10"/>
    </row>
    <row r="17018" spans="37:37">
      <c r="AK17018" s="10"/>
    </row>
    <row r="17019" spans="37:37">
      <c r="AK17019" s="10"/>
    </row>
    <row r="17020" spans="37:37">
      <c r="AK17020" s="10"/>
    </row>
    <row r="17021" spans="37:37">
      <c r="AK17021" s="10"/>
    </row>
    <row r="17022" spans="37:37">
      <c r="AK17022" s="10"/>
    </row>
    <row r="17023" spans="37:37">
      <c r="AK17023" s="10"/>
    </row>
    <row r="17024" spans="37:37">
      <c r="AK17024" s="10"/>
    </row>
    <row r="17025" spans="37:37">
      <c r="AK17025" s="10"/>
    </row>
    <row r="17026" spans="37:37">
      <c r="AK17026" s="10"/>
    </row>
    <row r="17027" spans="37:37">
      <c r="AK17027" s="10"/>
    </row>
    <row r="17028" spans="37:37">
      <c r="AK17028" s="10"/>
    </row>
    <row r="17029" spans="37:37">
      <c r="AK17029" s="10"/>
    </row>
    <row r="17030" spans="37:37">
      <c r="AK17030" s="10"/>
    </row>
    <row r="17031" spans="37:37">
      <c r="AK17031" s="10"/>
    </row>
    <row r="17032" spans="37:37">
      <c r="AK17032" s="10"/>
    </row>
    <row r="17033" spans="37:37">
      <c r="AK17033" s="10"/>
    </row>
    <row r="17034" spans="37:37">
      <c r="AK17034" s="10"/>
    </row>
    <row r="17035" spans="37:37">
      <c r="AK17035" s="10"/>
    </row>
    <row r="17036" spans="37:37">
      <c r="AK17036" s="10"/>
    </row>
    <row r="17037" spans="37:37">
      <c r="AK17037" s="10"/>
    </row>
    <row r="17038" spans="37:37">
      <c r="AK17038" s="10"/>
    </row>
    <row r="17039" spans="37:37">
      <c r="AK17039" s="10"/>
    </row>
    <row r="17040" spans="37:37">
      <c r="AK17040" s="10"/>
    </row>
    <row r="17041" spans="37:37">
      <c r="AK17041" s="10"/>
    </row>
    <row r="17042" spans="37:37">
      <c r="AK17042" s="10"/>
    </row>
    <row r="17043" spans="37:37">
      <c r="AK17043" s="10"/>
    </row>
    <row r="17044" spans="37:37">
      <c r="AK17044" s="10"/>
    </row>
    <row r="17045" spans="37:37">
      <c r="AK17045" s="10"/>
    </row>
    <row r="17046" spans="37:37">
      <c r="AK17046" s="10"/>
    </row>
    <row r="17047" spans="37:37">
      <c r="AK17047" s="10"/>
    </row>
    <row r="17048" spans="37:37">
      <c r="AK17048" s="10"/>
    </row>
    <row r="17049" spans="37:37">
      <c r="AK17049" s="10"/>
    </row>
    <row r="17050" spans="37:37">
      <c r="AK17050" s="10"/>
    </row>
    <row r="17051" spans="37:37">
      <c r="AK17051" s="10"/>
    </row>
    <row r="17052" spans="37:37">
      <c r="AK17052" s="10"/>
    </row>
    <row r="17053" spans="37:37">
      <c r="AK17053" s="10"/>
    </row>
    <row r="17054" spans="37:37">
      <c r="AK17054" s="10"/>
    </row>
    <row r="17055" spans="37:37">
      <c r="AK17055" s="10"/>
    </row>
    <row r="17056" spans="37:37">
      <c r="AK17056" s="10"/>
    </row>
    <row r="17057" spans="37:37">
      <c r="AK17057" s="10"/>
    </row>
    <row r="17058" spans="37:37">
      <c r="AK17058" s="10"/>
    </row>
    <row r="17059" spans="37:37">
      <c r="AK17059" s="10"/>
    </row>
    <row r="17060" spans="37:37">
      <c r="AK17060" s="10"/>
    </row>
    <row r="17061" spans="37:37">
      <c r="AK17061" s="10"/>
    </row>
    <row r="17062" spans="37:37">
      <c r="AK17062" s="10"/>
    </row>
    <row r="17063" spans="37:37">
      <c r="AK17063" s="10"/>
    </row>
    <row r="17064" spans="37:37">
      <c r="AK17064" s="10"/>
    </row>
    <row r="17065" spans="37:37">
      <c r="AK17065" s="10"/>
    </row>
    <row r="17066" spans="37:37">
      <c r="AK17066" s="10"/>
    </row>
    <row r="17067" spans="37:37">
      <c r="AK17067" s="10"/>
    </row>
    <row r="17068" spans="37:37">
      <c r="AK17068" s="10"/>
    </row>
    <row r="17069" spans="37:37">
      <c r="AK17069" s="10"/>
    </row>
    <row r="17070" spans="37:37">
      <c r="AK17070" s="10"/>
    </row>
    <row r="17071" spans="37:37">
      <c r="AK17071" s="10"/>
    </row>
    <row r="17072" spans="37:37">
      <c r="AK17072" s="10"/>
    </row>
    <row r="17073" spans="37:37">
      <c r="AK17073" s="10"/>
    </row>
    <row r="17074" spans="37:37">
      <c r="AK17074" s="10"/>
    </row>
    <row r="17075" spans="37:37">
      <c r="AK17075" s="10"/>
    </row>
    <row r="17076" spans="37:37">
      <c r="AK17076" s="10"/>
    </row>
    <row r="17077" spans="37:37">
      <c r="AK17077" s="10"/>
    </row>
    <row r="17078" spans="37:37">
      <c r="AK17078" s="10"/>
    </row>
    <row r="17079" spans="37:37">
      <c r="AK17079" s="10"/>
    </row>
    <row r="17080" spans="37:37">
      <c r="AK17080" s="10"/>
    </row>
    <row r="17081" spans="37:37">
      <c r="AK17081" s="10"/>
    </row>
    <row r="17082" spans="37:37">
      <c r="AK17082" s="10"/>
    </row>
    <row r="17083" spans="37:37">
      <c r="AK17083" s="10"/>
    </row>
    <row r="17084" spans="37:37">
      <c r="AK17084" s="10"/>
    </row>
    <row r="17085" spans="37:37">
      <c r="AK17085" s="10"/>
    </row>
    <row r="17086" spans="37:37">
      <c r="AK17086" s="10"/>
    </row>
    <row r="17087" spans="37:37">
      <c r="AK17087" s="10"/>
    </row>
    <row r="17088" spans="37:37">
      <c r="AK17088" s="10"/>
    </row>
    <row r="17089" spans="37:37">
      <c r="AK17089" s="10"/>
    </row>
    <row r="17090" spans="37:37">
      <c r="AK17090" s="10"/>
    </row>
    <row r="17091" spans="37:37">
      <c r="AK17091" s="10"/>
    </row>
    <row r="17092" spans="37:37">
      <c r="AK17092" s="10"/>
    </row>
    <row r="17093" spans="37:37">
      <c r="AK17093" s="10"/>
    </row>
    <row r="17094" spans="37:37">
      <c r="AK17094" s="10"/>
    </row>
    <row r="17095" spans="37:37">
      <c r="AK17095" s="10"/>
    </row>
    <row r="17096" spans="37:37">
      <c r="AK17096" s="10"/>
    </row>
    <row r="17097" spans="37:37">
      <c r="AK17097" s="10"/>
    </row>
    <row r="17098" spans="37:37">
      <c r="AK17098" s="10"/>
    </row>
    <row r="17099" spans="37:37">
      <c r="AK17099" s="10"/>
    </row>
    <row r="17100" spans="37:37">
      <c r="AK17100" s="10"/>
    </row>
    <row r="17101" spans="37:37">
      <c r="AK17101" s="10"/>
    </row>
    <row r="17102" spans="37:37">
      <c r="AK17102" s="10"/>
    </row>
    <row r="17103" spans="37:37">
      <c r="AK17103" s="10"/>
    </row>
    <row r="17104" spans="37:37">
      <c r="AK17104" s="10"/>
    </row>
    <row r="17105" spans="37:37">
      <c r="AK17105" s="10"/>
    </row>
    <row r="17106" spans="37:37">
      <c r="AK17106" s="10"/>
    </row>
    <row r="17107" spans="37:37">
      <c r="AK17107" s="10"/>
    </row>
    <row r="17108" spans="37:37">
      <c r="AK17108" s="10"/>
    </row>
    <row r="17109" spans="37:37">
      <c r="AK17109" s="10"/>
    </row>
    <row r="17110" spans="37:37">
      <c r="AK17110" s="10"/>
    </row>
    <row r="17111" spans="37:37">
      <c r="AK17111" s="10"/>
    </row>
    <row r="17112" spans="37:37">
      <c r="AK17112" s="10"/>
    </row>
    <row r="17113" spans="37:37">
      <c r="AK17113" s="10"/>
    </row>
    <row r="17114" spans="37:37">
      <c r="AK17114" s="10"/>
    </row>
    <row r="17115" spans="37:37">
      <c r="AK17115" s="10"/>
    </row>
    <row r="17116" spans="37:37">
      <c r="AK17116" s="10"/>
    </row>
    <row r="17117" spans="37:37">
      <c r="AK17117" s="10"/>
    </row>
    <row r="17118" spans="37:37">
      <c r="AK17118" s="10"/>
    </row>
    <row r="17119" spans="37:37">
      <c r="AK17119" s="10"/>
    </row>
    <row r="17120" spans="37:37">
      <c r="AK17120" s="10"/>
    </row>
    <row r="17121" spans="37:37">
      <c r="AK17121" s="10"/>
    </row>
    <row r="17122" spans="37:37">
      <c r="AK17122" s="10"/>
    </row>
    <row r="17123" spans="37:37">
      <c r="AK17123" s="10"/>
    </row>
    <row r="17124" spans="37:37">
      <c r="AK17124" s="10"/>
    </row>
    <row r="17125" spans="37:37">
      <c r="AK17125" s="10"/>
    </row>
    <row r="17126" spans="37:37">
      <c r="AK17126" s="10"/>
    </row>
    <row r="17127" spans="37:37">
      <c r="AK17127" s="10"/>
    </row>
    <row r="17128" spans="37:37">
      <c r="AK17128" s="10"/>
    </row>
    <row r="17129" spans="37:37">
      <c r="AK17129" s="10"/>
    </row>
    <row r="17130" spans="37:37">
      <c r="AK17130" s="10"/>
    </row>
    <row r="17131" spans="37:37">
      <c r="AK17131" s="10"/>
    </row>
    <row r="17132" spans="37:37">
      <c r="AK17132" s="10"/>
    </row>
    <row r="17133" spans="37:37">
      <c r="AK17133" s="10"/>
    </row>
    <row r="17134" spans="37:37">
      <c r="AK17134" s="10"/>
    </row>
    <row r="17135" spans="37:37">
      <c r="AK17135" s="10"/>
    </row>
    <row r="17136" spans="37:37">
      <c r="AK17136" s="10"/>
    </row>
    <row r="17137" spans="37:37">
      <c r="AK17137" s="10"/>
    </row>
    <row r="17138" spans="37:37">
      <c r="AK17138" s="10"/>
    </row>
    <row r="17139" spans="37:37">
      <c r="AK17139" s="10"/>
    </row>
    <row r="17140" spans="37:37">
      <c r="AK17140" s="10"/>
    </row>
    <row r="17141" spans="37:37">
      <c r="AK17141" s="10"/>
    </row>
    <row r="17142" spans="37:37">
      <c r="AK17142" s="10"/>
    </row>
    <row r="17143" spans="37:37">
      <c r="AK17143" s="10"/>
    </row>
    <row r="17144" spans="37:37">
      <c r="AK17144" s="10"/>
    </row>
    <row r="17145" spans="37:37">
      <c r="AK17145" s="10"/>
    </row>
    <row r="17146" spans="37:37">
      <c r="AK17146" s="10"/>
    </row>
    <row r="17147" spans="37:37">
      <c r="AK17147" s="10"/>
    </row>
    <row r="17148" spans="37:37">
      <c r="AK17148" s="10"/>
    </row>
    <row r="17149" spans="37:37">
      <c r="AK17149" s="10"/>
    </row>
    <row r="17150" spans="37:37">
      <c r="AK17150" s="10"/>
    </row>
    <row r="17151" spans="37:37">
      <c r="AK17151" s="10"/>
    </row>
    <row r="17152" spans="37:37">
      <c r="AK17152" s="10"/>
    </row>
    <row r="17153" spans="37:37">
      <c r="AK17153" s="10"/>
    </row>
    <row r="17154" spans="37:37">
      <c r="AK17154" s="10"/>
    </row>
    <row r="17155" spans="37:37">
      <c r="AK17155" s="10"/>
    </row>
    <row r="17156" spans="37:37">
      <c r="AK17156" s="10"/>
    </row>
    <row r="17157" spans="37:37">
      <c r="AK17157" s="10"/>
    </row>
    <row r="17158" spans="37:37">
      <c r="AK17158" s="10"/>
    </row>
    <row r="17159" spans="37:37">
      <c r="AK17159" s="10"/>
    </row>
    <row r="17160" spans="37:37">
      <c r="AK17160" s="10"/>
    </row>
    <row r="17161" spans="37:37">
      <c r="AK17161" s="10"/>
    </row>
    <row r="17162" spans="37:37">
      <c r="AK17162" s="10"/>
    </row>
    <row r="17163" spans="37:37">
      <c r="AK17163" s="10"/>
    </row>
    <row r="17164" spans="37:37">
      <c r="AK17164" s="10"/>
    </row>
    <row r="17165" spans="37:37">
      <c r="AK17165" s="10"/>
    </row>
    <row r="17166" spans="37:37">
      <c r="AK17166" s="10"/>
    </row>
    <row r="17167" spans="37:37">
      <c r="AK17167" s="10"/>
    </row>
    <row r="17168" spans="37:37">
      <c r="AK17168" s="10"/>
    </row>
    <row r="17169" spans="37:37">
      <c r="AK17169" s="10"/>
    </row>
    <row r="17170" spans="37:37">
      <c r="AK17170" s="10"/>
    </row>
    <row r="17171" spans="37:37">
      <c r="AK17171" s="10"/>
    </row>
    <row r="17172" spans="37:37">
      <c r="AK17172" s="10"/>
    </row>
    <row r="17173" spans="37:37">
      <c r="AK17173" s="10"/>
    </row>
    <row r="17174" spans="37:37">
      <c r="AK17174" s="10"/>
    </row>
    <row r="17175" spans="37:37">
      <c r="AK17175" s="10"/>
    </row>
    <row r="17176" spans="37:37">
      <c r="AK17176" s="10"/>
    </row>
    <row r="17177" spans="37:37">
      <c r="AK17177" s="10"/>
    </row>
    <row r="17178" spans="37:37">
      <c r="AK17178" s="10"/>
    </row>
    <row r="17179" spans="37:37">
      <c r="AK17179" s="10"/>
    </row>
    <row r="17180" spans="37:37">
      <c r="AK17180" s="10"/>
    </row>
    <row r="17181" spans="37:37">
      <c r="AK17181" s="10"/>
    </row>
    <row r="17182" spans="37:37">
      <c r="AK17182" s="10"/>
    </row>
    <row r="17183" spans="37:37">
      <c r="AK17183" s="10"/>
    </row>
    <row r="17184" spans="37:37">
      <c r="AK17184" s="10"/>
    </row>
    <row r="17185" spans="37:37">
      <c r="AK17185" s="10"/>
    </row>
    <row r="17186" spans="37:37">
      <c r="AK17186" s="10"/>
    </row>
    <row r="17187" spans="37:37">
      <c r="AK17187" s="10"/>
    </row>
    <row r="17188" spans="37:37">
      <c r="AK17188" s="10"/>
    </row>
    <row r="17189" spans="37:37">
      <c r="AK17189" s="10"/>
    </row>
    <row r="17190" spans="37:37">
      <c r="AK17190" s="10"/>
    </row>
    <row r="17191" spans="37:37">
      <c r="AK17191" s="10"/>
    </row>
    <row r="17192" spans="37:37">
      <c r="AK17192" s="10"/>
    </row>
    <row r="17193" spans="37:37">
      <c r="AK17193" s="10"/>
    </row>
    <row r="17194" spans="37:37">
      <c r="AK17194" s="10"/>
    </row>
    <row r="17195" spans="37:37">
      <c r="AK17195" s="10"/>
    </row>
    <row r="17196" spans="37:37">
      <c r="AK17196" s="10"/>
    </row>
    <row r="17197" spans="37:37">
      <c r="AK17197" s="10"/>
    </row>
    <row r="17198" spans="37:37">
      <c r="AK17198" s="10"/>
    </row>
    <row r="17199" spans="37:37">
      <c r="AK17199" s="10"/>
    </row>
    <row r="17200" spans="37:37">
      <c r="AK17200" s="10"/>
    </row>
    <row r="17201" spans="37:37">
      <c r="AK17201" s="10"/>
    </row>
    <row r="17202" spans="37:37">
      <c r="AK17202" s="10"/>
    </row>
    <row r="17203" spans="37:37">
      <c r="AK17203" s="10"/>
    </row>
    <row r="17204" spans="37:37">
      <c r="AK17204" s="10"/>
    </row>
    <row r="17205" spans="37:37">
      <c r="AK17205" s="10"/>
    </row>
    <row r="17206" spans="37:37">
      <c r="AK17206" s="10"/>
    </row>
    <row r="17207" spans="37:37">
      <c r="AK17207" s="10"/>
    </row>
    <row r="17208" spans="37:37">
      <c r="AK17208" s="10"/>
    </row>
    <row r="17209" spans="37:37">
      <c r="AK17209" s="10"/>
    </row>
    <row r="17210" spans="37:37">
      <c r="AK17210" s="10"/>
    </row>
    <row r="17211" spans="37:37">
      <c r="AK17211" s="10"/>
    </row>
    <row r="17212" spans="37:37">
      <c r="AK17212" s="10"/>
    </row>
    <row r="17213" spans="37:37">
      <c r="AK17213" s="10"/>
    </row>
    <row r="17214" spans="37:37">
      <c r="AK17214" s="10"/>
    </row>
    <row r="17215" spans="37:37">
      <c r="AK17215" s="10"/>
    </row>
    <row r="17216" spans="37:37">
      <c r="AK17216" s="10"/>
    </row>
    <row r="17217" spans="37:37">
      <c r="AK17217" s="10"/>
    </row>
    <row r="17218" spans="37:37">
      <c r="AK17218" s="10"/>
    </row>
    <row r="17219" spans="37:37">
      <c r="AK17219" s="10"/>
    </row>
    <row r="17220" spans="37:37">
      <c r="AK17220" s="10"/>
    </row>
    <row r="17221" spans="37:37">
      <c r="AK17221" s="10"/>
    </row>
    <row r="17222" spans="37:37">
      <c r="AK17222" s="10"/>
    </row>
    <row r="17223" spans="37:37">
      <c r="AK17223" s="10"/>
    </row>
    <row r="17224" spans="37:37">
      <c r="AK17224" s="10"/>
    </row>
    <row r="17225" spans="37:37">
      <c r="AK17225" s="10"/>
    </row>
    <row r="17226" spans="37:37">
      <c r="AK17226" s="10"/>
    </row>
    <row r="17227" spans="37:37">
      <c r="AK17227" s="10"/>
    </row>
    <row r="17228" spans="37:37">
      <c r="AK17228" s="10"/>
    </row>
    <row r="17229" spans="37:37">
      <c r="AK17229" s="10"/>
    </row>
    <row r="17230" spans="37:37">
      <c r="AK17230" s="10"/>
    </row>
    <row r="17231" spans="37:37">
      <c r="AK17231" s="10"/>
    </row>
    <row r="17232" spans="37:37">
      <c r="AK17232" s="10"/>
    </row>
    <row r="17233" spans="37:37">
      <c r="AK17233" s="10"/>
    </row>
    <row r="17234" spans="37:37">
      <c r="AK17234" s="10"/>
    </row>
    <row r="17235" spans="37:37">
      <c r="AK17235" s="10"/>
    </row>
    <row r="17236" spans="37:37">
      <c r="AK17236" s="10"/>
    </row>
    <row r="17237" spans="37:37">
      <c r="AK17237" s="10"/>
    </row>
    <row r="17238" spans="37:37">
      <c r="AK17238" s="10"/>
    </row>
    <row r="17239" spans="37:37">
      <c r="AK17239" s="10"/>
    </row>
    <row r="17240" spans="37:37">
      <c r="AK17240" s="10"/>
    </row>
    <row r="17241" spans="37:37">
      <c r="AK17241" s="10"/>
    </row>
    <row r="17242" spans="37:37">
      <c r="AK17242" s="10"/>
    </row>
    <row r="17243" spans="37:37">
      <c r="AK17243" s="10"/>
    </row>
    <row r="17244" spans="37:37">
      <c r="AK17244" s="10"/>
    </row>
    <row r="17245" spans="37:37">
      <c r="AK17245" s="10"/>
    </row>
    <row r="17246" spans="37:37">
      <c r="AK17246" s="10"/>
    </row>
    <row r="17247" spans="37:37">
      <c r="AK17247" s="10"/>
    </row>
    <row r="17248" spans="37:37">
      <c r="AK17248" s="10"/>
    </row>
    <row r="17249" spans="37:37">
      <c r="AK17249" s="10"/>
    </row>
    <row r="17250" spans="37:37">
      <c r="AK17250" s="10"/>
    </row>
    <row r="17251" spans="37:37">
      <c r="AK17251" s="10"/>
    </row>
    <row r="17252" spans="37:37">
      <c r="AK17252" s="10"/>
    </row>
    <row r="17253" spans="37:37">
      <c r="AK17253" s="10"/>
    </row>
    <row r="17254" spans="37:37">
      <c r="AK17254" s="10"/>
    </row>
    <row r="17255" spans="37:37">
      <c r="AK17255" s="10"/>
    </row>
    <row r="17256" spans="37:37">
      <c r="AK17256" s="10"/>
    </row>
    <row r="17257" spans="37:37">
      <c r="AK17257" s="10"/>
    </row>
    <row r="17258" spans="37:37">
      <c r="AK17258" s="10"/>
    </row>
    <row r="17259" spans="37:37">
      <c r="AK17259" s="10"/>
    </row>
    <row r="17260" spans="37:37">
      <c r="AK17260" s="10"/>
    </row>
    <row r="17261" spans="37:37">
      <c r="AK17261" s="10"/>
    </row>
    <row r="17262" spans="37:37">
      <c r="AK17262" s="10"/>
    </row>
    <row r="17263" spans="37:37">
      <c r="AK17263" s="10"/>
    </row>
    <row r="17264" spans="37:37">
      <c r="AK17264" s="10"/>
    </row>
    <row r="17265" spans="37:37">
      <c r="AK17265" s="10"/>
    </row>
    <row r="17266" spans="37:37">
      <c r="AK17266" s="10"/>
    </row>
    <row r="17267" spans="37:37">
      <c r="AK17267" s="10"/>
    </row>
    <row r="17268" spans="37:37">
      <c r="AK17268" s="10"/>
    </row>
    <row r="17269" spans="37:37">
      <c r="AK17269" s="10"/>
    </row>
    <row r="17270" spans="37:37">
      <c r="AK17270" s="10"/>
    </row>
    <row r="17271" spans="37:37">
      <c r="AK17271" s="10"/>
    </row>
    <row r="17272" spans="37:37">
      <c r="AK17272" s="10"/>
    </row>
    <row r="17273" spans="37:37">
      <c r="AK17273" s="10"/>
    </row>
    <row r="17274" spans="37:37">
      <c r="AK17274" s="10"/>
    </row>
    <row r="17275" spans="37:37">
      <c r="AK17275" s="10"/>
    </row>
    <row r="17276" spans="37:37">
      <c r="AK17276" s="10"/>
    </row>
    <row r="17277" spans="37:37">
      <c r="AK17277" s="10"/>
    </row>
    <row r="17278" spans="37:37">
      <c r="AK17278" s="10"/>
    </row>
    <row r="17279" spans="37:37">
      <c r="AK17279" s="10"/>
    </row>
    <row r="17280" spans="37:37">
      <c r="AK17280" s="10"/>
    </row>
    <row r="17281" spans="37:37">
      <c r="AK17281" s="10"/>
    </row>
    <row r="17282" spans="37:37">
      <c r="AK17282" s="10"/>
    </row>
    <row r="17283" spans="37:37">
      <c r="AK17283" s="10"/>
    </row>
    <row r="17284" spans="37:37">
      <c r="AK17284" s="10"/>
    </row>
    <row r="17285" spans="37:37">
      <c r="AK17285" s="10"/>
    </row>
    <row r="17286" spans="37:37">
      <c r="AK17286" s="10"/>
    </row>
    <row r="17287" spans="37:37">
      <c r="AK17287" s="10"/>
    </row>
    <row r="17288" spans="37:37">
      <c r="AK17288" s="10"/>
    </row>
    <row r="17289" spans="37:37">
      <c r="AK17289" s="10"/>
    </row>
    <row r="17290" spans="37:37">
      <c r="AK17290" s="10"/>
    </row>
    <row r="17291" spans="37:37">
      <c r="AK17291" s="10"/>
    </row>
    <row r="17292" spans="37:37">
      <c r="AK17292" s="10"/>
    </row>
    <row r="17293" spans="37:37">
      <c r="AK17293" s="10"/>
    </row>
    <row r="17294" spans="37:37">
      <c r="AK17294" s="10"/>
    </row>
    <row r="17295" spans="37:37">
      <c r="AK17295" s="10"/>
    </row>
    <row r="17296" spans="37:37">
      <c r="AK17296" s="10"/>
    </row>
    <row r="17297" spans="37:37">
      <c r="AK17297" s="10"/>
    </row>
    <row r="17298" spans="37:37">
      <c r="AK17298" s="10"/>
    </row>
    <row r="17299" spans="37:37">
      <c r="AK17299" s="10"/>
    </row>
    <row r="17300" spans="37:37">
      <c r="AK17300" s="10"/>
    </row>
    <row r="17301" spans="37:37">
      <c r="AK17301" s="10"/>
    </row>
    <row r="17302" spans="37:37">
      <c r="AK17302" s="10"/>
    </row>
    <row r="17303" spans="37:37">
      <c r="AK17303" s="10"/>
    </row>
    <row r="17304" spans="37:37">
      <c r="AK17304" s="10"/>
    </row>
    <row r="17305" spans="37:37">
      <c r="AK17305" s="10"/>
    </row>
    <row r="17306" spans="37:37">
      <c r="AK17306" s="10"/>
    </row>
    <row r="17307" spans="37:37">
      <c r="AK17307" s="10"/>
    </row>
    <row r="17308" spans="37:37">
      <c r="AK17308" s="10"/>
    </row>
    <row r="17309" spans="37:37">
      <c r="AK17309" s="10"/>
    </row>
    <row r="17310" spans="37:37">
      <c r="AK17310" s="10"/>
    </row>
    <row r="17311" spans="37:37">
      <c r="AK17311" s="10"/>
    </row>
    <row r="17312" spans="37:37">
      <c r="AK17312" s="10"/>
    </row>
    <row r="17313" spans="37:37">
      <c r="AK17313" s="10"/>
    </row>
    <row r="17314" spans="37:37">
      <c r="AK17314" s="10"/>
    </row>
    <row r="17315" spans="37:37">
      <c r="AK17315" s="10"/>
    </row>
    <row r="17316" spans="37:37">
      <c r="AK17316" s="10"/>
    </row>
    <row r="17317" spans="37:37">
      <c r="AK17317" s="10"/>
    </row>
    <row r="17318" spans="37:37">
      <c r="AK17318" s="10"/>
    </row>
    <row r="17319" spans="37:37">
      <c r="AK17319" s="10"/>
    </row>
    <row r="17320" spans="37:37">
      <c r="AK17320" s="10"/>
    </row>
    <row r="17321" spans="37:37">
      <c r="AK17321" s="10"/>
    </row>
    <row r="17322" spans="37:37">
      <c r="AK17322" s="10"/>
    </row>
    <row r="17323" spans="37:37">
      <c r="AK17323" s="10"/>
    </row>
    <row r="17324" spans="37:37">
      <c r="AK17324" s="10"/>
    </row>
    <row r="17325" spans="37:37">
      <c r="AK17325" s="10"/>
    </row>
    <row r="17326" spans="37:37">
      <c r="AK17326" s="10"/>
    </row>
    <row r="17327" spans="37:37">
      <c r="AK17327" s="10"/>
    </row>
    <row r="17328" spans="37:37">
      <c r="AK17328" s="10"/>
    </row>
    <row r="17329" spans="37:37">
      <c r="AK17329" s="10"/>
    </row>
    <row r="17330" spans="37:37">
      <c r="AK17330" s="10"/>
    </row>
    <row r="17331" spans="37:37">
      <c r="AK17331" s="10"/>
    </row>
    <row r="17332" spans="37:37">
      <c r="AK17332" s="10"/>
    </row>
    <row r="17333" spans="37:37">
      <c r="AK17333" s="10"/>
    </row>
    <row r="17334" spans="37:37">
      <c r="AK17334" s="10"/>
    </row>
    <row r="17335" spans="37:37">
      <c r="AK17335" s="10"/>
    </row>
    <row r="17336" spans="37:37">
      <c r="AK17336" s="10"/>
    </row>
    <row r="17337" spans="37:37">
      <c r="AK17337" s="10"/>
    </row>
    <row r="17338" spans="37:37">
      <c r="AK17338" s="10"/>
    </row>
    <row r="17339" spans="37:37">
      <c r="AK17339" s="10"/>
    </row>
    <row r="17340" spans="37:37">
      <c r="AK17340" s="10"/>
    </row>
    <row r="17341" spans="37:37">
      <c r="AK17341" s="10"/>
    </row>
    <row r="17342" spans="37:37">
      <c r="AK17342" s="10"/>
    </row>
    <row r="17343" spans="37:37">
      <c r="AK17343" s="10"/>
    </row>
    <row r="17344" spans="37:37">
      <c r="AK17344" s="10"/>
    </row>
    <row r="17345" spans="37:37">
      <c r="AK17345" s="10"/>
    </row>
    <row r="17346" spans="37:37">
      <c r="AK17346" s="10"/>
    </row>
    <row r="17347" spans="37:37">
      <c r="AK17347" s="10"/>
    </row>
    <row r="17348" spans="37:37">
      <c r="AK17348" s="10"/>
    </row>
    <row r="17349" spans="37:37">
      <c r="AK17349" s="10"/>
    </row>
    <row r="17350" spans="37:37">
      <c r="AK17350" s="10"/>
    </row>
    <row r="17351" spans="37:37">
      <c r="AK17351" s="10"/>
    </row>
    <row r="17352" spans="37:37">
      <c r="AK17352" s="10"/>
    </row>
    <row r="17353" spans="37:37">
      <c r="AK17353" s="10"/>
    </row>
    <row r="17354" spans="37:37">
      <c r="AK17354" s="10"/>
    </row>
    <row r="17355" spans="37:37">
      <c r="AK17355" s="10"/>
    </row>
    <row r="17356" spans="37:37">
      <c r="AK17356" s="10"/>
    </row>
    <row r="17357" spans="37:37">
      <c r="AK17357" s="10"/>
    </row>
    <row r="17358" spans="37:37">
      <c r="AK17358" s="10"/>
    </row>
    <row r="17359" spans="37:37">
      <c r="AK17359" s="10"/>
    </row>
    <row r="17360" spans="37:37">
      <c r="AK17360" s="10"/>
    </row>
    <row r="17361" spans="37:37">
      <c r="AK17361" s="10"/>
    </row>
    <row r="17362" spans="37:37">
      <c r="AK17362" s="10"/>
    </row>
    <row r="17363" spans="37:37">
      <c r="AK17363" s="10"/>
    </row>
    <row r="17364" spans="37:37">
      <c r="AK17364" s="10"/>
    </row>
    <row r="17365" spans="37:37">
      <c r="AK17365" s="10"/>
    </row>
    <row r="17366" spans="37:37">
      <c r="AK17366" s="10"/>
    </row>
    <row r="17367" spans="37:37">
      <c r="AK17367" s="10"/>
    </row>
    <row r="17368" spans="37:37">
      <c r="AK17368" s="10"/>
    </row>
    <row r="17369" spans="37:37">
      <c r="AK17369" s="10"/>
    </row>
    <row r="17370" spans="37:37">
      <c r="AK17370" s="10"/>
    </row>
    <row r="17371" spans="37:37">
      <c r="AK17371" s="10"/>
    </row>
    <row r="17372" spans="37:37">
      <c r="AK17372" s="10"/>
    </row>
    <row r="17373" spans="37:37">
      <c r="AK17373" s="10"/>
    </row>
    <row r="17374" spans="37:37">
      <c r="AK17374" s="10"/>
    </row>
    <row r="17375" spans="37:37">
      <c r="AK17375" s="10"/>
    </row>
    <row r="17376" spans="37:37">
      <c r="AK17376" s="10"/>
    </row>
    <row r="17377" spans="37:37">
      <c r="AK17377" s="10"/>
    </row>
    <row r="17378" spans="37:37">
      <c r="AK17378" s="10"/>
    </row>
    <row r="17379" spans="37:37">
      <c r="AK17379" s="10"/>
    </row>
    <row r="17380" spans="37:37">
      <c r="AK17380" s="10"/>
    </row>
    <row r="17381" spans="37:37">
      <c r="AK17381" s="10"/>
    </row>
    <row r="17382" spans="37:37">
      <c r="AK17382" s="10"/>
    </row>
    <row r="17383" spans="37:37">
      <c r="AK17383" s="10"/>
    </row>
    <row r="17384" spans="37:37">
      <c r="AK17384" s="10"/>
    </row>
    <row r="17385" spans="37:37">
      <c r="AK17385" s="10"/>
    </row>
    <row r="17386" spans="37:37">
      <c r="AK17386" s="10"/>
    </row>
    <row r="17387" spans="37:37">
      <c r="AK17387" s="10"/>
    </row>
    <row r="17388" spans="37:37">
      <c r="AK17388" s="10"/>
    </row>
    <row r="17389" spans="37:37">
      <c r="AK17389" s="10"/>
    </row>
    <row r="17390" spans="37:37">
      <c r="AK17390" s="10"/>
    </row>
    <row r="17391" spans="37:37">
      <c r="AK17391" s="10"/>
    </row>
    <row r="17392" spans="37:37">
      <c r="AK17392" s="10"/>
    </row>
    <row r="17393" spans="37:37">
      <c r="AK17393" s="10"/>
    </row>
    <row r="17394" spans="37:37">
      <c r="AK17394" s="10"/>
    </row>
    <row r="17395" spans="37:37">
      <c r="AK17395" s="10"/>
    </row>
    <row r="17396" spans="37:37">
      <c r="AK17396" s="10"/>
    </row>
    <row r="17397" spans="37:37">
      <c r="AK17397" s="10"/>
    </row>
    <row r="17398" spans="37:37">
      <c r="AK17398" s="10"/>
    </row>
    <row r="17399" spans="37:37">
      <c r="AK17399" s="10"/>
    </row>
    <row r="17400" spans="37:37">
      <c r="AK17400" s="10"/>
    </row>
    <row r="17401" spans="37:37">
      <c r="AK17401" s="10"/>
    </row>
    <row r="17402" spans="37:37">
      <c r="AK17402" s="10"/>
    </row>
    <row r="17403" spans="37:37">
      <c r="AK17403" s="10"/>
    </row>
    <row r="17404" spans="37:37">
      <c r="AK17404" s="10"/>
    </row>
    <row r="17405" spans="37:37">
      <c r="AK17405" s="10"/>
    </row>
    <row r="17406" spans="37:37">
      <c r="AK17406" s="10"/>
    </row>
    <row r="17407" spans="37:37">
      <c r="AK17407" s="10"/>
    </row>
    <row r="17408" spans="37:37">
      <c r="AK17408" s="10"/>
    </row>
    <row r="17409" spans="37:37">
      <c r="AK17409" s="10"/>
    </row>
    <row r="17410" spans="37:37">
      <c r="AK17410" s="10"/>
    </row>
    <row r="17411" spans="37:37">
      <c r="AK17411" s="10"/>
    </row>
    <row r="17412" spans="37:37">
      <c r="AK17412" s="10"/>
    </row>
    <row r="17413" spans="37:37">
      <c r="AK17413" s="10"/>
    </row>
    <row r="17414" spans="37:37">
      <c r="AK17414" s="10"/>
    </row>
    <row r="17415" spans="37:37">
      <c r="AK17415" s="10"/>
    </row>
    <row r="17416" spans="37:37">
      <c r="AK17416" s="10"/>
    </row>
    <row r="17417" spans="37:37">
      <c r="AK17417" s="10"/>
    </row>
    <row r="17418" spans="37:37">
      <c r="AK17418" s="10"/>
    </row>
    <row r="17419" spans="37:37">
      <c r="AK17419" s="10"/>
    </row>
    <row r="17420" spans="37:37">
      <c r="AK17420" s="10"/>
    </row>
    <row r="17421" spans="37:37">
      <c r="AK17421" s="10"/>
    </row>
    <row r="17422" spans="37:37">
      <c r="AK17422" s="10"/>
    </row>
    <row r="17423" spans="37:37">
      <c r="AK17423" s="10"/>
    </row>
    <row r="17424" spans="37:37">
      <c r="AK17424" s="10"/>
    </row>
    <row r="17425" spans="37:37">
      <c r="AK17425" s="10"/>
    </row>
    <row r="17426" spans="37:37">
      <c r="AK17426" s="10"/>
    </row>
    <row r="17427" spans="37:37">
      <c r="AK17427" s="10"/>
    </row>
    <row r="17428" spans="37:37">
      <c r="AK17428" s="10"/>
    </row>
    <row r="17429" spans="37:37">
      <c r="AK17429" s="10"/>
    </row>
    <row r="17430" spans="37:37">
      <c r="AK17430" s="10"/>
    </row>
    <row r="17431" spans="37:37">
      <c r="AK17431" s="10"/>
    </row>
    <row r="17432" spans="37:37">
      <c r="AK17432" s="10"/>
    </row>
    <row r="17433" spans="37:37">
      <c r="AK17433" s="10"/>
    </row>
    <row r="17434" spans="37:37">
      <c r="AK17434" s="10"/>
    </row>
    <row r="17435" spans="37:37">
      <c r="AK17435" s="10"/>
    </row>
    <row r="17436" spans="37:37">
      <c r="AK17436" s="10"/>
    </row>
    <row r="17437" spans="37:37">
      <c r="AK17437" s="10"/>
    </row>
    <row r="17438" spans="37:37">
      <c r="AK17438" s="10"/>
    </row>
    <row r="17439" spans="37:37">
      <c r="AK17439" s="10"/>
    </row>
    <row r="17440" spans="37:37">
      <c r="AK17440" s="10"/>
    </row>
    <row r="17441" spans="37:37">
      <c r="AK17441" s="10"/>
    </row>
    <row r="17442" spans="37:37">
      <c r="AK17442" s="10"/>
    </row>
    <row r="17443" spans="37:37">
      <c r="AK17443" s="10"/>
    </row>
    <row r="17444" spans="37:37">
      <c r="AK17444" s="10"/>
    </row>
    <row r="17445" spans="37:37">
      <c r="AK17445" s="10"/>
    </row>
    <row r="17446" spans="37:37">
      <c r="AK17446" s="10"/>
    </row>
    <row r="17447" spans="37:37">
      <c r="AK17447" s="10"/>
    </row>
    <row r="17448" spans="37:37">
      <c r="AK17448" s="10"/>
    </row>
    <row r="17449" spans="37:37">
      <c r="AK17449" s="10"/>
    </row>
    <row r="17450" spans="37:37">
      <c r="AK17450" s="10"/>
    </row>
    <row r="17451" spans="37:37">
      <c r="AK17451" s="10"/>
    </row>
    <row r="17452" spans="37:37">
      <c r="AK17452" s="10"/>
    </row>
    <row r="17453" spans="37:37">
      <c r="AK17453" s="10"/>
    </row>
    <row r="17454" spans="37:37">
      <c r="AK17454" s="10"/>
    </row>
    <row r="17455" spans="37:37">
      <c r="AK17455" s="10"/>
    </row>
    <row r="17456" spans="37:37">
      <c r="AK17456" s="10"/>
    </row>
    <row r="17457" spans="37:37">
      <c r="AK17457" s="10"/>
    </row>
    <row r="17458" spans="37:37">
      <c r="AK17458" s="10"/>
    </row>
    <row r="17459" spans="37:37">
      <c r="AK17459" s="10"/>
    </row>
    <row r="17460" spans="37:37">
      <c r="AK17460" s="10"/>
    </row>
    <row r="17461" spans="37:37">
      <c r="AK17461" s="10"/>
    </row>
    <row r="17462" spans="37:37">
      <c r="AK17462" s="10"/>
    </row>
    <row r="17463" spans="37:37">
      <c r="AK17463" s="10"/>
    </row>
    <row r="17464" spans="37:37">
      <c r="AK17464" s="10"/>
    </row>
    <row r="17465" spans="37:37">
      <c r="AK17465" s="10"/>
    </row>
    <row r="17466" spans="37:37">
      <c r="AK17466" s="10"/>
    </row>
    <row r="17467" spans="37:37">
      <c r="AK17467" s="10"/>
    </row>
    <row r="17468" spans="37:37">
      <c r="AK17468" s="10"/>
    </row>
    <row r="17469" spans="37:37">
      <c r="AK17469" s="10"/>
    </row>
    <row r="17470" spans="37:37">
      <c r="AK17470" s="10"/>
    </row>
    <row r="17471" spans="37:37">
      <c r="AK17471" s="10"/>
    </row>
    <row r="17472" spans="37:37">
      <c r="AK17472" s="10"/>
    </row>
    <row r="17473" spans="37:37">
      <c r="AK17473" s="10"/>
    </row>
    <row r="17474" spans="37:37">
      <c r="AK17474" s="10"/>
    </row>
    <row r="17475" spans="37:37">
      <c r="AK17475" s="10"/>
    </row>
    <row r="17476" spans="37:37">
      <c r="AK17476" s="10"/>
    </row>
    <row r="17477" spans="37:37">
      <c r="AK17477" s="10"/>
    </row>
    <row r="17478" spans="37:37">
      <c r="AK17478" s="10"/>
    </row>
    <row r="17479" spans="37:37">
      <c r="AK17479" s="10"/>
    </row>
    <row r="17480" spans="37:37">
      <c r="AK17480" s="10"/>
    </row>
    <row r="17481" spans="37:37">
      <c r="AK17481" s="10"/>
    </row>
    <row r="17482" spans="37:37">
      <c r="AK17482" s="10"/>
    </row>
    <row r="17483" spans="37:37">
      <c r="AK17483" s="10"/>
    </row>
    <row r="17484" spans="37:37">
      <c r="AK17484" s="10"/>
    </row>
    <row r="17485" spans="37:37">
      <c r="AK17485" s="10"/>
    </row>
    <row r="17486" spans="37:37">
      <c r="AK17486" s="10"/>
    </row>
    <row r="17487" spans="37:37">
      <c r="AK17487" s="10"/>
    </row>
    <row r="17488" spans="37:37">
      <c r="AK17488" s="10"/>
    </row>
    <row r="17489" spans="37:37">
      <c r="AK17489" s="10"/>
    </row>
    <row r="17490" spans="37:37">
      <c r="AK17490" s="10"/>
    </row>
    <row r="17491" spans="37:37">
      <c r="AK17491" s="10"/>
    </row>
    <row r="17492" spans="37:37">
      <c r="AK17492" s="10"/>
    </row>
    <row r="17493" spans="37:37">
      <c r="AK17493" s="10"/>
    </row>
    <row r="17494" spans="37:37">
      <c r="AK17494" s="10"/>
    </row>
    <row r="17495" spans="37:37">
      <c r="AK17495" s="10"/>
    </row>
    <row r="17496" spans="37:37">
      <c r="AK17496" s="10"/>
    </row>
    <row r="17497" spans="37:37">
      <c r="AK17497" s="10"/>
    </row>
    <row r="17498" spans="37:37">
      <c r="AK17498" s="10"/>
    </row>
    <row r="17499" spans="37:37">
      <c r="AK17499" s="10"/>
    </row>
    <row r="17500" spans="37:37">
      <c r="AK17500" s="10"/>
    </row>
    <row r="17501" spans="37:37">
      <c r="AK17501" s="10"/>
    </row>
    <row r="17502" spans="37:37">
      <c r="AK17502" s="10"/>
    </row>
    <row r="17503" spans="37:37">
      <c r="AK17503" s="10"/>
    </row>
    <row r="17504" spans="37:37">
      <c r="AK17504" s="10"/>
    </row>
    <row r="17505" spans="37:37">
      <c r="AK17505" s="10"/>
    </row>
    <row r="17506" spans="37:37">
      <c r="AK17506" s="10"/>
    </row>
    <row r="17507" spans="37:37">
      <c r="AK17507" s="10"/>
    </row>
    <row r="17508" spans="37:37">
      <c r="AK17508" s="10"/>
    </row>
    <row r="17509" spans="37:37">
      <c r="AK17509" s="10"/>
    </row>
    <row r="17510" spans="37:37">
      <c r="AK17510" s="10"/>
    </row>
    <row r="17511" spans="37:37">
      <c r="AK17511" s="10"/>
    </row>
    <row r="17512" spans="37:37">
      <c r="AK17512" s="10"/>
    </row>
    <row r="17513" spans="37:37">
      <c r="AK17513" s="10"/>
    </row>
    <row r="17514" spans="37:37">
      <c r="AK17514" s="10"/>
    </row>
    <row r="17515" spans="37:37">
      <c r="AK17515" s="10"/>
    </row>
    <row r="17516" spans="37:37">
      <c r="AK17516" s="10"/>
    </row>
    <row r="17517" spans="37:37">
      <c r="AK17517" s="10"/>
    </row>
    <row r="17518" spans="37:37">
      <c r="AK17518" s="10"/>
    </row>
    <row r="17519" spans="37:37">
      <c r="AK17519" s="10"/>
    </row>
    <row r="17520" spans="37:37">
      <c r="AK17520" s="10"/>
    </row>
    <row r="17521" spans="37:37">
      <c r="AK17521" s="10"/>
    </row>
    <row r="17522" spans="37:37">
      <c r="AK17522" s="10"/>
    </row>
    <row r="17523" spans="37:37">
      <c r="AK17523" s="10"/>
    </row>
    <row r="17524" spans="37:37">
      <c r="AK17524" s="10"/>
    </row>
    <row r="17525" spans="37:37">
      <c r="AK17525" s="10"/>
    </row>
    <row r="17526" spans="37:37">
      <c r="AK17526" s="10"/>
    </row>
    <row r="17527" spans="37:37">
      <c r="AK17527" s="10"/>
    </row>
    <row r="17528" spans="37:37">
      <c r="AK17528" s="10"/>
    </row>
    <row r="17529" spans="37:37">
      <c r="AK17529" s="10"/>
    </row>
    <row r="17530" spans="37:37">
      <c r="AK17530" s="10"/>
    </row>
    <row r="17531" spans="37:37">
      <c r="AK17531" s="10"/>
    </row>
    <row r="17532" spans="37:37">
      <c r="AK17532" s="10"/>
    </row>
    <row r="17533" spans="37:37">
      <c r="AK17533" s="10"/>
    </row>
    <row r="17534" spans="37:37">
      <c r="AK17534" s="10"/>
    </row>
    <row r="17535" spans="37:37">
      <c r="AK17535" s="10"/>
    </row>
    <row r="17536" spans="37:37">
      <c r="AK17536" s="10"/>
    </row>
    <row r="17537" spans="37:37">
      <c r="AK17537" s="10"/>
    </row>
    <row r="17538" spans="37:37">
      <c r="AK17538" s="10"/>
    </row>
    <row r="17539" spans="37:37">
      <c r="AK17539" s="10"/>
    </row>
    <row r="17540" spans="37:37">
      <c r="AK17540" s="10"/>
    </row>
    <row r="17541" spans="37:37">
      <c r="AK17541" s="10"/>
    </row>
    <row r="17542" spans="37:37">
      <c r="AK17542" s="10"/>
    </row>
    <row r="17543" spans="37:37">
      <c r="AK17543" s="10"/>
    </row>
    <row r="17544" spans="37:37">
      <c r="AK17544" s="10"/>
    </row>
    <row r="17545" spans="37:37">
      <c r="AK17545" s="10"/>
    </row>
    <row r="17546" spans="37:37">
      <c r="AK17546" s="10"/>
    </row>
    <row r="17547" spans="37:37">
      <c r="AK17547" s="10"/>
    </row>
    <row r="17548" spans="37:37">
      <c r="AK17548" s="10"/>
    </row>
    <row r="17549" spans="37:37">
      <c r="AK17549" s="10"/>
    </row>
    <row r="17550" spans="37:37">
      <c r="AK17550" s="10"/>
    </row>
    <row r="17551" spans="37:37">
      <c r="AK17551" s="10"/>
    </row>
    <row r="17552" spans="37:37">
      <c r="AK17552" s="10"/>
    </row>
    <row r="17553" spans="37:37">
      <c r="AK17553" s="10"/>
    </row>
    <row r="17554" spans="37:37">
      <c r="AK17554" s="10"/>
    </row>
    <row r="17555" spans="37:37">
      <c r="AK17555" s="10"/>
    </row>
    <row r="17556" spans="37:37">
      <c r="AK17556" s="10"/>
    </row>
    <row r="17557" spans="37:37">
      <c r="AK17557" s="10"/>
    </row>
    <row r="17558" spans="37:37">
      <c r="AK17558" s="10"/>
    </row>
    <row r="17559" spans="37:37">
      <c r="AK17559" s="10"/>
    </row>
    <row r="17560" spans="37:37">
      <c r="AK17560" s="10"/>
    </row>
    <row r="17561" spans="37:37">
      <c r="AK17561" s="10"/>
    </row>
    <row r="17562" spans="37:37">
      <c r="AK17562" s="10"/>
    </row>
    <row r="17563" spans="37:37">
      <c r="AK17563" s="10"/>
    </row>
    <row r="17564" spans="37:37">
      <c r="AK17564" s="10"/>
    </row>
    <row r="17565" spans="37:37">
      <c r="AK17565" s="10"/>
    </row>
    <row r="17566" spans="37:37">
      <c r="AK17566" s="10"/>
    </row>
    <row r="17567" spans="37:37">
      <c r="AK17567" s="10"/>
    </row>
    <row r="17568" spans="37:37">
      <c r="AK17568" s="10"/>
    </row>
    <row r="17569" spans="37:37">
      <c r="AK17569" s="10"/>
    </row>
    <row r="17570" spans="37:37">
      <c r="AK17570" s="10"/>
    </row>
    <row r="17571" spans="37:37">
      <c r="AK17571" s="10"/>
    </row>
    <row r="17572" spans="37:37">
      <c r="AK17572" s="10"/>
    </row>
    <row r="17573" spans="37:37">
      <c r="AK17573" s="10"/>
    </row>
    <row r="17574" spans="37:37">
      <c r="AK17574" s="10"/>
    </row>
    <row r="17575" spans="37:37">
      <c r="AK17575" s="10"/>
    </row>
    <row r="17576" spans="37:37">
      <c r="AK17576" s="10"/>
    </row>
    <row r="17577" spans="37:37">
      <c r="AK17577" s="10"/>
    </row>
    <row r="17578" spans="37:37">
      <c r="AK17578" s="10"/>
    </row>
    <row r="17579" spans="37:37">
      <c r="AK17579" s="10"/>
    </row>
    <row r="17580" spans="37:37">
      <c r="AK17580" s="10"/>
    </row>
    <row r="17581" spans="37:37">
      <c r="AK17581" s="10"/>
    </row>
    <row r="17582" spans="37:37">
      <c r="AK17582" s="10"/>
    </row>
    <row r="17583" spans="37:37">
      <c r="AK17583" s="10"/>
    </row>
    <row r="17584" spans="37:37">
      <c r="AK17584" s="10"/>
    </row>
    <row r="17585" spans="37:37">
      <c r="AK17585" s="10"/>
    </row>
    <row r="17586" spans="37:37">
      <c r="AK17586" s="10"/>
    </row>
    <row r="17587" spans="37:37">
      <c r="AK17587" s="10"/>
    </row>
    <row r="17588" spans="37:37">
      <c r="AK17588" s="10"/>
    </row>
    <row r="17589" spans="37:37">
      <c r="AK17589" s="10"/>
    </row>
    <row r="17590" spans="37:37">
      <c r="AK17590" s="10"/>
    </row>
    <row r="17591" spans="37:37">
      <c r="AK17591" s="10"/>
    </row>
    <row r="17592" spans="37:37">
      <c r="AK17592" s="10"/>
    </row>
    <row r="17593" spans="37:37">
      <c r="AK17593" s="10"/>
    </row>
    <row r="17594" spans="37:37">
      <c r="AK17594" s="10"/>
    </row>
    <row r="17595" spans="37:37">
      <c r="AK17595" s="10"/>
    </row>
    <row r="17596" spans="37:37">
      <c r="AK17596" s="10"/>
    </row>
    <row r="17597" spans="37:37">
      <c r="AK17597" s="10"/>
    </row>
    <row r="17598" spans="37:37">
      <c r="AK17598" s="10"/>
    </row>
    <row r="17599" spans="37:37">
      <c r="AK17599" s="10"/>
    </row>
    <row r="17600" spans="37:37">
      <c r="AK17600" s="10"/>
    </row>
    <row r="17601" spans="37:37">
      <c r="AK17601" s="10"/>
    </row>
    <row r="17602" spans="37:37">
      <c r="AK17602" s="10"/>
    </row>
    <row r="17603" spans="37:37">
      <c r="AK17603" s="10"/>
    </row>
    <row r="17604" spans="37:37">
      <c r="AK17604" s="10"/>
    </row>
    <row r="17605" spans="37:37">
      <c r="AK17605" s="10"/>
    </row>
    <row r="17606" spans="37:37">
      <c r="AK17606" s="10"/>
    </row>
    <row r="17607" spans="37:37">
      <c r="AK17607" s="10"/>
    </row>
    <row r="17608" spans="37:37">
      <c r="AK17608" s="10"/>
    </row>
    <row r="17609" spans="37:37">
      <c r="AK17609" s="10"/>
    </row>
    <row r="17610" spans="37:37">
      <c r="AK17610" s="10"/>
    </row>
    <row r="17611" spans="37:37">
      <c r="AK17611" s="10"/>
    </row>
    <row r="17612" spans="37:37">
      <c r="AK17612" s="10"/>
    </row>
    <row r="17613" spans="37:37">
      <c r="AK17613" s="10"/>
    </row>
    <row r="17614" spans="37:37">
      <c r="AK17614" s="10"/>
    </row>
    <row r="17615" spans="37:37">
      <c r="AK17615" s="10"/>
    </row>
    <row r="17616" spans="37:37">
      <c r="AK17616" s="10"/>
    </row>
    <row r="17617" spans="37:37">
      <c r="AK17617" s="10"/>
    </row>
    <row r="17618" spans="37:37">
      <c r="AK17618" s="10"/>
    </row>
    <row r="17619" spans="37:37">
      <c r="AK17619" s="10"/>
    </row>
    <row r="17620" spans="37:37">
      <c r="AK17620" s="10"/>
    </row>
    <row r="17621" spans="37:37">
      <c r="AK17621" s="10"/>
    </row>
    <row r="17622" spans="37:37">
      <c r="AK17622" s="10"/>
    </row>
    <row r="17623" spans="37:37">
      <c r="AK17623" s="10"/>
    </row>
    <row r="17624" spans="37:37">
      <c r="AK17624" s="10"/>
    </row>
    <row r="17625" spans="37:37">
      <c r="AK17625" s="10"/>
    </row>
    <row r="17626" spans="37:37">
      <c r="AK17626" s="10"/>
    </row>
    <row r="17627" spans="37:37">
      <c r="AK17627" s="10"/>
    </row>
    <row r="17628" spans="37:37">
      <c r="AK17628" s="10"/>
    </row>
    <row r="17629" spans="37:37">
      <c r="AK17629" s="10"/>
    </row>
    <row r="17630" spans="37:37">
      <c r="AK17630" s="10"/>
    </row>
    <row r="17631" spans="37:37">
      <c r="AK17631" s="10"/>
    </row>
    <row r="17632" spans="37:37">
      <c r="AK17632" s="10"/>
    </row>
    <row r="17633" spans="37:37">
      <c r="AK17633" s="10"/>
    </row>
    <row r="17634" spans="37:37">
      <c r="AK17634" s="10"/>
    </row>
    <row r="17635" spans="37:37">
      <c r="AK17635" s="10"/>
    </row>
    <row r="17636" spans="37:37">
      <c r="AK17636" s="10"/>
    </row>
    <row r="17637" spans="37:37">
      <c r="AK17637" s="10"/>
    </row>
    <row r="17638" spans="37:37">
      <c r="AK17638" s="10"/>
    </row>
    <row r="17639" spans="37:37">
      <c r="AK17639" s="10"/>
    </row>
    <row r="17640" spans="37:37">
      <c r="AK17640" s="10"/>
    </row>
    <row r="17641" spans="37:37">
      <c r="AK17641" s="10"/>
    </row>
    <row r="17642" spans="37:37">
      <c r="AK17642" s="10"/>
    </row>
    <row r="17643" spans="37:37">
      <c r="AK17643" s="10"/>
    </row>
    <row r="17644" spans="37:37">
      <c r="AK17644" s="10"/>
    </row>
    <row r="17645" spans="37:37">
      <c r="AK17645" s="10"/>
    </row>
    <row r="17646" spans="37:37">
      <c r="AK17646" s="10"/>
    </row>
    <row r="17647" spans="37:37">
      <c r="AK17647" s="10"/>
    </row>
    <row r="17648" spans="37:37">
      <c r="AK17648" s="10"/>
    </row>
    <row r="17649" spans="37:37">
      <c r="AK17649" s="10"/>
    </row>
    <row r="17650" spans="37:37">
      <c r="AK17650" s="10"/>
    </row>
    <row r="17651" spans="37:37">
      <c r="AK17651" s="10"/>
    </row>
    <row r="17652" spans="37:37">
      <c r="AK17652" s="10"/>
    </row>
    <row r="17653" spans="37:37">
      <c r="AK17653" s="10"/>
    </row>
    <row r="17654" spans="37:37">
      <c r="AK17654" s="10"/>
    </row>
    <row r="17655" spans="37:37">
      <c r="AK17655" s="10"/>
    </row>
    <row r="17656" spans="37:37">
      <c r="AK17656" s="10"/>
    </row>
    <row r="17657" spans="37:37">
      <c r="AK17657" s="10"/>
    </row>
    <row r="17658" spans="37:37">
      <c r="AK17658" s="10"/>
    </row>
    <row r="17659" spans="37:37">
      <c r="AK17659" s="10"/>
    </row>
    <row r="17660" spans="37:37">
      <c r="AK17660" s="10"/>
    </row>
    <row r="17661" spans="37:37">
      <c r="AK17661" s="10"/>
    </row>
    <row r="17662" spans="37:37">
      <c r="AK17662" s="10"/>
    </row>
    <row r="17663" spans="37:37">
      <c r="AK17663" s="10"/>
    </row>
    <row r="17664" spans="37:37">
      <c r="AK17664" s="10"/>
    </row>
    <row r="17665" spans="37:37">
      <c r="AK17665" s="10"/>
    </row>
    <row r="17666" spans="37:37">
      <c r="AK17666" s="10"/>
    </row>
    <row r="17667" spans="37:37">
      <c r="AK17667" s="10"/>
    </row>
    <row r="17668" spans="37:37">
      <c r="AK17668" s="10"/>
    </row>
    <row r="17669" spans="37:37">
      <c r="AK17669" s="10"/>
    </row>
    <row r="17670" spans="37:37">
      <c r="AK17670" s="10"/>
    </row>
    <row r="17671" spans="37:37">
      <c r="AK17671" s="10"/>
    </row>
    <row r="17672" spans="37:37">
      <c r="AK17672" s="10"/>
    </row>
    <row r="17673" spans="37:37">
      <c r="AK17673" s="10"/>
    </row>
    <row r="17674" spans="37:37">
      <c r="AK17674" s="10"/>
    </row>
    <row r="17675" spans="37:37">
      <c r="AK17675" s="10"/>
    </row>
    <row r="17676" spans="37:37">
      <c r="AK17676" s="10"/>
    </row>
    <row r="17677" spans="37:37">
      <c r="AK17677" s="10"/>
    </row>
    <row r="17678" spans="37:37">
      <c r="AK17678" s="10"/>
    </row>
    <row r="17679" spans="37:37">
      <c r="AK17679" s="10"/>
    </row>
    <row r="17680" spans="37:37">
      <c r="AK17680" s="10"/>
    </row>
    <row r="17681" spans="37:37">
      <c r="AK17681" s="10"/>
    </row>
    <row r="17682" spans="37:37">
      <c r="AK17682" s="10"/>
    </row>
    <row r="17683" spans="37:37">
      <c r="AK17683" s="10"/>
    </row>
    <row r="17684" spans="37:37">
      <c r="AK17684" s="10"/>
    </row>
    <row r="17685" spans="37:37">
      <c r="AK17685" s="10"/>
    </row>
    <row r="17686" spans="37:37">
      <c r="AK17686" s="10"/>
    </row>
    <row r="17687" spans="37:37">
      <c r="AK17687" s="10"/>
    </row>
    <row r="17688" spans="37:37">
      <c r="AK17688" s="10"/>
    </row>
    <row r="17689" spans="37:37">
      <c r="AK17689" s="10"/>
    </row>
    <row r="17690" spans="37:37">
      <c r="AK17690" s="10"/>
    </row>
    <row r="17691" spans="37:37">
      <c r="AK17691" s="10"/>
    </row>
    <row r="17692" spans="37:37">
      <c r="AK17692" s="10"/>
    </row>
    <row r="17693" spans="37:37">
      <c r="AK17693" s="10"/>
    </row>
    <row r="17694" spans="37:37">
      <c r="AK17694" s="10"/>
    </row>
    <row r="17695" spans="37:37">
      <c r="AK17695" s="10"/>
    </row>
    <row r="17696" spans="37:37">
      <c r="AK17696" s="10"/>
    </row>
    <row r="17697" spans="37:37">
      <c r="AK17697" s="10"/>
    </row>
    <row r="17698" spans="37:37">
      <c r="AK17698" s="10"/>
    </row>
    <row r="17699" spans="37:37">
      <c r="AK17699" s="10"/>
    </row>
    <row r="17700" spans="37:37">
      <c r="AK17700" s="10"/>
    </row>
    <row r="17701" spans="37:37">
      <c r="AK17701" s="10"/>
    </row>
    <row r="17702" spans="37:37">
      <c r="AK17702" s="10"/>
    </row>
    <row r="17703" spans="37:37">
      <c r="AK17703" s="10"/>
    </row>
    <row r="17704" spans="37:37">
      <c r="AK17704" s="10"/>
    </row>
    <row r="17705" spans="37:37">
      <c r="AK17705" s="10"/>
    </row>
    <row r="17706" spans="37:37">
      <c r="AK17706" s="10"/>
    </row>
    <row r="17707" spans="37:37">
      <c r="AK17707" s="10"/>
    </row>
    <row r="17708" spans="37:37">
      <c r="AK17708" s="10"/>
    </row>
    <row r="17709" spans="37:37">
      <c r="AK17709" s="10"/>
    </row>
    <row r="17710" spans="37:37">
      <c r="AK17710" s="10"/>
    </row>
    <row r="17711" spans="37:37">
      <c r="AK17711" s="10"/>
    </row>
    <row r="17712" spans="37:37">
      <c r="AK17712" s="10"/>
    </row>
    <row r="17713" spans="37:37">
      <c r="AK17713" s="10"/>
    </row>
    <row r="17714" spans="37:37">
      <c r="AK17714" s="10"/>
    </row>
    <row r="17715" spans="37:37">
      <c r="AK17715" s="10"/>
    </row>
    <row r="17716" spans="37:37">
      <c r="AK17716" s="10"/>
    </row>
    <row r="17717" spans="37:37">
      <c r="AK17717" s="10"/>
    </row>
    <row r="17718" spans="37:37">
      <c r="AK17718" s="10"/>
    </row>
    <row r="17719" spans="37:37">
      <c r="AK17719" s="10"/>
    </row>
    <row r="17720" spans="37:37">
      <c r="AK17720" s="10"/>
    </row>
    <row r="17721" spans="37:37">
      <c r="AK17721" s="10"/>
    </row>
    <row r="17722" spans="37:37">
      <c r="AK17722" s="10"/>
    </row>
    <row r="17723" spans="37:37">
      <c r="AK17723" s="10"/>
    </row>
    <row r="17724" spans="37:37">
      <c r="AK17724" s="10"/>
    </row>
    <row r="17725" spans="37:37">
      <c r="AK17725" s="10"/>
    </row>
    <row r="17726" spans="37:37">
      <c r="AK17726" s="10"/>
    </row>
    <row r="17727" spans="37:37">
      <c r="AK17727" s="10"/>
    </row>
    <row r="17728" spans="37:37">
      <c r="AK17728" s="10"/>
    </row>
    <row r="17729" spans="37:37">
      <c r="AK17729" s="10"/>
    </row>
    <row r="17730" spans="37:37">
      <c r="AK17730" s="10"/>
    </row>
    <row r="17731" spans="37:37">
      <c r="AK17731" s="10"/>
    </row>
    <row r="17732" spans="37:37">
      <c r="AK17732" s="10"/>
    </row>
    <row r="17733" spans="37:37">
      <c r="AK17733" s="10"/>
    </row>
    <row r="17734" spans="37:37">
      <c r="AK17734" s="10"/>
    </row>
    <row r="17735" spans="37:37">
      <c r="AK17735" s="10"/>
    </row>
    <row r="17736" spans="37:37">
      <c r="AK17736" s="10"/>
    </row>
    <row r="17737" spans="37:37">
      <c r="AK17737" s="10"/>
    </row>
    <row r="17738" spans="37:37">
      <c r="AK17738" s="10"/>
    </row>
    <row r="17739" spans="37:37">
      <c r="AK17739" s="10"/>
    </row>
    <row r="17740" spans="37:37">
      <c r="AK17740" s="10"/>
    </row>
    <row r="17741" spans="37:37">
      <c r="AK17741" s="10"/>
    </row>
    <row r="17742" spans="37:37">
      <c r="AK17742" s="10"/>
    </row>
    <row r="17743" spans="37:37">
      <c r="AK17743" s="10"/>
    </row>
    <row r="17744" spans="37:37">
      <c r="AK17744" s="10"/>
    </row>
    <row r="17745" spans="37:37">
      <c r="AK17745" s="10"/>
    </row>
    <row r="17746" spans="37:37">
      <c r="AK17746" s="10"/>
    </row>
    <row r="17747" spans="37:37">
      <c r="AK17747" s="10"/>
    </row>
    <row r="17748" spans="37:37">
      <c r="AK17748" s="10"/>
    </row>
    <row r="17749" spans="37:37">
      <c r="AK17749" s="10"/>
    </row>
    <row r="17750" spans="37:37">
      <c r="AK17750" s="10"/>
    </row>
    <row r="17751" spans="37:37">
      <c r="AK17751" s="10"/>
    </row>
    <row r="17752" spans="37:37">
      <c r="AK17752" s="10"/>
    </row>
    <row r="17753" spans="37:37">
      <c r="AK17753" s="10"/>
    </row>
    <row r="17754" spans="37:37">
      <c r="AK17754" s="10"/>
    </row>
    <row r="17755" spans="37:37">
      <c r="AK17755" s="10"/>
    </row>
    <row r="17756" spans="37:37">
      <c r="AK17756" s="10"/>
    </row>
    <row r="17757" spans="37:37">
      <c r="AK17757" s="10"/>
    </row>
    <row r="17758" spans="37:37">
      <c r="AK17758" s="10"/>
    </row>
    <row r="17759" spans="37:37">
      <c r="AK17759" s="10"/>
    </row>
    <row r="17760" spans="37:37">
      <c r="AK17760" s="10"/>
    </row>
    <row r="17761" spans="37:37">
      <c r="AK17761" s="10"/>
    </row>
    <row r="17762" spans="37:37">
      <c r="AK17762" s="10"/>
    </row>
    <row r="17763" spans="37:37">
      <c r="AK17763" s="10"/>
    </row>
    <row r="17764" spans="37:37">
      <c r="AK17764" s="10"/>
    </row>
    <row r="17765" spans="37:37">
      <c r="AK17765" s="10"/>
    </row>
    <row r="17766" spans="37:37">
      <c r="AK17766" s="10"/>
    </row>
    <row r="17767" spans="37:37">
      <c r="AK17767" s="10"/>
    </row>
    <row r="17768" spans="37:37">
      <c r="AK17768" s="10"/>
    </row>
    <row r="17769" spans="37:37">
      <c r="AK17769" s="10"/>
    </row>
    <row r="17770" spans="37:37">
      <c r="AK17770" s="10"/>
    </row>
    <row r="17771" spans="37:37">
      <c r="AK17771" s="10"/>
    </row>
    <row r="17772" spans="37:37">
      <c r="AK17772" s="10"/>
    </row>
    <row r="17773" spans="37:37">
      <c r="AK17773" s="10"/>
    </row>
    <row r="17774" spans="37:37">
      <c r="AK17774" s="10"/>
    </row>
    <row r="17775" spans="37:37">
      <c r="AK17775" s="10"/>
    </row>
    <row r="17776" spans="37:37">
      <c r="AK17776" s="10"/>
    </row>
    <row r="17777" spans="37:37">
      <c r="AK17777" s="10"/>
    </row>
    <row r="17778" spans="37:37">
      <c r="AK17778" s="10"/>
    </row>
    <row r="17779" spans="37:37">
      <c r="AK17779" s="10"/>
    </row>
    <row r="17780" spans="37:37">
      <c r="AK17780" s="10"/>
    </row>
    <row r="17781" spans="37:37">
      <c r="AK17781" s="10"/>
    </row>
    <row r="17782" spans="37:37">
      <c r="AK17782" s="10"/>
    </row>
    <row r="17783" spans="37:37">
      <c r="AK17783" s="10"/>
    </row>
    <row r="17784" spans="37:37">
      <c r="AK17784" s="10"/>
    </row>
    <row r="17785" spans="37:37">
      <c r="AK17785" s="10"/>
    </row>
    <row r="17786" spans="37:37">
      <c r="AK17786" s="10"/>
    </row>
    <row r="17787" spans="37:37">
      <c r="AK17787" s="10"/>
    </row>
    <row r="17788" spans="37:37">
      <c r="AK17788" s="10"/>
    </row>
    <row r="17789" spans="37:37">
      <c r="AK17789" s="10"/>
    </row>
    <row r="17790" spans="37:37">
      <c r="AK17790" s="10"/>
    </row>
    <row r="17791" spans="37:37">
      <c r="AK17791" s="10"/>
    </row>
    <row r="17792" spans="37:37">
      <c r="AK17792" s="10"/>
    </row>
    <row r="17793" spans="37:37">
      <c r="AK17793" s="10"/>
    </row>
    <row r="17794" spans="37:37">
      <c r="AK17794" s="10"/>
    </row>
    <row r="17795" spans="37:37">
      <c r="AK17795" s="10"/>
    </row>
    <row r="17796" spans="37:37">
      <c r="AK17796" s="10"/>
    </row>
    <row r="17797" spans="37:37">
      <c r="AK17797" s="10"/>
    </row>
    <row r="17798" spans="37:37">
      <c r="AK17798" s="10"/>
    </row>
    <row r="17799" spans="37:37">
      <c r="AK17799" s="10"/>
    </row>
    <row r="17800" spans="37:37">
      <c r="AK17800" s="10"/>
    </row>
    <row r="17801" spans="37:37">
      <c r="AK17801" s="10"/>
    </row>
    <row r="17802" spans="37:37">
      <c r="AK17802" s="10"/>
    </row>
    <row r="17803" spans="37:37">
      <c r="AK17803" s="10"/>
    </row>
    <row r="17804" spans="37:37">
      <c r="AK17804" s="10"/>
    </row>
    <row r="17805" spans="37:37">
      <c r="AK17805" s="10"/>
    </row>
    <row r="17806" spans="37:37">
      <c r="AK17806" s="10"/>
    </row>
    <row r="17807" spans="37:37">
      <c r="AK17807" s="10"/>
    </row>
    <row r="17808" spans="37:37">
      <c r="AK17808" s="10"/>
    </row>
    <row r="17809" spans="37:37">
      <c r="AK17809" s="10"/>
    </row>
    <row r="17810" spans="37:37">
      <c r="AK17810" s="10"/>
    </row>
    <row r="17811" spans="37:37">
      <c r="AK17811" s="10"/>
    </row>
    <row r="17812" spans="37:37">
      <c r="AK17812" s="10"/>
    </row>
    <row r="17813" spans="37:37">
      <c r="AK17813" s="10"/>
    </row>
    <row r="17814" spans="37:37">
      <c r="AK17814" s="10"/>
    </row>
    <row r="17815" spans="37:37">
      <c r="AK17815" s="10"/>
    </row>
    <row r="17816" spans="37:37">
      <c r="AK17816" s="10"/>
    </row>
    <row r="17817" spans="37:37">
      <c r="AK17817" s="10"/>
    </row>
    <row r="17818" spans="37:37">
      <c r="AK17818" s="10"/>
    </row>
    <row r="17819" spans="37:37">
      <c r="AK17819" s="10"/>
    </row>
    <row r="17820" spans="37:37">
      <c r="AK17820" s="10"/>
    </row>
    <row r="17821" spans="37:37">
      <c r="AK17821" s="10"/>
    </row>
    <row r="17822" spans="37:37">
      <c r="AK17822" s="10"/>
    </row>
    <row r="17823" spans="37:37">
      <c r="AK17823" s="10"/>
    </row>
    <row r="17824" spans="37:37">
      <c r="AK17824" s="10"/>
    </row>
    <row r="17825" spans="37:37">
      <c r="AK17825" s="10"/>
    </row>
    <row r="17826" spans="37:37">
      <c r="AK17826" s="10"/>
    </row>
    <row r="17827" spans="37:37">
      <c r="AK17827" s="10"/>
    </row>
    <row r="17828" spans="37:37">
      <c r="AK17828" s="10"/>
    </row>
    <row r="17829" spans="37:37">
      <c r="AK17829" s="10"/>
    </row>
    <row r="17830" spans="37:37">
      <c r="AK17830" s="10"/>
    </row>
    <row r="17831" spans="37:37">
      <c r="AK17831" s="10"/>
    </row>
    <row r="17832" spans="37:37">
      <c r="AK17832" s="10"/>
    </row>
    <row r="17833" spans="37:37">
      <c r="AK17833" s="10"/>
    </row>
    <row r="17834" spans="37:37">
      <c r="AK17834" s="10"/>
    </row>
    <row r="17835" spans="37:37">
      <c r="AK17835" s="10"/>
    </row>
    <row r="17836" spans="37:37">
      <c r="AK17836" s="10"/>
    </row>
    <row r="17837" spans="37:37">
      <c r="AK17837" s="10"/>
    </row>
    <row r="17838" spans="37:37">
      <c r="AK17838" s="10"/>
    </row>
    <row r="17839" spans="37:37">
      <c r="AK17839" s="10"/>
    </row>
    <row r="17840" spans="37:37">
      <c r="AK17840" s="10"/>
    </row>
    <row r="17841" spans="37:37">
      <c r="AK17841" s="10"/>
    </row>
    <row r="17842" spans="37:37">
      <c r="AK17842" s="10"/>
    </row>
    <row r="17843" spans="37:37">
      <c r="AK17843" s="10"/>
    </row>
    <row r="17844" spans="37:37">
      <c r="AK17844" s="10"/>
    </row>
    <row r="17845" spans="37:37">
      <c r="AK17845" s="10"/>
    </row>
    <row r="17846" spans="37:37">
      <c r="AK17846" s="10"/>
    </row>
    <row r="17847" spans="37:37">
      <c r="AK17847" s="10"/>
    </row>
    <row r="17848" spans="37:37">
      <c r="AK17848" s="10"/>
    </row>
    <row r="17849" spans="37:37">
      <c r="AK17849" s="10"/>
    </row>
    <row r="17850" spans="37:37">
      <c r="AK17850" s="10"/>
    </row>
    <row r="17851" spans="37:37">
      <c r="AK17851" s="10"/>
    </row>
    <row r="17852" spans="37:37">
      <c r="AK17852" s="10"/>
    </row>
    <row r="17853" spans="37:37">
      <c r="AK17853" s="10"/>
    </row>
    <row r="17854" spans="37:37">
      <c r="AK17854" s="10"/>
    </row>
    <row r="17855" spans="37:37">
      <c r="AK17855" s="10"/>
    </row>
    <row r="17856" spans="37:37">
      <c r="AK17856" s="10"/>
    </row>
    <row r="17857" spans="37:37">
      <c r="AK17857" s="10"/>
    </row>
    <row r="17858" spans="37:37">
      <c r="AK17858" s="10"/>
    </row>
    <row r="17859" spans="37:37">
      <c r="AK17859" s="10"/>
    </row>
    <row r="17860" spans="37:37">
      <c r="AK17860" s="10"/>
    </row>
    <row r="17861" spans="37:37">
      <c r="AK17861" s="10"/>
    </row>
    <row r="17862" spans="37:37">
      <c r="AK17862" s="10"/>
    </row>
    <row r="17863" spans="37:37">
      <c r="AK17863" s="10"/>
    </row>
    <row r="17864" spans="37:37">
      <c r="AK17864" s="10"/>
    </row>
    <row r="17865" spans="37:37">
      <c r="AK17865" s="10"/>
    </row>
    <row r="17866" spans="37:37">
      <c r="AK17866" s="10"/>
    </row>
    <row r="17867" spans="37:37">
      <c r="AK17867" s="10"/>
    </row>
    <row r="17868" spans="37:37">
      <c r="AK17868" s="10"/>
    </row>
    <row r="17869" spans="37:37">
      <c r="AK17869" s="10"/>
    </row>
    <row r="17870" spans="37:37">
      <c r="AK17870" s="10"/>
    </row>
    <row r="17871" spans="37:37">
      <c r="AK17871" s="10"/>
    </row>
    <row r="17872" spans="37:37">
      <c r="AK17872" s="10"/>
    </row>
    <row r="17873" spans="37:37">
      <c r="AK17873" s="10"/>
    </row>
    <row r="17874" spans="37:37">
      <c r="AK17874" s="10"/>
    </row>
    <row r="17875" spans="37:37">
      <c r="AK17875" s="10"/>
    </row>
    <row r="17876" spans="37:37">
      <c r="AK17876" s="10"/>
    </row>
    <row r="17877" spans="37:37">
      <c r="AK17877" s="10"/>
    </row>
    <row r="17878" spans="37:37">
      <c r="AK17878" s="10"/>
    </row>
    <row r="17879" spans="37:37">
      <c r="AK17879" s="10"/>
    </row>
    <row r="17880" spans="37:37">
      <c r="AK17880" s="10"/>
    </row>
    <row r="17881" spans="37:37">
      <c r="AK17881" s="10"/>
    </row>
    <row r="17882" spans="37:37">
      <c r="AK17882" s="10"/>
    </row>
    <row r="17883" spans="37:37">
      <c r="AK17883" s="10"/>
    </row>
    <row r="17884" spans="37:37">
      <c r="AK17884" s="10"/>
    </row>
    <row r="17885" spans="37:37">
      <c r="AK17885" s="10"/>
    </row>
    <row r="17886" spans="37:37">
      <c r="AK17886" s="10"/>
    </row>
    <row r="17887" spans="37:37">
      <c r="AK17887" s="10"/>
    </row>
    <row r="17888" spans="37:37">
      <c r="AK17888" s="10"/>
    </row>
    <row r="17889" spans="37:37">
      <c r="AK17889" s="10"/>
    </row>
    <row r="17890" spans="37:37">
      <c r="AK17890" s="10"/>
    </row>
    <row r="17891" spans="37:37">
      <c r="AK17891" s="10"/>
    </row>
    <row r="17892" spans="37:37">
      <c r="AK17892" s="10"/>
    </row>
    <row r="17893" spans="37:37">
      <c r="AK17893" s="10"/>
    </row>
    <row r="17894" spans="37:37">
      <c r="AK17894" s="10"/>
    </row>
    <row r="17895" spans="37:37">
      <c r="AK17895" s="10"/>
    </row>
    <row r="17896" spans="37:37">
      <c r="AK17896" s="10"/>
    </row>
    <row r="17897" spans="37:37">
      <c r="AK17897" s="10"/>
    </row>
    <row r="17898" spans="37:37">
      <c r="AK17898" s="10"/>
    </row>
    <row r="17899" spans="37:37">
      <c r="AK17899" s="10"/>
    </row>
    <row r="17900" spans="37:37">
      <c r="AK17900" s="10"/>
    </row>
    <row r="17901" spans="37:37">
      <c r="AK17901" s="10"/>
    </row>
    <row r="17902" spans="37:37">
      <c r="AK17902" s="10"/>
    </row>
    <row r="17903" spans="37:37">
      <c r="AK17903" s="10"/>
    </row>
    <row r="17904" spans="37:37">
      <c r="AK17904" s="10"/>
    </row>
    <row r="17905" spans="37:37">
      <c r="AK17905" s="10"/>
    </row>
    <row r="17906" spans="37:37">
      <c r="AK17906" s="10"/>
    </row>
    <row r="17907" spans="37:37">
      <c r="AK17907" s="10"/>
    </row>
    <row r="17908" spans="37:37">
      <c r="AK17908" s="10"/>
    </row>
    <row r="17909" spans="37:37">
      <c r="AK17909" s="10"/>
    </row>
    <row r="17910" spans="37:37">
      <c r="AK17910" s="10"/>
    </row>
    <row r="17911" spans="37:37">
      <c r="AK17911" s="10"/>
    </row>
    <row r="17912" spans="37:37">
      <c r="AK17912" s="10"/>
    </row>
    <row r="17913" spans="37:37">
      <c r="AK17913" s="10"/>
    </row>
    <row r="17914" spans="37:37">
      <c r="AK17914" s="10"/>
    </row>
    <row r="17915" spans="37:37">
      <c r="AK17915" s="10"/>
    </row>
    <row r="17916" spans="37:37">
      <c r="AK17916" s="10"/>
    </row>
    <row r="17917" spans="37:37">
      <c r="AK17917" s="10"/>
    </row>
    <row r="17918" spans="37:37">
      <c r="AK17918" s="10"/>
    </row>
    <row r="17919" spans="37:37">
      <c r="AK17919" s="10"/>
    </row>
    <row r="17920" spans="37:37">
      <c r="AK17920" s="10"/>
    </row>
    <row r="17921" spans="37:37">
      <c r="AK17921" s="10"/>
    </row>
    <row r="17922" spans="37:37">
      <c r="AK17922" s="10"/>
    </row>
    <row r="17923" spans="37:37">
      <c r="AK17923" s="10"/>
    </row>
    <row r="17924" spans="37:37">
      <c r="AK17924" s="10"/>
    </row>
    <row r="17925" spans="37:37">
      <c r="AK17925" s="10"/>
    </row>
    <row r="17926" spans="37:37">
      <c r="AK17926" s="10"/>
    </row>
    <row r="17927" spans="37:37">
      <c r="AK17927" s="10"/>
    </row>
    <row r="17928" spans="37:37">
      <c r="AK17928" s="10"/>
    </row>
    <row r="17929" spans="37:37">
      <c r="AK17929" s="10"/>
    </row>
    <row r="17930" spans="37:37">
      <c r="AK17930" s="10"/>
    </row>
    <row r="17931" spans="37:37">
      <c r="AK17931" s="10"/>
    </row>
    <row r="17932" spans="37:37">
      <c r="AK17932" s="10"/>
    </row>
    <row r="17933" spans="37:37">
      <c r="AK17933" s="10"/>
    </row>
    <row r="17934" spans="37:37">
      <c r="AK17934" s="10"/>
    </row>
    <row r="17935" spans="37:37">
      <c r="AK17935" s="10"/>
    </row>
    <row r="17936" spans="37:37">
      <c r="AK17936" s="10"/>
    </row>
    <row r="17937" spans="37:37">
      <c r="AK17937" s="10"/>
    </row>
    <row r="17938" spans="37:37">
      <c r="AK17938" s="10"/>
    </row>
    <row r="17939" spans="37:37">
      <c r="AK17939" s="10"/>
    </row>
    <row r="17940" spans="37:37">
      <c r="AK17940" s="10"/>
    </row>
    <row r="17941" spans="37:37">
      <c r="AK17941" s="10"/>
    </row>
    <row r="17942" spans="37:37">
      <c r="AK17942" s="10"/>
    </row>
    <row r="17943" spans="37:37">
      <c r="AK17943" s="10"/>
    </row>
    <row r="17944" spans="37:37">
      <c r="AK17944" s="10"/>
    </row>
    <row r="17945" spans="37:37">
      <c r="AK17945" s="10"/>
    </row>
    <row r="17946" spans="37:37">
      <c r="AK17946" s="10"/>
    </row>
    <row r="17947" spans="37:37">
      <c r="AK17947" s="10"/>
    </row>
    <row r="17948" spans="37:37">
      <c r="AK17948" s="10"/>
    </row>
    <row r="17949" spans="37:37">
      <c r="AK17949" s="10"/>
    </row>
    <row r="17950" spans="37:37">
      <c r="AK17950" s="10"/>
    </row>
    <row r="17951" spans="37:37">
      <c r="AK17951" s="10"/>
    </row>
    <row r="17952" spans="37:37">
      <c r="AK17952" s="10"/>
    </row>
    <row r="17953" spans="37:37">
      <c r="AK17953" s="10"/>
    </row>
    <row r="17954" spans="37:37">
      <c r="AK17954" s="10"/>
    </row>
    <row r="17955" spans="37:37">
      <c r="AK17955" s="10"/>
    </row>
    <row r="17956" spans="37:37">
      <c r="AK17956" s="10"/>
    </row>
    <row r="17957" spans="37:37">
      <c r="AK17957" s="10"/>
    </row>
    <row r="17958" spans="37:37">
      <c r="AK17958" s="10"/>
    </row>
    <row r="17959" spans="37:37">
      <c r="AK17959" s="10"/>
    </row>
    <row r="17960" spans="37:37">
      <c r="AK17960" s="10"/>
    </row>
    <row r="17961" spans="37:37">
      <c r="AK17961" s="10"/>
    </row>
    <row r="17962" spans="37:37">
      <c r="AK17962" s="10"/>
    </row>
    <row r="17963" spans="37:37">
      <c r="AK17963" s="10"/>
    </row>
    <row r="17964" spans="37:37">
      <c r="AK17964" s="10"/>
    </row>
    <row r="17965" spans="37:37">
      <c r="AK17965" s="10"/>
    </row>
    <row r="17966" spans="37:37">
      <c r="AK17966" s="10"/>
    </row>
    <row r="17967" spans="37:37">
      <c r="AK17967" s="10"/>
    </row>
    <row r="17968" spans="37:37">
      <c r="AK17968" s="10"/>
    </row>
    <row r="17969" spans="37:37">
      <c r="AK17969" s="10"/>
    </row>
    <row r="17970" spans="37:37">
      <c r="AK17970" s="10"/>
    </row>
    <row r="17971" spans="37:37">
      <c r="AK17971" s="10"/>
    </row>
    <row r="17972" spans="37:37">
      <c r="AK17972" s="10"/>
    </row>
    <row r="17973" spans="37:37">
      <c r="AK17973" s="10"/>
    </row>
    <row r="17974" spans="37:37">
      <c r="AK17974" s="10"/>
    </row>
    <row r="17975" spans="37:37">
      <c r="AK17975" s="10"/>
    </row>
    <row r="17976" spans="37:37">
      <c r="AK17976" s="10"/>
    </row>
    <row r="17977" spans="37:37">
      <c r="AK17977" s="10"/>
    </row>
    <row r="17978" spans="37:37">
      <c r="AK17978" s="10"/>
    </row>
    <row r="17979" spans="37:37">
      <c r="AK17979" s="10"/>
    </row>
    <row r="17980" spans="37:37">
      <c r="AK17980" s="10"/>
    </row>
    <row r="17981" spans="37:37">
      <c r="AK17981" s="10"/>
    </row>
    <row r="17982" spans="37:37">
      <c r="AK17982" s="10"/>
    </row>
    <row r="17983" spans="37:37">
      <c r="AK17983" s="10"/>
    </row>
    <row r="17984" spans="37:37">
      <c r="AK17984" s="10"/>
    </row>
    <row r="17985" spans="37:37">
      <c r="AK17985" s="10"/>
    </row>
    <row r="17986" spans="37:37">
      <c r="AK17986" s="10"/>
    </row>
    <row r="17987" spans="37:37">
      <c r="AK17987" s="10"/>
    </row>
    <row r="17988" spans="37:37">
      <c r="AK17988" s="10"/>
    </row>
    <row r="17989" spans="37:37">
      <c r="AK17989" s="10"/>
    </row>
    <row r="17990" spans="37:37">
      <c r="AK17990" s="10"/>
    </row>
    <row r="17991" spans="37:37">
      <c r="AK17991" s="10"/>
    </row>
    <row r="17992" spans="37:37">
      <c r="AK17992" s="10"/>
    </row>
    <row r="17993" spans="37:37">
      <c r="AK17993" s="10"/>
    </row>
    <row r="17994" spans="37:37">
      <c r="AK17994" s="10"/>
    </row>
    <row r="17995" spans="37:37">
      <c r="AK17995" s="10"/>
    </row>
    <row r="17996" spans="37:37">
      <c r="AK17996" s="10"/>
    </row>
    <row r="17997" spans="37:37">
      <c r="AK17997" s="10"/>
    </row>
    <row r="17998" spans="37:37">
      <c r="AK17998" s="10"/>
    </row>
    <row r="17999" spans="37:37">
      <c r="AK17999" s="10"/>
    </row>
    <row r="18000" spans="37:37">
      <c r="AK18000" s="10"/>
    </row>
    <row r="18001" spans="37:37">
      <c r="AK18001" s="10"/>
    </row>
    <row r="18002" spans="37:37">
      <c r="AK18002" s="10"/>
    </row>
    <row r="18003" spans="37:37">
      <c r="AK18003" s="10"/>
    </row>
    <row r="18004" spans="37:37">
      <c r="AK18004" s="10"/>
    </row>
    <row r="18005" spans="37:37">
      <c r="AK18005" s="10"/>
    </row>
    <row r="18006" spans="37:37">
      <c r="AK18006" s="10"/>
    </row>
    <row r="18007" spans="37:37">
      <c r="AK18007" s="10"/>
    </row>
    <row r="18008" spans="37:37">
      <c r="AK18008" s="10"/>
    </row>
    <row r="18009" spans="37:37">
      <c r="AK18009" s="10"/>
    </row>
    <row r="18010" spans="37:37">
      <c r="AK18010" s="10"/>
    </row>
    <row r="18011" spans="37:37">
      <c r="AK18011" s="10"/>
    </row>
    <row r="18012" spans="37:37">
      <c r="AK18012" s="10"/>
    </row>
    <row r="18013" spans="37:37">
      <c r="AK18013" s="10"/>
    </row>
    <row r="18014" spans="37:37">
      <c r="AK18014" s="10"/>
    </row>
    <row r="18015" spans="37:37">
      <c r="AK18015" s="10"/>
    </row>
    <row r="18016" spans="37:37">
      <c r="AK18016" s="10"/>
    </row>
    <row r="18017" spans="37:37">
      <c r="AK18017" s="10"/>
    </row>
    <row r="18018" spans="37:37">
      <c r="AK18018" s="10"/>
    </row>
    <row r="18019" spans="37:37">
      <c r="AK18019" s="10"/>
    </row>
    <row r="18020" spans="37:37">
      <c r="AK18020" s="10"/>
    </row>
    <row r="18021" spans="37:37">
      <c r="AK18021" s="10"/>
    </row>
    <row r="18022" spans="37:37">
      <c r="AK18022" s="10"/>
    </row>
    <row r="18023" spans="37:37">
      <c r="AK18023" s="10"/>
    </row>
    <row r="18024" spans="37:37">
      <c r="AK18024" s="10"/>
    </row>
    <row r="18025" spans="37:37">
      <c r="AK18025" s="10"/>
    </row>
    <row r="18026" spans="37:37">
      <c r="AK18026" s="10"/>
    </row>
    <row r="18027" spans="37:37">
      <c r="AK18027" s="10"/>
    </row>
    <row r="18028" spans="37:37">
      <c r="AK18028" s="10"/>
    </row>
    <row r="18029" spans="37:37">
      <c r="AK18029" s="10"/>
    </row>
    <row r="18030" spans="37:37">
      <c r="AK18030" s="10"/>
    </row>
    <row r="18031" spans="37:37">
      <c r="AK18031" s="10"/>
    </row>
    <row r="18032" spans="37:37">
      <c r="AK18032" s="10"/>
    </row>
    <row r="18033" spans="37:37">
      <c r="AK18033" s="10"/>
    </row>
    <row r="18034" spans="37:37">
      <c r="AK18034" s="10"/>
    </row>
    <row r="18035" spans="37:37">
      <c r="AK18035" s="10"/>
    </row>
    <row r="18036" spans="37:37">
      <c r="AK18036" s="10"/>
    </row>
    <row r="18037" spans="37:37">
      <c r="AK18037" s="10"/>
    </row>
    <row r="18038" spans="37:37">
      <c r="AK18038" s="10"/>
    </row>
    <row r="18039" spans="37:37">
      <c r="AK18039" s="10"/>
    </row>
    <row r="18040" spans="37:37">
      <c r="AK18040" s="10"/>
    </row>
    <row r="18041" spans="37:37">
      <c r="AK18041" s="10"/>
    </row>
    <row r="18042" spans="37:37">
      <c r="AK18042" s="10"/>
    </row>
    <row r="18043" spans="37:37">
      <c r="AK18043" s="10"/>
    </row>
    <row r="18044" spans="37:37">
      <c r="AK18044" s="10"/>
    </row>
    <row r="18045" spans="37:37">
      <c r="AK18045" s="10"/>
    </row>
    <row r="18046" spans="37:37">
      <c r="AK18046" s="10"/>
    </row>
    <row r="18047" spans="37:37">
      <c r="AK18047" s="10"/>
    </row>
    <row r="18048" spans="37:37">
      <c r="AK18048" s="10"/>
    </row>
    <row r="18049" spans="37:37">
      <c r="AK18049" s="10"/>
    </row>
    <row r="18050" spans="37:37">
      <c r="AK18050" s="10"/>
    </row>
    <row r="18051" spans="37:37">
      <c r="AK18051" s="10"/>
    </row>
    <row r="18052" spans="37:37">
      <c r="AK18052" s="10"/>
    </row>
    <row r="18053" spans="37:37">
      <c r="AK18053" s="10"/>
    </row>
    <row r="18054" spans="37:37">
      <c r="AK18054" s="10"/>
    </row>
    <row r="18055" spans="37:37">
      <c r="AK18055" s="10"/>
    </row>
    <row r="18056" spans="37:37">
      <c r="AK18056" s="10"/>
    </row>
    <row r="18057" spans="37:37">
      <c r="AK18057" s="10"/>
    </row>
    <row r="18058" spans="37:37">
      <c r="AK18058" s="10"/>
    </row>
    <row r="18059" spans="37:37">
      <c r="AK18059" s="10"/>
    </row>
    <row r="18060" spans="37:37">
      <c r="AK18060" s="10"/>
    </row>
    <row r="18061" spans="37:37">
      <c r="AK18061" s="10"/>
    </row>
    <row r="18062" spans="37:37">
      <c r="AK18062" s="10"/>
    </row>
    <row r="18063" spans="37:37">
      <c r="AK18063" s="10"/>
    </row>
    <row r="18064" spans="37:37">
      <c r="AK18064" s="10"/>
    </row>
    <row r="18065" spans="37:37">
      <c r="AK18065" s="10"/>
    </row>
    <row r="18066" spans="37:37">
      <c r="AK18066" s="10"/>
    </row>
    <row r="18067" spans="37:37">
      <c r="AK18067" s="10"/>
    </row>
    <row r="18068" spans="37:37">
      <c r="AK18068" s="10"/>
    </row>
    <row r="18069" spans="37:37">
      <c r="AK18069" s="10"/>
    </row>
    <row r="18070" spans="37:37">
      <c r="AK18070" s="10"/>
    </row>
    <row r="18071" spans="37:37">
      <c r="AK18071" s="10"/>
    </row>
    <row r="18072" spans="37:37">
      <c r="AK18072" s="10"/>
    </row>
    <row r="18073" spans="37:37">
      <c r="AK18073" s="10"/>
    </row>
    <row r="18074" spans="37:37">
      <c r="AK18074" s="10"/>
    </row>
    <row r="18075" spans="37:37">
      <c r="AK18075" s="10"/>
    </row>
    <row r="18076" spans="37:37">
      <c r="AK18076" s="10"/>
    </row>
    <row r="18077" spans="37:37">
      <c r="AK18077" s="10"/>
    </row>
    <row r="18078" spans="37:37">
      <c r="AK18078" s="10"/>
    </row>
    <row r="18079" spans="37:37">
      <c r="AK18079" s="10"/>
    </row>
    <row r="18080" spans="37:37">
      <c r="AK18080" s="10"/>
    </row>
    <row r="18081" spans="37:37">
      <c r="AK18081" s="10"/>
    </row>
    <row r="18082" spans="37:37">
      <c r="AK18082" s="10"/>
    </row>
    <row r="18083" spans="37:37">
      <c r="AK18083" s="10"/>
    </row>
    <row r="18084" spans="37:37">
      <c r="AK18084" s="10"/>
    </row>
    <row r="18085" spans="37:37">
      <c r="AK18085" s="10"/>
    </row>
    <row r="18086" spans="37:37">
      <c r="AK18086" s="10"/>
    </row>
    <row r="18087" spans="37:37">
      <c r="AK18087" s="10"/>
    </row>
    <row r="18088" spans="37:37">
      <c r="AK18088" s="10"/>
    </row>
    <row r="18089" spans="37:37">
      <c r="AK18089" s="10"/>
    </row>
    <row r="18090" spans="37:37">
      <c r="AK18090" s="10"/>
    </row>
    <row r="18091" spans="37:37">
      <c r="AK18091" s="10"/>
    </row>
    <row r="18092" spans="37:37">
      <c r="AK18092" s="10"/>
    </row>
    <row r="18093" spans="37:37">
      <c r="AK18093" s="10"/>
    </row>
    <row r="18094" spans="37:37">
      <c r="AK18094" s="10"/>
    </row>
    <row r="18095" spans="37:37">
      <c r="AK18095" s="10"/>
    </row>
    <row r="18096" spans="37:37">
      <c r="AK18096" s="10"/>
    </row>
    <row r="18097" spans="37:37">
      <c r="AK18097" s="10"/>
    </row>
    <row r="18098" spans="37:37">
      <c r="AK18098" s="10"/>
    </row>
    <row r="18099" spans="37:37">
      <c r="AK18099" s="10"/>
    </row>
    <row r="18100" spans="37:37">
      <c r="AK18100" s="10"/>
    </row>
    <row r="18101" spans="37:37">
      <c r="AK18101" s="10"/>
    </row>
    <row r="18102" spans="37:37">
      <c r="AK18102" s="10"/>
    </row>
    <row r="18103" spans="37:37">
      <c r="AK18103" s="10"/>
    </row>
    <row r="18104" spans="37:37">
      <c r="AK18104" s="10"/>
    </row>
    <row r="18105" spans="37:37">
      <c r="AK18105" s="10"/>
    </row>
    <row r="18106" spans="37:37">
      <c r="AK18106" s="10"/>
    </row>
    <row r="18107" spans="37:37">
      <c r="AK18107" s="10"/>
    </row>
    <row r="18108" spans="37:37">
      <c r="AK18108" s="10"/>
    </row>
    <row r="18109" spans="37:37">
      <c r="AK18109" s="10"/>
    </row>
    <row r="18110" spans="37:37">
      <c r="AK18110" s="10"/>
    </row>
    <row r="18111" spans="37:37">
      <c r="AK18111" s="10"/>
    </row>
    <row r="18112" spans="37:37">
      <c r="AK18112" s="10"/>
    </row>
    <row r="18113" spans="37:37">
      <c r="AK18113" s="10"/>
    </row>
    <row r="18114" spans="37:37">
      <c r="AK18114" s="10"/>
    </row>
    <row r="18115" spans="37:37">
      <c r="AK18115" s="10"/>
    </row>
    <row r="18116" spans="37:37">
      <c r="AK18116" s="10"/>
    </row>
    <row r="18117" spans="37:37">
      <c r="AK18117" s="10"/>
    </row>
    <row r="18118" spans="37:37">
      <c r="AK18118" s="10"/>
    </row>
    <row r="18119" spans="37:37">
      <c r="AK18119" s="10"/>
    </row>
    <row r="18120" spans="37:37">
      <c r="AK18120" s="10"/>
    </row>
    <row r="18121" spans="37:37">
      <c r="AK18121" s="10"/>
    </row>
    <row r="18122" spans="37:37">
      <c r="AK18122" s="10"/>
    </row>
    <row r="18123" spans="37:37">
      <c r="AK18123" s="10"/>
    </row>
    <row r="18124" spans="37:37">
      <c r="AK18124" s="10"/>
    </row>
    <row r="18125" spans="37:37">
      <c r="AK18125" s="10"/>
    </row>
    <row r="18126" spans="37:37">
      <c r="AK18126" s="10"/>
    </row>
    <row r="18127" spans="37:37">
      <c r="AK18127" s="10"/>
    </row>
    <row r="18128" spans="37:37">
      <c r="AK18128" s="10"/>
    </row>
    <row r="18129" spans="37:37">
      <c r="AK18129" s="10"/>
    </row>
    <row r="18130" spans="37:37">
      <c r="AK18130" s="10"/>
    </row>
    <row r="18131" spans="37:37">
      <c r="AK18131" s="10"/>
    </row>
    <row r="18132" spans="37:37">
      <c r="AK18132" s="10"/>
    </row>
    <row r="18133" spans="37:37">
      <c r="AK18133" s="10"/>
    </row>
    <row r="18134" spans="37:37">
      <c r="AK18134" s="10"/>
    </row>
    <row r="18135" spans="37:37">
      <c r="AK18135" s="10"/>
    </row>
    <row r="18136" spans="37:37">
      <c r="AK18136" s="10"/>
    </row>
    <row r="18137" spans="37:37">
      <c r="AK18137" s="10"/>
    </row>
    <row r="18138" spans="37:37">
      <c r="AK18138" s="10"/>
    </row>
    <row r="18139" spans="37:37">
      <c r="AK18139" s="10"/>
    </row>
    <row r="18140" spans="37:37">
      <c r="AK18140" s="10"/>
    </row>
    <row r="18141" spans="37:37">
      <c r="AK18141" s="10"/>
    </row>
    <row r="18142" spans="37:37">
      <c r="AK18142" s="10"/>
    </row>
    <row r="18143" spans="37:37">
      <c r="AK18143" s="10"/>
    </row>
    <row r="18144" spans="37:37">
      <c r="AK18144" s="10"/>
    </row>
    <row r="18145" spans="37:37">
      <c r="AK18145" s="10"/>
    </row>
    <row r="18146" spans="37:37">
      <c r="AK18146" s="10"/>
    </row>
    <row r="18147" spans="37:37">
      <c r="AK18147" s="10"/>
    </row>
    <row r="18148" spans="37:37">
      <c r="AK18148" s="10"/>
    </row>
    <row r="18149" spans="37:37">
      <c r="AK18149" s="10"/>
    </row>
    <row r="18150" spans="37:37">
      <c r="AK18150" s="10"/>
    </row>
    <row r="18151" spans="37:37">
      <c r="AK18151" s="10"/>
    </row>
    <row r="18152" spans="37:37">
      <c r="AK18152" s="10"/>
    </row>
    <row r="18153" spans="37:37">
      <c r="AK18153" s="10"/>
    </row>
    <row r="18154" spans="37:37">
      <c r="AK18154" s="10"/>
    </row>
    <row r="18155" spans="37:37">
      <c r="AK18155" s="10"/>
    </row>
    <row r="18156" spans="37:37">
      <c r="AK18156" s="10"/>
    </row>
    <row r="18157" spans="37:37">
      <c r="AK18157" s="10"/>
    </row>
    <row r="18158" spans="37:37">
      <c r="AK18158" s="10"/>
    </row>
    <row r="18159" spans="37:37">
      <c r="AK18159" s="10"/>
    </row>
    <row r="18160" spans="37:37">
      <c r="AK18160" s="10"/>
    </row>
    <row r="18161" spans="37:37">
      <c r="AK18161" s="10"/>
    </row>
    <row r="18162" spans="37:37">
      <c r="AK18162" s="10"/>
    </row>
    <row r="18163" spans="37:37">
      <c r="AK18163" s="10"/>
    </row>
    <row r="18164" spans="37:37">
      <c r="AK18164" s="10"/>
    </row>
    <row r="18165" spans="37:37">
      <c r="AK18165" s="10"/>
    </row>
    <row r="18166" spans="37:37">
      <c r="AK18166" s="10"/>
    </row>
    <row r="18167" spans="37:37">
      <c r="AK18167" s="10"/>
    </row>
    <row r="18168" spans="37:37">
      <c r="AK18168" s="10"/>
    </row>
    <row r="18169" spans="37:37">
      <c r="AK18169" s="10"/>
    </row>
    <row r="18170" spans="37:37">
      <c r="AK18170" s="10"/>
    </row>
    <row r="18171" spans="37:37">
      <c r="AK18171" s="10"/>
    </row>
    <row r="18172" spans="37:37">
      <c r="AK18172" s="10"/>
    </row>
    <row r="18173" spans="37:37">
      <c r="AK18173" s="10"/>
    </row>
    <row r="18174" spans="37:37">
      <c r="AK18174" s="10"/>
    </row>
    <row r="18175" spans="37:37">
      <c r="AK18175" s="10"/>
    </row>
    <row r="18176" spans="37:37">
      <c r="AK18176" s="10"/>
    </row>
    <row r="18177" spans="37:37">
      <c r="AK18177" s="10"/>
    </row>
    <row r="18178" spans="37:37">
      <c r="AK18178" s="10"/>
    </row>
    <row r="18179" spans="37:37">
      <c r="AK18179" s="10"/>
    </row>
    <row r="18180" spans="37:37">
      <c r="AK18180" s="10"/>
    </row>
    <row r="18181" spans="37:37">
      <c r="AK18181" s="10"/>
    </row>
    <row r="18182" spans="37:37">
      <c r="AK18182" s="10"/>
    </row>
    <row r="18183" spans="37:37">
      <c r="AK18183" s="10"/>
    </row>
    <row r="18184" spans="37:37">
      <c r="AK18184" s="10"/>
    </row>
    <row r="18185" spans="37:37">
      <c r="AK18185" s="10"/>
    </row>
    <row r="18186" spans="37:37">
      <c r="AK18186" s="10"/>
    </row>
    <row r="18187" spans="37:37">
      <c r="AK18187" s="10"/>
    </row>
    <row r="18188" spans="37:37">
      <c r="AK18188" s="10"/>
    </row>
    <row r="18189" spans="37:37">
      <c r="AK18189" s="10"/>
    </row>
    <row r="18190" spans="37:37">
      <c r="AK18190" s="10"/>
    </row>
    <row r="18191" spans="37:37">
      <c r="AK18191" s="10"/>
    </row>
    <row r="18192" spans="37:37">
      <c r="AK18192" s="10"/>
    </row>
    <row r="18193" spans="37:37">
      <c r="AK18193" s="10"/>
    </row>
    <row r="18194" spans="37:37">
      <c r="AK18194" s="10"/>
    </row>
    <row r="18195" spans="37:37">
      <c r="AK18195" s="10"/>
    </row>
    <row r="18196" spans="37:37">
      <c r="AK18196" s="10"/>
    </row>
    <row r="18197" spans="37:37">
      <c r="AK18197" s="10"/>
    </row>
    <row r="18198" spans="37:37">
      <c r="AK18198" s="10"/>
    </row>
    <row r="18199" spans="37:37">
      <c r="AK18199" s="10"/>
    </row>
    <row r="18200" spans="37:37">
      <c r="AK18200" s="10"/>
    </row>
    <row r="18201" spans="37:37">
      <c r="AK18201" s="10"/>
    </row>
    <row r="18202" spans="37:37">
      <c r="AK18202" s="10"/>
    </row>
    <row r="18203" spans="37:37">
      <c r="AK18203" s="10"/>
    </row>
    <row r="18204" spans="37:37">
      <c r="AK18204" s="10"/>
    </row>
    <row r="18205" spans="37:37">
      <c r="AK18205" s="10"/>
    </row>
    <row r="18206" spans="37:37">
      <c r="AK18206" s="10"/>
    </row>
    <row r="18207" spans="37:37">
      <c r="AK18207" s="10"/>
    </row>
    <row r="18208" spans="37:37">
      <c r="AK18208" s="10"/>
    </row>
    <row r="18209" spans="37:37">
      <c r="AK18209" s="10"/>
    </row>
    <row r="18210" spans="37:37">
      <c r="AK18210" s="10"/>
    </row>
    <row r="18211" spans="37:37">
      <c r="AK18211" s="10"/>
    </row>
    <row r="18212" spans="37:37">
      <c r="AK18212" s="10"/>
    </row>
    <row r="18213" spans="37:37">
      <c r="AK18213" s="10"/>
    </row>
    <row r="18214" spans="37:37">
      <c r="AK18214" s="10"/>
    </row>
    <row r="18215" spans="37:37">
      <c r="AK18215" s="10"/>
    </row>
    <row r="18216" spans="37:37">
      <c r="AK18216" s="10"/>
    </row>
    <row r="18217" spans="37:37">
      <c r="AK18217" s="10"/>
    </row>
    <row r="18218" spans="37:37">
      <c r="AK18218" s="10"/>
    </row>
    <row r="18219" spans="37:37">
      <c r="AK18219" s="10"/>
    </row>
    <row r="18220" spans="37:37">
      <c r="AK18220" s="10"/>
    </row>
    <row r="18221" spans="37:37">
      <c r="AK18221" s="10"/>
    </row>
    <row r="18222" spans="37:37">
      <c r="AK18222" s="10"/>
    </row>
    <row r="18223" spans="37:37">
      <c r="AK18223" s="10"/>
    </row>
    <row r="18224" spans="37:37">
      <c r="AK18224" s="10"/>
    </row>
    <row r="18225" spans="37:37">
      <c r="AK18225" s="10"/>
    </row>
    <row r="18226" spans="37:37">
      <c r="AK18226" s="10"/>
    </row>
    <row r="18227" spans="37:37">
      <c r="AK18227" s="10"/>
    </row>
    <row r="18228" spans="37:37">
      <c r="AK18228" s="10"/>
    </row>
    <row r="18229" spans="37:37">
      <c r="AK18229" s="10"/>
    </row>
    <row r="18230" spans="37:37">
      <c r="AK18230" s="10"/>
    </row>
    <row r="18231" spans="37:37">
      <c r="AK18231" s="10"/>
    </row>
    <row r="18232" spans="37:37">
      <c r="AK18232" s="10"/>
    </row>
    <row r="18233" spans="37:37">
      <c r="AK18233" s="10"/>
    </row>
    <row r="18234" spans="37:37">
      <c r="AK18234" s="10"/>
    </row>
    <row r="18235" spans="37:37">
      <c r="AK18235" s="10"/>
    </row>
    <row r="18236" spans="37:37">
      <c r="AK18236" s="10"/>
    </row>
    <row r="18237" spans="37:37">
      <c r="AK18237" s="10"/>
    </row>
    <row r="18238" spans="37:37">
      <c r="AK18238" s="10"/>
    </row>
    <row r="18239" spans="37:37">
      <c r="AK18239" s="10"/>
    </row>
    <row r="18240" spans="37:37">
      <c r="AK18240" s="10"/>
    </row>
    <row r="18241" spans="37:37">
      <c r="AK18241" s="10"/>
    </row>
    <row r="18242" spans="37:37">
      <c r="AK18242" s="10"/>
    </row>
    <row r="18243" spans="37:37">
      <c r="AK18243" s="10"/>
    </row>
    <row r="18244" spans="37:37">
      <c r="AK18244" s="10"/>
    </row>
    <row r="18245" spans="37:37">
      <c r="AK18245" s="10"/>
    </row>
    <row r="18246" spans="37:37">
      <c r="AK18246" s="10"/>
    </row>
    <row r="18247" spans="37:37">
      <c r="AK18247" s="10"/>
    </row>
    <row r="18248" spans="37:37">
      <c r="AK18248" s="10"/>
    </row>
    <row r="18249" spans="37:37">
      <c r="AK18249" s="10"/>
    </row>
    <row r="18250" spans="37:37">
      <c r="AK18250" s="10"/>
    </row>
    <row r="18251" spans="37:37">
      <c r="AK18251" s="10"/>
    </row>
    <row r="18252" spans="37:37">
      <c r="AK18252" s="10"/>
    </row>
    <row r="18253" spans="37:37">
      <c r="AK18253" s="10"/>
    </row>
    <row r="18254" spans="37:37">
      <c r="AK18254" s="10"/>
    </row>
    <row r="18255" spans="37:37">
      <c r="AK18255" s="10"/>
    </row>
    <row r="18256" spans="37:37">
      <c r="AK18256" s="10"/>
    </row>
    <row r="18257" spans="37:37">
      <c r="AK18257" s="10"/>
    </row>
    <row r="18258" spans="37:37">
      <c r="AK18258" s="10"/>
    </row>
    <row r="18259" spans="37:37">
      <c r="AK18259" s="10"/>
    </row>
    <row r="18260" spans="37:37">
      <c r="AK18260" s="10"/>
    </row>
    <row r="18261" spans="37:37">
      <c r="AK18261" s="10"/>
    </row>
    <row r="18262" spans="37:37">
      <c r="AK18262" s="10"/>
    </row>
    <row r="18263" spans="37:37">
      <c r="AK18263" s="10"/>
    </row>
    <row r="18264" spans="37:37">
      <c r="AK18264" s="10"/>
    </row>
    <row r="18265" spans="37:37">
      <c r="AK18265" s="10"/>
    </row>
    <row r="18266" spans="37:37">
      <c r="AK18266" s="10"/>
    </row>
    <row r="18267" spans="37:37">
      <c r="AK18267" s="10"/>
    </row>
    <row r="18268" spans="37:37">
      <c r="AK18268" s="10"/>
    </row>
    <row r="18269" spans="37:37">
      <c r="AK18269" s="10"/>
    </row>
    <row r="18270" spans="37:37">
      <c r="AK18270" s="10"/>
    </row>
    <row r="18271" spans="37:37">
      <c r="AK18271" s="10"/>
    </row>
    <row r="18272" spans="37:37">
      <c r="AK18272" s="10"/>
    </row>
    <row r="18273" spans="37:37">
      <c r="AK18273" s="10"/>
    </row>
    <row r="18274" spans="37:37">
      <c r="AK18274" s="10"/>
    </row>
    <row r="18275" spans="37:37">
      <c r="AK18275" s="10"/>
    </row>
    <row r="18276" spans="37:37">
      <c r="AK18276" s="10"/>
    </row>
    <row r="18277" spans="37:37">
      <c r="AK18277" s="10"/>
    </row>
    <row r="18278" spans="37:37">
      <c r="AK18278" s="10"/>
    </row>
    <row r="18279" spans="37:37">
      <c r="AK18279" s="10"/>
    </row>
    <row r="18280" spans="37:37">
      <c r="AK18280" s="10"/>
    </row>
    <row r="18281" spans="37:37">
      <c r="AK18281" s="10"/>
    </row>
    <row r="18282" spans="37:37">
      <c r="AK18282" s="10"/>
    </row>
    <row r="18283" spans="37:37">
      <c r="AK18283" s="10"/>
    </row>
    <row r="18284" spans="37:37">
      <c r="AK18284" s="10"/>
    </row>
    <row r="18285" spans="37:37">
      <c r="AK18285" s="10"/>
    </row>
    <row r="18286" spans="37:37">
      <c r="AK18286" s="10"/>
    </row>
    <row r="18287" spans="37:37">
      <c r="AK18287" s="10"/>
    </row>
    <row r="18288" spans="37:37">
      <c r="AK18288" s="10"/>
    </row>
    <row r="18289" spans="37:37">
      <c r="AK18289" s="10"/>
    </row>
    <row r="18290" spans="37:37">
      <c r="AK18290" s="10"/>
    </row>
    <row r="18291" spans="37:37">
      <c r="AK18291" s="10"/>
    </row>
    <row r="18292" spans="37:37">
      <c r="AK18292" s="10"/>
    </row>
    <row r="18293" spans="37:37">
      <c r="AK18293" s="10"/>
    </row>
    <row r="18294" spans="37:37">
      <c r="AK18294" s="10"/>
    </row>
    <row r="18295" spans="37:37">
      <c r="AK18295" s="10"/>
    </row>
    <row r="18296" spans="37:37">
      <c r="AK18296" s="10"/>
    </row>
    <row r="18297" spans="37:37">
      <c r="AK18297" s="10"/>
    </row>
    <row r="18298" spans="37:37">
      <c r="AK18298" s="10"/>
    </row>
    <row r="18299" spans="37:37">
      <c r="AK18299" s="10"/>
    </row>
    <row r="18300" spans="37:37">
      <c r="AK18300" s="10"/>
    </row>
    <row r="18301" spans="37:37">
      <c r="AK18301" s="10"/>
    </row>
    <row r="18302" spans="37:37">
      <c r="AK18302" s="10"/>
    </row>
    <row r="18303" spans="37:37">
      <c r="AK18303" s="10"/>
    </row>
    <row r="18304" spans="37:37">
      <c r="AK18304" s="10"/>
    </row>
    <row r="18305" spans="37:37">
      <c r="AK18305" s="10"/>
    </row>
    <row r="18306" spans="37:37">
      <c r="AK18306" s="10"/>
    </row>
    <row r="18307" spans="37:37">
      <c r="AK18307" s="10"/>
    </row>
    <row r="18308" spans="37:37">
      <c r="AK18308" s="10"/>
    </row>
    <row r="18309" spans="37:37">
      <c r="AK18309" s="10"/>
    </row>
    <row r="18310" spans="37:37">
      <c r="AK18310" s="10"/>
    </row>
    <row r="18311" spans="37:37">
      <c r="AK18311" s="10"/>
    </row>
    <row r="18312" spans="37:37">
      <c r="AK18312" s="10"/>
    </row>
    <row r="18313" spans="37:37">
      <c r="AK18313" s="10"/>
    </row>
    <row r="18314" spans="37:37">
      <c r="AK18314" s="10"/>
    </row>
    <row r="18315" spans="37:37">
      <c r="AK18315" s="10"/>
    </row>
    <row r="18316" spans="37:37">
      <c r="AK18316" s="10"/>
    </row>
    <row r="18317" spans="37:37">
      <c r="AK18317" s="10"/>
    </row>
    <row r="18318" spans="37:37">
      <c r="AK18318" s="10"/>
    </row>
    <row r="18319" spans="37:37">
      <c r="AK18319" s="10"/>
    </row>
    <row r="18320" spans="37:37">
      <c r="AK18320" s="10"/>
    </row>
    <row r="18321" spans="37:37">
      <c r="AK18321" s="10"/>
    </row>
    <row r="18322" spans="37:37">
      <c r="AK18322" s="10"/>
    </row>
    <row r="18323" spans="37:37">
      <c r="AK18323" s="10"/>
    </row>
    <row r="18324" spans="37:37">
      <c r="AK18324" s="10"/>
    </row>
    <row r="18325" spans="37:37">
      <c r="AK18325" s="10"/>
    </row>
    <row r="18326" spans="37:37">
      <c r="AK18326" s="10"/>
    </row>
    <row r="18327" spans="37:37">
      <c r="AK18327" s="10"/>
    </row>
    <row r="18328" spans="37:37">
      <c r="AK18328" s="10"/>
    </row>
    <row r="18329" spans="37:37">
      <c r="AK18329" s="10"/>
    </row>
    <row r="18330" spans="37:37">
      <c r="AK18330" s="10"/>
    </row>
    <row r="18331" spans="37:37">
      <c r="AK18331" s="10"/>
    </row>
    <row r="18332" spans="37:37">
      <c r="AK18332" s="10"/>
    </row>
    <row r="18333" spans="37:37">
      <c r="AK18333" s="10"/>
    </row>
    <row r="18334" spans="37:37">
      <c r="AK18334" s="10"/>
    </row>
    <row r="18335" spans="37:37">
      <c r="AK18335" s="10"/>
    </row>
    <row r="18336" spans="37:37">
      <c r="AK18336" s="10"/>
    </row>
    <row r="18337" spans="37:37">
      <c r="AK18337" s="10"/>
    </row>
    <row r="18338" spans="37:37">
      <c r="AK18338" s="10"/>
    </row>
    <row r="18339" spans="37:37">
      <c r="AK18339" s="10"/>
    </row>
    <row r="18340" spans="37:37">
      <c r="AK18340" s="10"/>
    </row>
    <row r="18341" spans="37:37">
      <c r="AK18341" s="10"/>
    </row>
    <row r="18342" spans="37:37">
      <c r="AK18342" s="10"/>
    </row>
    <row r="18343" spans="37:37">
      <c r="AK18343" s="10"/>
    </row>
    <row r="18344" spans="37:37">
      <c r="AK18344" s="10"/>
    </row>
    <row r="18345" spans="37:37">
      <c r="AK18345" s="10"/>
    </row>
    <row r="18346" spans="37:37">
      <c r="AK18346" s="10"/>
    </row>
    <row r="18347" spans="37:37">
      <c r="AK18347" s="10"/>
    </row>
    <row r="18348" spans="37:37">
      <c r="AK18348" s="10"/>
    </row>
    <row r="18349" spans="37:37">
      <c r="AK18349" s="10"/>
    </row>
    <row r="18350" spans="37:37">
      <c r="AK18350" s="10"/>
    </row>
    <row r="18351" spans="37:37">
      <c r="AK18351" s="10"/>
    </row>
    <row r="18352" spans="37:37">
      <c r="AK18352" s="10"/>
    </row>
    <row r="18353" spans="37:37">
      <c r="AK18353" s="10"/>
    </row>
    <row r="18354" spans="37:37">
      <c r="AK18354" s="10"/>
    </row>
    <row r="18355" spans="37:37">
      <c r="AK18355" s="10"/>
    </row>
    <row r="18356" spans="37:37">
      <c r="AK18356" s="10"/>
    </row>
    <row r="18357" spans="37:37">
      <c r="AK18357" s="10"/>
    </row>
    <row r="18358" spans="37:37">
      <c r="AK18358" s="10"/>
    </row>
    <row r="18359" spans="37:37">
      <c r="AK18359" s="10"/>
    </row>
    <row r="18360" spans="37:37">
      <c r="AK18360" s="10"/>
    </row>
    <row r="18361" spans="37:37">
      <c r="AK18361" s="10"/>
    </row>
    <row r="18362" spans="37:37">
      <c r="AK18362" s="10"/>
    </row>
    <row r="18363" spans="37:37">
      <c r="AK18363" s="10"/>
    </row>
    <row r="18364" spans="37:37">
      <c r="AK18364" s="10"/>
    </row>
    <row r="18365" spans="37:37">
      <c r="AK18365" s="10"/>
    </row>
    <row r="18366" spans="37:37">
      <c r="AK18366" s="10"/>
    </row>
    <row r="18367" spans="37:37">
      <c r="AK18367" s="10"/>
    </row>
    <row r="18368" spans="37:37">
      <c r="AK18368" s="10"/>
    </row>
    <row r="18369" spans="37:37">
      <c r="AK18369" s="10"/>
    </row>
    <row r="18370" spans="37:37">
      <c r="AK18370" s="10"/>
    </row>
    <row r="18371" spans="37:37">
      <c r="AK18371" s="10"/>
    </row>
    <row r="18372" spans="37:37">
      <c r="AK18372" s="10"/>
    </row>
    <row r="18373" spans="37:37">
      <c r="AK18373" s="10"/>
    </row>
    <row r="18374" spans="37:37">
      <c r="AK18374" s="10"/>
    </row>
    <row r="18375" spans="37:37">
      <c r="AK18375" s="10"/>
    </row>
    <row r="18376" spans="37:37">
      <c r="AK18376" s="10"/>
    </row>
    <row r="18377" spans="37:37">
      <c r="AK18377" s="10"/>
    </row>
    <row r="18378" spans="37:37">
      <c r="AK18378" s="10"/>
    </row>
    <row r="18379" spans="37:37">
      <c r="AK18379" s="10"/>
    </row>
    <row r="18380" spans="37:37">
      <c r="AK18380" s="10"/>
    </row>
    <row r="18381" spans="37:37">
      <c r="AK18381" s="10"/>
    </row>
    <row r="18382" spans="37:37">
      <c r="AK18382" s="10"/>
    </row>
    <row r="18383" spans="37:37">
      <c r="AK18383" s="10"/>
    </row>
    <row r="18384" spans="37:37">
      <c r="AK18384" s="10"/>
    </row>
    <row r="18385" spans="37:37">
      <c r="AK18385" s="10"/>
    </row>
    <row r="18386" spans="37:37">
      <c r="AK18386" s="10"/>
    </row>
    <row r="18387" spans="37:37">
      <c r="AK18387" s="10"/>
    </row>
    <row r="18388" spans="37:37">
      <c r="AK18388" s="10"/>
    </row>
    <row r="18389" spans="37:37">
      <c r="AK18389" s="10"/>
    </row>
    <row r="18390" spans="37:37">
      <c r="AK18390" s="10"/>
    </row>
    <row r="18391" spans="37:37">
      <c r="AK18391" s="10"/>
    </row>
    <row r="18392" spans="37:37">
      <c r="AK18392" s="10"/>
    </row>
    <row r="18393" spans="37:37">
      <c r="AK18393" s="10"/>
    </row>
    <row r="18394" spans="37:37">
      <c r="AK18394" s="10"/>
    </row>
    <row r="18395" spans="37:37">
      <c r="AK18395" s="10"/>
    </row>
    <row r="18396" spans="37:37">
      <c r="AK18396" s="10"/>
    </row>
    <row r="18397" spans="37:37">
      <c r="AK18397" s="10"/>
    </row>
    <row r="18398" spans="37:37">
      <c r="AK18398" s="10"/>
    </row>
    <row r="18399" spans="37:37">
      <c r="AK18399" s="10"/>
    </row>
    <row r="18400" spans="37:37">
      <c r="AK18400" s="10"/>
    </row>
    <row r="18401" spans="37:37">
      <c r="AK18401" s="10"/>
    </row>
    <row r="18402" spans="37:37">
      <c r="AK18402" s="10"/>
    </row>
    <row r="18403" spans="37:37">
      <c r="AK18403" s="10"/>
    </row>
    <row r="18404" spans="37:37">
      <c r="AK18404" s="10"/>
    </row>
    <row r="18405" spans="37:37">
      <c r="AK18405" s="10"/>
    </row>
    <row r="18406" spans="37:37">
      <c r="AK18406" s="10"/>
    </row>
    <row r="18407" spans="37:37">
      <c r="AK18407" s="10"/>
    </row>
    <row r="18408" spans="37:37">
      <c r="AK18408" s="10"/>
    </row>
    <row r="18409" spans="37:37">
      <c r="AK18409" s="10"/>
    </row>
    <row r="18410" spans="37:37">
      <c r="AK18410" s="10"/>
    </row>
    <row r="18411" spans="37:37">
      <c r="AK18411" s="10"/>
    </row>
    <row r="18412" spans="37:37">
      <c r="AK18412" s="10"/>
    </row>
    <row r="18413" spans="37:37">
      <c r="AK18413" s="10"/>
    </row>
    <row r="18414" spans="37:37">
      <c r="AK18414" s="10"/>
    </row>
    <row r="18415" spans="37:37">
      <c r="AK18415" s="10"/>
    </row>
    <row r="18416" spans="37:37">
      <c r="AK18416" s="10"/>
    </row>
    <row r="18417" spans="37:37">
      <c r="AK18417" s="10"/>
    </row>
    <row r="18418" spans="37:37">
      <c r="AK18418" s="10"/>
    </row>
    <row r="18419" spans="37:37">
      <c r="AK18419" s="10"/>
    </row>
    <row r="18420" spans="37:37">
      <c r="AK18420" s="10"/>
    </row>
    <row r="18421" spans="37:37">
      <c r="AK18421" s="10"/>
    </row>
    <row r="18422" spans="37:37">
      <c r="AK18422" s="10"/>
    </row>
    <row r="18423" spans="37:37">
      <c r="AK18423" s="10"/>
    </row>
    <row r="18424" spans="37:37">
      <c r="AK18424" s="10"/>
    </row>
    <row r="18425" spans="37:37">
      <c r="AK18425" s="10"/>
    </row>
    <row r="18426" spans="37:37">
      <c r="AK18426" s="10"/>
    </row>
    <row r="18427" spans="37:37">
      <c r="AK18427" s="10"/>
    </row>
    <row r="18428" spans="37:37">
      <c r="AK18428" s="10"/>
    </row>
    <row r="18429" spans="37:37">
      <c r="AK18429" s="10"/>
    </row>
    <row r="18430" spans="37:37">
      <c r="AK18430" s="10"/>
    </row>
    <row r="18431" spans="37:37">
      <c r="AK18431" s="10"/>
    </row>
    <row r="18432" spans="37:37">
      <c r="AK18432" s="10"/>
    </row>
    <row r="18433" spans="37:37">
      <c r="AK18433" s="10"/>
    </row>
    <row r="18434" spans="37:37">
      <c r="AK18434" s="10"/>
    </row>
    <row r="18435" spans="37:37">
      <c r="AK18435" s="10"/>
    </row>
    <row r="18436" spans="37:37">
      <c r="AK18436" s="10"/>
    </row>
    <row r="18437" spans="37:37">
      <c r="AK18437" s="10"/>
    </row>
    <row r="18438" spans="37:37">
      <c r="AK18438" s="10"/>
    </row>
    <row r="18439" spans="37:37">
      <c r="AK18439" s="10"/>
    </row>
    <row r="18440" spans="37:37">
      <c r="AK18440" s="10"/>
    </row>
    <row r="18441" spans="37:37">
      <c r="AK18441" s="10"/>
    </row>
    <row r="18442" spans="37:37">
      <c r="AK18442" s="10"/>
    </row>
    <row r="18443" spans="37:37">
      <c r="AK18443" s="10"/>
    </row>
    <row r="18444" spans="37:37">
      <c r="AK18444" s="10"/>
    </row>
    <row r="18445" spans="37:37">
      <c r="AK18445" s="10"/>
    </row>
    <row r="18446" spans="37:37">
      <c r="AK18446" s="10"/>
    </row>
    <row r="18447" spans="37:37">
      <c r="AK18447" s="10"/>
    </row>
    <row r="18448" spans="37:37">
      <c r="AK18448" s="10"/>
    </row>
    <row r="18449" spans="37:37">
      <c r="AK18449" s="10"/>
    </row>
    <row r="18450" spans="37:37">
      <c r="AK18450" s="10"/>
    </row>
    <row r="18451" spans="37:37">
      <c r="AK18451" s="10"/>
    </row>
    <row r="18452" spans="37:37">
      <c r="AK18452" s="10"/>
    </row>
    <row r="18453" spans="37:37">
      <c r="AK18453" s="10"/>
    </row>
    <row r="18454" spans="37:37">
      <c r="AK18454" s="10"/>
    </row>
    <row r="18455" spans="37:37">
      <c r="AK18455" s="10"/>
    </row>
    <row r="18456" spans="37:37">
      <c r="AK18456" s="10"/>
    </row>
    <row r="18457" spans="37:37">
      <c r="AK18457" s="10"/>
    </row>
    <row r="18458" spans="37:37">
      <c r="AK18458" s="10"/>
    </row>
    <row r="18459" spans="37:37">
      <c r="AK18459" s="10"/>
    </row>
    <row r="18460" spans="37:37">
      <c r="AK18460" s="10"/>
    </row>
    <row r="18461" spans="37:37">
      <c r="AK18461" s="10"/>
    </row>
    <row r="18462" spans="37:37">
      <c r="AK18462" s="10"/>
    </row>
    <row r="18463" spans="37:37">
      <c r="AK18463" s="10"/>
    </row>
    <row r="18464" spans="37:37">
      <c r="AK18464" s="10"/>
    </row>
    <row r="18465" spans="37:37">
      <c r="AK18465" s="10"/>
    </row>
    <row r="18466" spans="37:37">
      <c r="AK18466" s="10"/>
    </row>
    <row r="18467" spans="37:37">
      <c r="AK18467" s="10"/>
    </row>
    <row r="18468" spans="37:37">
      <c r="AK18468" s="10"/>
    </row>
    <row r="18469" spans="37:37">
      <c r="AK18469" s="10"/>
    </row>
    <row r="18470" spans="37:37">
      <c r="AK18470" s="10"/>
    </row>
    <row r="18471" spans="37:37">
      <c r="AK18471" s="10"/>
    </row>
    <row r="18472" spans="37:37">
      <c r="AK18472" s="10"/>
    </row>
    <row r="18473" spans="37:37">
      <c r="AK18473" s="10"/>
    </row>
    <row r="18474" spans="37:37">
      <c r="AK18474" s="10"/>
    </row>
    <row r="18475" spans="37:37">
      <c r="AK18475" s="10"/>
    </row>
    <row r="18476" spans="37:37">
      <c r="AK18476" s="10"/>
    </row>
    <row r="18477" spans="37:37">
      <c r="AK18477" s="10"/>
    </row>
    <row r="18478" spans="37:37">
      <c r="AK18478" s="10"/>
    </row>
    <row r="18479" spans="37:37">
      <c r="AK18479" s="10"/>
    </row>
    <row r="18480" spans="37:37">
      <c r="AK18480" s="10"/>
    </row>
    <row r="18481" spans="37:37">
      <c r="AK18481" s="10"/>
    </row>
    <row r="18482" spans="37:37">
      <c r="AK18482" s="10"/>
    </row>
    <row r="18483" spans="37:37">
      <c r="AK18483" s="10"/>
    </row>
    <row r="18484" spans="37:37">
      <c r="AK18484" s="10"/>
    </row>
    <row r="18485" spans="37:37">
      <c r="AK18485" s="10"/>
    </row>
    <row r="18486" spans="37:37">
      <c r="AK18486" s="10"/>
    </row>
    <row r="18487" spans="37:37">
      <c r="AK18487" s="10"/>
    </row>
    <row r="18488" spans="37:37">
      <c r="AK18488" s="10"/>
    </row>
    <row r="18489" spans="37:37">
      <c r="AK18489" s="10"/>
    </row>
    <row r="18490" spans="37:37">
      <c r="AK18490" s="10"/>
    </row>
    <row r="18491" spans="37:37">
      <c r="AK18491" s="10"/>
    </row>
    <row r="18492" spans="37:37">
      <c r="AK18492" s="10"/>
    </row>
    <row r="18493" spans="37:37">
      <c r="AK18493" s="10"/>
    </row>
    <row r="18494" spans="37:37">
      <c r="AK18494" s="10"/>
    </row>
    <row r="18495" spans="37:37">
      <c r="AK18495" s="10"/>
    </row>
    <row r="18496" spans="37:37">
      <c r="AK18496" s="10"/>
    </row>
    <row r="18497" spans="37:37">
      <c r="AK18497" s="10"/>
    </row>
    <row r="18498" spans="37:37">
      <c r="AK18498" s="10"/>
    </row>
    <row r="18499" spans="37:37">
      <c r="AK18499" s="10"/>
    </row>
    <row r="18500" spans="37:37">
      <c r="AK18500" s="10"/>
    </row>
    <row r="18501" spans="37:37">
      <c r="AK18501" s="10"/>
    </row>
    <row r="18502" spans="37:37">
      <c r="AK18502" s="10"/>
    </row>
    <row r="18503" spans="37:37">
      <c r="AK18503" s="10"/>
    </row>
    <row r="18504" spans="37:37">
      <c r="AK18504" s="10"/>
    </row>
    <row r="18505" spans="37:37">
      <c r="AK18505" s="10"/>
    </row>
    <row r="18506" spans="37:37">
      <c r="AK18506" s="10"/>
    </row>
    <row r="18507" spans="37:37">
      <c r="AK18507" s="10"/>
    </row>
    <row r="18508" spans="37:37">
      <c r="AK18508" s="10"/>
    </row>
    <row r="18509" spans="37:37">
      <c r="AK18509" s="10"/>
    </row>
    <row r="18510" spans="37:37">
      <c r="AK18510" s="10"/>
    </row>
    <row r="18511" spans="37:37">
      <c r="AK18511" s="10"/>
    </row>
    <row r="18512" spans="37:37">
      <c r="AK18512" s="10"/>
    </row>
    <row r="18513" spans="37:37">
      <c r="AK18513" s="10"/>
    </row>
    <row r="18514" spans="37:37">
      <c r="AK18514" s="10"/>
    </row>
    <row r="18515" spans="37:37">
      <c r="AK18515" s="10"/>
    </row>
    <row r="18516" spans="37:37">
      <c r="AK18516" s="10"/>
    </row>
    <row r="18517" spans="37:37">
      <c r="AK18517" s="10"/>
    </row>
    <row r="18518" spans="37:37">
      <c r="AK18518" s="10"/>
    </row>
    <row r="18519" spans="37:37">
      <c r="AK18519" s="10"/>
    </row>
    <row r="18520" spans="37:37">
      <c r="AK18520" s="10"/>
    </row>
    <row r="18521" spans="37:37">
      <c r="AK18521" s="10"/>
    </row>
    <row r="18522" spans="37:37">
      <c r="AK18522" s="10"/>
    </row>
    <row r="18523" spans="37:37">
      <c r="AK18523" s="10"/>
    </row>
    <row r="18524" spans="37:37">
      <c r="AK18524" s="10"/>
    </row>
    <row r="18525" spans="37:37">
      <c r="AK18525" s="10"/>
    </row>
    <row r="18526" spans="37:37">
      <c r="AK18526" s="10"/>
    </row>
    <row r="18527" spans="37:37">
      <c r="AK18527" s="10"/>
    </row>
    <row r="18528" spans="37:37">
      <c r="AK18528" s="10"/>
    </row>
    <row r="18529" spans="37:37">
      <c r="AK18529" s="10"/>
    </row>
    <row r="18530" spans="37:37">
      <c r="AK18530" s="10"/>
    </row>
    <row r="18531" spans="37:37">
      <c r="AK18531" s="10"/>
    </row>
    <row r="18532" spans="37:37">
      <c r="AK18532" s="10"/>
    </row>
    <row r="18533" spans="37:37">
      <c r="AK18533" s="10"/>
    </row>
    <row r="18534" spans="37:37">
      <c r="AK18534" s="10"/>
    </row>
    <row r="18535" spans="37:37">
      <c r="AK18535" s="10"/>
    </row>
    <row r="18536" spans="37:37">
      <c r="AK18536" s="10"/>
    </row>
    <row r="18537" spans="37:37">
      <c r="AK18537" s="10"/>
    </row>
    <row r="18538" spans="37:37">
      <c r="AK18538" s="10"/>
    </row>
    <row r="18539" spans="37:37">
      <c r="AK18539" s="10"/>
    </row>
    <row r="18540" spans="37:37">
      <c r="AK18540" s="10"/>
    </row>
    <row r="18541" spans="37:37">
      <c r="AK18541" s="10"/>
    </row>
    <row r="18542" spans="37:37">
      <c r="AK18542" s="10"/>
    </row>
    <row r="18543" spans="37:37">
      <c r="AK18543" s="10"/>
    </row>
    <row r="18544" spans="37:37">
      <c r="AK18544" s="10"/>
    </row>
    <row r="18545" spans="37:37">
      <c r="AK18545" s="10"/>
    </row>
    <row r="18546" spans="37:37">
      <c r="AK18546" s="10"/>
    </row>
    <row r="18547" spans="37:37">
      <c r="AK18547" s="10"/>
    </row>
    <row r="18548" spans="37:37">
      <c r="AK18548" s="10"/>
    </row>
    <row r="18549" spans="37:37">
      <c r="AK18549" s="10"/>
    </row>
    <row r="18550" spans="37:37">
      <c r="AK18550" s="10"/>
    </row>
    <row r="18551" spans="37:37">
      <c r="AK18551" s="10"/>
    </row>
    <row r="18552" spans="37:37">
      <c r="AK18552" s="10"/>
    </row>
    <row r="18553" spans="37:37">
      <c r="AK18553" s="10"/>
    </row>
    <row r="18554" spans="37:37">
      <c r="AK18554" s="10"/>
    </row>
    <row r="18555" spans="37:37">
      <c r="AK18555" s="10"/>
    </row>
    <row r="18556" spans="37:37">
      <c r="AK18556" s="10"/>
    </row>
    <row r="18557" spans="37:37">
      <c r="AK18557" s="10"/>
    </row>
    <row r="18558" spans="37:37">
      <c r="AK18558" s="10"/>
    </row>
    <row r="18559" spans="37:37">
      <c r="AK18559" s="10"/>
    </row>
    <row r="18560" spans="37:37">
      <c r="AK18560" s="10"/>
    </row>
    <row r="18561" spans="37:37">
      <c r="AK18561" s="10"/>
    </row>
    <row r="18562" spans="37:37">
      <c r="AK18562" s="10"/>
    </row>
    <row r="18563" spans="37:37">
      <c r="AK18563" s="10"/>
    </row>
    <row r="18564" spans="37:37">
      <c r="AK18564" s="10"/>
    </row>
    <row r="18565" spans="37:37">
      <c r="AK18565" s="10"/>
    </row>
    <row r="18566" spans="37:37">
      <c r="AK18566" s="10"/>
    </row>
    <row r="18567" spans="37:37">
      <c r="AK18567" s="10"/>
    </row>
    <row r="18568" spans="37:37">
      <c r="AK18568" s="10"/>
    </row>
    <row r="18569" spans="37:37">
      <c r="AK18569" s="10"/>
    </row>
    <row r="18570" spans="37:37">
      <c r="AK18570" s="10"/>
    </row>
    <row r="18571" spans="37:37">
      <c r="AK18571" s="10"/>
    </row>
    <row r="18572" spans="37:37">
      <c r="AK18572" s="10"/>
    </row>
    <row r="18573" spans="37:37">
      <c r="AK18573" s="10"/>
    </row>
    <row r="18574" spans="37:37">
      <c r="AK18574" s="10"/>
    </row>
    <row r="18575" spans="37:37">
      <c r="AK18575" s="10"/>
    </row>
    <row r="18576" spans="37:37">
      <c r="AK18576" s="10"/>
    </row>
    <row r="18577" spans="37:37">
      <c r="AK18577" s="10"/>
    </row>
    <row r="18578" spans="37:37">
      <c r="AK18578" s="10"/>
    </row>
    <row r="18579" spans="37:37">
      <c r="AK18579" s="10"/>
    </row>
    <row r="18580" spans="37:37">
      <c r="AK18580" s="10"/>
    </row>
    <row r="18581" spans="37:37">
      <c r="AK18581" s="10"/>
    </row>
    <row r="18582" spans="37:37">
      <c r="AK18582" s="10"/>
    </row>
    <row r="18583" spans="37:37">
      <c r="AK18583" s="10"/>
    </row>
    <row r="18584" spans="37:37">
      <c r="AK18584" s="10"/>
    </row>
    <row r="18585" spans="37:37">
      <c r="AK18585" s="10"/>
    </row>
    <row r="18586" spans="37:37">
      <c r="AK18586" s="10"/>
    </row>
    <row r="18587" spans="37:37">
      <c r="AK18587" s="10"/>
    </row>
    <row r="18588" spans="37:37">
      <c r="AK18588" s="10"/>
    </row>
    <row r="18589" spans="37:37">
      <c r="AK18589" s="10"/>
    </row>
    <row r="18590" spans="37:37">
      <c r="AK18590" s="10"/>
    </row>
    <row r="18591" spans="37:37">
      <c r="AK18591" s="10"/>
    </row>
    <row r="18592" spans="37:37">
      <c r="AK18592" s="10"/>
    </row>
    <row r="18593" spans="37:37">
      <c r="AK18593" s="10"/>
    </row>
    <row r="18594" spans="37:37">
      <c r="AK18594" s="10"/>
    </row>
    <row r="18595" spans="37:37">
      <c r="AK18595" s="10"/>
    </row>
    <row r="18596" spans="37:37">
      <c r="AK18596" s="10"/>
    </row>
    <row r="18597" spans="37:37">
      <c r="AK18597" s="10"/>
    </row>
    <row r="18598" spans="37:37">
      <c r="AK18598" s="10"/>
    </row>
    <row r="18599" spans="37:37">
      <c r="AK18599" s="10"/>
    </row>
    <row r="18600" spans="37:37">
      <c r="AK18600" s="10"/>
    </row>
    <row r="18601" spans="37:37">
      <c r="AK18601" s="10"/>
    </row>
    <row r="18602" spans="37:37">
      <c r="AK18602" s="10"/>
    </row>
    <row r="18603" spans="37:37">
      <c r="AK18603" s="10"/>
    </row>
    <row r="18604" spans="37:37">
      <c r="AK18604" s="10"/>
    </row>
    <row r="18605" spans="37:37">
      <c r="AK18605" s="10"/>
    </row>
    <row r="18606" spans="37:37">
      <c r="AK18606" s="10"/>
    </row>
    <row r="18607" spans="37:37">
      <c r="AK18607" s="10"/>
    </row>
    <row r="18608" spans="37:37">
      <c r="AK18608" s="10"/>
    </row>
    <row r="18609" spans="37:37">
      <c r="AK18609" s="10"/>
    </row>
    <row r="18610" spans="37:37">
      <c r="AK18610" s="10"/>
    </row>
    <row r="18611" spans="37:37">
      <c r="AK18611" s="10"/>
    </row>
    <row r="18612" spans="37:37">
      <c r="AK18612" s="10"/>
    </row>
    <row r="18613" spans="37:37">
      <c r="AK18613" s="10"/>
    </row>
    <row r="18614" spans="37:37">
      <c r="AK18614" s="10"/>
    </row>
    <row r="18615" spans="37:37">
      <c r="AK18615" s="10"/>
    </row>
    <row r="18616" spans="37:37">
      <c r="AK18616" s="10"/>
    </row>
    <row r="18617" spans="37:37">
      <c r="AK18617" s="10"/>
    </row>
    <row r="18618" spans="37:37">
      <c r="AK18618" s="10"/>
    </row>
    <row r="18619" spans="37:37">
      <c r="AK18619" s="10"/>
    </row>
    <row r="18620" spans="37:37">
      <c r="AK18620" s="10"/>
    </row>
    <row r="18621" spans="37:37">
      <c r="AK18621" s="10"/>
    </row>
    <row r="18622" spans="37:37">
      <c r="AK18622" s="10"/>
    </row>
    <row r="18623" spans="37:37">
      <c r="AK18623" s="10"/>
    </row>
    <row r="18624" spans="37:37">
      <c r="AK18624" s="10"/>
    </row>
    <row r="18625" spans="37:37">
      <c r="AK18625" s="10"/>
    </row>
    <row r="18626" spans="37:37">
      <c r="AK18626" s="10"/>
    </row>
    <row r="18627" spans="37:37">
      <c r="AK18627" s="10"/>
    </row>
    <row r="18628" spans="37:37">
      <c r="AK18628" s="10"/>
    </row>
    <row r="18629" spans="37:37">
      <c r="AK18629" s="10"/>
    </row>
    <row r="18630" spans="37:37">
      <c r="AK18630" s="10"/>
    </row>
    <row r="18631" spans="37:37">
      <c r="AK18631" s="10"/>
    </row>
    <row r="18632" spans="37:37">
      <c r="AK18632" s="10"/>
    </row>
    <row r="18633" spans="37:37">
      <c r="AK18633" s="10"/>
    </row>
    <row r="18634" spans="37:37">
      <c r="AK18634" s="10"/>
    </row>
    <row r="18635" spans="37:37">
      <c r="AK18635" s="10"/>
    </row>
    <row r="18636" spans="37:37">
      <c r="AK18636" s="10"/>
    </row>
    <row r="18637" spans="37:37">
      <c r="AK18637" s="10"/>
    </row>
    <row r="18638" spans="37:37">
      <c r="AK18638" s="10"/>
    </row>
    <row r="18639" spans="37:37">
      <c r="AK18639" s="10"/>
    </row>
    <row r="18640" spans="37:37">
      <c r="AK18640" s="10"/>
    </row>
    <row r="18641" spans="37:37">
      <c r="AK18641" s="10"/>
    </row>
    <row r="18642" spans="37:37">
      <c r="AK18642" s="10"/>
    </row>
    <row r="18643" spans="37:37">
      <c r="AK18643" s="10"/>
    </row>
    <row r="18644" spans="37:37">
      <c r="AK18644" s="10"/>
    </row>
    <row r="18645" spans="37:37">
      <c r="AK18645" s="10"/>
    </row>
    <row r="18646" spans="37:37">
      <c r="AK18646" s="10"/>
    </row>
    <row r="18647" spans="37:37">
      <c r="AK18647" s="10"/>
    </row>
    <row r="18648" spans="37:37">
      <c r="AK18648" s="10"/>
    </row>
    <row r="18649" spans="37:37">
      <c r="AK18649" s="10"/>
    </row>
    <row r="18650" spans="37:37">
      <c r="AK18650" s="10"/>
    </row>
    <row r="18651" spans="37:37">
      <c r="AK18651" s="10"/>
    </row>
    <row r="18652" spans="37:37">
      <c r="AK18652" s="10"/>
    </row>
    <row r="18653" spans="37:37">
      <c r="AK18653" s="10"/>
    </row>
    <row r="18654" spans="37:37">
      <c r="AK18654" s="10"/>
    </row>
    <row r="18655" spans="37:37">
      <c r="AK18655" s="10"/>
    </row>
    <row r="18656" spans="37:37">
      <c r="AK18656" s="10"/>
    </row>
    <row r="18657" spans="37:38">
      <c r="AK18657" s="10"/>
    </row>
    <row r="18658" spans="37:38">
      <c r="AK18658" s="10"/>
    </row>
    <row r="18659" spans="37:38">
      <c r="AK18659" s="10"/>
      <c r="AL18659" s="10"/>
    </row>
    <row r="18660" spans="37:38">
      <c r="AK18660" s="10"/>
    </row>
    <row r="18661" spans="37:38">
      <c r="AK18661" s="10"/>
    </row>
    <row r="18662" spans="37:38">
      <c r="AK18662" s="10"/>
    </row>
    <row r="18663" spans="37:38">
      <c r="AK18663" s="10"/>
    </row>
    <row r="18664" spans="37:38">
      <c r="AK18664" s="10"/>
    </row>
    <row r="18665" spans="37:38">
      <c r="AK18665" s="10"/>
    </row>
    <row r="18666" spans="37:38">
      <c r="AK18666" s="10"/>
    </row>
    <row r="18667" spans="37:38">
      <c r="AK18667" s="10"/>
    </row>
    <row r="18668" spans="37:38">
      <c r="AK18668" s="10"/>
    </row>
    <row r="18669" spans="37:38">
      <c r="AK18669" s="10"/>
    </row>
    <row r="18670" spans="37:38">
      <c r="AK18670" s="10"/>
    </row>
    <row r="18671" spans="37:38">
      <c r="AK18671" s="10"/>
    </row>
    <row r="18672" spans="37:38">
      <c r="AK18672" s="10"/>
    </row>
    <row r="18673" spans="37:37">
      <c r="AK18673" s="10"/>
    </row>
    <row r="18674" spans="37:37">
      <c r="AK18674" s="10"/>
    </row>
    <row r="18675" spans="37:37">
      <c r="AK18675" s="10"/>
    </row>
    <row r="18676" spans="37:37">
      <c r="AK18676" s="10"/>
    </row>
    <row r="18677" spans="37:37">
      <c r="AK18677" s="10"/>
    </row>
    <row r="18678" spans="37:37">
      <c r="AK18678" s="10"/>
    </row>
    <row r="18679" spans="37:37">
      <c r="AK18679" s="10"/>
    </row>
    <row r="18680" spans="37:37">
      <c r="AK18680" s="10"/>
    </row>
  </sheetData>
  <sortState xmlns:xlrd2="http://schemas.microsoft.com/office/spreadsheetml/2017/richdata2" ref="A2:AG210529">
    <sortCondition ref="H2"/>
  </sortState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6">
    <tabColor theme="0" tint="-0.249977111117893"/>
  </sheetPr>
  <dimension ref="A1:Q17"/>
  <sheetViews>
    <sheetView showGridLines="0" zoomScale="80" zoomScaleNormal="80" workbookViewId="0">
      <selection activeCell="B1" sqref="B1"/>
    </sheetView>
  </sheetViews>
  <sheetFormatPr baseColWidth="10" defaultColWidth="13.6640625" defaultRowHeight="14.4"/>
  <cols>
    <col min="1" max="2" width="13.6640625" customWidth="1"/>
    <col min="3" max="3" width="40.6640625" customWidth="1"/>
    <col min="4" max="4" width="13.6640625" customWidth="1"/>
    <col min="5" max="17" width="13.6640625" style="22" customWidth="1"/>
    <col min="18" max="18" width="13.6640625" customWidth="1"/>
  </cols>
  <sheetData>
    <row r="1" spans="1:17">
      <c r="A1" s="123">
        <f>III_Compras_Detalladas!X2</f>
        <v>45671</v>
      </c>
      <c r="B1" s="50" t="s">
        <v>0</v>
      </c>
      <c r="C1" s="50" t="s">
        <v>1</v>
      </c>
      <c r="D1" s="50" t="s">
        <v>2</v>
      </c>
      <c r="E1" s="50" t="s">
        <v>3</v>
      </c>
      <c r="F1" s="50" t="s">
        <v>4</v>
      </c>
      <c r="G1" s="50" t="s">
        <v>5</v>
      </c>
      <c r="H1" s="50" t="s">
        <v>6</v>
      </c>
      <c r="I1" s="50" t="s">
        <v>7</v>
      </c>
      <c r="J1" s="50" t="s">
        <v>8</v>
      </c>
      <c r="K1" s="50" t="s">
        <v>9</v>
      </c>
      <c r="L1" s="50" t="s">
        <v>10</v>
      </c>
      <c r="M1" s="50" t="s">
        <v>11</v>
      </c>
      <c r="N1" s="50" t="s">
        <v>12</v>
      </c>
      <c r="O1" s="50" t="s">
        <v>13</v>
      </c>
      <c r="P1" s="50" t="s">
        <v>14</v>
      </c>
      <c r="Q1" s="50" t="s">
        <v>15</v>
      </c>
    </row>
    <row r="2" spans="1:17">
      <c r="A2" s="124"/>
      <c r="B2" s="36" t="str">
        <f>IF(IV_Compras_Totales_Base!A2="","",IV_Compras_Totales_Base!A2)</f>
        <v>1000730</v>
      </c>
      <c r="C2" s="36" t="str">
        <f>IF(IV_Compras_Totales_Base!B2="","",IV_Compras_Totales_Base!B2)</f>
        <v>NMC CHILE SPA</v>
      </c>
      <c r="D2" s="36" t="str">
        <f>IF(IV_Compras_Totales_Base!C2="","",IV_Compras_Totales_Base!C2)</f>
        <v>13</v>
      </c>
      <c r="E2" s="36">
        <f>IF(IV_Compras_Totales_Base!D2="","",IV_Compras_Totales_Base!D2)</f>
        <v>346800</v>
      </c>
      <c r="F2" s="6" t="str">
        <f>IF(IV_Compras_Totales_Base!E2="","",IV_Compras_Totales_Base!E2)</f>
        <v/>
      </c>
      <c r="G2" s="6" t="str">
        <f>IF(IV_Compras_Totales_Base!F2="","",IV_Compras_Totales_Base!F2)</f>
        <v/>
      </c>
      <c r="H2" s="6" t="str">
        <f>IF(IV_Compras_Totales_Base!G2="","",IV_Compras_Totales_Base!G2)</f>
        <v/>
      </c>
      <c r="I2" s="6">
        <f>IF(IV_Compras_Totales_Base!H2="","",IV_Compras_Totales_Base!H2)</f>
        <v>0</v>
      </c>
      <c r="J2" s="6" t="str">
        <f>IF(IV_Compras_Totales_Base!I2="","",IV_Compras_Totales_Base!I2)</f>
        <v/>
      </c>
      <c r="K2" s="6" t="str">
        <f>IF(IV_Compras_Totales_Base!J2="","",IV_Compras_Totales_Base!J2)</f>
        <v/>
      </c>
      <c r="L2" s="6" t="str">
        <f>IF(IV_Compras_Totales_Base!K2="","",IV_Compras_Totales_Base!K2)</f>
        <v/>
      </c>
      <c r="M2" s="6" t="str">
        <f>IF(IV_Compras_Totales_Base!L2="","",IV_Compras_Totales_Base!L2)</f>
        <v/>
      </c>
      <c r="N2" s="6">
        <f>IF(IV_Compras_Totales_Base!M2="","",IV_Compras_Totales_Base!M2)</f>
        <v>346800</v>
      </c>
      <c r="O2" s="6" t="str">
        <f>IF(IV_Compras_Totales_Base!N2="","",IV_Compras_Totales_Base!N2)</f>
        <v/>
      </c>
      <c r="P2" s="6" t="str">
        <f>IF(IV_Compras_Totales_Base!O2="","",IV_Compras_Totales_Base!O2)</f>
        <v/>
      </c>
      <c r="Q2" s="6" t="str">
        <f>IF(IV_Compras_Totales_Base!P2="","",IV_Compras_Totales_Base!P2)</f>
        <v/>
      </c>
    </row>
    <row r="3" spans="1:17">
      <c r="A3" s="124"/>
      <c r="B3" s="36" t="str">
        <f>IF(IV_Compras_Totales_Base!A3="","",IV_Compras_Totales_Base!A3)</f>
        <v>1000730</v>
      </c>
      <c r="C3" s="36" t="str">
        <f>IF(IV_Compras_Totales_Base!B3="","",IV_Compras_Totales_Base!B3)</f>
        <v>NMC CHILE SPA</v>
      </c>
      <c r="D3" s="36" t="str">
        <f>IF(IV_Compras_Totales_Base!C3="","",IV_Compras_Totales_Base!C3)</f>
        <v>43</v>
      </c>
      <c r="E3" s="36">
        <f>IF(IV_Compras_Totales_Base!D3="","",IV_Compras_Totales_Base!D3)</f>
        <v>35609510</v>
      </c>
      <c r="F3" s="6" t="str">
        <f>IF(IV_Compras_Totales_Base!E3="","",IV_Compras_Totales_Base!E3)</f>
        <v/>
      </c>
      <c r="G3" s="6" t="str">
        <f>IF(IV_Compras_Totales_Base!F3="","",IV_Compras_Totales_Base!F3)</f>
        <v/>
      </c>
      <c r="H3" s="6" t="str">
        <f>IF(IV_Compras_Totales_Base!G3="","",IV_Compras_Totales_Base!G3)</f>
        <v/>
      </c>
      <c r="I3" s="6" t="str">
        <f>IF(IV_Compras_Totales_Base!H3="","",IV_Compras_Totales_Base!H3)</f>
        <v/>
      </c>
      <c r="J3" s="6" t="str">
        <f>IF(IV_Compras_Totales_Base!I3="","",IV_Compras_Totales_Base!I3)</f>
        <v/>
      </c>
      <c r="K3" s="6">
        <f>IF(IV_Compras_Totales_Base!J3="","",IV_Compras_Totales_Base!J3)</f>
        <v>0</v>
      </c>
      <c r="L3" s="6">
        <f>IF(IV_Compras_Totales_Base!K3="","",IV_Compras_Totales_Base!K3)</f>
        <v>0</v>
      </c>
      <c r="M3" s="6">
        <f>IF(IV_Compras_Totales_Base!L3="","",IV_Compras_Totales_Base!L3)</f>
        <v>53210</v>
      </c>
      <c r="N3" s="6">
        <f>IF(IV_Compras_Totales_Base!M3="","",IV_Compras_Totales_Base!M3)</f>
        <v>112800</v>
      </c>
      <c r="O3" s="6">
        <f>IF(IV_Compras_Totales_Base!N3="","",IV_Compras_Totales_Base!N3)</f>
        <v>9000000</v>
      </c>
      <c r="P3" s="6" t="str">
        <f>IF(IV_Compras_Totales_Base!O3="","",IV_Compras_Totales_Base!O3)</f>
        <v/>
      </c>
      <c r="Q3" s="6">
        <f>IF(IV_Compras_Totales_Base!P3="","",IV_Compras_Totales_Base!P3)</f>
        <v>26443500</v>
      </c>
    </row>
    <row r="4" spans="1:17">
      <c r="A4" s="124"/>
      <c r="B4" s="36" t="str">
        <f>IF(IV_Compras_Totales_Base!A4="","",IV_Compras_Totales_Base!A4)</f>
        <v>1000730</v>
      </c>
      <c r="C4" s="36" t="str">
        <f>IF(IV_Compras_Totales_Base!B4="","",IV_Compras_Totales_Base!B4)</f>
        <v>NMC CHILE SPA</v>
      </c>
      <c r="D4" s="36" t="str">
        <f>IF(IV_Compras_Totales_Base!C4="","",IV_Compras_Totales_Base!C4)</f>
        <v>49</v>
      </c>
      <c r="E4" s="36">
        <f>IF(IV_Compras_Totales_Base!D4="","",IV_Compras_Totales_Base!D4)</f>
        <v>95984370</v>
      </c>
      <c r="F4" s="6">
        <f>IF(IV_Compras_Totales_Base!E4="","",IV_Compras_Totales_Base!E4)</f>
        <v>2916000</v>
      </c>
      <c r="G4" s="6">
        <f>IF(IV_Compras_Totales_Base!F4="","",IV_Compras_Totales_Base!F4)</f>
        <v>8294400</v>
      </c>
      <c r="H4" s="6">
        <f>IF(IV_Compras_Totales_Base!G4="","",IV_Compras_Totales_Base!G4)</f>
        <v>8424000</v>
      </c>
      <c r="I4" s="6">
        <f>IF(IV_Compras_Totales_Base!H4="","",IV_Compras_Totales_Base!H4)</f>
        <v>10692000</v>
      </c>
      <c r="J4" s="6">
        <f>IF(IV_Compras_Totales_Base!I4="","",IV_Compras_Totales_Base!I4)</f>
        <v>3240000</v>
      </c>
      <c r="K4" s="6">
        <f>IF(IV_Compras_Totales_Base!J4="","",IV_Compras_Totales_Base!J4)</f>
        <v>14713200</v>
      </c>
      <c r="L4" s="6">
        <f>IF(IV_Compras_Totales_Base!K4="","",IV_Compras_Totales_Base!K4)</f>
        <v>5184000</v>
      </c>
      <c r="M4" s="6">
        <f>IF(IV_Compras_Totales_Base!L4="","",IV_Compras_Totales_Base!L4)</f>
        <v>3888000</v>
      </c>
      <c r="N4" s="6">
        <f>IF(IV_Compras_Totales_Base!M4="","",IV_Compras_Totales_Base!M4)</f>
        <v>3564000</v>
      </c>
      <c r="O4" s="6">
        <f>IF(IV_Compras_Totales_Base!N4="","",IV_Compras_Totales_Base!N4)</f>
        <v>5961600</v>
      </c>
      <c r="P4" s="6">
        <f>IF(IV_Compras_Totales_Base!O4="","",IV_Compras_Totales_Base!O4)</f>
        <v>6220800</v>
      </c>
      <c r="Q4" s="6">
        <f>IF(IV_Compras_Totales_Base!P4="","",IV_Compras_Totales_Base!P4)</f>
        <v>22886370</v>
      </c>
    </row>
    <row r="5" spans="1:17">
      <c r="A5" s="124"/>
      <c r="B5" s="36" t="str">
        <f>IF(IV_Compras_Totales_Base!A5="","",IV_Compras_Totales_Base!A5)</f>
        <v>1000730</v>
      </c>
      <c r="C5" s="36" t="str">
        <f>IF(IV_Compras_Totales_Base!B5="","",IV_Compras_Totales_Base!B5)</f>
        <v>NMC CHILE SPA</v>
      </c>
      <c r="D5" s="36" t="str">
        <f>IF(IV_Compras_Totales_Base!C5="","",IV_Compras_Totales_Base!C5)</f>
        <v>57</v>
      </c>
      <c r="E5" s="36">
        <f>IF(IV_Compras_Totales_Base!D5="","",IV_Compras_Totales_Base!D5)</f>
        <v>736221305</v>
      </c>
      <c r="F5" s="6">
        <f>IF(IV_Compras_Totales_Base!E5="","",IV_Compras_Totales_Base!E5)</f>
        <v>8323028</v>
      </c>
      <c r="G5" s="6">
        <f>IF(IV_Compras_Totales_Base!F5="","",IV_Compras_Totales_Base!F5)</f>
        <v>46563994</v>
      </c>
      <c r="H5" s="6">
        <f>IF(IV_Compras_Totales_Base!G5="","",IV_Compras_Totales_Base!G5)</f>
        <v>66493357</v>
      </c>
      <c r="I5" s="6">
        <f>IF(IV_Compras_Totales_Base!H5="","",IV_Compras_Totales_Base!H5)</f>
        <v>24835753</v>
      </c>
      <c r="J5" s="6">
        <f>IF(IV_Compras_Totales_Base!I5="","",IV_Compras_Totales_Base!I5)</f>
        <v>84556221</v>
      </c>
      <c r="K5" s="6">
        <f>IF(IV_Compras_Totales_Base!J5="","",IV_Compras_Totales_Base!J5)</f>
        <v>55980381</v>
      </c>
      <c r="L5" s="6">
        <f>IF(IV_Compras_Totales_Base!K5="","",IV_Compras_Totales_Base!K5)</f>
        <v>82857108</v>
      </c>
      <c r="M5" s="6">
        <f>IF(IV_Compras_Totales_Base!L5="","",IV_Compras_Totales_Base!L5)</f>
        <v>65410325</v>
      </c>
      <c r="N5" s="6">
        <f>IF(IV_Compras_Totales_Base!M5="","",IV_Compras_Totales_Base!M5)</f>
        <v>76376374</v>
      </c>
      <c r="O5" s="6">
        <f>IF(IV_Compras_Totales_Base!N5="","",IV_Compras_Totales_Base!N5)</f>
        <v>59655429</v>
      </c>
      <c r="P5" s="6">
        <f>IF(IV_Compras_Totales_Base!O5="","",IV_Compras_Totales_Base!O5)</f>
        <v>56945700</v>
      </c>
      <c r="Q5" s="6">
        <f>IF(IV_Compras_Totales_Base!P5="","",IV_Compras_Totales_Base!P5)</f>
        <v>108223635</v>
      </c>
    </row>
    <row r="6" spans="1:17">
      <c r="D6" s="22"/>
      <c r="Q6"/>
    </row>
    <row r="7" spans="1:17">
      <c r="D7" s="22"/>
      <c r="Q7"/>
    </row>
    <row r="8" spans="1:17">
      <c r="D8" s="22"/>
      <c r="Q8"/>
    </row>
    <row r="9" spans="1:17">
      <c r="D9" s="22"/>
      <c r="Q9"/>
    </row>
    <row r="10" spans="1:17">
      <c r="D10" s="22"/>
      <c r="Q10"/>
    </row>
    <row r="11" spans="1:17">
      <c r="D11" s="22"/>
      <c r="Q11"/>
    </row>
    <row r="12" spans="1:17">
      <c r="D12" s="22"/>
      <c r="Q12"/>
    </row>
    <row r="13" spans="1:17">
      <c r="D13" s="22"/>
      <c r="Q13"/>
    </row>
    <row r="14" spans="1:17">
      <c r="D14" s="22"/>
      <c r="Q14"/>
    </row>
    <row r="15" spans="1:17">
      <c r="D15" s="22"/>
      <c r="Q15"/>
    </row>
    <row r="16" spans="1:17">
      <c r="D16" s="22"/>
      <c r="Q16"/>
    </row>
    <row r="17" spans="4:17">
      <c r="D17" s="22"/>
      <c r="Q17"/>
    </row>
  </sheetData>
  <mergeCells count="1">
    <mergeCell ref="A1:A5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0" tint="-0.249977111117893"/>
  </sheetPr>
  <dimension ref="A1:Q3"/>
  <sheetViews>
    <sheetView zoomScale="80" zoomScaleNormal="80" workbookViewId="0">
      <selection activeCell="B1" sqref="B1"/>
    </sheetView>
  </sheetViews>
  <sheetFormatPr baseColWidth="10" defaultColWidth="13.6640625" defaultRowHeight="14.4"/>
  <cols>
    <col min="1" max="2" width="13.6640625" style="37" customWidth="1"/>
    <col min="3" max="3" width="40.6640625" style="37" customWidth="1"/>
    <col min="4" max="4" width="13.6640625" style="37" customWidth="1"/>
    <col min="5" max="17" width="13.6640625" style="38" customWidth="1"/>
    <col min="18" max="18" width="13.6640625" style="37" customWidth="1"/>
    <col min="19" max="16384" width="13.6640625" style="37"/>
  </cols>
  <sheetData>
    <row r="1" spans="1:17">
      <c r="A1" s="123">
        <f>III_Compras_Detalladas!X2</f>
        <v>45671</v>
      </c>
      <c r="B1" s="49" t="s">
        <v>0</v>
      </c>
      <c r="C1" s="49" t="s">
        <v>1</v>
      </c>
      <c r="D1" s="49" t="s">
        <v>2</v>
      </c>
      <c r="E1" s="49" t="s">
        <v>3</v>
      </c>
      <c r="F1" s="49" t="s">
        <v>4</v>
      </c>
      <c r="G1" s="49" t="s">
        <v>5</v>
      </c>
      <c r="H1" s="49" t="s">
        <v>6</v>
      </c>
      <c r="I1" s="49" t="s">
        <v>7</v>
      </c>
      <c r="J1" s="49" t="s">
        <v>8</v>
      </c>
      <c r="K1" s="49" t="s">
        <v>9</v>
      </c>
      <c r="L1" s="49" t="s">
        <v>10</v>
      </c>
      <c r="M1" s="49" t="s">
        <v>11</v>
      </c>
      <c r="N1" s="49" t="s">
        <v>12</v>
      </c>
      <c r="O1" s="49" t="s">
        <v>13</v>
      </c>
      <c r="P1" s="49" t="s">
        <v>14</v>
      </c>
      <c r="Q1" s="49" t="s">
        <v>15</v>
      </c>
    </row>
    <row r="2" spans="1:17">
      <c r="A2" s="124"/>
      <c r="B2" s="36" t="str">
        <f>IF(V_Compras_Logistica_Base!A2="","",V_Compras_Logistica_Base!A2)</f>
        <v>1000730</v>
      </c>
      <c r="C2" s="36" t="str">
        <f>IF(V_Compras_Logistica_Base!B2="","",V_Compras_Logistica_Base!B2)</f>
        <v>NMC CHILE SPA</v>
      </c>
      <c r="D2" s="36" t="str">
        <f>IF(V_Compras_Logistica_Base!C2="","",V_Compras_Logistica_Base!C2)</f>
        <v>49</v>
      </c>
      <c r="E2" s="36">
        <f>IF(V_Compras_Logistica_Base!D2="","",V_Compras_Logistica_Base!D2)</f>
        <v>79768800</v>
      </c>
      <c r="F2" s="36">
        <f>IF(V_Compras_Logistica_Base!E2="","",V_Compras_Logistica_Base!E2)</f>
        <v>2916000</v>
      </c>
      <c r="G2" s="36">
        <f>IF(V_Compras_Logistica_Base!F2="","",V_Compras_Logistica_Base!F2)</f>
        <v>8294400</v>
      </c>
      <c r="H2" s="36">
        <f>IF(V_Compras_Logistica_Base!G2="","",V_Compras_Logistica_Base!G2)</f>
        <v>8100000</v>
      </c>
      <c r="I2" s="36">
        <f>IF(V_Compras_Logistica_Base!H2="","",V_Compras_Logistica_Base!H2)</f>
        <v>10692000</v>
      </c>
      <c r="J2" s="36">
        <f>IF(V_Compras_Logistica_Base!I2="","",V_Compras_Logistica_Base!I2)</f>
        <v>3240000</v>
      </c>
      <c r="K2" s="36">
        <f>IF(V_Compras_Logistica_Base!J2="","",V_Compras_Logistica_Base!J2)</f>
        <v>10951200</v>
      </c>
      <c r="L2" s="36">
        <f>IF(V_Compras_Logistica_Base!K2="","",V_Compras_Logistica_Base!K2)</f>
        <v>5184000</v>
      </c>
      <c r="M2" s="36">
        <f>IF(V_Compras_Logistica_Base!L2="","",V_Compras_Logistica_Base!L2)</f>
        <v>3888000</v>
      </c>
      <c r="N2" s="36">
        <f>IF(V_Compras_Logistica_Base!M2="","",V_Compras_Logistica_Base!M2)</f>
        <v>3564000</v>
      </c>
      <c r="O2" s="36">
        <f>IF(V_Compras_Logistica_Base!N2="","",V_Compras_Logistica_Base!N2)</f>
        <v>5961600</v>
      </c>
      <c r="P2" s="36">
        <f>IF(V_Compras_Logistica_Base!O2="","",V_Compras_Logistica_Base!O2)</f>
        <v>6220800</v>
      </c>
      <c r="Q2" s="36">
        <f>IF(V_Compras_Logistica_Base!P2="","",V_Compras_Logistica_Base!P2)</f>
        <v>10756800</v>
      </c>
    </row>
    <row r="3" spans="1:17">
      <c r="A3" s="124"/>
      <c r="B3" s="36" t="str">
        <f>IF(V_Compras_Logistica_Base!A3="","",V_Compras_Logistica_Base!A3)</f>
        <v>1000730</v>
      </c>
      <c r="C3" s="36" t="str">
        <f>IF(V_Compras_Logistica_Base!B3="","",V_Compras_Logistica_Base!B3)</f>
        <v>NMC CHILE SPA</v>
      </c>
      <c r="D3" s="36" t="str">
        <f>IF(V_Compras_Logistica_Base!C3="","",V_Compras_Logistica_Base!C3)</f>
        <v>57</v>
      </c>
      <c r="E3" s="36">
        <f>IF(V_Compras_Logistica_Base!D3="","",V_Compras_Logistica_Base!D3)</f>
        <v>424711735</v>
      </c>
      <c r="F3" s="36">
        <f>IF(V_Compras_Logistica_Base!E3="","",V_Compras_Logistica_Base!E3)</f>
        <v>8234798</v>
      </c>
      <c r="G3" s="36">
        <f>IF(V_Compras_Logistica_Base!F3="","",V_Compras_Logistica_Base!F3)</f>
        <v>38918106</v>
      </c>
      <c r="H3" s="36">
        <f>IF(V_Compras_Logistica_Base!G3="","",V_Compras_Logistica_Base!G3)</f>
        <v>60551877</v>
      </c>
      <c r="I3" s="36">
        <f>IF(V_Compras_Logistica_Base!H3="","",V_Compras_Logistica_Base!H3)</f>
        <v>22501823</v>
      </c>
      <c r="J3" s="36">
        <f>IF(V_Compras_Logistica_Base!I3="","",V_Compras_Logistica_Base!I3)</f>
        <v>50832781</v>
      </c>
      <c r="K3" s="36">
        <f>IF(V_Compras_Logistica_Base!J3="","",V_Compras_Logistica_Base!J3)</f>
        <v>32231215</v>
      </c>
      <c r="L3" s="36">
        <f>IF(V_Compras_Logistica_Base!K3="","",V_Compras_Logistica_Base!K3)</f>
        <v>34652366</v>
      </c>
      <c r="M3" s="36">
        <f>IF(V_Compras_Logistica_Base!L3="","",V_Compras_Logistica_Base!L3)</f>
        <v>42667119</v>
      </c>
      <c r="N3" s="36">
        <f>IF(V_Compras_Logistica_Base!M3="","",V_Compras_Logistica_Base!M3)</f>
        <v>23598938</v>
      </c>
      <c r="O3" s="36">
        <f>IF(V_Compras_Logistica_Base!N3="","",V_Compras_Logistica_Base!N3)</f>
        <v>28543235</v>
      </c>
      <c r="P3" s="36">
        <f>IF(V_Compras_Logistica_Base!O3="","",V_Compras_Logistica_Base!O3)</f>
        <v>34913384</v>
      </c>
      <c r="Q3" s="36">
        <f>IF(V_Compras_Logistica_Base!P3="","",V_Compras_Logistica_Base!P3)</f>
        <v>47066093</v>
      </c>
    </row>
  </sheetData>
  <mergeCells count="1">
    <mergeCell ref="A1:A3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249977111117893"/>
  </sheetPr>
  <dimension ref="A1:Z532"/>
  <sheetViews>
    <sheetView topLeftCell="H1" zoomScale="80" zoomScaleNormal="80" workbookViewId="0">
      <pane ySplit="1" topLeftCell="A2" activePane="bottomLeft" state="frozen"/>
      <selection activeCell="J25" sqref="J25"/>
      <selection pane="bottomLeft" activeCell="O2" sqref="O2:O1048576"/>
    </sheetView>
  </sheetViews>
  <sheetFormatPr baseColWidth="10" defaultColWidth="13.6640625" defaultRowHeight="14.4"/>
  <cols>
    <col min="1" max="2" width="13.6640625" style="20" customWidth="1"/>
    <col min="3" max="3" width="13.6640625" style="39" customWidth="1"/>
    <col min="4" max="8" width="13.6640625" customWidth="1"/>
    <col min="9" max="9" width="23.6640625" customWidth="1"/>
    <col min="10" max="10" width="13.6640625" customWidth="1"/>
    <col min="11" max="11" width="20.6640625" style="10" customWidth="1"/>
    <col min="12" max="12" width="13.6640625" style="10" customWidth="1"/>
    <col min="13" max="13" width="13.6640625" style="20" customWidth="1"/>
    <col min="14" max="14" width="36.6640625" customWidth="1"/>
    <col min="15" max="15" width="23.6640625" style="45" customWidth="1"/>
    <col min="16" max="16" width="36.6640625" customWidth="1"/>
    <col min="17" max="17" width="16" style="20" bestFit="1" customWidth="1"/>
    <col min="18" max="18" width="13.6640625" style="21" customWidth="1"/>
    <col min="19" max="19" width="16.5546875" customWidth="1"/>
    <col min="20" max="20" width="33.109375" customWidth="1"/>
    <col min="21" max="21" width="13.6640625" customWidth="1"/>
    <col min="22" max="22" width="17.44140625" bestFit="1" customWidth="1"/>
    <col min="23" max="23" width="13.6640625" style="108" customWidth="1"/>
    <col min="24" max="24" width="13.6640625" style="45" customWidth="1"/>
    <col min="25" max="25" width="13.6640625" customWidth="1"/>
  </cols>
  <sheetData>
    <row r="1" spans="1:26">
      <c r="A1" s="23" t="s">
        <v>615</v>
      </c>
      <c r="B1" s="23" t="s">
        <v>621</v>
      </c>
      <c r="C1" s="23" t="s">
        <v>705</v>
      </c>
      <c r="D1" s="23" t="s">
        <v>706</v>
      </c>
      <c r="E1" s="23" t="s">
        <v>707</v>
      </c>
      <c r="F1" s="23" t="s">
        <v>610</v>
      </c>
      <c r="G1" s="23" t="s">
        <v>708</v>
      </c>
      <c r="H1" s="23" t="s">
        <v>2</v>
      </c>
      <c r="I1" s="23" t="s">
        <v>709</v>
      </c>
      <c r="J1" s="23" t="s">
        <v>710</v>
      </c>
      <c r="K1" s="23" t="s">
        <v>711</v>
      </c>
      <c r="L1" s="23" t="s">
        <v>712</v>
      </c>
      <c r="M1" s="23" t="s">
        <v>713</v>
      </c>
      <c r="N1" s="23" t="s">
        <v>714</v>
      </c>
      <c r="O1" s="56" t="s">
        <v>616</v>
      </c>
      <c r="P1" s="23" t="s">
        <v>715</v>
      </c>
      <c r="Q1" s="23" t="s">
        <v>716</v>
      </c>
      <c r="R1" s="23" t="s">
        <v>717</v>
      </c>
      <c r="S1" s="23" t="s">
        <v>718</v>
      </c>
      <c r="T1" s="23" t="s">
        <v>719</v>
      </c>
      <c r="U1" s="23" t="s">
        <v>720</v>
      </c>
      <c r="V1" s="23" t="s">
        <v>721</v>
      </c>
      <c r="W1" s="107" t="s">
        <v>722</v>
      </c>
      <c r="X1" s="23" t="s">
        <v>723</v>
      </c>
      <c r="Y1" s="23" t="s">
        <v>724</v>
      </c>
      <c r="Z1" s="23" t="s">
        <v>644</v>
      </c>
    </row>
    <row r="2" spans="1:26">
      <c r="A2" s="20" t="s">
        <v>725</v>
      </c>
      <c r="B2" s="20">
        <v>45669</v>
      </c>
      <c r="D2" t="s">
        <v>726</v>
      </c>
      <c r="E2" t="s">
        <v>727</v>
      </c>
      <c r="F2" t="s">
        <v>53</v>
      </c>
      <c r="G2" t="s">
        <v>728</v>
      </c>
      <c r="H2" t="s">
        <v>56</v>
      </c>
      <c r="J2" t="s">
        <v>729</v>
      </c>
      <c r="K2" s="10" t="s">
        <v>730</v>
      </c>
      <c r="L2" s="10" t="s">
        <v>731</v>
      </c>
      <c r="M2" s="20" t="s">
        <v>732</v>
      </c>
      <c r="N2" t="s">
        <v>47</v>
      </c>
      <c r="O2" s="127" t="s">
        <v>2718</v>
      </c>
      <c r="P2" t="s">
        <v>733</v>
      </c>
      <c r="Q2" s="20">
        <v>45669</v>
      </c>
      <c r="R2" s="21">
        <v>12</v>
      </c>
      <c r="S2">
        <v>2024</v>
      </c>
      <c r="T2" t="s">
        <v>734</v>
      </c>
      <c r="U2" t="s">
        <v>608</v>
      </c>
      <c r="V2" t="s">
        <v>735</v>
      </c>
      <c r="W2" s="108">
        <v>-7748</v>
      </c>
      <c r="Y2">
        <v>1</v>
      </c>
      <c r="Z2">
        <v>2025</v>
      </c>
    </row>
    <row r="3" spans="1:26">
      <c r="A3" s="20" t="s">
        <v>736</v>
      </c>
      <c r="B3" s="20">
        <v>45687</v>
      </c>
      <c r="C3" s="9"/>
      <c r="D3" t="s">
        <v>737</v>
      </c>
      <c r="E3" s="9" t="s">
        <v>738</v>
      </c>
      <c r="F3" t="s">
        <v>53</v>
      </c>
      <c r="G3" t="s">
        <v>728</v>
      </c>
      <c r="H3" t="s">
        <v>56</v>
      </c>
      <c r="J3" t="s">
        <v>739</v>
      </c>
      <c r="K3" s="10" t="s">
        <v>740</v>
      </c>
      <c r="L3" s="10" t="s">
        <v>731</v>
      </c>
      <c r="M3" s="20" t="s">
        <v>732</v>
      </c>
      <c r="N3" s="12" t="s">
        <v>47</v>
      </c>
      <c r="O3" s="127">
        <v>34358620</v>
      </c>
      <c r="P3" t="s">
        <v>79</v>
      </c>
      <c r="Q3" s="20">
        <v>45687</v>
      </c>
      <c r="R3" s="21">
        <v>1</v>
      </c>
      <c r="S3">
        <v>2025</v>
      </c>
      <c r="U3" t="s">
        <v>609</v>
      </c>
      <c r="V3" t="s">
        <v>609</v>
      </c>
      <c r="W3" s="108">
        <v>-2969936</v>
      </c>
      <c r="Y3">
        <v>1</v>
      </c>
      <c r="Z3">
        <v>2025</v>
      </c>
    </row>
    <row r="4" spans="1:26">
      <c r="A4" s="20" t="s">
        <v>742</v>
      </c>
      <c r="B4" s="20">
        <v>45687</v>
      </c>
      <c r="C4" s="9"/>
      <c r="D4" t="s">
        <v>743</v>
      </c>
      <c r="E4" t="s">
        <v>727</v>
      </c>
      <c r="F4" t="s">
        <v>53</v>
      </c>
      <c r="G4" t="s">
        <v>744</v>
      </c>
      <c r="H4" t="s">
        <v>97</v>
      </c>
      <c r="J4" t="s">
        <v>745</v>
      </c>
      <c r="K4" s="10" t="s">
        <v>746</v>
      </c>
      <c r="L4" s="10" t="s">
        <v>731</v>
      </c>
      <c r="M4" s="20" t="s">
        <v>732</v>
      </c>
      <c r="N4" s="12" t="s">
        <v>47</v>
      </c>
      <c r="O4" s="127">
        <v>34359055</v>
      </c>
      <c r="P4" t="s">
        <v>747</v>
      </c>
      <c r="Q4" s="20">
        <v>45687</v>
      </c>
      <c r="R4" s="21">
        <v>12</v>
      </c>
      <c r="S4">
        <v>2024</v>
      </c>
      <c r="T4" t="s">
        <v>748</v>
      </c>
      <c r="U4" t="s">
        <v>603</v>
      </c>
      <c r="V4" t="s">
        <v>735</v>
      </c>
      <c r="W4" s="108">
        <v>-712800</v>
      </c>
      <c r="Y4">
        <v>1</v>
      </c>
      <c r="Z4">
        <v>2025</v>
      </c>
    </row>
    <row r="5" spans="1:26">
      <c r="A5" s="20" t="s">
        <v>742</v>
      </c>
      <c r="B5" s="20">
        <v>45687</v>
      </c>
      <c r="C5" s="9"/>
      <c r="D5" t="s">
        <v>743</v>
      </c>
      <c r="E5" t="s">
        <v>727</v>
      </c>
      <c r="F5" t="s">
        <v>53</v>
      </c>
      <c r="G5" t="s">
        <v>728</v>
      </c>
      <c r="H5" t="s">
        <v>56</v>
      </c>
      <c r="J5" t="s">
        <v>745</v>
      </c>
      <c r="K5" s="10" t="s">
        <v>746</v>
      </c>
      <c r="L5" s="10" t="s">
        <v>731</v>
      </c>
      <c r="M5" s="20" t="s">
        <v>732</v>
      </c>
      <c r="N5" s="12" t="s">
        <v>47</v>
      </c>
      <c r="O5" s="127">
        <v>34359055</v>
      </c>
      <c r="P5" t="s">
        <v>747</v>
      </c>
      <c r="Q5" s="20">
        <v>45687</v>
      </c>
      <c r="R5" s="21">
        <v>12</v>
      </c>
      <c r="S5">
        <v>2024</v>
      </c>
      <c r="T5" t="s">
        <v>748</v>
      </c>
      <c r="U5" t="s">
        <v>603</v>
      </c>
      <c r="V5" t="s">
        <v>735</v>
      </c>
      <c r="W5" s="108">
        <v>-2216604</v>
      </c>
      <c r="Y5">
        <v>1</v>
      </c>
      <c r="Z5">
        <v>2025</v>
      </c>
    </row>
    <row r="6" spans="1:26">
      <c r="A6" s="20" t="s">
        <v>749</v>
      </c>
      <c r="B6" s="20">
        <v>45688</v>
      </c>
      <c r="C6" s="9"/>
      <c r="D6" t="s">
        <v>750</v>
      </c>
      <c r="E6" t="s">
        <v>727</v>
      </c>
      <c r="F6" t="s">
        <v>53</v>
      </c>
      <c r="G6" t="s">
        <v>744</v>
      </c>
      <c r="H6" t="s">
        <v>97</v>
      </c>
      <c r="J6" t="s">
        <v>739</v>
      </c>
      <c r="K6" s="10" t="s">
        <v>740</v>
      </c>
      <c r="L6" s="10" t="s">
        <v>731</v>
      </c>
      <c r="M6" s="20" t="s">
        <v>732</v>
      </c>
      <c r="N6" s="12" t="s">
        <v>47</v>
      </c>
      <c r="O6" s="127">
        <v>34360393</v>
      </c>
      <c r="P6" t="s">
        <v>751</v>
      </c>
      <c r="Q6" s="20">
        <v>45688</v>
      </c>
      <c r="R6" s="21">
        <v>12</v>
      </c>
      <c r="S6">
        <v>2024</v>
      </c>
      <c r="T6" t="s">
        <v>752</v>
      </c>
      <c r="U6" t="s">
        <v>605</v>
      </c>
      <c r="V6" t="s">
        <v>735</v>
      </c>
      <c r="W6" s="108">
        <v>-49500</v>
      </c>
      <c r="Y6">
        <v>1</v>
      </c>
      <c r="Z6">
        <v>2025</v>
      </c>
    </row>
    <row r="7" spans="1:26">
      <c r="A7" s="20" t="s">
        <v>749</v>
      </c>
      <c r="B7" s="20">
        <v>45688</v>
      </c>
      <c r="C7" s="9"/>
      <c r="D7" t="s">
        <v>750</v>
      </c>
      <c r="E7" t="s">
        <v>727</v>
      </c>
      <c r="F7" t="s">
        <v>53</v>
      </c>
      <c r="G7" t="s">
        <v>728</v>
      </c>
      <c r="H7" t="s">
        <v>56</v>
      </c>
      <c r="J7" t="s">
        <v>739</v>
      </c>
      <c r="K7" s="10" t="s">
        <v>740</v>
      </c>
      <c r="L7" s="10" t="s">
        <v>731</v>
      </c>
      <c r="M7" s="20" t="s">
        <v>732</v>
      </c>
      <c r="N7" s="12" t="s">
        <v>47</v>
      </c>
      <c r="O7" s="127">
        <v>34360393</v>
      </c>
      <c r="P7" t="s">
        <v>751</v>
      </c>
      <c r="Q7" s="20">
        <v>45688</v>
      </c>
      <c r="R7" s="21">
        <v>12</v>
      </c>
      <c r="S7">
        <v>2024</v>
      </c>
      <c r="T7" t="s">
        <v>752</v>
      </c>
      <c r="U7" t="s">
        <v>605</v>
      </c>
      <c r="V7" t="s">
        <v>735</v>
      </c>
      <c r="W7" s="108">
        <v>-223524</v>
      </c>
      <c r="Y7">
        <v>1</v>
      </c>
      <c r="Z7">
        <v>2025</v>
      </c>
    </row>
    <row r="8" spans="1:26">
      <c r="A8" s="20" t="s">
        <v>753</v>
      </c>
      <c r="B8" s="20">
        <v>45688</v>
      </c>
      <c r="C8" s="9"/>
      <c r="D8" t="s">
        <v>754</v>
      </c>
      <c r="E8" t="s">
        <v>727</v>
      </c>
      <c r="F8" t="s">
        <v>53</v>
      </c>
      <c r="G8" t="s">
        <v>755</v>
      </c>
      <c r="H8" t="s">
        <v>56</v>
      </c>
      <c r="J8" t="s">
        <v>739</v>
      </c>
      <c r="K8" s="10" t="s">
        <v>740</v>
      </c>
      <c r="L8" s="10" t="s">
        <v>731</v>
      </c>
      <c r="M8" s="20" t="s">
        <v>732</v>
      </c>
      <c r="N8" s="12" t="s">
        <v>47</v>
      </c>
      <c r="O8" s="127">
        <v>34385435</v>
      </c>
      <c r="P8" t="s">
        <v>756</v>
      </c>
      <c r="Q8" s="20">
        <v>45688</v>
      </c>
      <c r="R8" s="21">
        <v>12</v>
      </c>
      <c r="S8">
        <v>2024</v>
      </c>
      <c r="T8" t="s">
        <v>757</v>
      </c>
      <c r="U8" t="s">
        <v>605</v>
      </c>
      <c r="V8" t="s">
        <v>735</v>
      </c>
      <c r="W8" s="108">
        <v>-11523</v>
      </c>
      <c r="Y8">
        <v>1</v>
      </c>
      <c r="Z8">
        <v>2025</v>
      </c>
    </row>
    <row r="9" spans="1:26">
      <c r="A9" s="20" t="s">
        <v>753</v>
      </c>
      <c r="B9" s="20">
        <v>45688</v>
      </c>
      <c r="C9" s="9"/>
      <c r="D9" t="s">
        <v>754</v>
      </c>
      <c r="E9" t="s">
        <v>727</v>
      </c>
      <c r="F9" t="s">
        <v>53</v>
      </c>
      <c r="G9" t="s">
        <v>758</v>
      </c>
      <c r="H9" t="s">
        <v>56</v>
      </c>
      <c r="J9" t="s">
        <v>739</v>
      </c>
      <c r="K9" s="10" t="s">
        <v>740</v>
      </c>
      <c r="L9" s="10" t="s">
        <v>731</v>
      </c>
      <c r="M9" s="20" t="s">
        <v>732</v>
      </c>
      <c r="N9" s="12" t="s">
        <v>47</v>
      </c>
      <c r="O9" s="127">
        <v>34385435</v>
      </c>
      <c r="P9" t="s">
        <v>756</v>
      </c>
      <c r="Q9" s="20">
        <v>45688</v>
      </c>
      <c r="R9" s="21">
        <v>12</v>
      </c>
      <c r="S9">
        <v>2024</v>
      </c>
      <c r="T9" t="s">
        <v>757</v>
      </c>
      <c r="U9" t="s">
        <v>605</v>
      </c>
      <c r="V9" t="s">
        <v>735</v>
      </c>
      <c r="W9" s="108">
        <v>-13083</v>
      </c>
      <c r="Y9">
        <v>1</v>
      </c>
      <c r="Z9">
        <v>2025</v>
      </c>
    </row>
    <row r="10" spans="1:26">
      <c r="A10" s="20" t="s">
        <v>753</v>
      </c>
      <c r="B10" s="20">
        <v>45688</v>
      </c>
      <c r="C10" s="9"/>
      <c r="D10" t="s">
        <v>754</v>
      </c>
      <c r="E10" t="s">
        <v>727</v>
      </c>
      <c r="F10" t="s">
        <v>53</v>
      </c>
      <c r="G10" t="s">
        <v>759</v>
      </c>
      <c r="H10" t="s">
        <v>56</v>
      </c>
      <c r="J10" t="s">
        <v>739</v>
      </c>
      <c r="K10" s="10" t="s">
        <v>740</v>
      </c>
      <c r="L10" s="10" t="s">
        <v>731</v>
      </c>
      <c r="M10" s="20" t="s">
        <v>732</v>
      </c>
      <c r="N10" s="12" t="s">
        <v>47</v>
      </c>
      <c r="O10" s="127">
        <v>34385435</v>
      </c>
      <c r="P10" t="s">
        <v>756</v>
      </c>
      <c r="Q10" s="20">
        <v>45688</v>
      </c>
      <c r="R10" s="21">
        <v>12</v>
      </c>
      <c r="S10">
        <v>2024</v>
      </c>
      <c r="T10" t="s">
        <v>757</v>
      </c>
      <c r="U10" t="s">
        <v>605</v>
      </c>
      <c r="V10" t="s">
        <v>735</v>
      </c>
      <c r="W10" s="108">
        <v>-254473</v>
      </c>
      <c r="Y10">
        <v>1</v>
      </c>
      <c r="Z10">
        <v>2025</v>
      </c>
    </row>
    <row r="11" spans="1:26">
      <c r="A11" s="20" t="s">
        <v>753</v>
      </c>
      <c r="B11" s="20">
        <v>45688</v>
      </c>
      <c r="C11" s="9"/>
      <c r="D11" t="s">
        <v>754</v>
      </c>
      <c r="E11" t="s">
        <v>727</v>
      </c>
      <c r="F11" t="s">
        <v>53</v>
      </c>
      <c r="G11" t="s">
        <v>760</v>
      </c>
      <c r="H11" t="s">
        <v>106</v>
      </c>
      <c r="J11" t="s">
        <v>739</v>
      </c>
      <c r="K11" s="10" t="s">
        <v>740</v>
      </c>
      <c r="L11" s="10" t="s">
        <v>731</v>
      </c>
      <c r="M11" s="20" t="s">
        <v>732</v>
      </c>
      <c r="N11" s="12" t="s">
        <v>47</v>
      </c>
      <c r="O11" s="127">
        <v>34385435</v>
      </c>
      <c r="P11" t="s">
        <v>756</v>
      </c>
      <c r="Q11" s="20">
        <v>45688</v>
      </c>
      <c r="R11" s="21">
        <v>12</v>
      </c>
      <c r="S11">
        <v>2024</v>
      </c>
      <c r="T11" t="s">
        <v>757</v>
      </c>
      <c r="U11" t="s">
        <v>605</v>
      </c>
      <c r="V11" t="s">
        <v>735</v>
      </c>
      <c r="W11" s="108">
        <v>-2790</v>
      </c>
      <c r="Y11">
        <v>1</v>
      </c>
      <c r="Z11">
        <v>2025</v>
      </c>
    </row>
    <row r="12" spans="1:26">
      <c r="A12" s="20" t="s">
        <v>753</v>
      </c>
      <c r="B12" s="20">
        <v>45688</v>
      </c>
      <c r="C12" s="9"/>
      <c r="D12" t="s">
        <v>754</v>
      </c>
      <c r="E12" t="s">
        <v>727</v>
      </c>
      <c r="F12" t="s">
        <v>53</v>
      </c>
      <c r="G12" t="s">
        <v>761</v>
      </c>
      <c r="H12" t="s">
        <v>56</v>
      </c>
      <c r="J12" t="s">
        <v>739</v>
      </c>
      <c r="K12" s="10" t="s">
        <v>740</v>
      </c>
      <c r="L12" s="10" t="s">
        <v>731</v>
      </c>
      <c r="M12" s="20" t="s">
        <v>732</v>
      </c>
      <c r="N12" s="12" t="s">
        <v>47</v>
      </c>
      <c r="O12" s="127">
        <v>34385435</v>
      </c>
      <c r="P12" t="s">
        <v>756</v>
      </c>
      <c r="Q12" s="20">
        <v>45688</v>
      </c>
      <c r="R12" s="21">
        <v>12</v>
      </c>
      <c r="S12">
        <v>2024</v>
      </c>
      <c r="T12" t="s">
        <v>757</v>
      </c>
      <c r="U12" t="s">
        <v>605</v>
      </c>
      <c r="V12" t="s">
        <v>735</v>
      </c>
      <c r="W12" s="108">
        <v>-1</v>
      </c>
      <c r="Y12">
        <v>1</v>
      </c>
      <c r="Z12">
        <v>2025</v>
      </c>
    </row>
    <row r="13" spans="1:26">
      <c r="A13" s="20" t="s">
        <v>762</v>
      </c>
      <c r="B13" s="20">
        <v>45698</v>
      </c>
      <c r="C13" s="9"/>
      <c r="D13" t="s">
        <v>763</v>
      </c>
      <c r="E13" t="s">
        <v>738</v>
      </c>
      <c r="F13" t="s">
        <v>53</v>
      </c>
      <c r="G13" t="s">
        <v>728</v>
      </c>
      <c r="H13" t="s">
        <v>56</v>
      </c>
      <c r="J13" t="s">
        <v>739</v>
      </c>
      <c r="K13" s="10" t="s">
        <v>740</v>
      </c>
      <c r="L13" s="10" t="s">
        <v>731</v>
      </c>
      <c r="M13" s="20" t="s">
        <v>732</v>
      </c>
      <c r="N13" s="12" t="s">
        <v>47</v>
      </c>
      <c r="O13" s="127">
        <v>34388058</v>
      </c>
      <c r="P13" t="s">
        <v>79</v>
      </c>
      <c r="Q13" s="20">
        <v>45698</v>
      </c>
      <c r="R13" s="21">
        <v>2</v>
      </c>
      <c r="S13">
        <v>2025</v>
      </c>
      <c r="U13" t="s">
        <v>609</v>
      </c>
      <c r="V13" t="s">
        <v>609</v>
      </c>
      <c r="W13" s="108">
        <v>-2969936</v>
      </c>
      <c r="Y13">
        <v>2</v>
      </c>
      <c r="Z13">
        <v>2025</v>
      </c>
    </row>
    <row r="14" spans="1:26">
      <c r="A14" s="20" t="s">
        <v>765</v>
      </c>
      <c r="B14" s="20">
        <v>45701</v>
      </c>
      <c r="C14" s="9"/>
      <c r="D14" t="s">
        <v>766</v>
      </c>
      <c r="E14" t="s">
        <v>738</v>
      </c>
      <c r="F14" t="s">
        <v>53</v>
      </c>
      <c r="G14" t="s">
        <v>728</v>
      </c>
      <c r="H14" t="s">
        <v>56</v>
      </c>
      <c r="J14" t="s">
        <v>745</v>
      </c>
      <c r="K14" s="10" t="s">
        <v>746</v>
      </c>
      <c r="L14" s="10" t="s">
        <v>731</v>
      </c>
      <c r="M14" s="20" t="s">
        <v>732</v>
      </c>
      <c r="N14" s="12" t="s">
        <v>47</v>
      </c>
      <c r="O14" s="127">
        <v>34388815</v>
      </c>
      <c r="P14" t="s">
        <v>79</v>
      </c>
      <c r="Q14" s="20">
        <v>45701</v>
      </c>
      <c r="R14" s="21">
        <v>2</v>
      </c>
      <c r="S14">
        <v>2025</v>
      </c>
      <c r="U14" t="s">
        <v>609</v>
      </c>
      <c r="V14" t="s">
        <v>609</v>
      </c>
      <c r="W14" s="108">
        <v>-119722</v>
      </c>
      <c r="Y14">
        <v>2</v>
      </c>
      <c r="Z14">
        <v>2025</v>
      </c>
    </row>
    <row r="15" spans="1:26">
      <c r="A15" s="20" t="s">
        <v>768</v>
      </c>
      <c r="B15" s="20">
        <v>45713</v>
      </c>
      <c r="C15" s="9"/>
      <c r="D15" t="s">
        <v>769</v>
      </c>
      <c r="E15" t="s">
        <v>727</v>
      </c>
      <c r="F15" t="s">
        <v>53</v>
      </c>
      <c r="G15" t="s">
        <v>744</v>
      </c>
      <c r="H15" t="s">
        <v>97</v>
      </c>
      <c r="J15" t="s">
        <v>745</v>
      </c>
      <c r="K15" s="10" t="s">
        <v>746</v>
      </c>
      <c r="L15" s="10" t="s">
        <v>731</v>
      </c>
      <c r="M15" s="20" t="s">
        <v>732</v>
      </c>
      <c r="N15" s="12" t="s">
        <v>47</v>
      </c>
      <c r="O15" s="127">
        <v>34392387</v>
      </c>
      <c r="P15" t="s">
        <v>770</v>
      </c>
      <c r="Q15" s="20">
        <v>45713</v>
      </c>
      <c r="R15" s="21">
        <v>1</v>
      </c>
      <c r="S15">
        <v>2025</v>
      </c>
      <c r="T15" t="s">
        <v>771</v>
      </c>
      <c r="U15" t="s">
        <v>603</v>
      </c>
      <c r="V15" t="s">
        <v>735</v>
      </c>
      <c r="W15" s="108">
        <v>-116640</v>
      </c>
      <c r="Y15">
        <v>2</v>
      </c>
      <c r="Z15">
        <v>2025</v>
      </c>
    </row>
    <row r="16" spans="1:26">
      <c r="A16" s="20" t="s">
        <v>768</v>
      </c>
      <c r="B16" s="20">
        <v>45713</v>
      </c>
      <c r="C16" s="9"/>
      <c r="D16" t="s">
        <v>769</v>
      </c>
      <c r="E16" t="s">
        <v>727</v>
      </c>
      <c r="F16" t="s">
        <v>53</v>
      </c>
      <c r="G16" t="s">
        <v>728</v>
      </c>
      <c r="H16" t="s">
        <v>56</v>
      </c>
      <c r="J16" t="s">
        <v>745</v>
      </c>
      <c r="K16" s="10" t="s">
        <v>746</v>
      </c>
      <c r="L16" s="10" t="s">
        <v>731</v>
      </c>
      <c r="M16" s="20" t="s">
        <v>732</v>
      </c>
      <c r="N16" s="12" t="s">
        <v>47</v>
      </c>
      <c r="O16" s="127">
        <v>34392387</v>
      </c>
      <c r="P16" t="s">
        <v>770</v>
      </c>
      <c r="Q16" s="20">
        <v>45713</v>
      </c>
      <c r="R16" s="21">
        <v>1</v>
      </c>
      <c r="S16">
        <v>2025</v>
      </c>
      <c r="T16" t="s">
        <v>771</v>
      </c>
      <c r="U16" t="s">
        <v>603</v>
      </c>
      <c r="V16" t="s">
        <v>735</v>
      </c>
      <c r="W16" s="108">
        <v>-844902</v>
      </c>
      <c r="Y16">
        <v>2</v>
      </c>
      <c r="Z16">
        <v>2025</v>
      </c>
    </row>
    <row r="17" spans="1:26">
      <c r="A17" s="20" t="s">
        <v>772</v>
      </c>
      <c r="B17" s="20">
        <v>45715</v>
      </c>
      <c r="C17" s="9"/>
      <c r="D17" t="s">
        <v>773</v>
      </c>
      <c r="E17" t="s">
        <v>738</v>
      </c>
      <c r="F17" t="s">
        <v>53</v>
      </c>
      <c r="G17" t="s">
        <v>774</v>
      </c>
      <c r="H17" t="s">
        <v>56</v>
      </c>
      <c r="J17" t="s">
        <v>775</v>
      </c>
      <c r="K17" s="10" t="s">
        <v>776</v>
      </c>
      <c r="L17" s="10" t="s">
        <v>731</v>
      </c>
      <c r="M17" s="20" t="s">
        <v>732</v>
      </c>
      <c r="N17" s="12" t="s">
        <v>47</v>
      </c>
      <c r="O17" s="127">
        <v>34392982</v>
      </c>
      <c r="P17" t="s">
        <v>79</v>
      </c>
      <c r="Q17" s="20">
        <v>45715</v>
      </c>
      <c r="R17" s="21">
        <v>2</v>
      </c>
      <c r="S17">
        <v>2025</v>
      </c>
      <c r="U17" t="s">
        <v>609</v>
      </c>
      <c r="V17" t="s">
        <v>609</v>
      </c>
      <c r="W17" s="108">
        <v>-12118</v>
      </c>
      <c r="Y17">
        <v>2</v>
      </c>
      <c r="Z17">
        <v>2025</v>
      </c>
    </row>
    <row r="18" spans="1:26">
      <c r="A18" s="20" t="s">
        <v>772</v>
      </c>
      <c r="B18" s="20">
        <v>45715</v>
      </c>
      <c r="C18" s="9"/>
      <c r="D18" t="s">
        <v>773</v>
      </c>
      <c r="E18" t="s">
        <v>738</v>
      </c>
      <c r="F18" t="s">
        <v>53</v>
      </c>
      <c r="G18" t="s">
        <v>778</v>
      </c>
      <c r="H18" t="s">
        <v>56</v>
      </c>
      <c r="J18" t="s">
        <v>775</v>
      </c>
      <c r="K18" s="10" t="s">
        <v>776</v>
      </c>
      <c r="L18" s="10" t="s">
        <v>731</v>
      </c>
      <c r="M18" s="20" t="s">
        <v>732</v>
      </c>
      <c r="N18" s="12" t="s">
        <v>47</v>
      </c>
      <c r="O18" s="127">
        <v>34392982</v>
      </c>
      <c r="P18" t="s">
        <v>79</v>
      </c>
      <c r="Q18" s="20">
        <v>45715</v>
      </c>
      <c r="R18" s="21">
        <v>2</v>
      </c>
      <c r="S18">
        <v>2025</v>
      </c>
      <c r="U18" t="s">
        <v>609</v>
      </c>
      <c r="V18" t="s">
        <v>609</v>
      </c>
      <c r="W18" s="108">
        <v>-85533</v>
      </c>
      <c r="Y18">
        <v>2</v>
      </c>
      <c r="Z18">
        <v>2025</v>
      </c>
    </row>
    <row r="19" spans="1:26">
      <c r="A19" s="20" t="s">
        <v>772</v>
      </c>
      <c r="B19" s="20">
        <v>45715</v>
      </c>
      <c r="C19" s="9"/>
      <c r="D19" t="s">
        <v>773</v>
      </c>
      <c r="E19" t="s">
        <v>738</v>
      </c>
      <c r="F19" t="s">
        <v>53</v>
      </c>
      <c r="G19" t="s">
        <v>779</v>
      </c>
      <c r="H19" t="s">
        <v>56</v>
      </c>
      <c r="J19" t="s">
        <v>775</v>
      </c>
      <c r="K19" s="10" t="s">
        <v>776</v>
      </c>
      <c r="L19" s="10" t="s">
        <v>731</v>
      </c>
      <c r="M19" s="20" t="s">
        <v>732</v>
      </c>
      <c r="N19" s="12" t="s">
        <v>47</v>
      </c>
      <c r="O19" s="127">
        <v>34392982</v>
      </c>
      <c r="P19" t="s">
        <v>79</v>
      </c>
      <c r="Q19" s="20">
        <v>45715</v>
      </c>
      <c r="R19" s="21">
        <v>2</v>
      </c>
      <c r="S19">
        <v>2025</v>
      </c>
      <c r="U19" t="s">
        <v>609</v>
      </c>
      <c r="V19" t="s">
        <v>609</v>
      </c>
      <c r="W19" s="108">
        <v>-155702</v>
      </c>
      <c r="Y19">
        <v>2</v>
      </c>
      <c r="Z19">
        <v>2025</v>
      </c>
    </row>
    <row r="20" spans="1:26">
      <c r="A20" s="20" t="s">
        <v>772</v>
      </c>
      <c r="B20" s="20">
        <v>45715</v>
      </c>
      <c r="C20" s="9"/>
      <c r="D20" t="s">
        <v>773</v>
      </c>
      <c r="E20" t="s">
        <v>738</v>
      </c>
      <c r="F20" t="s">
        <v>53</v>
      </c>
      <c r="G20" t="s">
        <v>780</v>
      </c>
      <c r="H20" t="s">
        <v>56</v>
      </c>
      <c r="J20" t="s">
        <v>775</v>
      </c>
      <c r="K20" s="10" t="s">
        <v>776</v>
      </c>
      <c r="L20" s="10" t="s">
        <v>731</v>
      </c>
      <c r="M20" s="20" t="s">
        <v>732</v>
      </c>
      <c r="N20" s="12" t="s">
        <v>47</v>
      </c>
      <c r="O20" s="127">
        <v>34392982</v>
      </c>
      <c r="P20" t="s">
        <v>79</v>
      </c>
      <c r="Q20" s="20">
        <v>45715</v>
      </c>
      <c r="R20" s="21">
        <v>2</v>
      </c>
      <c r="S20">
        <v>2025</v>
      </c>
      <c r="U20" t="s">
        <v>609</v>
      </c>
      <c r="V20" t="s">
        <v>609</v>
      </c>
      <c r="W20" s="108">
        <v>-2179</v>
      </c>
      <c r="Y20">
        <v>2</v>
      </c>
      <c r="Z20">
        <v>2025</v>
      </c>
    </row>
    <row r="21" spans="1:26">
      <c r="A21" s="20" t="s">
        <v>772</v>
      </c>
      <c r="B21" s="20">
        <v>45715</v>
      </c>
      <c r="C21" s="9"/>
      <c r="D21" t="s">
        <v>773</v>
      </c>
      <c r="E21" t="s">
        <v>738</v>
      </c>
      <c r="F21" t="s">
        <v>53</v>
      </c>
      <c r="G21" t="s">
        <v>755</v>
      </c>
      <c r="H21" t="s">
        <v>56</v>
      </c>
      <c r="J21" t="s">
        <v>775</v>
      </c>
      <c r="K21" s="10" t="s">
        <v>776</v>
      </c>
      <c r="L21" s="10" t="s">
        <v>731</v>
      </c>
      <c r="M21" s="20" t="s">
        <v>732</v>
      </c>
      <c r="N21" s="12" t="s">
        <v>47</v>
      </c>
      <c r="O21" s="127">
        <v>34392982</v>
      </c>
      <c r="P21" t="s">
        <v>79</v>
      </c>
      <c r="Q21" s="20">
        <v>45715</v>
      </c>
      <c r="R21" s="21">
        <v>2</v>
      </c>
      <c r="S21">
        <v>2025</v>
      </c>
      <c r="U21" t="s">
        <v>609</v>
      </c>
      <c r="V21" t="s">
        <v>609</v>
      </c>
      <c r="W21" s="108">
        <v>-67595</v>
      </c>
      <c r="Y21">
        <v>2</v>
      </c>
      <c r="Z21">
        <v>2025</v>
      </c>
    </row>
    <row r="22" spans="1:26">
      <c r="A22" s="20" t="s">
        <v>772</v>
      </c>
      <c r="B22" s="20">
        <v>45715</v>
      </c>
      <c r="C22" s="9"/>
      <c r="D22" t="s">
        <v>773</v>
      </c>
      <c r="E22" t="s">
        <v>738</v>
      </c>
      <c r="F22" t="s">
        <v>53</v>
      </c>
      <c r="G22" t="s">
        <v>781</v>
      </c>
      <c r="H22" t="s">
        <v>56</v>
      </c>
      <c r="J22" t="s">
        <v>775</v>
      </c>
      <c r="K22" s="10" t="s">
        <v>776</v>
      </c>
      <c r="L22" s="10" t="s">
        <v>731</v>
      </c>
      <c r="M22" s="20" t="s">
        <v>732</v>
      </c>
      <c r="N22" s="12" t="s">
        <v>47</v>
      </c>
      <c r="O22" s="127">
        <v>34392982</v>
      </c>
      <c r="P22" t="s">
        <v>79</v>
      </c>
      <c r="Q22" s="20">
        <v>45715</v>
      </c>
      <c r="R22" s="21">
        <v>2</v>
      </c>
      <c r="S22">
        <v>2025</v>
      </c>
      <c r="U22" t="s">
        <v>609</v>
      </c>
      <c r="V22" t="s">
        <v>609</v>
      </c>
      <c r="W22" s="108">
        <v>-70330</v>
      </c>
      <c r="Y22">
        <v>2</v>
      </c>
      <c r="Z22">
        <v>2025</v>
      </c>
    </row>
    <row r="23" spans="1:26">
      <c r="A23" s="20" t="s">
        <v>772</v>
      </c>
      <c r="B23" s="20">
        <v>45715</v>
      </c>
      <c r="C23" s="9"/>
      <c r="D23" t="s">
        <v>773</v>
      </c>
      <c r="E23" t="s">
        <v>738</v>
      </c>
      <c r="F23" t="s">
        <v>53</v>
      </c>
      <c r="G23" t="s">
        <v>782</v>
      </c>
      <c r="H23" t="s">
        <v>56</v>
      </c>
      <c r="J23" t="s">
        <v>775</v>
      </c>
      <c r="K23" s="10" t="s">
        <v>776</v>
      </c>
      <c r="L23" s="10" t="s">
        <v>731</v>
      </c>
      <c r="M23" s="20" t="s">
        <v>732</v>
      </c>
      <c r="N23" s="12" t="s">
        <v>47</v>
      </c>
      <c r="O23" s="127">
        <v>34392982</v>
      </c>
      <c r="P23" t="s">
        <v>79</v>
      </c>
      <c r="Q23" s="20">
        <v>45715</v>
      </c>
      <c r="R23" s="21">
        <v>2</v>
      </c>
      <c r="S23">
        <v>2025</v>
      </c>
      <c r="U23" t="s">
        <v>609</v>
      </c>
      <c r="V23" t="s">
        <v>609</v>
      </c>
      <c r="W23" s="108">
        <v>-46708</v>
      </c>
      <c r="Y23">
        <v>2</v>
      </c>
      <c r="Z23">
        <v>2025</v>
      </c>
    </row>
    <row r="24" spans="1:26">
      <c r="A24" s="20" t="s">
        <v>772</v>
      </c>
      <c r="B24" s="20">
        <v>45715</v>
      </c>
      <c r="C24" s="9"/>
      <c r="D24" t="s">
        <v>773</v>
      </c>
      <c r="E24" t="s">
        <v>738</v>
      </c>
      <c r="F24" t="s">
        <v>53</v>
      </c>
      <c r="G24" t="s">
        <v>783</v>
      </c>
      <c r="H24" t="s">
        <v>56</v>
      </c>
      <c r="J24" t="s">
        <v>775</v>
      </c>
      <c r="K24" s="10" t="s">
        <v>776</v>
      </c>
      <c r="L24" s="10" t="s">
        <v>731</v>
      </c>
      <c r="M24" s="20" t="s">
        <v>732</v>
      </c>
      <c r="N24" s="12" t="s">
        <v>47</v>
      </c>
      <c r="O24" s="127">
        <v>34392982</v>
      </c>
      <c r="P24" t="s">
        <v>79</v>
      </c>
      <c r="Q24" s="20">
        <v>45715</v>
      </c>
      <c r="R24" s="21">
        <v>2</v>
      </c>
      <c r="S24">
        <v>2025</v>
      </c>
      <c r="U24" t="s">
        <v>609</v>
      </c>
      <c r="V24" t="s">
        <v>609</v>
      </c>
      <c r="W24" s="108">
        <v>-29137</v>
      </c>
      <c r="Y24">
        <v>2</v>
      </c>
      <c r="Z24">
        <v>2025</v>
      </c>
    </row>
    <row r="25" spans="1:26">
      <c r="A25" s="20" t="s">
        <v>772</v>
      </c>
      <c r="B25" s="20">
        <v>45715</v>
      </c>
      <c r="C25" s="9"/>
      <c r="D25" t="s">
        <v>773</v>
      </c>
      <c r="E25" t="s">
        <v>738</v>
      </c>
      <c r="F25" t="s">
        <v>53</v>
      </c>
      <c r="G25" t="s">
        <v>784</v>
      </c>
      <c r="H25" t="s">
        <v>56</v>
      </c>
      <c r="J25" t="s">
        <v>775</v>
      </c>
      <c r="K25" s="10" t="s">
        <v>776</v>
      </c>
      <c r="L25" s="10" t="s">
        <v>731</v>
      </c>
      <c r="M25" s="20" t="s">
        <v>732</v>
      </c>
      <c r="N25" s="12" t="s">
        <v>47</v>
      </c>
      <c r="O25" s="127">
        <v>34392982</v>
      </c>
      <c r="P25" t="s">
        <v>79</v>
      </c>
      <c r="Q25" s="20">
        <v>45715</v>
      </c>
      <c r="R25" s="21">
        <v>2</v>
      </c>
      <c r="S25">
        <v>2025</v>
      </c>
      <c r="U25" t="s">
        <v>609</v>
      </c>
      <c r="V25" t="s">
        <v>609</v>
      </c>
      <c r="W25" s="108">
        <v>-53527</v>
      </c>
      <c r="Y25">
        <v>2</v>
      </c>
      <c r="Z25">
        <v>2025</v>
      </c>
    </row>
    <row r="26" spans="1:26">
      <c r="A26" s="20" t="s">
        <v>772</v>
      </c>
      <c r="B26" s="20">
        <v>45715</v>
      </c>
      <c r="C26" s="9"/>
      <c r="D26" t="s">
        <v>773</v>
      </c>
      <c r="E26" t="s">
        <v>738</v>
      </c>
      <c r="F26" t="s">
        <v>53</v>
      </c>
      <c r="G26" t="s">
        <v>785</v>
      </c>
      <c r="H26" t="s">
        <v>56</v>
      </c>
      <c r="J26" t="s">
        <v>775</v>
      </c>
      <c r="K26" s="10" t="s">
        <v>776</v>
      </c>
      <c r="L26" s="10" t="s">
        <v>731</v>
      </c>
      <c r="M26" s="20" t="s">
        <v>732</v>
      </c>
      <c r="N26" s="12" t="s">
        <v>47</v>
      </c>
      <c r="O26" s="127">
        <v>34392982</v>
      </c>
      <c r="P26" t="s">
        <v>79</v>
      </c>
      <c r="Q26" s="20">
        <v>45715</v>
      </c>
      <c r="R26" s="21">
        <v>2</v>
      </c>
      <c r="S26">
        <v>2025</v>
      </c>
      <c r="U26" t="s">
        <v>609</v>
      </c>
      <c r="V26" t="s">
        <v>609</v>
      </c>
      <c r="W26" s="108">
        <v>-9688</v>
      </c>
      <c r="Y26">
        <v>2</v>
      </c>
      <c r="Z26">
        <v>2025</v>
      </c>
    </row>
    <row r="27" spans="1:26">
      <c r="A27" s="20" t="s">
        <v>772</v>
      </c>
      <c r="B27" s="20">
        <v>45715</v>
      </c>
      <c r="C27" s="9"/>
      <c r="D27" t="s">
        <v>773</v>
      </c>
      <c r="E27" t="s">
        <v>738</v>
      </c>
      <c r="F27" t="s">
        <v>53</v>
      </c>
      <c r="G27" t="s">
        <v>786</v>
      </c>
      <c r="H27" t="s">
        <v>56</v>
      </c>
      <c r="J27" t="s">
        <v>775</v>
      </c>
      <c r="K27" s="10" t="s">
        <v>776</v>
      </c>
      <c r="L27" s="10" t="s">
        <v>731</v>
      </c>
      <c r="M27" s="20" t="s">
        <v>732</v>
      </c>
      <c r="N27" s="12" t="s">
        <v>47</v>
      </c>
      <c r="O27" s="127">
        <v>34392982</v>
      </c>
      <c r="P27" t="s">
        <v>79</v>
      </c>
      <c r="Q27" s="20">
        <v>45715</v>
      </c>
      <c r="R27" s="21">
        <v>2</v>
      </c>
      <c r="S27">
        <v>2025</v>
      </c>
      <c r="U27" t="s">
        <v>609</v>
      </c>
      <c r="V27" t="s">
        <v>609</v>
      </c>
      <c r="W27" s="108">
        <v>-58182</v>
      </c>
      <c r="Y27">
        <v>2</v>
      </c>
      <c r="Z27">
        <v>2025</v>
      </c>
    </row>
    <row r="28" spans="1:26">
      <c r="A28" s="20" t="s">
        <v>772</v>
      </c>
      <c r="B28" s="20">
        <v>45715</v>
      </c>
      <c r="C28" s="9"/>
      <c r="D28" t="s">
        <v>773</v>
      </c>
      <c r="E28" t="s">
        <v>738</v>
      </c>
      <c r="F28" t="s">
        <v>53</v>
      </c>
      <c r="G28" t="s">
        <v>758</v>
      </c>
      <c r="H28" t="s">
        <v>56</v>
      </c>
      <c r="J28" t="s">
        <v>775</v>
      </c>
      <c r="K28" s="10" t="s">
        <v>776</v>
      </c>
      <c r="L28" s="10" t="s">
        <v>731</v>
      </c>
      <c r="M28" s="20" t="s">
        <v>732</v>
      </c>
      <c r="N28" s="12" t="s">
        <v>47</v>
      </c>
      <c r="O28" s="127">
        <v>34392982</v>
      </c>
      <c r="P28" t="s">
        <v>79</v>
      </c>
      <c r="Q28" s="20">
        <v>45715</v>
      </c>
      <c r="R28" s="21">
        <v>2</v>
      </c>
      <c r="S28">
        <v>2025</v>
      </c>
      <c r="U28" t="s">
        <v>609</v>
      </c>
      <c r="V28" t="s">
        <v>609</v>
      </c>
      <c r="W28" s="108">
        <v>-109107</v>
      </c>
      <c r="Y28">
        <v>2</v>
      </c>
      <c r="Z28">
        <v>2025</v>
      </c>
    </row>
    <row r="29" spans="1:26">
      <c r="A29" s="20" t="s">
        <v>772</v>
      </c>
      <c r="B29" s="20">
        <v>45715</v>
      </c>
      <c r="C29" s="9"/>
      <c r="D29" t="s">
        <v>773</v>
      </c>
      <c r="E29" t="s">
        <v>738</v>
      </c>
      <c r="F29" t="s">
        <v>53</v>
      </c>
      <c r="G29" t="s">
        <v>787</v>
      </c>
      <c r="H29" t="s">
        <v>56</v>
      </c>
      <c r="J29" t="s">
        <v>775</v>
      </c>
      <c r="K29" s="10" t="s">
        <v>776</v>
      </c>
      <c r="L29" s="10" t="s">
        <v>731</v>
      </c>
      <c r="M29" s="20" t="s">
        <v>732</v>
      </c>
      <c r="N29" s="12" t="s">
        <v>47</v>
      </c>
      <c r="O29" s="127">
        <v>34392982</v>
      </c>
      <c r="P29" t="s">
        <v>79</v>
      </c>
      <c r="Q29" s="20">
        <v>45715</v>
      </c>
      <c r="R29" s="21">
        <v>2</v>
      </c>
      <c r="S29">
        <v>2025</v>
      </c>
      <c r="U29" t="s">
        <v>609</v>
      </c>
      <c r="V29" t="s">
        <v>609</v>
      </c>
      <c r="W29" s="108">
        <v>-49484</v>
      </c>
      <c r="Y29">
        <v>2</v>
      </c>
      <c r="Z29">
        <v>2025</v>
      </c>
    </row>
    <row r="30" spans="1:26">
      <c r="A30" s="20" t="s">
        <v>772</v>
      </c>
      <c r="B30" s="20">
        <v>45715</v>
      </c>
      <c r="C30" s="9"/>
      <c r="D30" t="s">
        <v>773</v>
      </c>
      <c r="E30" t="s">
        <v>738</v>
      </c>
      <c r="F30" t="s">
        <v>53</v>
      </c>
      <c r="G30" t="s">
        <v>788</v>
      </c>
      <c r="H30" t="s">
        <v>56</v>
      </c>
      <c r="J30" t="s">
        <v>775</v>
      </c>
      <c r="K30" s="10" t="s">
        <v>776</v>
      </c>
      <c r="L30" s="10" t="s">
        <v>731</v>
      </c>
      <c r="M30" s="20" t="s">
        <v>732</v>
      </c>
      <c r="N30" s="12" t="s">
        <v>47</v>
      </c>
      <c r="O30" s="127">
        <v>34392982</v>
      </c>
      <c r="P30" t="s">
        <v>79</v>
      </c>
      <c r="Q30" s="20">
        <v>45715</v>
      </c>
      <c r="R30" s="21">
        <v>2</v>
      </c>
      <c r="S30">
        <v>2025</v>
      </c>
      <c r="U30" t="s">
        <v>609</v>
      </c>
      <c r="V30" t="s">
        <v>609</v>
      </c>
      <c r="W30" s="108">
        <v>-40694</v>
      </c>
      <c r="Y30">
        <v>2</v>
      </c>
      <c r="Z30">
        <v>2025</v>
      </c>
    </row>
    <row r="31" spans="1:26">
      <c r="A31" s="20" t="s">
        <v>772</v>
      </c>
      <c r="B31" s="20">
        <v>45715</v>
      </c>
      <c r="C31" s="9"/>
      <c r="D31" t="s">
        <v>773</v>
      </c>
      <c r="E31" t="s">
        <v>738</v>
      </c>
      <c r="F31" t="s">
        <v>53</v>
      </c>
      <c r="G31" t="s">
        <v>789</v>
      </c>
      <c r="H31" t="s">
        <v>56</v>
      </c>
      <c r="J31" t="s">
        <v>775</v>
      </c>
      <c r="K31" s="10" t="s">
        <v>776</v>
      </c>
      <c r="L31" s="10" t="s">
        <v>731</v>
      </c>
      <c r="M31" s="20" t="s">
        <v>732</v>
      </c>
      <c r="N31" s="12" t="s">
        <v>47</v>
      </c>
      <c r="O31" s="127">
        <v>34392982</v>
      </c>
      <c r="P31" t="s">
        <v>79</v>
      </c>
      <c r="Q31" s="20">
        <v>45715</v>
      </c>
      <c r="R31" s="21">
        <v>2</v>
      </c>
      <c r="S31">
        <v>2025</v>
      </c>
      <c r="U31" t="s">
        <v>609</v>
      </c>
      <c r="V31" t="s">
        <v>609</v>
      </c>
      <c r="W31" s="108">
        <v>-59263</v>
      </c>
      <c r="Y31">
        <v>2</v>
      </c>
      <c r="Z31">
        <v>2025</v>
      </c>
    </row>
    <row r="32" spans="1:26">
      <c r="A32" s="20" t="s">
        <v>772</v>
      </c>
      <c r="B32" s="20">
        <v>45715</v>
      </c>
      <c r="C32" s="9"/>
      <c r="D32" t="s">
        <v>773</v>
      </c>
      <c r="E32" t="s">
        <v>738</v>
      </c>
      <c r="F32" t="s">
        <v>53</v>
      </c>
      <c r="G32" t="s">
        <v>790</v>
      </c>
      <c r="H32" t="s">
        <v>56</v>
      </c>
      <c r="J32" t="s">
        <v>775</v>
      </c>
      <c r="K32" s="10" t="s">
        <v>776</v>
      </c>
      <c r="L32" s="10" t="s">
        <v>731</v>
      </c>
      <c r="M32" s="20" t="s">
        <v>732</v>
      </c>
      <c r="N32" s="12" t="s">
        <v>47</v>
      </c>
      <c r="O32" s="127">
        <v>34392982</v>
      </c>
      <c r="P32" t="s">
        <v>79</v>
      </c>
      <c r="Q32" s="20">
        <v>45715</v>
      </c>
      <c r="R32" s="21">
        <v>2</v>
      </c>
      <c r="S32">
        <v>2025</v>
      </c>
      <c r="U32" t="s">
        <v>609</v>
      </c>
      <c r="V32" t="s">
        <v>609</v>
      </c>
      <c r="W32" s="108">
        <v>-128467</v>
      </c>
      <c r="Y32">
        <v>2</v>
      </c>
      <c r="Z32">
        <v>2025</v>
      </c>
    </row>
    <row r="33" spans="1:26">
      <c r="A33" s="20" t="s">
        <v>772</v>
      </c>
      <c r="B33" s="20">
        <v>45715</v>
      </c>
      <c r="C33" s="9"/>
      <c r="D33" t="s">
        <v>773</v>
      </c>
      <c r="E33" t="s">
        <v>738</v>
      </c>
      <c r="F33" t="s">
        <v>53</v>
      </c>
      <c r="G33" t="s">
        <v>791</v>
      </c>
      <c r="H33" t="s">
        <v>56</v>
      </c>
      <c r="J33" t="s">
        <v>775</v>
      </c>
      <c r="K33" s="10" t="s">
        <v>776</v>
      </c>
      <c r="L33" s="10" t="s">
        <v>731</v>
      </c>
      <c r="M33" s="20" t="s">
        <v>732</v>
      </c>
      <c r="N33" s="12" t="s">
        <v>47</v>
      </c>
      <c r="O33" s="127">
        <v>34392982</v>
      </c>
      <c r="P33" t="s">
        <v>79</v>
      </c>
      <c r="Q33" s="20">
        <v>45715</v>
      </c>
      <c r="R33" s="21">
        <v>2</v>
      </c>
      <c r="S33">
        <v>2025</v>
      </c>
      <c r="U33" t="s">
        <v>609</v>
      </c>
      <c r="V33" t="s">
        <v>609</v>
      </c>
      <c r="W33" s="108">
        <v>-49878</v>
      </c>
      <c r="Y33">
        <v>2</v>
      </c>
      <c r="Z33">
        <v>2025</v>
      </c>
    </row>
    <row r="34" spans="1:26">
      <c r="A34" s="20" t="s">
        <v>772</v>
      </c>
      <c r="B34" s="20">
        <v>45715</v>
      </c>
      <c r="C34" s="9"/>
      <c r="D34" t="s">
        <v>773</v>
      </c>
      <c r="E34" t="s">
        <v>738</v>
      </c>
      <c r="F34" t="s">
        <v>53</v>
      </c>
      <c r="G34" t="s">
        <v>792</v>
      </c>
      <c r="H34" t="s">
        <v>56</v>
      </c>
      <c r="J34" t="s">
        <v>775</v>
      </c>
      <c r="K34" s="10" t="s">
        <v>776</v>
      </c>
      <c r="L34" s="10" t="s">
        <v>731</v>
      </c>
      <c r="M34" s="20" t="s">
        <v>732</v>
      </c>
      <c r="N34" s="12" t="s">
        <v>47</v>
      </c>
      <c r="O34" s="127">
        <v>34392982</v>
      </c>
      <c r="P34" t="s">
        <v>79</v>
      </c>
      <c r="Q34" s="20">
        <v>45715</v>
      </c>
      <c r="R34" s="21">
        <v>2</v>
      </c>
      <c r="S34">
        <v>2025</v>
      </c>
      <c r="U34" t="s">
        <v>609</v>
      </c>
      <c r="V34" t="s">
        <v>609</v>
      </c>
      <c r="W34" s="108">
        <v>-129215</v>
      </c>
      <c r="Y34">
        <v>2</v>
      </c>
      <c r="Z34">
        <v>2025</v>
      </c>
    </row>
    <row r="35" spans="1:26">
      <c r="A35" s="20" t="s">
        <v>772</v>
      </c>
      <c r="B35" s="20">
        <v>45715</v>
      </c>
      <c r="C35" s="9"/>
      <c r="D35" t="s">
        <v>773</v>
      </c>
      <c r="E35" t="s">
        <v>738</v>
      </c>
      <c r="F35" t="s">
        <v>53</v>
      </c>
      <c r="G35" t="s">
        <v>793</v>
      </c>
      <c r="H35" t="s">
        <v>56</v>
      </c>
      <c r="J35" t="s">
        <v>775</v>
      </c>
      <c r="K35" s="10" t="s">
        <v>776</v>
      </c>
      <c r="L35" s="10" t="s">
        <v>731</v>
      </c>
      <c r="M35" s="20" t="s">
        <v>732</v>
      </c>
      <c r="N35" s="12" t="s">
        <v>47</v>
      </c>
      <c r="O35" s="127">
        <v>34392982</v>
      </c>
      <c r="P35" t="s">
        <v>79</v>
      </c>
      <c r="Q35" s="20">
        <v>45715</v>
      </c>
      <c r="R35" s="21">
        <v>2</v>
      </c>
      <c r="S35">
        <v>2025</v>
      </c>
      <c r="U35" t="s">
        <v>609</v>
      </c>
      <c r="V35" t="s">
        <v>609</v>
      </c>
      <c r="W35" s="108">
        <v>-64352</v>
      </c>
      <c r="Y35">
        <v>2</v>
      </c>
      <c r="Z35">
        <v>2025</v>
      </c>
    </row>
    <row r="36" spans="1:26">
      <c r="A36" s="20" t="s">
        <v>772</v>
      </c>
      <c r="B36" s="20">
        <v>45715</v>
      </c>
      <c r="C36" s="9"/>
      <c r="D36" t="s">
        <v>773</v>
      </c>
      <c r="E36" t="s">
        <v>738</v>
      </c>
      <c r="F36" t="s">
        <v>53</v>
      </c>
      <c r="G36" t="s">
        <v>794</v>
      </c>
      <c r="H36" t="s">
        <v>56</v>
      </c>
      <c r="J36" t="s">
        <v>775</v>
      </c>
      <c r="K36" s="10" t="s">
        <v>776</v>
      </c>
      <c r="L36" s="10" t="s">
        <v>731</v>
      </c>
      <c r="M36" s="20" t="s">
        <v>732</v>
      </c>
      <c r="N36" s="12" t="s">
        <v>47</v>
      </c>
      <c r="O36" s="127">
        <v>34392982</v>
      </c>
      <c r="P36" t="s">
        <v>79</v>
      </c>
      <c r="Q36" s="20">
        <v>45715</v>
      </c>
      <c r="R36" s="21">
        <v>2</v>
      </c>
      <c r="S36">
        <v>2025</v>
      </c>
      <c r="U36" t="s">
        <v>609</v>
      </c>
      <c r="V36" t="s">
        <v>609</v>
      </c>
      <c r="W36" s="108">
        <v>-38665</v>
      </c>
      <c r="Y36">
        <v>2</v>
      </c>
      <c r="Z36">
        <v>2025</v>
      </c>
    </row>
    <row r="37" spans="1:26">
      <c r="A37" s="20" t="s">
        <v>772</v>
      </c>
      <c r="B37" s="20">
        <v>45715</v>
      </c>
      <c r="C37" s="9"/>
      <c r="D37" t="s">
        <v>773</v>
      </c>
      <c r="E37" t="s">
        <v>738</v>
      </c>
      <c r="F37" t="s">
        <v>53</v>
      </c>
      <c r="G37" t="s">
        <v>795</v>
      </c>
      <c r="H37" t="s">
        <v>56</v>
      </c>
      <c r="J37" t="s">
        <v>775</v>
      </c>
      <c r="K37" s="10" t="s">
        <v>776</v>
      </c>
      <c r="L37" s="10" t="s">
        <v>731</v>
      </c>
      <c r="M37" s="20" t="s">
        <v>732</v>
      </c>
      <c r="N37" s="12" t="s">
        <v>47</v>
      </c>
      <c r="O37" s="127">
        <v>34392982</v>
      </c>
      <c r="P37" t="s">
        <v>79</v>
      </c>
      <c r="Q37" s="20">
        <v>45715</v>
      </c>
      <c r="R37" s="21">
        <v>2</v>
      </c>
      <c r="S37">
        <v>2025</v>
      </c>
      <c r="U37" t="s">
        <v>609</v>
      </c>
      <c r="V37" t="s">
        <v>609</v>
      </c>
      <c r="W37" s="108">
        <v>-48041</v>
      </c>
      <c r="Y37">
        <v>2</v>
      </c>
      <c r="Z37">
        <v>2025</v>
      </c>
    </row>
    <row r="38" spans="1:26">
      <c r="A38" s="20" t="s">
        <v>772</v>
      </c>
      <c r="B38" s="20">
        <v>45715</v>
      </c>
      <c r="C38" s="9"/>
      <c r="D38" t="s">
        <v>773</v>
      </c>
      <c r="E38" t="s">
        <v>738</v>
      </c>
      <c r="F38" t="s">
        <v>53</v>
      </c>
      <c r="G38" t="s">
        <v>796</v>
      </c>
      <c r="H38" t="s">
        <v>56</v>
      </c>
      <c r="J38" t="s">
        <v>775</v>
      </c>
      <c r="K38" s="10" t="s">
        <v>776</v>
      </c>
      <c r="L38" s="10" t="s">
        <v>731</v>
      </c>
      <c r="M38" s="20" t="s">
        <v>732</v>
      </c>
      <c r="N38" s="12" t="s">
        <v>47</v>
      </c>
      <c r="O38" s="127">
        <v>34392982</v>
      </c>
      <c r="P38" t="s">
        <v>79</v>
      </c>
      <c r="Q38" s="20">
        <v>45715</v>
      </c>
      <c r="R38" s="21">
        <v>2</v>
      </c>
      <c r="S38">
        <v>2025</v>
      </c>
      <c r="U38" t="s">
        <v>609</v>
      </c>
      <c r="V38" t="s">
        <v>609</v>
      </c>
      <c r="W38" s="108">
        <v>-55300</v>
      </c>
      <c r="Y38">
        <v>2</v>
      </c>
      <c r="Z38">
        <v>2025</v>
      </c>
    </row>
    <row r="39" spans="1:26">
      <c r="A39" s="20" t="s">
        <v>772</v>
      </c>
      <c r="B39" s="20">
        <v>45715</v>
      </c>
      <c r="C39" s="9"/>
      <c r="D39" t="s">
        <v>773</v>
      </c>
      <c r="E39" t="s">
        <v>738</v>
      </c>
      <c r="F39" t="s">
        <v>53</v>
      </c>
      <c r="G39" t="s">
        <v>797</v>
      </c>
      <c r="H39" t="s">
        <v>56</v>
      </c>
      <c r="J39" t="s">
        <v>775</v>
      </c>
      <c r="K39" s="10" t="s">
        <v>776</v>
      </c>
      <c r="L39" s="10" t="s">
        <v>731</v>
      </c>
      <c r="M39" s="20" t="s">
        <v>732</v>
      </c>
      <c r="N39" s="12" t="s">
        <v>47</v>
      </c>
      <c r="O39" s="127">
        <v>34392982</v>
      </c>
      <c r="P39" t="s">
        <v>79</v>
      </c>
      <c r="Q39" s="20">
        <v>45715</v>
      </c>
      <c r="R39" s="21">
        <v>2</v>
      </c>
      <c r="S39">
        <v>2025</v>
      </c>
      <c r="U39" t="s">
        <v>609</v>
      </c>
      <c r="V39" t="s">
        <v>609</v>
      </c>
      <c r="W39" s="108">
        <v>-52973</v>
      </c>
      <c r="Y39">
        <v>2</v>
      </c>
      <c r="Z39">
        <v>2025</v>
      </c>
    </row>
    <row r="40" spans="1:26">
      <c r="A40" s="20" t="s">
        <v>772</v>
      </c>
      <c r="B40" s="20">
        <v>45715</v>
      </c>
      <c r="C40" s="9"/>
      <c r="D40" t="s">
        <v>773</v>
      </c>
      <c r="E40" t="s">
        <v>738</v>
      </c>
      <c r="F40" t="s">
        <v>53</v>
      </c>
      <c r="G40" t="s">
        <v>798</v>
      </c>
      <c r="H40" t="s">
        <v>56</v>
      </c>
      <c r="J40" t="s">
        <v>775</v>
      </c>
      <c r="K40" s="10" t="s">
        <v>776</v>
      </c>
      <c r="L40" s="10" t="s">
        <v>731</v>
      </c>
      <c r="M40" s="20" t="s">
        <v>732</v>
      </c>
      <c r="N40" s="12" t="s">
        <v>47</v>
      </c>
      <c r="O40" s="127">
        <v>34392982</v>
      </c>
      <c r="P40" t="s">
        <v>79</v>
      </c>
      <c r="Q40" s="20">
        <v>45715</v>
      </c>
      <c r="R40" s="21">
        <v>2</v>
      </c>
      <c r="S40">
        <v>2025</v>
      </c>
      <c r="U40" t="s">
        <v>609</v>
      </c>
      <c r="V40" t="s">
        <v>609</v>
      </c>
      <c r="W40" s="108">
        <v>-59158</v>
      </c>
      <c r="Y40">
        <v>2</v>
      </c>
      <c r="Z40">
        <v>2025</v>
      </c>
    </row>
    <row r="41" spans="1:26">
      <c r="A41" s="20" t="s">
        <v>772</v>
      </c>
      <c r="B41" s="20">
        <v>45715</v>
      </c>
      <c r="C41" s="9"/>
      <c r="D41" t="s">
        <v>773</v>
      </c>
      <c r="E41" t="s">
        <v>738</v>
      </c>
      <c r="F41" t="s">
        <v>53</v>
      </c>
      <c r="G41" t="s">
        <v>799</v>
      </c>
      <c r="H41" t="s">
        <v>56</v>
      </c>
      <c r="J41" t="s">
        <v>775</v>
      </c>
      <c r="K41" s="10" t="s">
        <v>776</v>
      </c>
      <c r="L41" s="10" t="s">
        <v>731</v>
      </c>
      <c r="M41" s="20" t="s">
        <v>732</v>
      </c>
      <c r="N41" s="12" t="s">
        <v>47</v>
      </c>
      <c r="O41" s="127">
        <v>34392982</v>
      </c>
      <c r="P41" t="s">
        <v>79</v>
      </c>
      <c r="Q41" s="20">
        <v>45715</v>
      </c>
      <c r="R41" s="21">
        <v>2</v>
      </c>
      <c r="S41">
        <v>2025</v>
      </c>
      <c r="U41" t="s">
        <v>609</v>
      </c>
      <c r="V41" t="s">
        <v>609</v>
      </c>
      <c r="W41" s="108">
        <v>-28244</v>
      </c>
      <c r="Y41">
        <v>2</v>
      </c>
      <c r="Z41">
        <v>2025</v>
      </c>
    </row>
    <row r="42" spans="1:26">
      <c r="A42" s="20" t="s">
        <v>772</v>
      </c>
      <c r="B42" s="20">
        <v>45715</v>
      </c>
      <c r="C42" s="9"/>
      <c r="D42" t="s">
        <v>773</v>
      </c>
      <c r="E42" t="s">
        <v>738</v>
      </c>
      <c r="F42" t="s">
        <v>53</v>
      </c>
      <c r="G42" t="s">
        <v>800</v>
      </c>
      <c r="H42" t="s">
        <v>56</v>
      </c>
      <c r="J42" t="s">
        <v>775</v>
      </c>
      <c r="K42" s="10" t="s">
        <v>776</v>
      </c>
      <c r="L42" s="10" t="s">
        <v>731</v>
      </c>
      <c r="M42" s="20" t="s">
        <v>732</v>
      </c>
      <c r="N42" s="12" t="s">
        <v>47</v>
      </c>
      <c r="O42" s="127">
        <v>34392982</v>
      </c>
      <c r="P42" t="s">
        <v>79</v>
      </c>
      <c r="Q42" s="20">
        <v>45715</v>
      </c>
      <c r="R42" s="21">
        <v>2</v>
      </c>
      <c r="S42">
        <v>2025</v>
      </c>
      <c r="U42" t="s">
        <v>609</v>
      </c>
      <c r="V42" t="s">
        <v>609</v>
      </c>
      <c r="W42" s="108">
        <v>-74065</v>
      </c>
      <c r="Y42">
        <v>2</v>
      </c>
      <c r="Z42">
        <v>2025</v>
      </c>
    </row>
    <row r="43" spans="1:26">
      <c r="A43" s="20" t="s">
        <v>772</v>
      </c>
      <c r="B43" s="20">
        <v>45715</v>
      </c>
      <c r="C43" s="9"/>
      <c r="D43" t="s">
        <v>773</v>
      </c>
      <c r="E43" t="s">
        <v>738</v>
      </c>
      <c r="F43" t="s">
        <v>53</v>
      </c>
      <c r="G43" t="s">
        <v>801</v>
      </c>
      <c r="H43" t="s">
        <v>56</v>
      </c>
      <c r="J43" t="s">
        <v>775</v>
      </c>
      <c r="K43" s="10" t="s">
        <v>776</v>
      </c>
      <c r="L43" s="10" t="s">
        <v>731</v>
      </c>
      <c r="M43" s="20" t="s">
        <v>732</v>
      </c>
      <c r="N43" s="12" t="s">
        <v>47</v>
      </c>
      <c r="O43" s="127">
        <v>34392982</v>
      </c>
      <c r="P43" t="s">
        <v>79</v>
      </c>
      <c r="Q43" s="20">
        <v>45715</v>
      </c>
      <c r="R43" s="21">
        <v>2</v>
      </c>
      <c r="S43">
        <v>2025</v>
      </c>
      <c r="U43" t="s">
        <v>609</v>
      </c>
      <c r="V43" t="s">
        <v>609</v>
      </c>
      <c r="W43" s="108">
        <v>-26392</v>
      </c>
      <c r="Y43">
        <v>2</v>
      </c>
      <c r="Z43">
        <v>2025</v>
      </c>
    </row>
    <row r="44" spans="1:26">
      <c r="A44" s="20" t="s">
        <v>772</v>
      </c>
      <c r="B44" s="20">
        <v>45715</v>
      </c>
      <c r="C44" s="9"/>
      <c r="D44" t="s">
        <v>773</v>
      </c>
      <c r="E44" t="s">
        <v>738</v>
      </c>
      <c r="F44" t="s">
        <v>53</v>
      </c>
      <c r="G44" t="s">
        <v>802</v>
      </c>
      <c r="H44" t="s">
        <v>56</v>
      </c>
      <c r="J44" t="s">
        <v>775</v>
      </c>
      <c r="K44" s="10" t="s">
        <v>776</v>
      </c>
      <c r="L44" s="10" t="s">
        <v>731</v>
      </c>
      <c r="M44" s="20" t="s">
        <v>732</v>
      </c>
      <c r="N44" s="12" t="s">
        <v>47</v>
      </c>
      <c r="O44" s="127">
        <v>34392982</v>
      </c>
      <c r="P44" t="s">
        <v>79</v>
      </c>
      <c r="Q44" s="20">
        <v>45715</v>
      </c>
      <c r="R44" s="21">
        <v>2</v>
      </c>
      <c r="S44">
        <v>2025</v>
      </c>
      <c r="U44" t="s">
        <v>609</v>
      </c>
      <c r="V44" t="s">
        <v>609</v>
      </c>
      <c r="W44" s="108">
        <v>-28050</v>
      </c>
      <c r="Y44">
        <v>2</v>
      </c>
      <c r="Z44">
        <v>2025</v>
      </c>
    </row>
    <row r="45" spans="1:26">
      <c r="A45" s="20" t="s">
        <v>772</v>
      </c>
      <c r="B45" s="20">
        <v>45715</v>
      </c>
      <c r="C45" s="9"/>
      <c r="D45" t="s">
        <v>773</v>
      </c>
      <c r="E45" t="s">
        <v>738</v>
      </c>
      <c r="F45" t="s">
        <v>53</v>
      </c>
      <c r="G45" t="s">
        <v>803</v>
      </c>
      <c r="H45" t="s">
        <v>56</v>
      </c>
      <c r="J45" t="s">
        <v>775</v>
      </c>
      <c r="K45" s="10" t="s">
        <v>776</v>
      </c>
      <c r="L45" s="10" t="s">
        <v>731</v>
      </c>
      <c r="M45" s="20" t="s">
        <v>732</v>
      </c>
      <c r="N45" s="12" t="s">
        <v>47</v>
      </c>
      <c r="O45" s="127">
        <v>34392982</v>
      </c>
      <c r="P45" t="s">
        <v>79</v>
      </c>
      <c r="Q45" s="20">
        <v>45715</v>
      </c>
      <c r="R45" s="21">
        <v>2</v>
      </c>
      <c r="S45">
        <v>2025</v>
      </c>
      <c r="U45" t="s">
        <v>609</v>
      </c>
      <c r="V45" t="s">
        <v>609</v>
      </c>
      <c r="W45" s="108">
        <v>-302613</v>
      </c>
      <c r="Y45">
        <v>2</v>
      </c>
      <c r="Z45">
        <v>2025</v>
      </c>
    </row>
    <row r="46" spans="1:26">
      <c r="A46" s="20" t="s">
        <v>772</v>
      </c>
      <c r="B46" s="20">
        <v>45715</v>
      </c>
      <c r="C46" s="9"/>
      <c r="D46" t="s">
        <v>773</v>
      </c>
      <c r="E46" t="s">
        <v>738</v>
      </c>
      <c r="F46" t="s">
        <v>53</v>
      </c>
      <c r="G46" t="s">
        <v>804</v>
      </c>
      <c r="H46" t="s">
        <v>56</v>
      </c>
      <c r="J46" t="s">
        <v>775</v>
      </c>
      <c r="K46" s="10" t="s">
        <v>776</v>
      </c>
      <c r="L46" s="10" t="s">
        <v>731</v>
      </c>
      <c r="M46" s="20" t="s">
        <v>732</v>
      </c>
      <c r="N46" s="12" t="s">
        <v>47</v>
      </c>
      <c r="O46" s="127">
        <v>34392982</v>
      </c>
      <c r="P46" t="s">
        <v>79</v>
      </c>
      <c r="Q46" s="20">
        <v>45715</v>
      </c>
      <c r="R46" s="21">
        <v>2</v>
      </c>
      <c r="S46">
        <v>2025</v>
      </c>
      <c r="U46" t="s">
        <v>609</v>
      </c>
      <c r="V46" t="s">
        <v>609</v>
      </c>
      <c r="W46" s="108">
        <v>-49561</v>
      </c>
      <c r="Y46">
        <v>2</v>
      </c>
      <c r="Z46">
        <v>2025</v>
      </c>
    </row>
    <row r="47" spans="1:26">
      <c r="A47" s="20" t="s">
        <v>772</v>
      </c>
      <c r="B47" s="20">
        <v>45715</v>
      </c>
      <c r="C47" s="9"/>
      <c r="D47" t="s">
        <v>773</v>
      </c>
      <c r="E47" t="s">
        <v>738</v>
      </c>
      <c r="F47" t="s">
        <v>53</v>
      </c>
      <c r="G47" t="s">
        <v>805</v>
      </c>
      <c r="H47" t="s">
        <v>56</v>
      </c>
      <c r="J47" t="s">
        <v>775</v>
      </c>
      <c r="K47" s="10" t="s">
        <v>776</v>
      </c>
      <c r="L47" s="10" t="s">
        <v>731</v>
      </c>
      <c r="M47" s="20" t="s">
        <v>732</v>
      </c>
      <c r="N47" s="12" t="s">
        <v>47</v>
      </c>
      <c r="O47" s="127">
        <v>34392982</v>
      </c>
      <c r="P47" t="s">
        <v>79</v>
      </c>
      <c r="Q47" s="20">
        <v>45715</v>
      </c>
      <c r="R47" s="21">
        <v>2</v>
      </c>
      <c r="S47">
        <v>2025</v>
      </c>
      <c r="U47" t="s">
        <v>609</v>
      </c>
      <c r="V47" t="s">
        <v>609</v>
      </c>
      <c r="W47" s="108">
        <v>-45269</v>
      </c>
      <c r="Y47">
        <v>2</v>
      </c>
      <c r="Z47">
        <v>2025</v>
      </c>
    </row>
    <row r="48" spans="1:26">
      <c r="A48" s="20" t="s">
        <v>772</v>
      </c>
      <c r="B48" s="20">
        <v>45715</v>
      </c>
      <c r="D48" t="s">
        <v>773</v>
      </c>
      <c r="E48" t="s">
        <v>738</v>
      </c>
      <c r="F48" t="s">
        <v>53</v>
      </c>
      <c r="G48" t="s">
        <v>806</v>
      </c>
      <c r="H48" t="s">
        <v>56</v>
      </c>
      <c r="J48" t="s">
        <v>775</v>
      </c>
      <c r="K48" s="10" t="s">
        <v>776</v>
      </c>
      <c r="L48" s="10" t="s">
        <v>731</v>
      </c>
      <c r="M48" s="20" t="s">
        <v>732</v>
      </c>
      <c r="N48" t="s">
        <v>47</v>
      </c>
      <c r="O48" s="127">
        <v>34392982</v>
      </c>
      <c r="P48" t="s">
        <v>79</v>
      </c>
      <c r="Q48" s="20">
        <v>45715</v>
      </c>
      <c r="R48" s="21">
        <v>2</v>
      </c>
      <c r="S48">
        <v>2025</v>
      </c>
      <c r="U48" t="s">
        <v>609</v>
      </c>
      <c r="V48" t="s">
        <v>609</v>
      </c>
      <c r="W48" s="108">
        <v>-1805</v>
      </c>
      <c r="Y48">
        <v>2</v>
      </c>
      <c r="Z48">
        <v>2025</v>
      </c>
    </row>
    <row r="49" spans="1:26">
      <c r="A49" s="20" t="s">
        <v>772</v>
      </c>
      <c r="B49" s="20">
        <v>45715</v>
      </c>
      <c r="D49" t="s">
        <v>773</v>
      </c>
      <c r="E49" t="s">
        <v>738</v>
      </c>
      <c r="F49" t="s">
        <v>53</v>
      </c>
      <c r="G49" t="s">
        <v>807</v>
      </c>
      <c r="H49" t="s">
        <v>56</v>
      </c>
      <c r="J49" t="s">
        <v>775</v>
      </c>
      <c r="K49" s="10" t="s">
        <v>776</v>
      </c>
      <c r="L49" s="10" t="s">
        <v>731</v>
      </c>
      <c r="M49" s="20" t="s">
        <v>732</v>
      </c>
      <c r="N49" t="s">
        <v>47</v>
      </c>
      <c r="O49" s="127">
        <v>34392982</v>
      </c>
      <c r="P49" t="s">
        <v>79</v>
      </c>
      <c r="Q49" s="20">
        <v>45715</v>
      </c>
      <c r="R49" s="21">
        <v>2</v>
      </c>
      <c r="S49">
        <v>2025</v>
      </c>
      <c r="U49" t="s">
        <v>609</v>
      </c>
      <c r="V49" t="s">
        <v>609</v>
      </c>
      <c r="W49" s="108">
        <v>-40345</v>
      </c>
      <c r="Y49">
        <v>2</v>
      </c>
      <c r="Z49">
        <v>2025</v>
      </c>
    </row>
    <row r="50" spans="1:26">
      <c r="A50" s="20" t="s">
        <v>772</v>
      </c>
      <c r="B50" s="20">
        <v>45715</v>
      </c>
      <c r="D50" t="s">
        <v>773</v>
      </c>
      <c r="E50" t="s">
        <v>738</v>
      </c>
      <c r="F50" t="s">
        <v>53</v>
      </c>
      <c r="G50" t="s">
        <v>808</v>
      </c>
      <c r="H50" t="s">
        <v>56</v>
      </c>
      <c r="J50" t="s">
        <v>775</v>
      </c>
      <c r="K50" s="10" t="s">
        <v>776</v>
      </c>
      <c r="L50" s="10" t="s">
        <v>731</v>
      </c>
      <c r="M50" s="20" t="s">
        <v>732</v>
      </c>
      <c r="N50" t="s">
        <v>47</v>
      </c>
      <c r="O50" s="127">
        <v>34392982</v>
      </c>
      <c r="P50" t="s">
        <v>79</v>
      </c>
      <c r="Q50" s="20">
        <v>45715</v>
      </c>
      <c r="R50" s="21">
        <v>2</v>
      </c>
      <c r="S50">
        <v>2025</v>
      </c>
      <c r="U50" t="s">
        <v>609</v>
      </c>
      <c r="V50" t="s">
        <v>609</v>
      </c>
      <c r="W50" s="108">
        <v>-5720</v>
      </c>
      <c r="Y50">
        <v>2</v>
      </c>
      <c r="Z50">
        <v>2025</v>
      </c>
    </row>
    <row r="51" spans="1:26">
      <c r="A51" s="20" t="s">
        <v>772</v>
      </c>
      <c r="B51" s="20">
        <v>45715</v>
      </c>
      <c r="D51" t="s">
        <v>773</v>
      </c>
      <c r="E51" t="s">
        <v>738</v>
      </c>
      <c r="F51" t="s">
        <v>53</v>
      </c>
      <c r="G51" t="s">
        <v>809</v>
      </c>
      <c r="H51" t="s">
        <v>56</v>
      </c>
      <c r="J51" t="s">
        <v>775</v>
      </c>
      <c r="K51" s="10" t="s">
        <v>776</v>
      </c>
      <c r="L51" s="10" t="s">
        <v>731</v>
      </c>
      <c r="M51" s="20" t="s">
        <v>732</v>
      </c>
      <c r="N51" t="s">
        <v>47</v>
      </c>
      <c r="O51" s="127">
        <v>34392982</v>
      </c>
      <c r="P51" t="s">
        <v>79</v>
      </c>
      <c r="Q51" s="20">
        <v>45715</v>
      </c>
      <c r="R51" s="21">
        <v>2</v>
      </c>
      <c r="S51">
        <v>2025</v>
      </c>
      <c r="U51" t="s">
        <v>609</v>
      </c>
      <c r="V51" t="s">
        <v>609</v>
      </c>
      <c r="W51" s="108">
        <v>-58189</v>
      </c>
      <c r="Y51">
        <v>2</v>
      </c>
      <c r="Z51">
        <v>2025</v>
      </c>
    </row>
    <row r="52" spans="1:26">
      <c r="A52" s="20" t="s">
        <v>772</v>
      </c>
      <c r="B52" s="20">
        <v>45715</v>
      </c>
      <c r="D52" t="s">
        <v>773</v>
      </c>
      <c r="E52" t="s">
        <v>738</v>
      </c>
      <c r="F52" t="s">
        <v>53</v>
      </c>
      <c r="G52" t="s">
        <v>810</v>
      </c>
      <c r="H52" t="s">
        <v>56</v>
      </c>
      <c r="J52" t="s">
        <v>775</v>
      </c>
      <c r="K52" s="10" t="s">
        <v>776</v>
      </c>
      <c r="L52" s="10" t="s">
        <v>731</v>
      </c>
      <c r="M52" s="20" t="s">
        <v>732</v>
      </c>
      <c r="N52" t="s">
        <v>47</v>
      </c>
      <c r="O52" s="127">
        <v>34392982</v>
      </c>
      <c r="P52" t="s">
        <v>79</v>
      </c>
      <c r="Q52" s="20">
        <v>45715</v>
      </c>
      <c r="R52" s="21">
        <v>2</v>
      </c>
      <c r="S52">
        <v>2025</v>
      </c>
      <c r="U52" t="s">
        <v>609</v>
      </c>
      <c r="V52" t="s">
        <v>609</v>
      </c>
      <c r="W52" s="108">
        <v>-43410</v>
      </c>
      <c r="Y52">
        <v>2</v>
      </c>
      <c r="Z52">
        <v>2025</v>
      </c>
    </row>
    <row r="53" spans="1:26">
      <c r="A53" s="20" t="s">
        <v>772</v>
      </c>
      <c r="B53" s="20">
        <v>45715</v>
      </c>
      <c r="D53" t="s">
        <v>773</v>
      </c>
      <c r="E53" t="s">
        <v>738</v>
      </c>
      <c r="F53" t="s">
        <v>53</v>
      </c>
      <c r="G53" t="s">
        <v>811</v>
      </c>
      <c r="H53" t="s">
        <v>56</v>
      </c>
      <c r="J53" t="s">
        <v>775</v>
      </c>
      <c r="K53" s="10" t="s">
        <v>776</v>
      </c>
      <c r="L53" s="10" t="s">
        <v>731</v>
      </c>
      <c r="M53" s="20" t="s">
        <v>732</v>
      </c>
      <c r="N53" t="s">
        <v>47</v>
      </c>
      <c r="O53" s="127">
        <v>34392982</v>
      </c>
      <c r="P53" t="s">
        <v>79</v>
      </c>
      <c r="Q53" s="20">
        <v>45715</v>
      </c>
      <c r="R53" s="21">
        <v>2</v>
      </c>
      <c r="S53">
        <v>2025</v>
      </c>
      <c r="U53" t="s">
        <v>609</v>
      </c>
      <c r="V53" t="s">
        <v>609</v>
      </c>
      <c r="W53" s="108">
        <v>-53066</v>
      </c>
      <c r="Y53">
        <v>2</v>
      </c>
      <c r="Z53">
        <v>2025</v>
      </c>
    </row>
    <row r="54" spans="1:26">
      <c r="A54" s="20" t="s">
        <v>772</v>
      </c>
      <c r="B54" s="20">
        <v>45715</v>
      </c>
      <c r="D54" t="s">
        <v>773</v>
      </c>
      <c r="E54" t="s">
        <v>738</v>
      </c>
      <c r="F54" t="s">
        <v>53</v>
      </c>
      <c r="G54" t="s">
        <v>812</v>
      </c>
      <c r="H54" t="s">
        <v>56</v>
      </c>
      <c r="J54" t="s">
        <v>775</v>
      </c>
      <c r="K54" s="10" t="s">
        <v>776</v>
      </c>
      <c r="L54" s="10" t="s">
        <v>731</v>
      </c>
      <c r="M54" s="20" t="s">
        <v>732</v>
      </c>
      <c r="N54" t="s">
        <v>47</v>
      </c>
      <c r="O54" s="127">
        <v>34392982</v>
      </c>
      <c r="P54" t="s">
        <v>79</v>
      </c>
      <c r="Q54" s="20">
        <v>45715</v>
      </c>
      <c r="R54" s="21">
        <v>2</v>
      </c>
      <c r="S54">
        <v>2025</v>
      </c>
      <c r="U54" t="s">
        <v>609</v>
      </c>
      <c r="V54" t="s">
        <v>609</v>
      </c>
      <c r="W54" s="108">
        <v>-27073</v>
      </c>
      <c r="Y54">
        <v>2</v>
      </c>
      <c r="Z54">
        <v>2025</v>
      </c>
    </row>
    <row r="55" spans="1:26">
      <c r="A55" s="20" t="s">
        <v>772</v>
      </c>
      <c r="B55" s="20">
        <v>45715</v>
      </c>
      <c r="D55" t="s">
        <v>773</v>
      </c>
      <c r="E55" t="s">
        <v>738</v>
      </c>
      <c r="F55" t="s">
        <v>53</v>
      </c>
      <c r="G55" t="s">
        <v>761</v>
      </c>
      <c r="H55" t="s">
        <v>56</v>
      </c>
      <c r="J55" t="s">
        <v>775</v>
      </c>
      <c r="K55" s="10" t="s">
        <v>776</v>
      </c>
      <c r="L55" s="10" t="s">
        <v>731</v>
      </c>
      <c r="M55" s="20" t="s">
        <v>732</v>
      </c>
      <c r="N55" t="s">
        <v>47</v>
      </c>
      <c r="O55" s="127">
        <v>34392982</v>
      </c>
      <c r="P55" t="s">
        <v>79</v>
      </c>
      <c r="Q55" s="20">
        <v>45715</v>
      </c>
      <c r="R55" s="21">
        <v>2</v>
      </c>
      <c r="S55">
        <v>2025</v>
      </c>
      <c r="U55" t="s">
        <v>609</v>
      </c>
      <c r="V55" t="s">
        <v>609</v>
      </c>
      <c r="W55" s="108">
        <v>-62358</v>
      </c>
      <c r="Y55">
        <v>2</v>
      </c>
      <c r="Z55">
        <v>2025</v>
      </c>
    </row>
    <row r="56" spans="1:26">
      <c r="A56" s="20" t="s">
        <v>772</v>
      </c>
      <c r="B56" s="20">
        <v>45715</v>
      </c>
      <c r="D56" t="s">
        <v>773</v>
      </c>
      <c r="E56" t="s">
        <v>738</v>
      </c>
      <c r="F56" t="s">
        <v>53</v>
      </c>
      <c r="G56" t="s">
        <v>813</v>
      </c>
      <c r="H56" t="s">
        <v>56</v>
      </c>
      <c r="J56" t="s">
        <v>775</v>
      </c>
      <c r="K56" s="10" t="s">
        <v>776</v>
      </c>
      <c r="L56" s="10" t="s">
        <v>731</v>
      </c>
      <c r="M56" s="20" t="s">
        <v>732</v>
      </c>
      <c r="N56" t="s">
        <v>47</v>
      </c>
      <c r="O56" s="127">
        <v>34392982</v>
      </c>
      <c r="P56" t="s">
        <v>79</v>
      </c>
      <c r="Q56" s="20">
        <v>45715</v>
      </c>
      <c r="R56" s="21">
        <v>2</v>
      </c>
      <c r="S56">
        <v>2025</v>
      </c>
      <c r="U56" t="s">
        <v>609</v>
      </c>
      <c r="V56" t="s">
        <v>609</v>
      </c>
      <c r="W56" s="108">
        <v>-36505</v>
      </c>
      <c r="Y56">
        <v>2</v>
      </c>
      <c r="Z56">
        <v>2025</v>
      </c>
    </row>
    <row r="57" spans="1:26">
      <c r="A57" s="20" t="s">
        <v>814</v>
      </c>
      <c r="B57" s="20">
        <v>45715</v>
      </c>
      <c r="D57" t="s">
        <v>815</v>
      </c>
      <c r="E57" t="s">
        <v>738</v>
      </c>
      <c r="F57" t="s">
        <v>53</v>
      </c>
      <c r="G57" t="s">
        <v>728</v>
      </c>
      <c r="H57" t="s">
        <v>56</v>
      </c>
      <c r="J57" t="s">
        <v>745</v>
      </c>
      <c r="K57" s="10" t="s">
        <v>746</v>
      </c>
      <c r="L57" s="10" t="s">
        <v>731</v>
      </c>
      <c r="M57" s="20" t="s">
        <v>732</v>
      </c>
      <c r="N57" t="s">
        <v>47</v>
      </c>
      <c r="O57" s="127">
        <v>34393199</v>
      </c>
      <c r="P57" t="s">
        <v>79</v>
      </c>
      <c r="Q57" s="20">
        <v>45715</v>
      </c>
      <c r="R57" s="21">
        <v>2</v>
      </c>
      <c r="S57">
        <v>2025</v>
      </c>
      <c r="U57" t="s">
        <v>609</v>
      </c>
      <c r="V57" t="s">
        <v>609</v>
      </c>
      <c r="W57" s="108">
        <v>-92000</v>
      </c>
      <c r="Y57">
        <v>2</v>
      </c>
      <c r="Z57">
        <v>2025</v>
      </c>
    </row>
    <row r="58" spans="1:26">
      <c r="A58" s="20" t="s">
        <v>817</v>
      </c>
      <c r="B58" s="20">
        <v>45716</v>
      </c>
      <c r="D58" t="s">
        <v>818</v>
      </c>
      <c r="E58" t="s">
        <v>727</v>
      </c>
      <c r="F58" t="s">
        <v>53</v>
      </c>
      <c r="G58" t="s">
        <v>728</v>
      </c>
      <c r="H58" t="s">
        <v>56</v>
      </c>
      <c r="J58" t="s">
        <v>729</v>
      </c>
      <c r="K58" s="10" t="s">
        <v>730</v>
      </c>
      <c r="L58" s="10" t="s">
        <v>731</v>
      </c>
      <c r="M58" s="20" t="s">
        <v>732</v>
      </c>
      <c r="N58" t="s">
        <v>47</v>
      </c>
      <c r="O58" s="127">
        <v>34593713</v>
      </c>
      <c r="P58" t="s">
        <v>819</v>
      </c>
      <c r="Q58" s="20">
        <v>45716</v>
      </c>
      <c r="R58" s="21">
        <v>2</v>
      </c>
      <c r="S58">
        <v>2025</v>
      </c>
      <c r="T58" t="s">
        <v>820</v>
      </c>
      <c r="U58" t="s">
        <v>608</v>
      </c>
      <c r="V58" t="s">
        <v>735</v>
      </c>
      <c r="W58" s="108">
        <v>-39045</v>
      </c>
      <c r="Y58">
        <v>2</v>
      </c>
      <c r="Z58">
        <v>2025</v>
      </c>
    </row>
    <row r="59" spans="1:26">
      <c r="A59" s="20" t="s">
        <v>817</v>
      </c>
      <c r="B59" s="20">
        <v>45716</v>
      </c>
      <c r="D59" t="s">
        <v>818</v>
      </c>
      <c r="E59" t="s">
        <v>727</v>
      </c>
      <c r="F59" t="s">
        <v>53</v>
      </c>
      <c r="G59" t="s">
        <v>744</v>
      </c>
      <c r="H59" t="s">
        <v>97</v>
      </c>
      <c r="J59" t="s">
        <v>729</v>
      </c>
      <c r="K59" s="10" t="s">
        <v>730</v>
      </c>
      <c r="L59" s="10" t="s">
        <v>731</v>
      </c>
      <c r="M59" s="20" t="s">
        <v>732</v>
      </c>
      <c r="N59" t="s">
        <v>47</v>
      </c>
      <c r="O59" s="127">
        <v>34593713</v>
      </c>
      <c r="P59" t="s">
        <v>819</v>
      </c>
      <c r="Q59" s="20">
        <v>45716</v>
      </c>
      <c r="R59" s="21">
        <v>2</v>
      </c>
      <c r="S59">
        <v>2025</v>
      </c>
      <c r="T59" t="s">
        <v>820</v>
      </c>
      <c r="U59" t="s">
        <v>608</v>
      </c>
      <c r="V59" t="s">
        <v>735</v>
      </c>
      <c r="W59" s="108">
        <v>-12442</v>
      </c>
      <c r="Y59">
        <v>2</v>
      </c>
      <c r="Z59">
        <v>2025</v>
      </c>
    </row>
    <row r="60" spans="1:26">
      <c r="A60" s="20" t="s">
        <v>821</v>
      </c>
      <c r="B60" s="20">
        <v>45716</v>
      </c>
      <c r="D60" t="s">
        <v>822</v>
      </c>
      <c r="E60" t="s">
        <v>727</v>
      </c>
      <c r="F60" t="s">
        <v>53</v>
      </c>
      <c r="G60" t="s">
        <v>779</v>
      </c>
      <c r="H60" t="s">
        <v>56</v>
      </c>
      <c r="J60" t="s">
        <v>729</v>
      </c>
      <c r="K60" s="10" t="s">
        <v>730</v>
      </c>
      <c r="L60" s="10" t="s">
        <v>731</v>
      </c>
      <c r="M60" s="20" t="s">
        <v>732</v>
      </c>
      <c r="N60" t="s">
        <v>47</v>
      </c>
      <c r="O60" s="127">
        <v>34593715</v>
      </c>
      <c r="P60" t="s">
        <v>819</v>
      </c>
      <c r="Q60" s="20">
        <v>45716</v>
      </c>
      <c r="R60" s="21">
        <v>2</v>
      </c>
      <c r="S60">
        <v>2025</v>
      </c>
      <c r="T60" t="s">
        <v>820</v>
      </c>
      <c r="U60" t="s">
        <v>608</v>
      </c>
      <c r="V60" t="s">
        <v>735</v>
      </c>
      <c r="W60" s="108">
        <v>-1097</v>
      </c>
      <c r="Y60">
        <v>2</v>
      </c>
      <c r="Z60">
        <v>2025</v>
      </c>
    </row>
    <row r="61" spans="1:26">
      <c r="A61" s="20" t="s">
        <v>821</v>
      </c>
      <c r="B61" s="20">
        <v>45716</v>
      </c>
      <c r="D61" t="s">
        <v>822</v>
      </c>
      <c r="E61" t="s">
        <v>727</v>
      </c>
      <c r="F61" t="s">
        <v>53</v>
      </c>
      <c r="G61" t="s">
        <v>755</v>
      </c>
      <c r="H61" t="s">
        <v>56</v>
      </c>
      <c r="J61" t="s">
        <v>729</v>
      </c>
      <c r="K61" s="10" t="s">
        <v>730</v>
      </c>
      <c r="L61" s="10" t="s">
        <v>731</v>
      </c>
      <c r="M61" s="20" t="s">
        <v>732</v>
      </c>
      <c r="N61" t="s">
        <v>47</v>
      </c>
      <c r="O61" s="127">
        <v>34593715</v>
      </c>
      <c r="P61" t="s">
        <v>819</v>
      </c>
      <c r="Q61" s="20">
        <v>45716</v>
      </c>
      <c r="R61" s="21">
        <v>2</v>
      </c>
      <c r="S61">
        <v>2025</v>
      </c>
      <c r="T61" t="s">
        <v>820</v>
      </c>
      <c r="U61" t="s">
        <v>608</v>
      </c>
      <c r="V61" t="s">
        <v>735</v>
      </c>
      <c r="W61" s="108">
        <v>-597</v>
      </c>
      <c r="Y61">
        <v>2</v>
      </c>
      <c r="Z61">
        <v>2025</v>
      </c>
    </row>
    <row r="62" spans="1:26">
      <c r="A62" s="20" t="s">
        <v>821</v>
      </c>
      <c r="B62" s="20">
        <v>45716</v>
      </c>
      <c r="D62" t="s">
        <v>822</v>
      </c>
      <c r="E62" t="s">
        <v>727</v>
      </c>
      <c r="F62" t="s">
        <v>53</v>
      </c>
      <c r="G62" t="s">
        <v>781</v>
      </c>
      <c r="H62" t="s">
        <v>56</v>
      </c>
      <c r="J62" t="s">
        <v>729</v>
      </c>
      <c r="K62" s="10" t="s">
        <v>730</v>
      </c>
      <c r="L62" s="10" t="s">
        <v>731</v>
      </c>
      <c r="M62" s="20" t="s">
        <v>732</v>
      </c>
      <c r="N62" t="s">
        <v>47</v>
      </c>
      <c r="O62" s="127">
        <v>34593715</v>
      </c>
      <c r="P62" t="s">
        <v>819</v>
      </c>
      <c r="Q62" s="20">
        <v>45716</v>
      </c>
      <c r="R62" s="21">
        <v>2</v>
      </c>
      <c r="S62">
        <v>2025</v>
      </c>
      <c r="T62" t="s">
        <v>820</v>
      </c>
      <c r="U62" t="s">
        <v>608</v>
      </c>
      <c r="V62" t="s">
        <v>735</v>
      </c>
      <c r="W62" s="108">
        <v>-930</v>
      </c>
      <c r="Y62">
        <v>2</v>
      </c>
      <c r="Z62">
        <v>2025</v>
      </c>
    </row>
    <row r="63" spans="1:26">
      <c r="A63" s="20" t="s">
        <v>821</v>
      </c>
      <c r="B63" s="20">
        <v>45716</v>
      </c>
      <c r="D63" t="s">
        <v>822</v>
      </c>
      <c r="E63" t="s">
        <v>727</v>
      </c>
      <c r="F63" t="s">
        <v>53</v>
      </c>
      <c r="G63" t="s">
        <v>789</v>
      </c>
      <c r="H63" t="s">
        <v>56</v>
      </c>
      <c r="J63" t="s">
        <v>729</v>
      </c>
      <c r="K63" s="10" t="s">
        <v>730</v>
      </c>
      <c r="L63" s="10" t="s">
        <v>731</v>
      </c>
      <c r="M63" s="20" t="s">
        <v>732</v>
      </c>
      <c r="N63" t="s">
        <v>47</v>
      </c>
      <c r="O63" s="127">
        <v>34593715</v>
      </c>
      <c r="P63" t="s">
        <v>819</v>
      </c>
      <c r="Q63" s="20">
        <v>45716</v>
      </c>
      <c r="R63" s="21">
        <v>2</v>
      </c>
      <c r="S63">
        <v>2025</v>
      </c>
      <c r="T63" t="s">
        <v>820</v>
      </c>
      <c r="U63" t="s">
        <v>608</v>
      </c>
      <c r="V63" t="s">
        <v>735</v>
      </c>
      <c r="W63" s="108">
        <v>-688</v>
      </c>
      <c r="Y63">
        <v>2</v>
      </c>
      <c r="Z63">
        <v>2025</v>
      </c>
    </row>
    <row r="64" spans="1:26">
      <c r="A64" s="20" t="s">
        <v>821</v>
      </c>
      <c r="B64" s="20">
        <v>45716</v>
      </c>
      <c r="D64" t="s">
        <v>822</v>
      </c>
      <c r="E64" t="s">
        <v>727</v>
      </c>
      <c r="F64" t="s">
        <v>53</v>
      </c>
      <c r="G64" t="s">
        <v>794</v>
      </c>
      <c r="H64" t="s">
        <v>56</v>
      </c>
      <c r="J64" t="s">
        <v>729</v>
      </c>
      <c r="K64" s="10" t="s">
        <v>730</v>
      </c>
      <c r="L64" s="10" t="s">
        <v>731</v>
      </c>
      <c r="M64" s="20" t="s">
        <v>732</v>
      </c>
      <c r="N64" t="s">
        <v>47</v>
      </c>
      <c r="O64" s="127">
        <v>34593715</v>
      </c>
      <c r="P64" t="s">
        <v>819</v>
      </c>
      <c r="Q64" s="20">
        <v>45716</v>
      </c>
      <c r="R64" s="21">
        <v>2</v>
      </c>
      <c r="S64">
        <v>2025</v>
      </c>
      <c r="T64" t="s">
        <v>820</v>
      </c>
      <c r="U64" t="s">
        <v>608</v>
      </c>
      <c r="V64" t="s">
        <v>735</v>
      </c>
      <c r="W64" s="108">
        <v>-3356</v>
      </c>
      <c r="Y64">
        <v>2</v>
      </c>
      <c r="Z64">
        <v>2025</v>
      </c>
    </row>
    <row r="65" spans="1:26">
      <c r="A65" s="20" t="s">
        <v>821</v>
      </c>
      <c r="B65" s="20">
        <v>45716</v>
      </c>
      <c r="D65" t="s">
        <v>822</v>
      </c>
      <c r="E65" t="s">
        <v>727</v>
      </c>
      <c r="F65" t="s">
        <v>53</v>
      </c>
      <c r="G65" t="s">
        <v>759</v>
      </c>
      <c r="H65" t="s">
        <v>56</v>
      </c>
      <c r="J65" t="s">
        <v>729</v>
      </c>
      <c r="K65" s="10" t="s">
        <v>730</v>
      </c>
      <c r="L65" s="10" t="s">
        <v>731</v>
      </c>
      <c r="M65" s="20" t="s">
        <v>732</v>
      </c>
      <c r="N65" t="s">
        <v>47</v>
      </c>
      <c r="O65" s="127">
        <v>34593715</v>
      </c>
      <c r="P65" t="s">
        <v>819</v>
      </c>
      <c r="Q65" s="20">
        <v>45716</v>
      </c>
      <c r="R65" s="21">
        <v>2</v>
      </c>
      <c r="S65">
        <v>2025</v>
      </c>
      <c r="T65" t="s">
        <v>820</v>
      </c>
      <c r="U65" t="s">
        <v>608</v>
      </c>
      <c r="V65" t="s">
        <v>735</v>
      </c>
      <c r="W65" s="108">
        <v>-1542</v>
      </c>
      <c r="Y65">
        <v>2</v>
      </c>
      <c r="Z65">
        <v>2025</v>
      </c>
    </row>
    <row r="66" spans="1:26">
      <c r="A66" s="20" t="s">
        <v>823</v>
      </c>
      <c r="B66" s="20">
        <v>45716</v>
      </c>
      <c r="D66" t="s">
        <v>824</v>
      </c>
      <c r="E66" t="s">
        <v>727</v>
      </c>
      <c r="F66" t="s">
        <v>53</v>
      </c>
      <c r="G66" t="s">
        <v>779</v>
      </c>
      <c r="H66" t="s">
        <v>56</v>
      </c>
      <c r="J66" t="s">
        <v>739</v>
      </c>
      <c r="K66" s="10" t="s">
        <v>740</v>
      </c>
      <c r="L66" s="10" t="s">
        <v>731</v>
      </c>
      <c r="M66" s="20" t="s">
        <v>732</v>
      </c>
      <c r="N66" t="s">
        <v>47</v>
      </c>
      <c r="O66" s="127">
        <v>34594172</v>
      </c>
      <c r="P66" t="s">
        <v>825</v>
      </c>
      <c r="Q66" s="20">
        <v>45716</v>
      </c>
      <c r="R66" s="21">
        <v>12</v>
      </c>
      <c r="S66">
        <v>2024</v>
      </c>
      <c r="T66" t="s">
        <v>757</v>
      </c>
      <c r="U66" t="s">
        <v>605</v>
      </c>
      <c r="V66" t="s">
        <v>735</v>
      </c>
      <c r="W66" s="108">
        <v>-69138</v>
      </c>
      <c r="Y66">
        <v>2</v>
      </c>
      <c r="Z66">
        <v>2025</v>
      </c>
    </row>
    <row r="67" spans="1:26">
      <c r="A67" s="20" t="s">
        <v>823</v>
      </c>
      <c r="B67" s="20">
        <v>45716</v>
      </c>
      <c r="D67" t="s">
        <v>824</v>
      </c>
      <c r="E67" t="s">
        <v>727</v>
      </c>
      <c r="F67" t="s">
        <v>53</v>
      </c>
      <c r="G67" t="s">
        <v>758</v>
      </c>
      <c r="H67" t="s">
        <v>56</v>
      </c>
      <c r="J67" t="s">
        <v>739</v>
      </c>
      <c r="K67" s="10" t="s">
        <v>740</v>
      </c>
      <c r="L67" s="10" t="s">
        <v>731</v>
      </c>
      <c r="M67" s="20" t="s">
        <v>732</v>
      </c>
      <c r="N67" t="s">
        <v>47</v>
      </c>
      <c r="O67" s="127">
        <v>34594172</v>
      </c>
      <c r="P67" t="s">
        <v>825</v>
      </c>
      <c r="Q67" s="20">
        <v>45716</v>
      </c>
      <c r="R67" s="21">
        <v>12</v>
      </c>
      <c r="S67">
        <v>2024</v>
      </c>
      <c r="T67" t="s">
        <v>757</v>
      </c>
      <c r="U67" t="s">
        <v>605</v>
      </c>
      <c r="V67" t="s">
        <v>735</v>
      </c>
      <c r="W67" s="108">
        <v>-23672</v>
      </c>
      <c r="Y67">
        <v>2</v>
      </c>
      <c r="Z67">
        <v>2025</v>
      </c>
    </row>
    <row r="68" spans="1:26">
      <c r="A68" s="20" t="s">
        <v>823</v>
      </c>
      <c r="B68" s="20">
        <v>45716</v>
      </c>
      <c r="D68" t="s">
        <v>824</v>
      </c>
      <c r="E68" t="s">
        <v>727</v>
      </c>
      <c r="F68" t="s">
        <v>53</v>
      </c>
      <c r="G68" t="s">
        <v>759</v>
      </c>
      <c r="H68" t="s">
        <v>56</v>
      </c>
      <c r="J68" t="s">
        <v>739</v>
      </c>
      <c r="K68" s="10" t="s">
        <v>740</v>
      </c>
      <c r="L68" s="10" t="s">
        <v>731</v>
      </c>
      <c r="M68" s="20" t="s">
        <v>732</v>
      </c>
      <c r="N68" t="s">
        <v>47</v>
      </c>
      <c r="O68" s="127">
        <v>34594172</v>
      </c>
      <c r="P68" t="s">
        <v>825</v>
      </c>
      <c r="Q68" s="20">
        <v>45716</v>
      </c>
      <c r="R68" s="21">
        <v>12</v>
      </c>
      <c r="S68">
        <v>2024</v>
      </c>
      <c r="T68" t="s">
        <v>757</v>
      </c>
      <c r="U68" t="s">
        <v>605</v>
      </c>
      <c r="V68" t="s">
        <v>735</v>
      </c>
      <c r="W68" s="108">
        <v>-304078</v>
      </c>
      <c r="Y68">
        <v>2</v>
      </c>
      <c r="Z68">
        <v>2025</v>
      </c>
    </row>
    <row r="69" spans="1:26">
      <c r="A69" s="20" t="s">
        <v>823</v>
      </c>
      <c r="B69" s="20">
        <v>45716</v>
      </c>
      <c r="D69" t="s">
        <v>824</v>
      </c>
      <c r="E69" t="s">
        <v>727</v>
      </c>
      <c r="F69" t="s">
        <v>53</v>
      </c>
      <c r="G69" t="s">
        <v>760</v>
      </c>
      <c r="H69" t="s">
        <v>106</v>
      </c>
      <c r="J69" t="s">
        <v>739</v>
      </c>
      <c r="K69" s="10" t="s">
        <v>740</v>
      </c>
      <c r="L69" s="10" t="s">
        <v>731</v>
      </c>
      <c r="M69" s="20" t="s">
        <v>732</v>
      </c>
      <c r="N69" t="s">
        <v>47</v>
      </c>
      <c r="O69" s="127">
        <v>34594172</v>
      </c>
      <c r="P69" t="s">
        <v>825</v>
      </c>
      <c r="Q69" s="20">
        <v>45716</v>
      </c>
      <c r="R69" s="21">
        <v>12</v>
      </c>
      <c r="S69">
        <v>2024</v>
      </c>
      <c r="T69" t="s">
        <v>757</v>
      </c>
      <c r="U69" t="s">
        <v>605</v>
      </c>
      <c r="V69" t="s">
        <v>735</v>
      </c>
      <c r="W69" s="108">
        <v>-3150</v>
      </c>
      <c r="Y69">
        <v>2</v>
      </c>
      <c r="Z69">
        <v>2025</v>
      </c>
    </row>
    <row r="70" spans="1:26">
      <c r="A70" s="20" t="s">
        <v>823</v>
      </c>
      <c r="B70" s="20">
        <v>45716</v>
      </c>
      <c r="D70" t="s">
        <v>824</v>
      </c>
      <c r="E70" t="s">
        <v>727</v>
      </c>
      <c r="F70" t="s">
        <v>53</v>
      </c>
      <c r="G70" t="s">
        <v>761</v>
      </c>
      <c r="H70" t="s">
        <v>56</v>
      </c>
      <c r="J70" t="s">
        <v>739</v>
      </c>
      <c r="K70" s="10" t="s">
        <v>740</v>
      </c>
      <c r="L70" s="10" t="s">
        <v>826</v>
      </c>
      <c r="M70" s="20" t="s">
        <v>739</v>
      </c>
      <c r="N70" t="s">
        <v>827</v>
      </c>
      <c r="O70" s="127">
        <v>34594172</v>
      </c>
      <c r="P70" t="s">
        <v>825</v>
      </c>
      <c r="Q70" s="20">
        <v>45716</v>
      </c>
      <c r="R70" s="21">
        <v>12</v>
      </c>
      <c r="S70">
        <v>2024</v>
      </c>
      <c r="T70" t="s">
        <v>757</v>
      </c>
      <c r="U70" t="s">
        <v>605</v>
      </c>
      <c r="V70" t="s">
        <v>735</v>
      </c>
      <c r="W70" s="108">
        <v>1</v>
      </c>
      <c r="Y70">
        <v>2</v>
      </c>
      <c r="Z70">
        <v>2025</v>
      </c>
    </row>
    <row r="71" spans="1:26">
      <c r="A71" s="20" t="s">
        <v>828</v>
      </c>
      <c r="B71" s="20">
        <v>45741</v>
      </c>
      <c r="D71" t="s">
        <v>829</v>
      </c>
      <c r="E71" t="s">
        <v>738</v>
      </c>
      <c r="F71" t="s">
        <v>53</v>
      </c>
      <c r="G71" t="s">
        <v>774</v>
      </c>
      <c r="H71" t="s">
        <v>56</v>
      </c>
      <c r="J71" t="s">
        <v>775</v>
      </c>
      <c r="K71" s="10" t="s">
        <v>776</v>
      </c>
      <c r="L71" s="10" t="s">
        <v>731</v>
      </c>
      <c r="M71" s="20" t="s">
        <v>732</v>
      </c>
      <c r="N71" t="s">
        <v>47</v>
      </c>
      <c r="O71" s="127">
        <v>34602485</v>
      </c>
      <c r="P71" t="s">
        <v>79</v>
      </c>
      <c r="Q71" s="20">
        <v>45741</v>
      </c>
      <c r="R71" s="21">
        <v>3</v>
      </c>
      <c r="S71">
        <v>2025</v>
      </c>
      <c r="U71" t="s">
        <v>609</v>
      </c>
      <c r="V71" t="s">
        <v>609</v>
      </c>
      <c r="W71" s="108">
        <v>-32622</v>
      </c>
      <c r="Y71">
        <v>3</v>
      </c>
      <c r="Z71">
        <v>2025</v>
      </c>
    </row>
    <row r="72" spans="1:26">
      <c r="A72" s="20" t="s">
        <v>828</v>
      </c>
      <c r="B72" s="20">
        <v>45741</v>
      </c>
      <c r="D72" t="s">
        <v>829</v>
      </c>
      <c r="E72" t="s">
        <v>738</v>
      </c>
      <c r="F72" t="s">
        <v>53</v>
      </c>
      <c r="G72" t="s">
        <v>778</v>
      </c>
      <c r="H72" t="s">
        <v>56</v>
      </c>
      <c r="J72" t="s">
        <v>775</v>
      </c>
      <c r="K72" s="10" t="s">
        <v>776</v>
      </c>
      <c r="L72" s="10" t="s">
        <v>731</v>
      </c>
      <c r="M72" s="20" t="s">
        <v>732</v>
      </c>
      <c r="N72" t="s">
        <v>47</v>
      </c>
      <c r="O72" s="127">
        <v>34602485</v>
      </c>
      <c r="P72" t="s">
        <v>79</v>
      </c>
      <c r="Q72" s="20">
        <v>45741</v>
      </c>
      <c r="R72" s="21">
        <v>3</v>
      </c>
      <c r="S72">
        <v>2025</v>
      </c>
      <c r="U72" t="s">
        <v>609</v>
      </c>
      <c r="V72" t="s">
        <v>609</v>
      </c>
      <c r="W72" s="108">
        <v>-230261</v>
      </c>
      <c r="Y72">
        <v>3</v>
      </c>
      <c r="Z72">
        <v>2025</v>
      </c>
    </row>
    <row r="73" spans="1:26">
      <c r="A73" s="20" t="s">
        <v>828</v>
      </c>
      <c r="B73" s="20">
        <v>45741</v>
      </c>
      <c r="D73" t="s">
        <v>829</v>
      </c>
      <c r="E73" t="s">
        <v>738</v>
      </c>
      <c r="F73" t="s">
        <v>53</v>
      </c>
      <c r="G73" t="s">
        <v>779</v>
      </c>
      <c r="H73" t="s">
        <v>56</v>
      </c>
      <c r="J73" t="s">
        <v>775</v>
      </c>
      <c r="K73" s="10" t="s">
        <v>776</v>
      </c>
      <c r="L73" s="10" t="s">
        <v>731</v>
      </c>
      <c r="M73" s="20" t="s">
        <v>732</v>
      </c>
      <c r="N73" t="s">
        <v>47</v>
      </c>
      <c r="O73" s="127">
        <v>34602485</v>
      </c>
      <c r="P73" t="s">
        <v>79</v>
      </c>
      <c r="Q73" s="20">
        <v>45741</v>
      </c>
      <c r="R73" s="21">
        <v>3</v>
      </c>
      <c r="S73">
        <v>2025</v>
      </c>
      <c r="U73" t="s">
        <v>609</v>
      </c>
      <c r="V73" t="s">
        <v>609</v>
      </c>
      <c r="W73" s="108">
        <v>-419158</v>
      </c>
      <c r="Y73">
        <v>3</v>
      </c>
      <c r="Z73">
        <v>2025</v>
      </c>
    </row>
    <row r="74" spans="1:26">
      <c r="A74" s="20" t="s">
        <v>828</v>
      </c>
      <c r="B74" s="20">
        <v>45741</v>
      </c>
      <c r="D74" t="s">
        <v>829</v>
      </c>
      <c r="E74" t="s">
        <v>738</v>
      </c>
      <c r="F74" t="s">
        <v>53</v>
      </c>
      <c r="G74" t="s">
        <v>780</v>
      </c>
      <c r="H74" t="s">
        <v>56</v>
      </c>
      <c r="J74" t="s">
        <v>775</v>
      </c>
      <c r="K74" s="10" t="s">
        <v>776</v>
      </c>
      <c r="L74" s="10" t="s">
        <v>731</v>
      </c>
      <c r="M74" s="20" t="s">
        <v>732</v>
      </c>
      <c r="N74" t="s">
        <v>47</v>
      </c>
      <c r="O74" s="127">
        <v>34602485</v>
      </c>
      <c r="P74" t="s">
        <v>79</v>
      </c>
      <c r="Q74" s="20">
        <v>45741</v>
      </c>
      <c r="R74" s="21">
        <v>3</v>
      </c>
      <c r="S74">
        <v>2025</v>
      </c>
      <c r="U74" t="s">
        <v>609</v>
      </c>
      <c r="V74" t="s">
        <v>609</v>
      </c>
      <c r="W74" s="108">
        <v>-5866</v>
      </c>
      <c r="Y74">
        <v>3</v>
      </c>
      <c r="Z74">
        <v>2025</v>
      </c>
    </row>
    <row r="75" spans="1:26">
      <c r="A75" s="20" t="s">
        <v>828</v>
      </c>
      <c r="B75" s="20">
        <v>45741</v>
      </c>
      <c r="D75" t="s">
        <v>829</v>
      </c>
      <c r="E75" t="s">
        <v>738</v>
      </c>
      <c r="F75" t="s">
        <v>53</v>
      </c>
      <c r="G75" t="s">
        <v>755</v>
      </c>
      <c r="H75" t="s">
        <v>56</v>
      </c>
      <c r="J75" t="s">
        <v>775</v>
      </c>
      <c r="K75" s="10" t="s">
        <v>776</v>
      </c>
      <c r="L75" s="10" t="s">
        <v>731</v>
      </c>
      <c r="M75" s="20" t="s">
        <v>732</v>
      </c>
      <c r="N75" t="s">
        <v>47</v>
      </c>
      <c r="O75" s="127">
        <v>34602485</v>
      </c>
      <c r="P75" t="s">
        <v>79</v>
      </c>
      <c r="Q75" s="20">
        <v>45741</v>
      </c>
      <c r="R75" s="21">
        <v>3</v>
      </c>
      <c r="S75">
        <v>2025</v>
      </c>
      <c r="U75" t="s">
        <v>609</v>
      </c>
      <c r="V75" t="s">
        <v>609</v>
      </c>
      <c r="W75" s="108">
        <v>-181970</v>
      </c>
      <c r="Y75">
        <v>3</v>
      </c>
      <c r="Z75">
        <v>2025</v>
      </c>
    </row>
    <row r="76" spans="1:26">
      <c r="A76" s="20" t="s">
        <v>828</v>
      </c>
      <c r="B76" s="20">
        <v>45741</v>
      </c>
      <c r="D76" t="s">
        <v>829</v>
      </c>
      <c r="E76" t="s">
        <v>738</v>
      </c>
      <c r="F76" t="s">
        <v>53</v>
      </c>
      <c r="G76" t="s">
        <v>781</v>
      </c>
      <c r="H76" t="s">
        <v>56</v>
      </c>
      <c r="J76" t="s">
        <v>775</v>
      </c>
      <c r="K76" s="10" t="s">
        <v>776</v>
      </c>
      <c r="L76" s="10" t="s">
        <v>731</v>
      </c>
      <c r="M76" s="20" t="s">
        <v>732</v>
      </c>
      <c r="N76" t="s">
        <v>47</v>
      </c>
      <c r="O76" s="127">
        <v>34602485</v>
      </c>
      <c r="P76" t="s">
        <v>79</v>
      </c>
      <c r="Q76" s="20">
        <v>45741</v>
      </c>
      <c r="R76" s="21">
        <v>3</v>
      </c>
      <c r="S76">
        <v>2025</v>
      </c>
      <c r="U76" t="s">
        <v>609</v>
      </c>
      <c r="V76" t="s">
        <v>609</v>
      </c>
      <c r="W76" s="108">
        <v>-189333</v>
      </c>
      <c r="Y76">
        <v>3</v>
      </c>
      <c r="Z76">
        <v>2025</v>
      </c>
    </row>
    <row r="77" spans="1:26">
      <c r="A77" s="20" t="s">
        <v>828</v>
      </c>
      <c r="B77" s="20">
        <v>45741</v>
      </c>
      <c r="D77" t="s">
        <v>829</v>
      </c>
      <c r="E77" t="s">
        <v>738</v>
      </c>
      <c r="F77" t="s">
        <v>53</v>
      </c>
      <c r="G77" t="s">
        <v>782</v>
      </c>
      <c r="H77" t="s">
        <v>56</v>
      </c>
      <c r="J77" t="s">
        <v>775</v>
      </c>
      <c r="K77" s="10" t="s">
        <v>776</v>
      </c>
      <c r="L77" s="10" t="s">
        <v>731</v>
      </c>
      <c r="M77" s="20" t="s">
        <v>732</v>
      </c>
      <c r="N77" t="s">
        <v>47</v>
      </c>
      <c r="O77" s="127">
        <v>34602485</v>
      </c>
      <c r="P77" t="s">
        <v>79</v>
      </c>
      <c r="Q77" s="20">
        <v>45741</v>
      </c>
      <c r="R77" s="21">
        <v>3</v>
      </c>
      <c r="S77">
        <v>2025</v>
      </c>
      <c r="U77" t="s">
        <v>609</v>
      </c>
      <c r="V77" t="s">
        <v>609</v>
      </c>
      <c r="W77" s="108">
        <v>-125742</v>
      </c>
      <c r="Y77">
        <v>3</v>
      </c>
      <c r="Z77">
        <v>2025</v>
      </c>
    </row>
    <row r="78" spans="1:26">
      <c r="A78" s="20" t="s">
        <v>828</v>
      </c>
      <c r="B78" s="20">
        <v>45741</v>
      </c>
      <c r="D78" t="s">
        <v>829</v>
      </c>
      <c r="E78" t="s">
        <v>738</v>
      </c>
      <c r="F78" t="s">
        <v>53</v>
      </c>
      <c r="G78" t="s">
        <v>783</v>
      </c>
      <c r="H78" t="s">
        <v>56</v>
      </c>
      <c r="J78" t="s">
        <v>775</v>
      </c>
      <c r="K78" s="10" t="s">
        <v>776</v>
      </c>
      <c r="L78" s="10" t="s">
        <v>731</v>
      </c>
      <c r="M78" s="20" t="s">
        <v>732</v>
      </c>
      <c r="N78" t="s">
        <v>47</v>
      </c>
      <c r="O78" s="127">
        <v>34602485</v>
      </c>
      <c r="P78" t="s">
        <v>79</v>
      </c>
      <c r="Q78" s="20">
        <v>45741</v>
      </c>
      <c r="R78" s="21">
        <v>3</v>
      </c>
      <c r="S78">
        <v>2025</v>
      </c>
      <c r="U78" t="s">
        <v>609</v>
      </c>
      <c r="V78" t="s">
        <v>609</v>
      </c>
      <c r="W78" s="108">
        <v>-78438</v>
      </c>
      <c r="Y78">
        <v>3</v>
      </c>
      <c r="Z78">
        <v>2025</v>
      </c>
    </row>
    <row r="79" spans="1:26">
      <c r="A79" s="20" t="s">
        <v>828</v>
      </c>
      <c r="B79" s="20">
        <v>45741</v>
      </c>
      <c r="D79" t="s">
        <v>829</v>
      </c>
      <c r="E79" t="s">
        <v>738</v>
      </c>
      <c r="F79" t="s">
        <v>53</v>
      </c>
      <c r="G79" t="s">
        <v>784</v>
      </c>
      <c r="H79" t="s">
        <v>56</v>
      </c>
      <c r="J79" t="s">
        <v>775</v>
      </c>
      <c r="K79" s="10" t="s">
        <v>776</v>
      </c>
      <c r="L79" s="10" t="s">
        <v>731</v>
      </c>
      <c r="M79" s="20" t="s">
        <v>732</v>
      </c>
      <c r="N79" t="s">
        <v>47</v>
      </c>
      <c r="O79" s="127">
        <v>34602485</v>
      </c>
      <c r="P79" t="s">
        <v>79</v>
      </c>
      <c r="Q79" s="20">
        <v>45741</v>
      </c>
      <c r="R79" s="21">
        <v>3</v>
      </c>
      <c r="S79">
        <v>2025</v>
      </c>
      <c r="U79" t="s">
        <v>609</v>
      </c>
      <c r="V79" t="s">
        <v>609</v>
      </c>
      <c r="W79" s="108">
        <v>-144099</v>
      </c>
      <c r="Y79">
        <v>3</v>
      </c>
      <c r="Z79">
        <v>2025</v>
      </c>
    </row>
    <row r="80" spans="1:26">
      <c r="A80" s="20" t="s">
        <v>828</v>
      </c>
      <c r="B80" s="20">
        <v>45741</v>
      </c>
      <c r="D80" t="s">
        <v>829</v>
      </c>
      <c r="E80" t="s">
        <v>738</v>
      </c>
      <c r="F80" t="s">
        <v>53</v>
      </c>
      <c r="G80" t="s">
        <v>785</v>
      </c>
      <c r="H80" t="s">
        <v>56</v>
      </c>
      <c r="J80" t="s">
        <v>775</v>
      </c>
      <c r="K80" s="10" t="s">
        <v>776</v>
      </c>
      <c r="L80" s="10" t="s">
        <v>731</v>
      </c>
      <c r="M80" s="20" t="s">
        <v>732</v>
      </c>
      <c r="N80" t="s">
        <v>47</v>
      </c>
      <c r="O80" s="127">
        <v>34602485</v>
      </c>
      <c r="P80" t="s">
        <v>79</v>
      </c>
      <c r="Q80" s="20">
        <v>45741</v>
      </c>
      <c r="R80" s="21">
        <v>3</v>
      </c>
      <c r="S80">
        <v>2025</v>
      </c>
      <c r="U80" t="s">
        <v>609</v>
      </c>
      <c r="V80" t="s">
        <v>609</v>
      </c>
      <c r="W80" s="108">
        <v>-26081</v>
      </c>
      <c r="Y80">
        <v>3</v>
      </c>
      <c r="Z80">
        <v>2025</v>
      </c>
    </row>
    <row r="81" spans="1:26">
      <c r="A81" s="20" t="s">
        <v>828</v>
      </c>
      <c r="B81" s="20">
        <v>45741</v>
      </c>
      <c r="D81" t="s">
        <v>829</v>
      </c>
      <c r="E81" t="s">
        <v>738</v>
      </c>
      <c r="F81" t="s">
        <v>53</v>
      </c>
      <c r="G81" t="s">
        <v>786</v>
      </c>
      <c r="H81" t="s">
        <v>56</v>
      </c>
      <c r="J81" t="s">
        <v>775</v>
      </c>
      <c r="K81" s="10" t="s">
        <v>776</v>
      </c>
      <c r="L81" s="10" t="s">
        <v>731</v>
      </c>
      <c r="M81" s="20" t="s">
        <v>732</v>
      </c>
      <c r="N81" t="s">
        <v>47</v>
      </c>
      <c r="O81" s="127">
        <v>34602485</v>
      </c>
      <c r="P81" t="s">
        <v>79</v>
      </c>
      <c r="Q81" s="20">
        <v>45741</v>
      </c>
      <c r="R81" s="21">
        <v>3</v>
      </c>
      <c r="S81">
        <v>2025</v>
      </c>
      <c r="U81" t="s">
        <v>609</v>
      </c>
      <c r="V81" t="s">
        <v>609</v>
      </c>
      <c r="W81" s="108">
        <v>-156629</v>
      </c>
      <c r="Y81">
        <v>3</v>
      </c>
      <c r="Z81">
        <v>2025</v>
      </c>
    </row>
    <row r="82" spans="1:26">
      <c r="A82" s="20" t="s">
        <v>828</v>
      </c>
      <c r="B82" s="20">
        <v>45741</v>
      </c>
      <c r="D82" t="s">
        <v>829</v>
      </c>
      <c r="E82" t="s">
        <v>738</v>
      </c>
      <c r="F82" t="s">
        <v>53</v>
      </c>
      <c r="G82" t="s">
        <v>758</v>
      </c>
      <c r="H82" t="s">
        <v>56</v>
      </c>
      <c r="J82" t="s">
        <v>775</v>
      </c>
      <c r="K82" s="10" t="s">
        <v>776</v>
      </c>
      <c r="L82" s="10" t="s">
        <v>731</v>
      </c>
      <c r="M82" s="20" t="s">
        <v>732</v>
      </c>
      <c r="N82" t="s">
        <v>47</v>
      </c>
      <c r="O82" s="127">
        <v>34602485</v>
      </c>
      <c r="P82" t="s">
        <v>79</v>
      </c>
      <c r="Q82" s="20">
        <v>45741</v>
      </c>
      <c r="R82" s="21">
        <v>3</v>
      </c>
      <c r="S82">
        <v>2025</v>
      </c>
      <c r="U82" t="s">
        <v>609</v>
      </c>
      <c r="V82" t="s">
        <v>609</v>
      </c>
      <c r="W82" s="108">
        <v>-293724</v>
      </c>
      <c r="Y82">
        <v>3</v>
      </c>
      <c r="Z82">
        <v>2025</v>
      </c>
    </row>
    <row r="83" spans="1:26">
      <c r="A83" s="20" t="s">
        <v>828</v>
      </c>
      <c r="B83" s="20">
        <v>45741</v>
      </c>
      <c r="D83" t="s">
        <v>829</v>
      </c>
      <c r="E83" t="s">
        <v>738</v>
      </c>
      <c r="F83" t="s">
        <v>53</v>
      </c>
      <c r="G83" t="s">
        <v>787</v>
      </c>
      <c r="H83" t="s">
        <v>56</v>
      </c>
      <c r="J83" t="s">
        <v>775</v>
      </c>
      <c r="K83" s="10" t="s">
        <v>776</v>
      </c>
      <c r="L83" s="10" t="s">
        <v>731</v>
      </c>
      <c r="M83" s="20" t="s">
        <v>732</v>
      </c>
      <c r="N83" t="s">
        <v>47</v>
      </c>
      <c r="O83" s="127">
        <v>34602485</v>
      </c>
      <c r="P83" t="s">
        <v>79</v>
      </c>
      <c r="Q83" s="20">
        <v>45741</v>
      </c>
      <c r="R83" s="21">
        <v>3</v>
      </c>
      <c r="S83">
        <v>2025</v>
      </c>
      <c r="U83" t="s">
        <v>609</v>
      </c>
      <c r="V83" t="s">
        <v>609</v>
      </c>
      <c r="W83" s="108">
        <v>-133214</v>
      </c>
      <c r="Y83">
        <v>3</v>
      </c>
      <c r="Z83">
        <v>2025</v>
      </c>
    </row>
    <row r="84" spans="1:26">
      <c r="A84" s="20" t="s">
        <v>828</v>
      </c>
      <c r="B84" s="20">
        <v>45741</v>
      </c>
      <c r="D84" t="s">
        <v>829</v>
      </c>
      <c r="E84" t="s">
        <v>738</v>
      </c>
      <c r="F84" t="s">
        <v>53</v>
      </c>
      <c r="G84" t="s">
        <v>788</v>
      </c>
      <c r="H84" t="s">
        <v>56</v>
      </c>
      <c r="J84" t="s">
        <v>775</v>
      </c>
      <c r="K84" s="10" t="s">
        <v>776</v>
      </c>
      <c r="L84" s="10" t="s">
        <v>731</v>
      </c>
      <c r="M84" s="20" t="s">
        <v>732</v>
      </c>
      <c r="N84" t="s">
        <v>47</v>
      </c>
      <c r="O84" s="127">
        <v>34602485</v>
      </c>
      <c r="P84" t="s">
        <v>79</v>
      </c>
      <c r="Q84" s="20">
        <v>45741</v>
      </c>
      <c r="R84" s="21">
        <v>3</v>
      </c>
      <c r="S84">
        <v>2025</v>
      </c>
      <c r="U84" t="s">
        <v>609</v>
      </c>
      <c r="V84" t="s">
        <v>609</v>
      </c>
      <c r="W84" s="108">
        <v>-109550</v>
      </c>
      <c r="Y84">
        <v>3</v>
      </c>
      <c r="Z84">
        <v>2025</v>
      </c>
    </row>
    <row r="85" spans="1:26">
      <c r="A85" s="20" t="s">
        <v>828</v>
      </c>
      <c r="B85" s="20">
        <v>45741</v>
      </c>
      <c r="D85" t="s">
        <v>829</v>
      </c>
      <c r="E85" t="s">
        <v>738</v>
      </c>
      <c r="F85" t="s">
        <v>53</v>
      </c>
      <c r="G85" t="s">
        <v>789</v>
      </c>
      <c r="H85" t="s">
        <v>56</v>
      </c>
      <c r="J85" t="s">
        <v>775</v>
      </c>
      <c r="K85" s="10" t="s">
        <v>776</v>
      </c>
      <c r="L85" s="10" t="s">
        <v>731</v>
      </c>
      <c r="M85" s="20" t="s">
        <v>732</v>
      </c>
      <c r="N85" t="s">
        <v>47</v>
      </c>
      <c r="O85" s="127">
        <v>34602485</v>
      </c>
      <c r="P85" t="s">
        <v>79</v>
      </c>
      <c r="Q85" s="20">
        <v>45741</v>
      </c>
      <c r="R85" s="21">
        <v>3</v>
      </c>
      <c r="S85">
        <v>2025</v>
      </c>
      <c r="U85" t="s">
        <v>609</v>
      </c>
      <c r="V85" t="s">
        <v>609</v>
      </c>
      <c r="W85" s="108">
        <v>-159538</v>
      </c>
      <c r="Y85">
        <v>3</v>
      </c>
      <c r="Z85">
        <v>2025</v>
      </c>
    </row>
    <row r="86" spans="1:26">
      <c r="A86" s="20" t="s">
        <v>828</v>
      </c>
      <c r="B86" s="20">
        <v>45741</v>
      </c>
      <c r="D86" t="s">
        <v>829</v>
      </c>
      <c r="E86" t="s">
        <v>738</v>
      </c>
      <c r="F86" t="s">
        <v>53</v>
      </c>
      <c r="G86" t="s">
        <v>790</v>
      </c>
      <c r="H86" t="s">
        <v>56</v>
      </c>
      <c r="J86" t="s">
        <v>775</v>
      </c>
      <c r="K86" s="10" t="s">
        <v>776</v>
      </c>
      <c r="L86" s="10" t="s">
        <v>731</v>
      </c>
      <c r="M86" s="20" t="s">
        <v>732</v>
      </c>
      <c r="N86" t="s">
        <v>47</v>
      </c>
      <c r="O86" s="127">
        <v>34602485</v>
      </c>
      <c r="P86" t="s">
        <v>79</v>
      </c>
      <c r="Q86" s="20">
        <v>45741</v>
      </c>
      <c r="R86" s="21">
        <v>3</v>
      </c>
      <c r="S86">
        <v>2025</v>
      </c>
      <c r="U86" t="s">
        <v>609</v>
      </c>
      <c r="V86" t="s">
        <v>609</v>
      </c>
      <c r="W86" s="108">
        <v>-345841</v>
      </c>
      <c r="Y86">
        <v>3</v>
      </c>
      <c r="Z86">
        <v>2025</v>
      </c>
    </row>
    <row r="87" spans="1:26">
      <c r="A87" s="20" t="s">
        <v>828</v>
      </c>
      <c r="B87" s="20">
        <v>45741</v>
      </c>
      <c r="D87" t="s">
        <v>829</v>
      </c>
      <c r="E87" t="s">
        <v>738</v>
      </c>
      <c r="F87" t="s">
        <v>53</v>
      </c>
      <c r="G87" t="s">
        <v>791</v>
      </c>
      <c r="H87" t="s">
        <v>56</v>
      </c>
      <c r="J87" t="s">
        <v>775</v>
      </c>
      <c r="K87" s="10" t="s">
        <v>776</v>
      </c>
      <c r="L87" s="10" t="s">
        <v>731</v>
      </c>
      <c r="M87" s="20" t="s">
        <v>732</v>
      </c>
      <c r="N87" t="s">
        <v>47</v>
      </c>
      <c r="O87" s="127">
        <v>34602485</v>
      </c>
      <c r="P87" t="s">
        <v>79</v>
      </c>
      <c r="Q87" s="20">
        <v>45741</v>
      </c>
      <c r="R87" s="21">
        <v>3</v>
      </c>
      <c r="S87">
        <v>2025</v>
      </c>
      <c r="U87" t="s">
        <v>609</v>
      </c>
      <c r="V87" t="s">
        <v>609</v>
      </c>
      <c r="W87" s="108">
        <v>-134273</v>
      </c>
      <c r="Y87">
        <v>3</v>
      </c>
      <c r="Z87">
        <v>2025</v>
      </c>
    </row>
    <row r="88" spans="1:26">
      <c r="A88" s="20" t="s">
        <v>828</v>
      </c>
      <c r="B88" s="20">
        <v>45741</v>
      </c>
      <c r="D88" t="s">
        <v>829</v>
      </c>
      <c r="E88" t="s">
        <v>738</v>
      </c>
      <c r="F88" t="s">
        <v>53</v>
      </c>
      <c r="G88" t="s">
        <v>792</v>
      </c>
      <c r="H88" t="s">
        <v>56</v>
      </c>
      <c r="J88" t="s">
        <v>775</v>
      </c>
      <c r="K88" s="10" t="s">
        <v>776</v>
      </c>
      <c r="L88" s="10" t="s">
        <v>731</v>
      </c>
      <c r="M88" s="20" t="s">
        <v>732</v>
      </c>
      <c r="N88" t="s">
        <v>47</v>
      </c>
      <c r="O88" s="127">
        <v>34602485</v>
      </c>
      <c r="P88" t="s">
        <v>79</v>
      </c>
      <c r="Q88" s="20">
        <v>45741</v>
      </c>
      <c r="R88" s="21">
        <v>3</v>
      </c>
      <c r="S88">
        <v>2025</v>
      </c>
      <c r="U88" t="s">
        <v>609</v>
      </c>
      <c r="V88" t="s">
        <v>609</v>
      </c>
      <c r="W88" s="108">
        <v>-347854</v>
      </c>
      <c r="Y88">
        <v>3</v>
      </c>
      <c r="Z88">
        <v>2025</v>
      </c>
    </row>
    <row r="89" spans="1:26">
      <c r="A89" s="20" t="s">
        <v>828</v>
      </c>
      <c r="B89" s="20">
        <v>45741</v>
      </c>
      <c r="D89" t="s">
        <v>829</v>
      </c>
      <c r="E89" t="s">
        <v>738</v>
      </c>
      <c r="F89" t="s">
        <v>53</v>
      </c>
      <c r="G89" t="s">
        <v>793</v>
      </c>
      <c r="H89" t="s">
        <v>56</v>
      </c>
      <c r="J89" t="s">
        <v>775</v>
      </c>
      <c r="K89" s="10" t="s">
        <v>776</v>
      </c>
      <c r="L89" s="10" t="s">
        <v>731</v>
      </c>
      <c r="M89" s="20" t="s">
        <v>732</v>
      </c>
      <c r="N89" t="s">
        <v>47</v>
      </c>
      <c r="O89" s="127">
        <v>34602485</v>
      </c>
      <c r="P89" t="s">
        <v>79</v>
      </c>
      <c r="Q89" s="20">
        <v>45741</v>
      </c>
      <c r="R89" s="21">
        <v>3</v>
      </c>
      <c r="S89">
        <v>2025</v>
      </c>
      <c r="U89" t="s">
        <v>609</v>
      </c>
      <c r="V89" t="s">
        <v>609</v>
      </c>
      <c r="W89" s="108">
        <v>-173240</v>
      </c>
      <c r="Y89">
        <v>3</v>
      </c>
      <c r="Z89">
        <v>2025</v>
      </c>
    </row>
    <row r="90" spans="1:26">
      <c r="A90" s="20" t="s">
        <v>828</v>
      </c>
      <c r="B90" s="20">
        <v>45741</v>
      </c>
      <c r="D90" t="s">
        <v>829</v>
      </c>
      <c r="E90" t="s">
        <v>738</v>
      </c>
      <c r="F90" t="s">
        <v>53</v>
      </c>
      <c r="G90" t="s">
        <v>794</v>
      </c>
      <c r="H90" t="s">
        <v>56</v>
      </c>
      <c r="J90" t="s">
        <v>775</v>
      </c>
      <c r="K90" s="10" t="s">
        <v>776</v>
      </c>
      <c r="L90" s="10" t="s">
        <v>731</v>
      </c>
      <c r="M90" s="20" t="s">
        <v>732</v>
      </c>
      <c r="N90" t="s">
        <v>47</v>
      </c>
      <c r="O90" s="127">
        <v>34602485</v>
      </c>
      <c r="P90" t="s">
        <v>79</v>
      </c>
      <c r="Q90" s="20">
        <v>45741</v>
      </c>
      <c r="R90" s="21">
        <v>3</v>
      </c>
      <c r="S90">
        <v>2025</v>
      </c>
      <c r="U90" t="s">
        <v>609</v>
      </c>
      <c r="V90" t="s">
        <v>609</v>
      </c>
      <c r="W90" s="108">
        <v>-104088</v>
      </c>
      <c r="Y90">
        <v>3</v>
      </c>
      <c r="Z90">
        <v>2025</v>
      </c>
    </row>
    <row r="91" spans="1:26">
      <c r="A91" s="20" t="s">
        <v>828</v>
      </c>
      <c r="B91" s="20">
        <v>45741</v>
      </c>
      <c r="D91" t="s">
        <v>829</v>
      </c>
      <c r="E91" t="s">
        <v>738</v>
      </c>
      <c r="F91" t="s">
        <v>53</v>
      </c>
      <c r="G91" t="s">
        <v>795</v>
      </c>
      <c r="H91" t="s">
        <v>56</v>
      </c>
      <c r="J91" t="s">
        <v>775</v>
      </c>
      <c r="K91" s="10" t="s">
        <v>776</v>
      </c>
      <c r="L91" s="10" t="s">
        <v>731</v>
      </c>
      <c r="M91" s="20" t="s">
        <v>732</v>
      </c>
      <c r="N91" t="s">
        <v>47</v>
      </c>
      <c r="O91" s="127">
        <v>34602485</v>
      </c>
      <c r="P91" t="s">
        <v>79</v>
      </c>
      <c r="Q91" s="20">
        <v>45741</v>
      </c>
      <c r="R91" s="21">
        <v>3</v>
      </c>
      <c r="S91">
        <v>2025</v>
      </c>
      <c r="U91" t="s">
        <v>609</v>
      </c>
      <c r="V91" t="s">
        <v>609</v>
      </c>
      <c r="W91" s="108">
        <v>-129329</v>
      </c>
      <c r="Y91">
        <v>3</v>
      </c>
      <c r="Z91">
        <v>2025</v>
      </c>
    </row>
    <row r="92" spans="1:26">
      <c r="A92" s="20" t="s">
        <v>828</v>
      </c>
      <c r="B92" s="20">
        <v>45741</v>
      </c>
      <c r="D92" t="s">
        <v>829</v>
      </c>
      <c r="E92" t="s">
        <v>738</v>
      </c>
      <c r="F92" t="s">
        <v>53</v>
      </c>
      <c r="G92" t="s">
        <v>796</v>
      </c>
      <c r="H92" t="s">
        <v>56</v>
      </c>
      <c r="J92" t="s">
        <v>775</v>
      </c>
      <c r="K92" s="10" t="s">
        <v>776</v>
      </c>
      <c r="L92" s="10" t="s">
        <v>731</v>
      </c>
      <c r="M92" s="20" t="s">
        <v>732</v>
      </c>
      <c r="N92" t="s">
        <v>47</v>
      </c>
      <c r="O92" s="127">
        <v>34602485</v>
      </c>
      <c r="P92" t="s">
        <v>79</v>
      </c>
      <c r="Q92" s="20">
        <v>45741</v>
      </c>
      <c r="R92" s="21">
        <v>3</v>
      </c>
      <c r="S92">
        <v>2025</v>
      </c>
      <c r="U92" t="s">
        <v>609</v>
      </c>
      <c r="V92" t="s">
        <v>609</v>
      </c>
      <c r="W92" s="108">
        <v>-148871</v>
      </c>
      <c r="Y92">
        <v>3</v>
      </c>
      <c r="Z92">
        <v>2025</v>
      </c>
    </row>
    <row r="93" spans="1:26">
      <c r="A93" s="20" t="s">
        <v>828</v>
      </c>
      <c r="B93" s="20">
        <v>45741</v>
      </c>
      <c r="D93" t="s">
        <v>829</v>
      </c>
      <c r="E93" t="s">
        <v>738</v>
      </c>
      <c r="F93" t="s">
        <v>53</v>
      </c>
      <c r="G93" t="s">
        <v>797</v>
      </c>
      <c r="H93" t="s">
        <v>56</v>
      </c>
      <c r="J93" t="s">
        <v>775</v>
      </c>
      <c r="K93" s="10" t="s">
        <v>776</v>
      </c>
      <c r="L93" s="10" t="s">
        <v>731</v>
      </c>
      <c r="M93" s="20" t="s">
        <v>732</v>
      </c>
      <c r="N93" t="s">
        <v>47</v>
      </c>
      <c r="O93" s="127">
        <v>34602485</v>
      </c>
      <c r="P93" t="s">
        <v>79</v>
      </c>
      <c r="Q93" s="20">
        <v>45741</v>
      </c>
      <c r="R93" s="21">
        <v>3</v>
      </c>
      <c r="S93">
        <v>2025</v>
      </c>
      <c r="U93" t="s">
        <v>609</v>
      </c>
      <c r="V93" t="s">
        <v>609</v>
      </c>
      <c r="W93" s="108">
        <v>-142606</v>
      </c>
      <c r="Y93">
        <v>3</v>
      </c>
      <c r="Z93">
        <v>2025</v>
      </c>
    </row>
    <row r="94" spans="1:26">
      <c r="A94" s="20" t="s">
        <v>828</v>
      </c>
      <c r="B94" s="20">
        <v>45741</v>
      </c>
      <c r="D94" t="s">
        <v>829</v>
      </c>
      <c r="E94" t="s">
        <v>738</v>
      </c>
      <c r="F94" t="s">
        <v>53</v>
      </c>
      <c r="G94" t="s">
        <v>798</v>
      </c>
      <c r="H94" t="s">
        <v>56</v>
      </c>
      <c r="J94" t="s">
        <v>775</v>
      </c>
      <c r="K94" s="10" t="s">
        <v>776</v>
      </c>
      <c r="L94" s="10" t="s">
        <v>731</v>
      </c>
      <c r="M94" s="20" t="s">
        <v>732</v>
      </c>
      <c r="N94" t="s">
        <v>47</v>
      </c>
      <c r="O94" s="127">
        <v>34602485</v>
      </c>
      <c r="P94" t="s">
        <v>79</v>
      </c>
      <c r="Q94" s="20">
        <v>45741</v>
      </c>
      <c r="R94" s="21">
        <v>3</v>
      </c>
      <c r="S94">
        <v>2025</v>
      </c>
      <c r="U94" t="s">
        <v>609</v>
      </c>
      <c r="V94" t="s">
        <v>609</v>
      </c>
      <c r="W94" s="108">
        <v>-159256</v>
      </c>
      <c r="Y94">
        <v>3</v>
      </c>
      <c r="Z94">
        <v>2025</v>
      </c>
    </row>
    <row r="95" spans="1:26">
      <c r="A95" s="20" t="s">
        <v>828</v>
      </c>
      <c r="B95" s="20">
        <v>45741</v>
      </c>
      <c r="D95" t="s">
        <v>829</v>
      </c>
      <c r="E95" t="s">
        <v>738</v>
      </c>
      <c r="F95" t="s">
        <v>53</v>
      </c>
      <c r="G95" t="s">
        <v>799</v>
      </c>
      <c r="H95" t="s">
        <v>56</v>
      </c>
      <c r="J95" t="s">
        <v>775</v>
      </c>
      <c r="K95" s="10" t="s">
        <v>776</v>
      </c>
      <c r="L95" s="10" t="s">
        <v>731</v>
      </c>
      <c r="M95" s="20" t="s">
        <v>732</v>
      </c>
      <c r="N95" t="s">
        <v>47</v>
      </c>
      <c r="O95" s="127">
        <v>34602485</v>
      </c>
      <c r="P95" t="s">
        <v>79</v>
      </c>
      <c r="Q95" s="20">
        <v>45741</v>
      </c>
      <c r="R95" s="21">
        <v>3</v>
      </c>
      <c r="S95">
        <v>2025</v>
      </c>
      <c r="U95" t="s">
        <v>609</v>
      </c>
      <c r="V95" t="s">
        <v>609</v>
      </c>
      <c r="W95" s="108">
        <v>-76034</v>
      </c>
      <c r="Y95">
        <v>3</v>
      </c>
      <c r="Z95">
        <v>2025</v>
      </c>
    </row>
    <row r="96" spans="1:26">
      <c r="A96" s="20" t="s">
        <v>828</v>
      </c>
      <c r="B96" s="20">
        <v>45741</v>
      </c>
      <c r="D96" t="s">
        <v>829</v>
      </c>
      <c r="E96" t="s">
        <v>738</v>
      </c>
      <c r="F96" t="s">
        <v>53</v>
      </c>
      <c r="G96" t="s">
        <v>800</v>
      </c>
      <c r="H96" t="s">
        <v>56</v>
      </c>
      <c r="J96" t="s">
        <v>775</v>
      </c>
      <c r="K96" s="10" t="s">
        <v>776</v>
      </c>
      <c r="L96" s="10" t="s">
        <v>731</v>
      </c>
      <c r="M96" s="20" t="s">
        <v>732</v>
      </c>
      <c r="N96" t="s">
        <v>47</v>
      </c>
      <c r="O96" s="127">
        <v>34602485</v>
      </c>
      <c r="P96" t="s">
        <v>79</v>
      </c>
      <c r="Q96" s="20">
        <v>45741</v>
      </c>
      <c r="R96" s="21">
        <v>3</v>
      </c>
      <c r="S96">
        <v>2025</v>
      </c>
      <c r="U96" t="s">
        <v>609</v>
      </c>
      <c r="V96" t="s">
        <v>609</v>
      </c>
      <c r="W96" s="108">
        <v>-199387</v>
      </c>
      <c r="Y96">
        <v>3</v>
      </c>
      <c r="Z96">
        <v>2025</v>
      </c>
    </row>
    <row r="97" spans="1:26">
      <c r="A97" s="20" t="s">
        <v>828</v>
      </c>
      <c r="B97" s="20">
        <v>45741</v>
      </c>
      <c r="D97" t="s">
        <v>829</v>
      </c>
      <c r="E97" t="s">
        <v>738</v>
      </c>
      <c r="F97" t="s">
        <v>53</v>
      </c>
      <c r="G97" t="s">
        <v>801</v>
      </c>
      <c r="H97" t="s">
        <v>56</v>
      </c>
      <c r="J97" t="s">
        <v>775</v>
      </c>
      <c r="K97" s="10" t="s">
        <v>776</v>
      </c>
      <c r="L97" s="10" t="s">
        <v>731</v>
      </c>
      <c r="M97" s="20" t="s">
        <v>732</v>
      </c>
      <c r="N97" t="s">
        <v>47</v>
      </c>
      <c r="O97" s="127">
        <v>34602485</v>
      </c>
      <c r="P97" t="s">
        <v>79</v>
      </c>
      <c r="Q97" s="20">
        <v>45741</v>
      </c>
      <c r="R97" s="21">
        <v>3</v>
      </c>
      <c r="S97">
        <v>2025</v>
      </c>
      <c r="U97" t="s">
        <v>609</v>
      </c>
      <c r="V97" t="s">
        <v>609</v>
      </c>
      <c r="W97" s="108">
        <v>-71049</v>
      </c>
      <c r="Y97">
        <v>3</v>
      </c>
      <c r="Z97">
        <v>2025</v>
      </c>
    </row>
    <row r="98" spans="1:26">
      <c r="A98" s="20" t="s">
        <v>828</v>
      </c>
      <c r="B98" s="20">
        <v>45741</v>
      </c>
      <c r="D98" t="s">
        <v>829</v>
      </c>
      <c r="E98" t="s">
        <v>738</v>
      </c>
      <c r="F98" t="s">
        <v>53</v>
      </c>
      <c r="G98" t="s">
        <v>802</v>
      </c>
      <c r="H98" t="s">
        <v>56</v>
      </c>
      <c r="J98" t="s">
        <v>775</v>
      </c>
      <c r="K98" s="10" t="s">
        <v>776</v>
      </c>
      <c r="L98" s="10" t="s">
        <v>731</v>
      </c>
      <c r="M98" s="20" t="s">
        <v>732</v>
      </c>
      <c r="N98" t="s">
        <v>47</v>
      </c>
      <c r="O98" s="127">
        <v>34602485</v>
      </c>
      <c r="P98" t="s">
        <v>79</v>
      </c>
      <c r="Q98" s="20">
        <v>45741</v>
      </c>
      <c r="R98" s="21">
        <v>3</v>
      </c>
      <c r="S98">
        <v>2025</v>
      </c>
      <c r="U98" t="s">
        <v>609</v>
      </c>
      <c r="V98" t="s">
        <v>609</v>
      </c>
      <c r="W98" s="108">
        <v>-75513</v>
      </c>
      <c r="Y98">
        <v>3</v>
      </c>
      <c r="Z98">
        <v>2025</v>
      </c>
    </row>
    <row r="99" spans="1:26">
      <c r="A99" s="20" t="s">
        <v>828</v>
      </c>
      <c r="B99" s="20">
        <v>45741</v>
      </c>
      <c r="D99" t="s">
        <v>829</v>
      </c>
      <c r="E99" t="s">
        <v>738</v>
      </c>
      <c r="F99" t="s">
        <v>53</v>
      </c>
      <c r="G99" t="s">
        <v>803</v>
      </c>
      <c r="H99" t="s">
        <v>56</v>
      </c>
      <c r="J99" t="s">
        <v>775</v>
      </c>
      <c r="K99" s="10" t="s">
        <v>776</v>
      </c>
      <c r="L99" s="10" t="s">
        <v>731</v>
      </c>
      <c r="M99" s="20" t="s">
        <v>732</v>
      </c>
      <c r="N99" t="s">
        <v>47</v>
      </c>
      <c r="O99" s="127">
        <v>34602485</v>
      </c>
      <c r="P99" t="s">
        <v>79</v>
      </c>
      <c r="Q99" s="20">
        <v>45741</v>
      </c>
      <c r="R99" s="21">
        <v>3</v>
      </c>
      <c r="S99">
        <v>2025</v>
      </c>
      <c r="U99" t="s">
        <v>609</v>
      </c>
      <c r="V99" t="s">
        <v>609</v>
      </c>
      <c r="W99" s="108">
        <v>-814652</v>
      </c>
      <c r="Y99">
        <v>3</v>
      </c>
      <c r="Z99">
        <v>2025</v>
      </c>
    </row>
    <row r="100" spans="1:26">
      <c r="A100" s="20" t="s">
        <v>828</v>
      </c>
      <c r="B100" s="20">
        <v>45741</v>
      </c>
      <c r="D100" t="s">
        <v>829</v>
      </c>
      <c r="E100" t="s">
        <v>738</v>
      </c>
      <c r="F100" t="s">
        <v>53</v>
      </c>
      <c r="G100" t="s">
        <v>804</v>
      </c>
      <c r="H100" t="s">
        <v>56</v>
      </c>
      <c r="J100" t="s">
        <v>775</v>
      </c>
      <c r="K100" s="10" t="s">
        <v>776</v>
      </c>
      <c r="L100" s="10" t="s">
        <v>731</v>
      </c>
      <c r="M100" s="20" t="s">
        <v>732</v>
      </c>
      <c r="N100" t="s">
        <v>47</v>
      </c>
      <c r="O100" s="127">
        <v>34602485</v>
      </c>
      <c r="P100" t="s">
        <v>79</v>
      </c>
      <c r="Q100" s="20">
        <v>45741</v>
      </c>
      <c r="R100" s="21">
        <v>3</v>
      </c>
      <c r="S100">
        <v>2025</v>
      </c>
      <c r="U100" t="s">
        <v>609</v>
      </c>
      <c r="V100" t="s">
        <v>609</v>
      </c>
      <c r="W100" s="108">
        <v>-133421</v>
      </c>
      <c r="Y100">
        <v>3</v>
      </c>
      <c r="Z100">
        <v>2025</v>
      </c>
    </row>
    <row r="101" spans="1:26">
      <c r="A101" s="20" t="s">
        <v>828</v>
      </c>
      <c r="B101" s="20">
        <v>45741</v>
      </c>
      <c r="D101" t="s">
        <v>829</v>
      </c>
      <c r="E101" t="s">
        <v>738</v>
      </c>
      <c r="F101" t="s">
        <v>53</v>
      </c>
      <c r="G101" t="s">
        <v>805</v>
      </c>
      <c r="H101" t="s">
        <v>56</v>
      </c>
      <c r="J101" t="s">
        <v>775</v>
      </c>
      <c r="K101" s="10" t="s">
        <v>776</v>
      </c>
      <c r="L101" s="10" t="s">
        <v>731</v>
      </c>
      <c r="M101" s="20" t="s">
        <v>732</v>
      </c>
      <c r="N101" t="s">
        <v>47</v>
      </c>
      <c r="O101" s="127">
        <v>34602485</v>
      </c>
      <c r="P101" t="s">
        <v>79</v>
      </c>
      <c r="Q101" s="20">
        <v>45741</v>
      </c>
      <c r="R101" s="21">
        <v>3</v>
      </c>
      <c r="S101">
        <v>2025</v>
      </c>
      <c r="U101" t="s">
        <v>609</v>
      </c>
      <c r="V101" t="s">
        <v>609</v>
      </c>
      <c r="W101" s="108">
        <v>-121866</v>
      </c>
      <c r="Y101">
        <v>3</v>
      </c>
      <c r="Z101">
        <v>2025</v>
      </c>
    </row>
    <row r="102" spans="1:26">
      <c r="A102" s="20" t="s">
        <v>828</v>
      </c>
      <c r="B102" s="20">
        <v>45741</v>
      </c>
      <c r="D102" t="s">
        <v>829</v>
      </c>
      <c r="E102" t="s">
        <v>738</v>
      </c>
      <c r="F102" t="s">
        <v>53</v>
      </c>
      <c r="G102" t="s">
        <v>806</v>
      </c>
      <c r="H102" t="s">
        <v>56</v>
      </c>
      <c r="J102" t="s">
        <v>775</v>
      </c>
      <c r="K102" s="10" t="s">
        <v>776</v>
      </c>
      <c r="L102" s="10" t="s">
        <v>731</v>
      </c>
      <c r="M102" s="20" t="s">
        <v>732</v>
      </c>
      <c r="N102" t="s">
        <v>47</v>
      </c>
      <c r="O102" s="127">
        <v>34602485</v>
      </c>
      <c r="P102" t="s">
        <v>79</v>
      </c>
      <c r="Q102" s="20">
        <v>45741</v>
      </c>
      <c r="R102" s="21">
        <v>3</v>
      </c>
      <c r="S102">
        <v>2025</v>
      </c>
      <c r="U102" t="s">
        <v>609</v>
      </c>
      <c r="V102" t="s">
        <v>609</v>
      </c>
      <c r="W102" s="108">
        <v>-4859</v>
      </c>
      <c r="Y102">
        <v>3</v>
      </c>
      <c r="Z102">
        <v>2025</v>
      </c>
    </row>
    <row r="103" spans="1:26">
      <c r="A103" s="20" t="s">
        <v>828</v>
      </c>
      <c r="B103" s="20">
        <v>45741</v>
      </c>
      <c r="D103" t="s">
        <v>829</v>
      </c>
      <c r="E103" t="s">
        <v>738</v>
      </c>
      <c r="F103" t="s">
        <v>53</v>
      </c>
      <c r="G103" t="s">
        <v>807</v>
      </c>
      <c r="H103" t="s">
        <v>56</v>
      </c>
      <c r="J103" t="s">
        <v>775</v>
      </c>
      <c r="K103" s="10" t="s">
        <v>776</v>
      </c>
      <c r="L103" s="10" t="s">
        <v>731</v>
      </c>
      <c r="M103" s="20" t="s">
        <v>732</v>
      </c>
      <c r="N103" t="s">
        <v>47</v>
      </c>
      <c r="O103" s="127">
        <v>34602485</v>
      </c>
      <c r="P103" t="s">
        <v>79</v>
      </c>
      <c r="Q103" s="20">
        <v>45741</v>
      </c>
      <c r="R103" s="21">
        <v>3</v>
      </c>
      <c r="S103">
        <v>2025</v>
      </c>
      <c r="U103" t="s">
        <v>609</v>
      </c>
      <c r="V103" t="s">
        <v>609</v>
      </c>
      <c r="W103" s="108">
        <v>-108612</v>
      </c>
      <c r="Y103">
        <v>3</v>
      </c>
      <c r="Z103">
        <v>2025</v>
      </c>
    </row>
    <row r="104" spans="1:26">
      <c r="A104" s="20" t="s">
        <v>828</v>
      </c>
      <c r="B104" s="20">
        <v>45741</v>
      </c>
      <c r="D104" t="s">
        <v>829</v>
      </c>
      <c r="E104" t="s">
        <v>738</v>
      </c>
      <c r="F104" t="s">
        <v>53</v>
      </c>
      <c r="G104" t="s">
        <v>808</v>
      </c>
      <c r="H104" t="s">
        <v>56</v>
      </c>
      <c r="J104" t="s">
        <v>775</v>
      </c>
      <c r="K104" s="10" t="s">
        <v>776</v>
      </c>
      <c r="L104" s="10" t="s">
        <v>731</v>
      </c>
      <c r="M104" s="20" t="s">
        <v>732</v>
      </c>
      <c r="N104" t="s">
        <v>47</v>
      </c>
      <c r="O104" s="127">
        <v>34602485</v>
      </c>
      <c r="P104" t="s">
        <v>79</v>
      </c>
      <c r="Q104" s="20">
        <v>45741</v>
      </c>
      <c r="R104" s="21">
        <v>3</v>
      </c>
      <c r="S104">
        <v>2025</v>
      </c>
      <c r="U104" t="s">
        <v>609</v>
      </c>
      <c r="V104" t="s">
        <v>609</v>
      </c>
      <c r="W104" s="108">
        <v>-15400</v>
      </c>
      <c r="Y104">
        <v>3</v>
      </c>
      <c r="Z104">
        <v>2025</v>
      </c>
    </row>
    <row r="105" spans="1:26">
      <c r="A105" s="20" t="s">
        <v>828</v>
      </c>
      <c r="B105" s="20">
        <v>45741</v>
      </c>
      <c r="D105" t="s">
        <v>829</v>
      </c>
      <c r="E105" t="s">
        <v>738</v>
      </c>
      <c r="F105" t="s">
        <v>53</v>
      </c>
      <c r="G105" t="s">
        <v>809</v>
      </c>
      <c r="H105" t="s">
        <v>56</v>
      </c>
      <c r="J105" t="s">
        <v>775</v>
      </c>
      <c r="K105" s="10" t="s">
        <v>776</v>
      </c>
      <c r="L105" s="10" t="s">
        <v>731</v>
      </c>
      <c r="M105" s="20" t="s">
        <v>732</v>
      </c>
      <c r="N105" t="s">
        <v>47</v>
      </c>
      <c r="O105" s="127">
        <v>34602485</v>
      </c>
      <c r="P105" t="s">
        <v>79</v>
      </c>
      <c r="Q105" s="20">
        <v>45741</v>
      </c>
      <c r="R105" s="21">
        <v>3</v>
      </c>
      <c r="S105">
        <v>2025</v>
      </c>
      <c r="U105" t="s">
        <v>609</v>
      </c>
      <c r="V105" t="s">
        <v>609</v>
      </c>
      <c r="W105" s="108">
        <v>-156647</v>
      </c>
      <c r="Y105">
        <v>3</v>
      </c>
      <c r="Z105">
        <v>2025</v>
      </c>
    </row>
    <row r="106" spans="1:26">
      <c r="A106" s="20" t="s">
        <v>828</v>
      </c>
      <c r="B106" s="20">
        <v>45741</v>
      </c>
      <c r="D106" t="s">
        <v>829</v>
      </c>
      <c r="E106" t="s">
        <v>738</v>
      </c>
      <c r="F106" t="s">
        <v>53</v>
      </c>
      <c r="G106" t="s">
        <v>810</v>
      </c>
      <c r="H106" t="s">
        <v>56</v>
      </c>
      <c r="J106" t="s">
        <v>775</v>
      </c>
      <c r="K106" s="10" t="s">
        <v>776</v>
      </c>
      <c r="L106" s="10" t="s">
        <v>731</v>
      </c>
      <c r="M106" s="20" t="s">
        <v>732</v>
      </c>
      <c r="N106" t="s">
        <v>47</v>
      </c>
      <c r="O106" s="127">
        <v>34602485</v>
      </c>
      <c r="P106" t="s">
        <v>79</v>
      </c>
      <c r="Q106" s="20">
        <v>45741</v>
      </c>
      <c r="R106" s="21">
        <v>3</v>
      </c>
      <c r="S106">
        <v>2025</v>
      </c>
      <c r="U106" t="s">
        <v>609</v>
      </c>
      <c r="V106" t="s">
        <v>609</v>
      </c>
      <c r="W106" s="108">
        <v>-116863</v>
      </c>
      <c r="Y106">
        <v>3</v>
      </c>
      <c r="Z106">
        <v>2025</v>
      </c>
    </row>
    <row r="107" spans="1:26">
      <c r="A107" s="20" t="s">
        <v>828</v>
      </c>
      <c r="B107" s="20">
        <v>45741</v>
      </c>
      <c r="D107" t="s">
        <v>829</v>
      </c>
      <c r="E107" t="s">
        <v>738</v>
      </c>
      <c r="F107" t="s">
        <v>53</v>
      </c>
      <c r="G107" t="s">
        <v>811</v>
      </c>
      <c r="H107" t="s">
        <v>56</v>
      </c>
      <c r="J107" t="s">
        <v>775</v>
      </c>
      <c r="K107" s="10" t="s">
        <v>776</v>
      </c>
      <c r="L107" s="10" t="s">
        <v>731</v>
      </c>
      <c r="M107" s="20" t="s">
        <v>732</v>
      </c>
      <c r="N107" t="s">
        <v>47</v>
      </c>
      <c r="O107" s="127">
        <v>34602485</v>
      </c>
      <c r="P107" t="s">
        <v>79</v>
      </c>
      <c r="Q107" s="20">
        <v>45741</v>
      </c>
      <c r="R107" s="21">
        <v>3</v>
      </c>
      <c r="S107">
        <v>2025</v>
      </c>
      <c r="U107" t="s">
        <v>609</v>
      </c>
      <c r="V107" t="s">
        <v>609</v>
      </c>
      <c r="W107" s="108">
        <v>-142856</v>
      </c>
      <c r="Y107">
        <v>3</v>
      </c>
      <c r="Z107">
        <v>2025</v>
      </c>
    </row>
    <row r="108" spans="1:26">
      <c r="A108" s="20" t="s">
        <v>828</v>
      </c>
      <c r="B108" s="20">
        <v>45741</v>
      </c>
      <c r="D108" t="s">
        <v>829</v>
      </c>
      <c r="E108" t="s">
        <v>738</v>
      </c>
      <c r="F108" t="s">
        <v>53</v>
      </c>
      <c r="G108" t="s">
        <v>812</v>
      </c>
      <c r="H108" t="s">
        <v>56</v>
      </c>
      <c r="J108" t="s">
        <v>775</v>
      </c>
      <c r="K108" s="10" t="s">
        <v>776</v>
      </c>
      <c r="L108" s="10" t="s">
        <v>731</v>
      </c>
      <c r="M108" s="20" t="s">
        <v>732</v>
      </c>
      <c r="N108" t="s">
        <v>47</v>
      </c>
      <c r="O108" s="127">
        <v>34602485</v>
      </c>
      <c r="P108" t="s">
        <v>79</v>
      </c>
      <c r="Q108" s="20">
        <v>45741</v>
      </c>
      <c r="R108" s="21">
        <v>3</v>
      </c>
      <c r="S108">
        <v>2025</v>
      </c>
      <c r="U108" t="s">
        <v>609</v>
      </c>
      <c r="V108" t="s">
        <v>609</v>
      </c>
      <c r="W108" s="108">
        <v>-72881</v>
      </c>
      <c r="Y108">
        <v>3</v>
      </c>
      <c r="Z108">
        <v>2025</v>
      </c>
    </row>
    <row r="109" spans="1:26">
      <c r="A109" s="20" t="s">
        <v>828</v>
      </c>
      <c r="B109" s="20">
        <v>45741</v>
      </c>
      <c r="D109" t="s">
        <v>829</v>
      </c>
      <c r="E109" t="s">
        <v>738</v>
      </c>
      <c r="F109" t="s">
        <v>53</v>
      </c>
      <c r="G109" t="s">
        <v>761</v>
      </c>
      <c r="H109" t="s">
        <v>56</v>
      </c>
      <c r="J109" t="s">
        <v>775</v>
      </c>
      <c r="K109" s="10" t="s">
        <v>776</v>
      </c>
      <c r="L109" s="10" t="s">
        <v>731</v>
      </c>
      <c r="M109" s="20" t="s">
        <v>732</v>
      </c>
      <c r="N109" t="s">
        <v>47</v>
      </c>
      <c r="O109" s="127">
        <v>34602485</v>
      </c>
      <c r="P109" t="s">
        <v>79</v>
      </c>
      <c r="Q109" s="20">
        <v>45741</v>
      </c>
      <c r="R109" s="21">
        <v>3</v>
      </c>
      <c r="S109">
        <v>2025</v>
      </c>
      <c r="U109" t="s">
        <v>609</v>
      </c>
      <c r="V109" t="s">
        <v>609</v>
      </c>
      <c r="W109" s="108">
        <v>-167871</v>
      </c>
      <c r="Y109">
        <v>3</v>
      </c>
      <c r="Z109">
        <v>2025</v>
      </c>
    </row>
    <row r="110" spans="1:26">
      <c r="A110" s="20" t="s">
        <v>828</v>
      </c>
      <c r="B110" s="20">
        <v>45741</v>
      </c>
      <c r="D110" t="s">
        <v>829</v>
      </c>
      <c r="E110" t="s">
        <v>738</v>
      </c>
      <c r="F110" t="s">
        <v>53</v>
      </c>
      <c r="G110" t="s">
        <v>813</v>
      </c>
      <c r="H110" t="s">
        <v>56</v>
      </c>
      <c r="J110" t="s">
        <v>775</v>
      </c>
      <c r="K110" s="10" t="s">
        <v>776</v>
      </c>
      <c r="L110" s="10" t="s">
        <v>731</v>
      </c>
      <c r="M110" s="20" t="s">
        <v>732</v>
      </c>
      <c r="N110" t="s">
        <v>47</v>
      </c>
      <c r="O110" s="127">
        <v>34602485</v>
      </c>
      <c r="P110" t="s">
        <v>79</v>
      </c>
      <c r="Q110" s="20">
        <v>45741</v>
      </c>
      <c r="R110" s="21">
        <v>3</v>
      </c>
      <c r="S110">
        <v>2025</v>
      </c>
      <c r="U110" t="s">
        <v>609</v>
      </c>
      <c r="V110" t="s">
        <v>609</v>
      </c>
      <c r="W110" s="108">
        <v>-98273</v>
      </c>
      <c r="Y110">
        <v>3</v>
      </c>
      <c r="Z110">
        <v>2025</v>
      </c>
    </row>
    <row r="111" spans="1:26">
      <c r="A111" s="20" t="s">
        <v>831</v>
      </c>
      <c r="B111" s="20">
        <v>45742</v>
      </c>
      <c r="D111" t="s">
        <v>832</v>
      </c>
      <c r="E111" t="s">
        <v>727</v>
      </c>
      <c r="F111" t="s">
        <v>53</v>
      </c>
      <c r="G111" t="s">
        <v>728</v>
      </c>
      <c r="H111" t="s">
        <v>56</v>
      </c>
      <c r="J111" t="s">
        <v>745</v>
      </c>
      <c r="K111" s="10" t="s">
        <v>746</v>
      </c>
      <c r="L111" s="10" t="s">
        <v>731</v>
      </c>
      <c r="M111" s="20" t="s">
        <v>732</v>
      </c>
      <c r="N111" t="s">
        <v>47</v>
      </c>
      <c r="O111" s="127">
        <v>34603068</v>
      </c>
      <c r="P111" t="s">
        <v>833</v>
      </c>
      <c r="Q111" s="20">
        <v>45742</v>
      </c>
      <c r="R111" s="21">
        <v>2</v>
      </c>
      <c r="S111">
        <v>2025</v>
      </c>
      <c r="T111" t="s">
        <v>771</v>
      </c>
      <c r="U111" t="s">
        <v>603</v>
      </c>
      <c r="V111" t="s">
        <v>735</v>
      </c>
      <c r="W111" s="108">
        <v>-1041214</v>
      </c>
      <c r="Y111">
        <v>3</v>
      </c>
      <c r="Z111">
        <v>2025</v>
      </c>
    </row>
    <row r="112" spans="1:26">
      <c r="A112" s="20" t="s">
        <v>831</v>
      </c>
      <c r="B112" s="20">
        <v>45742</v>
      </c>
      <c r="D112" t="s">
        <v>832</v>
      </c>
      <c r="E112" t="s">
        <v>727</v>
      </c>
      <c r="F112" t="s">
        <v>53</v>
      </c>
      <c r="G112" t="s">
        <v>744</v>
      </c>
      <c r="H112" t="s">
        <v>97</v>
      </c>
      <c r="J112" t="s">
        <v>745</v>
      </c>
      <c r="K112" s="10" t="s">
        <v>746</v>
      </c>
      <c r="L112" s="10" t="s">
        <v>731</v>
      </c>
      <c r="M112" s="20" t="s">
        <v>732</v>
      </c>
      <c r="N112" t="s">
        <v>47</v>
      </c>
      <c r="O112" s="127">
        <v>34603068</v>
      </c>
      <c r="P112" t="s">
        <v>833</v>
      </c>
      <c r="Q112" s="20">
        <v>45742</v>
      </c>
      <c r="R112" s="21">
        <v>2</v>
      </c>
      <c r="S112">
        <v>2025</v>
      </c>
      <c r="T112" t="s">
        <v>771</v>
      </c>
      <c r="U112" t="s">
        <v>603</v>
      </c>
      <c r="V112" t="s">
        <v>735</v>
      </c>
      <c r="W112" s="108">
        <v>-422496</v>
      </c>
      <c r="Y112">
        <v>3</v>
      </c>
      <c r="Z112">
        <v>2025</v>
      </c>
    </row>
    <row r="113" spans="1:26">
      <c r="A113" s="20" t="s">
        <v>834</v>
      </c>
      <c r="B113" s="20">
        <v>45743</v>
      </c>
      <c r="D113" t="s">
        <v>835</v>
      </c>
      <c r="E113" t="s">
        <v>738</v>
      </c>
      <c r="F113" t="s">
        <v>53</v>
      </c>
      <c r="G113" t="s">
        <v>728</v>
      </c>
      <c r="H113" t="s">
        <v>56</v>
      </c>
      <c r="J113" t="s">
        <v>745</v>
      </c>
      <c r="K113" s="10" t="s">
        <v>746</v>
      </c>
      <c r="L113" s="10" t="s">
        <v>731</v>
      </c>
      <c r="M113" s="20" t="s">
        <v>732</v>
      </c>
      <c r="N113" t="s">
        <v>47</v>
      </c>
      <c r="O113" s="127">
        <v>34603652</v>
      </c>
      <c r="P113" t="s">
        <v>79</v>
      </c>
      <c r="Q113" s="20">
        <v>45743</v>
      </c>
      <c r="R113" s="21">
        <v>3</v>
      </c>
      <c r="S113">
        <v>2025</v>
      </c>
      <c r="U113" t="s">
        <v>609</v>
      </c>
      <c r="V113" t="s">
        <v>609</v>
      </c>
      <c r="W113" s="108">
        <v>-208051</v>
      </c>
      <c r="Y113">
        <v>3</v>
      </c>
      <c r="Z113">
        <v>2025</v>
      </c>
    </row>
    <row r="114" spans="1:26">
      <c r="A114" s="20" t="s">
        <v>837</v>
      </c>
      <c r="B114" s="20">
        <v>45747</v>
      </c>
      <c r="D114" t="s">
        <v>838</v>
      </c>
      <c r="E114" t="s">
        <v>727</v>
      </c>
      <c r="F114" t="s">
        <v>53</v>
      </c>
      <c r="G114" t="s">
        <v>728</v>
      </c>
      <c r="H114" t="s">
        <v>56</v>
      </c>
      <c r="J114" t="s">
        <v>729</v>
      </c>
      <c r="K114" s="10" t="s">
        <v>730</v>
      </c>
      <c r="L114" s="10" t="s">
        <v>731</v>
      </c>
      <c r="M114" s="20" t="s">
        <v>732</v>
      </c>
      <c r="N114" t="s">
        <v>47</v>
      </c>
      <c r="O114" s="127">
        <v>34605075</v>
      </c>
      <c r="P114" t="s">
        <v>839</v>
      </c>
      <c r="Q114" s="20">
        <v>45747</v>
      </c>
      <c r="R114" s="21">
        <v>3</v>
      </c>
      <c r="S114">
        <v>2025</v>
      </c>
      <c r="T114" t="s">
        <v>820</v>
      </c>
      <c r="U114" t="s">
        <v>608</v>
      </c>
      <c r="V114" t="s">
        <v>735</v>
      </c>
      <c r="W114" s="108">
        <v>-93248</v>
      </c>
      <c r="Y114">
        <v>3</v>
      </c>
      <c r="Z114">
        <v>2025</v>
      </c>
    </row>
    <row r="115" spans="1:26">
      <c r="A115" s="20" t="s">
        <v>837</v>
      </c>
      <c r="B115" s="20">
        <v>45747</v>
      </c>
      <c r="D115" t="s">
        <v>838</v>
      </c>
      <c r="E115" t="s">
        <v>727</v>
      </c>
      <c r="F115" t="s">
        <v>53</v>
      </c>
      <c r="G115" t="s">
        <v>744</v>
      </c>
      <c r="H115" t="s">
        <v>97</v>
      </c>
      <c r="J115" t="s">
        <v>729</v>
      </c>
      <c r="K115" s="10" t="s">
        <v>730</v>
      </c>
      <c r="L115" s="10" t="s">
        <v>731</v>
      </c>
      <c r="M115" s="20" t="s">
        <v>732</v>
      </c>
      <c r="N115" t="s">
        <v>47</v>
      </c>
      <c r="O115" s="127">
        <v>34605075</v>
      </c>
      <c r="P115" t="s">
        <v>839</v>
      </c>
      <c r="Q115" s="20">
        <v>45747</v>
      </c>
      <c r="R115" s="21">
        <v>3</v>
      </c>
      <c r="S115">
        <v>2025</v>
      </c>
      <c r="T115" t="s">
        <v>820</v>
      </c>
      <c r="U115" t="s">
        <v>608</v>
      </c>
      <c r="V115" t="s">
        <v>735</v>
      </c>
      <c r="W115" s="108">
        <v>-9730</v>
      </c>
      <c r="Y115">
        <v>3</v>
      </c>
      <c r="Z115">
        <v>2025</v>
      </c>
    </row>
    <row r="116" spans="1:26">
      <c r="A116" s="20" t="s">
        <v>840</v>
      </c>
      <c r="B116" s="20">
        <v>45747</v>
      </c>
      <c r="D116" t="s">
        <v>841</v>
      </c>
      <c r="E116" t="s">
        <v>727</v>
      </c>
      <c r="F116" t="s">
        <v>53</v>
      </c>
      <c r="G116" t="s">
        <v>808</v>
      </c>
      <c r="H116" t="s">
        <v>56</v>
      </c>
      <c r="J116" t="s">
        <v>729</v>
      </c>
      <c r="K116" s="10" t="s">
        <v>730</v>
      </c>
      <c r="L116" s="10" t="s">
        <v>731</v>
      </c>
      <c r="M116" s="20" t="s">
        <v>732</v>
      </c>
      <c r="N116" t="s">
        <v>47</v>
      </c>
      <c r="O116" s="127">
        <v>34605077</v>
      </c>
      <c r="P116" t="s">
        <v>839</v>
      </c>
      <c r="Q116" s="20">
        <v>45747</v>
      </c>
      <c r="R116" s="21">
        <v>3</v>
      </c>
      <c r="S116">
        <v>2025</v>
      </c>
      <c r="T116" t="s">
        <v>820</v>
      </c>
      <c r="U116" t="s">
        <v>608</v>
      </c>
      <c r="V116" t="s">
        <v>735</v>
      </c>
      <c r="W116" s="108">
        <v>-273</v>
      </c>
      <c r="Y116">
        <v>3</v>
      </c>
      <c r="Z116">
        <v>2025</v>
      </c>
    </row>
    <row r="117" spans="1:26">
      <c r="A117" s="20" t="s">
        <v>840</v>
      </c>
      <c r="B117" s="20">
        <v>45747</v>
      </c>
      <c r="D117" t="s">
        <v>841</v>
      </c>
      <c r="E117" t="s">
        <v>727</v>
      </c>
      <c r="F117" t="s">
        <v>53</v>
      </c>
      <c r="G117" t="s">
        <v>842</v>
      </c>
      <c r="H117" t="s">
        <v>97</v>
      </c>
      <c r="J117" t="s">
        <v>729</v>
      </c>
      <c r="K117" s="10" t="s">
        <v>730</v>
      </c>
      <c r="L117" s="10" t="s">
        <v>731</v>
      </c>
      <c r="M117" s="20" t="s">
        <v>732</v>
      </c>
      <c r="N117" t="s">
        <v>47</v>
      </c>
      <c r="O117" s="127">
        <v>34605077</v>
      </c>
      <c r="P117" t="s">
        <v>839</v>
      </c>
      <c r="Q117" s="20">
        <v>45747</v>
      </c>
      <c r="R117" s="21">
        <v>3</v>
      </c>
      <c r="S117">
        <v>2025</v>
      </c>
      <c r="T117" t="s">
        <v>820</v>
      </c>
      <c r="U117" t="s">
        <v>608</v>
      </c>
      <c r="V117" t="s">
        <v>735</v>
      </c>
      <c r="W117" s="108">
        <v>-486</v>
      </c>
      <c r="Y117">
        <v>3</v>
      </c>
      <c r="Z117">
        <v>2025</v>
      </c>
    </row>
    <row r="118" spans="1:26">
      <c r="A118" s="20" t="s">
        <v>840</v>
      </c>
      <c r="B118" s="20">
        <v>45747</v>
      </c>
      <c r="D118" t="s">
        <v>841</v>
      </c>
      <c r="E118" t="s">
        <v>727</v>
      </c>
      <c r="F118" t="s">
        <v>53</v>
      </c>
      <c r="G118" t="s">
        <v>781</v>
      </c>
      <c r="H118" t="s">
        <v>56</v>
      </c>
      <c r="J118" t="s">
        <v>729</v>
      </c>
      <c r="K118" s="10" t="s">
        <v>730</v>
      </c>
      <c r="L118" s="10" t="s">
        <v>731</v>
      </c>
      <c r="M118" s="20" t="s">
        <v>732</v>
      </c>
      <c r="N118" t="s">
        <v>47</v>
      </c>
      <c r="O118" s="127">
        <v>34605077</v>
      </c>
      <c r="P118" t="s">
        <v>839</v>
      </c>
      <c r="Q118" s="20">
        <v>45747</v>
      </c>
      <c r="R118" s="21">
        <v>3</v>
      </c>
      <c r="S118">
        <v>2025</v>
      </c>
      <c r="T118" t="s">
        <v>820</v>
      </c>
      <c r="U118" t="s">
        <v>608</v>
      </c>
      <c r="V118" t="s">
        <v>735</v>
      </c>
      <c r="W118" s="108">
        <v>-547</v>
      </c>
      <c r="Y118">
        <v>3</v>
      </c>
      <c r="Z118">
        <v>2025</v>
      </c>
    </row>
    <row r="119" spans="1:26">
      <c r="A119" s="20" t="s">
        <v>840</v>
      </c>
      <c r="B119" s="20">
        <v>45747</v>
      </c>
      <c r="D119" t="s">
        <v>841</v>
      </c>
      <c r="E119" t="s">
        <v>727</v>
      </c>
      <c r="F119" t="s">
        <v>53</v>
      </c>
      <c r="G119" t="s">
        <v>794</v>
      </c>
      <c r="H119" t="s">
        <v>56</v>
      </c>
      <c r="J119" t="s">
        <v>729</v>
      </c>
      <c r="K119" s="10" t="s">
        <v>730</v>
      </c>
      <c r="L119" s="10" t="s">
        <v>731</v>
      </c>
      <c r="M119" s="20" t="s">
        <v>732</v>
      </c>
      <c r="N119" t="s">
        <v>47</v>
      </c>
      <c r="O119" s="127">
        <v>34605077</v>
      </c>
      <c r="P119" t="s">
        <v>839</v>
      </c>
      <c r="Q119" s="20">
        <v>45747</v>
      </c>
      <c r="R119" s="21">
        <v>3</v>
      </c>
      <c r="S119">
        <v>2025</v>
      </c>
      <c r="T119" t="s">
        <v>820</v>
      </c>
      <c r="U119" t="s">
        <v>608</v>
      </c>
      <c r="V119" t="s">
        <v>735</v>
      </c>
      <c r="W119" s="108">
        <v>-3242</v>
      </c>
      <c r="Y119">
        <v>3</v>
      </c>
      <c r="Z119">
        <v>2025</v>
      </c>
    </row>
    <row r="120" spans="1:26">
      <c r="A120" s="20" t="s">
        <v>840</v>
      </c>
      <c r="B120" s="20">
        <v>45747</v>
      </c>
      <c r="D120" t="s">
        <v>841</v>
      </c>
      <c r="E120" t="s">
        <v>727</v>
      </c>
      <c r="F120" t="s">
        <v>53</v>
      </c>
      <c r="G120" t="s">
        <v>759</v>
      </c>
      <c r="H120" t="s">
        <v>56</v>
      </c>
      <c r="J120" t="s">
        <v>729</v>
      </c>
      <c r="K120" s="10" t="s">
        <v>730</v>
      </c>
      <c r="L120" s="10" t="s">
        <v>731</v>
      </c>
      <c r="M120" s="20" t="s">
        <v>732</v>
      </c>
      <c r="N120" t="s">
        <v>47</v>
      </c>
      <c r="O120" s="127">
        <v>34605077</v>
      </c>
      <c r="P120" t="s">
        <v>839</v>
      </c>
      <c r="Q120" s="20">
        <v>45747</v>
      </c>
      <c r="R120" s="21">
        <v>3</v>
      </c>
      <c r="S120">
        <v>2025</v>
      </c>
      <c r="T120" t="s">
        <v>820</v>
      </c>
      <c r="U120" t="s">
        <v>608</v>
      </c>
      <c r="V120" t="s">
        <v>735</v>
      </c>
      <c r="W120" s="108">
        <v>-8109</v>
      </c>
      <c r="Y120">
        <v>3</v>
      </c>
      <c r="Z120">
        <v>2025</v>
      </c>
    </row>
    <row r="121" spans="1:26">
      <c r="A121" s="20" t="s">
        <v>843</v>
      </c>
      <c r="B121" s="20">
        <v>45747</v>
      </c>
      <c r="D121" t="s">
        <v>844</v>
      </c>
      <c r="E121" t="s">
        <v>727</v>
      </c>
      <c r="F121" t="s">
        <v>53</v>
      </c>
      <c r="G121" t="s">
        <v>842</v>
      </c>
      <c r="H121" t="s">
        <v>97</v>
      </c>
      <c r="J121" t="s">
        <v>739</v>
      </c>
      <c r="K121" s="10" t="s">
        <v>740</v>
      </c>
      <c r="L121" s="10" t="s">
        <v>731</v>
      </c>
      <c r="M121" s="20" t="s">
        <v>732</v>
      </c>
      <c r="N121" t="s">
        <v>47</v>
      </c>
      <c r="O121" s="127">
        <v>34605450</v>
      </c>
      <c r="P121" t="s">
        <v>845</v>
      </c>
      <c r="Q121" s="20">
        <v>45747</v>
      </c>
      <c r="R121" s="21">
        <v>3</v>
      </c>
      <c r="S121">
        <v>2025</v>
      </c>
      <c r="T121" t="s">
        <v>846</v>
      </c>
      <c r="U121" t="s">
        <v>605</v>
      </c>
      <c r="V121" t="s">
        <v>735</v>
      </c>
      <c r="W121" s="108">
        <v>-6480</v>
      </c>
      <c r="Y121">
        <v>3</v>
      </c>
      <c r="Z121">
        <v>2025</v>
      </c>
    </row>
    <row r="122" spans="1:26">
      <c r="A122" s="20" t="s">
        <v>847</v>
      </c>
      <c r="B122" s="20">
        <v>45747</v>
      </c>
      <c r="D122" t="s">
        <v>848</v>
      </c>
      <c r="E122" t="s">
        <v>727</v>
      </c>
      <c r="F122" t="s">
        <v>53</v>
      </c>
      <c r="G122" t="s">
        <v>744</v>
      </c>
      <c r="H122" t="s">
        <v>97</v>
      </c>
      <c r="J122" t="s">
        <v>739</v>
      </c>
      <c r="K122" s="10" t="s">
        <v>740</v>
      </c>
      <c r="L122" s="10" t="s">
        <v>731</v>
      </c>
      <c r="M122" s="20" t="s">
        <v>732</v>
      </c>
      <c r="N122" t="s">
        <v>47</v>
      </c>
      <c r="O122" s="127">
        <v>34605451</v>
      </c>
      <c r="P122" t="s">
        <v>845</v>
      </c>
      <c r="Q122" s="20">
        <v>45747</v>
      </c>
      <c r="R122" s="21">
        <v>3</v>
      </c>
      <c r="S122">
        <v>2025</v>
      </c>
      <c r="T122" t="s">
        <v>846</v>
      </c>
      <c r="U122" t="s">
        <v>605</v>
      </c>
      <c r="V122" t="s">
        <v>735</v>
      </c>
      <c r="W122" s="108">
        <v>-386208</v>
      </c>
      <c r="Y122">
        <v>3</v>
      </c>
      <c r="Z122">
        <v>2025</v>
      </c>
    </row>
    <row r="123" spans="1:26">
      <c r="A123" s="20" t="s">
        <v>847</v>
      </c>
      <c r="B123" s="20">
        <v>45747</v>
      </c>
      <c r="D123" t="s">
        <v>848</v>
      </c>
      <c r="E123" t="s">
        <v>727</v>
      </c>
      <c r="F123" t="s">
        <v>53</v>
      </c>
      <c r="G123" t="s">
        <v>728</v>
      </c>
      <c r="H123" t="s">
        <v>56</v>
      </c>
      <c r="J123" t="s">
        <v>739</v>
      </c>
      <c r="K123" s="10" t="s">
        <v>740</v>
      </c>
      <c r="L123" s="10" t="s">
        <v>731</v>
      </c>
      <c r="M123" s="20" t="s">
        <v>732</v>
      </c>
      <c r="N123" t="s">
        <v>47</v>
      </c>
      <c r="O123" s="127">
        <v>34605451</v>
      </c>
      <c r="P123" t="s">
        <v>845</v>
      </c>
      <c r="Q123" s="20">
        <v>45747</v>
      </c>
      <c r="R123" s="21">
        <v>3</v>
      </c>
      <c r="S123">
        <v>2025</v>
      </c>
      <c r="T123" t="s">
        <v>846</v>
      </c>
      <c r="U123" t="s">
        <v>605</v>
      </c>
      <c r="V123" t="s">
        <v>735</v>
      </c>
      <c r="W123" s="108">
        <v>-2154096</v>
      </c>
      <c r="Y123">
        <v>3</v>
      </c>
      <c r="Z123">
        <v>2025</v>
      </c>
    </row>
    <row r="124" spans="1:26">
      <c r="A124" s="20" t="s">
        <v>849</v>
      </c>
      <c r="B124" s="20">
        <v>45747</v>
      </c>
      <c r="D124" t="s">
        <v>850</v>
      </c>
      <c r="E124" t="s">
        <v>727</v>
      </c>
      <c r="F124" t="s">
        <v>53</v>
      </c>
      <c r="G124" t="s">
        <v>758</v>
      </c>
      <c r="H124" t="s">
        <v>56</v>
      </c>
      <c r="J124" t="s">
        <v>739</v>
      </c>
      <c r="K124" s="10" t="s">
        <v>740</v>
      </c>
      <c r="L124" s="10" t="s">
        <v>731</v>
      </c>
      <c r="M124" s="20" t="s">
        <v>732</v>
      </c>
      <c r="N124" t="s">
        <v>47</v>
      </c>
      <c r="O124" s="127">
        <v>34605593</v>
      </c>
      <c r="P124" t="s">
        <v>851</v>
      </c>
      <c r="Q124" s="20">
        <v>45747</v>
      </c>
      <c r="R124" s="21">
        <v>12</v>
      </c>
      <c r="S124">
        <v>2024</v>
      </c>
      <c r="T124" t="s">
        <v>757</v>
      </c>
      <c r="U124" t="s">
        <v>605</v>
      </c>
      <c r="V124" t="s">
        <v>735</v>
      </c>
      <c r="W124" s="108">
        <v>-42350</v>
      </c>
      <c r="Y124">
        <v>3</v>
      </c>
      <c r="Z124">
        <v>2025</v>
      </c>
    </row>
    <row r="125" spans="1:26">
      <c r="A125" s="20" t="s">
        <v>849</v>
      </c>
      <c r="B125" s="20">
        <v>45747</v>
      </c>
      <c r="D125" t="s">
        <v>850</v>
      </c>
      <c r="E125" t="s">
        <v>727</v>
      </c>
      <c r="F125" t="s">
        <v>53</v>
      </c>
      <c r="G125" t="s">
        <v>759</v>
      </c>
      <c r="H125" t="s">
        <v>56</v>
      </c>
      <c r="J125" t="s">
        <v>739</v>
      </c>
      <c r="K125" s="10" t="s">
        <v>740</v>
      </c>
      <c r="L125" s="10" t="s">
        <v>731</v>
      </c>
      <c r="M125" s="20" t="s">
        <v>732</v>
      </c>
      <c r="N125" t="s">
        <v>47</v>
      </c>
      <c r="O125" s="127">
        <v>34605593</v>
      </c>
      <c r="P125" t="s">
        <v>851</v>
      </c>
      <c r="Q125" s="20">
        <v>45747</v>
      </c>
      <c r="R125" s="21">
        <v>12</v>
      </c>
      <c r="S125">
        <v>2024</v>
      </c>
      <c r="T125" t="s">
        <v>757</v>
      </c>
      <c r="U125" t="s">
        <v>605</v>
      </c>
      <c r="V125" t="s">
        <v>735</v>
      </c>
      <c r="W125" s="108">
        <v>-44881</v>
      </c>
      <c r="Y125">
        <v>3</v>
      </c>
      <c r="Z125">
        <v>2025</v>
      </c>
    </row>
    <row r="126" spans="1:26">
      <c r="A126" s="20" t="s">
        <v>849</v>
      </c>
      <c r="B126" s="20">
        <v>45747</v>
      </c>
      <c r="D126" t="s">
        <v>850</v>
      </c>
      <c r="E126" t="s">
        <v>727</v>
      </c>
      <c r="F126" t="s">
        <v>53</v>
      </c>
      <c r="G126" t="s">
        <v>760</v>
      </c>
      <c r="H126" t="s">
        <v>106</v>
      </c>
      <c r="J126" t="s">
        <v>739</v>
      </c>
      <c r="K126" s="10" t="s">
        <v>740</v>
      </c>
      <c r="L126" s="10" t="s">
        <v>731</v>
      </c>
      <c r="M126" s="20" t="s">
        <v>732</v>
      </c>
      <c r="N126" t="s">
        <v>47</v>
      </c>
      <c r="O126" s="127">
        <v>34605593</v>
      </c>
      <c r="P126" t="s">
        <v>851</v>
      </c>
      <c r="Q126" s="20">
        <v>45747</v>
      </c>
      <c r="R126" s="21">
        <v>12</v>
      </c>
      <c r="S126">
        <v>2024</v>
      </c>
      <c r="T126" t="s">
        <v>757</v>
      </c>
      <c r="U126" t="s">
        <v>605</v>
      </c>
      <c r="V126" t="s">
        <v>735</v>
      </c>
      <c r="W126" s="108">
        <v>-461</v>
      </c>
      <c r="Y126">
        <v>3</v>
      </c>
      <c r="Z126">
        <v>2025</v>
      </c>
    </row>
    <row r="127" spans="1:26">
      <c r="A127" s="20" t="s">
        <v>849</v>
      </c>
      <c r="B127" s="20">
        <v>45747</v>
      </c>
      <c r="D127" t="s">
        <v>850</v>
      </c>
      <c r="E127" t="s">
        <v>727</v>
      </c>
      <c r="F127" t="s">
        <v>53</v>
      </c>
      <c r="G127" t="s">
        <v>761</v>
      </c>
      <c r="H127" t="s">
        <v>56</v>
      </c>
      <c r="J127" t="s">
        <v>739</v>
      </c>
      <c r="K127" s="10" t="s">
        <v>740</v>
      </c>
      <c r="L127" s="10" t="s">
        <v>731</v>
      </c>
      <c r="M127" s="20" t="s">
        <v>732</v>
      </c>
      <c r="N127" t="s">
        <v>47</v>
      </c>
      <c r="O127" s="127">
        <v>34605593</v>
      </c>
      <c r="P127" t="s">
        <v>851</v>
      </c>
      <c r="Q127" s="20">
        <v>45747</v>
      </c>
      <c r="R127" s="21">
        <v>12</v>
      </c>
      <c r="S127">
        <v>2024</v>
      </c>
      <c r="T127" t="s">
        <v>757</v>
      </c>
      <c r="U127" t="s">
        <v>605</v>
      </c>
      <c r="V127" t="s">
        <v>735</v>
      </c>
      <c r="W127" s="108">
        <v>-1</v>
      </c>
      <c r="Y127">
        <v>3</v>
      </c>
      <c r="Z127">
        <v>2025</v>
      </c>
    </row>
    <row r="128" spans="1:26">
      <c r="A128" s="20" t="s">
        <v>852</v>
      </c>
      <c r="B128" s="20">
        <v>45747</v>
      </c>
      <c r="D128" t="s">
        <v>853</v>
      </c>
      <c r="E128" t="s">
        <v>738</v>
      </c>
      <c r="F128" t="s">
        <v>53</v>
      </c>
      <c r="G128" t="s">
        <v>728</v>
      </c>
      <c r="H128" t="s">
        <v>56</v>
      </c>
      <c r="J128" t="s">
        <v>739</v>
      </c>
      <c r="K128" s="10" t="s">
        <v>740</v>
      </c>
      <c r="L128" s="10" t="s">
        <v>731</v>
      </c>
      <c r="M128" s="20" t="s">
        <v>732</v>
      </c>
      <c r="N128" t="s">
        <v>47</v>
      </c>
      <c r="O128" s="127">
        <v>34605645</v>
      </c>
      <c r="P128" t="s">
        <v>79</v>
      </c>
      <c r="Q128" s="20">
        <v>45747</v>
      </c>
      <c r="R128" s="21">
        <v>3</v>
      </c>
      <c r="S128">
        <v>2025</v>
      </c>
      <c r="U128" t="s">
        <v>609</v>
      </c>
      <c r="V128" t="s">
        <v>609</v>
      </c>
      <c r="W128" s="108">
        <v>-1979957</v>
      </c>
      <c r="Y128">
        <v>3</v>
      </c>
      <c r="Z128">
        <v>2025</v>
      </c>
    </row>
    <row r="129" spans="1:26">
      <c r="A129" s="20" t="s">
        <v>855</v>
      </c>
      <c r="B129" s="20">
        <v>45775</v>
      </c>
      <c r="D129" t="s">
        <v>856</v>
      </c>
      <c r="E129" t="s">
        <v>738</v>
      </c>
      <c r="F129" t="s">
        <v>53</v>
      </c>
      <c r="G129" t="s">
        <v>774</v>
      </c>
      <c r="H129" t="s">
        <v>56</v>
      </c>
      <c r="J129" t="s">
        <v>775</v>
      </c>
      <c r="K129" s="10" t="s">
        <v>776</v>
      </c>
      <c r="L129" s="10" t="s">
        <v>731</v>
      </c>
      <c r="M129" s="20" t="s">
        <v>732</v>
      </c>
      <c r="N129" t="s">
        <v>47</v>
      </c>
      <c r="O129" s="127">
        <v>34985528</v>
      </c>
      <c r="P129" t="s">
        <v>79</v>
      </c>
      <c r="Q129" s="20">
        <v>45775</v>
      </c>
      <c r="R129" s="21">
        <v>4</v>
      </c>
      <c r="S129">
        <v>2025</v>
      </c>
      <c r="U129" t="s">
        <v>609</v>
      </c>
      <c r="V129" t="s">
        <v>609</v>
      </c>
      <c r="W129" s="108">
        <v>-1017</v>
      </c>
      <c r="Y129">
        <v>4</v>
      </c>
      <c r="Z129">
        <v>2025</v>
      </c>
    </row>
    <row r="130" spans="1:26">
      <c r="A130" s="20" t="s">
        <v>855</v>
      </c>
      <c r="B130" s="20">
        <v>45775</v>
      </c>
      <c r="D130" t="s">
        <v>856</v>
      </c>
      <c r="E130" t="s">
        <v>738</v>
      </c>
      <c r="F130" t="s">
        <v>53</v>
      </c>
      <c r="G130" t="s">
        <v>778</v>
      </c>
      <c r="H130" t="s">
        <v>56</v>
      </c>
      <c r="J130" t="s">
        <v>775</v>
      </c>
      <c r="K130" s="10" t="s">
        <v>776</v>
      </c>
      <c r="L130" s="10" t="s">
        <v>731</v>
      </c>
      <c r="M130" s="20" t="s">
        <v>732</v>
      </c>
      <c r="N130" t="s">
        <v>47</v>
      </c>
      <c r="O130" s="127">
        <v>34985528</v>
      </c>
      <c r="P130" t="s">
        <v>79</v>
      </c>
      <c r="Q130" s="20">
        <v>45775</v>
      </c>
      <c r="R130" s="21">
        <v>4</v>
      </c>
      <c r="S130">
        <v>2025</v>
      </c>
      <c r="U130" t="s">
        <v>609</v>
      </c>
      <c r="V130" t="s">
        <v>609</v>
      </c>
      <c r="W130" s="108">
        <v>-7177</v>
      </c>
      <c r="Y130">
        <v>4</v>
      </c>
      <c r="Z130">
        <v>2025</v>
      </c>
    </row>
    <row r="131" spans="1:26">
      <c r="A131" s="20" t="s">
        <v>855</v>
      </c>
      <c r="B131" s="20">
        <v>45775</v>
      </c>
      <c r="D131" t="s">
        <v>856</v>
      </c>
      <c r="E131" t="s">
        <v>738</v>
      </c>
      <c r="F131" t="s">
        <v>53</v>
      </c>
      <c r="G131" t="s">
        <v>779</v>
      </c>
      <c r="H131" t="s">
        <v>56</v>
      </c>
      <c r="J131" t="s">
        <v>775</v>
      </c>
      <c r="K131" s="10" t="s">
        <v>776</v>
      </c>
      <c r="L131" s="10" t="s">
        <v>731</v>
      </c>
      <c r="M131" s="20" t="s">
        <v>732</v>
      </c>
      <c r="N131" t="s">
        <v>47</v>
      </c>
      <c r="O131" s="127">
        <v>34985528</v>
      </c>
      <c r="P131" t="s">
        <v>79</v>
      </c>
      <c r="Q131" s="20">
        <v>45775</v>
      </c>
      <c r="R131" s="21">
        <v>4</v>
      </c>
      <c r="S131">
        <v>2025</v>
      </c>
      <c r="U131" t="s">
        <v>609</v>
      </c>
      <c r="V131" t="s">
        <v>609</v>
      </c>
      <c r="W131" s="108">
        <v>-13065</v>
      </c>
      <c r="Y131">
        <v>4</v>
      </c>
      <c r="Z131">
        <v>2025</v>
      </c>
    </row>
    <row r="132" spans="1:26">
      <c r="A132" s="20" t="s">
        <v>855</v>
      </c>
      <c r="B132" s="20">
        <v>45775</v>
      </c>
      <c r="D132" t="s">
        <v>856</v>
      </c>
      <c r="E132" t="s">
        <v>738</v>
      </c>
      <c r="F132" t="s">
        <v>53</v>
      </c>
      <c r="G132" t="s">
        <v>780</v>
      </c>
      <c r="H132" t="s">
        <v>56</v>
      </c>
      <c r="J132" t="s">
        <v>775</v>
      </c>
      <c r="K132" s="10" t="s">
        <v>776</v>
      </c>
      <c r="L132" s="10" t="s">
        <v>731</v>
      </c>
      <c r="M132" s="20" t="s">
        <v>732</v>
      </c>
      <c r="N132" t="s">
        <v>47</v>
      </c>
      <c r="O132" s="127">
        <v>34985528</v>
      </c>
      <c r="P132" t="s">
        <v>79</v>
      </c>
      <c r="Q132" s="20">
        <v>45775</v>
      </c>
      <c r="R132" s="21">
        <v>4</v>
      </c>
      <c r="S132">
        <v>2025</v>
      </c>
      <c r="U132" t="s">
        <v>609</v>
      </c>
      <c r="V132" t="s">
        <v>609</v>
      </c>
      <c r="W132" s="108">
        <v>-183</v>
      </c>
      <c r="Y132">
        <v>4</v>
      </c>
      <c r="Z132">
        <v>2025</v>
      </c>
    </row>
    <row r="133" spans="1:26">
      <c r="A133" s="20" t="s">
        <v>855</v>
      </c>
      <c r="B133" s="20">
        <v>45775</v>
      </c>
      <c r="D133" t="s">
        <v>856</v>
      </c>
      <c r="E133" t="s">
        <v>738</v>
      </c>
      <c r="F133" t="s">
        <v>53</v>
      </c>
      <c r="G133" t="s">
        <v>755</v>
      </c>
      <c r="H133" t="s">
        <v>56</v>
      </c>
      <c r="J133" t="s">
        <v>775</v>
      </c>
      <c r="K133" s="10" t="s">
        <v>776</v>
      </c>
      <c r="L133" s="10" t="s">
        <v>731</v>
      </c>
      <c r="M133" s="20" t="s">
        <v>732</v>
      </c>
      <c r="N133" t="s">
        <v>47</v>
      </c>
      <c r="O133" s="127">
        <v>34985528</v>
      </c>
      <c r="P133" t="s">
        <v>79</v>
      </c>
      <c r="Q133" s="20">
        <v>45775</v>
      </c>
      <c r="R133" s="21">
        <v>4</v>
      </c>
      <c r="S133">
        <v>2025</v>
      </c>
      <c r="U133" t="s">
        <v>609</v>
      </c>
      <c r="V133" t="s">
        <v>609</v>
      </c>
      <c r="W133" s="108">
        <v>-5672</v>
      </c>
      <c r="Y133">
        <v>4</v>
      </c>
      <c r="Z133">
        <v>2025</v>
      </c>
    </row>
    <row r="134" spans="1:26">
      <c r="A134" s="20" t="s">
        <v>855</v>
      </c>
      <c r="B134" s="20">
        <v>45775</v>
      </c>
      <c r="D134" t="s">
        <v>856</v>
      </c>
      <c r="E134" t="s">
        <v>738</v>
      </c>
      <c r="F134" t="s">
        <v>53</v>
      </c>
      <c r="G134" t="s">
        <v>781</v>
      </c>
      <c r="H134" t="s">
        <v>56</v>
      </c>
      <c r="J134" t="s">
        <v>775</v>
      </c>
      <c r="K134" s="10" t="s">
        <v>776</v>
      </c>
      <c r="L134" s="10" t="s">
        <v>731</v>
      </c>
      <c r="M134" s="20" t="s">
        <v>732</v>
      </c>
      <c r="N134" t="s">
        <v>47</v>
      </c>
      <c r="O134" s="127">
        <v>34985528</v>
      </c>
      <c r="P134" t="s">
        <v>79</v>
      </c>
      <c r="Q134" s="20">
        <v>45775</v>
      </c>
      <c r="R134" s="21">
        <v>4</v>
      </c>
      <c r="S134">
        <v>2025</v>
      </c>
      <c r="U134" t="s">
        <v>609</v>
      </c>
      <c r="V134" t="s">
        <v>609</v>
      </c>
      <c r="W134" s="108">
        <v>-5902</v>
      </c>
      <c r="Y134">
        <v>4</v>
      </c>
      <c r="Z134">
        <v>2025</v>
      </c>
    </row>
    <row r="135" spans="1:26">
      <c r="A135" s="20" t="s">
        <v>855</v>
      </c>
      <c r="B135" s="20">
        <v>45775</v>
      </c>
      <c r="D135" t="s">
        <v>856</v>
      </c>
      <c r="E135" t="s">
        <v>738</v>
      </c>
      <c r="F135" t="s">
        <v>53</v>
      </c>
      <c r="G135" t="s">
        <v>782</v>
      </c>
      <c r="H135" t="s">
        <v>56</v>
      </c>
      <c r="J135" t="s">
        <v>775</v>
      </c>
      <c r="K135" s="10" t="s">
        <v>776</v>
      </c>
      <c r="L135" s="10" t="s">
        <v>731</v>
      </c>
      <c r="M135" s="20" t="s">
        <v>732</v>
      </c>
      <c r="N135" t="s">
        <v>47</v>
      </c>
      <c r="O135" s="127">
        <v>34985528</v>
      </c>
      <c r="P135" t="s">
        <v>79</v>
      </c>
      <c r="Q135" s="20">
        <v>45775</v>
      </c>
      <c r="R135" s="21">
        <v>4</v>
      </c>
      <c r="S135">
        <v>2025</v>
      </c>
      <c r="U135" t="s">
        <v>609</v>
      </c>
      <c r="V135" t="s">
        <v>609</v>
      </c>
      <c r="W135" s="108">
        <v>-3919</v>
      </c>
      <c r="Y135">
        <v>4</v>
      </c>
      <c r="Z135">
        <v>2025</v>
      </c>
    </row>
    <row r="136" spans="1:26">
      <c r="A136" s="20" t="s">
        <v>855</v>
      </c>
      <c r="B136" s="20">
        <v>45775</v>
      </c>
      <c r="D136" t="s">
        <v>856</v>
      </c>
      <c r="E136" t="s">
        <v>738</v>
      </c>
      <c r="F136" t="s">
        <v>53</v>
      </c>
      <c r="G136" t="s">
        <v>783</v>
      </c>
      <c r="H136" t="s">
        <v>56</v>
      </c>
      <c r="J136" t="s">
        <v>775</v>
      </c>
      <c r="K136" s="10" t="s">
        <v>776</v>
      </c>
      <c r="L136" s="10" t="s">
        <v>731</v>
      </c>
      <c r="M136" s="20" t="s">
        <v>732</v>
      </c>
      <c r="N136" t="s">
        <v>47</v>
      </c>
      <c r="O136" s="127">
        <v>34985528</v>
      </c>
      <c r="P136" t="s">
        <v>79</v>
      </c>
      <c r="Q136" s="20">
        <v>45775</v>
      </c>
      <c r="R136" s="21">
        <v>4</v>
      </c>
      <c r="S136">
        <v>2025</v>
      </c>
      <c r="U136" t="s">
        <v>609</v>
      </c>
      <c r="V136" t="s">
        <v>609</v>
      </c>
      <c r="W136" s="108">
        <v>-2445</v>
      </c>
      <c r="Y136">
        <v>4</v>
      </c>
      <c r="Z136">
        <v>2025</v>
      </c>
    </row>
    <row r="137" spans="1:26">
      <c r="A137" s="20" t="s">
        <v>855</v>
      </c>
      <c r="B137" s="20">
        <v>45775</v>
      </c>
      <c r="D137" t="s">
        <v>856</v>
      </c>
      <c r="E137" t="s">
        <v>738</v>
      </c>
      <c r="F137" t="s">
        <v>53</v>
      </c>
      <c r="G137" t="s">
        <v>784</v>
      </c>
      <c r="H137" t="s">
        <v>56</v>
      </c>
      <c r="J137" t="s">
        <v>775</v>
      </c>
      <c r="K137" s="10" t="s">
        <v>776</v>
      </c>
      <c r="L137" s="10" t="s">
        <v>731</v>
      </c>
      <c r="M137" s="20" t="s">
        <v>732</v>
      </c>
      <c r="N137" t="s">
        <v>47</v>
      </c>
      <c r="O137" s="127">
        <v>34985528</v>
      </c>
      <c r="P137" t="s">
        <v>79</v>
      </c>
      <c r="Q137" s="20">
        <v>45775</v>
      </c>
      <c r="R137" s="21">
        <v>4</v>
      </c>
      <c r="S137">
        <v>2025</v>
      </c>
      <c r="U137" t="s">
        <v>609</v>
      </c>
      <c r="V137" t="s">
        <v>609</v>
      </c>
      <c r="W137" s="108">
        <v>-4492</v>
      </c>
      <c r="Y137">
        <v>4</v>
      </c>
      <c r="Z137">
        <v>2025</v>
      </c>
    </row>
    <row r="138" spans="1:26">
      <c r="A138" s="20" t="s">
        <v>855</v>
      </c>
      <c r="B138" s="20">
        <v>45775</v>
      </c>
      <c r="D138" t="s">
        <v>856</v>
      </c>
      <c r="E138" t="s">
        <v>738</v>
      </c>
      <c r="F138" t="s">
        <v>53</v>
      </c>
      <c r="G138" t="s">
        <v>785</v>
      </c>
      <c r="H138" t="s">
        <v>56</v>
      </c>
      <c r="J138" t="s">
        <v>775</v>
      </c>
      <c r="K138" s="10" t="s">
        <v>776</v>
      </c>
      <c r="L138" s="10" t="s">
        <v>731</v>
      </c>
      <c r="M138" s="20" t="s">
        <v>732</v>
      </c>
      <c r="N138" t="s">
        <v>47</v>
      </c>
      <c r="O138" s="127">
        <v>34985528</v>
      </c>
      <c r="P138" t="s">
        <v>79</v>
      </c>
      <c r="Q138" s="20">
        <v>45775</v>
      </c>
      <c r="R138" s="21">
        <v>4</v>
      </c>
      <c r="S138">
        <v>2025</v>
      </c>
      <c r="U138" t="s">
        <v>609</v>
      </c>
      <c r="V138" t="s">
        <v>609</v>
      </c>
      <c r="W138" s="108">
        <v>-813</v>
      </c>
      <c r="Y138">
        <v>4</v>
      </c>
      <c r="Z138">
        <v>2025</v>
      </c>
    </row>
    <row r="139" spans="1:26">
      <c r="A139" s="20" t="s">
        <v>855</v>
      </c>
      <c r="B139" s="20">
        <v>45775</v>
      </c>
      <c r="D139" t="s">
        <v>856</v>
      </c>
      <c r="E139" t="s">
        <v>738</v>
      </c>
      <c r="F139" t="s">
        <v>53</v>
      </c>
      <c r="G139" t="s">
        <v>786</v>
      </c>
      <c r="H139" t="s">
        <v>56</v>
      </c>
      <c r="J139" t="s">
        <v>775</v>
      </c>
      <c r="K139" s="10" t="s">
        <v>776</v>
      </c>
      <c r="L139" s="10" t="s">
        <v>731</v>
      </c>
      <c r="M139" s="20" t="s">
        <v>732</v>
      </c>
      <c r="N139" t="s">
        <v>47</v>
      </c>
      <c r="O139" s="127">
        <v>34985528</v>
      </c>
      <c r="P139" t="s">
        <v>79</v>
      </c>
      <c r="Q139" s="20">
        <v>45775</v>
      </c>
      <c r="R139" s="21">
        <v>4</v>
      </c>
      <c r="S139">
        <v>2025</v>
      </c>
      <c r="U139" t="s">
        <v>609</v>
      </c>
      <c r="V139" t="s">
        <v>609</v>
      </c>
      <c r="W139" s="108">
        <v>-4882</v>
      </c>
      <c r="Y139">
        <v>4</v>
      </c>
      <c r="Z139">
        <v>2025</v>
      </c>
    </row>
    <row r="140" spans="1:26">
      <c r="A140" s="20" t="s">
        <v>855</v>
      </c>
      <c r="B140" s="20">
        <v>45775</v>
      </c>
      <c r="D140" t="s">
        <v>856</v>
      </c>
      <c r="E140" t="s">
        <v>738</v>
      </c>
      <c r="F140" t="s">
        <v>53</v>
      </c>
      <c r="G140" t="s">
        <v>758</v>
      </c>
      <c r="H140" t="s">
        <v>56</v>
      </c>
      <c r="J140" t="s">
        <v>775</v>
      </c>
      <c r="K140" s="10" t="s">
        <v>776</v>
      </c>
      <c r="L140" s="10" t="s">
        <v>731</v>
      </c>
      <c r="M140" s="20" t="s">
        <v>732</v>
      </c>
      <c r="N140" t="s">
        <v>47</v>
      </c>
      <c r="O140" s="127">
        <v>34985528</v>
      </c>
      <c r="P140" t="s">
        <v>79</v>
      </c>
      <c r="Q140" s="20">
        <v>45775</v>
      </c>
      <c r="R140" s="21">
        <v>4</v>
      </c>
      <c r="S140">
        <v>2025</v>
      </c>
      <c r="U140" t="s">
        <v>609</v>
      </c>
      <c r="V140" t="s">
        <v>609</v>
      </c>
      <c r="W140" s="108">
        <v>-9156</v>
      </c>
      <c r="Y140">
        <v>4</v>
      </c>
      <c r="Z140">
        <v>2025</v>
      </c>
    </row>
    <row r="141" spans="1:26">
      <c r="A141" s="20" t="s">
        <v>855</v>
      </c>
      <c r="B141" s="20">
        <v>45775</v>
      </c>
      <c r="D141" t="s">
        <v>856</v>
      </c>
      <c r="E141" t="s">
        <v>738</v>
      </c>
      <c r="F141" t="s">
        <v>53</v>
      </c>
      <c r="G141" t="s">
        <v>787</v>
      </c>
      <c r="H141" t="s">
        <v>56</v>
      </c>
      <c r="J141" t="s">
        <v>775</v>
      </c>
      <c r="K141" s="10" t="s">
        <v>776</v>
      </c>
      <c r="L141" s="10" t="s">
        <v>731</v>
      </c>
      <c r="M141" s="20" t="s">
        <v>732</v>
      </c>
      <c r="N141" t="s">
        <v>47</v>
      </c>
      <c r="O141" s="127">
        <v>34985528</v>
      </c>
      <c r="P141" t="s">
        <v>79</v>
      </c>
      <c r="Q141" s="20">
        <v>45775</v>
      </c>
      <c r="R141" s="21">
        <v>4</v>
      </c>
      <c r="S141">
        <v>2025</v>
      </c>
      <c r="U141" t="s">
        <v>609</v>
      </c>
      <c r="V141" t="s">
        <v>609</v>
      </c>
      <c r="W141" s="108">
        <v>-4152</v>
      </c>
      <c r="Y141">
        <v>4</v>
      </c>
      <c r="Z141">
        <v>2025</v>
      </c>
    </row>
    <row r="142" spans="1:26">
      <c r="A142" s="20" t="s">
        <v>855</v>
      </c>
      <c r="B142" s="20">
        <v>45775</v>
      </c>
      <c r="D142" t="s">
        <v>856</v>
      </c>
      <c r="E142" t="s">
        <v>738</v>
      </c>
      <c r="F142" t="s">
        <v>53</v>
      </c>
      <c r="G142" t="s">
        <v>788</v>
      </c>
      <c r="H142" t="s">
        <v>56</v>
      </c>
      <c r="J142" t="s">
        <v>775</v>
      </c>
      <c r="K142" s="10" t="s">
        <v>776</v>
      </c>
      <c r="L142" s="10" t="s">
        <v>731</v>
      </c>
      <c r="M142" s="20" t="s">
        <v>732</v>
      </c>
      <c r="N142" t="s">
        <v>47</v>
      </c>
      <c r="O142" s="127">
        <v>34985528</v>
      </c>
      <c r="P142" t="s">
        <v>79</v>
      </c>
      <c r="Q142" s="20">
        <v>45775</v>
      </c>
      <c r="R142" s="21">
        <v>4</v>
      </c>
      <c r="S142">
        <v>2025</v>
      </c>
      <c r="U142" t="s">
        <v>609</v>
      </c>
      <c r="V142" t="s">
        <v>609</v>
      </c>
      <c r="W142" s="108">
        <v>-3415</v>
      </c>
      <c r="Y142">
        <v>4</v>
      </c>
      <c r="Z142">
        <v>2025</v>
      </c>
    </row>
    <row r="143" spans="1:26">
      <c r="A143" s="20" t="s">
        <v>855</v>
      </c>
      <c r="B143" s="20">
        <v>45775</v>
      </c>
      <c r="D143" t="s">
        <v>856</v>
      </c>
      <c r="E143" t="s">
        <v>738</v>
      </c>
      <c r="F143" t="s">
        <v>53</v>
      </c>
      <c r="G143" t="s">
        <v>789</v>
      </c>
      <c r="H143" t="s">
        <v>56</v>
      </c>
      <c r="J143" t="s">
        <v>775</v>
      </c>
      <c r="K143" s="10" t="s">
        <v>776</v>
      </c>
      <c r="L143" s="10" t="s">
        <v>731</v>
      </c>
      <c r="M143" s="20" t="s">
        <v>732</v>
      </c>
      <c r="N143" t="s">
        <v>47</v>
      </c>
      <c r="O143" s="127">
        <v>34985528</v>
      </c>
      <c r="P143" t="s">
        <v>79</v>
      </c>
      <c r="Q143" s="20">
        <v>45775</v>
      </c>
      <c r="R143" s="21">
        <v>4</v>
      </c>
      <c r="S143">
        <v>2025</v>
      </c>
      <c r="U143" t="s">
        <v>609</v>
      </c>
      <c r="V143" t="s">
        <v>609</v>
      </c>
      <c r="W143" s="108">
        <v>-4973</v>
      </c>
      <c r="Y143">
        <v>4</v>
      </c>
      <c r="Z143">
        <v>2025</v>
      </c>
    </row>
    <row r="144" spans="1:26">
      <c r="A144" s="20" t="s">
        <v>855</v>
      </c>
      <c r="B144" s="20">
        <v>45775</v>
      </c>
      <c r="D144" t="s">
        <v>856</v>
      </c>
      <c r="E144" t="s">
        <v>738</v>
      </c>
      <c r="F144" t="s">
        <v>53</v>
      </c>
      <c r="G144" t="s">
        <v>790</v>
      </c>
      <c r="H144" t="s">
        <v>56</v>
      </c>
      <c r="J144" t="s">
        <v>775</v>
      </c>
      <c r="K144" s="10" t="s">
        <v>776</v>
      </c>
      <c r="L144" s="10" t="s">
        <v>731</v>
      </c>
      <c r="M144" s="20" t="s">
        <v>732</v>
      </c>
      <c r="N144" t="s">
        <v>47</v>
      </c>
      <c r="O144" s="127">
        <v>34985528</v>
      </c>
      <c r="P144" t="s">
        <v>79</v>
      </c>
      <c r="Q144" s="20">
        <v>45775</v>
      </c>
      <c r="R144" s="21">
        <v>4</v>
      </c>
      <c r="S144">
        <v>2025</v>
      </c>
      <c r="U144" t="s">
        <v>609</v>
      </c>
      <c r="V144" t="s">
        <v>609</v>
      </c>
      <c r="W144" s="108">
        <v>-10780</v>
      </c>
      <c r="Y144">
        <v>4</v>
      </c>
      <c r="Z144">
        <v>2025</v>
      </c>
    </row>
    <row r="145" spans="1:26">
      <c r="A145" s="20" t="s">
        <v>855</v>
      </c>
      <c r="B145" s="20">
        <v>45775</v>
      </c>
      <c r="D145" t="s">
        <v>856</v>
      </c>
      <c r="E145" t="s">
        <v>738</v>
      </c>
      <c r="F145" t="s">
        <v>53</v>
      </c>
      <c r="G145" t="s">
        <v>791</v>
      </c>
      <c r="H145" t="s">
        <v>56</v>
      </c>
      <c r="J145" t="s">
        <v>775</v>
      </c>
      <c r="K145" s="10" t="s">
        <v>776</v>
      </c>
      <c r="L145" s="10" t="s">
        <v>731</v>
      </c>
      <c r="M145" s="20" t="s">
        <v>732</v>
      </c>
      <c r="N145" t="s">
        <v>47</v>
      </c>
      <c r="O145" s="127">
        <v>34985528</v>
      </c>
      <c r="P145" t="s">
        <v>79</v>
      </c>
      <c r="Q145" s="20">
        <v>45775</v>
      </c>
      <c r="R145" s="21">
        <v>4</v>
      </c>
      <c r="S145">
        <v>2025</v>
      </c>
      <c r="U145" t="s">
        <v>609</v>
      </c>
      <c r="V145" t="s">
        <v>609</v>
      </c>
      <c r="W145" s="108">
        <v>-4185</v>
      </c>
      <c r="Y145">
        <v>4</v>
      </c>
      <c r="Z145">
        <v>2025</v>
      </c>
    </row>
    <row r="146" spans="1:26">
      <c r="A146" s="20" t="s">
        <v>855</v>
      </c>
      <c r="B146" s="20">
        <v>45775</v>
      </c>
      <c r="D146" t="s">
        <v>856</v>
      </c>
      <c r="E146" t="s">
        <v>738</v>
      </c>
      <c r="F146" t="s">
        <v>53</v>
      </c>
      <c r="G146" t="s">
        <v>792</v>
      </c>
      <c r="H146" t="s">
        <v>56</v>
      </c>
      <c r="J146" t="s">
        <v>775</v>
      </c>
      <c r="K146" s="10" t="s">
        <v>776</v>
      </c>
      <c r="L146" s="10" t="s">
        <v>731</v>
      </c>
      <c r="M146" s="20" t="s">
        <v>732</v>
      </c>
      <c r="N146" t="s">
        <v>47</v>
      </c>
      <c r="O146" s="127">
        <v>34985528</v>
      </c>
      <c r="P146" t="s">
        <v>79</v>
      </c>
      <c r="Q146" s="20">
        <v>45775</v>
      </c>
      <c r="R146" s="21">
        <v>4</v>
      </c>
      <c r="S146">
        <v>2025</v>
      </c>
      <c r="U146" t="s">
        <v>609</v>
      </c>
      <c r="V146" t="s">
        <v>609</v>
      </c>
      <c r="W146" s="108">
        <v>-10843</v>
      </c>
      <c r="Y146">
        <v>4</v>
      </c>
      <c r="Z146">
        <v>2025</v>
      </c>
    </row>
    <row r="147" spans="1:26">
      <c r="A147" s="20" t="s">
        <v>855</v>
      </c>
      <c r="B147" s="20">
        <v>45775</v>
      </c>
      <c r="D147" t="s">
        <v>856</v>
      </c>
      <c r="E147" t="s">
        <v>738</v>
      </c>
      <c r="F147" t="s">
        <v>53</v>
      </c>
      <c r="G147" t="s">
        <v>793</v>
      </c>
      <c r="H147" t="s">
        <v>56</v>
      </c>
      <c r="J147" t="s">
        <v>775</v>
      </c>
      <c r="K147" s="10" t="s">
        <v>776</v>
      </c>
      <c r="L147" s="10" t="s">
        <v>731</v>
      </c>
      <c r="M147" s="20" t="s">
        <v>732</v>
      </c>
      <c r="N147" t="s">
        <v>47</v>
      </c>
      <c r="O147" s="127">
        <v>34985528</v>
      </c>
      <c r="P147" t="s">
        <v>79</v>
      </c>
      <c r="Q147" s="20">
        <v>45775</v>
      </c>
      <c r="R147" s="21">
        <v>4</v>
      </c>
      <c r="S147">
        <v>2025</v>
      </c>
      <c r="U147" t="s">
        <v>609</v>
      </c>
      <c r="V147" t="s">
        <v>609</v>
      </c>
      <c r="W147" s="108">
        <v>-5400</v>
      </c>
      <c r="Y147">
        <v>4</v>
      </c>
      <c r="Z147">
        <v>2025</v>
      </c>
    </row>
    <row r="148" spans="1:26">
      <c r="A148" s="20" t="s">
        <v>855</v>
      </c>
      <c r="B148" s="20">
        <v>45775</v>
      </c>
      <c r="D148" t="s">
        <v>856</v>
      </c>
      <c r="E148" t="s">
        <v>738</v>
      </c>
      <c r="F148" t="s">
        <v>53</v>
      </c>
      <c r="G148" t="s">
        <v>794</v>
      </c>
      <c r="H148" t="s">
        <v>56</v>
      </c>
      <c r="J148" t="s">
        <v>775</v>
      </c>
      <c r="K148" s="10" t="s">
        <v>776</v>
      </c>
      <c r="L148" s="10" t="s">
        <v>731</v>
      </c>
      <c r="M148" s="20" t="s">
        <v>732</v>
      </c>
      <c r="N148" t="s">
        <v>47</v>
      </c>
      <c r="O148" s="127">
        <v>34985528</v>
      </c>
      <c r="P148" t="s">
        <v>79</v>
      </c>
      <c r="Q148" s="20">
        <v>45775</v>
      </c>
      <c r="R148" s="21">
        <v>4</v>
      </c>
      <c r="S148">
        <v>2025</v>
      </c>
      <c r="U148" t="s">
        <v>609</v>
      </c>
      <c r="V148" t="s">
        <v>609</v>
      </c>
      <c r="W148" s="108">
        <v>-3244</v>
      </c>
      <c r="Y148">
        <v>4</v>
      </c>
      <c r="Z148">
        <v>2025</v>
      </c>
    </row>
    <row r="149" spans="1:26">
      <c r="A149" s="20" t="s">
        <v>855</v>
      </c>
      <c r="B149" s="20">
        <v>45775</v>
      </c>
      <c r="D149" t="s">
        <v>856</v>
      </c>
      <c r="E149" t="s">
        <v>738</v>
      </c>
      <c r="F149" t="s">
        <v>53</v>
      </c>
      <c r="G149" t="s">
        <v>795</v>
      </c>
      <c r="H149" t="s">
        <v>56</v>
      </c>
      <c r="J149" t="s">
        <v>775</v>
      </c>
      <c r="K149" s="10" t="s">
        <v>776</v>
      </c>
      <c r="L149" s="10" t="s">
        <v>731</v>
      </c>
      <c r="M149" s="20" t="s">
        <v>732</v>
      </c>
      <c r="N149" t="s">
        <v>47</v>
      </c>
      <c r="O149" s="127">
        <v>34985528</v>
      </c>
      <c r="P149" t="s">
        <v>79</v>
      </c>
      <c r="Q149" s="20">
        <v>45775</v>
      </c>
      <c r="R149" s="21">
        <v>4</v>
      </c>
      <c r="S149">
        <v>2025</v>
      </c>
      <c r="U149" t="s">
        <v>609</v>
      </c>
      <c r="V149" t="s">
        <v>609</v>
      </c>
      <c r="W149" s="108">
        <v>-4031</v>
      </c>
      <c r="Y149">
        <v>4</v>
      </c>
      <c r="Z149">
        <v>2025</v>
      </c>
    </row>
    <row r="150" spans="1:26">
      <c r="A150" s="20" t="s">
        <v>855</v>
      </c>
      <c r="B150" s="20">
        <v>45775</v>
      </c>
      <c r="D150" t="s">
        <v>856</v>
      </c>
      <c r="E150" t="s">
        <v>738</v>
      </c>
      <c r="F150" t="s">
        <v>53</v>
      </c>
      <c r="G150" t="s">
        <v>796</v>
      </c>
      <c r="H150" t="s">
        <v>56</v>
      </c>
      <c r="J150" t="s">
        <v>775</v>
      </c>
      <c r="K150" s="10" t="s">
        <v>776</v>
      </c>
      <c r="L150" s="10" t="s">
        <v>731</v>
      </c>
      <c r="M150" s="20" t="s">
        <v>732</v>
      </c>
      <c r="N150" t="s">
        <v>47</v>
      </c>
      <c r="O150" s="127">
        <v>34985528</v>
      </c>
      <c r="P150" t="s">
        <v>79</v>
      </c>
      <c r="Q150" s="20">
        <v>45775</v>
      </c>
      <c r="R150" s="21">
        <v>4</v>
      </c>
      <c r="S150">
        <v>2025</v>
      </c>
      <c r="U150" t="s">
        <v>609</v>
      </c>
      <c r="V150" t="s">
        <v>609</v>
      </c>
      <c r="W150" s="108">
        <v>-4640</v>
      </c>
      <c r="Y150">
        <v>4</v>
      </c>
      <c r="Z150">
        <v>2025</v>
      </c>
    </row>
    <row r="151" spans="1:26">
      <c r="A151" s="20" t="s">
        <v>855</v>
      </c>
      <c r="B151" s="20">
        <v>45775</v>
      </c>
      <c r="D151" t="s">
        <v>856</v>
      </c>
      <c r="E151" t="s">
        <v>738</v>
      </c>
      <c r="F151" t="s">
        <v>53</v>
      </c>
      <c r="G151" t="s">
        <v>797</v>
      </c>
      <c r="H151" t="s">
        <v>56</v>
      </c>
      <c r="J151" t="s">
        <v>775</v>
      </c>
      <c r="K151" s="10" t="s">
        <v>776</v>
      </c>
      <c r="L151" s="10" t="s">
        <v>731</v>
      </c>
      <c r="M151" s="20" t="s">
        <v>732</v>
      </c>
      <c r="N151" t="s">
        <v>47</v>
      </c>
      <c r="O151" s="127">
        <v>34985528</v>
      </c>
      <c r="P151" t="s">
        <v>79</v>
      </c>
      <c r="Q151" s="20">
        <v>45775</v>
      </c>
      <c r="R151" s="21">
        <v>4</v>
      </c>
      <c r="S151">
        <v>2025</v>
      </c>
      <c r="U151" t="s">
        <v>609</v>
      </c>
      <c r="V151" t="s">
        <v>609</v>
      </c>
      <c r="W151" s="108">
        <v>-4445</v>
      </c>
      <c r="Y151">
        <v>4</v>
      </c>
      <c r="Z151">
        <v>2025</v>
      </c>
    </row>
    <row r="152" spans="1:26">
      <c r="A152" s="20" t="s">
        <v>855</v>
      </c>
      <c r="B152" s="20">
        <v>45775</v>
      </c>
      <c r="D152" t="s">
        <v>856</v>
      </c>
      <c r="E152" t="s">
        <v>738</v>
      </c>
      <c r="F152" t="s">
        <v>53</v>
      </c>
      <c r="G152" t="s">
        <v>798</v>
      </c>
      <c r="H152" t="s">
        <v>56</v>
      </c>
      <c r="J152" t="s">
        <v>775</v>
      </c>
      <c r="K152" s="10" t="s">
        <v>776</v>
      </c>
      <c r="L152" s="10" t="s">
        <v>731</v>
      </c>
      <c r="M152" s="20" t="s">
        <v>732</v>
      </c>
      <c r="N152" t="s">
        <v>47</v>
      </c>
      <c r="O152" s="127">
        <v>34985528</v>
      </c>
      <c r="P152" t="s">
        <v>79</v>
      </c>
      <c r="Q152" s="20">
        <v>45775</v>
      </c>
      <c r="R152" s="21">
        <v>4</v>
      </c>
      <c r="S152">
        <v>2025</v>
      </c>
      <c r="U152" t="s">
        <v>609</v>
      </c>
      <c r="V152" t="s">
        <v>609</v>
      </c>
      <c r="W152" s="108">
        <v>-4964</v>
      </c>
      <c r="Y152">
        <v>4</v>
      </c>
      <c r="Z152">
        <v>2025</v>
      </c>
    </row>
    <row r="153" spans="1:26">
      <c r="A153" s="20" t="s">
        <v>855</v>
      </c>
      <c r="B153" s="20">
        <v>45775</v>
      </c>
      <c r="D153" t="s">
        <v>856</v>
      </c>
      <c r="E153" t="s">
        <v>738</v>
      </c>
      <c r="F153" t="s">
        <v>53</v>
      </c>
      <c r="G153" t="s">
        <v>799</v>
      </c>
      <c r="H153" t="s">
        <v>56</v>
      </c>
      <c r="J153" t="s">
        <v>775</v>
      </c>
      <c r="K153" s="10" t="s">
        <v>776</v>
      </c>
      <c r="L153" s="10" t="s">
        <v>731</v>
      </c>
      <c r="M153" s="20" t="s">
        <v>732</v>
      </c>
      <c r="N153" t="s">
        <v>47</v>
      </c>
      <c r="O153" s="127">
        <v>34985528</v>
      </c>
      <c r="P153" t="s">
        <v>79</v>
      </c>
      <c r="Q153" s="20">
        <v>45775</v>
      </c>
      <c r="R153" s="21">
        <v>4</v>
      </c>
      <c r="S153">
        <v>2025</v>
      </c>
      <c r="U153" t="s">
        <v>609</v>
      </c>
      <c r="V153" t="s">
        <v>609</v>
      </c>
      <c r="W153" s="108">
        <v>-2370</v>
      </c>
      <c r="Y153">
        <v>4</v>
      </c>
      <c r="Z153">
        <v>2025</v>
      </c>
    </row>
    <row r="154" spans="1:26">
      <c r="A154" s="20" t="s">
        <v>855</v>
      </c>
      <c r="B154" s="20">
        <v>45775</v>
      </c>
      <c r="D154" t="s">
        <v>856</v>
      </c>
      <c r="E154" t="s">
        <v>738</v>
      </c>
      <c r="F154" t="s">
        <v>53</v>
      </c>
      <c r="G154" t="s">
        <v>800</v>
      </c>
      <c r="H154" t="s">
        <v>56</v>
      </c>
      <c r="J154" t="s">
        <v>775</v>
      </c>
      <c r="K154" s="10" t="s">
        <v>776</v>
      </c>
      <c r="L154" s="10" t="s">
        <v>731</v>
      </c>
      <c r="M154" s="20" t="s">
        <v>732</v>
      </c>
      <c r="N154" t="s">
        <v>47</v>
      </c>
      <c r="O154" s="127">
        <v>34985528</v>
      </c>
      <c r="P154" t="s">
        <v>79</v>
      </c>
      <c r="Q154" s="20">
        <v>45775</v>
      </c>
      <c r="R154" s="21">
        <v>4</v>
      </c>
      <c r="S154">
        <v>2025</v>
      </c>
      <c r="U154" t="s">
        <v>609</v>
      </c>
      <c r="V154" t="s">
        <v>609</v>
      </c>
      <c r="W154" s="108">
        <v>-6215</v>
      </c>
      <c r="Y154">
        <v>4</v>
      </c>
      <c r="Z154">
        <v>2025</v>
      </c>
    </row>
    <row r="155" spans="1:26">
      <c r="A155" s="20" t="s">
        <v>855</v>
      </c>
      <c r="B155" s="20">
        <v>45775</v>
      </c>
      <c r="D155" t="s">
        <v>856</v>
      </c>
      <c r="E155" t="s">
        <v>738</v>
      </c>
      <c r="F155" t="s">
        <v>53</v>
      </c>
      <c r="G155" t="s">
        <v>801</v>
      </c>
      <c r="H155" t="s">
        <v>56</v>
      </c>
      <c r="J155" t="s">
        <v>775</v>
      </c>
      <c r="K155" s="10" t="s">
        <v>776</v>
      </c>
      <c r="L155" s="10" t="s">
        <v>731</v>
      </c>
      <c r="M155" s="20" t="s">
        <v>732</v>
      </c>
      <c r="N155" t="s">
        <v>47</v>
      </c>
      <c r="O155" s="127">
        <v>34985528</v>
      </c>
      <c r="P155" t="s">
        <v>79</v>
      </c>
      <c r="Q155" s="20">
        <v>45775</v>
      </c>
      <c r="R155" s="21">
        <v>4</v>
      </c>
      <c r="S155">
        <v>2025</v>
      </c>
      <c r="U155" t="s">
        <v>609</v>
      </c>
      <c r="V155" t="s">
        <v>609</v>
      </c>
      <c r="W155" s="108">
        <v>-2215</v>
      </c>
      <c r="Y155">
        <v>4</v>
      </c>
      <c r="Z155">
        <v>2025</v>
      </c>
    </row>
    <row r="156" spans="1:26">
      <c r="A156" s="20" t="s">
        <v>855</v>
      </c>
      <c r="B156" s="20">
        <v>45775</v>
      </c>
      <c r="D156" t="s">
        <v>856</v>
      </c>
      <c r="E156" t="s">
        <v>738</v>
      </c>
      <c r="F156" t="s">
        <v>53</v>
      </c>
      <c r="G156" t="s">
        <v>802</v>
      </c>
      <c r="H156" t="s">
        <v>56</v>
      </c>
      <c r="J156" t="s">
        <v>775</v>
      </c>
      <c r="K156" s="10" t="s">
        <v>776</v>
      </c>
      <c r="L156" s="10" t="s">
        <v>731</v>
      </c>
      <c r="M156" s="20" t="s">
        <v>732</v>
      </c>
      <c r="N156" t="s">
        <v>47</v>
      </c>
      <c r="O156" s="127">
        <v>34985528</v>
      </c>
      <c r="P156" t="s">
        <v>79</v>
      </c>
      <c r="Q156" s="20">
        <v>45775</v>
      </c>
      <c r="R156" s="21">
        <v>4</v>
      </c>
      <c r="S156">
        <v>2025</v>
      </c>
      <c r="U156" t="s">
        <v>609</v>
      </c>
      <c r="V156" t="s">
        <v>609</v>
      </c>
      <c r="W156" s="108">
        <v>-2354</v>
      </c>
      <c r="Y156">
        <v>4</v>
      </c>
      <c r="Z156">
        <v>2025</v>
      </c>
    </row>
    <row r="157" spans="1:26">
      <c r="A157" s="20" t="s">
        <v>855</v>
      </c>
      <c r="B157" s="20">
        <v>45775</v>
      </c>
      <c r="D157" t="s">
        <v>856</v>
      </c>
      <c r="E157" t="s">
        <v>738</v>
      </c>
      <c r="F157" t="s">
        <v>53</v>
      </c>
      <c r="G157" t="s">
        <v>803</v>
      </c>
      <c r="H157" t="s">
        <v>56</v>
      </c>
      <c r="J157" t="s">
        <v>775</v>
      </c>
      <c r="K157" s="10" t="s">
        <v>776</v>
      </c>
      <c r="L157" s="10" t="s">
        <v>731</v>
      </c>
      <c r="M157" s="20" t="s">
        <v>732</v>
      </c>
      <c r="N157" t="s">
        <v>47</v>
      </c>
      <c r="O157" s="127">
        <v>34985528</v>
      </c>
      <c r="P157" t="s">
        <v>79</v>
      </c>
      <c r="Q157" s="20">
        <v>45775</v>
      </c>
      <c r="R157" s="21">
        <v>4</v>
      </c>
      <c r="S157">
        <v>2025</v>
      </c>
      <c r="U157" t="s">
        <v>609</v>
      </c>
      <c r="V157" t="s">
        <v>609</v>
      </c>
      <c r="W157" s="108">
        <v>-25393</v>
      </c>
      <c r="Y157">
        <v>4</v>
      </c>
      <c r="Z157">
        <v>2025</v>
      </c>
    </row>
    <row r="158" spans="1:26">
      <c r="A158" s="20" t="s">
        <v>855</v>
      </c>
      <c r="B158" s="20">
        <v>45775</v>
      </c>
      <c r="D158" t="s">
        <v>856</v>
      </c>
      <c r="E158" t="s">
        <v>738</v>
      </c>
      <c r="F158" t="s">
        <v>53</v>
      </c>
      <c r="G158" t="s">
        <v>804</v>
      </c>
      <c r="H158" t="s">
        <v>56</v>
      </c>
      <c r="J158" t="s">
        <v>775</v>
      </c>
      <c r="K158" s="10" t="s">
        <v>776</v>
      </c>
      <c r="L158" s="10" t="s">
        <v>731</v>
      </c>
      <c r="M158" s="20" t="s">
        <v>732</v>
      </c>
      <c r="N158" t="s">
        <v>47</v>
      </c>
      <c r="O158" s="127">
        <v>34985528</v>
      </c>
      <c r="P158" t="s">
        <v>79</v>
      </c>
      <c r="Q158" s="20">
        <v>45775</v>
      </c>
      <c r="R158" s="21">
        <v>4</v>
      </c>
      <c r="S158">
        <v>2025</v>
      </c>
      <c r="U158" t="s">
        <v>609</v>
      </c>
      <c r="V158" t="s">
        <v>609</v>
      </c>
      <c r="W158" s="108">
        <v>-4159</v>
      </c>
      <c r="Y158">
        <v>4</v>
      </c>
      <c r="Z158">
        <v>2025</v>
      </c>
    </row>
    <row r="159" spans="1:26">
      <c r="A159" s="20" t="s">
        <v>855</v>
      </c>
      <c r="B159" s="20">
        <v>45775</v>
      </c>
      <c r="D159" t="s">
        <v>856</v>
      </c>
      <c r="E159" t="s">
        <v>738</v>
      </c>
      <c r="F159" t="s">
        <v>53</v>
      </c>
      <c r="G159" t="s">
        <v>805</v>
      </c>
      <c r="H159" t="s">
        <v>56</v>
      </c>
      <c r="J159" t="s">
        <v>775</v>
      </c>
      <c r="K159" s="10" t="s">
        <v>776</v>
      </c>
      <c r="L159" s="10" t="s">
        <v>731</v>
      </c>
      <c r="M159" s="20" t="s">
        <v>732</v>
      </c>
      <c r="N159" t="s">
        <v>47</v>
      </c>
      <c r="O159" s="127">
        <v>34985528</v>
      </c>
      <c r="P159" t="s">
        <v>79</v>
      </c>
      <c r="Q159" s="20">
        <v>45775</v>
      </c>
      <c r="R159" s="21">
        <v>4</v>
      </c>
      <c r="S159">
        <v>2025</v>
      </c>
      <c r="U159" t="s">
        <v>609</v>
      </c>
      <c r="V159" t="s">
        <v>609</v>
      </c>
      <c r="W159" s="108">
        <v>-3799</v>
      </c>
      <c r="Y159">
        <v>4</v>
      </c>
      <c r="Z159">
        <v>2025</v>
      </c>
    </row>
    <row r="160" spans="1:26">
      <c r="A160" s="20" t="s">
        <v>855</v>
      </c>
      <c r="B160" s="20">
        <v>45775</v>
      </c>
      <c r="D160" t="s">
        <v>856</v>
      </c>
      <c r="E160" t="s">
        <v>738</v>
      </c>
      <c r="F160" t="s">
        <v>53</v>
      </c>
      <c r="G160" t="s">
        <v>806</v>
      </c>
      <c r="H160" t="s">
        <v>56</v>
      </c>
      <c r="J160" t="s">
        <v>775</v>
      </c>
      <c r="K160" s="10" t="s">
        <v>776</v>
      </c>
      <c r="L160" s="10" t="s">
        <v>731</v>
      </c>
      <c r="M160" s="20" t="s">
        <v>732</v>
      </c>
      <c r="N160" t="s">
        <v>47</v>
      </c>
      <c r="O160" s="127">
        <v>34985528</v>
      </c>
      <c r="P160" t="s">
        <v>79</v>
      </c>
      <c r="Q160" s="20">
        <v>45775</v>
      </c>
      <c r="R160" s="21">
        <v>4</v>
      </c>
      <c r="S160">
        <v>2025</v>
      </c>
      <c r="U160" t="s">
        <v>609</v>
      </c>
      <c r="V160" t="s">
        <v>609</v>
      </c>
      <c r="W160" s="108">
        <v>-151</v>
      </c>
      <c r="Y160">
        <v>4</v>
      </c>
      <c r="Z160">
        <v>2025</v>
      </c>
    </row>
    <row r="161" spans="1:26">
      <c r="A161" s="20" t="s">
        <v>855</v>
      </c>
      <c r="B161" s="20">
        <v>45775</v>
      </c>
      <c r="D161" t="s">
        <v>856</v>
      </c>
      <c r="E161" t="s">
        <v>738</v>
      </c>
      <c r="F161" t="s">
        <v>53</v>
      </c>
      <c r="G161" t="s">
        <v>807</v>
      </c>
      <c r="H161" t="s">
        <v>56</v>
      </c>
      <c r="J161" t="s">
        <v>775</v>
      </c>
      <c r="K161" s="10" t="s">
        <v>776</v>
      </c>
      <c r="L161" s="10" t="s">
        <v>731</v>
      </c>
      <c r="M161" s="20" t="s">
        <v>732</v>
      </c>
      <c r="N161" t="s">
        <v>47</v>
      </c>
      <c r="O161" s="127">
        <v>34985528</v>
      </c>
      <c r="P161" t="s">
        <v>79</v>
      </c>
      <c r="Q161" s="20">
        <v>45775</v>
      </c>
      <c r="R161" s="21">
        <v>4</v>
      </c>
      <c r="S161">
        <v>2025</v>
      </c>
      <c r="U161" t="s">
        <v>609</v>
      </c>
      <c r="V161" t="s">
        <v>609</v>
      </c>
      <c r="W161" s="108">
        <v>-3385</v>
      </c>
      <c r="Y161">
        <v>4</v>
      </c>
      <c r="Z161">
        <v>2025</v>
      </c>
    </row>
    <row r="162" spans="1:26">
      <c r="A162" s="20" t="s">
        <v>855</v>
      </c>
      <c r="B162" s="20">
        <v>45775</v>
      </c>
      <c r="D162" t="s">
        <v>856</v>
      </c>
      <c r="E162" t="s">
        <v>738</v>
      </c>
      <c r="F162" t="s">
        <v>53</v>
      </c>
      <c r="G162" t="s">
        <v>808</v>
      </c>
      <c r="H162" t="s">
        <v>56</v>
      </c>
      <c r="J162" t="s">
        <v>775</v>
      </c>
      <c r="K162" s="10" t="s">
        <v>776</v>
      </c>
      <c r="L162" s="10" t="s">
        <v>731</v>
      </c>
      <c r="M162" s="20" t="s">
        <v>732</v>
      </c>
      <c r="N162" t="s">
        <v>47</v>
      </c>
      <c r="O162" s="127">
        <v>34985528</v>
      </c>
      <c r="P162" t="s">
        <v>79</v>
      </c>
      <c r="Q162" s="20">
        <v>45775</v>
      </c>
      <c r="R162" s="21">
        <v>4</v>
      </c>
      <c r="S162">
        <v>2025</v>
      </c>
      <c r="U162" t="s">
        <v>609</v>
      </c>
      <c r="V162" t="s">
        <v>609</v>
      </c>
      <c r="W162" s="108">
        <v>-480</v>
      </c>
      <c r="Y162">
        <v>4</v>
      </c>
      <c r="Z162">
        <v>2025</v>
      </c>
    </row>
    <row r="163" spans="1:26">
      <c r="A163" s="20" t="s">
        <v>855</v>
      </c>
      <c r="B163" s="20">
        <v>45775</v>
      </c>
      <c r="D163" t="s">
        <v>856</v>
      </c>
      <c r="E163" t="s">
        <v>738</v>
      </c>
      <c r="F163" t="s">
        <v>53</v>
      </c>
      <c r="G163" t="s">
        <v>809</v>
      </c>
      <c r="H163" t="s">
        <v>56</v>
      </c>
      <c r="J163" t="s">
        <v>775</v>
      </c>
      <c r="K163" s="10" t="s">
        <v>776</v>
      </c>
      <c r="L163" s="10" t="s">
        <v>731</v>
      </c>
      <c r="M163" s="20" t="s">
        <v>732</v>
      </c>
      <c r="N163" t="s">
        <v>47</v>
      </c>
      <c r="O163" s="127">
        <v>34985528</v>
      </c>
      <c r="P163" t="s">
        <v>79</v>
      </c>
      <c r="Q163" s="20">
        <v>45775</v>
      </c>
      <c r="R163" s="21">
        <v>4</v>
      </c>
      <c r="S163">
        <v>2025</v>
      </c>
      <c r="U163" t="s">
        <v>609</v>
      </c>
      <c r="V163" t="s">
        <v>609</v>
      </c>
      <c r="W163" s="108">
        <v>-4883</v>
      </c>
      <c r="Y163">
        <v>4</v>
      </c>
      <c r="Z163">
        <v>2025</v>
      </c>
    </row>
    <row r="164" spans="1:26">
      <c r="A164" s="20" t="s">
        <v>855</v>
      </c>
      <c r="B164" s="20">
        <v>45775</v>
      </c>
      <c r="D164" t="s">
        <v>856</v>
      </c>
      <c r="E164" t="s">
        <v>738</v>
      </c>
      <c r="F164" t="s">
        <v>53</v>
      </c>
      <c r="G164" t="s">
        <v>810</v>
      </c>
      <c r="H164" t="s">
        <v>56</v>
      </c>
      <c r="J164" t="s">
        <v>775</v>
      </c>
      <c r="K164" s="10" t="s">
        <v>776</v>
      </c>
      <c r="L164" s="10" t="s">
        <v>731</v>
      </c>
      <c r="M164" s="20" t="s">
        <v>732</v>
      </c>
      <c r="N164" t="s">
        <v>47</v>
      </c>
      <c r="O164" s="127">
        <v>34985528</v>
      </c>
      <c r="P164" t="s">
        <v>79</v>
      </c>
      <c r="Q164" s="20">
        <v>45775</v>
      </c>
      <c r="R164" s="21">
        <v>4</v>
      </c>
      <c r="S164">
        <v>2025</v>
      </c>
      <c r="U164" t="s">
        <v>609</v>
      </c>
      <c r="V164" t="s">
        <v>609</v>
      </c>
      <c r="W164" s="108">
        <v>-3643</v>
      </c>
      <c r="Y164">
        <v>4</v>
      </c>
      <c r="Z164">
        <v>2025</v>
      </c>
    </row>
    <row r="165" spans="1:26">
      <c r="A165" s="20" t="s">
        <v>855</v>
      </c>
      <c r="B165" s="20">
        <v>45775</v>
      </c>
      <c r="D165" t="s">
        <v>856</v>
      </c>
      <c r="E165" t="s">
        <v>738</v>
      </c>
      <c r="F165" t="s">
        <v>53</v>
      </c>
      <c r="G165" t="s">
        <v>811</v>
      </c>
      <c r="H165" t="s">
        <v>56</v>
      </c>
      <c r="J165" t="s">
        <v>775</v>
      </c>
      <c r="K165" s="10" t="s">
        <v>776</v>
      </c>
      <c r="L165" s="10" t="s">
        <v>731</v>
      </c>
      <c r="M165" s="20" t="s">
        <v>732</v>
      </c>
      <c r="N165" t="s">
        <v>47</v>
      </c>
      <c r="O165" s="127">
        <v>34985528</v>
      </c>
      <c r="P165" t="s">
        <v>79</v>
      </c>
      <c r="Q165" s="20">
        <v>45775</v>
      </c>
      <c r="R165" s="21">
        <v>4</v>
      </c>
      <c r="S165">
        <v>2025</v>
      </c>
      <c r="U165" t="s">
        <v>609</v>
      </c>
      <c r="V165" t="s">
        <v>609</v>
      </c>
      <c r="W165" s="108">
        <v>-4453</v>
      </c>
      <c r="Y165">
        <v>4</v>
      </c>
      <c r="Z165">
        <v>2025</v>
      </c>
    </row>
    <row r="166" spans="1:26">
      <c r="A166" s="20" t="s">
        <v>855</v>
      </c>
      <c r="B166" s="20">
        <v>45775</v>
      </c>
      <c r="D166" t="s">
        <v>856</v>
      </c>
      <c r="E166" t="s">
        <v>738</v>
      </c>
      <c r="F166" t="s">
        <v>53</v>
      </c>
      <c r="G166" t="s">
        <v>812</v>
      </c>
      <c r="H166" t="s">
        <v>56</v>
      </c>
      <c r="J166" t="s">
        <v>775</v>
      </c>
      <c r="K166" s="10" t="s">
        <v>776</v>
      </c>
      <c r="L166" s="10" t="s">
        <v>731</v>
      </c>
      <c r="M166" s="20" t="s">
        <v>732</v>
      </c>
      <c r="N166" t="s">
        <v>47</v>
      </c>
      <c r="O166" s="127">
        <v>34985528</v>
      </c>
      <c r="P166" t="s">
        <v>79</v>
      </c>
      <c r="Q166" s="20">
        <v>45775</v>
      </c>
      <c r="R166" s="21">
        <v>4</v>
      </c>
      <c r="S166">
        <v>2025</v>
      </c>
      <c r="U166" t="s">
        <v>609</v>
      </c>
      <c r="V166" t="s">
        <v>609</v>
      </c>
      <c r="W166" s="108">
        <v>-2272</v>
      </c>
      <c r="Y166">
        <v>4</v>
      </c>
      <c r="Z166">
        <v>2025</v>
      </c>
    </row>
    <row r="167" spans="1:26">
      <c r="A167" s="20" t="s">
        <v>855</v>
      </c>
      <c r="B167" s="20">
        <v>45775</v>
      </c>
      <c r="D167" t="s">
        <v>856</v>
      </c>
      <c r="E167" t="s">
        <v>738</v>
      </c>
      <c r="F167" t="s">
        <v>53</v>
      </c>
      <c r="G167" t="s">
        <v>761</v>
      </c>
      <c r="H167" t="s">
        <v>56</v>
      </c>
      <c r="J167" t="s">
        <v>775</v>
      </c>
      <c r="K167" s="10" t="s">
        <v>776</v>
      </c>
      <c r="L167" s="10" t="s">
        <v>731</v>
      </c>
      <c r="M167" s="20" t="s">
        <v>732</v>
      </c>
      <c r="N167" t="s">
        <v>47</v>
      </c>
      <c r="O167" s="127">
        <v>34985528</v>
      </c>
      <c r="P167" t="s">
        <v>79</v>
      </c>
      <c r="Q167" s="20">
        <v>45775</v>
      </c>
      <c r="R167" s="21">
        <v>4</v>
      </c>
      <c r="S167">
        <v>2025</v>
      </c>
      <c r="U167" t="s">
        <v>609</v>
      </c>
      <c r="V167" t="s">
        <v>609</v>
      </c>
      <c r="W167" s="108">
        <v>-5233</v>
      </c>
      <c r="Y167">
        <v>4</v>
      </c>
      <c r="Z167">
        <v>2025</v>
      </c>
    </row>
    <row r="168" spans="1:26">
      <c r="A168" s="20" t="s">
        <v>855</v>
      </c>
      <c r="B168" s="20">
        <v>45775</v>
      </c>
      <c r="D168" t="s">
        <v>856</v>
      </c>
      <c r="E168" t="s">
        <v>738</v>
      </c>
      <c r="F168" t="s">
        <v>53</v>
      </c>
      <c r="G168" t="s">
        <v>813</v>
      </c>
      <c r="H168" t="s">
        <v>56</v>
      </c>
      <c r="J168" t="s">
        <v>775</v>
      </c>
      <c r="K168" s="10" t="s">
        <v>776</v>
      </c>
      <c r="L168" s="10" t="s">
        <v>731</v>
      </c>
      <c r="M168" s="20" t="s">
        <v>732</v>
      </c>
      <c r="N168" t="s">
        <v>47</v>
      </c>
      <c r="O168" s="127">
        <v>34985528</v>
      </c>
      <c r="P168" t="s">
        <v>79</v>
      </c>
      <c r="Q168" s="20">
        <v>45775</v>
      </c>
      <c r="R168" s="21">
        <v>4</v>
      </c>
      <c r="S168">
        <v>2025</v>
      </c>
      <c r="U168" t="s">
        <v>609</v>
      </c>
      <c r="V168" t="s">
        <v>609</v>
      </c>
      <c r="W168" s="108">
        <v>-3063</v>
      </c>
      <c r="Y168">
        <v>4</v>
      </c>
      <c r="Z168">
        <v>2025</v>
      </c>
    </row>
    <row r="169" spans="1:26">
      <c r="A169" s="20" t="s">
        <v>858</v>
      </c>
      <c r="B169" s="20">
        <v>45776</v>
      </c>
      <c r="D169" t="s">
        <v>859</v>
      </c>
      <c r="E169" t="s">
        <v>727</v>
      </c>
      <c r="F169" t="s">
        <v>53</v>
      </c>
      <c r="G169" t="s">
        <v>744</v>
      </c>
      <c r="H169" t="s">
        <v>97</v>
      </c>
      <c r="J169" t="s">
        <v>745</v>
      </c>
      <c r="K169" s="10" t="s">
        <v>746</v>
      </c>
      <c r="L169" s="10" t="s">
        <v>731</v>
      </c>
      <c r="M169" s="20" t="s">
        <v>732</v>
      </c>
      <c r="N169" t="s">
        <v>47</v>
      </c>
      <c r="O169" s="127">
        <v>34986009</v>
      </c>
      <c r="P169" t="s">
        <v>860</v>
      </c>
      <c r="Q169" s="20">
        <v>45776</v>
      </c>
      <c r="R169" s="21">
        <v>3</v>
      </c>
      <c r="S169">
        <v>2025</v>
      </c>
      <c r="T169" t="s">
        <v>771</v>
      </c>
      <c r="U169" t="s">
        <v>603</v>
      </c>
      <c r="V169" t="s">
        <v>735</v>
      </c>
      <c r="W169" s="108">
        <v>-233280</v>
      </c>
      <c r="Y169">
        <v>4</v>
      </c>
      <c r="Z169">
        <v>2025</v>
      </c>
    </row>
    <row r="170" spans="1:26">
      <c r="A170" s="20" t="s">
        <v>858</v>
      </c>
      <c r="B170" s="20">
        <v>45776</v>
      </c>
      <c r="D170" t="s">
        <v>859</v>
      </c>
      <c r="E170" t="s">
        <v>727</v>
      </c>
      <c r="F170" t="s">
        <v>53</v>
      </c>
      <c r="G170" t="s">
        <v>728</v>
      </c>
      <c r="H170" t="s">
        <v>56</v>
      </c>
      <c r="J170" t="s">
        <v>745</v>
      </c>
      <c r="K170" s="10" t="s">
        <v>746</v>
      </c>
      <c r="L170" s="10" t="s">
        <v>731</v>
      </c>
      <c r="M170" s="20" t="s">
        <v>732</v>
      </c>
      <c r="N170" t="s">
        <v>47</v>
      </c>
      <c r="O170" s="127">
        <v>34986009</v>
      </c>
      <c r="P170" t="s">
        <v>860</v>
      </c>
      <c r="Q170" s="20">
        <v>45776</v>
      </c>
      <c r="R170" s="21">
        <v>3</v>
      </c>
      <c r="S170">
        <v>2025</v>
      </c>
      <c r="T170" t="s">
        <v>771</v>
      </c>
      <c r="U170" t="s">
        <v>603</v>
      </c>
      <c r="V170" t="s">
        <v>735</v>
      </c>
      <c r="W170" s="108">
        <v>-2422075</v>
      </c>
      <c r="Y170">
        <v>4</v>
      </c>
      <c r="Z170">
        <v>2025</v>
      </c>
    </row>
    <row r="171" spans="1:26">
      <c r="A171" s="20" t="s">
        <v>861</v>
      </c>
      <c r="B171" s="20">
        <v>45776</v>
      </c>
      <c r="D171" t="s">
        <v>862</v>
      </c>
      <c r="E171" t="s">
        <v>738</v>
      </c>
      <c r="F171" t="s">
        <v>53</v>
      </c>
      <c r="G171" t="s">
        <v>728</v>
      </c>
      <c r="H171" t="s">
        <v>56</v>
      </c>
      <c r="J171" t="s">
        <v>739</v>
      </c>
      <c r="K171" s="10" t="s">
        <v>740</v>
      </c>
      <c r="L171" s="10" t="s">
        <v>731</v>
      </c>
      <c r="M171" s="20" t="s">
        <v>732</v>
      </c>
      <c r="N171" t="s">
        <v>47</v>
      </c>
      <c r="O171" s="127">
        <v>34986211</v>
      </c>
      <c r="P171" t="s">
        <v>79</v>
      </c>
      <c r="Q171" s="20">
        <v>45776</v>
      </c>
      <c r="R171" s="21">
        <v>4</v>
      </c>
      <c r="S171">
        <v>2025</v>
      </c>
      <c r="U171" t="s">
        <v>609</v>
      </c>
      <c r="V171" t="s">
        <v>609</v>
      </c>
      <c r="W171" s="108">
        <v>-1979957</v>
      </c>
      <c r="Y171">
        <v>4</v>
      </c>
      <c r="Z171">
        <v>2025</v>
      </c>
    </row>
    <row r="172" spans="1:26">
      <c r="A172" s="20" t="s">
        <v>864</v>
      </c>
      <c r="B172" s="20">
        <v>45777</v>
      </c>
      <c r="D172" t="s">
        <v>865</v>
      </c>
      <c r="E172" t="s">
        <v>727</v>
      </c>
      <c r="F172" t="s">
        <v>53</v>
      </c>
      <c r="G172" t="s">
        <v>728</v>
      </c>
      <c r="H172" t="s">
        <v>56</v>
      </c>
      <c r="J172" t="s">
        <v>739</v>
      </c>
      <c r="K172" s="10" t="s">
        <v>740</v>
      </c>
      <c r="L172" s="10" t="s">
        <v>731</v>
      </c>
      <c r="M172" s="20" t="s">
        <v>732</v>
      </c>
      <c r="N172" t="s">
        <v>47</v>
      </c>
      <c r="O172" s="127">
        <v>34986617</v>
      </c>
      <c r="P172" t="s">
        <v>866</v>
      </c>
      <c r="Q172" s="20">
        <v>45777</v>
      </c>
      <c r="R172" s="21">
        <v>4</v>
      </c>
      <c r="S172">
        <v>2025</v>
      </c>
      <c r="T172" t="s">
        <v>846</v>
      </c>
      <c r="U172" t="s">
        <v>605</v>
      </c>
      <c r="V172" t="s">
        <v>735</v>
      </c>
      <c r="W172" s="108">
        <v>-539552</v>
      </c>
      <c r="Y172">
        <v>4</v>
      </c>
      <c r="Z172">
        <v>2025</v>
      </c>
    </row>
    <row r="173" spans="1:26">
      <c r="A173" s="20" t="s">
        <v>864</v>
      </c>
      <c r="B173" s="20">
        <v>45777</v>
      </c>
      <c r="D173" t="s">
        <v>865</v>
      </c>
      <c r="E173" t="s">
        <v>727</v>
      </c>
      <c r="F173" t="s">
        <v>53</v>
      </c>
      <c r="G173" t="s">
        <v>744</v>
      </c>
      <c r="H173" t="s">
        <v>97</v>
      </c>
      <c r="J173" t="s">
        <v>739</v>
      </c>
      <c r="K173" s="10" t="s">
        <v>740</v>
      </c>
      <c r="L173" s="10" t="s">
        <v>731</v>
      </c>
      <c r="M173" s="20" t="s">
        <v>732</v>
      </c>
      <c r="N173" t="s">
        <v>47</v>
      </c>
      <c r="O173" s="127">
        <v>34986617</v>
      </c>
      <c r="P173" t="s">
        <v>866</v>
      </c>
      <c r="Q173" s="20">
        <v>45777</v>
      </c>
      <c r="R173" s="21">
        <v>4</v>
      </c>
      <c r="S173">
        <v>2025</v>
      </c>
      <c r="T173" t="s">
        <v>846</v>
      </c>
      <c r="U173" t="s">
        <v>605</v>
      </c>
      <c r="V173" t="s">
        <v>735</v>
      </c>
      <c r="W173" s="108">
        <v>-124324</v>
      </c>
      <c r="Y173">
        <v>4</v>
      </c>
      <c r="Z173">
        <v>2025</v>
      </c>
    </row>
    <row r="174" spans="1:26">
      <c r="A174" s="20" t="s">
        <v>867</v>
      </c>
      <c r="B174" s="20">
        <v>45777</v>
      </c>
      <c r="D174" t="s">
        <v>868</v>
      </c>
      <c r="E174" t="s">
        <v>727</v>
      </c>
      <c r="F174" t="s">
        <v>53</v>
      </c>
      <c r="G174" t="s">
        <v>744</v>
      </c>
      <c r="H174" t="s">
        <v>97</v>
      </c>
      <c r="J174" t="s">
        <v>729</v>
      </c>
      <c r="K174" s="10" t="s">
        <v>730</v>
      </c>
      <c r="L174" s="10" t="s">
        <v>731</v>
      </c>
      <c r="M174" s="20" t="s">
        <v>732</v>
      </c>
      <c r="N174" t="s">
        <v>47</v>
      </c>
      <c r="O174" s="127">
        <v>34986682</v>
      </c>
      <c r="P174" t="s">
        <v>869</v>
      </c>
      <c r="Q174" s="20">
        <v>45777</v>
      </c>
      <c r="R174" s="21">
        <v>4</v>
      </c>
      <c r="S174">
        <v>2025</v>
      </c>
      <c r="T174" t="s">
        <v>820</v>
      </c>
      <c r="U174" t="s">
        <v>608</v>
      </c>
      <c r="V174" t="s">
        <v>735</v>
      </c>
      <c r="W174" s="108">
        <v>-16038</v>
      </c>
      <c r="Y174">
        <v>4</v>
      </c>
      <c r="Z174">
        <v>2025</v>
      </c>
    </row>
    <row r="175" spans="1:26">
      <c r="A175" s="20" t="s">
        <v>867</v>
      </c>
      <c r="B175" s="20">
        <v>45777</v>
      </c>
      <c r="D175" t="s">
        <v>868</v>
      </c>
      <c r="E175" t="s">
        <v>727</v>
      </c>
      <c r="F175" t="s">
        <v>53</v>
      </c>
      <c r="G175" t="s">
        <v>728</v>
      </c>
      <c r="H175" t="s">
        <v>56</v>
      </c>
      <c r="J175" t="s">
        <v>729</v>
      </c>
      <c r="K175" s="10" t="s">
        <v>730</v>
      </c>
      <c r="L175" s="10" t="s">
        <v>731</v>
      </c>
      <c r="M175" s="20" t="s">
        <v>732</v>
      </c>
      <c r="N175" t="s">
        <v>47</v>
      </c>
      <c r="O175" s="127">
        <v>34986682</v>
      </c>
      <c r="P175" t="s">
        <v>869</v>
      </c>
      <c r="Q175" s="20">
        <v>45777</v>
      </c>
      <c r="R175" s="21">
        <v>4</v>
      </c>
      <c r="S175">
        <v>2025</v>
      </c>
      <c r="T175" t="s">
        <v>820</v>
      </c>
      <c r="U175" t="s">
        <v>608</v>
      </c>
      <c r="V175" t="s">
        <v>735</v>
      </c>
      <c r="W175" s="108">
        <v>-33753</v>
      </c>
      <c r="Y175">
        <v>4</v>
      </c>
      <c r="Z175">
        <v>2025</v>
      </c>
    </row>
    <row r="176" spans="1:26">
      <c r="A176" s="20" t="s">
        <v>870</v>
      </c>
      <c r="B176" s="20">
        <v>45777</v>
      </c>
      <c r="D176" t="s">
        <v>871</v>
      </c>
      <c r="E176" t="s">
        <v>727</v>
      </c>
      <c r="F176" t="s">
        <v>53</v>
      </c>
      <c r="G176" t="s">
        <v>779</v>
      </c>
      <c r="H176" t="s">
        <v>56</v>
      </c>
      <c r="J176" t="s">
        <v>729</v>
      </c>
      <c r="K176" s="10" t="s">
        <v>730</v>
      </c>
      <c r="L176" s="10" t="s">
        <v>731</v>
      </c>
      <c r="M176" s="20" t="s">
        <v>732</v>
      </c>
      <c r="N176" t="s">
        <v>47</v>
      </c>
      <c r="O176" s="127">
        <v>34986684</v>
      </c>
      <c r="P176" t="s">
        <v>869</v>
      </c>
      <c r="Q176" s="20">
        <v>45777</v>
      </c>
      <c r="R176" s="21">
        <v>4</v>
      </c>
      <c r="S176">
        <v>2025</v>
      </c>
      <c r="T176" t="s">
        <v>820</v>
      </c>
      <c r="U176" t="s">
        <v>608</v>
      </c>
      <c r="V176" t="s">
        <v>735</v>
      </c>
      <c r="W176" s="108">
        <v>-138</v>
      </c>
      <c r="Y176">
        <v>4</v>
      </c>
      <c r="Z176">
        <v>2025</v>
      </c>
    </row>
    <row r="177" spans="1:26">
      <c r="A177" s="20" t="s">
        <v>870</v>
      </c>
      <c r="B177" s="20">
        <v>45777</v>
      </c>
      <c r="D177" t="s">
        <v>871</v>
      </c>
      <c r="E177" t="s">
        <v>727</v>
      </c>
      <c r="F177" t="s">
        <v>53</v>
      </c>
      <c r="G177" t="s">
        <v>755</v>
      </c>
      <c r="H177" t="s">
        <v>56</v>
      </c>
      <c r="J177" t="s">
        <v>729</v>
      </c>
      <c r="K177" s="10" t="s">
        <v>730</v>
      </c>
      <c r="L177" s="10" t="s">
        <v>731</v>
      </c>
      <c r="M177" s="20" t="s">
        <v>732</v>
      </c>
      <c r="N177" t="s">
        <v>47</v>
      </c>
      <c r="O177" s="127">
        <v>34986684</v>
      </c>
      <c r="P177" t="s">
        <v>869</v>
      </c>
      <c r="Q177" s="20">
        <v>45777</v>
      </c>
      <c r="R177" s="21">
        <v>4</v>
      </c>
      <c r="S177">
        <v>2025</v>
      </c>
      <c r="T177" t="s">
        <v>820</v>
      </c>
      <c r="U177" t="s">
        <v>608</v>
      </c>
      <c r="V177" t="s">
        <v>735</v>
      </c>
      <c r="W177" s="108">
        <v>-837</v>
      </c>
      <c r="Y177">
        <v>4</v>
      </c>
      <c r="Z177">
        <v>2025</v>
      </c>
    </row>
    <row r="178" spans="1:26">
      <c r="A178" s="20" t="s">
        <v>870</v>
      </c>
      <c r="B178" s="20">
        <v>45777</v>
      </c>
      <c r="D178" t="s">
        <v>871</v>
      </c>
      <c r="E178" t="s">
        <v>727</v>
      </c>
      <c r="F178" t="s">
        <v>53</v>
      </c>
      <c r="G178" t="s">
        <v>794</v>
      </c>
      <c r="H178" t="s">
        <v>56</v>
      </c>
      <c r="J178" t="s">
        <v>729</v>
      </c>
      <c r="K178" s="10" t="s">
        <v>730</v>
      </c>
      <c r="L178" s="10" t="s">
        <v>731</v>
      </c>
      <c r="M178" s="20" t="s">
        <v>732</v>
      </c>
      <c r="N178" t="s">
        <v>47</v>
      </c>
      <c r="O178" s="127">
        <v>34986684</v>
      </c>
      <c r="P178" t="s">
        <v>869</v>
      </c>
      <c r="Q178" s="20">
        <v>45777</v>
      </c>
      <c r="R178" s="21">
        <v>4</v>
      </c>
      <c r="S178">
        <v>2025</v>
      </c>
      <c r="T178" t="s">
        <v>820</v>
      </c>
      <c r="U178" t="s">
        <v>608</v>
      </c>
      <c r="V178" t="s">
        <v>735</v>
      </c>
      <c r="W178" s="108">
        <v>-3356</v>
      </c>
      <c r="Y178">
        <v>4</v>
      </c>
      <c r="Z178">
        <v>2025</v>
      </c>
    </row>
    <row r="179" spans="1:26">
      <c r="A179" s="20" t="s">
        <v>870</v>
      </c>
      <c r="B179" s="20">
        <v>45777</v>
      </c>
      <c r="D179" t="s">
        <v>871</v>
      </c>
      <c r="E179" t="s">
        <v>727</v>
      </c>
      <c r="F179" t="s">
        <v>53</v>
      </c>
      <c r="G179" t="s">
        <v>759</v>
      </c>
      <c r="H179" t="s">
        <v>56</v>
      </c>
      <c r="J179" t="s">
        <v>729</v>
      </c>
      <c r="K179" s="10" t="s">
        <v>730</v>
      </c>
      <c r="L179" s="10" t="s">
        <v>731</v>
      </c>
      <c r="M179" s="20" t="s">
        <v>732</v>
      </c>
      <c r="N179" t="s">
        <v>47</v>
      </c>
      <c r="O179" s="127">
        <v>34986684</v>
      </c>
      <c r="P179" t="s">
        <v>869</v>
      </c>
      <c r="Q179" s="20">
        <v>45777</v>
      </c>
      <c r="R179" s="21">
        <v>4</v>
      </c>
      <c r="S179">
        <v>2025</v>
      </c>
      <c r="T179" t="s">
        <v>820</v>
      </c>
      <c r="U179" t="s">
        <v>608</v>
      </c>
      <c r="V179" t="s">
        <v>735</v>
      </c>
      <c r="W179" s="108">
        <v>-7685</v>
      </c>
      <c r="Y179">
        <v>4</v>
      </c>
      <c r="Z179">
        <v>2025</v>
      </c>
    </row>
    <row r="180" spans="1:26">
      <c r="A180" s="20" t="s">
        <v>870</v>
      </c>
      <c r="B180" s="20">
        <v>45777</v>
      </c>
      <c r="D180" t="s">
        <v>871</v>
      </c>
      <c r="E180" t="s">
        <v>727</v>
      </c>
      <c r="F180" t="s">
        <v>53</v>
      </c>
      <c r="G180" t="s">
        <v>760</v>
      </c>
      <c r="H180" t="s">
        <v>106</v>
      </c>
      <c r="J180" t="s">
        <v>729</v>
      </c>
      <c r="K180" s="10" t="s">
        <v>730</v>
      </c>
      <c r="L180" s="10" t="s">
        <v>731</v>
      </c>
      <c r="M180" s="20" t="s">
        <v>732</v>
      </c>
      <c r="N180" t="s">
        <v>47</v>
      </c>
      <c r="O180" s="127">
        <v>34986684</v>
      </c>
      <c r="P180" t="s">
        <v>869</v>
      </c>
      <c r="Q180" s="20">
        <v>45777</v>
      </c>
      <c r="R180" s="21">
        <v>4</v>
      </c>
      <c r="S180">
        <v>2025</v>
      </c>
      <c r="T180" t="s">
        <v>820</v>
      </c>
      <c r="U180" t="s">
        <v>608</v>
      </c>
      <c r="V180" t="s">
        <v>735</v>
      </c>
      <c r="W180" s="108">
        <v>-4860</v>
      </c>
      <c r="Y180">
        <v>4</v>
      </c>
      <c r="Z180">
        <v>2025</v>
      </c>
    </row>
    <row r="181" spans="1:26">
      <c r="A181" s="20" t="s">
        <v>872</v>
      </c>
      <c r="B181" s="20">
        <v>45777</v>
      </c>
      <c r="D181" t="s">
        <v>873</v>
      </c>
      <c r="E181" t="s">
        <v>727</v>
      </c>
      <c r="F181" t="s">
        <v>53</v>
      </c>
      <c r="G181" t="s">
        <v>758</v>
      </c>
      <c r="H181" t="s">
        <v>56</v>
      </c>
      <c r="J181" t="s">
        <v>739</v>
      </c>
      <c r="K181" s="10" t="s">
        <v>740</v>
      </c>
      <c r="L181" s="10" t="s">
        <v>731</v>
      </c>
      <c r="M181" s="20" t="s">
        <v>732</v>
      </c>
      <c r="N181" t="s">
        <v>47</v>
      </c>
      <c r="O181" s="127">
        <v>34987137</v>
      </c>
      <c r="P181" t="s">
        <v>874</v>
      </c>
      <c r="Q181" s="20">
        <v>45777</v>
      </c>
      <c r="R181" s="21">
        <v>12</v>
      </c>
      <c r="S181">
        <v>2024</v>
      </c>
      <c r="T181" t="s">
        <v>757</v>
      </c>
      <c r="U181" t="s">
        <v>605</v>
      </c>
      <c r="V181" t="s">
        <v>735</v>
      </c>
      <c r="W181" s="108">
        <v>-26469</v>
      </c>
      <c r="Y181">
        <v>4</v>
      </c>
      <c r="Z181">
        <v>2025</v>
      </c>
    </row>
    <row r="182" spans="1:26">
      <c r="A182" s="20" t="s">
        <v>872</v>
      </c>
      <c r="B182" s="20">
        <v>45777</v>
      </c>
      <c r="D182" t="s">
        <v>873</v>
      </c>
      <c r="E182" t="s">
        <v>727</v>
      </c>
      <c r="F182" t="s">
        <v>53</v>
      </c>
      <c r="G182" t="s">
        <v>759</v>
      </c>
      <c r="H182" t="s">
        <v>56</v>
      </c>
      <c r="J182" t="s">
        <v>739</v>
      </c>
      <c r="K182" s="10" t="s">
        <v>740</v>
      </c>
      <c r="L182" s="10" t="s">
        <v>731</v>
      </c>
      <c r="M182" s="20" t="s">
        <v>732</v>
      </c>
      <c r="N182" t="s">
        <v>47</v>
      </c>
      <c r="O182" s="127">
        <v>34987137</v>
      </c>
      <c r="P182" t="s">
        <v>874</v>
      </c>
      <c r="Q182" s="20">
        <v>45777</v>
      </c>
      <c r="R182" s="21">
        <v>12</v>
      </c>
      <c r="S182">
        <v>2024</v>
      </c>
      <c r="T182" t="s">
        <v>757</v>
      </c>
      <c r="U182" t="s">
        <v>605</v>
      </c>
      <c r="V182" t="s">
        <v>735</v>
      </c>
      <c r="W182" s="108">
        <v>-301689</v>
      </c>
      <c r="Y182">
        <v>4</v>
      </c>
      <c r="Z182">
        <v>2025</v>
      </c>
    </row>
    <row r="183" spans="1:26">
      <c r="A183" s="20" t="s">
        <v>872</v>
      </c>
      <c r="B183" s="20">
        <v>45777</v>
      </c>
      <c r="D183" t="s">
        <v>873</v>
      </c>
      <c r="E183" t="s">
        <v>727</v>
      </c>
      <c r="F183" t="s">
        <v>53</v>
      </c>
      <c r="G183" t="s">
        <v>760</v>
      </c>
      <c r="H183" t="s">
        <v>106</v>
      </c>
      <c r="J183" t="s">
        <v>739</v>
      </c>
      <c r="K183" s="10" t="s">
        <v>740</v>
      </c>
      <c r="L183" s="10" t="s">
        <v>731</v>
      </c>
      <c r="M183" s="20" t="s">
        <v>732</v>
      </c>
      <c r="N183" t="s">
        <v>47</v>
      </c>
      <c r="O183" s="127">
        <v>34987137</v>
      </c>
      <c r="P183" t="s">
        <v>874</v>
      </c>
      <c r="Q183" s="20">
        <v>45777</v>
      </c>
      <c r="R183" s="21">
        <v>12</v>
      </c>
      <c r="S183">
        <v>2024</v>
      </c>
      <c r="T183" t="s">
        <v>757</v>
      </c>
      <c r="U183" t="s">
        <v>605</v>
      </c>
      <c r="V183" t="s">
        <v>735</v>
      </c>
      <c r="W183" s="108">
        <v>-2941</v>
      </c>
      <c r="Y183">
        <v>4</v>
      </c>
      <c r="Z183">
        <v>2025</v>
      </c>
    </row>
    <row r="184" spans="1:26">
      <c r="A184" s="20" t="s">
        <v>875</v>
      </c>
      <c r="B184" s="20">
        <v>45777</v>
      </c>
      <c r="D184" t="s">
        <v>876</v>
      </c>
      <c r="E184" t="s">
        <v>738</v>
      </c>
      <c r="F184" t="s">
        <v>53</v>
      </c>
      <c r="G184" t="s">
        <v>877</v>
      </c>
      <c r="H184" t="s">
        <v>97</v>
      </c>
      <c r="J184" t="s">
        <v>878</v>
      </c>
      <c r="K184" s="10" t="s">
        <v>879</v>
      </c>
      <c r="L184" s="10" t="s">
        <v>731</v>
      </c>
      <c r="M184" s="20" t="s">
        <v>732</v>
      </c>
      <c r="N184" t="s">
        <v>47</v>
      </c>
      <c r="O184" s="127">
        <v>34987255</v>
      </c>
      <c r="P184" t="s">
        <v>880</v>
      </c>
      <c r="Q184" s="20">
        <v>45777</v>
      </c>
      <c r="R184" s="21">
        <v>4</v>
      </c>
      <c r="S184">
        <v>2025</v>
      </c>
      <c r="U184" t="s">
        <v>609</v>
      </c>
      <c r="V184" t="s">
        <v>609</v>
      </c>
      <c r="W184" s="108">
        <v>-10102</v>
      </c>
      <c r="Y184">
        <v>4</v>
      </c>
      <c r="Z184">
        <v>2025</v>
      </c>
    </row>
    <row r="185" spans="1:26">
      <c r="A185" s="20" t="s">
        <v>875</v>
      </c>
      <c r="B185" s="20">
        <v>45777</v>
      </c>
      <c r="D185" t="s">
        <v>876</v>
      </c>
      <c r="E185" t="s">
        <v>738</v>
      </c>
      <c r="F185" t="s">
        <v>53</v>
      </c>
      <c r="G185" t="s">
        <v>882</v>
      </c>
      <c r="H185" t="s">
        <v>97</v>
      </c>
      <c r="J185" t="s">
        <v>878</v>
      </c>
      <c r="K185" s="10" t="s">
        <v>879</v>
      </c>
      <c r="L185" s="10" t="s">
        <v>731</v>
      </c>
      <c r="M185" s="20" t="s">
        <v>732</v>
      </c>
      <c r="N185" t="s">
        <v>47</v>
      </c>
      <c r="O185" s="127">
        <v>34987255</v>
      </c>
      <c r="P185" t="s">
        <v>880</v>
      </c>
      <c r="Q185" s="20">
        <v>45777</v>
      </c>
      <c r="R185" s="21">
        <v>4</v>
      </c>
      <c r="S185">
        <v>2025</v>
      </c>
      <c r="U185" t="s">
        <v>609</v>
      </c>
      <c r="V185" t="s">
        <v>609</v>
      </c>
      <c r="W185" s="108">
        <v>-8701</v>
      </c>
      <c r="Y185">
        <v>4</v>
      </c>
      <c r="Z185">
        <v>2025</v>
      </c>
    </row>
    <row r="186" spans="1:26">
      <c r="A186" s="20" t="s">
        <v>875</v>
      </c>
      <c r="B186" s="20">
        <v>45777</v>
      </c>
      <c r="D186" t="s">
        <v>876</v>
      </c>
      <c r="E186" t="s">
        <v>738</v>
      </c>
      <c r="F186" t="s">
        <v>53</v>
      </c>
      <c r="G186" t="s">
        <v>883</v>
      </c>
      <c r="H186" t="s">
        <v>97</v>
      </c>
      <c r="J186" t="s">
        <v>878</v>
      </c>
      <c r="K186" s="10" t="s">
        <v>879</v>
      </c>
      <c r="L186" s="10" t="s">
        <v>731</v>
      </c>
      <c r="M186" s="20" t="s">
        <v>732</v>
      </c>
      <c r="N186" t="s">
        <v>47</v>
      </c>
      <c r="O186" s="127">
        <v>34987255</v>
      </c>
      <c r="P186" t="s">
        <v>880</v>
      </c>
      <c r="Q186" s="20">
        <v>45777</v>
      </c>
      <c r="R186" s="21">
        <v>4</v>
      </c>
      <c r="S186">
        <v>2025</v>
      </c>
      <c r="U186" t="s">
        <v>609</v>
      </c>
      <c r="V186" t="s">
        <v>609</v>
      </c>
      <c r="W186" s="108">
        <v>-3595</v>
      </c>
      <c r="Y186">
        <v>4</v>
      </c>
      <c r="Z186">
        <v>2025</v>
      </c>
    </row>
    <row r="187" spans="1:26">
      <c r="A187" s="20" t="s">
        <v>875</v>
      </c>
      <c r="B187" s="20">
        <v>45777</v>
      </c>
      <c r="D187" t="s">
        <v>876</v>
      </c>
      <c r="E187" t="s">
        <v>738</v>
      </c>
      <c r="F187" t="s">
        <v>53</v>
      </c>
      <c r="G187" t="s">
        <v>884</v>
      </c>
      <c r="H187" t="s">
        <v>97</v>
      </c>
      <c r="J187" t="s">
        <v>878</v>
      </c>
      <c r="K187" s="10" t="s">
        <v>879</v>
      </c>
      <c r="L187" s="10" t="s">
        <v>731</v>
      </c>
      <c r="M187" s="20" t="s">
        <v>732</v>
      </c>
      <c r="N187" t="s">
        <v>47</v>
      </c>
      <c r="O187" s="127">
        <v>34987255</v>
      </c>
      <c r="P187" t="s">
        <v>880</v>
      </c>
      <c r="Q187" s="20">
        <v>45777</v>
      </c>
      <c r="R187" s="21">
        <v>4</v>
      </c>
      <c r="S187">
        <v>2025</v>
      </c>
      <c r="U187" t="s">
        <v>609</v>
      </c>
      <c r="V187" t="s">
        <v>609</v>
      </c>
      <c r="W187" s="108">
        <v>-13812</v>
      </c>
      <c r="Y187">
        <v>4</v>
      </c>
      <c r="Z187">
        <v>2025</v>
      </c>
    </row>
    <row r="188" spans="1:26">
      <c r="A188" s="20" t="s">
        <v>875</v>
      </c>
      <c r="B188" s="20">
        <v>45777</v>
      </c>
      <c r="D188" t="s">
        <v>876</v>
      </c>
      <c r="E188" t="s">
        <v>738</v>
      </c>
      <c r="F188" t="s">
        <v>53</v>
      </c>
      <c r="G188" t="s">
        <v>885</v>
      </c>
      <c r="H188" t="s">
        <v>97</v>
      </c>
      <c r="J188" t="s">
        <v>878</v>
      </c>
      <c r="K188" s="10" t="s">
        <v>879</v>
      </c>
      <c r="L188" s="10" t="s">
        <v>731</v>
      </c>
      <c r="M188" s="20" t="s">
        <v>732</v>
      </c>
      <c r="N188" t="s">
        <v>47</v>
      </c>
      <c r="O188" s="127">
        <v>34987255</v>
      </c>
      <c r="P188" t="s">
        <v>880</v>
      </c>
      <c r="Q188" s="20">
        <v>45777</v>
      </c>
      <c r="R188" s="21">
        <v>4</v>
      </c>
      <c r="S188">
        <v>2025</v>
      </c>
      <c r="U188" t="s">
        <v>609</v>
      </c>
      <c r="V188" t="s">
        <v>609</v>
      </c>
      <c r="W188" s="108">
        <v>-4358</v>
      </c>
      <c r="Y188">
        <v>4</v>
      </c>
      <c r="Z188">
        <v>2025</v>
      </c>
    </row>
    <row r="189" spans="1:26">
      <c r="A189" s="20" t="s">
        <v>875</v>
      </c>
      <c r="B189" s="20">
        <v>45777</v>
      </c>
      <c r="D189" t="s">
        <v>876</v>
      </c>
      <c r="E189" t="s">
        <v>738</v>
      </c>
      <c r="F189" t="s">
        <v>53</v>
      </c>
      <c r="G189" t="s">
        <v>886</v>
      </c>
      <c r="H189" t="s">
        <v>97</v>
      </c>
      <c r="J189" t="s">
        <v>878</v>
      </c>
      <c r="K189" s="10" t="s">
        <v>879</v>
      </c>
      <c r="L189" s="10" t="s">
        <v>731</v>
      </c>
      <c r="M189" s="20" t="s">
        <v>732</v>
      </c>
      <c r="N189" t="s">
        <v>47</v>
      </c>
      <c r="O189" s="127">
        <v>34987255</v>
      </c>
      <c r="P189" t="s">
        <v>880</v>
      </c>
      <c r="Q189" s="20">
        <v>45777</v>
      </c>
      <c r="R189" s="21">
        <v>4</v>
      </c>
      <c r="S189">
        <v>2025</v>
      </c>
      <c r="U189" t="s">
        <v>609</v>
      </c>
      <c r="V189" t="s">
        <v>609</v>
      </c>
      <c r="W189" s="108">
        <v>-7037</v>
      </c>
      <c r="Y189">
        <v>4</v>
      </c>
      <c r="Z189">
        <v>2025</v>
      </c>
    </row>
    <row r="190" spans="1:26">
      <c r="A190" s="20" t="s">
        <v>875</v>
      </c>
      <c r="B190" s="20">
        <v>45777</v>
      </c>
      <c r="D190" t="s">
        <v>876</v>
      </c>
      <c r="E190" t="s">
        <v>738</v>
      </c>
      <c r="F190" t="s">
        <v>53</v>
      </c>
      <c r="G190" t="s">
        <v>887</v>
      </c>
      <c r="H190" t="s">
        <v>97</v>
      </c>
      <c r="J190" t="s">
        <v>878</v>
      </c>
      <c r="K190" s="10" t="s">
        <v>879</v>
      </c>
      <c r="L190" s="10" t="s">
        <v>731</v>
      </c>
      <c r="M190" s="20" t="s">
        <v>732</v>
      </c>
      <c r="N190" t="s">
        <v>47</v>
      </c>
      <c r="O190" s="127">
        <v>34987255</v>
      </c>
      <c r="P190" t="s">
        <v>880</v>
      </c>
      <c r="Q190" s="20">
        <v>45777</v>
      </c>
      <c r="R190" s="21">
        <v>4</v>
      </c>
      <c r="S190">
        <v>2025</v>
      </c>
      <c r="U190" t="s">
        <v>609</v>
      </c>
      <c r="V190" t="s">
        <v>609</v>
      </c>
      <c r="W190" s="108">
        <v>-6067</v>
      </c>
      <c r="Y190">
        <v>4</v>
      </c>
      <c r="Z190">
        <v>2025</v>
      </c>
    </row>
    <row r="191" spans="1:26">
      <c r="A191" s="20" t="s">
        <v>875</v>
      </c>
      <c r="B191" s="20">
        <v>45777</v>
      </c>
      <c r="D191" t="s">
        <v>876</v>
      </c>
      <c r="E191" t="s">
        <v>738</v>
      </c>
      <c r="F191" t="s">
        <v>53</v>
      </c>
      <c r="G191" t="s">
        <v>888</v>
      </c>
      <c r="H191" t="s">
        <v>97</v>
      </c>
      <c r="J191" t="s">
        <v>878</v>
      </c>
      <c r="K191" s="10" t="s">
        <v>879</v>
      </c>
      <c r="L191" s="10" t="s">
        <v>731</v>
      </c>
      <c r="M191" s="20" t="s">
        <v>732</v>
      </c>
      <c r="N191" t="s">
        <v>47</v>
      </c>
      <c r="O191" s="127">
        <v>34987255</v>
      </c>
      <c r="P191" t="s">
        <v>880</v>
      </c>
      <c r="Q191" s="20">
        <v>45777</v>
      </c>
      <c r="R191" s="21">
        <v>4</v>
      </c>
      <c r="S191">
        <v>2025</v>
      </c>
      <c r="U191" t="s">
        <v>609</v>
      </c>
      <c r="V191" t="s">
        <v>609</v>
      </c>
      <c r="W191" s="108">
        <v>-3431</v>
      </c>
      <c r="Y191">
        <v>4</v>
      </c>
      <c r="Z191">
        <v>2025</v>
      </c>
    </row>
    <row r="192" spans="1:26">
      <c r="A192" s="20" t="s">
        <v>875</v>
      </c>
      <c r="B192" s="20">
        <v>45777</v>
      </c>
      <c r="D192" t="s">
        <v>876</v>
      </c>
      <c r="E192" t="s">
        <v>738</v>
      </c>
      <c r="F192" t="s">
        <v>53</v>
      </c>
      <c r="G192" t="s">
        <v>889</v>
      </c>
      <c r="H192" t="s">
        <v>97</v>
      </c>
      <c r="J192" t="s">
        <v>878</v>
      </c>
      <c r="K192" s="10" t="s">
        <v>879</v>
      </c>
      <c r="L192" s="10" t="s">
        <v>731</v>
      </c>
      <c r="M192" s="20" t="s">
        <v>732</v>
      </c>
      <c r="N192" t="s">
        <v>47</v>
      </c>
      <c r="O192" s="127">
        <v>34987255</v>
      </c>
      <c r="P192" t="s">
        <v>880</v>
      </c>
      <c r="Q192" s="20">
        <v>45777</v>
      </c>
      <c r="R192" s="21">
        <v>4</v>
      </c>
      <c r="S192">
        <v>2025</v>
      </c>
      <c r="U192" t="s">
        <v>609</v>
      </c>
      <c r="V192" t="s">
        <v>609</v>
      </c>
      <c r="W192" s="108">
        <v>-8872</v>
      </c>
      <c r="Y192">
        <v>4</v>
      </c>
      <c r="Z192">
        <v>2025</v>
      </c>
    </row>
    <row r="193" spans="1:26">
      <c r="A193" s="20" t="s">
        <v>875</v>
      </c>
      <c r="B193" s="20">
        <v>45777</v>
      </c>
      <c r="D193" t="s">
        <v>876</v>
      </c>
      <c r="E193" t="s">
        <v>738</v>
      </c>
      <c r="F193" t="s">
        <v>53</v>
      </c>
      <c r="G193" t="s">
        <v>890</v>
      </c>
      <c r="H193" t="s">
        <v>97</v>
      </c>
      <c r="J193" t="s">
        <v>878</v>
      </c>
      <c r="K193" s="10" t="s">
        <v>879</v>
      </c>
      <c r="L193" s="10" t="s">
        <v>731</v>
      </c>
      <c r="M193" s="20" t="s">
        <v>732</v>
      </c>
      <c r="N193" t="s">
        <v>47</v>
      </c>
      <c r="O193" s="127">
        <v>34987255</v>
      </c>
      <c r="P193" t="s">
        <v>880</v>
      </c>
      <c r="Q193" s="20">
        <v>45777</v>
      </c>
      <c r="R193" s="21">
        <v>4</v>
      </c>
      <c r="S193">
        <v>2025</v>
      </c>
      <c r="U193" t="s">
        <v>609</v>
      </c>
      <c r="V193" t="s">
        <v>609</v>
      </c>
      <c r="W193" s="108">
        <v>-10401</v>
      </c>
      <c r="Y193">
        <v>4</v>
      </c>
      <c r="Z193">
        <v>2025</v>
      </c>
    </row>
    <row r="194" spans="1:26">
      <c r="A194" s="20" t="s">
        <v>875</v>
      </c>
      <c r="B194" s="20">
        <v>45777</v>
      </c>
      <c r="D194" t="s">
        <v>876</v>
      </c>
      <c r="E194" t="s">
        <v>738</v>
      </c>
      <c r="F194" t="s">
        <v>53</v>
      </c>
      <c r="G194" t="s">
        <v>891</v>
      </c>
      <c r="H194" t="s">
        <v>97</v>
      </c>
      <c r="J194" t="s">
        <v>878</v>
      </c>
      <c r="K194" s="10" t="s">
        <v>879</v>
      </c>
      <c r="L194" s="10" t="s">
        <v>731</v>
      </c>
      <c r="M194" s="20" t="s">
        <v>732</v>
      </c>
      <c r="N194" t="s">
        <v>47</v>
      </c>
      <c r="O194" s="127">
        <v>34987255</v>
      </c>
      <c r="P194" t="s">
        <v>880</v>
      </c>
      <c r="Q194" s="20">
        <v>45777</v>
      </c>
      <c r="R194" s="21">
        <v>4</v>
      </c>
      <c r="S194">
        <v>2025</v>
      </c>
      <c r="U194" t="s">
        <v>609</v>
      </c>
      <c r="V194" t="s">
        <v>609</v>
      </c>
      <c r="W194" s="108">
        <v>-6269</v>
      </c>
      <c r="Y194">
        <v>4</v>
      </c>
      <c r="Z194">
        <v>2025</v>
      </c>
    </row>
    <row r="195" spans="1:26">
      <c r="A195" s="20" t="s">
        <v>875</v>
      </c>
      <c r="B195" s="20">
        <v>45777</v>
      </c>
      <c r="D195" t="s">
        <v>876</v>
      </c>
      <c r="E195" t="s">
        <v>738</v>
      </c>
      <c r="F195" t="s">
        <v>53</v>
      </c>
      <c r="G195" t="s">
        <v>892</v>
      </c>
      <c r="H195" t="s">
        <v>97</v>
      </c>
      <c r="J195" t="s">
        <v>878</v>
      </c>
      <c r="K195" s="10" t="s">
        <v>879</v>
      </c>
      <c r="L195" s="10" t="s">
        <v>731</v>
      </c>
      <c r="M195" s="20" t="s">
        <v>732</v>
      </c>
      <c r="N195" t="s">
        <v>47</v>
      </c>
      <c r="O195" s="127">
        <v>34987255</v>
      </c>
      <c r="P195" t="s">
        <v>880</v>
      </c>
      <c r="Q195" s="20">
        <v>45777</v>
      </c>
      <c r="R195" s="21">
        <v>4</v>
      </c>
      <c r="S195">
        <v>2025</v>
      </c>
      <c r="U195" t="s">
        <v>609</v>
      </c>
      <c r="V195" t="s">
        <v>609</v>
      </c>
      <c r="W195" s="108">
        <v>-6097</v>
      </c>
      <c r="Y195">
        <v>4</v>
      </c>
      <c r="Z195">
        <v>2025</v>
      </c>
    </row>
    <row r="196" spans="1:26">
      <c r="A196" s="20" t="s">
        <v>875</v>
      </c>
      <c r="B196" s="20">
        <v>45777</v>
      </c>
      <c r="D196" t="s">
        <v>876</v>
      </c>
      <c r="E196" t="s">
        <v>738</v>
      </c>
      <c r="F196" t="s">
        <v>53</v>
      </c>
      <c r="G196" t="s">
        <v>893</v>
      </c>
      <c r="H196" t="s">
        <v>97</v>
      </c>
      <c r="J196" t="s">
        <v>878</v>
      </c>
      <c r="K196" s="10" t="s">
        <v>879</v>
      </c>
      <c r="L196" s="10" t="s">
        <v>731</v>
      </c>
      <c r="M196" s="20" t="s">
        <v>732</v>
      </c>
      <c r="N196" t="s">
        <v>47</v>
      </c>
      <c r="O196" s="127">
        <v>34987255</v>
      </c>
      <c r="P196" t="s">
        <v>880</v>
      </c>
      <c r="Q196" s="20">
        <v>45777</v>
      </c>
      <c r="R196" s="21">
        <v>4</v>
      </c>
      <c r="S196">
        <v>2025</v>
      </c>
      <c r="U196" t="s">
        <v>609</v>
      </c>
      <c r="V196" t="s">
        <v>609</v>
      </c>
      <c r="W196" s="108">
        <v>-11603</v>
      </c>
      <c r="Y196">
        <v>4</v>
      </c>
      <c r="Z196">
        <v>2025</v>
      </c>
    </row>
    <row r="197" spans="1:26">
      <c r="A197" s="20" t="s">
        <v>875</v>
      </c>
      <c r="B197" s="20">
        <v>45777</v>
      </c>
      <c r="D197" t="s">
        <v>876</v>
      </c>
      <c r="E197" t="s">
        <v>738</v>
      </c>
      <c r="F197" t="s">
        <v>53</v>
      </c>
      <c r="G197" t="s">
        <v>894</v>
      </c>
      <c r="H197" t="s">
        <v>97</v>
      </c>
      <c r="J197" t="s">
        <v>878</v>
      </c>
      <c r="K197" s="10" t="s">
        <v>879</v>
      </c>
      <c r="L197" s="10" t="s">
        <v>731</v>
      </c>
      <c r="M197" s="20" t="s">
        <v>732</v>
      </c>
      <c r="N197" t="s">
        <v>47</v>
      </c>
      <c r="O197" s="127">
        <v>34987255</v>
      </c>
      <c r="P197" t="s">
        <v>880</v>
      </c>
      <c r="Q197" s="20">
        <v>45777</v>
      </c>
      <c r="R197" s="21">
        <v>4</v>
      </c>
      <c r="S197">
        <v>2025</v>
      </c>
      <c r="U197" t="s">
        <v>609</v>
      </c>
      <c r="V197" t="s">
        <v>609</v>
      </c>
      <c r="W197" s="108">
        <v>-6820</v>
      </c>
      <c r="Y197">
        <v>4</v>
      </c>
      <c r="Z197">
        <v>2025</v>
      </c>
    </row>
    <row r="198" spans="1:26">
      <c r="A198" s="20" t="s">
        <v>875</v>
      </c>
      <c r="B198" s="20">
        <v>45777</v>
      </c>
      <c r="D198" t="s">
        <v>876</v>
      </c>
      <c r="E198" t="s">
        <v>738</v>
      </c>
      <c r="F198" t="s">
        <v>53</v>
      </c>
      <c r="G198" t="s">
        <v>895</v>
      </c>
      <c r="H198" t="s">
        <v>97</v>
      </c>
      <c r="J198" t="s">
        <v>878</v>
      </c>
      <c r="K198" s="10" t="s">
        <v>879</v>
      </c>
      <c r="L198" s="10" t="s">
        <v>731</v>
      </c>
      <c r="M198" s="20" t="s">
        <v>732</v>
      </c>
      <c r="N198" t="s">
        <v>47</v>
      </c>
      <c r="O198" s="127">
        <v>34987255</v>
      </c>
      <c r="P198" t="s">
        <v>880</v>
      </c>
      <c r="Q198" s="20">
        <v>45777</v>
      </c>
      <c r="R198" s="21">
        <v>4</v>
      </c>
      <c r="S198">
        <v>2025</v>
      </c>
      <c r="U198" t="s">
        <v>609</v>
      </c>
      <c r="V198" t="s">
        <v>609</v>
      </c>
      <c r="W198" s="108">
        <v>-4955</v>
      </c>
      <c r="Y198">
        <v>4</v>
      </c>
      <c r="Z198">
        <v>2025</v>
      </c>
    </row>
    <row r="199" spans="1:26">
      <c r="A199" s="20" t="s">
        <v>875</v>
      </c>
      <c r="B199" s="20">
        <v>45777</v>
      </c>
      <c r="D199" t="s">
        <v>876</v>
      </c>
      <c r="E199" t="s">
        <v>738</v>
      </c>
      <c r="F199" t="s">
        <v>53</v>
      </c>
      <c r="G199" t="s">
        <v>896</v>
      </c>
      <c r="H199" t="s">
        <v>97</v>
      </c>
      <c r="J199" t="s">
        <v>878</v>
      </c>
      <c r="K199" s="10" t="s">
        <v>879</v>
      </c>
      <c r="L199" s="10" t="s">
        <v>731</v>
      </c>
      <c r="M199" s="20" t="s">
        <v>732</v>
      </c>
      <c r="N199" t="s">
        <v>47</v>
      </c>
      <c r="O199" s="127">
        <v>34987255</v>
      </c>
      <c r="P199" t="s">
        <v>880</v>
      </c>
      <c r="Q199" s="20">
        <v>45777</v>
      </c>
      <c r="R199" s="21">
        <v>4</v>
      </c>
      <c r="S199">
        <v>2025</v>
      </c>
      <c r="U199" t="s">
        <v>609</v>
      </c>
      <c r="V199" t="s">
        <v>609</v>
      </c>
      <c r="W199" s="108">
        <v>-6111</v>
      </c>
      <c r="Y199">
        <v>4</v>
      </c>
      <c r="Z199">
        <v>2025</v>
      </c>
    </row>
    <row r="200" spans="1:26">
      <c r="A200" s="20" t="s">
        <v>875</v>
      </c>
      <c r="B200" s="20">
        <v>45777</v>
      </c>
      <c r="D200" t="s">
        <v>876</v>
      </c>
      <c r="E200" t="s">
        <v>738</v>
      </c>
      <c r="F200" t="s">
        <v>53</v>
      </c>
      <c r="G200" t="s">
        <v>842</v>
      </c>
      <c r="H200" t="s">
        <v>97</v>
      </c>
      <c r="J200" t="s">
        <v>878</v>
      </c>
      <c r="K200" s="10" t="s">
        <v>879</v>
      </c>
      <c r="L200" s="10" t="s">
        <v>731</v>
      </c>
      <c r="M200" s="20" t="s">
        <v>732</v>
      </c>
      <c r="N200" t="s">
        <v>47</v>
      </c>
      <c r="O200" s="127">
        <v>34987255</v>
      </c>
      <c r="P200" t="s">
        <v>880</v>
      </c>
      <c r="Q200" s="20">
        <v>45777</v>
      </c>
      <c r="R200" s="21">
        <v>4</v>
      </c>
      <c r="S200">
        <v>2025</v>
      </c>
      <c r="U200" t="s">
        <v>609</v>
      </c>
      <c r="V200" t="s">
        <v>609</v>
      </c>
      <c r="W200" s="108">
        <v>-13957</v>
      </c>
      <c r="Y200">
        <v>4</v>
      </c>
      <c r="Z200">
        <v>2025</v>
      </c>
    </row>
    <row r="201" spans="1:26">
      <c r="A201" s="20" t="s">
        <v>875</v>
      </c>
      <c r="B201" s="20">
        <v>45777</v>
      </c>
      <c r="D201" t="s">
        <v>876</v>
      </c>
      <c r="E201" t="s">
        <v>738</v>
      </c>
      <c r="F201" t="s">
        <v>53</v>
      </c>
      <c r="G201" t="s">
        <v>897</v>
      </c>
      <c r="H201" t="s">
        <v>97</v>
      </c>
      <c r="J201" t="s">
        <v>878</v>
      </c>
      <c r="K201" s="10" t="s">
        <v>879</v>
      </c>
      <c r="L201" s="10" t="s">
        <v>731</v>
      </c>
      <c r="M201" s="20" t="s">
        <v>732</v>
      </c>
      <c r="N201" t="s">
        <v>47</v>
      </c>
      <c r="O201" s="127">
        <v>34987255</v>
      </c>
      <c r="P201" t="s">
        <v>880</v>
      </c>
      <c r="Q201" s="20">
        <v>45777</v>
      </c>
      <c r="R201" s="21">
        <v>4</v>
      </c>
      <c r="S201">
        <v>2025</v>
      </c>
      <c r="U201" t="s">
        <v>609</v>
      </c>
      <c r="V201" t="s">
        <v>609</v>
      </c>
      <c r="W201" s="108">
        <v>-15727</v>
      </c>
      <c r="Y201">
        <v>4</v>
      </c>
      <c r="Z201">
        <v>2025</v>
      </c>
    </row>
    <row r="202" spans="1:26">
      <c r="A202" s="20" t="s">
        <v>875</v>
      </c>
      <c r="B202" s="20">
        <v>45777</v>
      </c>
      <c r="D202" t="s">
        <v>876</v>
      </c>
      <c r="E202" t="s">
        <v>738</v>
      </c>
      <c r="F202" t="s">
        <v>53</v>
      </c>
      <c r="G202" t="s">
        <v>898</v>
      </c>
      <c r="H202" t="s">
        <v>97</v>
      </c>
      <c r="J202" t="s">
        <v>878</v>
      </c>
      <c r="K202" s="10" t="s">
        <v>879</v>
      </c>
      <c r="L202" s="10" t="s">
        <v>731</v>
      </c>
      <c r="M202" s="20" t="s">
        <v>732</v>
      </c>
      <c r="N202" t="s">
        <v>47</v>
      </c>
      <c r="O202" s="127">
        <v>34987255</v>
      </c>
      <c r="P202" t="s">
        <v>880</v>
      </c>
      <c r="Q202" s="20">
        <v>45777</v>
      </c>
      <c r="R202" s="21">
        <v>4</v>
      </c>
      <c r="S202">
        <v>2025</v>
      </c>
      <c r="U202" t="s">
        <v>609</v>
      </c>
      <c r="V202" t="s">
        <v>609</v>
      </c>
      <c r="W202" s="108">
        <v>-9585</v>
      </c>
      <c r="Y202">
        <v>4</v>
      </c>
      <c r="Z202">
        <v>2025</v>
      </c>
    </row>
    <row r="203" spans="1:26">
      <c r="A203" s="20" t="s">
        <v>875</v>
      </c>
      <c r="B203" s="20">
        <v>45777</v>
      </c>
      <c r="D203" t="s">
        <v>876</v>
      </c>
      <c r="E203" t="s">
        <v>738</v>
      </c>
      <c r="F203" t="s">
        <v>53</v>
      </c>
      <c r="G203" t="s">
        <v>899</v>
      </c>
      <c r="H203" t="s">
        <v>97</v>
      </c>
      <c r="J203" t="s">
        <v>878</v>
      </c>
      <c r="K203" s="10" t="s">
        <v>879</v>
      </c>
      <c r="L203" s="10" t="s">
        <v>731</v>
      </c>
      <c r="M203" s="20" t="s">
        <v>732</v>
      </c>
      <c r="N203" t="s">
        <v>47</v>
      </c>
      <c r="O203" s="127">
        <v>34987255</v>
      </c>
      <c r="P203" t="s">
        <v>880</v>
      </c>
      <c r="Q203" s="20">
        <v>45777</v>
      </c>
      <c r="R203" s="21">
        <v>4</v>
      </c>
      <c r="S203">
        <v>2025</v>
      </c>
      <c r="U203" t="s">
        <v>609</v>
      </c>
      <c r="V203" t="s">
        <v>609</v>
      </c>
      <c r="W203" s="108">
        <v>-11650</v>
      </c>
      <c r="Y203">
        <v>4</v>
      </c>
      <c r="Z203">
        <v>2025</v>
      </c>
    </row>
    <row r="204" spans="1:26">
      <c r="A204" s="20" t="s">
        <v>875</v>
      </c>
      <c r="B204" s="20">
        <v>45777</v>
      </c>
      <c r="D204" t="s">
        <v>876</v>
      </c>
      <c r="E204" t="s">
        <v>738</v>
      </c>
      <c r="F204" t="s">
        <v>53</v>
      </c>
      <c r="G204" t="s">
        <v>900</v>
      </c>
      <c r="H204" t="s">
        <v>97</v>
      </c>
      <c r="J204" t="s">
        <v>878</v>
      </c>
      <c r="K204" s="10" t="s">
        <v>879</v>
      </c>
      <c r="L204" s="10" t="s">
        <v>731</v>
      </c>
      <c r="M204" s="20" t="s">
        <v>732</v>
      </c>
      <c r="N204" t="s">
        <v>47</v>
      </c>
      <c r="O204" s="127">
        <v>34987255</v>
      </c>
      <c r="P204" t="s">
        <v>880</v>
      </c>
      <c r="Q204" s="20">
        <v>45777</v>
      </c>
      <c r="R204" s="21">
        <v>4</v>
      </c>
      <c r="S204">
        <v>2025</v>
      </c>
      <c r="U204" t="s">
        <v>609</v>
      </c>
      <c r="V204" t="s">
        <v>609</v>
      </c>
      <c r="W204" s="108">
        <v>-7255</v>
      </c>
      <c r="Y204">
        <v>4</v>
      </c>
      <c r="Z204">
        <v>2025</v>
      </c>
    </row>
    <row r="205" spans="1:26">
      <c r="A205" s="20" t="s">
        <v>875</v>
      </c>
      <c r="B205" s="20">
        <v>45777</v>
      </c>
      <c r="D205" t="s">
        <v>876</v>
      </c>
      <c r="E205" t="s">
        <v>738</v>
      </c>
      <c r="F205" t="s">
        <v>53</v>
      </c>
      <c r="G205" t="s">
        <v>901</v>
      </c>
      <c r="H205" t="s">
        <v>97</v>
      </c>
      <c r="J205" t="s">
        <v>878</v>
      </c>
      <c r="K205" s="10" t="s">
        <v>879</v>
      </c>
      <c r="L205" s="10" t="s">
        <v>731</v>
      </c>
      <c r="M205" s="20" t="s">
        <v>732</v>
      </c>
      <c r="N205" t="s">
        <v>47</v>
      </c>
      <c r="O205" s="127">
        <v>34987255</v>
      </c>
      <c r="P205" t="s">
        <v>880</v>
      </c>
      <c r="Q205" s="20">
        <v>45777</v>
      </c>
      <c r="R205" s="21">
        <v>4</v>
      </c>
      <c r="S205">
        <v>2025</v>
      </c>
      <c r="U205" t="s">
        <v>609</v>
      </c>
      <c r="V205" t="s">
        <v>609</v>
      </c>
      <c r="W205" s="108">
        <v>-8309</v>
      </c>
      <c r="Y205">
        <v>4</v>
      </c>
      <c r="Z205">
        <v>2025</v>
      </c>
    </row>
    <row r="206" spans="1:26">
      <c r="A206" s="20" t="s">
        <v>875</v>
      </c>
      <c r="B206" s="20">
        <v>45777</v>
      </c>
      <c r="D206" t="s">
        <v>876</v>
      </c>
      <c r="E206" t="s">
        <v>738</v>
      </c>
      <c r="F206" t="s">
        <v>53</v>
      </c>
      <c r="G206" t="s">
        <v>902</v>
      </c>
      <c r="H206" t="s">
        <v>97</v>
      </c>
      <c r="J206" t="s">
        <v>878</v>
      </c>
      <c r="K206" s="10" t="s">
        <v>879</v>
      </c>
      <c r="L206" s="10" t="s">
        <v>731</v>
      </c>
      <c r="M206" s="20" t="s">
        <v>732</v>
      </c>
      <c r="N206" t="s">
        <v>47</v>
      </c>
      <c r="O206" s="127">
        <v>34987255</v>
      </c>
      <c r="P206" t="s">
        <v>880</v>
      </c>
      <c r="Q206" s="20">
        <v>45777</v>
      </c>
      <c r="R206" s="21">
        <v>4</v>
      </c>
      <c r="S206">
        <v>2025</v>
      </c>
      <c r="U206" t="s">
        <v>609</v>
      </c>
      <c r="V206" t="s">
        <v>609</v>
      </c>
      <c r="W206" s="108">
        <v>-3544</v>
      </c>
      <c r="Y206">
        <v>4</v>
      </c>
      <c r="Z206">
        <v>2025</v>
      </c>
    </row>
    <row r="207" spans="1:26">
      <c r="A207" s="20" t="s">
        <v>875</v>
      </c>
      <c r="B207" s="20">
        <v>45777</v>
      </c>
      <c r="D207" t="s">
        <v>876</v>
      </c>
      <c r="E207" t="s">
        <v>738</v>
      </c>
      <c r="F207" t="s">
        <v>53</v>
      </c>
      <c r="G207" t="s">
        <v>903</v>
      </c>
      <c r="H207" t="s">
        <v>97</v>
      </c>
      <c r="J207" t="s">
        <v>878</v>
      </c>
      <c r="K207" s="10" t="s">
        <v>879</v>
      </c>
      <c r="L207" s="10" t="s">
        <v>731</v>
      </c>
      <c r="M207" s="20" t="s">
        <v>732</v>
      </c>
      <c r="N207" t="s">
        <v>47</v>
      </c>
      <c r="O207" s="127">
        <v>34987255</v>
      </c>
      <c r="P207" t="s">
        <v>880</v>
      </c>
      <c r="Q207" s="20">
        <v>45777</v>
      </c>
      <c r="R207" s="21">
        <v>4</v>
      </c>
      <c r="S207">
        <v>2025</v>
      </c>
      <c r="U207" t="s">
        <v>609</v>
      </c>
      <c r="V207" t="s">
        <v>609</v>
      </c>
      <c r="W207" s="108">
        <v>-19960</v>
      </c>
      <c r="Y207">
        <v>4</v>
      </c>
      <c r="Z207">
        <v>2025</v>
      </c>
    </row>
    <row r="208" spans="1:26">
      <c r="A208" s="20" t="s">
        <v>875</v>
      </c>
      <c r="B208" s="20">
        <v>45777</v>
      </c>
      <c r="D208" t="s">
        <v>876</v>
      </c>
      <c r="E208" t="s">
        <v>738</v>
      </c>
      <c r="F208" t="s">
        <v>53</v>
      </c>
      <c r="G208" t="s">
        <v>904</v>
      </c>
      <c r="H208" t="s">
        <v>97</v>
      </c>
      <c r="J208" t="s">
        <v>878</v>
      </c>
      <c r="K208" s="10" t="s">
        <v>879</v>
      </c>
      <c r="L208" s="10" t="s">
        <v>731</v>
      </c>
      <c r="M208" s="20" t="s">
        <v>732</v>
      </c>
      <c r="N208" t="s">
        <v>47</v>
      </c>
      <c r="O208" s="127">
        <v>34987255</v>
      </c>
      <c r="P208" t="s">
        <v>880</v>
      </c>
      <c r="Q208" s="20">
        <v>45777</v>
      </c>
      <c r="R208" s="21">
        <v>4</v>
      </c>
      <c r="S208">
        <v>2025</v>
      </c>
      <c r="U208" t="s">
        <v>609</v>
      </c>
      <c r="V208" t="s">
        <v>609</v>
      </c>
      <c r="W208" s="108">
        <v>-7062</v>
      </c>
      <c r="Y208">
        <v>4</v>
      </c>
      <c r="Z208">
        <v>2025</v>
      </c>
    </row>
    <row r="209" spans="1:26">
      <c r="A209" s="20" t="s">
        <v>875</v>
      </c>
      <c r="B209" s="20">
        <v>45777</v>
      </c>
      <c r="D209" t="s">
        <v>876</v>
      </c>
      <c r="E209" t="s">
        <v>738</v>
      </c>
      <c r="F209" t="s">
        <v>53</v>
      </c>
      <c r="G209" t="s">
        <v>905</v>
      </c>
      <c r="H209" t="s">
        <v>97</v>
      </c>
      <c r="J209" t="s">
        <v>878</v>
      </c>
      <c r="K209" s="10" t="s">
        <v>879</v>
      </c>
      <c r="L209" s="10" t="s">
        <v>731</v>
      </c>
      <c r="M209" s="20" t="s">
        <v>732</v>
      </c>
      <c r="N209" t="s">
        <v>47</v>
      </c>
      <c r="O209" s="127">
        <v>34987255</v>
      </c>
      <c r="P209" t="s">
        <v>880</v>
      </c>
      <c r="Q209" s="20">
        <v>45777</v>
      </c>
      <c r="R209" s="21">
        <v>4</v>
      </c>
      <c r="S209">
        <v>2025</v>
      </c>
      <c r="U209" t="s">
        <v>609</v>
      </c>
      <c r="V209" t="s">
        <v>609</v>
      </c>
      <c r="W209" s="108">
        <v>-10078</v>
      </c>
      <c r="Y209">
        <v>4</v>
      </c>
      <c r="Z209">
        <v>2025</v>
      </c>
    </row>
    <row r="210" spans="1:26">
      <c r="A210" s="20" t="s">
        <v>875</v>
      </c>
      <c r="B210" s="20">
        <v>45777</v>
      </c>
      <c r="D210" t="s">
        <v>876</v>
      </c>
      <c r="E210" t="s">
        <v>738</v>
      </c>
      <c r="F210" t="s">
        <v>53</v>
      </c>
      <c r="G210" t="s">
        <v>906</v>
      </c>
      <c r="H210" t="s">
        <v>97</v>
      </c>
      <c r="J210" t="s">
        <v>878</v>
      </c>
      <c r="K210" s="10" t="s">
        <v>879</v>
      </c>
      <c r="L210" s="10" t="s">
        <v>731</v>
      </c>
      <c r="M210" s="20" t="s">
        <v>732</v>
      </c>
      <c r="N210" t="s">
        <v>47</v>
      </c>
      <c r="O210" s="127">
        <v>34987255</v>
      </c>
      <c r="P210" t="s">
        <v>880</v>
      </c>
      <c r="Q210" s="20">
        <v>45777</v>
      </c>
      <c r="R210" s="21">
        <v>4</v>
      </c>
      <c r="S210">
        <v>2025</v>
      </c>
      <c r="U210" t="s">
        <v>609</v>
      </c>
      <c r="V210" t="s">
        <v>609</v>
      </c>
      <c r="W210" s="108">
        <v>-12597</v>
      </c>
      <c r="Y210">
        <v>4</v>
      </c>
      <c r="Z210">
        <v>2025</v>
      </c>
    </row>
    <row r="211" spans="1:26">
      <c r="A211" s="20" t="s">
        <v>875</v>
      </c>
      <c r="B211" s="20">
        <v>45777</v>
      </c>
      <c r="D211" t="s">
        <v>876</v>
      </c>
      <c r="E211" t="s">
        <v>738</v>
      </c>
      <c r="F211" t="s">
        <v>53</v>
      </c>
      <c r="G211" t="s">
        <v>907</v>
      </c>
      <c r="H211" t="s">
        <v>97</v>
      </c>
      <c r="J211" t="s">
        <v>878</v>
      </c>
      <c r="K211" s="10" t="s">
        <v>879</v>
      </c>
      <c r="L211" s="10" t="s">
        <v>731</v>
      </c>
      <c r="M211" s="20" t="s">
        <v>732</v>
      </c>
      <c r="N211" t="s">
        <v>47</v>
      </c>
      <c r="O211" s="127">
        <v>34987255</v>
      </c>
      <c r="P211" t="s">
        <v>880</v>
      </c>
      <c r="Q211" s="20">
        <v>45777</v>
      </c>
      <c r="R211" s="21">
        <v>4</v>
      </c>
      <c r="S211">
        <v>2025</v>
      </c>
      <c r="U211" t="s">
        <v>609</v>
      </c>
      <c r="V211" t="s">
        <v>609</v>
      </c>
      <c r="W211" s="108">
        <v>-15498</v>
      </c>
      <c r="Y211">
        <v>4</v>
      </c>
      <c r="Z211">
        <v>2025</v>
      </c>
    </row>
    <row r="212" spans="1:26">
      <c r="A212" s="20" t="s">
        <v>875</v>
      </c>
      <c r="B212" s="20">
        <v>45777</v>
      </c>
      <c r="D212" t="s">
        <v>876</v>
      </c>
      <c r="E212" t="s">
        <v>738</v>
      </c>
      <c r="F212" t="s">
        <v>53</v>
      </c>
      <c r="G212" t="s">
        <v>908</v>
      </c>
      <c r="H212" t="s">
        <v>97</v>
      </c>
      <c r="J212" t="s">
        <v>878</v>
      </c>
      <c r="K212" s="10" t="s">
        <v>879</v>
      </c>
      <c r="L212" s="10" t="s">
        <v>731</v>
      </c>
      <c r="M212" s="20" t="s">
        <v>732</v>
      </c>
      <c r="N212" t="s">
        <v>47</v>
      </c>
      <c r="O212" s="127">
        <v>34987255</v>
      </c>
      <c r="P212" t="s">
        <v>880</v>
      </c>
      <c r="Q212" s="20">
        <v>45777</v>
      </c>
      <c r="R212" s="21">
        <v>4</v>
      </c>
      <c r="S212">
        <v>2025</v>
      </c>
      <c r="U212" t="s">
        <v>609</v>
      </c>
      <c r="V212" t="s">
        <v>609</v>
      </c>
      <c r="W212" s="108">
        <v>-6018</v>
      </c>
      <c r="Y212">
        <v>4</v>
      </c>
      <c r="Z212">
        <v>2025</v>
      </c>
    </row>
    <row r="213" spans="1:26">
      <c r="A213" s="20" t="s">
        <v>875</v>
      </c>
      <c r="B213" s="20">
        <v>45777</v>
      </c>
      <c r="D213" t="s">
        <v>876</v>
      </c>
      <c r="E213" t="s">
        <v>738</v>
      </c>
      <c r="F213" t="s">
        <v>53</v>
      </c>
      <c r="G213" t="s">
        <v>909</v>
      </c>
      <c r="H213" t="s">
        <v>97</v>
      </c>
      <c r="J213" t="s">
        <v>878</v>
      </c>
      <c r="K213" s="10" t="s">
        <v>879</v>
      </c>
      <c r="L213" s="10" t="s">
        <v>731</v>
      </c>
      <c r="M213" s="20" t="s">
        <v>732</v>
      </c>
      <c r="N213" t="s">
        <v>47</v>
      </c>
      <c r="O213" s="127">
        <v>34987255</v>
      </c>
      <c r="P213" t="s">
        <v>880</v>
      </c>
      <c r="Q213" s="20">
        <v>45777</v>
      </c>
      <c r="R213" s="21">
        <v>4</v>
      </c>
      <c r="S213">
        <v>2025</v>
      </c>
      <c r="U213" t="s">
        <v>609</v>
      </c>
      <c r="V213" t="s">
        <v>609</v>
      </c>
      <c r="W213" s="108">
        <v>-13834</v>
      </c>
      <c r="Y213">
        <v>4</v>
      </c>
      <c r="Z213">
        <v>2025</v>
      </c>
    </row>
    <row r="214" spans="1:26">
      <c r="A214" s="20" t="s">
        <v>875</v>
      </c>
      <c r="B214" s="20">
        <v>45777</v>
      </c>
      <c r="D214" t="s">
        <v>876</v>
      </c>
      <c r="E214" t="s">
        <v>738</v>
      </c>
      <c r="F214" t="s">
        <v>53</v>
      </c>
      <c r="G214" t="s">
        <v>910</v>
      </c>
      <c r="H214" t="s">
        <v>97</v>
      </c>
      <c r="J214" t="s">
        <v>878</v>
      </c>
      <c r="K214" s="10" t="s">
        <v>879</v>
      </c>
      <c r="L214" s="10" t="s">
        <v>731</v>
      </c>
      <c r="M214" s="20" t="s">
        <v>732</v>
      </c>
      <c r="N214" t="s">
        <v>47</v>
      </c>
      <c r="O214" s="127">
        <v>34987255</v>
      </c>
      <c r="P214" t="s">
        <v>880</v>
      </c>
      <c r="Q214" s="20">
        <v>45777</v>
      </c>
      <c r="R214" s="21">
        <v>4</v>
      </c>
      <c r="S214">
        <v>2025</v>
      </c>
      <c r="U214" t="s">
        <v>609</v>
      </c>
      <c r="V214" t="s">
        <v>609</v>
      </c>
      <c r="W214" s="108">
        <v>-11981</v>
      </c>
      <c r="Y214">
        <v>4</v>
      </c>
      <c r="Z214">
        <v>2025</v>
      </c>
    </row>
    <row r="215" spans="1:26">
      <c r="A215" s="20" t="s">
        <v>875</v>
      </c>
      <c r="B215" s="20">
        <v>45777</v>
      </c>
      <c r="D215" t="s">
        <v>876</v>
      </c>
      <c r="E215" t="s">
        <v>738</v>
      </c>
      <c r="F215" t="s">
        <v>53</v>
      </c>
      <c r="G215" t="s">
        <v>911</v>
      </c>
      <c r="H215" t="s">
        <v>97</v>
      </c>
      <c r="J215" t="s">
        <v>878</v>
      </c>
      <c r="K215" s="10" t="s">
        <v>879</v>
      </c>
      <c r="L215" s="10" t="s">
        <v>731</v>
      </c>
      <c r="M215" s="20" t="s">
        <v>732</v>
      </c>
      <c r="N215" t="s">
        <v>47</v>
      </c>
      <c r="O215" s="127">
        <v>34987255</v>
      </c>
      <c r="P215" t="s">
        <v>880</v>
      </c>
      <c r="Q215" s="20">
        <v>45777</v>
      </c>
      <c r="R215" s="21">
        <v>4</v>
      </c>
      <c r="S215">
        <v>2025</v>
      </c>
      <c r="U215" t="s">
        <v>609</v>
      </c>
      <c r="V215" t="s">
        <v>609</v>
      </c>
      <c r="W215" s="108">
        <v>-7951</v>
      </c>
      <c r="Y215">
        <v>4</v>
      </c>
      <c r="Z215">
        <v>2025</v>
      </c>
    </row>
    <row r="216" spans="1:26">
      <c r="A216" s="20" t="s">
        <v>875</v>
      </c>
      <c r="B216" s="20">
        <v>45777</v>
      </c>
      <c r="D216" t="s">
        <v>876</v>
      </c>
      <c r="E216" t="s">
        <v>738</v>
      </c>
      <c r="F216" t="s">
        <v>53</v>
      </c>
      <c r="G216" t="s">
        <v>912</v>
      </c>
      <c r="H216" t="s">
        <v>97</v>
      </c>
      <c r="J216" t="s">
        <v>878</v>
      </c>
      <c r="K216" s="10" t="s">
        <v>879</v>
      </c>
      <c r="L216" s="10" t="s">
        <v>731</v>
      </c>
      <c r="M216" s="20" t="s">
        <v>732</v>
      </c>
      <c r="N216" t="s">
        <v>47</v>
      </c>
      <c r="O216" s="127">
        <v>34987255</v>
      </c>
      <c r="P216" t="s">
        <v>880</v>
      </c>
      <c r="Q216" s="20">
        <v>45777</v>
      </c>
      <c r="R216" s="21">
        <v>4</v>
      </c>
      <c r="S216">
        <v>2025</v>
      </c>
      <c r="U216" t="s">
        <v>609</v>
      </c>
      <c r="V216" t="s">
        <v>609</v>
      </c>
      <c r="W216" s="108">
        <v>-8668</v>
      </c>
      <c r="Y216">
        <v>4</v>
      </c>
      <c r="Z216">
        <v>2025</v>
      </c>
    </row>
    <row r="217" spans="1:26">
      <c r="A217" s="20" t="s">
        <v>875</v>
      </c>
      <c r="B217" s="20">
        <v>45777</v>
      </c>
      <c r="D217" t="s">
        <v>876</v>
      </c>
      <c r="E217" t="s">
        <v>738</v>
      </c>
      <c r="F217" t="s">
        <v>53</v>
      </c>
      <c r="G217" t="s">
        <v>913</v>
      </c>
      <c r="H217" t="s">
        <v>97</v>
      </c>
      <c r="J217" t="s">
        <v>878</v>
      </c>
      <c r="K217" s="10" t="s">
        <v>879</v>
      </c>
      <c r="L217" s="10" t="s">
        <v>731</v>
      </c>
      <c r="M217" s="20" t="s">
        <v>732</v>
      </c>
      <c r="N217" t="s">
        <v>47</v>
      </c>
      <c r="O217" s="127">
        <v>34987255</v>
      </c>
      <c r="P217" t="s">
        <v>880</v>
      </c>
      <c r="Q217" s="20">
        <v>45777</v>
      </c>
      <c r="R217" s="21">
        <v>4</v>
      </c>
      <c r="S217">
        <v>2025</v>
      </c>
      <c r="U217" t="s">
        <v>609</v>
      </c>
      <c r="V217" t="s">
        <v>609</v>
      </c>
      <c r="W217" s="108">
        <v>-11049</v>
      </c>
      <c r="Y217">
        <v>4</v>
      </c>
      <c r="Z217">
        <v>2025</v>
      </c>
    </row>
    <row r="218" spans="1:26">
      <c r="A218" s="20" t="s">
        <v>914</v>
      </c>
      <c r="B218" s="20">
        <v>45777</v>
      </c>
      <c r="D218" t="s">
        <v>915</v>
      </c>
      <c r="E218" t="s">
        <v>738</v>
      </c>
      <c r="F218" t="s">
        <v>53</v>
      </c>
      <c r="G218" t="s">
        <v>728</v>
      </c>
      <c r="H218" t="s">
        <v>56</v>
      </c>
      <c r="J218" t="s">
        <v>745</v>
      </c>
      <c r="K218" s="10" t="s">
        <v>746</v>
      </c>
      <c r="L218" s="10" t="s">
        <v>731</v>
      </c>
      <c r="M218" s="20" t="s">
        <v>732</v>
      </c>
      <c r="N218" t="s">
        <v>47</v>
      </c>
      <c r="O218" s="127">
        <v>34987492</v>
      </c>
      <c r="P218" t="s">
        <v>79</v>
      </c>
      <c r="Q218" s="20">
        <v>45777</v>
      </c>
      <c r="R218" s="21">
        <v>4</v>
      </c>
      <c r="S218">
        <v>2025</v>
      </c>
      <c r="U218" t="s">
        <v>609</v>
      </c>
      <c r="V218" t="s">
        <v>609</v>
      </c>
      <c r="W218" s="108">
        <v>-275210</v>
      </c>
      <c r="Y218">
        <v>4</v>
      </c>
      <c r="Z218">
        <v>2025</v>
      </c>
    </row>
    <row r="219" spans="1:26">
      <c r="A219" s="20" t="s">
        <v>917</v>
      </c>
      <c r="B219" s="20">
        <v>45791</v>
      </c>
      <c r="D219" t="s">
        <v>918</v>
      </c>
      <c r="E219" t="s">
        <v>727</v>
      </c>
      <c r="F219" t="s">
        <v>53</v>
      </c>
      <c r="G219" t="s">
        <v>744</v>
      </c>
      <c r="H219" t="s">
        <v>97</v>
      </c>
      <c r="J219" t="s">
        <v>745</v>
      </c>
      <c r="K219" s="10" t="s">
        <v>746</v>
      </c>
      <c r="L219" s="10" t="s">
        <v>731</v>
      </c>
      <c r="M219" s="20" t="s">
        <v>732</v>
      </c>
      <c r="N219" t="s">
        <v>47</v>
      </c>
      <c r="O219" s="127">
        <v>34991069</v>
      </c>
      <c r="P219" t="s">
        <v>919</v>
      </c>
      <c r="Q219" s="20">
        <v>45791</v>
      </c>
      <c r="R219" s="21">
        <v>4</v>
      </c>
      <c r="S219">
        <v>2025</v>
      </c>
      <c r="T219" t="s">
        <v>771</v>
      </c>
      <c r="U219" t="s">
        <v>603</v>
      </c>
      <c r="V219" t="s">
        <v>735</v>
      </c>
      <c r="W219" s="108">
        <v>-427680</v>
      </c>
      <c r="Y219">
        <v>5</v>
      </c>
      <c r="Z219">
        <v>2025</v>
      </c>
    </row>
    <row r="220" spans="1:26">
      <c r="A220" s="20" t="s">
        <v>917</v>
      </c>
      <c r="B220" s="20">
        <v>45791</v>
      </c>
      <c r="D220" t="s">
        <v>918</v>
      </c>
      <c r="E220" t="s">
        <v>727</v>
      </c>
      <c r="F220" t="s">
        <v>53</v>
      </c>
      <c r="G220" t="s">
        <v>728</v>
      </c>
      <c r="H220" t="s">
        <v>56</v>
      </c>
      <c r="J220" t="s">
        <v>745</v>
      </c>
      <c r="K220" s="10" t="s">
        <v>746</v>
      </c>
      <c r="L220" s="10" t="s">
        <v>731</v>
      </c>
      <c r="M220" s="20" t="s">
        <v>732</v>
      </c>
      <c r="N220" t="s">
        <v>47</v>
      </c>
      <c r="O220" s="127">
        <v>34991069</v>
      </c>
      <c r="P220" t="s">
        <v>919</v>
      </c>
      <c r="Q220" s="20">
        <v>45791</v>
      </c>
      <c r="R220" s="21">
        <v>4</v>
      </c>
      <c r="S220">
        <v>2025</v>
      </c>
      <c r="T220" t="s">
        <v>771</v>
      </c>
      <c r="U220" t="s">
        <v>603</v>
      </c>
      <c r="V220" t="s">
        <v>735</v>
      </c>
      <c r="W220" s="108">
        <v>-900073</v>
      </c>
      <c r="Y220">
        <v>5</v>
      </c>
      <c r="Z220">
        <v>2025</v>
      </c>
    </row>
    <row r="221" spans="1:26">
      <c r="A221" s="20" t="s">
        <v>920</v>
      </c>
      <c r="B221" s="20">
        <v>45803</v>
      </c>
      <c r="D221" t="s">
        <v>921</v>
      </c>
      <c r="E221" t="s">
        <v>738</v>
      </c>
      <c r="F221" t="s">
        <v>53</v>
      </c>
      <c r="G221" t="s">
        <v>728</v>
      </c>
      <c r="H221" t="s">
        <v>56</v>
      </c>
      <c r="J221" t="s">
        <v>745</v>
      </c>
      <c r="K221" s="10" t="s">
        <v>746</v>
      </c>
      <c r="L221" s="10" t="s">
        <v>731</v>
      </c>
      <c r="M221" s="20" t="s">
        <v>732</v>
      </c>
      <c r="N221" t="s">
        <v>47</v>
      </c>
      <c r="O221" s="127">
        <v>34994976</v>
      </c>
      <c r="P221" t="s">
        <v>79</v>
      </c>
      <c r="Q221" s="20">
        <v>45803</v>
      </c>
      <c r="R221" s="21">
        <v>5</v>
      </c>
      <c r="S221">
        <v>2025</v>
      </c>
      <c r="U221" t="s">
        <v>609</v>
      </c>
      <c r="V221" t="s">
        <v>609</v>
      </c>
      <c r="W221" s="108">
        <v>-98415</v>
      </c>
      <c r="Y221">
        <v>5</v>
      </c>
      <c r="Z221">
        <v>2025</v>
      </c>
    </row>
    <row r="222" spans="1:26">
      <c r="A222" s="20" t="s">
        <v>923</v>
      </c>
      <c r="B222" s="20">
        <v>45806</v>
      </c>
      <c r="D222" t="s">
        <v>924</v>
      </c>
      <c r="E222" t="s">
        <v>738</v>
      </c>
      <c r="F222" t="s">
        <v>53</v>
      </c>
      <c r="G222" t="s">
        <v>728</v>
      </c>
      <c r="H222" t="s">
        <v>56</v>
      </c>
      <c r="J222" t="s">
        <v>739</v>
      </c>
      <c r="K222" s="10" t="s">
        <v>740</v>
      </c>
      <c r="L222" s="10" t="s">
        <v>731</v>
      </c>
      <c r="M222" s="20" t="s">
        <v>732</v>
      </c>
      <c r="N222" t="s">
        <v>47</v>
      </c>
      <c r="O222" s="127">
        <v>34996045</v>
      </c>
      <c r="P222" t="s">
        <v>79</v>
      </c>
      <c r="Q222" s="20">
        <v>45806</v>
      </c>
      <c r="R222" s="21">
        <v>5</v>
      </c>
      <c r="S222">
        <v>2025</v>
      </c>
      <c r="U222" t="s">
        <v>609</v>
      </c>
      <c r="V222" t="s">
        <v>609</v>
      </c>
      <c r="W222" s="108">
        <v>-1979957</v>
      </c>
      <c r="Y222">
        <v>5</v>
      </c>
      <c r="Z222">
        <v>2025</v>
      </c>
    </row>
    <row r="223" spans="1:26">
      <c r="A223" s="20" t="s">
        <v>926</v>
      </c>
      <c r="B223" s="20">
        <v>45807</v>
      </c>
      <c r="D223" t="s">
        <v>927</v>
      </c>
      <c r="E223" t="s">
        <v>738</v>
      </c>
      <c r="F223" t="s">
        <v>53</v>
      </c>
      <c r="G223" t="s">
        <v>774</v>
      </c>
      <c r="H223" t="s">
        <v>56</v>
      </c>
      <c r="J223" t="s">
        <v>775</v>
      </c>
      <c r="K223" s="10" t="s">
        <v>776</v>
      </c>
      <c r="L223" s="10" t="s">
        <v>731</v>
      </c>
      <c r="M223" s="20" t="s">
        <v>732</v>
      </c>
      <c r="N223" t="s">
        <v>47</v>
      </c>
      <c r="O223" s="127">
        <v>34998297</v>
      </c>
      <c r="P223" t="s">
        <v>79</v>
      </c>
      <c r="Q223" s="20">
        <v>45807</v>
      </c>
      <c r="R223" s="21">
        <v>5</v>
      </c>
      <c r="S223">
        <v>2025</v>
      </c>
      <c r="U223" t="s">
        <v>609</v>
      </c>
      <c r="V223" t="s">
        <v>609</v>
      </c>
      <c r="W223" s="108">
        <v>-21492</v>
      </c>
      <c r="Y223">
        <v>5</v>
      </c>
      <c r="Z223">
        <v>2025</v>
      </c>
    </row>
    <row r="224" spans="1:26">
      <c r="A224" s="20" t="s">
        <v>926</v>
      </c>
      <c r="B224" s="20">
        <v>45807</v>
      </c>
      <c r="D224" t="s">
        <v>927</v>
      </c>
      <c r="E224" t="s">
        <v>738</v>
      </c>
      <c r="F224" t="s">
        <v>53</v>
      </c>
      <c r="G224" t="s">
        <v>778</v>
      </c>
      <c r="H224" t="s">
        <v>56</v>
      </c>
      <c r="J224" t="s">
        <v>775</v>
      </c>
      <c r="K224" s="10" t="s">
        <v>776</v>
      </c>
      <c r="L224" s="10" t="s">
        <v>731</v>
      </c>
      <c r="M224" s="20" t="s">
        <v>732</v>
      </c>
      <c r="N224" t="s">
        <v>47</v>
      </c>
      <c r="O224" s="127">
        <v>34998297</v>
      </c>
      <c r="P224" t="s">
        <v>79</v>
      </c>
      <c r="Q224" s="20">
        <v>45807</v>
      </c>
      <c r="R224" s="21">
        <v>5</v>
      </c>
      <c r="S224">
        <v>2025</v>
      </c>
      <c r="U224" t="s">
        <v>609</v>
      </c>
      <c r="V224" t="s">
        <v>609</v>
      </c>
      <c r="W224" s="108">
        <v>-151700</v>
      </c>
      <c r="Y224">
        <v>5</v>
      </c>
      <c r="Z224">
        <v>2025</v>
      </c>
    </row>
    <row r="225" spans="1:26">
      <c r="A225" s="20" t="s">
        <v>926</v>
      </c>
      <c r="B225" s="20">
        <v>45807</v>
      </c>
      <c r="D225" t="s">
        <v>927</v>
      </c>
      <c r="E225" t="s">
        <v>738</v>
      </c>
      <c r="F225" t="s">
        <v>53</v>
      </c>
      <c r="G225" t="s">
        <v>779</v>
      </c>
      <c r="H225" t="s">
        <v>56</v>
      </c>
      <c r="J225" t="s">
        <v>775</v>
      </c>
      <c r="K225" s="10" t="s">
        <v>776</v>
      </c>
      <c r="L225" s="10" t="s">
        <v>731</v>
      </c>
      <c r="M225" s="20" t="s">
        <v>732</v>
      </c>
      <c r="N225" t="s">
        <v>47</v>
      </c>
      <c r="O225" s="127">
        <v>34998297</v>
      </c>
      <c r="P225" t="s">
        <v>79</v>
      </c>
      <c r="Q225" s="20">
        <v>45807</v>
      </c>
      <c r="R225" s="21">
        <v>5</v>
      </c>
      <c r="S225">
        <v>2025</v>
      </c>
      <c r="U225" t="s">
        <v>609</v>
      </c>
      <c r="V225" t="s">
        <v>609</v>
      </c>
      <c r="W225" s="108">
        <v>-276148</v>
      </c>
      <c r="Y225">
        <v>5</v>
      </c>
      <c r="Z225">
        <v>2025</v>
      </c>
    </row>
    <row r="226" spans="1:26">
      <c r="A226" s="20" t="s">
        <v>926</v>
      </c>
      <c r="B226" s="20">
        <v>45807</v>
      </c>
      <c r="D226" t="s">
        <v>927</v>
      </c>
      <c r="E226" t="s">
        <v>738</v>
      </c>
      <c r="F226" t="s">
        <v>53</v>
      </c>
      <c r="G226" t="s">
        <v>780</v>
      </c>
      <c r="H226" t="s">
        <v>56</v>
      </c>
      <c r="J226" t="s">
        <v>775</v>
      </c>
      <c r="K226" s="10" t="s">
        <v>776</v>
      </c>
      <c r="L226" s="10" t="s">
        <v>731</v>
      </c>
      <c r="M226" s="20" t="s">
        <v>732</v>
      </c>
      <c r="N226" t="s">
        <v>47</v>
      </c>
      <c r="O226" s="127">
        <v>34998297</v>
      </c>
      <c r="P226" t="s">
        <v>79</v>
      </c>
      <c r="Q226" s="20">
        <v>45807</v>
      </c>
      <c r="R226" s="21">
        <v>5</v>
      </c>
      <c r="S226">
        <v>2025</v>
      </c>
      <c r="U226" t="s">
        <v>609</v>
      </c>
      <c r="V226" t="s">
        <v>609</v>
      </c>
      <c r="W226" s="108">
        <v>-3865</v>
      </c>
      <c r="Y226">
        <v>5</v>
      </c>
      <c r="Z226">
        <v>2025</v>
      </c>
    </row>
    <row r="227" spans="1:26">
      <c r="A227" s="20" t="s">
        <v>926</v>
      </c>
      <c r="B227" s="20">
        <v>45807</v>
      </c>
      <c r="D227" t="s">
        <v>927</v>
      </c>
      <c r="E227" t="s">
        <v>738</v>
      </c>
      <c r="F227" t="s">
        <v>53</v>
      </c>
      <c r="G227" t="s">
        <v>755</v>
      </c>
      <c r="H227" t="s">
        <v>56</v>
      </c>
      <c r="J227" t="s">
        <v>775</v>
      </c>
      <c r="K227" s="10" t="s">
        <v>776</v>
      </c>
      <c r="L227" s="10" t="s">
        <v>731</v>
      </c>
      <c r="M227" s="20" t="s">
        <v>732</v>
      </c>
      <c r="N227" t="s">
        <v>47</v>
      </c>
      <c r="O227" s="127">
        <v>34998297</v>
      </c>
      <c r="P227" t="s">
        <v>79</v>
      </c>
      <c r="Q227" s="20">
        <v>45807</v>
      </c>
      <c r="R227" s="21">
        <v>5</v>
      </c>
      <c r="S227">
        <v>2025</v>
      </c>
      <c r="U227" t="s">
        <v>609</v>
      </c>
      <c r="V227" t="s">
        <v>609</v>
      </c>
      <c r="W227" s="108">
        <v>-119885</v>
      </c>
      <c r="Y227">
        <v>5</v>
      </c>
      <c r="Z227">
        <v>2025</v>
      </c>
    </row>
    <row r="228" spans="1:26">
      <c r="A228" s="20" t="s">
        <v>926</v>
      </c>
      <c r="B228" s="20">
        <v>45807</v>
      </c>
      <c r="D228" t="s">
        <v>927</v>
      </c>
      <c r="E228" t="s">
        <v>738</v>
      </c>
      <c r="F228" t="s">
        <v>53</v>
      </c>
      <c r="G228" t="s">
        <v>781</v>
      </c>
      <c r="H228" t="s">
        <v>56</v>
      </c>
      <c r="J228" t="s">
        <v>775</v>
      </c>
      <c r="K228" s="10" t="s">
        <v>776</v>
      </c>
      <c r="L228" s="10" t="s">
        <v>731</v>
      </c>
      <c r="M228" s="20" t="s">
        <v>732</v>
      </c>
      <c r="N228" t="s">
        <v>47</v>
      </c>
      <c r="O228" s="127">
        <v>34998297</v>
      </c>
      <c r="P228" t="s">
        <v>79</v>
      </c>
      <c r="Q228" s="20">
        <v>45807</v>
      </c>
      <c r="R228" s="21">
        <v>5</v>
      </c>
      <c r="S228">
        <v>2025</v>
      </c>
      <c r="U228" t="s">
        <v>609</v>
      </c>
      <c r="V228" t="s">
        <v>609</v>
      </c>
      <c r="W228" s="108">
        <v>-124736</v>
      </c>
      <c r="Y228">
        <v>5</v>
      </c>
      <c r="Z228">
        <v>2025</v>
      </c>
    </row>
    <row r="229" spans="1:26">
      <c r="A229" s="20" t="s">
        <v>926</v>
      </c>
      <c r="B229" s="20">
        <v>45807</v>
      </c>
      <c r="D229" t="s">
        <v>927</v>
      </c>
      <c r="E229" t="s">
        <v>738</v>
      </c>
      <c r="F229" t="s">
        <v>53</v>
      </c>
      <c r="G229" t="s">
        <v>782</v>
      </c>
      <c r="H229" t="s">
        <v>56</v>
      </c>
      <c r="J229" t="s">
        <v>775</v>
      </c>
      <c r="K229" s="10" t="s">
        <v>776</v>
      </c>
      <c r="L229" s="10" t="s">
        <v>731</v>
      </c>
      <c r="M229" s="20" t="s">
        <v>732</v>
      </c>
      <c r="N229" t="s">
        <v>47</v>
      </c>
      <c r="O229" s="127">
        <v>34998297</v>
      </c>
      <c r="P229" t="s">
        <v>79</v>
      </c>
      <c r="Q229" s="20">
        <v>45807</v>
      </c>
      <c r="R229" s="21">
        <v>5</v>
      </c>
      <c r="S229">
        <v>2025</v>
      </c>
      <c r="U229" t="s">
        <v>609</v>
      </c>
      <c r="V229" t="s">
        <v>609</v>
      </c>
      <c r="W229" s="108">
        <v>-82841</v>
      </c>
      <c r="Y229">
        <v>5</v>
      </c>
      <c r="Z229">
        <v>2025</v>
      </c>
    </row>
    <row r="230" spans="1:26">
      <c r="A230" s="20" t="s">
        <v>926</v>
      </c>
      <c r="B230" s="20">
        <v>45807</v>
      </c>
      <c r="D230" t="s">
        <v>927</v>
      </c>
      <c r="E230" t="s">
        <v>738</v>
      </c>
      <c r="F230" t="s">
        <v>53</v>
      </c>
      <c r="G230" t="s">
        <v>783</v>
      </c>
      <c r="H230" t="s">
        <v>56</v>
      </c>
      <c r="J230" t="s">
        <v>775</v>
      </c>
      <c r="K230" s="10" t="s">
        <v>776</v>
      </c>
      <c r="L230" s="10" t="s">
        <v>731</v>
      </c>
      <c r="M230" s="20" t="s">
        <v>732</v>
      </c>
      <c r="N230" t="s">
        <v>47</v>
      </c>
      <c r="O230" s="127">
        <v>34998297</v>
      </c>
      <c r="P230" t="s">
        <v>79</v>
      </c>
      <c r="Q230" s="20">
        <v>45807</v>
      </c>
      <c r="R230" s="21">
        <v>5</v>
      </c>
      <c r="S230">
        <v>2025</v>
      </c>
      <c r="U230" t="s">
        <v>609</v>
      </c>
      <c r="V230" t="s">
        <v>609</v>
      </c>
      <c r="W230" s="108">
        <v>-51676</v>
      </c>
      <c r="Y230">
        <v>5</v>
      </c>
      <c r="Z230">
        <v>2025</v>
      </c>
    </row>
    <row r="231" spans="1:26">
      <c r="A231" s="20" t="s">
        <v>926</v>
      </c>
      <c r="B231" s="20">
        <v>45807</v>
      </c>
      <c r="D231" t="s">
        <v>927</v>
      </c>
      <c r="E231" t="s">
        <v>738</v>
      </c>
      <c r="F231" t="s">
        <v>53</v>
      </c>
      <c r="G231" t="s">
        <v>784</v>
      </c>
      <c r="H231" t="s">
        <v>56</v>
      </c>
      <c r="J231" t="s">
        <v>775</v>
      </c>
      <c r="K231" s="10" t="s">
        <v>776</v>
      </c>
      <c r="L231" s="10" t="s">
        <v>731</v>
      </c>
      <c r="M231" s="20" t="s">
        <v>732</v>
      </c>
      <c r="N231" t="s">
        <v>47</v>
      </c>
      <c r="O231" s="127">
        <v>34998297</v>
      </c>
      <c r="P231" t="s">
        <v>79</v>
      </c>
      <c r="Q231" s="20">
        <v>45807</v>
      </c>
      <c r="R231" s="21">
        <v>5</v>
      </c>
      <c r="S231">
        <v>2025</v>
      </c>
      <c r="U231" t="s">
        <v>609</v>
      </c>
      <c r="V231" t="s">
        <v>609</v>
      </c>
      <c r="W231" s="108">
        <v>-94935</v>
      </c>
      <c r="Y231">
        <v>5</v>
      </c>
      <c r="Z231">
        <v>2025</v>
      </c>
    </row>
    <row r="232" spans="1:26">
      <c r="A232" s="20" t="s">
        <v>926</v>
      </c>
      <c r="B232" s="20">
        <v>45807</v>
      </c>
      <c r="D232" t="s">
        <v>927</v>
      </c>
      <c r="E232" t="s">
        <v>738</v>
      </c>
      <c r="F232" t="s">
        <v>53</v>
      </c>
      <c r="G232" t="s">
        <v>786</v>
      </c>
      <c r="H232" t="s">
        <v>56</v>
      </c>
      <c r="J232" t="s">
        <v>775</v>
      </c>
      <c r="K232" s="10" t="s">
        <v>776</v>
      </c>
      <c r="L232" s="10" t="s">
        <v>731</v>
      </c>
      <c r="M232" s="20" t="s">
        <v>732</v>
      </c>
      <c r="N232" t="s">
        <v>47</v>
      </c>
      <c r="O232" s="127">
        <v>34998297</v>
      </c>
      <c r="P232" t="s">
        <v>79</v>
      </c>
      <c r="Q232" s="20">
        <v>45807</v>
      </c>
      <c r="R232" s="21">
        <v>5</v>
      </c>
      <c r="S232">
        <v>2025</v>
      </c>
      <c r="U232" t="s">
        <v>609</v>
      </c>
      <c r="V232" t="s">
        <v>609</v>
      </c>
      <c r="W232" s="108">
        <v>-103190</v>
      </c>
      <c r="Y232">
        <v>5</v>
      </c>
      <c r="Z232">
        <v>2025</v>
      </c>
    </row>
    <row r="233" spans="1:26">
      <c r="A233" s="20" t="s">
        <v>926</v>
      </c>
      <c r="B233" s="20">
        <v>45807</v>
      </c>
      <c r="D233" t="s">
        <v>927</v>
      </c>
      <c r="E233" t="s">
        <v>738</v>
      </c>
      <c r="F233" t="s">
        <v>53</v>
      </c>
      <c r="G233" t="s">
        <v>758</v>
      </c>
      <c r="H233" t="s">
        <v>56</v>
      </c>
      <c r="J233" t="s">
        <v>775</v>
      </c>
      <c r="K233" s="10" t="s">
        <v>776</v>
      </c>
      <c r="L233" s="10" t="s">
        <v>731</v>
      </c>
      <c r="M233" s="20" t="s">
        <v>732</v>
      </c>
      <c r="N233" t="s">
        <v>47</v>
      </c>
      <c r="O233" s="127">
        <v>34998297</v>
      </c>
      <c r="P233" t="s">
        <v>79</v>
      </c>
      <c r="Q233" s="20">
        <v>45807</v>
      </c>
      <c r="R233" s="21">
        <v>5</v>
      </c>
      <c r="S233">
        <v>2025</v>
      </c>
      <c r="U233" t="s">
        <v>609</v>
      </c>
      <c r="V233" t="s">
        <v>609</v>
      </c>
      <c r="W233" s="108">
        <v>-193510</v>
      </c>
      <c r="Y233">
        <v>5</v>
      </c>
      <c r="Z233">
        <v>2025</v>
      </c>
    </row>
    <row r="234" spans="1:26">
      <c r="A234" s="20" t="s">
        <v>926</v>
      </c>
      <c r="B234" s="20">
        <v>45807</v>
      </c>
      <c r="D234" t="s">
        <v>927</v>
      </c>
      <c r="E234" t="s">
        <v>738</v>
      </c>
      <c r="F234" t="s">
        <v>53</v>
      </c>
      <c r="G234" t="s">
        <v>787</v>
      </c>
      <c r="H234" t="s">
        <v>56</v>
      </c>
      <c r="J234" t="s">
        <v>775</v>
      </c>
      <c r="K234" s="10" t="s">
        <v>776</v>
      </c>
      <c r="L234" s="10" t="s">
        <v>731</v>
      </c>
      <c r="M234" s="20" t="s">
        <v>732</v>
      </c>
      <c r="N234" t="s">
        <v>47</v>
      </c>
      <c r="O234" s="127">
        <v>34998297</v>
      </c>
      <c r="P234" t="s">
        <v>79</v>
      </c>
      <c r="Q234" s="20">
        <v>45807</v>
      </c>
      <c r="R234" s="21">
        <v>5</v>
      </c>
      <c r="S234">
        <v>2025</v>
      </c>
      <c r="U234" t="s">
        <v>609</v>
      </c>
      <c r="V234" t="s">
        <v>609</v>
      </c>
      <c r="W234" s="108">
        <v>-87764</v>
      </c>
      <c r="Y234">
        <v>5</v>
      </c>
      <c r="Z234">
        <v>2025</v>
      </c>
    </row>
    <row r="235" spans="1:26">
      <c r="A235" s="20" t="s">
        <v>926</v>
      </c>
      <c r="B235" s="20">
        <v>45807</v>
      </c>
      <c r="D235" t="s">
        <v>927</v>
      </c>
      <c r="E235" t="s">
        <v>738</v>
      </c>
      <c r="F235" t="s">
        <v>53</v>
      </c>
      <c r="G235" t="s">
        <v>788</v>
      </c>
      <c r="H235" t="s">
        <v>56</v>
      </c>
      <c r="J235" t="s">
        <v>775</v>
      </c>
      <c r="K235" s="10" t="s">
        <v>776</v>
      </c>
      <c r="L235" s="10" t="s">
        <v>731</v>
      </c>
      <c r="M235" s="20" t="s">
        <v>732</v>
      </c>
      <c r="N235" t="s">
        <v>47</v>
      </c>
      <c r="O235" s="127">
        <v>34998297</v>
      </c>
      <c r="P235" t="s">
        <v>79</v>
      </c>
      <c r="Q235" s="20">
        <v>45807</v>
      </c>
      <c r="R235" s="21">
        <v>5</v>
      </c>
      <c r="S235">
        <v>2025</v>
      </c>
      <c r="U235" t="s">
        <v>609</v>
      </c>
      <c r="V235" t="s">
        <v>609</v>
      </c>
      <c r="W235" s="108">
        <v>-72174</v>
      </c>
      <c r="Y235">
        <v>5</v>
      </c>
      <c r="Z235">
        <v>2025</v>
      </c>
    </row>
    <row r="236" spans="1:26">
      <c r="A236" s="20" t="s">
        <v>926</v>
      </c>
      <c r="B236" s="20">
        <v>45807</v>
      </c>
      <c r="D236" t="s">
        <v>927</v>
      </c>
      <c r="E236" t="s">
        <v>738</v>
      </c>
      <c r="F236" t="s">
        <v>53</v>
      </c>
      <c r="G236" t="s">
        <v>789</v>
      </c>
      <c r="H236" t="s">
        <v>56</v>
      </c>
      <c r="J236" t="s">
        <v>775</v>
      </c>
      <c r="K236" s="10" t="s">
        <v>776</v>
      </c>
      <c r="L236" s="10" t="s">
        <v>731</v>
      </c>
      <c r="M236" s="20" t="s">
        <v>732</v>
      </c>
      <c r="N236" t="s">
        <v>47</v>
      </c>
      <c r="O236" s="127">
        <v>34998297</v>
      </c>
      <c r="P236" t="s">
        <v>79</v>
      </c>
      <c r="Q236" s="20">
        <v>45807</v>
      </c>
      <c r="R236" s="21">
        <v>5</v>
      </c>
      <c r="S236">
        <v>2025</v>
      </c>
      <c r="U236" t="s">
        <v>609</v>
      </c>
      <c r="V236" t="s">
        <v>609</v>
      </c>
      <c r="W236" s="108">
        <v>-105107</v>
      </c>
      <c r="Y236">
        <v>5</v>
      </c>
      <c r="Z236">
        <v>2025</v>
      </c>
    </row>
    <row r="237" spans="1:26">
      <c r="A237" s="20" t="s">
        <v>926</v>
      </c>
      <c r="B237" s="20">
        <v>45807</v>
      </c>
      <c r="D237" t="s">
        <v>927</v>
      </c>
      <c r="E237" t="s">
        <v>738</v>
      </c>
      <c r="F237" t="s">
        <v>53</v>
      </c>
      <c r="G237" t="s">
        <v>790</v>
      </c>
      <c r="H237" t="s">
        <v>56</v>
      </c>
      <c r="J237" t="s">
        <v>775</v>
      </c>
      <c r="K237" s="10" t="s">
        <v>776</v>
      </c>
      <c r="L237" s="10" t="s">
        <v>731</v>
      </c>
      <c r="M237" s="20" t="s">
        <v>732</v>
      </c>
      <c r="N237" t="s">
        <v>47</v>
      </c>
      <c r="O237" s="127">
        <v>34998297</v>
      </c>
      <c r="P237" t="s">
        <v>79</v>
      </c>
      <c r="Q237" s="20">
        <v>45807</v>
      </c>
      <c r="R237" s="21">
        <v>5</v>
      </c>
      <c r="S237">
        <v>2025</v>
      </c>
      <c r="U237" t="s">
        <v>609</v>
      </c>
      <c r="V237" t="s">
        <v>609</v>
      </c>
      <c r="W237" s="108">
        <v>-227846</v>
      </c>
      <c r="Y237">
        <v>5</v>
      </c>
      <c r="Z237">
        <v>2025</v>
      </c>
    </row>
    <row r="238" spans="1:26">
      <c r="A238" s="20" t="s">
        <v>926</v>
      </c>
      <c r="B238" s="20">
        <v>45807</v>
      </c>
      <c r="D238" t="s">
        <v>927</v>
      </c>
      <c r="E238" t="s">
        <v>738</v>
      </c>
      <c r="F238" t="s">
        <v>53</v>
      </c>
      <c r="G238" t="s">
        <v>791</v>
      </c>
      <c r="H238" t="s">
        <v>56</v>
      </c>
      <c r="J238" t="s">
        <v>775</v>
      </c>
      <c r="K238" s="10" t="s">
        <v>776</v>
      </c>
      <c r="L238" s="10" t="s">
        <v>731</v>
      </c>
      <c r="M238" s="20" t="s">
        <v>732</v>
      </c>
      <c r="N238" t="s">
        <v>47</v>
      </c>
      <c r="O238" s="127">
        <v>34998297</v>
      </c>
      <c r="P238" t="s">
        <v>79</v>
      </c>
      <c r="Q238" s="20">
        <v>45807</v>
      </c>
      <c r="R238" s="21">
        <v>5</v>
      </c>
      <c r="S238">
        <v>2025</v>
      </c>
      <c r="U238" t="s">
        <v>609</v>
      </c>
      <c r="V238" t="s">
        <v>609</v>
      </c>
      <c r="W238" s="108">
        <v>-88461</v>
      </c>
      <c r="Y238">
        <v>5</v>
      </c>
      <c r="Z238">
        <v>2025</v>
      </c>
    </row>
    <row r="239" spans="1:26">
      <c r="A239" s="20" t="s">
        <v>926</v>
      </c>
      <c r="B239" s="20">
        <v>45807</v>
      </c>
      <c r="D239" t="s">
        <v>927</v>
      </c>
      <c r="E239" t="s">
        <v>738</v>
      </c>
      <c r="F239" t="s">
        <v>53</v>
      </c>
      <c r="G239" t="s">
        <v>792</v>
      </c>
      <c r="H239" t="s">
        <v>56</v>
      </c>
      <c r="J239" t="s">
        <v>775</v>
      </c>
      <c r="K239" s="10" t="s">
        <v>776</v>
      </c>
      <c r="L239" s="10" t="s">
        <v>731</v>
      </c>
      <c r="M239" s="20" t="s">
        <v>732</v>
      </c>
      <c r="N239" t="s">
        <v>47</v>
      </c>
      <c r="O239" s="127">
        <v>34998297</v>
      </c>
      <c r="P239" t="s">
        <v>79</v>
      </c>
      <c r="Q239" s="20">
        <v>45807</v>
      </c>
      <c r="R239" s="21">
        <v>5</v>
      </c>
      <c r="S239">
        <v>2025</v>
      </c>
      <c r="U239" t="s">
        <v>609</v>
      </c>
      <c r="V239" t="s">
        <v>609</v>
      </c>
      <c r="W239" s="108">
        <v>-229172</v>
      </c>
      <c r="Y239">
        <v>5</v>
      </c>
      <c r="Z239">
        <v>2025</v>
      </c>
    </row>
    <row r="240" spans="1:26">
      <c r="A240" s="20" t="s">
        <v>926</v>
      </c>
      <c r="B240" s="20">
        <v>45807</v>
      </c>
      <c r="D240" t="s">
        <v>927</v>
      </c>
      <c r="E240" t="s">
        <v>738</v>
      </c>
      <c r="F240" t="s">
        <v>53</v>
      </c>
      <c r="G240" t="s">
        <v>793</v>
      </c>
      <c r="H240" t="s">
        <v>56</v>
      </c>
      <c r="J240" t="s">
        <v>775</v>
      </c>
      <c r="K240" s="10" t="s">
        <v>776</v>
      </c>
      <c r="L240" s="10" t="s">
        <v>731</v>
      </c>
      <c r="M240" s="20" t="s">
        <v>732</v>
      </c>
      <c r="N240" t="s">
        <v>47</v>
      </c>
      <c r="O240" s="127">
        <v>34998297</v>
      </c>
      <c r="P240" t="s">
        <v>79</v>
      </c>
      <c r="Q240" s="20">
        <v>45807</v>
      </c>
      <c r="R240" s="21">
        <v>5</v>
      </c>
      <c r="S240">
        <v>2025</v>
      </c>
      <c r="U240" t="s">
        <v>609</v>
      </c>
      <c r="V240" t="s">
        <v>609</v>
      </c>
      <c r="W240" s="108">
        <v>-114133</v>
      </c>
      <c r="Y240">
        <v>5</v>
      </c>
      <c r="Z240">
        <v>2025</v>
      </c>
    </row>
    <row r="241" spans="1:26">
      <c r="A241" s="20" t="s">
        <v>926</v>
      </c>
      <c r="B241" s="20">
        <v>45807</v>
      </c>
      <c r="D241" t="s">
        <v>927</v>
      </c>
      <c r="E241" t="s">
        <v>738</v>
      </c>
      <c r="F241" t="s">
        <v>53</v>
      </c>
      <c r="G241" t="s">
        <v>794</v>
      </c>
      <c r="H241" t="s">
        <v>56</v>
      </c>
      <c r="J241" t="s">
        <v>775</v>
      </c>
      <c r="K241" s="10" t="s">
        <v>776</v>
      </c>
      <c r="L241" s="10" t="s">
        <v>731</v>
      </c>
      <c r="M241" s="20" t="s">
        <v>732</v>
      </c>
      <c r="N241" t="s">
        <v>47</v>
      </c>
      <c r="O241" s="127">
        <v>34998297</v>
      </c>
      <c r="P241" t="s">
        <v>79</v>
      </c>
      <c r="Q241" s="20">
        <v>45807</v>
      </c>
      <c r="R241" s="21">
        <v>5</v>
      </c>
      <c r="S241">
        <v>2025</v>
      </c>
      <c r="U241" t="s">
        <v>609</v>
      </c>
      <c r="V241" t="s">
        <v>609</v>
      </c>
      <c r="W241" s="108">
        <v>-68575</v>
      </c>
      <c r="Y241">
        <v>5</v>
      </c>
      <c r="Z241">
        <v>2025</v>
      </c>
    </row>
    <row r="242" spans="1:26">
      <c r="A242" s="20" t="s">
        <v>926</v>
      </c>
      <c r="B242" s="20">
        <v>45807</v>
      </c>
      <c r="D242" t="s">
        <v>927</v>
      </c>
      <c r="E242" t="s">
        <v>738</v>
      </c>
      <c r="F242" t="s">
        <v>53</v>
      </c>
      <c r="G242" t="s">
        <v>795</v>
      </c>
      <c r="H242" t="s">
        <v>56</v>
      </c>
      <c r="J242" t="s">
        <v>775</v>
      </c>
      <c r="K242" s="10" t="s">
        <v>776</v>
      </c>
      <c r="L242" s="10" t="s">
        <v>731</v>
      </c>
      <c r="M242" s="20" t="s">
        <v>732</v>
      </c>
      <c r="N242" t="s">
        <v>47</v>
      </c>
      <c r="O242" s="127">
        <v>34998297</v>
      </c>
      <c r="P242" t="s">
        <v>79</v>
      </c>
      <c r="Q242" s="20">
        <v>45807</v>
      </c>
      <c r="R242" s="21">
        <v>5</v>
      </c>
      <c r="S242">
        <v>2025</v>
      </c>
      <c r="U242" t="s">
        <v>609</v>
      </c>
      <c r="V242" t="s">
        <v>609</v>
      </c>
      <c r="W242" s="108">
        <v>-85204</v>
      </c>
      <c r="Y242">
        <v>5</v>
      </c>
      <c r="Z242">
        <v>2025</v>
      </c>
    </row>
    <row r="243" spans="1:26">
      <c r="A243" s="20" t="s">
        <v>926</v>
      </c>
      <c r="B243" s="20">
        <v>45807</v>
      </c>
      <c r="D243" t="s">
        <v>927</v>
      </c>
      <c r="E243" t="s">
        <v>738</v>
      </c>
      <c r="F243" t="s">
        <v>53</v>
      </c>
      <c r="G243" t="s">
        <v>796</v>
      </c>
      <c r="H243" t="s">
        <v>56</v>
      </c>
      <c r="J243" t="s">
        <v>775</v>
      </c>
      <c r="K243" s="10" t="s">
        <v>776</v>
      </c>
      <c r="L243" s="10" t="s">
        <v>731</v>
      </c>
      <c r="M243" s="20" t="s">
        <v>732</v>
      </c>
      <c r="N243" t="s">
        <v>47</v>
      </c>
      <c r="O243" s="127">
        <v>34998297</v>
      </c>
      <c r="P243" t="s">
        <v>79</v>
      </c>
      <c r="Q243" s="20">
        <v>45807</v>
      </c>
      <c r="R243" s="21">
        <v>5</v>
      </c>
      <c r="S243">
        <v>2025</v>
      </c>
      <c r="U243" t="s">
        <v>609</v>
      </c>
      <c r="V243" t="s">
        <v>609</v>
      </c>
      <c r="W243" s="108">
        <v>-98079</v>
      </c>
      <c r="Y243">
        <v>5</v>
      </c>
      <c r="Z243">
        <v>2025</v>
      </c>
    </row>
    <row r="244" spans="1:26">
      <c r="A244" s="20" t="s">
        <v>926</v>
      </c>
      <c r="B244" s="20">
        <v>45807</v>
      </c>
      <c r="D244" t="s">
        <v>927</v>
      </c>
      <c r="E244" t="s">
        <v>738</v>
      </c>
      <c r="F244" t="s">
        <v>53</v>
      </c>
      <c r="G244" t="s">
        <v>797</v>
      </c>
      <c r="H244" t="s">
        <v>56</v>
      </c>
      <c r="J244" t="s">
        <v>775</v>
      </c>
      <c r="K244" s="10" t="s">
        <v>776</v>
      </c>
      <c r="L244" s="10" t="s">
        <v>731</v>
      </c>
      <c r="M244" s="20" t="s">
        <v>732</v>
      </c>
      <c r="N244" t="s">
        <v>47</v>
      </c>
      <c r="O244" s="127">
        <v>34998297</v>
      </c>
      <c r="P244" t="s">
        <v>79</v>
      </c>
      <c r="Q244" s="20">
        <v>45807</v>
      </c>
      <c r="R244" s="21">
        <v>5</v>
      </c>
      <c r="S244">
        <v>2025</v>
      </c>
      <c r="U244" t="s">
        <v>609</v>
      </c>
      <c r="V244" t="s">
        <v>609</v>
      </c>
      <c r="W244" s="108">
        <v>-93951</v>
      </c>
      <c r="Y244">
        <v>5</v>
      </c>
      <c r="Z244">
        <v>2025</v>
      </c>
    </row>
    <row r="245" spans="1:26">
      <c r="A245" s="20" t="s">
        <v>926</v>
      </c>
      <c r="B245" s="20">
        <v>45807</v>
      </c>
      <c r="D245" t="s">
        <v>927</v>
      </c>
      <c r="E245" t="s">
        <v>738</v>
      </c>
      <c r="F245" t="s">
        <v>53</v>
      </c>
      <c r="G245" t="s">
        <v>798</v>
      </c>
      <c r="H245" t="s">
        <v>56</v>
      </c>
      <c r="J245" t="s">
        <v>775</v>
      </c>
      <c r="K245" s="10" t="s">
        <v>776</v>
      </c>
      <c r="L245" s="10" t="s">
        <v>731</v>
      </c>
      <c r="M245" s="20" t="s">
        <v>732</v>
      </c>
      <c r="N245" t="s">
        <v>47</v>
      </c>
      <c r="O245" s="127">
        <v>34998297</v>
      </c>
      <c r="P245" t="s">
        <v>79</v>
      </c>
      <c r="Q245" s="20">
        <v>45807</v>
      </c>
      <c r="R245" s="21">
        <v>5</v>
      </c>
      <c r="S245">
        <v>2025</v>
      </c>
      <c r="U245" t="s">
        <v>609</v>
      </c>
      <c r="V245" t="s">
        <v>609</v>
      </c>
      <c r="W245" s="108">
        <v>-104921</v>
      </c>
      <c r="Y245">
        <v>5</v>
      </c>
      <c r="Z245">
        <v>2025</v>
      </c>
    </row>
    <row r="246" spans="1:26">
      <c r="A246" s="20" t="s">
        <v>926</v>
      </c>
      <c r="B246" s="20">
        <v>45807</v>
      </c>
      <c r="D246" t="s">
        <v>927</v>
      </c>
      <c r="E246" t="s">
        <v>738</v>
      </c>
      <c r="F246" t="s">
        <v>53</v>
      </c>
      <c r="G246" t="s">
        <v>799</v>
      </c>
      <c r="H246" t="s">
        <v>56</v>
      </c>
      <c r="J246" t="s">
        <v>775</v>
      </c>
      <c r="K246" s="10" t="s">
        <v>776</v>
      </c>
      <c r="L246" s="10" t="s">
        <v>731</v>
      </c>
      <c r="M246" s="20" t="s">
        <v>732</v>
      </c>
      <c r="N246" t="s">
        <v>47</v>
      </c>
      <c r="O246" s="127">
        <v>34998297</v>
      </c>
      <c r="P246" t="s">
        <v>79</v>
      </c>
      <c r="Q246" s="20">
        <v>45807</v>
      </c>
      <c r="R246" s="21">
        <v>5</v>
      </c>
      <c r="S246">
        <v>2025</v>
      </c>
      <c r="U246" t="s">
        <v>609</v>
      </c>
      <c r="V246" t="s">
        <v>609</v>
      </c>
      <c r="W246" s="108">
        <v>-50092</v>
      </c>
      <c r="Y246">
        <v>5</v>
      </c>
      <c r="Z246">
        <v>2025</v>
      </c>
    </row>
    <row r="247" spans="1:26">
      <c r="A247" s="20" t="s">
        <v>926</v>
      </c>
      <c r="B247" s="20">
        <v>45807</v>
      </c>
      <c r="D247" t="s">
        <v>927</v>
      </c>
      <c r="E247" t="s">
        <v>738</v>
      </c>
      <c r="F247" t="s">
        <v>53</v>
      </c>
      <c r="G247" t="s">
        <v>800</v>
      </c>
      <c r="H247" t="s">
        <v>56</v>
      </c>
      <c r="J247" t="s">
        <v>775</v>
      </c>
      <c r="K247" s="10" t="s">
        <v>776</v>
      </c>
      <c r="L247" s="10" t="s">
        <v>731</v>
      </c>
      <c r="M247" s="20" t="s">
        <v>732</v>
      </c>
      <c r="N247" t="s">
        <v>47</v>
      </c>
      <c r="O247" s="127">
        <v>34998297</v>
      </c>
      <c r="P247" t="s">
        <v>79</v>
      </c>
      <c r="Q247" s="20">
        <v>45807</v>
      </c>
      <c r="R247" s="21">
        <v>5</v>
      </c>
      <c r="S247">
        <v>2025</v>
      </c>
      <c r="U247" t="s">
        <v>609</v>
      </c>
      <c r="V247" t="s">
        <v>609</v>
      </c>
      <c r="W247" s="108">
        <v>-131360</v>
      </c>
      <c r="Y247">
        <v>5</v>
      </c>
      <c r="Z247">
        <v>2025</v>
      </c>
    </row>
    <row r="248" spans="1:26">
      <c r="A248" s="20" t="s">
        <v>926</v>
      </c>
      <c r="B248" s="20">
        <v>45807</v>
      </c>
      <c r="D248" t="s">
        <v>927</v>
      </c>
      <c r="E248" t="s">
        <v>738</v>
      </c>
      <c r="F248" t="s">
        <v>53</v>
      </c>
      <c r="G248" t="s">
        <v>801</v>
      </c>
      <c r="H248" t="s">
        <v>56</v>
      </c>
      <c r="J248" t="s">
        <v>775</v>
      </c>
      <c r="K248" s="10" t="s">
        <v>776</v>
      </c>
      <c r="L248" s="10" t="s">
        <v>731</v>
      </c>
      <c r="M248" s="20" t="s">
        <v>732</v>
      </c>
      <c r="N248" t="s">
        <v>47</v>
      </c>
      <c r="O248" s="127">
        <v>34998297</v>
      </c>
      <c r="P248" t="s">
        <v>79</v>
      </c>
      <c r="Q248" s="20">
        <v>45807</v>
      </c>
      <c r="R248" s="21">
        <v>5</v>
      </c>
      <c r="S248">
        <v>2025</v>
      </c>
      <c r="U248" t="s">
        <v>609</v>
      </c>
      <c r="V248" t="s">
        <v>609</v>
      </c>
      <c r="W248" s="108">
        <v>-46808</v>
      </c>
      <c r="Y248">
        <v>5</v>
      </c>
      <c r="Z248">
        <v>2025</v>
      </c>
    </row>
    <row r="249" spans="1:26">
      <c r="A249" s="20" t="s">
        <v>926</v>
      </c>
      <c r="B249" s="20">
        <v>45807</v>
      </c>
      <c r="D249" t="s">
        <v>927</v>
      </c>
      <c r="E249" t="s">
        <v>738</v>
      </c>
      <c r="F249" t="s">
        <v>53</v>
      </c>
      <c r="G249" t="s">
        <v>802</v>
      </c>
      <c r="H249" t="s">
        <v>56</v>
      </c>
      <c r="J249" t="s">
        <v>775</v>
      </c>
      <c r="K249" s="10" t="s">
        <v>776</v>
      </c>
      <c r="L249" s="10" t="s">
        <v>731</v>
      </c>
      <c r="M249" s="20" t="s">
        <v>732</v>
      </c>
      <c r="N249" t="s">
        <v>47</v>
      </c>
      <c r="O249" s="127">
        <v>34998297</v>
      </c>
      <c r="P249" t="s">
        <v>79</v>
      </c>
      <c r="Q249" s="20">
        <v>45807</v>
      </c>
      <c r="R249" s="21">
        <v>5</v>
      </c>
      <c r="S249">
        <v>2025</v>
      </c>
      <c r="U249" t="s">
        <v>609</v>
      </c>
      <c r="V249" t="s">
        <v>609</v>
      </c>
      <c r="W249" s="108">
        <v>-49749</v>
      </c>
      <c r="Y249">
        <v>5</v>
      </c>
      <c r="Z249">
        <v>2025</v>
      </c>
    </row>
    <row r="250" spans="1:26">
      <c r="A250" s="20" t="s">
        <v>926</v>
      </c>
      <c r="B250" s="20">
        <v>45807</v>
      </c>
      <c r="D250" t="s">
        <v>927</v>
      </c>
      <c r="E250" t="s">
        <v>738</v>
      </c>
      <c r="F250" t="s">
        <v>53</v>
      </c>
      <c r="G250" t="s">
        <v>803</v>
      </c>
      <c r="H250" t="s">
        <v>56</v>
      </c>
      <c r="J250" t="s">
        <v>775</v>
      </c>
      <c r="K250" s="10" t="s">
        <v>776</v>
      </c>
      <c r="L250" s="10" t="s">
        <v>731</v>
      </c>
      <c r="M250" s="20" t="s">
        <v>732</v>
      </c>
      <c r="N250" t="s">
        <v>47</v>
      </c>
      <c r="O250" s="127">
        <v>34998297</v>
      </c>
      <c r="P250" t="s">
        <v>79</v>
      </c>
      <c r="Q250" s="20">
        <v>45807</v>
      </c>
      <c r="R250" s="21">
        <v>5</v>
      </c>
      <c r="S250">
        <v>2025</v>
      </c>
      <c r="U250" t="s">
        <v>609</v>
      </c>
      <c r="V250" t="s">
        <v>609</v>
      </c>
      <c r="W250" s="108">
        <v>-536707</v>
      </c>
      <c r="Y250">
        <v>5</v>
      </c>
      <c r="Z250">
        <v>2025</v>
      </c>
    </row>
    <row r="251" spans="1:26">
      <c r="A251" s="20" t="s">
        <v>926</v>
      </c>
      <c r="B251" s="20">
        <v>45807</v>
      </c>
      <c r="D251" t="s">
        <v>927</v>
      </c>
      <c r="E251" t="s">
        <v>738</v>
      </c>
      <c r="F251" t="s">
        <v>53</v>
      </c>
      <c r="G251" t="s">
        <v>804</v>
      </c>
      <c r="H251" t="s">
        <v>56</v>
      </c>
      <c r="J251" t="s">
        <v>775</v>
      </c>
      <c r="K251" s="10" t="s">
        <v>776</v>
      </c>
      <c r="L251" s="10" t="s">
        <v>731</v>
      </c>
      <c r="M251" s="20" t="s">
        <v>732</v>
      </c>
      <c r="N251" t="s">
        <v>47</v>
      </c>
      <c r="O251" s="127">
        <v>34998297</v>
      </c>
      <c r="P251" t="s">
        <v>79</v>
      </c>
      <c r="Q251" s="20">
        <v>45807</v>
      </c>
      <c r="R251" s="21">
        <v>5</v>
      </c>
      <c r="S251">
        <v>2025</v>
      </c>
      <c r="U251" t="s">
        <v>609</v>
      </c>
      <c r="V251" t="s">
        <v>609</v>
      </c>
      <c r="W251" s="108">
        <v>-87900</v>
      </c>
      <c r="Y251">
        <v>5</v>
      </c>
      <c r="Z251">
        <v>2025</v>
      </c>
    </row>
    <row r="252" spans="1:26">
      <c r="A252" s="20" t="s">
        <v>926</v>
      </c>
      <c r="B252" s="20">
        <v>45807</v>
      </c>
      <c r="D252" t="s">
        <v>927</v>
      </c>
      <c r="E252" t="s">
        <v>738</v>
      </c>
      <c r="F252" t="s">
        <v>53</v>
      </c>
      <c r="G252" t="s">
        <v>805</v>
      </c>
      <c r="H252" t="s">
        <v>56</v>
      </c>
      <c r="J252" t="s">
        <v>775</v>
      </c>
      <c r="K252" s="10" t="s">
        <v>776</v>
      </c>
      <c r="L252" s="10" t="s">
        <v>731</v>
      </c>
      <c r="M252" s="20" t="s">
        <v>732</v>
      </c>
      <c r="N252" t="s">
        <v>47</v>
      </c>
      <c r="O252" s="127">
        <v>34998297</v>
      </c>
      <c r="P252" t="s">
        <v>79</v>
      </c>
      <c r="Q252" s="20">
        <v>45807</v>
      </c>
      <c r="R252" s="21">
        <v>5</v>
      </c>
      <c r="S252">
        <v>2025</v>
      </c>
      <c r="U252" t="s">
        <v>609</v>
      </c>
      <c r="V252" t="s">
        <v>609</v>
      </c>
      <c r="W252" s="108">
        <v>-80287</v>
      </c>
      <c r="Y252">
        <v>5</v>
      </c>
      <c r="Z252">
        <v>2025</v>
      </c>
    </row>
    <row r="253" spans="1:26">
      <c r="A253" s="20" t="s">
        <v>926</v>
      </c>
      <c r="B253" s="20">
        <v>45807</v>
      </c>
      <c r="D253" t="s">
        <v>927</v>
      </c>
      <c r="E253" t="s">
        <v>738</v>
      </c>
      <c r="F253" t="s">
        <v>53</v>
      </c>
      <c r="G253" t="s">
        <v>806</v>
      </c>
      <c r="H253" t="s">
        <v>56</v>
      </c>
      <c r="J253" t="s">
        <v>775</v>
      </c>
      <c r="K253" s="10" t="s">
        <v>776</v>
      </c>
      <c r="L253" s="10" t="s">
        <v>731</v>
      </c>
      <c r="M253" s="20" t="s">
        <v>732</v>
      </c>
      <c r="N253" t="s">
        <v>47</v>
      </c>
      <c r="O253" s="127">
        <v>34998297</v>
      </c>
      <c r="P253" t="s">
        <v>79</v>
      </c>
      <c r="Q253" s="20">
        <v>45807</v>
      </c>
      <c r="R253" s="21">
        <v>5</v>
      </c>
      <c r="S253">
        <v>2025</v>
      </c>
      <c r="U253" t="s">
        <v>609</v>
      </c>
      <c r="V253" t="s">
        <v>609</v>
      </c>
      <c r="W253" s="108">
        <v>-3201</v>
      </c>
      <c r="Y253">
        <v>5</v>
      </c>
      <c r="Z253">
        <v>2025</v>
      </c>
    </row>
    <row r="254" spans="1:26">
      <c r="A254" s="20" t="s">
        <v>926</v>
      </c>
      <c r="B254" s="20">
        <v>45807</v>
      </c>
      <c r="D254" t="s">
        <v>927</v>
      </c>
      <c r="E254" t="s">
        <v>738</v>
      </c>
      <c r="F254" t="s">
        <v>53</v>
      </c>
      <c r="G254" t="s">
        <v>807</v>
      </c>
      <c r="H254" t="s">
        <v>56</v>
      </c>
      <c r="J254" t="s">
        <v>775</v>
      </c>
      <c r="K254" s="10" t="s">
        <v>776</v>
      </c>
      <c r="L254" s="10" t="s">
        <v>731</v>
      </c>
      <c r="M254" s="20" t="s">
        <v>732</v>
      </c>
      <c r="N254" t="s">
        <v>47</v>
      </c>
      <c r="O254" s="127">
        <v>34998297</v>
      </c>
      <c r="P254" t="s">
        <v>79</v>
      </c>
      <c r="Q254" s="20">
        <v>45807</v>
      </c>
      <c r="R254" s="21">
        <v>5</v>
      </c>
      <c r="S254">
        <v>2025</v>
      </c>
      <c r="U254" t="s">
        <v>609</v>
      </c>
      <c r="V254" t="s">
        <v>609</v>
      </c>
      <c r="W254" s="108">
        <v>-71555</v>
      </c>
      <c r="Y254">
        <v>5</v>
      </c>
      <c r="Z254">
        <v>2025</v>
      </c>
    </row>
    <row r="255" spans="1:26">
      <c r="A255" s="20" t="s">
        <v>926</v>
      </c>
      <c r="B255" s="20">
        <v>45807</v>
      </c>
      <c r="D255" t="s">
        <v>927</v>
      </c>
      <c r="E255" t="s">
        <v>738</v>
      </c>
      <c r="F255" t="s">
        <v>53</v>
      </c>
      <c r="G255" t="s">
        <v>808</v>
      </c>
      <c r="H255" t="s">
        <v>56</v>
      </c>
      <c r="J255" t="s">
        <v>775</v>
      </c>
      <c r="K255" s="10" t="s">
        <v>776</v>
      </c>
      <c r="L255" s="10" t="s">
        <v>731</v>
      </c>
      <c r="M255" s="20" t="s">
        <v>732</v>
      </c>
      <c r="N255" t="s">
        <v>47</v>
      </c>
      <c r="O255" s="127">
        <v>34998297</v>
      </c>
      <c r="P255" t="s">
        <v>79</v>
      </c>
      <c r="Q255" s="20">
        <v>45807</v>
      </c>
      <c r="R255" s="21">
        <v>5</v>
      </c>
      <c r="S255">
        <v>2025</v>
      </c>
      <c r="U255" t="s">
        <v>609</v>
      </c>
      <c r="V255" t="s">
        <v>609</v>
      </c>
      <c r="W255" s="108">
        <v>-10146</v>
      </c>
      <c r="Y255">
        <v>5</v>
      </c>
      <c r="Z255">
        <v>2025</v>
      </c>
    </row>
    <row r="256" spans="1:26">
      <c r="A256" s="20" t="s">
        <v>926</v>
      </c>
      <c r="B256" s="20">
        <v>45807</v>
      </c>
      <c r="D256" t="s">
        <v>927</v>
      </c>
      <c r="E256" t="s">
        <v>738</v>
      </c>
      <c r="F256" t="s">
        <v>53</v>
      </c>
      <c r="G256" t="s">
        <v>809</v>
      </c>
      <c r="H256" t="s">
        <v>56</v>
      </c>
      <c r="J256" t="s">
        <v>775</v>
      </c>
      <c r="K256" s="10" t="s">
        <v>776</v>
      </c>
      <c r="L256" s="10" t="s">
        <v>731</v>
      </c>
      <c r="M256" s="20" t="s">
        <v>732</v>
      </c>
      <c r="N256" t="s">
        <v>47</v>
      </c>
      <c r="O256" s="127">
        <v>34998297</v>
      </c>
      <c r="P256" t="s">
        <v>79</v>
      </c>
      <c r="Q256" s="20">
        <v>45807</v>
      </c>
      <c r="R256" s="21">
        <v>5</v>
      </c>
      <c r="S256">
        <v>2025</v>
      </c>
      <c r="U256" t="s">
        <v>609</v>
      </c>
      <c r="V256" t="s">
        <v>609</v>
      </c>
      <c r="W256" s="108">
        <v>-103202</v>
      </c>
      <c r="Y256">
        <v>5</v>
      </c>
      <c r="Z256">
        <v>2025</v>
      </c>
    </row>
    <row r="257" spans="1:26">
      <c r="A257" s="20" t="s">
        <v>926</v>
      </c>
      <c r="B257" s="20">
        <v>45807</v>
      </c>
      <c r="D257" t="s">
        <v>927</v>
      </c>
      <c r="E257" t="s">
        <v>738</v>
      </c>
      <c r="F257" t="s">
        <v>53</v>
      </c>
      <c r="G257" t="s">
        <v>811</v>
      </c>
      <c r="H257" t="s">
        <v>56</v>
      </c>
      <c r="J257" t="s">
        <v>775</v>
      </c>
      <c r="K257" s="10" t="s">
        <v>776</v>
      </c>
      <c r="L257" s="10" t="s">
        <v>731</v>
      </c>
      <c r="M257" s="20" t="s">
        <v>732</v>
      </c>
      <c r="N257" t="s">
        <v>47</v>
      </c>
      <c r="O257" s="127">
        <v>34998297</v>
      </c>
      <c r="P257" t="s">
        <v>79</v>
      </c>
      <c r="Q257" s="20">
        <v>45807</v>
      </c>
      <c r="R257" s="21">
        <v>5</v>
      </c>
      <c r="S257">
        <v>2025</v>
      </c>
      <c r="U257" t="s">
        <v>609</v>
      </c>
      <c r="V257" t="s">
        <v>609</v>
      </c>
      <c r="W257" s="108">
        <v>-94116</v>
      </c>
      <c r="Y257">
        <v>5</v>
      </c>
      <c r="Z257">
        <v>2025</v>
      </c>
    </row>
    <row r="258" spans="1:26">
      <c r="A258" s="20" t="s">
        <v>926</v>
      </c>
      <c r="B258" s="20">
        <v>45807</v>
      </c>
      <c r="D258" t="s">
        <v>927</v>
      </c>
      <c r="E258" t="s">
        <v>738</v>
      </c>
      <c r="F258" t="s">
        <v>53</v>
      </c>
      <c r="G258" t="s">
        <v>812</v>
      </c>
      <c r="H258" t="s">
        <v>56</v>
      </c>
      <c r="J258" t="s">
        <v>775</v>
      </c>
      <c r="K258" s="10" t="s">
        <v>776</v>
      </c>
      <c r="L258" s="10" t="s">
        <v>731</v>
      </c>
      <c r="M258" s="20" t="s">
        <v>732</v>
      </c>
      <c r="N258" t="s">
        <v>47</v>
      </c>
      <c r="O258" s="127">
        <v>34998297</v>
      </c>
      <c r="P258" t="s">
        <v>79</v>
      </c>
      <c r="Q258" s="20">
        <v>45807</v>
      </c>
      <c r="R258" s="21">
        <v>5</v>
      </c>
      <c r="S258">
        <v>2025</v>
      </c>
      <c r="U258" t="s">
        <v>609</v>
      </c>
      <c r="V258" t="s">
        <v>609</v>
      </c>
      <c r="W258" s="108">
        <v>-48015</v>
      </c>
      <c r="Y258">
        <v>5</v>
      </c>
      <c r="Z258">
        <v>2025</v>
      </c>
    </row>
    <row r="259" spans="1:26">
      <c r="A259" s="20" t="s">
        <v>926</v>
      </c>
      <c r="B259" s="20">
        <v>45807</v>
      </c>
      <c r="D259" t="s">
        <v>927</v>
      </c>
      <c r="E259" t="s">
        <v>738</v>
      </c>
      <c r="F259" t="s">
        <v>53</v>
      </c>
      <c r="G259" t="s">
        <v>761</v>
      </c>
      <c r="H259" t="s">
        <v>56</v>
      </c>
      <c r="J259" t="s">
        <v>775</v>
      </c>
      <c r="K259" s="10" t="s">
        <v>776</v>
      </c>
      <c r="L259" s="10" t="s">
        <v>731</v>
      </c>
      <c r="M259" s="20" t="s">
        <v>732</v>
      </c>
      <c r="N259" t="s">
        <v>47</v>
      </c>
      <c r="O259" s="127">
        <v>34998297</v>
      </c>
      <c r="P259" t="s">
        <v>79</v>
      </c>
      <c r="Q259" s="20">
        <v>45807</v>
      </c>
      <c r="R259" s="21">
        <v>5</v>
      </c>
      <c r="S259">
        <v>2025</v>
      </c>
      <c r="U259" t="s">
        <v>609</v>
      </c>
      <c r="V259" t="s">
        <v>609</v>
      </c>
      <c r="W259" s="108">
        <v>-110597</v>
      </c>
      <c r="Y259">
        <v>5</v>
      </c>
      <c r="Z259">
        <v>2025</v>
      </c>
    </row>
    <row r="260" spans="1:26">
      <c r="A260" s="20" t="s">
        <v>926</v>
      </c>
      <c r="B260" s="20">
        <v>45807</v>
      </c>
      <c r="D260" t="s">
        <v>927</v>
      </c>
      <c r="E260" t="s">
        <v>738</v>
      </c>
      <c r="F260" t="s">
        <v>53</v>
      </c>
      <c r="G260" t="s">
        <v>813</v>
      </c>
      <c r="H260" t="s">
        <v>56</v>
      </c>
      <c r="J260" t="s">
        <v>775</v>
      </c>
      <c r="K260" s="10" t="s">
        <v>776</v>
      </c>
      <c r="L260" s="10" t="s">
        <v>731</v>
      </c>
      <c r="M260" s="20" t="s">
        <v>732</v>
      </c>
      <c r="N260" t="s">
        <v>47</v>
      </c>
      <c r="O260" s="127">
        <v>34998297</v>
      </c>
      <c r="P260" t="s">
        <v>79</v>
      </c>
      <c r="Q260" s="20">
        <v>45807</v>
      </c>
      <c r="R260" s="21">
        <v>5</v>
      </c>
      <c r="S260">
        <v>2025</v>
      </c>
      <c r="U260" t="s">
        <v>609</v>
      </c>
      <c r="V260" t="s">
        <v>609</v>
      </c>
      <c r="W260" s="108">
        <v>-141735</v>
      </c>
      <c r="Y260">
        <v>5</v>
      </c>
      <c r="Z260">
        <v>2025</v>
      </c>
    </row>
    <row r="261" spans="1:26">
      <c r="A261" s="20" t="s">
        <v>929</v>
      </c>
      <c r="B261" s="20">
        <v>45808</v>
      </c>
      <c r="D261" t="s">
        <v>930</v>
      </c>
      <c r="E261" t="s">
        <v>727</v>
      </c>
      <c r="F261" t="s">
        <v>53</v>
      </c>
      <c r="G261" t="s">
        <v>728</v>
      </c>
      <c r="H261" t="s">
        <v>56</v>
      </c>
      <c r="J261" t="s">
        <v>739</v>
      </c>
      <c r="K261" s="10" t="s">
        <v>740</v>
      </c>
      <c r="L261" s="10" t="s">
        <v>731</v>
      </c>
      <c r="M261" s="20" t="s">
        <v>732</v>
      </c>
      <c r="N261" t="s">
        <v>47</v>
      </c>
      <c r="O261" s="127">
        <v>34996660</v>
      </c>
      <c r="P261" t="s">
        <v>931</v>
      </c>
      <c r="Q261" s="20">
        <v>45808</v>
      </c>
      <c r="R261" s="21">
        <v>5</v>
      </c>
      <c r="S261">
        <v>2025</v>
      </c>
      <c r="T261" t="s">
        <v>846</v>
      </c>
      <c r="U261" t="s">
        <v>605</v>
      </c>
      <c r="V261" t="s">
        <v>735</v>
      </c>
      <c r="W261" s="108">
        <v>-913685</v>
      </c>
      <c r="Y261">
        <v>5</v>
      </c>
      <c r="Z261">
        <v>2025</v>
      </c>
    </row>
    <row r="262" spans="1:26">
      <c r="A262" s="20" t="s">
        <v>929</v>
      </c>
      <c r="B262" s="20">
        <v>45808</v>
      </c>
      <c r="D262" t="s">
        <v>930</v>
      </c>
      <c r="E262" t="s">
        <v>727</v>
      </c>
      <c r="F262" t="s">
        <v>53</v>
      </c>
      <c r="G262" t="s">
        <v>744</v>
      </c>
      <c r="H262" t="s">
        <v>97</v>
      </c>
      <c r="J262" t="s">
        <v>739</v>
      </c>
      <c r="K262" s="10" t="s">
        <v>740</v>
      </c>
      <c r="L262" s="10" t="s">
        <v>731</v>
      </c>
      <c r="M262" s="20" t="s">
        <v>732</v>
      </c>
      <c r="N262" t="s">
        <v>47</v>
      </c>
      <c r="O262" s="127">
        <v>34996660</v>
      </c>
      <c r="P262" t="s">
        <v>931</v>
      </c>
      <c r="Q262" s="20">
        <v>45808</v>
      </c>
      <c r="R262" s="21">
        <v>5</v>
      </c>
      <c r="S262">
        <v>2025</v>
      </c>
      <c r="T262" t="s">
        <v>846</v>
      </c>
      <c r="U262" t="s">
        <v>605</v>
      </c>
      <c r="V262" t="s">
        <v>735</v>
      </c>
      <c r="W262" s="108">
        <v>-167771</v>
      </c>
      <c r="Y262">
        <v>5</v>
      </c>
      <c r="Z262">
        <v>2025</v>
      </c>
    </row>
    <row r="263" spans="1:26">
      <c r="A263" s="20" t="s">
        <v>932</v>
      </c>
      <c r="B263" s="20">
        <v>45808</v>
      </c>
      <c r="D263" t="s">
        <v>933</v>
      </c>
      <c r="E263" t="s">
        <v>727</v>
      </c>
      <c r="F263" t="s">
        <v>53</v>
      </c>
      <c r="G263" t="s">
        <v>744</v>
      </c>
      <c r="H263" t="s">
        <v>97</v>
      </c>
      <c r="J263" t="s">
        <v>729</v>
      </c>
      <c r="K263" s="10" t="s">
        <v>730</v>
      </c>
      <c r="L263" s="10" t="s">
        <v>731</v>
      </c>
      <c r="M263" s="20" t="s">
        <v>732</v>
      </c>
      <c r="N263" t="s">
        <v>47</v>
      </c>
      <c r="O263" s="127">
        <v>34996710</v>
      </c>
      <c r="P263" t="s">
        <v>934</v>
      </c>
      <c r="Q263" s="20">
        <v>45808</v>
      </c>
      <c r="R263" s="21">
        <v>5</v>
      </c>
      <c r="S263">
        <v>2025</v>
      </c>
      <c r="T263" t="s">
        <v>820</v>
      </c>
      <c r="U263" t="s">
        <v>608</v>
      </c>
      <c r="V263" t="s">
        <v>735</v>
      </c>
      <c r="W263" s="108">
        <v>-4860</v>
      </c>
      <c r="Y263">
        <v>5</v>
      </c>
      <c r="Z263">
        <v>2025</v>
      </c>
    </row>
    <row r="264" spans="1:26">
      <c r="A264" s="20" t="s">
        <v>932</v>
      </c>
      <c r="B264" s="20">
        <v>45808</v>
      </c>
      <c r="D264" t="s">
        <v>933</v>
      </c>
      <c r="E264" t="s">
        <v>727</v>
      </c>
      <c r="F264" t="s">
        <v>53</v>
      </c>
      <c r="G264" t="s">
        <v>728</v>
      </c>
      <c r="H264" t="s">
        <v>56</v>
      </c>
      <c r="J264" t="s">
        <v>729</v>
      </c>
      <c r="K264" s="10" t="s">
        <v>730</v>
      </c>
      <c r="L264" s="10" t="s">
        <v>731</v>
      </c>
      <c r="M264" s="20" t="s">
        <v>732</v>
      </c>
      <c r="N264" t="s">
        <v>47</v>
      </c>
      <c r="O264" s="127">
        <v>34996710</v>
      </c>
      <c r="P264" t="s">
        <v>934</v>
      </c>
      <c r="Q264" s="20">
        <v>45808</v>
      </c>
      <c r="R264" s="21">
        <v>5</v>
      </c>
      <c r="S264">
        <v>2025</v>
      </c>
      <c r="T264" t="s">
        <v>820</v>
      </c>
      <c r="U264" t="s">
        <v>608</v>
      </c>
      <c r="V264" t="s">
        <v>735</v>
      </c>
      <c r="W264" s="108">
        <v>-76249</v>
      </c>
      <c r="Y264">
        <v>5</v>
      </c>
      <c r="Z264">
        <v>2025</v>
      </c>
    </row>
    <row r="265" spans="1:26">
      <c r="A265" s="20" t="s">
        <v>935</v>
      </c>
      <c r="B265" s="20">
        <v>45808</v>
      </c>
      <c r="D265" t="s">
        <v>936</v>
      </c>
      <c r="E265" t="s">
        <v>727</v>
      </c>
      <c r="F265" t="s">
        <v>53</v>
      </c>
      <c r="G265" t="s">
        <v>779</v>
      </c>
      <c r="H265" t="s">
        <v>56</v>
      </c>
      <c r="J265" t="s">
        <v>729</v>
      </c>
      <c r="K265" s="10" t="s">
        <v>730</v>
      </c>
      <c r="L265" s="10" t="s">
        <v>731</v>
      </c>
      <c r="M265" s="20" t="s">
        <v>732</v>
      </c>
      <c r="N265" t="s">
        <v>47</v>
      </c>
      <c r="O265" s="127">
        <v>34996713</v>
      </c>
      <c r="P265" t="s">
        <v>934</v>
      </c>
      <c r="Q265" s="20">
        <v>45808</v>
      </c>
      <c r="R265" s="21">
        <v>5</v>
      </c>
      <c r="S265">
        <v>2025</v>
      </c>
      <c r="T265" t="s">
        <v>820</v>
      </c>
      <c r="U265" t="s">
        <v>608</v>
      </c>
      <c r="V265" t="s">
        <v>735</v>
      </c>
      <c r="W265" s="108">
        <v>-136</v>
      </c>
      <c r="Y265">
        <v>5</v>
      </c>
      <c r="Z265">
        <v>2025</v>
      </c>
    </row>
    <row r="266" spans="1:26">
      <c r="A266" s="20" t="s">
        <v>935</v>
      </c>
      <c r="B266" s="20">
        <v>45808</v>
      </c>
      <c r="D266" t="s">
        <v>936</v>
      </c>
      <c r="E266" t="s">
        <v>727</v>
      </c>
      <c r="F266" t="s">
        <v>53</v>
      </c>
      <c r="G266" t="s">
        <v>755</v>
      </c>
      <c r="H266" t="s">
        <v>56</v>
      </c>
      <c r="J266" t="s">
        <v>729</v>
      </c>
      <c r="K266" s="10" t="s">
        <v>730</v>
      </c>
      <c r="L266" s="10" t="s">
        <v>731</v>
      </c>
      <c r="M266" s="20" t="s">
        <v>732</v>
      </c>
      <c r="N266" t="s">
        <v>47</v>
      </c>
      <c r="O266" s="127">
        <v>34996713</v>
      </c>
      <c r="P266" t="s">
        <v>934</v>
      </c>
      <c r="Q266" s="20">
        <v>45808</v>
      </c>
      <c r="R266" s="21">
        <v>5</v>
      </c>
      <c r="S266">
        <v>2025</v>
      </c>
      <c r="T266" t="s">
        <v>820</v>
      </c>
      <c r="U266" t="s">
        <v>608</v>
      </c>
      <c r="V266" t="s">
        <v>735</v>
      </c>
      <c r="W266" s="108">
        <v>-2234</v>
      </c>
      <c r="Y266">
        <v>5</v>
      </c>
      <c r="Z266">
        <v>2025</v>
      </c>
    </row>
    <row r="267" spans="1:26">
      <c r="A267" s="20" t="s">
        <v>935</v>
      </c>
      <c r="B267" s="20">
        <v>45808</v>
      </c>
      <c r="D267" t="s">
        <v>936</v>
      </c>
      <c r="E267" t="s">
        <v>727</v>
      </c>
      <c r="F267" t="s">
        <v>53</v>
      </c>
      <c r="G267" t="s">
        <v>788</v>
      </c>
      <c r="H267" t="s">
        <v>56</v>
      </c>
      <c r="J267" t="s">
        <v>729</v>
      </c>
      <c r="K267" s="10" t="s">
        <v>730</v>
      </c>
      <c r="L267" s="10" t="s">
        <v>731</v>
      </c>
      <c r="M267" s="20" t="s">
        <v>732</v>
      </c>
      <c r="N267" t="s">
        <v>47</v>
      </c>
      <c r="O267" s="127">
        <v>34996713</v>
      </c>
      <c r="P267" t="s">
        <v>934</v>
      </c>
      <c r="Q267" s="20">
        <v>45808</v>
      </c>
      <c r="R267" s="21">
        <v>5</v>
      </c>
      <c r="S267">
        <v>2025</v>
      </c>
      <c r="T267" t="s">
        <v>820</v>
      </c>
      <c r="U267" t="s">
        <v>608</v>
      </c>
      <c r="V267" t="s">
        <v>735</v>
      </c>
      <c r="W267" s="108">
        <v>-698</v>
      </c>
      <c r="Y267">
        <v>5</v>
      </c>
      <c r="Z267">
        <v>2025</v>
      </c>
    </row>
    <row r="268" spans="1:26">
      <c r="A268" s="20" t="s">
        <v>935</v>
      </c>
      <c r="B268" s="20">
        <v>45808</v>
      </c>
      <c r="D268" t="s">
        <v>936</v>
      </c>
      <c r="E268" t="s">
        <v>727</v>
      </c>
      <c r="F268" t="s">
        <v>53</v>
      </c>
      <c r="G268" t="s">
        <v>790</v>
      </c>
      <c r="H268" t="s">
        <v>56</v>
      </c>
      <c r="J268" t="s">
        <v>729</v>
      </c>
      <c r="K268" s="10" t="s">
        <v>730</v>
      </c>
      <c r="L268" s="10" t="s">
        <v>731</v>
      </c>
      <c r="M268" s="20" t="s">
        <v>732</v>
      </c>
      <c r="N268" t="s">
        <v>47</v>
      </c>
      <c r="O268" s="127">
        <v>34996713</v>
      </c>
      <c r="P268" t="s">
        <v>934</v>
      </c>
      <c r="Q268" s="20">
        <v>45808</v>
      </c>
      <c r="R268" s="21">
        <v>5</v>
      </c>
      <c r="S268">
        <v>2025</v>
      </c>
      <c r="T268" t="s">
        <v>820</v>
      </c>
      <c r="U268" t="s">
        <v>608</v>
      </c>
      <c r="V268" t="s">
        <v>735</v>
      </c>
      <c r="W268" s="108">
        <v>-1239</v>
      </c>
      <c r="Y268">
        <v>5</v>
      </c>
      <c r="Z268">
        <v>2025</v>
      </c>
    </row>
    <row r="269" spans="1:26">
      <c r="A269" s="20" t="s">
        <v>935</v>
      </c>
      <c r="B269" s="20">
        <v>45808</v>
      </c>
      <c r="D269" t="s">
        <v>936</v>
      </c>
      <c r="E269" t="s">
        <v>727</v>
      </c>
      <c r="F269" t="s">
        <v>53</v>
      </c>
      <c r="G269" t="s">
        <v>792</v>
      </c>
      <c r="H269" t="s">
        <v>56</v>
      </c>
      <c r="J269" t="s">
        <v>729</v>
      </c>
      <c r="K269" s="10" t="s">
        <v>730</v>
      </c>
      <c r="L269" s="10" t="s">
        <v>731</v>
      </c>
      <c r="M269" s="20" t="s">
        <v>732</v>
      </c>
      <c r="N269" t="s">
        <v>47</v>
      </c>
      <c r="O269" s="127">
        <v>34996713</v>
      </c>
      <c r="P269" t="s">
        <v>934</v>
      </c>
      <c r="Q269" s="20">
        <v>45808</v>
      </c>
      <c r="R269" s="21">
        <v>5</v>
      </c>
      <c r="S269">
        <v>2025</v>
      </c>
      <c r="T269" t="s">
        <v>820</v>
      </c>
      <c r="U269" t="s">
        <v>608</v>
      </c>
      <c r="V269" t="s">
        <v>735</v>
      </c>
      <c r="W269" s="108">
        <v>-1114</v>
      </c>
      <c r="Y269">
        <v>5</v>
      </c>
      <c r="Z269">
        <v>2025</v>
      </c>
    </row>
    <row r="270" spans="1:26">
      <c r="A270" s="20" t="s">
        <v>935</v>
      </c>
      <c r="B270" s="20">
        <v>45808</v>
      </c>
      <c r="D270" t="s">
        <v>936</v>
      </c>
      <c r="E270" t="s">
        <v>727</v>
      </c>
      <c r="F270" t="s">
        <v>53</v>
      </c>
      <c r="G270" t="s">
        <v>796</v>
      </c>
      <c r="H270" t="s">
        <v>56</v>
      </c>
      <c r="J270" t="s">
        <v>729</v>
      </c>
      <c r="K270" s="10" t="s">
        <v>730</v>
      </c>
      <c r="L270" s="10" t="s">
        <v>731</v>
      </c>
      <c r="M270" s="20" t="s">
        <v>732</v>
      </c>
      <c r="N270" t="s">
        <v>47</v>
      </c>
      <c r="O270" s="127">
        <v>34996713</v>
      </c>
      <c r="P270" t="s">
        <v>934</v>
      </c>
      <c r="Q270" s="20">
        <v>45808</v>
      </c>
      <c r="R270" s="21">
        <v>5</v>
      </c>
      <c r="S270">
        <v>2025</v>
      </c>
      <c r="T270" t="s">
        <v>820</v>
      </c>
      <c r="U270" t="s">
        <v>608</v>
      </c>
      <c r="V270" t="s">
        <v>735</v>
      </c>
      <c r="W270" s="108">
        <v>-4650</v>
      </c>
      <c r="Y270">
        <v>5</v>
      </c>
      <c r="Z270">
        <v>2025</v>
      </c>
    </row>
    <row r="271" spans="1:26">
      <c r="A271" s="20" t="s">
        <v>935</v>
      </c>
      <c r="B271" s="20">
        <v>45808</v>
      </c>
      <c r="D271" t="s">
        <v>936</v>
      </c>
      <c r="E271" t="s">
        <v>727</v>
      </c>
      <c r="F271" t="s">
        <v>53</v>
      </c>
      <c r="G271" t="s">
        <v>759</v>
      </c>
      <c r="H271" t="s">
        <v>56</v>
      </c>
      <c r="J271" t="s">
        <v>729</v>
      </c>
      <c r="K271" s="10" t="s">
        <v>730</v>
      </c>
      <c r="L271" s="10" t="s">
        <v>731</v>
      </c>
      <c r="M271" s="20" t="s">
        <v>732</v>
      </c>
      <c r="N271" t="s">
        <v>47</v>
      </c>
      <c r="O271" s="127">
        <v>34996713</v>
      </c>
      <c r="P271" t="s">
        <v>934</v>
      </c>
      <c r="Q271" s="20">
        <v>45808</v>
      </c>
      <c r="R271" s="21">
        <v>5</v>
      </c>
      <c r="S271">
        <v>2025</v>
      </c>
      <c r="T271" t="s">
        <v>820</v>
      </c>
      <c r="U271" t="s">
        <v>608</v>
      </c>
      <c r="V271" t="s">
        <v>735</v>
      </c>
      <c r="W271" s="108">
        <v>-39679</v>
      </c>
      <c r="Y271">
        <v>5</v>
      </c>
      <c r="Z271">
        <v>2025</v>
      </c>
    </row>
    <row r="272" spans="1:26">
      <c r="A272" s="20" t="s">
        <v>935</v>
      </c>
      <c r="B272" s="20">
        <v>45808</v>
      </c>
      <c r="D272" t="s">
        <v>936</v>
      </c>
      <c r="E272" t="s">
        <v>727</v>
      </c>
      <c r="F272" t="s">
        <v>53</v>
      </c>
      <c r="G272" t="s">
        <v>937</v>
      </c>
      <c r="H272" t="s">
        <v>56</v>
      </c>
      <c r="J272" t="s">
        <v>729</v>
      </c>
      <c r="K272" s="10" t="s">
        <v>730</v>
      </c>
      <c r="L272" s="10" t="s">
        <v>731</v>
      </c>
      <c r="M272" s="20" t="s">
        <v>732</v>
      </c>
      <c r="N272" t="s">
        <v>47</v>
      </c>
      <c r="O272" s="127">
        <v>34996713</v>
      </c>
      <c r="P272" t="s">
        <v>934</v>
      </c>
      <c r="Q272" s="20">
        <v>45808</v>
      </c>
      <c r="R272" s="21">
        <v>5</v>
      </c>
      <c r="S272">
        <v>2025</v>
      </c>
      <c r="T272" t="s">
        <v>820</v>
      </c>
      <c r="U272" t="s">
        <v>608</v>
      </c>
      <c r="V272" t="s">
        <v>735</v>
      </c>
      <c r="W272" s="108">
        <v>-1636</v>
      </c>
      <c r="Y272">
        <v>5</v>
      </c>
      <c r="Z272">
        <v>2025</v>
      </c>
    </row>
    <row r="273" spans="1:26">
      <c r="A273" s="20" t="s">
        <v>935</v>
      </c>
      <c r="B273" s="20">
        <v>45808</v>
      </c>
      <c r="D273" t="s">
        <v>936</v>
      </c>
      <c r="E273" t="s">
        <v>727</v>
      </c>
      <c r="F273" t="s">
        <v>53</v>
      </c>
      <c r="G273" t="s">
        <v>891</v>
      </c>
      <c r="H273" t="s">
        <v>97</v>
      </c>
      <c r="J273" t="s">
        <v>729</v>
      </c>
      <c r="K273" s="10" t="s">
        <v>730</v>
      </c>
      <c r="L273" s="10" t="s">
        <v>731</v>
      </c>
      <c r="M273" s="20" t="s">
        <v>732</v>
      </c>
      <c r="N273" t="s">
        <v>47</v>
      </c>
      <c r="O273" s="127">
        <v>34996713</v>
      </c>
      <c r="P273" t="s">
        <v>934</v>
      </c>
      <c r="Q273" s="20">
        <v>45808</v>
      </c>
      <c r="R273" s="21">
        <v>5</v>
      </c>
      <c r="S273">
        <v>2025</v>
      </c>
      <c r="T273" t="s">
        <v>820</v>
      </c>
      <c r="U273" t="s">
        <v>608</v>
      </c>
      <c r="V273" t="s">
        <v>735</v>
      </c>
      <c r="W273" s="108">
        <v>-881</v>
      </c>
      <c r="Y273">
        <v>5</v>
      </c>
      <c r="Z273">
        <v>2025</v>
      </c>
    </row>
    <row r="274" spans="1:26">
      <c r="A274" s="20" t="s">
        <v>935</v>
      </c>
      <c r="B274" s="20">
        <v>45808</v>
      </c>
      <c r="D274" t="s">
        <v>936</v>
      </c>
      <c r="E274" t="s">
        <v>727</v>
      </c>
      <c r="F274" t="s">
        <v>53</v>
      </c>
      <c r="G274" t="s">
        <v>809</v>
      </c>
      <c r="H274" t="s">
        <v>56</v>
      </c>
      <c r="J274" t="s">
        <v>729</v>
      </c>
      <c r="K274" s="10" t="s">
        <v>730</v>
      </c>
      <c r="L274" s="10" t="s">
        <v>731</v>
      </c>
      <c r="M274" s="20" t="s">
        <v>732</v>
      </c>
      <c r="N274" t="s">
        <v>47</v>
      </c>
      <c r="O274" s="127">
        <v>34996713</v>
      </c>
      <c r="P274" t="s">
        <v>934</v>
      </c>
      <c r="Q274" s="20">
        <v>45808</v>
      </c>
      <c r="R274" s="21">
        <v>5</v>
      </c>
      <c r="S274">
        <v>2025</v>
      </c>
      <c r="T274" t="s">
        <v>820</v>
      </c>
      <c r="U274" t="s">
        <v>608</v>
      </c>
      <c r="V274" t="s">
        <v>735</v>
      </c>
      <c r="W274" s="108">
        <v>-910</v>
      </c>
      <c r="Y274">
        <v>5</v>
      </c>
      <c r="Z274">
        <v>2025</v>
      </c>
    </row>
    <row r="275" spans="1:26">
      <c r="A275" s="20" t="s">
        <v>938</v>
      </c>
      <c r="B275" s="20">
        <v>45808</v>
      </c>
      <c r="D275" t="s">
        <v>939</v>
      </c>
      <c r="E275" t="s">
        <v>727</v>
      </c>
      <c r="F275" t="s">
        <v>53</v>
      </c>
      <c r="G275" t="s">
        <v>759</v>
      </c>
      <c r="H275" t="s">
        <v>56</v>
      </c>
      <c r="J275" t="s">
        <v>739</v>
      </c>
      <c r="K275" s="10" t="s">
        <v>740</v>
      </c>
      <c r="L275" s="10" t="s">
        <v>731</v>
      </c>
      <c r="M275" s="20" t="s">
        <v>732</v>
      </c>
      <c r="N275" t="s">
        <v>47</v>
      </c>
      <c r="O275" s="127">
        <v>34997191</v>
      </c>
      <c r="P275" t="s">
        <v>940</v>
      </c>
      <c r="Q275" s="20">
        <v>45808</v>
      </c>
      <c r="R275" s="21">
        <v>12</v>
      </c>
      <c r="S275">
        <v>2024</v>
      </c>
      <c r="T275" t="s">
        <v>757</v>
      </c>
      <c r="U275" t="s">
        <v>605</v>
      </c>
      <c r="V275" t="s">
        <v>735</v>
      </c>
      <c r="W275" s="108">
        <v>-513310</v>
      </c>
      <c r="Y275">
        <v>5</v>
      </c>
      <c r="Z275">
        <v>2025</v>
      </c>
    </row>
    <row r="276" spans="1:26">
      <c r="A276" s="20" t="s">
        <v>938</v>
      </c>
      <c r="B276" s="20">
        <v>45808</v>
      </c>
      <c r="D276" t="s">
        <v>939</v>
      </c>
      <c r="E276" t="s">
        <v>727</v>
      </c>
      <c r="F276" t="s">
        <v>53</v>
      </c>
      <c r="G276" t="s">
        <v>760</v>
      </c>
      <c r="H276" t="s">
        <v>106</v>
      </c>
      <c r="J276" t="s">
        <v>739</v>
      </c>
      <c r="K276" s="10" t="s">
        <v>740</v>
      </c>
      <c r="L276" s="10" t="s">
        <v>731</v>
      </c>
      <c r="M276" s="20" t="s">
        <v>732</v>
      </c>
      <c r="N276" t="s">
        <v>47</v>
      </c>
      <c r="O276" s="127">
        <v>34997191</v>
      </c>
      <c r="P276" t="s">
        <v>940</v>
      </c>
      <c r="Q276" s="20">
        <v>45808</v>
      </c>
      <c r="R276" s="21">
        <v>12</v>
      </c>
      <c r="S276">
        <v>2024</v>
      </c>
      <c r="T276" t="s">
        <v>757</v>
      </c>
      <c r="U276" t="s">
        <v>605</v>
      </c>
      <c r="V276" t="s">
        <v>735</v>
      </c>
      <c r="W276" s="108">
        <v>-4603</v>
      </c>
      <c r="Y276">
        <v>5</v>
      </c>
      <c r="Z276">
        <v>2025</v>
      </c>
    </row>
    <row r="277" spans="1:26">
      <c r="A277" s="20" t="s">
        <v>938</v>
      </c>
      <c r="B277" s="20">
        <v>45808</v>
      </c>
      <c r="D277" t="s">
        <v>939</v>
      </c>
      <c r="E277" t="s">
        <v>727</v>
      </c>
      <c r="F277" t="s">
        <v>53</v>
      </c>
      <c r="G277" t="s">
        <v>761</v>
      </c>
      <c r="H277" t="s">
        <v>56</v>
      </c>
      <c r="J277" t="s">
        <v>739</v>
      </c>
      <c r="K277" s="10" t="s">
        <v>740</v>
      </c>
      <c r="L277" s="10" t="s">
        <v>731</v>
      </c>
      <c r="M277" s="20" t="s">
        <v>732</v>
      </c>
      <c r="N277" t="s">
        <v>47</v>
      </c>
      <c r="O277" s="127">
        <v>34997191</v>
      </c>
      <c r="P277" t="s">
        <v>940</v>
      </c>
      <c r="Q277" s="20">
        <v>45808</v>
      </c>
      <c r="R277" s="21">
        <v>12</v>
      </c>
      <c r="S277">
        <v>2024</v>
      </c>
      <c r="T277" t="s">
        <v>757</v>
      </c>
      <c r="U277" t="s">
        <v>605</v>
      </c>
      <c r="V277" t="s">
        <v>735</v>
      </c>
      <c r="W277" s="108">
        <v>-1</v>
      </c>
      <c r="Y277">
        <v>5</v>
      </c>
      <c r="Z277">
        <v>2025</v>
      </c>
    </row>
    <row r="278" spans="1:26">
      <c r="A278" s="20" t="s">
        <v>938</v>
      </c>
      <c r="B278" s="20">
        <v>45808</v>
      </c>
      <c r="D278" t="s">
        <v>939</v>
      </c>
      <c r="E278" t="s">
        <v>727</v>
      </c>
      <c r="F278" t="s">
        <v>53</v>
      </c>
      <c r="G278" t="s">
        <v>784</v>
      </c>
      <c r="H278" t="s">
        <v>56</v>
      </c>
      <c r="J278" t="s">
        <v>739</v>
      </c>
      <c r="K278" s="10" t="s">
        <v>740</v>
      </c>
      <c r="L278" s="10" t="s">
        <v>826</v>
      </c>
      <c r="M278" s="20" t="s">
        <v>739</v>
      </c>
      <c r="N278" t="s">
        <v>827</v>
      </c>
      <c r="O278" s="127">
        <v>34997191</v>
      </c>
      <c r="P278" t="s">
        <v>940</v>
      </c>
      <c r="Q278" s="20">
        <v>45808</v>
      </c>
      <c r="R278" s="21">
        <v>12</v>
      </c>
      <c r="S278">
        <v>2024</v>
      </c>
      <c r="T278" t="s">
        <v>757</v>
      </c>
      <c r="U278" t="s">
        <v>605</v>
      </c>
      <c r="V278" t="s">
        <v>735</v>
      </c>
      <c r="W278" s="108">
        <v>1</v>
      </c>
      <c r="Y278">
        <v>5</v>
      </c>
      <c r="Z278">
        <v>2025</v>
      </c>
    </row>
    <row r="279" spans="1:26">
      <c r="A279" s="20" t="s">
        <v>938</v>
      </c>
      <c r="B279" s="20">
        <v>45808</v>
      </c>
      <c r="D279" t="s">
        <v>939</v>
      </c>
      <c r="E279" t="s">
        <v>727</v>
      </c>
      <c r="F279" t="s">
        <v>53</v>
      </c>
      <c r="G279" t="s">
        <v>793</v>
      </c>
      <c r="H279" t="s">
        <v>56</v>
      </c>
      <c r="J279" t="s">
        <v>739</v>
      </c>
      <c r="K279" s="10" t="s">
        <v>740</v>
      </c>
      <c r="L279" s="10" t="s">
        <v>826</v>
      </c>
      <c r="M279" s="20" t="s">
        <v>739</v>
      </c>
      <c r="N279" t="s">
        <v>827</v>
      </c>
      <c r="O279" s="127">
        <v>34997191</v>
      </c>
      <c r="P279" t="s">
        <v>940</v>
      </c>
      <c r="Q279" s="20">
        <v>45808</v>
      </c>
      <c r="R279" s="21">
        <v>12</v>
      </c>
      <c r="S279">
        <v>2024</v>
      </c>
      <c r="T279" t="s">
        <v>757</v>
      </c>
      <c r="U279" t="s">
        <v>605</v>
      </c>
      <c r="V279" t="s">
        <v>735</v>
      </c>
      <c r="W279" s="108">
        <v>1</v>
      </c>
      <c r="Y279">
        <v>5</v>
      </c>
      <c r="Z279">
        <v>2025</v>
      </c>
    </row>
    <row r="280" spans="1:26">
      <c r="A280" s="20" t="s">
        <v>941</v>
      </c>
      <c r="B280" s="20">
        <v>45824</v>
      </c>
      <c r="D280" t="s">
        <v>942</v>
      </c>
      <c r="E280" t="s">
        <v>727</v>
      </c>
      <c r="F280" t="s">
        <v>53</v>
      </c>
      <c r="G280" t="s">
        <v>744</v>
      </c>
      <c r="H280" t="s">
        <v>97</v>
      </c>
      <c r="J280" t="s">
        <v>745</v>
      </c>
      <c r="K280" s="10" t="s">
        <v>746</v>
      </c>
      <c r="L280" s="10" t="s">
        <v>731</v>
      </c>
      <c r="M280" s="20" t="s">
        <v>732</v>
      </c>
      <c r="N280" t="s">
        <v>47</v>
      </c>
      <c r="O280" s="127">
        <v>35587713</v>
      </c>
      <c r="P280" t="s">
        <v>943</v>
      </c>
      <c r="Q280" s="20">
        <v>45824</v>
      </c>
      <c r="R280" s="21">
        <v>5</v>
      </c>
      <c r="S280">
        <v>2025</v>
      </c>
      <c r="T280" t="s">
        <v>771</v>
      </c>
      <c r="U280" t="s">
        <v>603</v>
      </c>
      <c r="V280" t="s">
        <v>735</v>
      </c>
      <c r="W280" s="108">
        <v>-220320</v>
      </c>
      <c r="Y280">
        <v>6</v>
      </c>
      <c r="Z280">
        <v>2025</v>
      </c>
    </row>
    <row r="281" spans="1:26">
      <c r="A281" s="20" t="s">
        <v>941</v>
      </c>
      <c r="B281" s="20">
        <v>45824</v>
      </c>
      <c r="D281" t="s">
        <v>942</v>
      </c>
      <c r="E281" t="s">
        <v>727</v>
      </c>
      <c r="F281" t="s">
        <v>53</v>
      </c>
      <c r="G281" t="s">
        <v>728</v>
      </c>
      <c r="H281" t="s">
        <v>56</v>
      </c>
      <c r="J281" t="s">
        <v>745</v>
      </c>
      <c r="K281" s="10" t="s">
        <v>746</v>
      </c>
      <c r="L281" s="10" t="s">
        <v>731</v>
      </c>
      <c r="M281" s="20" t="s">
        <v>732</v>
      </c>
      <c r="N281" t="s">
        <v>47</v>
      </c>
      <c r="O281" s="127">
        <v>35587713</v>
      </c>
      <c r="P281" t="s">
        <v>943</v>
      </c>
      <c r="Q281" s="20">
        <v>45824</v>
      </c>
      <c r="R281" s="21">
        <v>5</v>
      </c>
      <c r="S281">
        <v>2025</v>
      </c>
      <c r="T281" t="s">
        <v>771</v>
      </c>
      <c r="U281" t="s">
        <v>603</v>
      </c>
      <c r="V281" t="s">
        <v>735</v>
      </c>
      <c r="W281" s="108">
        <v>-2360009</v>
      </c>
      <c r="Y281">
        <v>6</v>
      </c>
      <c r="Z281">
        <v>2025</v>
      </c>
    </row>
    <row r="282" spans="1:26">
      <c r="A282" s="20" t="s">
        <v>944</v>
      </c>
      <c r="B282" s="20">
        <v>45835</v>
      </c>
      <c r="D282" t="s">
        <v>945</v>
      </c>
      <c r="E282" t="s">
        <v>738</v>
      </c>
      <c r="F282" t="s">
        <v>53</v>
      </c>
      <c r="G282" t="s">
        <v>728</v>
      </c>
      <c r="H282" t="s">
        <v>56</v>
      </c>
      <c r="J282" t="s">
        <v>745</v>
      </c>
      <c r="K282" s="10" t="s">
        <v>746</v>
      </c>
      <c r="L282" s="10" t="s">
        <v>731</v>
      </c>
      <c r="M282" s="20" t="s">
        <v>732</v>
      </c>
      <c r="N282" t="s">
        <v>47</v>
      </c>
      <c r="O282" s="127">
        <v>35590419</v>
      </c>
      <c r="P282" t="s">
        <v>79</v>
      </c>
      <c r="Q282" s="20">
        <v>45835</v>
      </c>
      <c r="R282" s="21">
        <v>6</v>
      </c>
      <c r="S282">
        <v>2025</v>
      </c>
      <c r="U282" t="s">
        <v>609</v>
      </c>
      <c r="V282" t="s">
        <v>609</v>
      </c>
      <c r="W282" s="108">
        <v>-93010</v>
      </c>
      <c r="Y282">
        <v>6</v>
      </c>
      <c r="Z282">
        <v>2025</v>
      </c>
    </row>
    <row r="283" spans="1:26">
      <c r="A283" s="20" t="s">
        <v>947</v>
      </c>
      <c r="B283" s="20">
        <v>45835</v>
      </c>
      <c r="D283" t="s">
        <v>948</v>
      </c>
      <c r="E283" t="s">
        <v>738</v>
      </c>
      <c r="F283" t="s">
        <v>53</v>
      </c>
      <c r="G283" t="s">
        <v>949</v>
      </c>
      <c r="H283" t="s">
        <v>97</v>
      </c>
      <c r="J283" t="s">
        <v>950</v>
      </c>
      <c r="K283" s="10" t="s">
        <v>951</v>
      </c>
      <c r="L283" s="10" t="s">
        <v>731</v>
      </c>
      <c r="M283" s="20" t="s">
        <v>732</v>
      </c>
      <c r="N283" t="s">
        <v>47</v>
      </c>
      <c r="O283" s="127">
        <v>35590535</v>
      </c>
      <c r="P283" t="s">
        <v>952</v>
      </c>
      <c r="Q283" s="20">
        <v>45835</v>
      </c>
      <c r="R283" s="21">
        <v>6</v>
      </c>
      <c r="S283">
        <v>2025</v>
      </c>
      <c r="U283" t="s">
        <v>609</v>
      </c>
      <c r="V283" t="s">
        <v>609</v>
      </c>
      <c r="W283" s="108">
        <v>-93000</v>
      </c>
      <c r="Y283">
        <v>6</v>
      </c>
      <c r="Z283">
        <v>2025</v>
      </c>
    </row>
    <row r="284" spans="1:26">
      <c r="A284" s="20" t="s">
        <v>954</v>
      </c>
      <c r="B284" s="20">
        <v>45838</v>
      </c>
      <c r="D284" t="s">
        <v>955</v>
      </c>
      <c r="E284" t="s">
        <v>727</v>
      </c>
      <c r="F284" t="s">
        <v>53</v>
      </c>
      <c r="G284" t="s">
        <v>744</v>
      </c>
      <c r="H284" t="s">
        <v>97</v>
      </c>
      <c r="J284" t="s">
        <v>729</v>
      </c>
      <c r="K284" s="10" t="s">
        <v>730</v>
      </c>
      <c r="L284" s="10" t="s">
        <v>731</v>
      </c>
      <c r="M284" s="20" t="s">
        <v>732</v>
      </c>
      <c r="N284" t="s">
        <v>47</v>
      </c>
      <c r="O284" s="127">
        <v>35591378</v>
      </c>
      <c r="P284" t="s">
        <v>956</v>
      </c>
      <c r="Q284" s="20">
        <v>45838</v>
      </c>
      <c r="R284" s="21">
        <v>6</v>
      </c>
      <c r="S284">
        <v>2025</v>
      </c>
      <c r="T284" t="s">
        <v>820</v>
      </c>
      <c r="U284" t="s">
        <v>608</v>
      </c>
      <c r="V284" t="s">
        <v>735</v>
      </c>
      <c r="W284" s="108">
        <v>-14362</v>
      </c>
      <c r="Y284">
        <v>6</v>
      </c>
      <c r="Z284">
        <v>2025</v>
      </c>
    </row>
    <row r="285" spans="1:26">
      <c r="A285" s="20" t="s">
        <v>954</v>
      </c>
      <c r="B285" s="20">
        <v>45838</v>
      </c>
      <c r="D285" t="s">
        <v>955</v>
      </c>
      <c r="E285" t="s">
        <v>727</v>
      </c>
      <c r="F285" t="s">
        <v>53</v>
      </c>
      <c r="G285" t="s">
        <v>728</v>
      </c>
      <c r="H285" t="s">
        <v>56</v>
      </c>
      <c r="J285" t="s">
        <v>729</v>
      </c>
      <c r="K285" s="10" t="s">
        <v>730</v>
      </c>
      <c r="L285" s="10" t="s">
        <v>731</v>
      </c>
      <c r="M285" s="20" t="s">
        <v>732</v>
      </c>
      <c r="N285" t="s">
        <v>47</v>
      </c>
      <c r="O285" s="127">
        <v>35591378</v>
      </c>
      <c r="P285" t="s">
        <v>956</v>
      </c>
      <c r="Q285" s="20">
        <v>45838</v>
      </c>
      <c r="R285" s="21">
        <v>6</v>
      </c>
      <c r="S285">
        <v>2025</v>
      </c>
      <c r="T285" t="s">
        <v>820</v>
      </c>
      <c r="U285" t="s">
        <v>608</v>
      </c>
      <c r="V285" t="s">
        <v>735</v>
      </c>
      <c r="W285" s="108">
        <v>-50412</v>
      </c>
      <c r="Y285">
        <v>6</v>
      </c>
      <c r="Z285">
        <v>2025</v>
      </c>
    </row>
    <row r="286" spans="1:26">
      <c r="A286" s="20" t="s">
        <v>957</v>
      </c>
      <c r="B286" s="20">
        <v>45838</v>
      </c>
      <c r="D286" t="s">
        <v>958</v>
      </c>
      <c r="E286" t="s">
        <v>727</v>
      </c>
      <c r="F286" t="s">
        <v>53</v>
      </c>
      <c r="G286" t="s">
        <v>779</v>
      </c>
      <c r="H286" t="s">
        <v>56</v>
      </c>
      <c r="J286" t="s">
        <v>729</v>
      </c>
      <c r="K286" s="10" t="s">
        <v>730</v>
      </c>
      <c r="L286" s="10" t="s">
        <v>731</v>
      </c>
      <c r="M286" s="20" t="s">
        <v>732</v>
      </c>
      <c r="N286" t="s">
        <v>47</v>
      </c>
      <c r="O286" s="127">
        <v>35591379</v>
      </c>
      <c r="P286" t="s">
        <v>956</v>
      </c>
      <c r="Q286" s="20">
        <v>45838</v>
      </c>
      <c r="R286" s="21">
        <v>6</v>
      </c>
      <c r="S286">
        <v>2025</v>
      </c>
      <c r="T286" t="s">
        <v>820</v>
      </c>
      <c r="U286" t="s">
        <v>608</v>
      </c>
      <c r="V286" t="s">
        <v>735</v>
      </c>
      <c r="W286" s="108">
        <v>-5589</v>
      </c>
      <c r="Y286">
        <v>6</v>
      </c>
      <c r="Z286">
        <v>2025</v>
      </c>
    </row>
    <row r="287" spans="1:26">
      <c r="A287" s="20" t="s">
        <v>957</v>
      </c>
      <c r="B287" s="20">
        <v>45838</v>
      </c>
      <c r="D287" t="s">
        <v>958</v>
      </c>
      <c r="E287" t="s">
        <v>727</v>
      </c>
      <c r="F287" t="s">
        <v>53</v>
      </c>
      <c r="G287" t="s">
        <v>755</v>
      </c>
      <c r="H287" t="s">
        <v>56</v>
      </c>
      <c r="J287" t="s">
        <v>729</v>
      </c>
      <c r="K287" s="10" t="s">
        <v>730</v>
      </c>
      <c r="L287" s="10" t="s">
        <v>731</v>
      </c>
      <c r="M287" s="20" t="s">
        <v>732</v>
      </c>
      <c r="N287" t="s">
        <v>47</v>
      </c>
      <c r="O287" s="127">
        <v>35591379</v>
      </c>
      <c r="P287" t="s">
        <v>956</v>
      </c>
      <c r="Q287" s="20">
        <v>45838</v>
      </c>
      <c r="R287" s="21">
        <v>6</v>
      </c>
      <c r="S287">
        <v>2025</v>
      </c>
      <c r="T287" t="s">
        <v>820</v>
      </c>
      <c r="U287" t="s">
        <v>608</v>
      </c>
      <c r="V287" t="s">
        <v>735</v>
      </c>
      <c r="W287" s="108">
        <v>-189</v>
      </c>
      <c r="Y287">
        <v>6</v>
      </c>
      <c r="Z287">
        <v>2025</v>
      </c>
    </row>
    <row r="288" spans="1:26">
      <c r="A288" s="20" t="s">
        <v>957</v>
      </c>
      <c r="B288" s="20">
        <v>45838</v>
      </c>
      <c r="D288" t="s">
        <v>958</v>
      </c>
      <c r="E288" t="s">
        <v>727</v>
      </c>
      <c r="F288" t="s">
        <v>53</v>
      </c>
      <c r="G288" t="s">
        <v>758</v>
      </c>
      <c r="H288" t="s">
        <v>56</v>
      </c>
      <c r="J288" t="s">
        <v>729</v>
      </c>
      <c r="K288" s="10" t="s">
        <v>730</v>
      </c>
      <c r="L288" s="10" t="s">
        <v>731</v>
      </c>
      <c r="M288" s="20" t="s">
        <v>732</v>
      </c>
      <c r="N288" t="s">
        <v>47</v>
      </c>
      <c r="O288" s="127">
        <v>35591379</v>
      </c>
      <c r="P288" t="s">
        <v>956</v>
      </c>
      <c r="Q288" s="20">
        <v>45838</v>
      </c>
      <c r="R288" s="21">
        <v>6</v>
      </c>
      <c r="S288">
        <v>2025</v>
      </c>
      <c r="T288" t="s">
        <v>820</v>
      </c>
      <c r="U288" t="s">
        <v>608</v>
      </c>
      <c r="V288" t="s">
        <v>735</v>
      </c>
      <c r="W288" s="108">
        <v>-2801</v>
      </c>
      <c r="Y288">
        <v>6</v>
      </c>
      <c r="Z288">
        <v>2025</v>
      </c>
    </row>
    <row r="289" spans="1:26">
      <c r="A289" s="20" t="s">
        <v>957</v>
      </c>
      <c r="B289" s="20">
        <v>45838</v>
      </c>
      <c r="D289" t="s">
        <v>958</v>
      </c>
      <c r="E289" t="s">
        <v>727</v>
      </c>
      <c r="F289" t="s">
        <v>53</v>
      </c>
      <c r="G289" t="s">
        <v>789</v>
      </c>
      <c r="H289" t="s">
        <v>56</v>
      </c>
      <c r="J289" t="s">
        <v>729</v>
      </c>
      <c r="K289" s="10" t="s">
        <v>730</v>
      </c>
      <c r="L289" s="10" t="s">
        <v>731</v>
      </c>
      <c r="M289" s="20" t="s">
        <v>732</v>
      </c>
      <c r="N289" t="s">
        <v>47</v>
      </c>
      <c r="O289" s="127">
        <v>35591379</v>
      </c>
      <c r="P289" t="s">
        <v>956</v>
      </c>
      <c r="Q289" s="20">
        <v>45838</v>
      </c>
      <c r="R289" s="21">
        <v>6</v>
      </c>
      <c r="S289">
        <v>2025</v>
      </c>
      <c r="T289" t="s">
        <v>820</v>
      </c>
      <c r="U289" t="s">
        <v>608</v>
      </c>
      <c r="V289" t="s">
        <v>735</v>
      </c>
      <c r="W289" s="108">
        <v>-688</v>
      </c>
      <c r="Y289">
        <v>6</v>
      </c>
      <c r="Z289">
        <v>2025</v>
      </c>
    </row>
    <row r="290" spans="1:26">
      <c r="A290" s="20" t="s">
        <v>957</v>
      </c>
      <c r="B290" s="20">
        <v>45838</v>
      </c>
      <c r="D290" t="s">
        <v>958</v>
      </c>
      <c r="E290" t="s">
        <v>727</v>
      </c>
      <c r="F290" t="s">
        <v>53</v>
      </c>
      <c r="G290" t="s">
        <v>959</v>
      </c>
      <c r="H290" t="s">
        <v>97</v>
      </c>
      <c r="J290" t="s">
        <v>729</v>
      </c>
      <c r="K290" s="10" t="s">
        <v>730</v>
      </c>
      <c r="L290" s="10" t="s">
        <v>731</v>
      </c>
      <c r="M290" s="20" t="s">
        <v>732</v>
      </c>
      <c r="N290" t="s">
        <v>47</v>
      </c>
      <c r="O290" s="127">
        <v>35591379</v>
      </c>
      <c r="P290" t="s">
        <v>956</v>
      </c>
      <c r="Q290" s="20">
        <v>45838</v>
      </c>
      <c r="R290" s="21">
        <v>6</v>
      </c>
      <c r="S290">
        <v>2025</v>
      </c>
      <c r="T290" t="s">
        <v>820</v>
      </c>
      <c r="U290" t="s">
        <v>608</v>
      </c>
      <c r="V290" t="s">
        <v>735</v>
      </c>
      <c r="W290" s="108">
        <v>-451</v>
      </c>
      <c r="Y290">
        <v>6</v>
      </c>
      <c r="Z290">
        <v>2025</v>
      </c>
    </row>
    <row r="291" spans="1:26">
      <c r="A291" s="20" t="s">
        <v>957</v>
      </c>
      <c r="B291" s="20">
        <v>45838</v>
      </c>
      <c r="D291" t="s">
        <v>958</v>
      </c>
      <c r="E291" t="s">
        <v>727</v>
      </c>
      <c r="F291" t="s">
        <v>53</v>
      </c>
      <c r="G291" t="s">
        <v>759</v>
      </c>
      <c r="H291" t="s">
        <v>56</v>
      </c>
      <c r="J291" t="s">
        <v>729</v>
      </c>
      <c r="K291" s="10" t="s">
        <v>730</v>
      </c>
      <c r="L291" s="10" t="s">
        <v>731</v>
      </c>
      <c r="M291" s="20" t="s">
        <v>732</v>
      </c>
      <c r="N291" t="s">
        <v>47</v>
      </c>
      <c r="O291" s="127">
        <v>35591379</v>
      </c>
      <c r="P291" t="s">
        <v>956</v>
      </c>
      <c r="Q291" s="20">
        <v>45838</v>
      </c>
      <c r="R291" s="21">
        <v>6</v>
      </c>
      <c r="S291">
        <v>2025</v>
      </c>
      <c r="T291" t="s">
        <v>820</v>
      </c>
      <c r="U291" t="s">
        <v>608</v>
      </c>
      <c r="V291" t="s">
        <v>735</v>
      </c>
      <c r="W291" s="108">
        <v>-26840</v>
      </c>
      <c r="Y291">
        <v>6</v>
      </c>
      <c r="Z291">
        <v>2025</v>
      </c>
    </row>
    <row r="292" spans="1:26">
      <c r="A292" s="20" t="s">
        <v>957</v>
      </c>
      <c r="B292" s="20">
        <v>45838</v>
      </c>
      <c r="D292" t="s">
        <v>958</v>
      </c>
      <c r="E292" t="s">
        <v>727</v>
      </c>
      <c r="F292" t="s">
        <v>53</v>
      </c>
      <c r="G292" t="s">
        <v>937</v>
      </c>
      <c r="H292" t="s">
        <v>56</v>
      </c>
      <c r="J292" t="s">
        <v>729</v>
      </c>
      <c r="K292" s="10" t="s">
        <v>730</v>
      </c>
      <c r="L292" s="10" t="s">
        <v>731</v>
      </c>
      <c r="M292" s="20" t="s">
        <v>732</v>
      </c>
      <c r="N292" t="s">
        <v>47</v>
      </c>
      <c r="O292" s="127">
        <v>35591379</v>
      </c>
      <c r="P292" t="s">
        <v>956</v>
      </c>
      <c r="Q292" s="20">
        <v>45838</v>
      </c>
      <c r="R292" s="21">
        <v>6</v>
      </c>
      <c r="S292">
        <v>2025</v>
      </c>
      <c r="T292" t="s">
        <v>820</v>
      </c>
      <c r="U292" t="s">
        <v>608</v>
      </c>
      <c r="V292" t="s">
        <v>735</v>
      </c>
      <c r="W292" s="108">
        <v>-5369</v>
      </c>
      <c r="Y292">
        <v>6</v>
      </c>
      <c r="Z292">
        <v>2025</v>
      </c>
    </row>
    <row r="293" spans="1:26">
      <c r="A293" s="20" t="s">
        <v>957</v>
      </c>
      <c r="B293" s="20">
        <v>45838</v>
      </c>
      <c r="D293" t="s">
        <v>958</v>
      </c>
      <c r="E293" t="s">
        <v>727</v>
      </c>
      <c r="F293" t="s">
        <v>53</v>
      </c>
      <c r="G293" t="s">
        <v>809</v>
      </c>
      <c r="H293" t="s">
        <v>56</v>
      </c>
      <c r="J293" t="s">
        <v>729</v>
      </c>
      <c r="K293" s="10" t="s">
        <v>730</v>
      </c>
      <c r="L293" s="10" t="s">
        <v>826</v>
      </c>
      <c r="M293" s="20" t="s">
        <v>729</v>
      </c>
      <c r="N293" t="s">
        <v>960</v>
      </c>
      <c r="O293" s="127">
        <v>35591379</v>
      </c>
      <c r="P293" t="s">
        <v>956</v>
      </c>
      <c r="Q293" s="20">
        <v>45838</v>
      </c>
      <c r="R293" s="21">
        <v>6</v>
      </c>
      <c r="S293">
        <v>2025</v>
      </c>
      <c r="T293" t="s">
        <v>820</v>
      </c>
      <c r="U293" t="s">
        <v>608</v>
      </c>
      <c r="V293" t="s">
        <v>735</v>
      </c>
      <c r="W293" s="108">
        <v>1</v>
      </c>
      <c r="Y293">
        <v>6</v>
      </c>
      <c r="Z293">
        <v>2025</v>
      </c>
    </row>
    <row r="294" spans="1:26">
      <c r="A294" s="20" t="s">
        <v>961</v>
      </c>
      <c r="B294" s="20">
        <v>45838</v>
      </c>
      <c r="D294" t="s">
        <v>962</v>
      </c>
      <c r="E294" t="s">
        <v>727</v>
      </c>
      <c r="F294" t="s">
        <v>53</v>
      </c>
      <c r="G294" t="s">
        <v>759</v>
      </c>
      <c r="H294" t="s">
        <v>56</v>
      </c>
      <c r="J294" t="s">
        <v>739</v>
      </c>
      <c r="K294" s="10" t="s">
        <v>740</v>
      </c>
      <c r="L294" s="10" t="s">
        <v>731</v>
      </c>
      <c r="M294" s="20" t="s">
        <v>732</v>
      </c>
      <c r="N294" t="s">
        <v>47</v>
      </c>
      <c r="O294" s="127">
        <v>35591854</v>
      </c>
      <c r="P294" t="s">
        <v>963</v>
      </c>
      <c r="Q294" s="20">
        <v>45838</v>
      </c>
      <c r="R294" s="21">
        <v>12</v>
      </c>
      <c r="S294">
        <v>2024</v>
      </c>
      <c r="T294" t="s">
        <v>757</v>
      </c>
      <c r="U294" t="s">
        <v>605</v>
      </c>
      <c r="V294" t="s">
        <v>735</v>
      </c>
      <c r="W294" s="108">
        <v>-347066</v>
      </c>
      <c r="Y294">
        <v>6</v>
      </c>
      <c r="Z294">
        <v>2025</v>
      </c>
    </row>
    <row r="295" spans="1:26">
      <c r="A295" s="20" t="s">
        <v>961</v>
      </c>
      <c r="B295" s="20">
        <v>45838</v>
      </c>
      <c r="D295" t="s">
        <v>962</v>
      </c>
      <c r="E295" t="s">
        <v>727</v>
      </c>
      <c r="F295" t="s">
        <v>53</v>
      </c>
      <c r="G295" t="s">
        <v>760</v>
      </c>
      <c r="H295" t="s">
        <v>106</v>
      </c>
      <c r="J295" t="s">
        <v>739</v>
      </c>
      <c r="K295" s="10" t="s">
        <v>740</v>
      </c>
      <c r="L295" s="10" t="s">
        <v>731</v>
      </c>
      <c r="M295" s="20" t="s">
        <v>732</v>
      </c>
      <c r="N295" t="s">
        <v>47</v>
      </c>
      <c r="O295" s="127">
        <v>35591854</v>
      </c>
      <c r="P295" t="s">
        <v>963</v>
      </c>
      <c r="Q295" s="20">
        <v>45838</v>
      </c>
      <c r="R295" s="21">
        <v>12</v>
      </c>
      <c r="S295">
        <v>2024</v>
      </c>
      <c r="T295" t="s">
        <v>757</v>
      </c>
      <c r="U295" t="s">
        <v>605</v>
      </c>
      <c r="V295" t="s">
        <v>735</v>
      </c>
      <c r="W295" s="108">
        <v>-2952</v>
      </c>
      <c r="Y295">
        <v>6</v>
      </c>
      <c r="Z295">
        <v>2025</v>
      </c>
    </row>
    <row r="296" spans="1:26">
      <c r="A296" s="20" t="s">
        <v>964</v>
      </c>
      <c r="B296" s="20">
        <v>45848</v>
      </c>
      <c r="D296" t="s">
        <v>965</v>
      </c>
      <c r="E296" t="s">
        <v>727</v>
      </c>
      <c r="F296" t="s">
        <v>53</v>
      </c>
      <c r="G296" t="s">
        <v>744</v>
      </c>
      <c r="H296" t="s">
        <v>97</v>
      </c>
      <c r="J296" t="s">
        <v>745</v>
      </c>
      <c r="K296" s="10" t="s">
        <v>746</v>
      </c>
      <c r="L296" s="10" t="s">
        <v>731</v>
      </c>
      <c r="M296" s="20" t="s">
        <v>732</v>
      </c>
      <c r="N296" t="s">
        <v>47</v>
      </c>
      <c r="O296" s="127">
        <v>35594951</v>
      </c>
      <c r="P296" t="s">
        <v>966</v>
      </c>
      <c r="Q296" s="20">
        <v>45848</v>
      </c>
      <c r="R296" s="21">
        <v>6</v>
      </c>
      <c r="S296">
        <v>2025</v>
      </c>
      <c r="T296" t="s">
        <v>771</v>
      </c>
      <c r="U296" t="s">
        <v>603</v>
      </c>
      <c r="V296" t="s">
        <v>735</v>
      </c>
      <c r="W296" s="108">
        <v>-347328</v>
      </c>
      <c r="Y296">
        <v>7</v>
      </c>
      <c r="Z296">
        <v>2025</v>
      </c>
    </row>
    <row r="297" spans="1:26">
      <c r="A297" s="20" t="s">
        <v>964</v>
      </c>
      <c r="B297" s="20">
        <v>45848</v>
      </c>
      <c r="D297" t="s">
        <v>965</v>
      </c>
      <c r="E297" t="s">
        <v>727</v>
      </c>
      <c r="F297" t="s">
        <v>53</v>
      </c>
      <c r="G297" t="s">
        <v>728</v>
      </c>
      <c r="H297" t="s">
        <v>56</v>
      </c>
      <c r="J297" t="s">
        <v>745</v>
      </c>
      <c r="K297" s="10" t="s">
        <v>746</v>
      </c>
      <c r="L297" s="10" t="s">
        <v>731</v>
      </c>
      <c r="M297" s="20" t="s">
        <v>732</v>
      </c>
      <c r="N297" t="s">
        <v>47</v>
      </c>
      <c r="O297" s="127">
        <v>35594951</v>
      </c>
      <c r="P297" t="s">
        <v>966</v>
      </c>
      <c r="Q297" s="20">
        <v>45848</v>
      </c>
      <c r="R297" s="21">
        <v>6</v>
      </c>
      <c r="S297">
        <v>2025</v>
      </c>
      <c r="T297" t="s">
        <v>771</v>
      </c>
      <c r="U297" t="s">
        <v>603</v>
      </c>
      <c r="V297" t="s">
        <v>735</v>
      </c>
      <c r="W297" s="108">
        <v>-1184356</v>
      </c>
      <c r="Y297">
        <v>7</v>
      </c>
      <c r="Z297">
        <v>2025</v>
      </c>
    </row>
    <row r="298" spans="1:26">
      <c r="A298" s="20" t="s">
        <v>967</v>
      </c>
      <c r="B298" s="20">
        <v>45868</v>
      </c>
      <c r="D298" t="s">
        <v>968</v>
      </c>
      <c r="E298" t="s">
        <v>738</v>
      </c>
      <c r="F298" t="s">
        <v>53</v>
      </c>
      <c r="G298" t="s">
        <v>728</v>
      </c>
      <c r="H298" t="s">
        <v>56</v>
      </c>
      <c r="J298" t="s">
        <v>745</v>
      </c>
      <c r="K298" s="10" t="s">
        <v>746</v>
      </c>
      <c r="L298" s="10" t="s">
        <v>731</v>
      </c>
      <c r="M298" s="20" t="s">
        <v>732</v>
      </c>
      <c r="N298" t="s">
        <v>47</v>
      </c>
      <c r="O298" s="127">
        <v>35821846</v>
      </c>
      <c r="P298" t="s">
        <v>79</v>
      </c>
      <c r="Q298" s="20">
        <v>45868</v>
      </c>
      <c r="R298" s="21">
        <v>7</v>
      </c>
      <c r="S298">
        <v>2025</v>
      </c>
      <c r="U298" t="s">
        <v>609</v>
      </c>
      <c r="V298" t="s">
        <v>609</v>
      </c>
      <c r="W298" s="108">
        <v>-93042</v>
      </c>
      <c r="Y298">
        <v>7</v>
      </c>
      <c r="Z298">
        <v>2025</v>
      </c>
    </row>
    <row r="299" spans="1:26">
      <c r="A299" s="20" t="s">
        <v>970</v>
      </c>
      <c r="B299" s="20">
        <v>45869</v>
      </c>
      <c r="D299" t="s">
        <v>971</v>
      </c>
      <c r="E299" t="s">
        <v>727</v>
      </c>
      <c r="F299" t="s">
        <v>53</v>
      </c>
      <c r="G299" t="s">
        <v>744</v>
      </c>
      <c r="H299" t="s">
        <v>97</v>
      </c>
      <c r="J299" t="s">
        <v>729</v>
      </c>
      <c r="K299" s="10" t="s">
        <v>730</v>
      </c>
      <c r="L299" s="10" t="s">
        <v>731</v>
      </c>
      <c r="M299" s="20" t="s">
        <v>732</v>
      </c>
      <c r="N299" t="s">
        <v>47</v>
      </c>
      <c r="O299" s="127">
        <v>35822663</v>
      </c>
      <c r="P299" t="s">
        <v>972</v>
      </c>
      <c r="Q299" s="20">
        <v>45869</v>
      </c>
      <c r="R299" s="21">
        <v>7</v>
      </c>
      <c r="S299">
        <v>2025</v>
      </c>
      <c r="T299" t="s">
        <v>820</v>
      </c>
      <c r="U299" t="s">
        <v>608</v>
      </c>
      <c r="V299" t="s">
        <v>735</v>
      </c>
      <c r="W299" s="108">
        <v>-9662</v>
      </c>
      <c r="Y299">
        <v>7</v>
      </c>
      <c r="Z299">
        <v>2025</v>
      </c>
    </row>
    <row r="300" spans="1:26">
      <c r="A300" s="20" t="s">
        <v>970</v>
      </c>
      <c r="B300" s="20">
        <v>45869</v>
      </c>
      <c r="D300" t="s">
        <v>971</v>
      </c>
      <c r="E300" t="s">
        <v>727</v>
      </c>
      <c r="F300" t="s">
        <v>53</v>
      </c>
      <c r="G300" t="s">
        <v>728</v>
      </c>
      <c r="H300" t="s">
        <v>56</v>
      </c>
      <c r="J300" t="s">
        <v>729</v>
      </c>
      <c r="K300" s="10" t="s">
        <v>730</v>
      </c>
      <c r="L300" s="10" t="s">
        <v>731</v>
      </c>
      <c r="M300" s="20" t="s">
        <v>732</v>
      </c>
      <c r="N300" t="s">
        <v>47</v>
      </c>
      <c r="O300" s="127">
        <v>35822663</v>
      </c>
      <c r="P300" t="s">
        <v>972</v>
      </c>
      <c r="Q300" s="20">
        <v>45869</v>
      </c>
      <c r="R300" s="21">
        <v>7</v>
      </c>
      <c r="S300">
        <v>2025</v>
      </c>
      <c r="T300" t="s">
        <v>820</v>
      </c>
      <c r="U300" t="s">
        <v>608</v>
      </c>
      <c r="V300" t="s">
        <v>735</v>
      </c>
      <c r="W300" s="108">
        <v>-50093</v>
      </c>
      <c r="Y300">
        <v>7</v>
      </c>
      <c r="Z300">
        <v>2025</v>
      </c>
    </row>
    <row r="301" spans="1:26">
      <c r="A301" s="20" t="s">
        <v>973</v>
      </c>
      <c r="B301" s="20">
        <v>45869</v>
      </c>
      <c r="D301" t="s">
        <v>974</v>
      </c>
      <c r="E301" t="s">
        <v>727</v>
      </c>
      <c r="F301" t="s">
        <v>53</v>
      </c>
      <c r="G301" t="s">
        <v>758</v>
      </c>
      <c r="H301" t="s">
        <v>56</v>
      </c>
      <c r="J301" t="s">
        <v>729</v>
      </c>
      <c r="K301" s="10" t="s">
        <v>730</v>
      </c>
      <c r="L301" s="10" t="s">
        <v>731</v>
      </c>
      <c r="M301" s="20" t="s">
        <v>732</v>
      </c>
      <c r="N301" t="s">
        <v>47</v>
      </c>
      <c r="O301" s="127">
        <v>35822665</v>
      </c>
      <c r="P301" t="s">
        <v>972</v>
      </c>
      <c r="Q301" s="20">
        <v>45869</v>
      </c>
      <c r="R301" s="21">
        <v>7</v>
      </c>
      <c r="S301">
        <v>2025</v>
      </c>
      <c r="T301" t="s">
        <v>820</v>
      </c>
      <c r="U301" t="s">
        <v>608</v>
      </c>
      <c r="V301" t="s">
        <v>735</v>
      </c>
      <c r="W301" s="108">
        <v>-5268</v>
      </c>
      <c r="Y301">
        <v>7</v>
      </c>
      <c r="Z301">
        <v>2025</v>
      </c>
    </row>
    <row r="302" spans="1:26">
      <c r="A302" s="20" t="s">
        <v>973</v>
      </c>
      <c r="B302" s="20">
        <v>45869</v>
      </c>
      <c r="D302" t="s">
        <v>974</v>
      </c>
      <c r="E302" t="s">
        <v>727</v>
      </c>
      <c r="F302" t="s">
        <v>53</v>
      </c>
      <c r="G302" t="s">
        <v>789</v>
      </c>
      <c r="H302" t="s">
        <v>56</v>
      </c>
      <c r="J302" t="s">
        <v>729</v>
      </c>
      <c r="K302" s="10" t="s">
        <v>730</v>
      </c>
      <c r="L302" s="10" t="s">
        <v>731</v>
      </c>
      <c r="M302" s="20" t="s">
        <v>732</v>
      </c>
      <c r="N302" t="s">
        <v>47</v>
      </c>
      <c r="O302" s="127">
        <v>35822665</v>
      </c>
      <c r="P302" t="s">
        <v>972</v>
      </c>
      <c r="Q302" s="20">
        <v>45869</v>
      </c>
      <c r="R302" s="21">
        <v>7</v>
      </c>
      <c r="S302">
        <v>2025</v>
      </c>
      <c r="T302" t="s">
        <v>820</v>
      </c>
      <c r="U302" t="s">
        <v>608</v>
      </c>
      <c r="V302" t="s">
        <v>735</v>
      </c>
      <c r="W302" s="108">
        <v>-3293</v>
      </c>
      <c r="Y302">
        <v>7</v>
      </c>
      <c r="Z302">
        <v>2025</v>
      </c>
    </row>
    <row r="303" spans="1:26">
      <c r="A303" s="20" t="s">
        <v>973</v>
      </c>
      <c r="B303" s="20">
        <v>45869</v>
      </c>
      <c r="D303" t="s">
        <v>974</v>
      </c>
      <c r="E303" t="s">
        <v>727</v>
      </c>
      <c r="F303" t="s">
        <v>53</v>
      </c>
      <c r="G303" t="s">
        <v>790</v>
      </c>
      <c r="H303" t="s">
        <v>56</v>
      </c>
      <c r="J303" t="s">
        <v>729</v>
      </c>
      <c r="K303" s="10" t="s">
        <v>730</v>
      </c>
      <c r="L303" s="10" t="s">
        <v>731</v>
      </c>
      <c r="M303" s="20" t="s">
        <v>732</v>
      </c>
      <c r="N303" t="s">
        <v>47</v>
      </c>
      <c r="O303" s="127">
        <v>35822665</v>
      </c>
      <c r="P303" t="s">
        <v>972</v>
      </c>
      <c r="Q303" s="20">
        <v>45869</v>
      </c>
      <c r="R303" s="21">
        <v>7</v>
      </c>
      <c r="S303">
        <v>2025</v>
      </c>
      <c r="T303" t="s">
        <v>820</v>
      </c>
      <c r="U303" t="s">
        <v>608</v>
      </c>
      <c r="V303" t="s">
        <v>735</v>
      </c>
      <c r="W303" s="108">
        <v>-2904</v>
      </c>
      <c r="Y303">
        <v>7</v>
      </c>
      <c r="Z303">
        <v>2025</v>
      </c>
    </row>
    <row r="304" spans="1:26">
      <c r="A304" s="20" t="s">
        <v>973</v>
      </c>
      <c r="B304" s="20">
        <v>45869</v>
      </c>
      <c r="D304" t="s">
        <v>974</v>
      </c>
      <c r="E304" t="s">
        <v>727</v>
      </c>
      <c r="F304" t="s">
        <v>53</v>
      </c>
      <c r="G304" t="s">
        <v>796</v>
      </c>
      <c r="H304" t="s">
        <v>56</v>
      </c>
      <c r="J304" t="s">
        <v>729</v>
      </c>
      <c r="K304" s="10" t="s">
        <v>730</v>
      </c>
      <c r="L304" s="10" t="s">
        <v>731</v>
      </c>
      <c r="M304" s="20" t="s">
        <v>732</v>
      </c>
      <c r="N304" t="s">
        <v>47</v>
      </c>
      <c r="O304" s="127">
        <v>35822665</v>
      </c>
      <c r="P304" t="s">
        <v>972</v>
      </c>
      <c r="Q304" s="20">
        <v>45869</v>
      </c>
      <c r="R304" s="21">
        <v>7</v>
      </c>
      <c r="S304">
        <v>2025</v>
      </c>
      <c r="T304" t="s">
        <v>820</v>
      </c>
      <c r="U304" t="s">
        <v>608</v>
      </c>
      <c r="V304" t="s">
        <v>735</v>
      </c>
      <c r="W304" s="108">
        <v>-4185</v>
      </c>
      <c r="Y304">
        <v>7</v>
      </c>
      <c r="Z304">
        <v>2025</v>
      </c>
    </row>
    <row r="305" spans="1:26">
      <c r="A305" s="20" t="s">
        <v>973</v>
      </c>
      <c r="B305" s="20">
        <v>45869</v>
      </c>
      <c r="D305" t="s">
        <v>974</v>
      </c>
      <c r="E305" t="s">
        <v>727</v>
      </c>
      <c r="F305" t="s">
        <v>53</v>
      </c>
      <c r="G305" t="s">
        <v>802</v>
      </c>
      <c r="H305" t="s">
        <v>56</v>
      </c>
      <c r="J305" t="s">
        <v>729</v>
      </c>
      <c r="K305" s="10" t="s">
        <v>730</v>
      </c>
      <c r="L305" s="10" t="s">
        <v>731</v>
      </c>
      <c r="M305" s="20" t="s">
        <v>732</v>
      </c>
      <c r="N305" t="s">
        <v>47</v>
      </c>
      <c r="O305" s="127">
        <v>35822665</v>
      </c>
      <c r="P305" t="s">
        <v>972</v>
      </c>
      <c r="Q305" s="20">
        <v>45869</v>
      </c>
      <c r="R305" s="21">
        <v>7</v>
      </c>
      <c r="S305">
        <v>2025</v>
      </c>
      <c r="T305" t="s">
        <v>820</v>
      </c>
      <c r="U305" t="s">
        <v>608</v>
      </c>
      <c r="V305" t="s">
        <v>735</v>
      </c>
      <c r="W305" s="108">
        <v>-688</v>
      </c>
      <c r="Y305">
        <v>7</v>
      </c>
      <c r="Z305">
        <v>2025</v>
      </c>
    </row>
    <row r="306" spans="1:26">
      <c r="A306" s="20" t="s">
        <v>973</v>
      </c>
      <c r="B306" s="20">
        <v>45869</v>
      </c>
      <c r="D306" t="s">
        <v>974</v>
      </c>
      <c r="E306" t="s">
        <v>727</v>
      </c>
      <c r="F306" t="s">
        <v>53</v>
      </c>
      <c r="G306" t="s">
        <v>759</v>
      </c>
      <c r="H306" t="s">
        <v>56</v>
      </c>
      <c r="J306" t="s">
        <v>729</v>
      </c>
      <c r="K306" s="10" t="s">
        <v>730</v>
      </c>
      <c r="L306" s="10" t="s">
        <v>731</v>
      </c>
      <c r="M306" s="20" t="s">
        <v>732</v>
      </c>
      <c r="N306" t="s">
        <v>47</v>
      </c>
      <c r="O306" s="127">
        <v>35822665</v>
      </c>
      <c r="P306" t="s">
        <v>972</v>
      </c>
      <c r="Q306" s="20">
        <v>45869</v>
      </c>
      <c r="R306" s="21">
        <v>7</v>
      </c>
      <c r="S306">
        <v>2025</v>
      </c>
      <c r="T306" t="s">
        <v>820</v>
      </c>
      <c r="U306" t="s">
        <v>608</v>
      </c>
      <c r="V306" t="s">
        <v>735</v>
      </c>
      <c r="W306" s="108">
        <v>-34566</v>
      </c>
      <c r="Y306">
        <v>7</v>
      </c>
      <c r="Z306">
        <v>2025</v>
      </c>
    </row>
    <row r="307" spans="1:26">
      <c r="A307" s="20" t="s">
        <v>973</v>
      </c>
      <c r="B307" s="20">
        <v>45869</v>
      </c>
      <c r="D307" t="s">
        <v>974</v>
      </c>
      <c r="E307" t="s">
        <v>727</v>
      </c>
      <c r="F307" t="s">
        <v>53</v>
      </c>
      <c r="G307" t="s">
        <v>959</v>
      </c>
      <c r="H307" t="s">
        <v>97</v>
      </c>
      <c r="J307" t="s">
        <v>729</v>
      </c>
      <c r="K307" s="10" t="s">
        <v>730</v>
      </c>
      <c r="L307" s="10" t="s">
        <v>731</v>
      </c>
      <c r="M307" s="20" t="s">
        <v>732</v>
      </c>
      <c r="N307" t="s">
        <v>47</v>
      </c>
      <c r="O307" s="127">
        <v>35822665</v>
      </c>
      <c r="P307" t="s">
        <v>972</v>
      </c>
      <c r="Q307" s="20">
        <v>45869</v>
      </c>
      <c r="R307" s="21">
        <v>7</v>
      </c>
      <c r="S307">
        <v>2025</v>
      </c>
      <c r="T307" t="s">
        <v>820</v>
      </c>
      <c r="U307" t="s">
        <v>608</v>
      </c>
      <c r="V307" t="s">
        <v>735</v>
      </c>
      <c r="W307" s="108">
        <v>-2521</v>
      </c>
      <c r="Y307">
        <v>7</v>
      </c>
      <c r="Z307">
        <v>2025</v>
      </c>
    </row>
    <row r="308" spans="1:26">
      <c r="A308" s="20" t="s">
        <v>973</v>
      </c>
      <c r="B308" s="20">
        <v>45869</v>
      </c>
      <c r="D308" t="s">
        <v>974</v>
      </c>
      <c r="E308" t="s">
        <v>727</v>
      </c>
      <c r="F308" t="s">
        <v>53</v>
      </c>
      <c r="G308" t="s">
        <v>806</v>
      </c>
      <c r="H308" t="s">
        <v>56</v>
      </c>
      <c r="J308" t="s">
        <v>729</v>
      </c>
      <c r="K308" s="10" t="s">
        <v>730</v>
      </c>
      <c r="L308" s="10" t="s">
        <v>731</v>
      </c>
      <c r="M308" s="20" t="s">
        <v>732</v>
      </c>
      <c r="N308" t="s">
        <v>47</v>
      </c>
      <c r="O308" s="127">
        <v>35822665</v>
      </c>
      <c r="P308" t="s">
        <v>972</v>
      </c>
      <c r="Q308" s="20">
        <v>45869</v>
      </c>
      <c r="R308" s="21">
        <v>7</v>
      </c>
      <c r="S308">
        <v>2025</v>
      </c>
      <c r="T308" t="s">
        <v>820</v>
      </c>
      <c r="U308" t="s">
        <v>608</v>
      </c>
      <c r="V308" t="s">
        <v>735</v>
      </c>
      <c r="W308" s="108">
        <v>-8259</v>
      </c>
      <c r="Y308">
        <v>7</v>
      </c>
      <c r="Z308">
        <v>2025</v>
      </c>
    </row>
    <row r="309" spans="1:26">
      <c r="A309" s="20" t="s">
        <v>975</v>
      </c>
      <c r="B309" s="20">
        <v>45869</v>
      </c>
      <c r="D309" t="s">
        <v>976</v>
      </c>
      <c r="E309" t="s">
        <v>727</v>
      </c>
      <c r="F309" t="s">
        <v>53</v>
      </c>
      <c r="G309" t="s">
        <v>759</v>
      </c>
      <c r="H309" t="s">
        <v>56</v>
      </c>
      <c r="J309" t="s">
        <v>739</v>
      </c>
      <c r="K309" s="10" t="s">
        <v>740</v>
      </c>
      <c r="L309" s="10" t="s">
        <v>731</v>
      </c>
      <c r="M309" s="20" t="s">
        <v>732</v>
      </c>
      <c r="N309" t="s">
        <v>47</v>
      </c>
      <c r="O309" s="127">
        <v>35823174</v>
      </c>
      <c r="P309" t="s">
        <v>977</v>
      </c>
      <c r="Q309" s="20">
        <v>45869</v>
      </c>
      <c r="R309" s="21">
        <v>12</v>
      </c>
      <c r="S309">
        <v>2024</v>
      </c>
      <c r="T309" t="s">
        <v>757</v>
      </c>
      <c r="U309" t="s">
        <v>605</v>
      </c>
      <c r="V309" t="s">
        <v>735</v>
      </c>
      <c r="W309" s="108">
        <v>-18000</v>
      </c>
      <c r="Y309">
        <v>7</v>
      </c>
      <c r="Z309">
        <v>2025</v>
      </c>
    </row>
    <row r="310" spans="1:26">
      <c r="A310" s="20" t="s">
        <v>975</v>
      </c>
      <c r="B310" s="20">
        <v>45869</v>
      </c>
      <c r="D310" t="s">
        <v>976</v>
      </c>
      <c r="E310" t="s">
        <v>727</v>
      </c>
      <c r="F310" t="s">
        <v>53</v>
      </c>
      <c r="G310" t="s">
        <v>760</v>
      </c>
      <c r="H310" t="s">
        <v>106</v>
      </c>
      <c r="J310" t="s">
        <v>739</v>
      </c>
      <c r="K310" s="10" t="s">
        <v>740</v>
      </c>
      <c r="L310" s="10" t="s">
        <v>731</v>
      </c>
      <c r="M310" s="20" t="s">
        <v>732</v>
      </c>
      <c r="N310" t="s">
        <v>47</v>
      </c>
      <c r="O310" s="127">
        <v>35823174</v>
      </c>
      <c r="P310" t="s">
        <v>977</v>
      </c>
      <c r="Q310" s="20">
        <v>45869</v>
      </c>
      <c r="R310" s="21">
        <v>12</v>
      </c>
      <c r="S310">
        <v>2024</v>
      </c>
      <c r="T310" t="s">
        <v>757</v>
      </c>
      <c r="U310" t="s">
        <v>605</v>
      </c>
      <c r="V310" t="s">
        <v>735</v>
      </c>
      <c r="W310" s="108">
        <v>-153</v>
      </c>
      <c r="Y310">
        <v>7</v>
      </c>
      <c r="Z310">
        <v>2025</v>
      </c>
    </row>
    <row r="311" spans="1:26">
      <c r="A311" s="20" t="s">
        <v>978</v>
      </c>
      <c r="B311" s="20">
        <v>45883</v>
      </c>
      <c r="D311" t="s">
        <v>979</v>
      </c>
      <c r="E311" t="s">
        <v>727</v>
      </c>
      <c r="F311" t="s">
        <v>53</v>
      </c>
      <c r="G311" t="s">
        <v>728</v>
      </c>
      <c r="H311" t="s">
        <v>56</v>
      </c>
      <c r="J311" t="s">
        <v>745</v>
      </c>
      <c r="K311" s="10" t="s">
        <v>746</v>
      </c>
      <c r="L311" s="10" t="s">
        <v>731</v>
      </c>
      <c r="M311" s="20" t="s">
        <v>732</v>
      </c>
      <c r="N311" t="s">
        <v>47</v>
      </c>
      <c r="O311" s="127">
        <v>35827226</v>
      </c>
      <c r="P311" t="s">
        <v>980</v>
      </c>
      <c r="Q311" s="20">
        <v>45883</v>
      </c>
      <c r="R311" s="21">
        <v>7</v>
      </c>
      <c r="S311">
        <v>2025</v>
      </c>
      <c r="T311" t="s">
        <v>771</v>
      </c>
      <c r="U311" t="s">
        <v>603</v>
      </c>
      <c r="V311" t="s">
        <v>735</v>
      </c>
      <c r="W311" s="108">
        <v>-1164289</v>
      </c>
      <c r="Y311">
        <v>8</v>
      </c>
      <c r="Z311">
        <v>2025</v>
      </c>
    </row>
    <row r="312" spans="1:26">
      <c r="A312" s="20" t="s">
        <v>978</v>
      </c>
      <c r="B312" s="20">
        <v>45883</v>
      </c>
      <c r="D312" t="s">
        <v>979</v>
      </c>
      <c r="E312" t="s">
        <v>727</v>
      </c>
      <c r="F312" t="s">
        <v>53</v>
      </c>
      <c r="G312" t="s">
        <v>744</v>
      </c>
      <c r="H312" t="s">
        <v>97</v>
      </c>
      <c r="J312" t="s">
        <v>745</v>
      </c>
      <c r="K312" s="10" t="s">
        <v>746</v>
      </c>
      <c r="L312" s="10" t="s">
        <v>731</v>
      </c>
      <c r="M312" s="20" t="s">
        <v>732</v>
      </c>
      <c r="N312" t="s">
        <v>47</v>
      </c>
      <c r="O312" s="127">
        <v>35827226</v>
      </c>
      <c r="P312" t="s">
        <v>980</v>
      </c>
      <c r="Q312" s="20">
        <v>45883</v>
      </c>
      <c r="R312" s="21">
        <v>7</v>
      </c>
      <c r="S312">
        <v>2025</v>
      </c>
      <c r="T312" t="s">
        <v>771</v>
      </c>
      <c r="U312" t="s">
        <v>603</v>
      </c>
      <c r="V312" t="s">
        <v>735</v>
      </c>
      <c r="W312" s="108">
        <v>-207360</v>
      </c>
      <c r="Y312">
        <v>8</v>
      </c>
      <c r="Z312">
        <v>2025</v>
      </c>
    </row>
    <row r="313" spans="1:26">
      <c r="A313" s="20" t="s">
        <v>981</v>
      </c>
      <c r="B313" s="20">
        <v>45896</v>
      </c>
      <c r="D313" t="s">
        <v>982</v>
      </c>
      <c r="E313" t="s">
        <v>738</v>
      </c>
      <c r="F313" t="s">
        <v>53</v>
      </c>
      <c r="G313" t="s">
        <v>728</v>
      </c>
      <c r="H313" t="s">
        <v>56</v>
      </c>
      <c r="J313" t="s">
        <v>745</v>
      </c>
      <c r="K313" s="10" t="s">
        <v>746</v>
      </c>
      <c r="L313" s="10" t="s">
        <v>731</v>
      </c>
      <c r="M313" s="20" t="s">
        <v>732</v>
      </c>
      <c r="N313" t="s">
        <v>47</v>
      </c>
      <c r="O313" s="127">
        <v>35831195</v>
      </c>
      <c r="P313" t="s">
        <v>79</v>
      </c>
      <c r="Q313" s="20">
        <v>45896</v>
      </c>
      <c r="R313" s="21">
        <v>8</v>
      </c>
      <c r="S313">
        <v>2025</v>
      </c>
      <c r="U313" t="s">
        <v>609</v>
      </c>
      <c r="V313" t="s">
        <v>609</v>
      </c>
      <c r="W313" s="108">
        <v>-341638</v>
      </c>
      <c r="Y313">
        <v>8</v>
      </c>
      <c r="Z313">
        <v>2025</v>
      </c>
    </row>
    <row r="314" spans="1:26">
      <c r="A314" s="20" t="s">
        <v>984</v>
      </c>
      <c r="B314" s="20">
        <v>45900</v>
      </c>
      <c r="D314" t="s">
        <v>985</v>
      </c>
      <c r="E314" t="s">
        <v>727</v>
      </c>
      <c r="F314" t="s">
        <v>53</v>
      </c>
      <c r="G314" t="s">
        <v>744</v>
      </c>
      <c r="H314" t="s">
        <v>97</v>
      </c>
      <c r="J314" t="s">
        <v>729</v>
      </c>
      <c r="K314" s="10" t="s">
        <v>730</v>
      </c>
      <c r="L314" s="10" t="s">
        <v>731</v>
      </c>
      <c r="M314" s="20" t="s">
        <v>732</v>
      </c>
      <c r="N314" t="s">
        <v>47</v>
      </c>
      <c r="O314" s="127">
        <v>35832408</v>
      </c>
      <c r="P314" t="s">
        <v>986</v>
      </c>
      <c r="Q314" s="20">
        <v>45900</v>
      </c>
      <c r="R314" s="21">
        <v>8</v>
      </c>
      <c r="S314">
        <v>2025</v>
      </c>
      <c r="T314" t="s">
        <v>820</v>
      </c>
      <c r="U314" t="s">
        <v>608</v>
      </c>
      <c r="V314" t="s">
        <v>735</v>
      </c>
      <c r="W314" s="108">
        <v>-5832</v>
      </c>
      <c r="Y314">
        <v>8</v>
      </c>
      <c r="Z314">
        <v>2025</v>
      </c>
    </row>
    <row r="315" spans="1:26">
      <c r="A315" s="20" t="s">
        <v>984</v>
      </c>
      <c r="B315" s="20">
        <v>45900</v>
      </c>
      <c r="D315" t="s">
        <v>985</v>
      </c>
      <c r="E315" t="s">
        <v>727</v>
      </c>
      <c r="F315" t="s">
        <v>53</v>
      </c>
      <c r="G315" t="s">
        <v>728</v>
      </c>
      <c r="H315" t="s">
        <v>56</v>
      </c>
      <c r="J315" t="s">
        <v>729</v>
      </c>
      <c r="K315" s="10" t="s">
        <v>730</v>
      </c>
      <c r="L315" s="10" t="s">
        <v>731</v>
      </c>
      <c r="M315" s="20" t="s">
        <v>732</v>
      </c>
      <c r="N315" t="s">
        <v>47</v>
      </c>
      <c r="O315" s="127">
        <v>35832408</v>
      </c>
      <c r="P315" t="s">
        <v>986</v>
      </c>
      <c r="Q315" s="20">
        <v>45900</v>
      </c>
      <c r="R315" s="21">
        <v>8</v>
      </c>
      <c r="S315">
        <v>2025</v>
      </c>
      <c r="T315" t="s">
        <v>820</v>
      </c>
      <c r="U315" t="s">
        <v>608</v>
      </c>
      <c r="V315" t="s">
        <v>735</v>
      </c>
      <c r="W315" s="108">
        <v>-64001</v>
      </c>
      <c r="Y315">
        <v>8</v>
      </c>
      <c r="Z315">
        <v>2025</v>
      </c>
    </row>
    <row r="316" spans="1:26">
      <c r="A316" s="20" t="s">
        <v>987</v>
      </c>
      <c r="B316" s="20">
        <v>45900</v>
      </c>
      <c r="D316" t="s">
        <v>988</v>
      </c>
      <c r="E316" t="s">
        <v>727</v>
      </c>
      <c r="F316" t="s">
        <v>53</v>
      </c>
      <c r="G316" t="s">
        <v>779</v>
      </c>
      <c r="H316" t="s">
        <v>56</v>
      </c>
      <c r="J316" t="s">
        <v>729</v>
      </c>
      <c r="K316" s="10" t="s">
        <v>730</v>
      </c>
      <c r="L316" s="10" t="s">
        <v>731</v>
      </c>
      <c r="M316" s="20" t="s">
        <v>732</v>
      </c>
      <c r="N316" t="s">
        <v>47</v>
      </c>
      <c r="O316" s="127">
        <v>35832409</v>
      </c>
      <c r="P316" t="s">
        <v>986</v>
      </c>
      <c r="Q316" s="20">
        <v>45900</v>
      </c>
      <c r="R316" s="21">
        <v>8</v>
      </c>
      <c r="S316">
        <v>2025</v>
      </c>
      <c r="T316" t="s">
        <v>820</v>
      </c>
      <c r="U316" t="s">
        <v>608</v>
      </c>
      <c r="V316" t="s">
        <v>735</v>
      </c>
      <c r="W316" s="108">
        <v>-2028</v>
      </c>
      <c r="Y316">
        <v>8</v>
      </c>
      <c r="Z316">
        <v>2025</v>
      </c>
    </row>
    <row r="317" spans="1:26">
      <c r="A317" s="20" t="s">
        <v>987</v>
      </c>
      <c r="B317" s="20">
        <v>45900</v>
      </c>
      <c r="D317" t="s">
        <v>988</v>
      </c>
      <c r="E317" t="s">
        <v>727</v>
      </c>
      <c r="F317" t="s">
        <v>53</v>
      </c>
      <c r="G317" t="s">
        <v>759</v>
      </c>
      <c r="H317" t="s">
        <v>56</v>
      </c>
      <c r="J317" t="s">
        <v>729</v>
      </c>
      <c r="K317" s="10" t="s">
        <v>730</v>
      </c>
      <c r="L317" s="10" t="s">
        <v>731</v>
      </c>
      <c r="M317" s="20" t="s">
        <v>732</v>
      </c>
      <c r="N317" t="s">
        <v>47</v>
      </c>
      <c r="O317" s="127">
        <v>35832409</v>
      </c>
      <c r="P317" t="s">
        <v>986</v>
      </c>
      <c r="Q317" s="20">
        <v>45900</v>
      </c>
      <c r="R317" s="21">
        <v>8</v>
      </c>
      <c r="S317">
        <v>2025</v>
      </c>
      <c r="T317" t="s">
        <v>820</v>
      </c>
      <c r="U317" t="s">
        <v>608</v>
      </c>
      <c r="V317" t="s">
        <v>735</v>
      </c>
      <c r="W317" s="108">
        <v>-28146</v>
      </c>
      <c r="Y317">
        <v>8</v>
      </c>
      <c r="Z317">
        <v>2025</v>
      </c>
    </row>
    <row r="318" spans="1:26">
      <c r="A318" s="20" t="s">
        <v>987</v>
      </c>
      <c r="B318" s="20">
        <v>45900</v>
      </c>
      <c r="D318" t="s">
        <v>988</v>
      </c>
      <c r="E318" t="s">
        <v>727</v>
      </c>
      <c r="F318" t="s">
        <v>53</v>
      </c>
      <c r="G318" t="s">
        <v>959</v>
      </c>
      <c r="H318" t="s">
        <v>97</v>
      </c>
      <c r="J318" t="s">
        <v>729</v>
      </c>
      <c r="K318" s="10" t="s">
        <v>730</v>
      </c>
      <c r="L318" s="10" t="s">
        <v>731</v>
      </c>
      <c r="M318" s="20" t="s">
        <v>732</v>
      </c>
      <c r="N318" t="s">
        <v>47</v>
      </c>
      <c r="O318" s="127">
        <v>35832409</v>
      </c>
      <c r="P318" t="s">
        <v>986</v>
      </c>
      <c r="Q318" s="20">
        <v>45900</v>
      </c>
      <c r="R318" s="21">
        <v>8</v>
      </c>
      <c r="S318">
        <v>2025</v>
      </c>
      <c r="T318" t="s">
        <v>820</v>
      </c>
      <c r="U318" t="s">
        <v>608</v>
      </c>
      <c r="V318" t="s">
        <v>735</v>
      </c>
      <c r="W318" s="108">
        <v>-1364</v>
      </c>
      <c r="Y318">
        <v>8</v>
      </c>
      <c r="Z318">
        <v>2025</v>
      </c>
    </row>
    <row r="319" spans="1:26">
      <c r="A319" s="20" t="s">
        <v>987</v>
      </c>
      <c r="B319" s="20">
        <v>45900</v>
      </c>
      <c r="D319" t="s">
        <v>988</v>
      </c>
      <c r="E319" t="s">
        <v>727</v>
      </c>
      <c r="F319" t="s">
        <v>53</v>
      </c>
      <c r="G319" t="s">
        <v>989</v>
      </c>
      <c r="H319" t="s">
        <v>310</v>
      </c>
      <c r="J319" t="s">
        <v>729</v>
      </c>
      <c r="K319" s="10" t="s">
        <v>730</v>
      </c>
      <c r="L319" s="10" t="s">
        <v>731</v>
      </c>
      <c r="M319" s="20" t="s">
        <v>732</v>
      </c>
      <c r="N319" t="s">
        <v>47</v>
      </c>
      <c r="O319" s="127">
        <v>35832409</v>
      </c>
      <c r="P319" t="s">
        <v>986</v>
      </c>
      <c r="Q319" s="20">
        <v>45900</v>
      </c>
      <c r="R319" s="21">
        <v>8</v>
      </c>
      <c r="S319">
        <v>2025</v>
      </c>
      <c r="T319" t="s">
        <v>820</v>
      </c>
      <c r="U319" t="s">
        <v>608</v>
      </c>
      <c r="V319" t="s">
        <v>735</v>
      </c>
      <c r="W319" s="108">
        <v>-80</v>
      </c>
      <c r="Y319">
        <v>8</v>
      </c>
      <c r="Z319">
        <v>2025</v>
      </c>
    </row>
    <row r="320" spans="1:26">
      <c r="A320" s="20" t="s">
        <v>987</v>
      </c>
      <c r="B320" s="20">
        <v>45900</v>
      </c>
      <c r="D320" t="s">
        <v>988</v>
      </c>
      <c r="E320" t="s">
        <v>727</v>
      </c>
      <c r="F320" t="s">
        <v>53</v>
      </c>
      <c r="G320" t="s">
        <v>786</v>
      </c>
      <c r="H320" t="s">
        <v>56</v>
      </c>
      <c r="J320" t="s">
        <v>729</v>
      </c>
      <c r="K320" s="10" t="s">
        <v>730</v>
      </c>
      <c r="L320" s="10" t="s">
        <v>731</v>
      </c>
      <c r="M320" s="20" t="s">
        <v>732</v>
      </c>
      <c r="N320" t="s">
        <v>47</v>
      </c>
      <c r="O320" s="127">
        <v>35832409</v>
      </c>
      <c r="P320" t="s">
        <v>986</v>
      </c>
      <c r="Q320" s="20">
        <v>45900</v>
      </c>
      <c r="R320" s="21">
        <v>8</v>
      </c>
      <c r="S320">
        <v>2025</v>
      </c>
      <c r="T320" t="s">
        <v>820</v>
      </c>
      <c r="U320" t="s">
        <v>608</v>
      </c>
      <c r="V320" t="s">
        <v>735</v>
      </c>
      <c r="W320" s="108">
        <v>-138</v>
      </c>
      <c r="Y320">
        <v>8</v>
      </c>
      <c r="Z320">
        <v>2025</v>
      </c>
    </row>
    <row r="321" spans="1:26">
      <c r="A321" s="20" t="s">
        <v>987</v>
      </c>
      <c r="B321" s="20">
        <v>45900</v>
      </c>
      <c r="D321" t="s">
        <v>988</v>
      </c>
      <c r="E321" t="s">
        <v>727</v>
      </c>
      <c r="F321" t="s">
        <v>53</v>
      </c>
      <c r="G321" t="s">
        <v>758</v>
      </c>
      <c r="H321" t="s">
        <v>56</v>
      </c>
      <c r="J321" t="s">
        <v>729</v>
      </c>
      <c r="K321" s="10" t="s">
        <v>730</v>
      </c>
      <c r="L321" s="10" t="s">
        <v>731</v>
      </c>
      <c r="M321" s="20" t="s">
        <v>732</v>
      </c>
      <c r="N321" t="s">
        <v>47</v>
      </c>
      <c r="O321" s="127">
        <v>35832409</v>
      </c>
      <c r="P321" t="s">
        <v>986</v>
      </c>
      <c r="Q321" s="20">
        <v>45900</v>
      </c>
      <c r="R321" s="21">
        <v>8</v>
      </c>
      <c r="S321">
        <v>2025</v>
      </c>
      <c r="T321" t="s">
        <v>820</v>
      </c>
      <c r="U321" t="s">
        <v>608</v>
      </c>
      <c r="V321" t="s">
        <v>735</v>
      </c>
      <c r="W321" s="108">
        <v>-5016</v>
      </c>
      <c r="Y321">
        <v>8</v>
      </c>
      <c r="Z321">
        <v>2025</v>
      </c>
    </row>
    <row r="322" spans="1:26">
      <c r="A322" s="20" t="s">
        <v>987</v>
      </c>
      <c r="B322" s="20">
        <v>45900</v>
      </c>
      <c r="D322" t="s">
        <v>988</v>
      </c>
      <c r="E322" t="s">
        <v>727</v>
      </c>
      <c r="F322" t="s">
        <v>53</v>
      </c>
      <c r="G322" t="s">
        <v>789</v>
      </c>
      <c r="H322" t="s">
        <v>56</v>
      </c>
      <c r="J322" t="s">
        <v>729</v>
      </c>
      <c r="K322" s="10" t="s">
        <v>730</v>
      </c>
      <c r="L322" s="10" t="s">
        <v>731</v>
      </c>
      <c r="M322" s="20" t="s">
        <v>732</v>
      </c>
      <c r="N322" t="s">
        <v>47</v>
      </c>
      <c r="O322" s="127">
        <v>35832409</v>
      </c>
      <c r="P322" t="s">
        <v>986</v>
      </c>
      <c r="Q322" s="20">
        <v>45900</v>
      </c>
      <c r="R322" s="21">
        <v>8</v>
      </c>
      <c r="S322">
        <v>2025</v>
      </c>
      <c r="T322" t="s">
        <v>820</v>
      </c>
      <c r="U322" t="s">
        <v>608</v>
      </c>
      <c r="V322" t="s">
        <v>735</v>
      </c>
      <c r="W322" s="108">
        <v>-3340</v>
      </c>
      <c r="Y322">
        <v>8</v>
      </c>
      <c r="Z322">
        <v>2025</v>
      </c>
    </row>
    <row r="323" spans="1:26">
      <c r="A323" s="20" t="s">
        <v>987</v>
      </c>
      <c r="B323" s="20">
        <v>45900</v>
      </c>
      <c r="D323" t="s">
        <v>988</v>
      </c>
      <c r="E323" t="s">
        <v>727</v>
      </c>
      <c r="F323" t="s">
        <v>53</v>
      </c>
      <c r="G323" t="s">
        <v>796</v>
      </c>
      <c r="H323" t="s">
        <v>56</v>
      </c>
      <c r="J323" t="s">
        <v>729</v>
      </c>
      <c r="K323" s="10" t="s">
        <v>730</v>
      </c>
      <c r="L323" s="10" t="s">
        <v>731</v>
      </c>
      <c r="M323" s="20" t="s">
        <v>732</v>
      </c>
      <c r="N323" t="s">
        <v>47</v>
      </c>
      <c r="O323" s="127">
        <v>35832409</v>
      </c>
      <c r="P323" t="s">
        <v>986</v>
      </c>
      <c r="Q323" s="20">
        <v>45900</v>
      </c>
      <c r="R323" s="21">
        <v>8</v>
      </c>
      <c r="S323">
        <v>2025</v>
      </c>
      <c r="T323" t="s">
        <v>820</v>
      </c>
      <c r="U323" t="s">
        <v>608</v>
      </c>
      <c r="V323" t="s">
        <v>735</v>
      </c>
      <c r="W323" s="108">
        <v>-2325</v>
      </c>
      <c r="Y323">
        <v>8</v>
      </c>
      <c r="Z323">
        <v>2025</v>
      </c>
    </row>
    <row r="324" spans="1:26">
      <c r="A324" s="20" t="s">
        <v>987</v>
      </c>
      <c r="B324" s="20">
        <v>45900</v>
      </c>
      <c r="D324" t="s">
        <v>988</v>
      </c>
      <c r="E324" t="s">
        <v>727</v>
      </c>
      <c r="F324" t="s">
        <v>53</v>
      </c>
      <c r="G324" t="s">
        <v>799</v>
      </c>
      <c r="H324" t="s">
        <v>56</v>
      </c>
      <c r="J324" t="s">
        <v>729</v>
      </c>
      <c r="K324" s="10" t="s">
        <v>730</v>
      </c>
      <c r="L324" s="10" t="s">
        <v>731</v>
      </c>
      <c r="M324" s="20" t="s">
        <v>732</v>
      </c>
      <c r="N324" t="s">
        <v>47</v>
      </c>
      <c r="O324" s="127">
        <v>35832409</v>
      </c>
      <c r="P324" t="s">
        <v>986</v>
      </c>
      <c r="Q324" s="20">
        <v>45900</v>
      </c>
      <c r="R324" s="21">
        <v>8</v>
      </c>
      <c r="S324">
        <v>2025</v>
      </c>
      <c r="T324" t="s">
        <v>820</v>
      </c>
      <c r="U324" t="s">
        <v>608</v>
      </c>
      <c r="V324" t="s">
        <v>735</v>
      </c>
      <c r="W324" s="108">
        <v>-267</v>
      </c>
      <c r="Y324">
        <v>8</v>
      </c>
      <c r="Z324">
        <v>2025</v>
      </c>
    </row>
    <row r="325" spans="1:26">
      <c r="A325" s="20" t="s">
        <v>987</v>
      </c>
      <c r="B325" s="20">
        <v>45900</v>
      </c>
      <c r="D325" t="s">
        <v>988</v>
      </c>
      <c r="E325" t="s">
        <v>727</v>
      </c>
      <c r="F325" t="s">
        <v>53</v>
      </c>
      <c r="G325" t="s">
        <v>937</v>
      </c>
      <c r="H325" t="s">
        <v>56</v>
      </c>
      <c r="J325" t="s">
        <v>729</v>
      </c>
      <c r="K325" s="10" t="s">
        <v>730</v>
      </c>
      <c r="L325" s="10" t="s">
        <v>731</v>
      </c>
      <c r="M325" s="20" t="s">
        <v>732</v>
      </c>
      <c r="N325" t="s">
        <v>47</v>
      </c>
      <c r="O325" s="127">
        <v>35832409</v>
      </c>
      <c r="P325" t="s">
        <v>986</v>
      </c>
      <c r="Q325" s="20">
        <v>45900</v>
      </c>
      <c r="R325" s="21">
        <v>8</v>
      </c>
      <c r="S325">
        <v>2025</v>
      </c>
      <c r="T325" t="s">
        <v>820</v>
      </c>
      <c r="U325" t="s">
        <v>608</v>
      </c>
      <c r="V325" t="s">
        <v>735</v>
      </c>
      <c r="W325" s="108">
        <v>-1927</v>
      </c>
      <c r="Y325">
        <v>8</v>
      </c>
      <c r="Z325">
        <v>2025</v>
      </c>
    </row>
    <row r="326" spans="1:26">
      <c r="A326" s="20" t="s">
        <v>990</v>
      </c>
      <c r="B326" s="20">
        <v>45900</v>
      </c>
      <c r="D326" t="s">
        <v>991</v>
      </c>
      <c r="E326" t="s">
        <v>727</v>
      </c>
      <c r="F326" t="s">
        <v>53</v>
      </c>
      <c r="G326" t="s">
        <v>759</v>
      </c>
      <c r="H326" t="s">
        <v>56</v>
      </c>
      <c r="J326" t="s">
        <v>739</v>
      </c>
      <c r="K326" s="10" t="s">
        <v>740</v>
      </c>
      <c r="L326" s="10" t="s">
        <v>731</v>
      </c>
      <c r="M326" s="20" t="s">
        <v>732</v>
      </c>
      <c r="N326" t="s">
        <v>47</v>
      </c>
      <c r="O326" s="127">
        <v>35833011</v>
      </c>
      <c r="P326" t="s">
        <v>992</v>
      </c>
      <c r="Q326" s="20">
        <v>45900</v>
      </c>
      <c r="R326" s="21">
        <v>12</v>
      </c>
      <c r="S326">
        <v>2024</v>
      </c>
      <c r="T326" t="s">
        <v>757</v>
      </c>
      <c r="U326" t="s">
        <v>605</v>
      </c>
      <c r="V326" t="s">
        <v>735</v>
      </c>
      <c r="W326" s="108">
        <v>-131941</v>
      </c>
      <c r="Y326">
        <v>8</v>
      </c>
      <c r="Z326">
        <v>2025</v>
      </c>
    </row>
    <row r="327" spans="1:26">
      <c r="A327" s="20" t="s">
        <v>990</v>
      </c>
      <c r="B327" s="20">
        <v>45900</v>
      </c>
      <c r="D327" t="s">
        <v>991</v>
      </c>
      <c r="E327" t="s">
        <v>727</v>
      </c>
      <c r="F327" t="s">
        <v>53</v>
      </c>
      <c r="G327" t="s">
        <v>760</v>
      </c>
      <c r="H327" t="s">
        <v>106</v>
      </c>
      <c r="J327" t="s">
        <v>739</v>
      </c>
      <c r="K327" s="10" t="s">
        <v>740</v>
      </c>
      <c r="L327" s="10" t="s">
        <v>731</v>
      </c>
      <c r="M327" s="20" t="s">
        <v>732</v>
      </c>
      <c r="N327" t="s">
        <v>47</v>
      </c>
      <c r="O327" s="127">
        <v>35833011</v>
      </c>
      <c r="P327" t="s">
        <v>992</v>
      </c>
      <c r="Q327" s="20">
        <v>45900</v>
      </c>
      <c r="R327" s="21">
        <v>12</v>
      </c>
      <c r="S327">
        <v>2024</v>
      </c>
      <c r="T327" t="s">
        <v>757</v>
      </c>
      <c r="U327" t="s">
        <v>605</v>
      </c>
      <c r="V327" t="s">
        <v>735</v>
      </c>
      <c r="W327" s="108">
        <v>-1098</v>
      </c>
      <c r="Y327">
        <v>8</v>
      </c>
      <c r="Z327">
        <v>2025</v>
      </c>
    </row>
    <row r="328" spans="1:26">
      <c r="A328" s="20" t="s">
        <v>993</v>
      </c>
      <c r="B328" s="20">
        <v>45911</v>
      </c>
      <c r="D328" t="s">
        <v>994</v>
      </c>
      <c r="E328" t="s">
        <v>727</v>
      </c>
      <c r="F328" t="s">
        <v>53</v>
      </c>
      <c r="G328" t="s">
        <v>728</v>
      </c>
      <c r="H328" t="s">
        <v>56</v>
      </c>
      <c r="J328" t="s">
        <v>745</v>
      </c>
      <c r="K328" s="10" t="s">
        <v>746</v>
      </c>
      <c r="L328" s="10" t="s">
        <v>731</v>
      </c>
      <c r="M328" s="20" t="s">
        <v>732</v>
      </c>
      <c r="N328" t="s">
        <v>47</v>
      </c>
      <c r="O328" s="127">
        <v>36156617</v>
      </c>
      <c r="P328" t="s">
        <v>995</v>
      </c>
      <c r="Q328" s="20">
        <v>45911</v>
      </c>
      <c r="R328" s="21">
        <v>8</v>
      </c>
      <c r="S328">
        <v>2025</v>
      </c>
      <c r="T328" t="s">
        <v>771</v>
      </c>
      <c r="U328" t="s">
        <v>603</v>
      </c>
      <c r="V328" t="s">
        <v>735</v>
      </c>
      <c r="W328" s="108">
        <v>-1706685</v>
      </c>
      <c r="Y328">
        <v>9</v>
      </c>
      <c r="Z328">
        <v>2025</v>
      </c>
    </row>
    <row r="329" spans="1:26">
      <c r="A329" s="20" t="s">
        <v>996</v>
      </c>
      <c r="B329" s="20">
        <v>45930</v>
      </c>
      <c r="D329" t="s">
        <v>997</v>
      </c>
      <c r="E329" t="s">
        <v>727</v>
      </c>
      <c r="F329" t="s">
        <v>53</v>
      </c>
      <c r="G329" t="s">
        <v>728</v>
      </c>
      <c r="H329" t="s">
        <v>56</v>
      </c>
      <c r="J329" t="s">
        <v>729</v>
      </c>
      <c r="K329" s="10" t="s">
        <v>730</v>
      </c>
      <c r="L329" s="10" t="s">
        <v>731</v>
      </c>
      <c r="M329" s="20" t="s">
        <v>732</v>
      </c>
      <c r="N329" t="s">
        <v>47</v>
      </c>
      <c r="O329" s="127">
        <v>36161319</v>
      </c>
      <c r="P329" t="s">
        <v>998</v>
      </c>
      <c r="Q329" s="20">
        <v>45930</v>
      </c>
      <c r="R329" s="21">
        <v>9</v>
      </c>
      <c r="S329">
        <v>2025</v>
      </c>
      <c r="T329" t="s">
        <v>820</v>
      </c>
      <c r="U329" t="s">
        <v>608</v>
      </c>
      <c r="V329" t="s">
        <v>735</v>
      </c>
      <c r="W329" s="108">
        <v>-35398</v>
      </c>
      <c r="Y329">
        <v>9</v>
      </c>
      <c r="Z329">
        <v>2025</v>
      </c>
    </row>
    <row r="330" spans="1:26">
      <c r="A330" s="20" t="s">
        <v>996</v>
      </c>
      <c r="B330" s="20">
        <v>45930</v>
      </c>
      <c r="D330" t="s">
        <v>997</v>
      </c>
      <c r="E330" t="s">
        <v>727</v>
      </c>
      <c r="F330" t="s">
        <v>53</v>
      </c>
      <c r="G330" t="s">
        <v>744</v>
      </c>
      <c r="H330" t="s">
        <v>97</v>
      </c>
      <c r="J330" t="s">
        <v>729</v>
      </c>
      <c r="K330" s="10" t="s">
        <v>730</v>
      </c>
      <c r="L330" s="10" t="s">
        <v>731</v>
      </c>
      <c r="M330" s="20" t="s">
        <v>732</v>
      </c>
      <c r="N330" t="s">
        <v>47</v>
      </c>
      <c r="O330" s="127">
        <v>36161319</v>
      </c>
      <c r="P330" t="s">
        <v>998</v>
      </c>
      <c r="Q330" s="20">
        <v>45930</v>
      </c>
      <c r="R330" s="21">
        <v>9</v>
      </c>
      <c r="S330">
        <v>2025</v>
      </c>
      <c r="T330" t="s">
        <v>820</v>
      </c>
      <c r="U330" t="s">
        <v>608</v>
      </c>
      <c r="V330" t="s">
        <v>735</v>
      </c>
      <c r="W330" s="108">
        <v>-5346</v>
      </c>
      <c r="Y330">
        <v>9</v>
      </c>
      <c r="Z330">
        <v>2025</v>
      </c>
    </row>
    <row r="331" spans="1:26">
      <c r="A331" s="20" t="s">
        <v>999</v>
      </c>
      <c r="B331" s="20">
        <v>45930</v>
      </c>
      <c r="D331" t="s">
        <v>1000</v>
      </c>
      <c r="E331" t="s">
        <v>727</v>
      </c>
      <c r="F331" t="s">
        <v>53</v>
      </c>
      <c r="G331" t="s">
        <v>755</v>
      </c>
      <c r="H331" t="s">
        <v>56</v>
      </c>
      <c r="J331" t="s">
        <v>729</v>
      </c>
      <c r="K331" s="10" t="s">
        <v>730</v>
      </c>
      <c r="L331" s="10" t="s">
        <v>731</v>
      </c>
      <c r="M331" s="20" t="s">
        <v>732</v>
      </c>
      <c r="N331" t="s">
        <v>47</v>
      </c>
      <c r="O331" s="127">
        <v>36161321</v>
      </c>
      <c r="P331" t="s">
        <v>998</v>
      </c>
      <c r="Q331" s="20">
        <v>45930</v>
      </c>
      <c r="R331" s="21">
        <v>9</v>
      </c>
      <c r="S331">
        <v>2025</v>
      </c>
      <c r="T331" t="s">
        <v>820</v>
      </c>
      <c r="U331" t="s">
        <v>608</v>
      </c>
      <c r="V331" t="s">
        <v>735</v>
      </c>
      <c r="W331" s="108">
        <v>-3392</v>
      </c>
      <c r="Y331">
        <v>9</v>
      </c>
      <c r="Z331">
        <v>2025</v>
      </c>
    </row>
    <row r="332" spans="1:26">
      <c r="A332" s="20" t="s">
        <v>999</v>
      </c>
      <c r="B332" s="20">
        <v>45930</v>
      </c>
      <c r="D332" t="s">
        <v>1000</v>
      </c>
      <c r="E332" t="s">
        <v>727</v>
      </c>
      <c r="F332" t="s">
        <v>53</v>
      </c>
      <c r="G332" t="s">
        <v>989</v>
      </c>
      <c r="H332" t="s">
        <v>310</v>
      </c>
      <c r="J332" t="s">
        <v>729</v>
      </c>
      <c r="K332" s="10" t="s">
        <v>730</v>
      </c>
      <c r="L332" s="10" t="s">
        <v>731</v>
      </c>
      <c r="M332" s="20" t="s">
        <v>732</v>
      </c>
      <c r="N332" t="s">
        <v>47</v>
      </c>
      <c r="O332" s="127">
        <v>36161321</v>
      </c>
      <c r="P332" t="s">
        <v>998</v>
      </c>
      <c r="Q332" s="20">
        <v>45930</v>
      </c>
      <c r="R332" s="21">
        <v>9</v>
      </c>
      <c r="S332">
        <v>2025</v>
      </c>
      <c r="T332" t="s">
        <v>820</v>
      </c>
      <c r="U332" t="s">
        <v>608</v>
      </c>
      <c r="V332" t="s">
        <v>735</v>
      </c>
      <c r="W332" s="108">
        <v>-169</v>
      </c>
      <c r="Y332">
        <v>9</v>
      </c>
      <c r="Z332">
        <v>2025</v>
      </c>
    </row>
    <row r="333" spans="1:26">
      <c r="A333" s="20" t="s">
        <v>999</v>
      </c>
      <c r="B333" s="20">
        <v>45930</v>
      </c>
      <c r="D333" t="s">
        <v>1000</v>
      </c>
      <c r="E333" t="s">
        <v>727</v>
      </c>
      <c r="F333" t="s">
        <v>53</v>
      </c>
      <c r="G333" t="s">
        <v>758</v>
      </c>
      <c r="H333" t="s">
        <v>56</v>
      </c>
      <c r="J333" t="s">
        <v>729</v>
      </c>
      <c r="K333" s="10" t="s">
        <v>730</v>
      </c>
      <c r="L333" s="10" t="s">
        <v>731</v>
      </c>
      <c r="M333" s="20" t="s">
        <v>732</v>
      </c>
      <c r="N333" t="s">
        <v>47</v>
      </c>
      <c r="O333" s="127">
        <v>36161321</v>
      </c>
      <c r="P333" t="s">
        <v>998</v>
      </c>
      <c r="Q333" s="20">
        <v>45930</v>
      </c>
      <c r="R333" s="21">
        <v>9</v>
      </c>
      <c r="S333">
        <v>2025</v>
      </c>
      <c r="T333" t="s">
        <v>820</v>
      </c>
      <c r="U333" t="s">
        <v>608</v>
      </c>
      <c r="V333" t="s">
        <v>735</v>
      </c>
      <c r="W333" s="108">
        <v>-136</v>
      </c>
      <c r="Y333">
        <v>9</v>
      </c>
      <c r="Z333">
        <v>2025</v>
      </c>
    </row>
    <row r="334" spans="1:26">
      <c r="A334" s="20" t="s">
        <v>999</v>
      </c>
      <c r="B334" s="20">
        <v>45930</v>
      </c>
      <c r="D334" t="s">
        <v>1000</v>
      </c>
      <c r="E334" t="s">
        <v>727</v>
      </c>
      <c r="F334" t="s">
        <v>53</v>
      </c>
      <c r="G334" t="s">
        <v>788</v>
      </c>
      <c r="H334" t="s">
        <v>56</v>
      </c>
      <c r="J334" t="s">
        <v>729</v>
      </c>
      <c r="K334" s="10" t="s">
        <v>730</v>
      </c>
      <c r="L334" s="10" t="s">
        <v>731</v>
      </c>
      <c r="M334" s="20" t="s">
        <v>732</v>
      </c>
      <c r="N334" t="s">
        <v>47</v>
      </c>
      <c r="O334" s="127">
        <v>36161321</v>
      </c>
      <c r="P334" t="s">
        <v>998</v>
      </c>
      <c r="Q334" s="20">
        <v>45930</v>
      </c>
      <c r="R334" s="21">
        <v>9</v>
      </c>
      <c r="S334">
        <v>2025</v>
      </c>
      <c r="T334" t="s">
        <v>820</v>
      </c>
      <c r="U334" t="s">
        <v>608</v>
      </c>
      <c r="V334" t="s">
        <v>735</v>
      </c>
      <c r="W334" s="108">
        <v>-581</v>
      </c>
      <c r="Y334">
        <v>9</v>
      </c>
      <c r="Z334">
        <v>2025</v>
      </c>
    </row>
    <row r="335" spans="1:26">
      <c r="A335" s="20" t="s">
        <v>999</v>
      </c>
      <c r="B335" s="20">
        <v>45930</v>
      </c>
      <c r="D335" t="s">
        <v>1000</v>
      </c>
      <c r="E335" t="s">
        <v>727</v>
      </c>
      <c r="F335" t="s">
        <v>53</v>
      </c>
      <c r="G335" t="s">
        <v>789</v>
      </c>
      <c r="H335" t="s">
        <v>56</v>
      </c>
      <c r="J335" t="s">
        <v>729</v>
      </c>
      <c r="K335" s="10" t="s">
        <v>730</v>
      </c>
      <c r="L335" s="10" t="s">
        <v>731</v>
      </c>
      <c r="M335" s="20" t="s">
        <v>732</v>
      </c>
      <c r="N335" t="s">
        <v>47</v>
      </c>
      <c r="O335" s="127">
        <v>36161321</v>
      </c>
      <c r="P335" t="s">
        <v>998</v>
      </c>
      <c r="Q335" s="20">
        <v>45930</v>
      </c>
      <c r="R335" s="21">
        <v>9</v>
      </c>
      <c r="S335">
        <v>2025</v>
      </c>
      <c r="T335" t="s">
        <v>820</v>
      </c>
      <c r="U335" t="s">
        <v>608</v>
      </c>
      <c r="V335" t="s">
        <v>735</v>
      </c>
      <c r="W335" s="108">
        <v>-3293</v>
      </c>
      <c r="Y335">
        <v>9</v>
      </c>
      <c r="Z335">
        <v>2025</v>
      </c>
    </row>
    <row r="336" spans="1:26">
      <c r="A336" s="20" t="s">
        <v>999</v>
      </c>
      <c r="B336" s="20">
        <v>45930</v>
      </c>
      <c r="D336" t="s">
        <v>1000</v>
      </c>
      <c r="E336" t="s">
        <v>727</v>
      </c>
      <c r="F336" t="s">
        <v>53</v>
      </c>
      <c r="G336" t="s">
        <v>760</v>
      </c>
      <c r="H336" t="s">
        <v>106</v>
      </c>
      <c r="J336" t="s">
        <v>729</v>
      </c>
      <c r="K336" s="10" t="s">
        <v>730</v>
      </c>
      <c r="L336" s="10" t="s">
        <v>731</v>
      </c>
      <c r="M336" s="20" t="s">
        <v>732</v>
      </c>
      <c r="N336" t="s">
        <v>47</v>
      </c>
      <c r="O336" s="127">
        <v>36161321</v>
      </c>
      <c r="P336" t="s">
        <v>998</v>
      </c>
      <c r="Q336" s="20">
        <v>45930</v>
      </c>
      <c r="R336" s="21">
        <v>9</v>
      </c>
      <c r="S336">
        <v>2025</v>
      </c>
      <c r="T336" t="s">
        <v>820</v>
      </c>
      <c r="U336" t="s">
        <v>608</v>
      </c>
      <c r="V336" t="s">
        <v>735</v>
      </c>
      <c r="W336" s="108">
        <v>-520</v>
      </c>
      <c r="Y336">
        <v>9</v>
      </c>
      <c r="Z336">
        <v>2025</v>
      </c>
    </row>
    <row r="337" spans="1:26">
      <c r="A337" s="20" t="s">
        <v>999</v>
      </c>
      <c r="B337" s="20">
        <v>45930</v>
      </c>
      <c r="D337" t="s">
        <v>1000</v>
      </c>
      <c r="E337" t="s">
        <v>727</v>
      </c>
      <c r="F337" t="s">
        <v>53</v>
      </c>
      <c r="G337" t="s">
        <v>759</v>
      </c>
      <c r="H337" t="s">
        <v>56</v>
      </c>
      <c r="J337" t="s">
        <v>729</v>
      </c>
      <c r="K337" s="10" t="s">
        <v>730</v>
      </c>
      <c r="L337" s="10" t="s">
        <v>731</v>
      </c>
      <c r="M337" s="20" t="s">
        <v>732</v>
      </c>
      <c r="N337" t="s">
        <v>47</v>
      </c>
      <c r="O337" s="127">
        <v>36161321</v>
      </c>
      <c r="P337" t="s">
        <v>998</v>
      </c>
      <c r="Q337" s="20">
        <v>45930</v>
      </c>
      <c r="R337" s="21">
        <v>9</v>
      </c>
      <c r="S337">
        <v>2025</v>
      </c>
      <c r="T337" t="s">
        <v>820</v>
      </c>
      <c r="U337" t="s">
        <v>608</v>
      </c>
      <c r="V337" t="s">
        <v>735</v>
      </c>
      <c r="W337" s="108">
        <v>-30117</v>
      </c>
      <c r="Y337">
        <v>9</v>
      </c>
      <c r="Z337">
        <v>2025</v>
      </c>
    </row>
    <row r="338" spans="1:26">
      <c r="A338" s="20" t="s">
        <v>1001</v>
      </c>
      <c r="B338" s="20">
        <v>45946</v>
      </c>
      <c r="D338" t="s">
        <v>1002</v>
      </c>
      <c r="E338" t="s">
        <v>727</v>
      </c>
      <c r="F338" t="s">
        <v>53</v>
      </c>
      <c r="G338" t="s">
        <v>728</v>
      </c>
      <c r="H338" t="s">
        <v>56</v>
      </c>
      <c r="J338" t="s">
        <v>745</v>
      </c>
      <c r="K338" s="10" t="s">
        <v>746</v>
      </c>
      <c r="L338" s="10" t="s">
        <v>731</v>
      </c>
      <c r="M338" s="20" t="s">
        <v>732</v>
      </c>
      <c r="N338" t="s">
        <v>47</v>
      </c>
      <c r="O338" s="127">
        <v>36524162</v>
      </c>
      <c r="P338" t="s">
        <v>1003</v>
      </c>
      <c r="Q338" s="20">
        <v>45946</v>
      </c>
      <c r="R338" s="21">
        <v>9</v>
      </c>
      <c r="S338">
        <v>2025</v>
      </c>
      <c r="T338" t="s">
        <v>771</v>
      </c>
      <c r="U338" t="s">
        <v>603</v>
      </c>
      <c r="V338" t="s">
        <v>735</v>
      </c>
      <c r="W338" s="108">
        <v>-943958</v>
      </c>
      <c r="Y338">
        <v>10</v>
      </c>
      <c r="Z338">
        <v>2025</v>
      </c>
    </row>
    <row r="339" spans="1:26">
      <c r="A339" s="20" t="s">
        <v>1001</v>
      </c>
      <c r="B339" s="20">
        <v>45946</v>
      </c>
      <c r="D339" t="s">
        <v>1002</v>
      </c>
      <c r="E339" t="s">
        <v>727</v>
      </c>
      <c r="F339" t="s">
        <v>53</v>
      </c>
      <c r="G339" t="s">
        <v>744</v>
      </c>
      <c r="H339" t="s">
        <v>97</v>
      </c>
      <c r="J339" t="s">
        <v>745</v>
      </c>
      <c r="K339" s="10" t="s">
        <v>746</v>
      </c>
      <c r="L339" s="10" t="s">
        <v>731</v>
      </c>
      <c r="M339" s="20" t="s">
        <v>732</v>
      </c>
      <c r="N339" t="s">
        <v>47</v>
      </c>
      <c r="O339" s="127">
        <v>36524162</v>
      </c>
      <c r="P339" t="s">
        <v>1003</v>
      </c>
      <c r="Q339" s="20">
        <v>45946</v>
      </c>
      <c r="R339" s="21">
        <v>9</v>
      </c>
      <c r="S339">
        <v>2025</v>
      </c>
      <c r="T339" t="s">
        <v>771</v>
      </c>
      <c r="U339" t="s">
        <v>603</v>
      </c>
      <c r="V339" t="s">
        <v>735</v>
      </c>
      <c r="W339" s="108">
        <v>-142560</v>
      </c>
      <c r="Y339">
        <v>10</v>
      </c>
      <c r="Z339">
        <v>2025</v>
      </c>
    </row>
    <row r="340" spans="1:26">
      <c r="A340" s="20" t="s">
        <v>1004</v>
      </c>
      <c r="B340" s="20">
        <v>45951</v>
      </c>
      <c r="D340" t="s">
        <v>1005</v>
      </c>
      <c r="E340" t="s">
        <v>738</v>
      </c>
      <c r="F340" t="s">
        <v>53</v>
      </c>
      <c r="G340" t="s">
        <v>1006</v>
      </c>
      <c r="H340" t="s">
        <v>310</v>
      </c>
      <c r="J340" t="s">
        <v>745</v>
      </c>
      <c r="K340" s="10" t="s">
        <v>746</v>
      </c>
      <c r="L340" s="10" t="s">
        <v>731</v>
      </c>
      <c r="M340" s="20" t="s">
        <v>732</v>
      </c>
      <c r="N340" t="s">
        <v>47</v>
      </c>
      <c r="O340" s="127">
        <v>36525520</v>
      </c>
      <c r="P340" t="s">
        <v>79</v>
      </c>
      <c r="Q340" s="20">
        <v>45951</v>
      </c>
      <c r="R340" s="21">
        <v>10</v>
      </c>
      <c r="S340">
        <v>2025</v>
      </c>
      <c r="U340" t="s">
        <v>609</v>
      </c>
      <c r="V340" t="s">
        <v>609</v>
      </c>
      <c r="W340" s="108">
        <v>-2128</v>
      </c>
      <c r="Y340">
        <v>10</v>
      </c>
      <c r="Z340">
        <v>2025</v>
      </c>
    </row>
    <row r="341" spans="1:26">
      <c r="A341" s="20" t="s">
        <v>1004</v>
      </c>
      <c r="B341" s="20">
        <v>45951</v>
      </c>
      <c r="D341" t="s">
        <v>1005</v>
      </c>
      <c r="E341" t="s">
        <v>738</v>
      </c>
      <c r="F341" t="s">
        <v>53</v>
      </c>
      <c r="G341" t="s">
        <v>728</v>
      </c>
      <c r="H341" t="s">
        <v>56</v>
      </c>
      <c r="J341" t="s">
        <v>745</v>
      </c>
      <c r="K341" s="10" t="s">
        <v>746</v>
      </c>
      <c r="L341" s="10" t="s">
        <v>731</v>
      </c>
      <c r="M341" s="20" t="s">
        <v>732</v>
      </c>
      <c r="N341" t="s">
        <v>47</v>
      </c>
      <c r="O341" s="127">
        <v>36525520</v>
      </c>
      <c r="P341" t="s">
        <v>79</v>
      </c>
      <c r="Q341" s="20">
        <v>45951</v>
      </c>
      <c r="R341" s="21">
        <v>10</v>
      </c>
      <c r="S341">
        <v>2025</v>
      </c>
      <c r="U341" t="s">
        <v>609</v>
      </c>
      <c r="V341" t="s">
        <v>609</v>
      </c>
      <c r="W341" s="108">
        <v>-431155</v>
      </c>
      <c r="Y341">
        <v>10</v>
      </c>
      <c r="Z341">
        <v>2025</v>
      </c>
    </row>
    <row r="342" spans="1:26">
      <c r="A342" s="20" t="s">
        <v>1008</v>
      </c>
      <c r="B342" s="20">
        <v>45951</v>
      </c>
      <c r="D342" t="s">
        <v>1009</v>
      </c>
      <c r="E342" t="s">
        <v>738</v>
      </c>
      <c r="F342" t="s">
        <v>53</v>
      </c>
      <c r="G342" t="s">
        <v>1010</v>
      </c>
      <c r="H342" t="s">
        <v>56</v>
      </c>
      <c r="J342" t="s">
        <v>1011</v>
      </c>
      <c r="K342" s="10" t="s">
        <v>746</v>
      </c>
      <c r="L342" s="10" t="s">
        <v>731</v>
      </c>
      <c r="M342" s="20" t="s">
        <v>732</v>
      </c>
      <c r="N342" t="s">
        <v>47</v>
      </c>
      <c r="O342" s="127">
        <v>36525726</v>
      </c>
      <c r="P342" t="s">
        <v>79</v>
      </c>
      <c r="Q342" s="20">
        <v>45951</v>
      </c>
      <c r="R342" s="21">
        <v>10</v>
      </c>
      <c r="S342">
        <v>2025</v>
      </c>
      <c r="U342" t="s">
        <v>609</v>
      </c>
      <c r="V342" t="s">
        <v>609</v>
      </c>
      <c r="W342" s="108">
        <v>-256288</v>
      </c>
      <c r="Y342">
        <v>10</v>
      </c>
      <c r="Z342">
        <v>2025</v>
      </c>
    </row>
    <row r="343" spans="1:26">
      <c r="A343" s="20" t="s">
        <v>1013</v>
      </c>
      <c r="B343" s="20">
        <v>45960</v>
      </c>
      <c r="D343" t="s">
        <v>1014</v>
      </c>
      <c r="E343" t="s">
        <v>738</v>
      </c>
      <c r="F343" t="s">
        <v>53</v>
      </c>
      <c r="G343" t="s">
        <v>949</v>
      </c>
      <c r="H343" t="s">
        <v>97</v>
      </c>
      <c r="J343" t="s">
        <v>950</v>
      </c>
      <c r="K343" s="10" t="s">
        <v>951</v>
      </c>
      <c r="L343" s="10" t="s">
        <v>731</v>
      </c>
      <c r="M343" s="20" t="s">
        <v>732</v>
      </c>
      <c r="N343" t="s">
        <v>47</v>
      </c>
      <c r="O343" s="127">
        <v>36528618</v>
      </c>
      <c r="P343" t="s">
        <v>1015</v>
      </c>
      <c r="Q343" s="20">
        <v>45960</v>
      </c>
      <c r="R343" s="21">
        <v>10</v>
      </c>
      <c r="S343">
        <v>2025</v>
      </c>
      <c r="U343" t="s">
        <v>609</v>
      </c>
      <c r="V343" t="s">
        <v>609</v>
      </c>
      <c r="W343" s="108">
        <v>-122500</v>
      </c>
      <c r="Y343">
        <v>10</v>
      </c>
      <c r="Z343">
        <v>2025</v>
      </c>
    </row>
    <row r="344" spans="1:26">
      <c r="A344" s="20" t="s">
        <v>1017</v>
      </c>
      <c r="B344" s="20">
        <v>45961</v>
      </c>
      <c r="D344" t="s">
        <v>1018</v>
      </c>
      <c r="E344" t="s">
        <v>727</v>
      </c>
      <c r="F344" t="s">
        <v>53</v>
      </c>
      <c r="G344" t="s">
        <v>728</v>
      </c>
      <c r="H344" t="s">
        <v>56</v>
      </c>
      <c r="J344" t="s">
        <v>729</v>
      </c>
      <c r="K344" s="10" t="s">
        <v>730</v>
      </c>
      <c r="L344" s="10" t="s">
        <v>731</v>
      </c>
      <c r="M344" s="20" t="s">
        <v>732</v>
      </c>
      <c r="N344" t="s">
        <v>47</v>
      </c>
      <c r="O344" s="127">
        <v>36529074</v>
      </c>
      <c r="P344" t="s">
        <v>1019</v>
      </c>
      <c r="Q344" s="20">
        <v>45961</v>
      </c>
      <c r="R344" s="21">
        <v>10</v>
      </c>
      <c r="S344">
        <v>2025</v>
      </c>
      <c r="T344" t="s">
        <v>820</v>
      </c>
      <c r="U344" t="s">
        <v>608</v>
      </c>
      <c r="V344" t="s">
        <v>735</v>
      </c>
      <c r="W344" s="108">
        <v>-42815</v>
      </c>
      <c r="Y344">
        <v>10</v>
      </c>
      <c r="Z344">
        <v>2025</v>
      </c>
    </row>
    <row r="345" spans="1:26">
      <c r="A345" s="20" t="s">
        <v>1017</v>
      </c>
      <c r="B345" s="20">
        <v>45961</v>
      </c>
      <c r="D345" t="s">
        <v>1018</v>
      </c>
      <c r="E345" t="s">
        <v>727</v>
      </c>
      <c r="F345" t="s">
        <v>53</v>
      </c>
      <c r="G345" t="s">
        <v>744</v>
      </c>
      <c r="H345" t="s">
        <v>97</v>
      </c>
      <c r="J345" t="s">
        <v>729</v>
      </c>
      <c r="K345" s="10" t="s">
        <v>730</v>
      </c>
      <c r="L345" s="10" t="s">
        <v>731</v>
      </c>
      <c r="M345" s="20" t="s">
        <v>732</v>
      </c>
      <c r="N345" t="s">
        <v>47</v>
      </c>
      <c r="O345" s="127">
        <v>36529074</v>
      </c>
      <c r="P345" t="s">
        <v>1019</v>
      </c>
      <c r="Q345" s="20">
        <v>45961</v>
      </c>
      <c r="R345" s="21">
        <v>10</v>
      </c>
      <c r="S345">
        <v>2025</v>
      </c>
      <c r="T345" t="s">
        <v>820</v>
      </c>
      <c r="U345" t="s">
        <v>608</v>
      </c>
      <c r="V345" t="s">
        <v>735</v>
      </c>
      <c r="W345" s="108">
        <v>-8942</v>
      </c>
      <c r="Y345">
        <v>10</v>
      </c>
      <c r="Z345">
        <v>2025</v>
      </c>
    </row>
    <row r="346" spans="1:26">
      <c r="A346" s="20" t="s">
        <v>1020</v>
      </c>
      <c r="B346" s="20">
        <v>45961</v>
      </c>
      <c r="D346" t="s">
        <v>1021</v>
      </c>
      <c r="E346" t="s">
        <v>727</v>
      </c>
      <c r="F346" t="s">
        <v>53</v>
      </c>
      <c r="G346" t="s">
        <v>760</v>
      </c>
      <c r="H346" t="s">
        <v>106</v>
      </c>
      <c r="J346" t="s">
        <v>729</v>
      </c>
      <c r="K346" s="10" t="s">
        <v>730</v>
      </c>
      <c r="L346" s="10" t="s">
        <v>731</v>
      </c>
      <c r="M346" s="20" t="s">
        <v>732</v>
      </c>
      <c r="N346" t="s">
        <v>47</v>
      </c>
      <c r="O346" s="127">
        <v>36529075</v>
      </c>
      <c r="P346" t="s">
        <v>1019</v>
      </c>
      <c r="Q346" s="20">
        <v>45961</v>
      </c>
      <c r="R346" s="21">
        <v>10</v>
      </c>
      <c r="S346">
        <v>2025</v>
      </c>
      <c r="T346" t="s">
        <v>820</v>
      </c>
      <c r="U346" t="s">
        <v>608</v>
      </c>
      <c r="V346" t="s">
        <v>735</v>
      </c>
      <c r="W346" s="108">
        <v>-35</v>
      </c>
      <c r="Y346">
        <v>10</v>
      </c>
      <c r="Z346">
        <v>2025</v>
      </c>
    </row>
    <row r="347" spans="1:26">
      <c r="A347" s="20" t="s">
        <v>1020</v>
      </c>
      <c r="B347" s="20">
        <v>45961</v>
      </c>
      <c r="D347" t="s">
        <v>1021</v>
      </c>
      <c r="E347" t="s">
        <v>727</v>
      </c>
      <c r="F347" t="s">
        <v>53</v>
      </c>
      <c r="G347" t="s">
        <v>759</v>
      </c>
      <c r="H347" t="s">
        <v>56</v>
      </c>
      <c r="J347" t="s">
        <v>729</v>
      </c>
      <c r="K347" s="10" t="s">
        <v>730</v>
      </c>
      <c r="L347" s="10" t="s">
        <v>731</v>
      </c>
      <c r="M347" s="20" t="s">
        <v>732</v>
      </c>
      <c r="N347" t="s">
        <v>47</v>
      </c>
      <c r="O347" s="127">
        <v>36529075</v>
      </c>
      <c r="P347" t="s">
        <v>1019</v>
      </c>
      <c r="Q347" s="20">
        <v>45961</v>
      </c>
      <c r="R347" s="21">
        <v>10</v>
      </c>
      <c r="S347">
        <v>2025</v>
      </c>
      <c r="T347" t="s">
        <v>820</v>
      </c>
      <c r="U347" t="s">
        <v>608</v>
      </c>
      <c r="V347" t="s">
        <v>735</v>
      </c>
      <c r="W347" s="108">
        <v>-98394</v>
      </c>
      <c r="Y347">
        <v>10</v>
      </c>
      <c r="Z347">
        <v>2025</v>
      </c>
    </row>
    <row r="348" spans="1:26">
      <c r="A348" s="20" t="s">
        <v>1020</v>
      </c>
      <c r="B348" s="20">
        <v>45961</v>
      </c>
      <c r="D348" t="s">
        <v>1021</v>
      </c>
      <c r="E348" t="s">
        <v>727</v>
      </c>
      <c r="F348" t="s">
        <v>53</v>
      </c>
      <c r="G348" t="s">
        <v>755</v>
      </c>
      <c r="H348" t="s">
        <v>56</v>
      </c>
      <c r="J348" t="s">
        <v>729</v>
      </c>
      <c r="K348" s="10" t="s">
        <v>730</v>
      </c>
      <c r="L348" s="10" t="s">
        <v>731</v>
      </c>
      <c r="M348" s="20" t="s">
        <v>732</v>
      </c>
      <c r="N348" t="s">
        <v>47</v>
      </c>
      <c r="O348" s="127">
        <v>36529075</v>
      </c>
      <c r="P348" t="s">
        <v>1019</v>
      </c>
      <c r="Q348" s="20">
        <v>45961</v>
      </c>
      <c r="R348" s="21">
        <v>10</v>
      </c>
      <c r="S348">
        <v>2025</v>
      </c>
      <c r="T348" t="s">
        <v>820</v>
      </c>
      <c r="U348" t="s">
        <v>608</v>
      </c>
      <c r="V348" t="s">
        <v>735</v>
      </c>
      <c r="W348" s="108">
        <v>-4562</v>
      </c>
      <c r="Y348">
        <v>10</v>
      </c>
      <c r="Z348">
        <v>2025</v>
      </c>
    </row>
    <row r="349" spans="1:26">
      <c r="A349" s="20" t="s">
        <v>1020</v>
      </c>
      <c r="B349" s="20">
        <v>45961</v>
      </c>
      <c r="D349" t="s">
        <v>1021</v>
      </c>
      <c r="E349" t="s">
        <v>727</v>
      </c>
      <c r="F349" t="s">
        <v>53</v>
      </c>
      <c r="G349" t="s">
        <v>781</v>
      </c>
      <c r="H349" t="s">
        <v>56</v>
      </c>
      <c r="J349" t="s">
        <v>729</v>
      </c>
      <c r="K349" s="10" t="s">
        <v>730</v>
      </c>
      <c r="L349" s="10" t="s">
        <v>731</v>
      </c>
      <c r="M349" s="20" t="s">
        <v>732</v>
      </c>
      <c r="N349" t="s">
        <v>47</v>
      </c>
      <c r="O349" s="127">
        <v>36529075</v>
      </c>
      <c r="P349" t="s">
        <v>1019</v>
      </c>
      <c r="Q349" s="20">
        <v>45961</v>
      </c>
      <c r="R349" s="21">
        <v>10</v>
      </c>
      <c r="S349">
        <v>2025</v>
      </c>
      <c r="T349" t="s">
        <v>820</v>
      </c>
      <c r="U349" t="s">
        <v>608</v>
      </c>
      <c r="V349" t="s">
        <v>735</v>
      </c>
      <c r="W349" s="108">
        <v>-519</v>
      </c>
      <c r="Y349">
        <v>10</v>
      </c>
      <c r="Z349">
        <v>2025</v>
      </c>
    </row>
    <row r="350" spans="1:26">
      <c r="A350" s="20" t="s">
        <v>1020</v>
      </c>
      <c r="B350" s="20">
        <v>45961</v>
      </c>
      <c r="D350" t="s">
        <v>1021</v>
      </c>
      <c r="E350" t="s">
        <v>727</v>
      </c>
      <c r="F350" t="s">
        <v>53</v>
      </c>
      <c r="G350" t="s">
        <v>758</v>
      </c>
      <c r="H350" t="s">
        <v>56</v>
      </c>
      <c r="J350" t="s">
        <v>729</v>
      </c>
      <c r="K350" s="10" t="s">
        <v>730</v>
      </c>
      <c r="L350" s="10" t="s">
        <v>731</v>
      </c>
      <c r="M350" s="20" t="s">
        <v>732</v>
      </c>
      <c r="N350" t="s">
        <v>47</v>
      </c>
      <c r="O350" s="127">
        <v>36529075</v>
      </c>
      <c r="P350" t="s">
        <v>1019</v>
      </c>
      <c r="Q350" s="20">
        <v>45961</v>
      </c>
      <c r="R350" s="21">
        <v>10</v>
      </c>
      <c r="S350">
        <v>2025</v>
      </c>
      <c r="T350" t="s">
        <v>820</v>
      </c>
      <c r="U350" t="s">
        <v>608</v>
      </c>
      <c r="V350" t="s">
        <v>735</v>
      </c>
      <c r="W350" s="108">
        <v>-3836</v>
      </c>
      <c r="Y350">
        <v>10</v>
      </c>
      <c r="Z350">
        <v>2025</v>
      </c>
    </row>
    <row r="351" spans="1:26">
      <c r="A351" s="20" t="s">
        <v>1020</v>
      </c>
      <c r="B351" s="20">
        <v>45961</v>
      </c>
      <c r="D351" t="s">
        <v>1021</v>
      </c>
      <c r="E351" t="s">
        <v>727</v>
      </c>
      <c r="F351" t="s">
        <v>53</v>
      </c>
      <c r="G351" t="s">
        <v>789</v>
      </c>
      <c r="H351" t="s">
        <v>56</v>
      </c>
      <c r="J351" t="s">
        <v>729</v>
      </c>
      <c r="K351" s="10" t="s">
        <v>730</v>
      </c>
      <c r="L351" s="10" t="s">
        <v>731</v>
      </c>
      <c r="M351" s="20" t="s">
        <v>732</v>
      </c>
      <c r="N351" t="s">
        <v>47</v>
      </c>
      <c r="O351" s="127">
        <v>36529075</v>
      </c>
      <c r="P351" t="s">
        <v>1019</v>
      </c>
      <c r="Q351" s="20">
        <v>45961</v>
      </c>
      <c r="R351" s="21">
        <v>10</v>
      </c>
      <c r="S351">
        <v>2025</v>
      </c>
      <c r="T351" t="s">
        <v>820</v>
      </c>
      <c r="U351" t="s">
        <v>608</v>
      </c>
      <c r="V351" t="s">
        <v>735</v>
      </c>
      <c r="W351" s="108">
        <v>-3293</v>
      </c>
      <c r="Y351">
        <v>10</v>
      </c>
      <c r="Z351">
        <v>2025</v>
      </c>
    </row>
    <row r="352" spans="1:26">
      <c r="A352" s="20" t="s">
        <v>1020</v>
      </c>
      <c r="B352" s="20">
        <v>45961</v>
      </c>
      <c r="D352" t="s">
        <v>1021</v>
      </c>
      <c r="E352" t="s">
        <v>727</v>
      </c>
      <c r="F352" t="s">
        <v>53</v>
      </c>
      <c r="G352" t="s">
        <v>792</v>
      </c>
      <c r="H352" t="s">
        <v>56</v>
      </c>
      <c r="J352" t="s">
        <v>729</v>
      </c>
      <c r="K352" s="10" t="s">
        <v>730</v>
      </c>
      <c r="L352" s="10" t="s">
        <v>731</v>
      </c>
      <c r="M352" s="20" t="s">
        <v>732</v>
      </c>
      <c r="N352" t="s">
        <v>47</v>
      </c>
      <c r="O352" s="127">
        <v>36529075</v>
      </c>
      <c r="P352" t="s">
        <v>1019</v>
      </c>
      <c r="Q352" s="20">
        <v>45961</v>
      </c>
      <c r="R352" s="21">
        <v>10</v>
      </c>
      <c r="S352">
        <v>2025</v>
      </c>
      <c r="T352" t="s">
        <v>820</v>
      </c>
      <c r="U352" t="s">
        <v>608</v>
      </c>
      <c r="V352" t="s">
        <v>735</v>
      </c>
      <c r="W352" s="108">
        <v>-293</v>
      </c>
      <c r="Y352">
        <v>10</v>
      </c>
      <c r="Z352">
        <v>2025</v>
      </c>
    </row>
    <row r="353" spans="1:26">
      <c r="A353" s="20" t="s">
        <v>1020</v>
      </c>
      <c r="B353" s="20">
        <v>45961</v>
      </c>
      <c r="D353" t="s">
        <v>1021</v>
      </c>
      <c r="E353" t="s">
        <v>727</v>
      </c>
      <c r="F353" t="s">
        <v>53</v>
      </c>
      <c r="G353" t="s">
        <v>795</v>
      </c>
      <c r="H353" t="s">
        <v>56</v>
      </c>
      <c r="J353" t="s">
        <v>729</v>
      </c>
      <c r="K353" s="10" t="s">
        <v>730</v>
      </c>
      <c r="L353" s="10" t="s">
        <v>731</v>
      </c>
      <c r="M353" s="20" t="s">
        <v>732</v>
      </c>
      <c r="N353" t="s">
        <v>47</v>
      </c>
      <c r="O353" s="127">
        <v>36529075</v>
      </c>
      <c r="P353" t="s">
        <v>1019</v>
      </c>
      <c r="Q353" s="20">
        <v>45961</v>
      </c>
      <c r="R353" s="21">
        <v>10</v>
      </c>
      <c r="S353">
        <v>2025</v>
      </c>
      <c r="T353" t="s">
        <v>820</v>
      </c>
      <c r="U353" t="s">
        <v>608</v>
      </c>
      <c r="V353" t="s">
        <v>735</v>
      </c>
      <c r="W353" s="108">
        <v>-2866</v>
      </c>
      <c r="Y353">
        <v>10</v>
      </c>
      <c r="Z353">
        <v>2025</v>
      </c>
    </row>
    <row r="354" spans="1:26">
      <c r="A354" s="20" t="s">
        <v>1020</v>
      </c>
      <c r="B354" s="20">
        <v>45961</v>
      </c>
      <c r="D354" t="s">
        <v>1021</v>
      </c>
      <c r="E354" t="s">
        <v>727</v>
      </c>
      <c r="F354" t="s">
        <v>53</v>
      </c>
      <c r="G354" t="s">
        <v>959</v>
      </c>
      <c r="H354" t="s">
        <v>97</v>
      </c>
      <c r="J354" t="s">
        <v>729</v>
      </c>
      <c r="K354" s="10" t="s">
        <v>730</v>
      </c>
      <c r="L354" s="10" t="s">
        <v>731</v>
      </c>
      <c r="M354" s="20" t="s">
        <v>732</v>
      </c>
      <c r="N354" t="s">
        <v>47</v>
      </c>
      <c r="O354" s="127">
        <v>36529075</v>
      </c>
      <c r="P354" t="s">
        <v>1019</v>
      </c>
      <c r="Q354" s="20">
        <v>45961</v>
      </c>
      <c r="R354" s="21">
        <v>10</v>
      </c>
      <c r="S354">
        <v>2025</v>
      </c>
      <c r="T354" t="s">
        <v>820</v>
      </c>
      <c r="U354" t="s">
        <v>608</v>
      </c>
      <c r="V354" t="s">
        <v>735</v>
      </c>
      <c r="W354" s="108">
        <v>-3518</v>
      </c>
      <c r="Y354">
        <v>10</v>
      </c>
      <c r="Z354">
        <v>2025</v>
      </c>
    </row>
    <row r="355" spans="1:26">
      <c r="A355" s="20" t="s">
        <v>1020</v>
      </c>
      <c r="B355" s="20">
        <v>45961</v>
      </c>
      <c r="D355" t="s">
        <v>1021</v>
      </c>
      <c r="E355" t="s">
        <v>727</v>
      </c>
      <c r="F355" t="s">
        <v>53</v>
      </c>
      <c r="G355" t="s">
        <v>1022</v>
      </c>
      <c r="H355" t="s">
        <v>310</v>
      </c>
      <c r="J355" t="s">
        <v>729</v>
      </c>
      <c r="K355" s="10" t="s">
        <v>730</v>
      </c>
      <c r="L355" s="10" t="s">
        <v>731</v>
      </c>
      <c r="M355" s="20" t="s">
        <v>732</v>
      </c>
      <c r="N355" t="s">
        <v>47</v>
      </c>
      <c r="O355" s="127">
        <v>36529075</v>
      </c>
      <c r="P355" t="s">
        <v>1019</v>
      </c>
      <c r="Q355" s="20">
        <v>45961</v>
      </c>
      <c r="R355" s="21">
        <v>10</v>
      </c>
      <c r="S355">
        <v>2025</v>
      </c>
      <c r="T355" t="s">
        <v>820</v>
      </c>
      <c r="U355" t="s">
        <v>608</v>
      </c>
      <c r="V355" t="s">
        <v>735</v>
      </c>
      <c r="W355" s="108">
        <v>-13500</v>
      </c>
      <c r="Y355">
        <v>10</v>
      </c>
      <c r="Z355">
        <v>2025</v>
      </c>
    </row>
    <row r="356" spans="1:26">
      <c r="A356" s="20" t="s">
        <v>1020</v>
      </c>
      <c r="B356" s="20">
        <v>45961</v>
      </c>
      <c r="D356" t="s">
        <v>1021</v>
      </c>
      <c r="E356" t="s">
        <v>727</v>
      </c>
      <c r="F356" t="s">
        <v>53</v>
      </c>
      <c r="G356" t="s">
        <v>761</v>
      </c>
      <c r="H356" t="s">
        <v>56</v>
      </c>
      <c r="J356" t="s">
        <v>729</v>
      </c>
      <c r="K356" s="10" t="s">
        <v>730</v>
      </c>
      <c r="L356" s="10" t="s">
        <v>731</v>
      </c>
      <c r="M356" s="20" t="s">
        <v>732</v>
      </c>
      <c r="N356" t="s">
        <v>47</v>
      </c>
      <c r="O356" s="127">
        <v>36529075</v>
      </c>
      <c r="P356" t="s">
        <v>1019</v>
      </c>
      <c r="Q356" s="20">
        <v>45961</v>
      </c>
      <c r="R356" s="21">
        <v>10</v>
      </c>
      <c r="S356">
        <v>2025</v>
      </c>
      <c r="T356" t="s">
        <v>820</v>
      </c>
      <c r="U356" t="s">
        <v>608</v>
      </c>
      <c r="V356" t="s">
        <v>735</v>
      </c>
      <c r="W356" s="108">
        <v>-289</v>
      </c>
      <c r="Y356">
        <v>10</v>
      </c>
      <c r="Z356">
        <v>2025</v>
      </c>
    </row>
    <row r="357" spans="1:26">
      <c r="A357" s="20" t="s">
        <v>1023</v>
      </c>
      <c r="B357" s="20">
        <v>45978</v>
      </c>
      <c r="D357" t="s">
        <v>1024</v>
      </c>
      <c r="E357" t="s">
        <v>727</v>
      </c>
      <c r="F357" t="s">
        <v>53</v>
      </c>
      <c r="G357" t="s">
        <v>728</v>
      </c>
      <c r="H357" t="s">
        <v>56</v>
      </c>
      <c r="J357" t="s">
        <v>745</v>
      </c>
      <c r="K357" s="10" t="s">
        <v>746</v>
      </c>
      <c r="L357" s="10" t="s">
        <v>731</v>
      </c>
      <c r="M357" s="20" t="s">
        <v>732</v>
      </c>
      <c r="N357" t="s">
        <v>47</v>
      </c>
      <c r="O357" s="127">
        <v>36734348</v>
      </c>
      <c r="P357" t="s">
        <v>1025</v>
      </c>
      <c r="Q357" s="20">
        <v>45978</v>
      </c>
      <c r="R357" s="21">
        <v>10</v>
      </c>
      <c r="S357">
        <v>2025</v>
      </c>
      <c r="T357" t="s">
        <v>771</v>
      </c>
      <c r="U357" t="s">
        <v>603</v>
      </c>
      <c r="V357" t="s">
        <v>735</v>
      </c>
      <c r="W357" s="108">
        <v>-1571994</v>
      </c>
      <c r="Y357">
        <v>11</v>
      </c>
      <c r="Z357">
        <v>2025</v>
      </c>
    </row>
    <row r="358" spans="1:26">
      <c r="A358" s="20" t="s">
        <v>1023</v>
      </c>
      <c r="B358" s="20">
        <v>45978</v>
      </c>
      <c r="D358" t="s">
        <v>1024</v>
      </c>
      <c r="E358" t="s">
        <v>727</v>
      </c>
      <c r="F358" t="s">
        <v>53</v>
      </c>
      <c r="G358" t="s">
        <v>744</v>
      </c>
      <c r="H358" t="s">
        <v>97</v>
      </c>
      <c r="J358" t="s">
        <v>745</v>
      </c>
      <c r="K358" s="10" t="s">
        <v>746</v>
      </c>
      <c r="L358" s="10" t="s">
        <v>731</v>
      </c>
      <c r="M358" s="20" t="s">
        <v>732</v>
      </c>
      <c r="N358" t="s">
        <v>47</v>
      </c>
      <c r="O358" s="127">
        <v>36734348</v>
      </c>
      <c r="P358" t="s">
        <v>1025</v>
      </c>
      <c r="Q358" s="20">
        <v>45978</v>
      </c>
      <c r="R358" s="21">
        <v>10</v>
      </c>
      <c r="S358">
        <v>2025</v>
      </c>
      <c r="T358" t="s">
        <v>771</v>
      </c>
      <c r="U358" t="s">
        <v>603</v>
      </c>
      <c r="V358" t="s">
        <v>735</v>
      </c>
      <c r="W358" s="108">
        <v>-295488</v>
      </c>
      <c r="Y358">
        <v>11</v>
      </c>
      <c r="Z358">
        <v>2025</v>
      </c>
    </row>
    <row r="359" spans="1:26">
      <c r="A359" s="20" t="s">
        <v>1026</v>
      </c>
      <c r="B359" s="20">
        <v>45985</v>
      </c>
      <c r="D359" t="s">
        <v>1027</v>
      </c>
      <c r="E359" t="s">
        <v>738</v>
      </c>
      <c r="F359" t="s">
        <v>53</v>
      </c>
      <c r="G359" t="s">
        <v>728</v>
      </c>
      <c r="H359" t="s">
        <v>56</v>
      </c>
      <c r="J359" t="s">
        <v>745</v>
      </c>
      <c r="K359" s="10" t="s">
        <v>746</v>
      </c>
      <c r="L359" s="10" t="s">
        <v>731</v>
      </c>
      <c r="M359" s="20" t="s">
        <v>732</v>
      </c>
      <c r="N359" t="s">
        <v>47</v>
      </c>
      <c r="O359" s="127">
        <v>36736741</v>
      </c>
      <c r="P359" t="s">
        <v>79</v>
      </c>
      <c r="Q359" s="20">
        <v>45985</v>
      </c>
      <c r="R359" s="21">
        <v>11</v>
      </c>
      <c r="S359">
        <v>2025</v>
      </c>
      <c r="U359" t="s">
        <v>609</v>
      </c>
      <c r="V359" t="s">
        <v>609</v>
      </c>
      <c r="W359" s="108">
        <v>-292022</v>
      </c>
      <c r="Y359">
        <v>11</v>
      </c>
      <c r="Z359">
        <v>2025</v>
      </c>
    </row>
    <row r="360" spans="1:26">
      <c r="A360" s="20" t="s">
        <v>1026</v>
      </c>
      <c r="B360" s="20">
        <v>45985</v>
      </c>
      <c r="D360" t="s">
        <v>1027</v>
      </c>
      <c r="E360" t="s">
        <v>738</v>
      </c>
      <c r="F360" t="s">
        <v>53</v>
      </c>
      <c r="G360" t="s">
        <v>1006</v>
      </c>
      <c r="H360" t="s">
        <v>310</v>
      </c>
      <c r="J360" t="s">
        <v>745</v>
      </c>
      <c r="K360" s="10" t="s">
        <v>746</v>
      </c>
      <c r="L360" s="10" t="s">
        <v>731</v>
      </c>
      <c r="M360" s="20" t="s">
        <v>732</v>
      </c>
      <c r="N360" t="s">
        <v>47</v>
      </c>
      <c r="O360" s="127">
        <v>36736741</v>
      </c>
      <c r="P360" t="s">
        <v>79</v>
      </c>
      <c r="Q360" s="20">
        <v>45985</v>
      </c>
      <c r="R360" s="21">
        <v>11</v>
      </c>
      <c r="S360">
        <v>2025</v>
      </c>
      <c r="U360" t="s">
        <v>609</v>
      </c>
      <c r="V360" t="s">
        <v>609</v>
      </c>
      <c r="W360" s="108">
        <v>-4512</v>
      </c>
      <c r="Y360">
        <v>11</v>
      </c>
      <c r="Z360">
        <v>2025</v>
      </c>
    </row>
    <row r="361" spans="1:26">
      <c r="A361" s="20" t="s">
        <v>1029</v>
      </c>
      <c r="B361" s="20">
        <v>45988</v>
      </c>
      <c r="D361" t="s">
        <v>1030</v>
      </c>
      <c r="E361" t="s">
        <v>738</v>
      </c>
      <c r="F361" t="s">
        <v>53</v>
      </c>
      <c r="G361" t="s">
        <v>728</v>
      </c>
      <c r="H361" t="s">
        <v>56</v>
      </c>
      <c r="J361" t="s">
        <v>745</v>
      </c>
      <c r="K361" s="10" t="s">
        <v>746</v>
      </c>
      <c r="L361" s="10" t="s">
        <v>731</v>
      </c>
      <c r="M361" s="20" t="s">
        <v>732</v>
      </c>
      <c r="N361" t="s">
        <v>47</v>
      </c>
      <c r="O361" s="127">
        <v>36738100</v>
      </c>
      <c r="P361" t="s">
        <v>79</v>
      </c>
      <c r="Q361" s="20">
        <v>45988</v>
      </c>
      <c r="R361" s="21">
        <v>11</v>
      </c>
      <c r="S361">
        <v>2025</v>
      </c>
      <c r="U361" t="s">
        <v>609</v>
      </c>
      <c r="V361" t="s">
        <v>609</v>
      </c>
      <c r="W361" s="108">
        <v>-789877</v>
      </c>
      <c r="Y361">
        <v>11</v>
      </c>
      <c r="Z361">
        <v>2025</v>
      </c>
    </row>
    <row r="362" spans="1:26">
      <c r="A362" s="20" t="s">
        <v>1032</v>
      </c>
      <c r="B362" s="20">
        <v>45991</v>
      </c>
      <c r="D362" t="s">
        <v>1033</v>
      </c>
      <c r="E362" t="s">
        <v>727</v>
      </c>
      <c r="F362" t="s">
        <v>53</v>
      </c>
      <c r="G362" t="s">
        <v>728</v>
      </c>
      <c r="H362" t="s">
        <v>56</v>
      </c>
      <c r="J362" t="s">
        <v>729</v>
      </c>
      <c r="K362" s="10" t="s">
        <v>730</v>
      </c>
      <c r="L362" s="10" t="s">
        <v>731</v>
      </c>
      <c r="M362" s="20" t="s">
        <v>732</v>
      </c>
      <c r="N362" t="s">
        <v>47</v>
      </c>
      <c r="O362" s="127">
        <v>36740958</v>
      </c>
      <c r="P362" t="s">
        <v>1034</v>
      </c>
      <c r="Q362" s="20">
        <v>45991</v>
      </c>
      <c r="R362" s="21">
        <v>11</v>
      </c>
      <c r="S362">
        <v>2025</v>
      </c>
      <c r="T362" t="s">
        <v>820</v>
      </c>
      <c r="U362" t="s">
        <v>608</v>
      </c>
      <c r="V362" t="s">
        <v>735</v>
      </c>
      <c r="W362" s="108">
        <v>-51618</v>
      </c>
      <c r="Y362">
        <v>11</v>
      </c>
      <c r="Z362">
        <v>2025</v>
      </c>
    </row>
    <row r="363" spans="1:26">
      <c r="A363" s="20" t="s">
        <v>1032</v>
      </c>
      <c r="B363" s="20">
        <v>45991</v>
      </c>
      <c r="D363" t="s">
        <v>1033</v>
      </c>
      <c r="E363" t="s">
        <v>727</v>
      </c>
      <c r="F363" t="s">
        <v>53</v>
      </c>
      <c r="G363" t="s">
        <v>744</v>
      </c>
      <c r="H363" t="s">
        <v>97</v>
      </c>
      <c r="J363" t="s">
        <v>729</v>
      </c>
      <c r="K363" s="10" t="s">
        <v>730</v>
      </c>
      <c r="L363" s="10" t="s">
        <v>731</v>
      </c>
      <c r="M363" s="20" t="s">
        <v>732</v>
      </c>
      <c r="N363" t="s">
        <v>47</v>
      </c>
      <c r="O363" s="127">
        <v>36740958</v>
      </c>
      <c r="P363" t="s">
        <v>1034</v>
      </c>
      <c r="Q363" s="20">
        <v>45991</v>
      </c>
      <c r="R363" s="21">
        <v>11</v>
      </c>
      <c r="S363">
        <v>2025</v>
      </c>
      <c r="T363" t="s">
        <v>820</v>
      </c>
      <c r="U363" t="s">
        <v>608</v>
      </c>
      <c r="V363" t="s">
        <v>735</v>
      </c>
      <c r="W363" s="108">
        <v>-10084</v>
      </c>
      <c r="Y363">
        <v>11</v>
      </c>
      <c r="Z363">
        <v>2025</v>
      </c>
    </row>
    <row r="364" spans="1:26">
      <c r="A364" s="20" t="s">
        <v>1035</v>
      </c>
      <c r="B364" s="20">
        <v>45991</v>
      </c>
      <c r="D364" t="s">
        <v>1036</v>
      </c>
      <c r="E364" t="s">
        <v>727</v>
      </c>
      <c r="F364" t="s">
        <v>53</v>
      </c>
      <c r="G364" t="s">
        <v>758</v>
      </c>
      <c r="H364" t="s">
        <v>56</v>
      </c>
      <c r="J364" t="s">
        <v>729</v>
      </c>
      <c r="K364" s="10" t="s">
        <v>730</v>
      </c>
      <c r="L364" s="10" t="s">
        <v>731</v>
      </c>
      <c r="M364" s="20" t="s">
        <v>732</v>
      </c>
      <c r="N364" t="s">
        <v>47</v>
      </c>
      <c r="O364" s="127">
        <v>36740959</v>
      </c>
      <c r="P364" t="s">
        <v>1034</v>
      </c>
      <c r="Q364" s="20">
        <v>45991</v>
      </c>
      <c r="R364" s="21">
        <v>11</v>
      </c>
      <c r="S364">
        <v>2025</v>
      </c>
      <c r="T364" t="s">
        <v>820</v>
      </c>
      <c r="U364" t="s">
        <v>608</v>
      </c>
      <c r="V364" t="s">
        <v>735</v>
      </c>
      <c r="W364" s="108">
        <v>-3163</v>
      </c>
      <c r="Y364">
        <v>11</v>
      </c>
      <c r="Z364">
        <v>2025</v>
      </c>
    </row>
    <row r="365" spans="1:26">
      <c r="A365" s="20" t="s">
        <v>1035</v>
      </c>
      <c r="B365" s="20">
        <v>45991</v>
      </c>
      <c r="D365" t="s">
        <v>1036</v>
      </c>
      <c r="E365" t="s">
        <v>727</v>
      </c>
      <c r="F365" t="s">
        <v>53</v>
      </c>
      <c r="G365" t="s">
        <v>789</v>
      </c>
      <c r="H365" t="s">
        <v>56</v>
      </c>
      <c r="J365" t="s">
        <v>729</v>
      </c>
      <c r="K365" s="10" t="s">
        <v>730</v>
      </c>
      <c r="L365" s="10" t="s">
        <v>731</v>
      </c>
      <c r="M365" s="20" t="s">
        <v>732</v>
      </c>
      <c r="N365" t="s">
        <v>47</v>
      </c>
      <c r="O365" s="127">
        <v>36740959</v>
      </c>
      <c r="P365" t="s">
        <v>1034</v>
      </c>
      <c r="Q365" s="20">
        <v>45991</v>
      </c>
      <c r="R365" s="21">
        <v>11</v>
      </c>
      <c r="S365">
        <v>2025</v>
      </c>
      <c r="T365" t="s">
        <v>820</v>
      </c>
      <c r="U365" t="s">
        <v>608</v>
      </c>
      <c r="V365" t="s">
        <v>735</v>
      </c>
      <c r="W365" s="108">
        <v>-3403</v>
      </c>
      <c r="Y365">
        <v>11</v>
      </c>
      <c r="Z365">
        <v>2025</v>
      </c>
    </row>
    <row r="366" spans="1:26">
      <c r="A366" s="20" t="s">
        <v>1035</v>
      </c>
      <c r="B366" s="20">
        <v>45991</v>
      </c>
      <c r="D366" t="s">
        <v>1036</v>
      </c>
      <c r="E366" t="s">
        <v>727</v>
      </c>
      <c r="F366" t="s">
        <v>53</v>
      </c>
      <c r="G366" t="s">
        <v>959</v>
      </c>
      <c r="H366" t="s">
        <v>97</v>
      </c>
      <c r="J366" t="s">
        <v>729</v>
      </c>
      <c r="K366" s="10" t="s">
        <v>730</v>
      </c>
      <c r="L366" s="10" t="s">
        <v>731</v>
      </c>
      <c r="M366" s="20" t="s">
        <v>732</v>
      </c>
      <c r="N366" t="s">
        <v>47</v>
      </c>
      <c r="O366" s="127">
        <v>36740959</v>
      </c>
      <c r="P366" t="s">
        <v>1034</v>
      </c>
      <c r="Q366" s="20">
        <v>45991</v>
      </c>
      <c r="R366" s="21">
        <v>11</v>
      </c>
      <c r="S366">
        <v>2025</v>
      </c>
      <c r="T366" t="s">
        <v>820</v>
      </c>
      <c r="U366" t="s">
        <v>608</v>
      </c>
      <c r="V366" t="s">
        <v>735</v>
      </c>
      <c r="W366" s="108">
        <v>-5926</v>
      </c>
      <c r="Y366">
        <v>11</v>
      </c>
      <c r="Z366">
        <v>2025</v>
      </c>
    </row>
    <row r="367" spans="1:26">
      <c r="A367" s="20" t="s">
        <v>1035</v>
      </c>
      <c r="B367" s="20">
        <v>45991</v>
      </c>
      <c r="D367" t="s">
        <v>1036</v>
      </c>
      <c r="E367" t="s">
        <v>727</v>
      </c>
      <c r="F367" t="s">
        <v>53</v>
      </c>
      <c r="G367" t="s">
        <v>759</v>
      </c>
      <c r="H367" t="s">
        <v>56</v>
      </c>
      <c r="J367" t="s">
        <v>729</v>
      </c>
      <c r="K367" s="10" t="s">
        <v>730</v>
      </c>
      <c r="L367" s="10" t="s">
        <v>826</v>
      </c>
      <c r="M367" s="20" t="s">
        <v>729</v>
      </c>
      <c r="N367" t="s">
        <v>960</v>
      </c>
      <c r="O367" s="127">
        <v>36740959</v>
      </c>
      <c r="P367" t="s">
        <v>1034</v>
      </c>
      <c r="Q367" s="20">
        <v>45991</v>
      </c>
      <c r="R367" s="21">
        <v>11</v>
      </c>
      <c r="S367">
        <v>2025</v>
      </c>
      <c r="T367" t="s">
        <v>820</v>
      </c>
      <c r="U367" t="s">
        <v>608</v>
      </c>
      <c r="V367" t="s">
        <v>735</v>
      </c>
      <c r="W367" s="108">
        <v>1</v>
      </c>
      <c r="Y367">
        <v>11</v>
      </c>
      <c r="Z367">
        <v>2025</v>
      </c>
    </row>
    <row r="368" spans="1:26">
      <c r="A368" s="20" t="s">
        <v>1037</v>
      </c>
      <c r="B368" s="20">
        <v>46002</v>
      </c>
      <c r="D368" t="s">
        <v>1038</v>
      </c>
      <c r="E368" t="s">
        <v>727</v>
      </c>
      <c r="F368" t="s">
        <v>53</v>
      </c>
      <c r="G368" t="s">
        <v>728</v>
      </c>
      <c r="H368" t="s">
        <v>56</v>
      </c>
      <c r="J368" t="s">
        <v>745</v>
      </c>
      <c r="K368" s="10" t="s">
        <v>746</v>
      </c>
      <c r="L368" s="10" t="s">
        <v>731</v>
      </c>
      <c r="M368" s="20" t="s">
        <v>732</v>
      </c>
      <c r="N368" t="s">
        <v>47</v>
      </c>
      <c r="O368" s="127">
        <v>36747092</v>
      </c>
      <c r="P368" t="s">
        <v>1039</v>
      </c>
      <c r="Q368" s="20">
        <v>46002</v>
      </c>
      <c r="R368" s="21">
        <v>11</v>
      </c>
      <c r="S368">
        <v>2025</v>
      </c>
      <c r="T368" t="s">
        <v>771</v>
      </c>
      <c r="U368" t="s">
        <v>603</v>
      </c>
      <c r="V368" t="s">
        <v>735</v>
      </c>
      <c r="W368" s="108">
        <v>-966271</v>
      </c>
      <c r="Y368">
        <v>12</v>
      </c>
      <c r="Z368">
        <v>2025</v>
      </c>
    </row>
    <row r="369" spans="1:26">
      <c r="A369" s="20" t="s">
        <v>1037</v>
      </c>
      <c r="B369" s="20">
        <v>46002</v>
      </c>
      <c r="D369" t="s">
        <v>1038</v>
      </c>
      <c r="E369" t="s">
        <v>727</v>
      </c>
      <c r="F369" t="s">
        <v>53</v>
      </c>
      <c r="G369" t="s">
        <v>744</v>
      </c>
      <c r="H369" t="s">
        <v>97</v>
      </c>
      <c r="J369" t="s">
        <v>745</v>
      </c>
      <c r="K369" s="10" t="s">
        <v>746</v>
      </c>
      <c r="L369" s="10" t="s">
        <v>731</v>
      </c>
      <c r="M369" s="20" t="s">
        <v>732</v>
      </c>
      <c r="N369" t="s">
        <v>47</v>
      </c>
      <c r="O369" s="127">
        <v>36747092</v>
      </c>
      <c r="P369" t="s">
        <v>1039</v>
      </c>
      <c r="Q369" s="20">
        <v>46002</v>
      </c>
      <c r="R369" s="21">
        <v>11</v>
      </c>
      <c r="S369">
        <v>2025</v>
      </c>
      <c r="T369" t="s">
        <v>771</v>
      </c>
      <c r="U369" t="s">
        <v>603</v>
      </c>
      <c r="V369" t="s">
        <v>735</v>
      </c>
      <c r="W369" s="108">
        <v>-191808</v>
      </c>
      <c r="Y369">
        <v>12</v>
      </c>
      <c r="Z369">
        <v>2025</v>
      </c>
    </row>
    <row r="370" spans="1:26">
      <c r="A370" s="20" t="s">
        <v>1040</v>
      </c>
      <c r="B370" s="20">
        <v>46022</v>
      </c>
      <c r="D370" t="s">
        <v>1041</v>
      </c>
      <c r="E370" t="s">
        <v>727</v>
      </c>
      <c r="F370" t="s">
        <v>53</v>
      </c>
      <c r="G370" t="s">
        <v>744</v>
      </c>
      <c r="H370" t="s">
        <v>97</v>
      </c>
      <c r="J370" t="s">
        <v>729</v>
      </c>
      <c r="K370" s="10" t="s">
        <v>730</v>
      </c>
      <c r="L370" s="10" t="s">
        <v>731</v>
      </c>
      <c r="M370" s="20" t="s">
        <v>732</v>
      </c>
      <c r="N370" t="s">
        <v>47</v>
      </c>
      <c r="O370" s="127">
        <v>36753344</v>
      </c>
      <c r="P370" t="s">
        <v>1042</v>
      </c>
      <c r="Q370" s="20">
        <v>46022</v>
      </c>
      <c r="R370" s="21">
        <v>12</v>
      </c>
      <c r="S370">
        <v>2025</v>
      </c>
      <c r="T370" t="s">
        <v>820</v>
      </c>
      <c r="U370" t="s">
        <v>608</v>
      </c>
      <c r="V370" t="s">
        <v>735</v>
      </c>
      <c r="W370" s="108">
        <v>-12053</v>
      </c>
      <c r="Y370">
        <v>12</v>
      </c>
      <c r="Z370">
        <v>2025</v>
      </c>
    </row>
    <row r="371" spans="1:26">
      <c r="A371" s="20" t="s">
        <v>1040</v>
      </c>
      <c r="B371" s="20">
        <v>46022</v>
      </c>
      <c r="D371" t="s">
        <v>1041</v>
      </c>
      <c r="E371" t="s">
        <v>727</v>
      </c>
      <c r="F371" t="s">
        <v>53</v>
      </c>
      <c r="G371" t="s">
        <v>728</v>
      </c>
      <c r="H371" t="s">
        <v>56</v>
      </c>
      <c r="J371" t="s">
        <v>729</v>
      </c>
      <c r="K371" s="10" t="s">
        <v>730</v>
      </c>
      <c r="L371" s="10" t="s">
        <v>731</v>
      </c>
      <c r="M371" s="20" t="s">
        <v>732</v>
      </c>
      <c r="N371" t="s">
        <v>47</v>
      </c>
      <c r="O371" s="127">
        <v>36753344</v>
      </c>
      <c r="P371" t="s">
        <v>1042</v>
      </c>
      <c r="Q371" s="20">
        <v>46022</v>
      </c>
      <c r="R371" s="21">
        <v>12</v>
      </c>
      <c r="S371">
        <v>2025</v>
      </c>
      <c r="T371" t="s">
        <v>820</v>
      </c>
      <c r="U371" t="s">
        <v>608</v>
      </c>
      <c r="V371" t="s">
        <v>735</v>
      </c>
      <c r="W371" s="108">
        <v>-59690</v>
      </c>
      <c r="Y371">
        <v>12</v>
      </c>
      <c r="Z371">
        <v>2025</v>
      </c>
    </row>
    <row r="372" spans="1:26">
      <c r="A372" s="20" t="s">
        <v>1043</v>
      </c>
      <c r="B372" s="20">
        <v>46022</v>
      </c>
      <c r="D372" t="s">
        <v>1044</v>
      </c>
      <c r="E372" t="s">
        <v>727</v>
      </c>
      <c r="F372" t="s">
        <v>53</v>
      </c>
      <c r="G372" t="s">
        <v>781</v>
      </c>
      <c r="H372" t="s">
        <v>56</v>
      </c>
      <c r="J372" t="s">
        <v>729</v>
      </c>
      <c r="K372" s="10" t="s">
        <v>730</v>
      </c>
      <c r="L372" s="10" t="s">
        <v>731</v>
      </c>
      <c r="M372" s="20" t="s">
        <v>732</v>
      </c>
      <c r="N372" t="s">
        <v>47</v>
      </c>
      <c r="O372" s="127">
        <v>36753345</v>
      </c>
      <c r="P372" t="s">
        <v>1042</v>
      </c>
      <c r="Q372" s="20">
        <v>46022</v>
      </c>
      <c r="R372" s="21">
        <v>12</v>
      </c>
      <c r="S372">
        <v>2025</v>
      </c>
      <c r="T372" t="s">
        <v>820</v>
      </c>
      <c r="U372" t="s">
        <v>608</v>
      </c>
      <c r="V372" t="s">
        <v>735</v>
      </c>
      <c r="W372" s="108">
        <v>-310</v>
      </c>
      <c r="Y372">
        <v>12</v>
      </c>
      <c r="Z372">
        <v>2025</v>
      </c>
    </row>
    <row r="373" spans="1:26">
      <c r="A373" s="20" t="s">
        <v>1043</v>
      </c>
      <c r="B373" s="20">
        <v>46022</v>
      </c>
      <c r="D373" t="s">
        <v>1044</v>
      </c>
      <c r="E373" t="s">
        <v>727</v>
      </c>
      <c r="F373" t="s">
        <v>53</v>
      </c>
      <c r="G373" t="s">
        <v>792</v>
      </c>
      <c r="H373" t="s">
        <v>56</v>
      </c>
      <c r="J373" t="s">
        <v>729</v>
      </c>
      <c r="K373" s="10" t="s">
        <v>730</v>
      </c>
      <c r="L373" s="10" t="s">
        <v>731</v>
      </c>
      <c r="M373" s="20" t="s">
        <v>732</v>
      </c>
      <c r="N373" t="s">
        <v>47</v>
      </c>
      <c r="O373" s="127">
        <v>36753345</v>
      </c>
      <c r="P373" t="s">
        <v>1042</v>
      </c>
      <c r="Q373" s="20">
        <v>46022</v>
      </c>
      <c r="R373" s="21">
        <v>12</v>
      </c>
      <c r="S373">
        <v>2025</v>
      </c>
      <c r="T373" t="s">
        <v>820</v>
      </c>
      <c r="U373" t="s">
        <v>608</v>
      </c>
      <c r="V373" t="s">
        <v>735</v>
      </c>
      <c r="W373" s="108">
        <v>-439</v>
      </c>
      <c r="Y373">
        <v>12</v>
      </c>
      <c r="Z373">
        <v>2025</v>
      </c>
    </row>
    <row r="374" spans="1:26">
      <c r="A374" s="20" t="s">
        <v>1043</v>
      </c>
      <c r="B374" s="20">
        <v>46022</v>
      </c>
      <c r="D374" t="s">
        <v>1044</v>
      </c>
      <c r="E374" t="s">
        <v>727</v>
      </c>
      <c r="F374" t="s">
        <v>53</v>
      </c>
      <c r="G374" t="s">
        <v>799</v>
      </c>
      <c r="H374" t="s">
        <v>56</v>
      </c>
      <c r="J374" t="s">
        <v>729</v>
      </c>
      <c r="K374" s="10" t="s">
        <v>730</v>
      </c>
      <c r="L374" s="10" t="s">
        <v>731</v>
      </c>
      <c r="M374" s="20" t="s">
        <v>732</v>
      </c>
      <c r="N374" t="s">
        <v>47</v>
      </c>
      <c r="O374" s="127">
        <v>36753345</v>
      </c>
      <c r="P374" t="s">
        <v>1042</v>
      </c>
      <c r="Q374" s="20">
        <v>46022</v>
      </c>
      <c r="R374" s="21">
        <v>12</v>
      </c>
      <c r="S374">
        <v>2025</v>
      </c>
      <c r="T374" t="s">
        <v>820</v>
      </c>
      <c r="U374" t="s">
        <v>608</v>
      </c>
      <c r="V374" t="s">
        <v>735</v>
      </c>
      <c r="W374" s="108">
        <v>-1217</v>
      </c>
      <c r="Y374">
        <v>12</v>
      </c>
      <c r="Z374">
        <v>2025</v>
      </c>
    </row>
    <row r="375" spans="1:26">
      <c r="A375" s="20" t="s">
        <v>1043</v>
      </c>
      <c r="B375" s="20">
        <v>46022</v>
      </c>
      <c r="D375" t="s">
        <v>1044</v>
      </c>
      <c r="E375" t="s">
        <v>727</v>
      </c>
      <c r="F375" t="s">
        <v>53</v>
      </c>
      <c r="G375" t="s">
        <v>800</v>
      </c>
      <c r="H375" t="s">
        <v>56</v>
      </c>
      <c r="J375" t="s">
        <v>729</v>
      </c>
      <c r="K375" s="10" t="s">
        <v>730</v>
      </c>
      <c r="L375" s="10" t="s">
        <v>731</v>
      </c>
      <c r="M375" s="20" t="s">
        <v>732</v>
      </c>
      <c r="N375" t="s">
        <v>47</v>
      </c>
      <c r="O375" s="127">
        <v>36753345</v>
      </c>
      <c r="P375" t="s">
        <v>1042</v>
      </c>
      <c r="Q375" s="20">
        <v>46022</v>
      </c>
      <c r="R375" s="21">
        <v>12</v>
      </c>
      <c r="S375">
        <v>2025</v>
      </c>
      <c r="T375" t="s">
        <v>820</v>
      </c>
      <c r="U375" t="s">
        <v>608</v>
      </c>
      <c r="V375" t="s">
        <v>735</v>
      </c>
      <c r="W375" s="108">
        <v>-1433</v>
      </c>
      <c r="Y375">
        <v>12</v>
      </c>
      <c r="Z375">
        <v>2025</v>
      </c>
    </row>
    <row r="376" spans="1:26">
      <c r="A376" s="20" t="s">
        <v>1043</v>
      </c>
      <c r="B376" s="20">
        <v>46022</v>
      </c>
      <c r="D376" t="s">
        <v>1044</v>
      </c>
      <c r="E376" t="s">
        <v>727</v>
      </c>
      <c r="F376" t="s">
        <v>53</v>
      </c>
      <c r="G376" t="s">
        <v>759</v>
      </c>
      <c r="H376" t="s">
        <v>56</v>
      </c>
      <c r="J376" t="s">
        <v>729</v>
      </c>
      <c r="K376" s="10" t="s">
        <v>730</v>
      </c>
      <c r="L376" s="10" t="s">
        <v>731</v>
      </c>
      <c r="M376" s="20" t="s">
        <v>732</v>
      </c>
      <c r="N376" t="s">
        <v>47</v>
      </c>
      <c r="O376" s="127">
        <v>36753345</v>
      </c>
      <c r="P376" t="s">
        <v>1042</v>
      </c>
      <c r="Q376" s="20">
        <v>46022</v>
      </c>
      <c r="R376" s="21">
        <v>12</v>
      </c>
      <c r="S376">
        <v>2025</v>
      </c>
      <c r="T376" t="s">
        <v>820</v>
      </c>
      <c r="U376" t="s">
        <v>608</v>
      </c>
      <c r="V376" t="s">
        <v>735</v>
      </c>
      <c r="W376" s="108">
        <v>-52205</v>
      </c>
      <c r="Y376">
        <v>12</v>
      </c>
      <c r="Z376">
        <v>2025</v>
      </c>
    </row>
    <row r="377" spans="1:26">
      <c r="A377" s="20" t="s">
        <v>1043</v>
      </c>
      <c r="B377" s="20">
        <v>46022</v>
      </c>
      <c r="D377" t="s">
        <v>1044</v>
      </c>
      <c r="E377" t="s">
        <v>727</v>
      </c>
      <c r="F377" t="s">
        <v>53</v>
      </c>
      <c r="G377" t="s">
        <v>959</v>
      </c>
      <c r="H377" t="s">
        <v>97</v>
      </c>
      <c r="J377" t="s">
        <v>729</v>
      </c>
      <c r="K377" s="10" t="s">
        <v>730</v>
      </c>
      <c r="L377" s="10" t="s">
        <v>731</v>
      </c>
      <c r="M377" s="20" t="s">
        <v>732</v>
      </c>
      <c r="N377" t="s">
        <v>47</v>
      </c>
      <c r="O377" s="127">
        <v>36753345</v>
      </c>
      <c r="P377" t="s">
        <v>1042</v>
      </c>
      <c r="Q377" s="20">
        <v>46022</v>
      </c>
      <c r="R377" s="21">
        <v>12</v>
      </c>
      <c r="S377">
        <v>2025</v>
      </c>
      <c r="T377" t="s">
        <v>820</v>
      </c>
      <c r="U377" t="s">
        <v>608</v>
      </c>
      <c r="V377" t="s">
        <v>735</v>
      </c>
      <c r="W377" s="108">
        <v>-3951</v>
      </c>
      <c r="Y377">
        <v>12</v>
      </c>
      <c r="Z377">
        <v>2025</v>
      </c>
    </row>
    <row r="378" spans="1:26">
      <c r="A378" s="20" t="s">
        <v>1045</v>
      </c>
      <c r="B378" s="20">
        <v>46028</v>
      </c>
      <c r="D378" t="s">
        <v>1046</v>
      </c>
      <c r="E378" t="s">
        <v>738</v>
      </c>
      <c r="F378" t="s">
        <v>53</v>
      </c>
      <c r="G378" t="s">
        <v>797</v>
      </c>
      <c r="H378" t="s">
        <v>56</v>
      </c>
      <c r="J378" t="s">
        <v>739</v>
      </c>
      <c r="K378" s="10" t="s">
        <v>740</v>
      </c>
      <c r="L378" s="10" t="s">
        <v>731</v>
      </c>
      <c r="M378" s="20" t="s">
        <v>732</v>
      </c>
      <c r="N378" t="s">
        <v>47</v>
      </c>
      <c r="O378" s="127">
        <v>37184713</v>
      </c>
      <c r="P378" t="s">
        <v>1047</v>
      </c>
      <c r="Q378" s="20">
        <v>46028</v>
      </c>
      <c r="R378" s="21">
        <v>12</v>
      </c>
      <c r="S378">
        <v>2025</v>
      </c>
      <c r="U378" t="s">
        <v>609</v>
      </c>
      <c r="V378" t="s">
        <v>609</v>
      </c>
      <c r="W378" s="108">
        <v>-273744</v>
      </c>
      <c r="Y378">
        <v>1</v>
      </c>
      <c r="Z378">
        <v>2026</v>
      </c>
    </row>
    <row r="379" spans="1:26">
      <c r="A379" s="20" t="s">
        <v>1045</v>
      </c>
      <c r="B379" s="20">
        <v>46028</v>
      </c>
      <c r="D379" t="s">
        <v>1046</v>
      </c>
      <c r="E379" t="s">
        <v>738</v>
      </c>
      <c r="F379" t="s">
        <v>53</v>
      </c>
      <c r="G379" t="s">
        <v>798</v>
      </c>
      <c r="H379" t="s">
        <v>56</v>
      </c>
      <c r="J379" t="s">
        <v>739</v>
      </c>
      <c r="K379" s="10" t="s">
        <v>740</v>
      </c>
      <c r="L379" s="10" t="s">
        <v>731</v>
      </c>
      <c r="M379" s="20" t="s">
        <v>732</v>
      </c>
      <c r="N379" t="s">
        <v>47</v>
      </c>
      <c r="O379" s="127">
        <v>37184713</v>
      </c>
      <c r="P379" t="s">
        <v>1047</v>
      </c>
      <c r="Q379" s="20">
        <v>46028</v>
      </c>
      <c r="R379" s="21">
        <v>12</v>
      </c>
      <c r="S379">
        <v>2025</v>
      </c>
      <c r="U379" t="s">
        <v>609</v>
      </c>
      <c r="V379" t="s">
        <v>609</v>
      </c>
      <c r="W379" s="108">
        <v>-483145</v>
      </c>
      <c r="Y379">
        <v>1</v>
      </c>
      <c r="Z379">
        <v>2026</v>
      </c>
    </row>
    <row r="380" spans="1:26">
      <c r="A380" s="20" t="s">
        <v>1045</v>
      </c>
      <c r="B380" s="20">
        <v>46028</v>
      </c>
      <c r="D380" t="s">
        <v>1046</v>
      </c>
      <c r="E380" t="s">
        <v>738</v>
      </c>
      <c r="F380" t="s">
        <v>53</v>
      </c>
      <c r="G380" t="s">
        <v>799</v>
      </c>
      <c r="H380" t="s">
        <v>56</v>
      </c>
      <c r="J380" t="s">
        <v>739</v>
      </c>
      <c r="K380" s="10" t="s">
        <v>740</v>
      </c>
      <c r="L380" s="10" t="s">
        <v>731</v>
      </c>
      <c r="M380" s="20" t="s">
        <v>732</v>
      </c>
      <c r="N380" t="s">
        <v>47</v>
      </c>
      <c r="O380" s="127">
        <v>37184713</v>
      </c>
      <c r="P380" t="s">
        <v>1047</v>
      </c>
      <c r="Q380" s="20">
        <v>46028</v>
      </c>
      <c r="R380" s="21">
        <v>12</v>
      </c>
      <c r="S380">
        <v>2025</v>
      </c>
      <c r="U380" t="s">
        <v>609</v>
      </c>
      <c r="V380" t="s">
        <v>609</v>
      </c>
      <c r="W380" s="108">
        <v>-302799</v>
      </c>
      <c r="Y380">
        <v>1</v>
      </c>
      <c r="Z380">
        <v>2026</v>
      </c>
    </row>
    <row r="381" spans="1:26">
      <c r="A381" s="20" t="s">
        <v>1045</v>
      </c>
      <c r="B381" s="20">
        <v>46028</v>
      </c>
      <c r="D381" t="s">
        <v>1046</v>
      </c>
      <c r="E381" t="s">
        <v>738</v>
      </c>
      <c r="F381" t="s">
        <v>53</v>
      </c>
      <c r="G381" t="s">
        <v>800</v>
      </c>
      <c r="H381" t="s">
        <v>56</v>
      </c>
      <c r="J381" t="s">
        <v>739</v>
      </c>
      <c r="K381" s="10" t="s">
        <v>740</v>
      </c>
      <c r="L381" s="10" t="s">
        <v>731</v>
      </c>
      <c r="M381" s="20" t="s">
        <v>732</v>
      </c>
      <c r="N381" t="s">
        <v>47</v>
      </c>
      <c r="O381" s="127">
        <v>37184713</v>
      </c>
      <c r="P381" t="s">
        <v>1047</v>
      </c>
      <c r="Q381" s="20">
        <v>46028</v>
      </c>
      <c r="R381" s="21">
        <v>12</v>
      </c>
      <c r="S381">
        <v>2025</v>
      </c>
      <c r="U381" t="s">
        <v>609</v>
      </c>
      <c r="V381" t="s">
        <v>609</v>
      </c>
      <c r="W381" s="108">
        <v>-451140</v>
      </c>
      <c r="Y381">
        <v>1</v>
      </c>
      <c r="Z381">
        <v>2026</v>
      </c>
    </row>
    <row r="382" spans="1:26">
      <c r="A382" s="20" t="s">
        <v>1045</v>
      </c>
      <c r="B382" s="20">
        <v>46028</v>
      </c>
      <c r="D382" t="s">
        <v>1046</v>
      </c>
      <c r="E382" t="s">
        <v>738</v>
      </c>
      <c r="F382" t="s">
        <v>53</v>
      </c>
      <c r="G382" t="s">
        <v>801</v>
      </c>
      <c r="H382" t="s">
        <v>56</v>
      </c>
      <c r="J382" t="s">
        <v>739</v>
      </c>
      <c r="K382" s="10" t="s">
        <v>740</v>
      </c>
      <c r="L382" s="10" t="s">
        <v>731</v>
      </c>
      <c r="M382" s="20" t="s">
        <v>732</v>
      </c>
      <c r="N382" t="s">
        <v>47</v>
      </c>
      <c r="O382" s="127">
        <v>37184713</v>
      </c>
      <c r="P382" t="s">
        <v>1047</v>
      </c>
      <c r="Q382" s="20">
        <v>46028</v>
      </c>
      <c r="R382" s="21">
        <v>12</v>
      </c>
      <c r="S382">
        <v>2025</v>
      </c>
      <c r="U382" t="s">
        <v>609</v>
      </c>
      <c r="V382" t="s">
        <v>609</v>
      </c>
      <c r="W382" s="108">
        <v>-240185</v>
      </c>
      <c r="Y382">
        <v>1</v>
      </c>
      <c r="Z382">
        <v>2026</v>
      </c>
    </row>
    <row r="383" spans="1:26">
      <c r="A383" s="20" t="s">
        <v>1045</v>
      </c>
      <c r="B383" s="20">
        <v>46028</v>
      </c>
      <c r="D383" t="s">
        <v>1046</v>
      </c>
      <c r="E383" t="s">
        <v>738</v>
      </c>
      <c r="F383" t="s">
        <v>53</v>
      </c>
      <c r="G383" t="s">
        <v>802</v>
      </c>
      <c r="H383" t="s">
        <v>56</v>
      </c>
      <c r="J383" t="s">
        <v>739</v>
      </c>
      <c r="K383" s="10" t="s">
        <v>740</v>
      </c>
      <c r="L383" s="10" t="s">
        <v>731</v>
      </c>
      <c r="M383" s="20" t="s">
        <v>732</v>
      </c>
      <c r="N383" t="s">
        <v>47</v>
      </c>
      <c r="O383" s="127">
        <v>37184713</v>
      </c>
      <c r="P383" t="s">
        <v>1047</v>
      </c>
      <c r="Q383" s="20">
        <v>46028</v>
      </c>
      <c r="R383" s="21">
        <v>12</v>
      </c>
      <c r="S383">
        <v>2025</v>
      </c>
      <c r="U383" t="s">
        <v>609</v>
      </c>
      <c r="V383" t="s">
        <v>609</v>
      </c>
      <c r="W383" s="108">
        <v>-227893</v>
      </c>
      <c r="Y383">
        <v>1</v>
      </c>
      <c r="Z383">
        <v>2026</v>
      </c>
    </row>
    <row r="384" spans="1:26">
      <c r="A384" s="20" t="s">
        <v>1045</v>
      </c>
      <c r="B384" s="20">
        <v>46028</v>
      </c>
      <c r="D384" t="s">
        <v>1046</v>
      </c>
      <c r="E384" t="s">
        <v>738</v>
      </c>
      <c r="F384" t="s">
        <v>53</v>
      </c>
      <c r="G384" t="s">
        <v>803</v>
      </c>
      <c r="H384" t="s">
        <v>56</v>
      </c>
      <c r="J384" t="s">
        <v>739</v>
      </c>
      <c r="K384" s="10" t="s">
        <v>740</v>
      </c>
      <c r="L384" s="10" t="s">
        <v>731</v>
      </c>
      <c r="M384" s="20" t="s">
        <v>732</v>
      </c>
      <c r="N384" t="s">
        <v>47</v>
      </c>
      <c r="O384" s="127">
        <v>37184713</v>
      </c>
      <c r="P384" t="s">
        <v>1047</v>
      </c>
      <c r="Q384" s="20">
        <v>46028</v>
      </c>
      <c r="R384" s="21">
        <v>12</v>
      </c>
      <c r="S384">
        <v>2025</v>
      </c>
      <c r="U384" t="s">
        <v>609</v>
      </c>
      <c r="V384" t="s">
        <v>609</v>
      </c>
      <c r="W384" s="108">
        <v>-517903</v>
      </c>
      <c r="Y384">
        <v>1</v>
      </c>
      <c r="Z384">
        <v>2026</v>
      </c>
    </row>
    <row r="385" spans="1:26">
      <c r="A385" s="20" t="s">
        <v>1045</v>
      </c>
      <c r="B385" s="20">
        <v>46028</v>
      </c>
      <c r="D385" t="s">
        <v>1046</v>
      </c>
      <c r="E385" t="s">
        <v>738</v>
      </c>
      <c r="F385" t="s">
        <v>53</v>
      </c>
      <c r="G385" t="s">
        <v>804</v>
      </c>
      <c r="H385" t="s">
        <v>56</v>
      </c>
      <c r="J385" t="s">
        <v>739</v>
      </c>
      <c r="K385" s="10" t="s">
        <v>740</v>
      </c>
      <c r="L385" s="10" t="s">
        <v>731</v>
      </c>
      <c r="M385" s="20" t="s">
        <v>732</v>
      </c>
      <c r="N385" t="s">
        <v>47</v>
      </c>
      <c r="O385" s="127">
        <v>37184713</v>
      </c>
      <c r="P385" t="s">
        <v>1047</v>
      </c>
      <c r="Q385" s="20">
        <v>46028</v>
      </c>
      <c r="R385" s="21">
        <v>12</v>
      </c>
      <c r="S385">
        <v>2025</v>
      </c>
      <c r="U385" t="s">
        <v>609</v>
      </c>
      <c r="V385" t="s">
        <v>609</v>
      </c>
      <c r="W385" s="108">
        <v>-364256</v>
      </c>
      <c r="Y385">
        <v>1</v>
      </c>
      <c r="Z385">
        <v>2026</v>
      </c>
    </row>
    <row r="386" spans="1:26">
      <c r="A386" s="20" t="s">
        <v>1045</v>
      </c>
      <c r="B386" s="20">
        <v>46028</v>
      </c>
      <c r="D386" t="s">
        <v>1046</v>
      </c>
      <c r="E386" t="s">
        <v>738</v>
      </c>
      <c r="F386" t="s">
        <v>53</v>
      </c>
      <c r="G386" t="s">
        <v>937</v>
      </c>
      <c r="H386" t="s">
        <v>56</v>
      </c>
      <c r="J386" t="s">
        <v>739</v>
      </c>
      <c r="K386" s="10" t="s">
        <v>740</v>
      </c>
      <c r="L386" s="10" t="s">
        <v>731</v>
      </c>
      <c r="M386" s="20" t="s">
        <v>732</v>
      </c>
      <c r="N386" t="s">
        <v>47</v>
      </c>
      <c r="O386" s="127">
        <v>37184713</v>
      </c>
      <c r="P386" t="s">
        <v>1047</v>
      </c>
      <c r="Q386" s="20">
        <v>46028</v>
      </c>
      <c r="R386" s="21">
        <v>12</v>
      </c>
      <c r="S386">
        <v>2025</v>
      </c>
      <c r="U386" t="s">
        <v>609</v>
      </c>
      <c r="V386" t="s">
        <v>609</v>
      </c>
      <c r="W386" s="108">
        <v>-295691</v>
      </c>
      <c r="Y386">
        <v>1</v>
      </c>
      <c r="Z386">
        <v>2026</v>
      </c>
    </row>
    <row r="387" spans="1:26">
      <c r="A387" s="20" t="s">
        <v>1045</v>
      </c>
      <c r="B387" s="20">
        <v>46028</v>
      </c>
      <c r="D387" t="s">
        <v>1046</v>
      </c>
      <c r="E387" t="s">
        <v>738</v>
      </c>
      <c r="F387" t="s">
        <v>53</v>
      </c>
      <c r="G387" t="s">
        <v>806</v>
      </c>
      <c r="H387" t="s">
        <v>56</v>
      </c>
      <c r="J387" t="s">
        <v>739</v>
      </c>
      <c r="K387" s="10" t="s">
        <v>740</v>
      </c>
      <c r="L387" s="10" t="s">
        <v>731</v>
      </c>
      <c r="M387" s="20" t="s">
        <v>732</v>
      </c>
      <c r="N387" t="s">
        <v>47</v>
      </c>
      <c r="O387" s="127">
        <v>37184713</v>
      </c>
      <c r="P387" t="s">
        <v>1047</v>
      </c>
      <c r="Q387" s="20">
        <v>46028</v>
      </c>
      <c r="R387" s="21">
        <v>12</v>
      </c>
      <c r="S387">
        <v>2025</v>
      </c>
      <c r="U387" t="s">
        <v>609</v>
      </c>
      <c r="V387" t="s">
        <v>609</v>
      </c>
      <c r="W387" s="108">
        <v>-815968</v>
      </c>
      <c r="Y387">
        <v>1</v>
      </c>
      <c r="Z387">
        <v>2026</v>
      </c>
    </row>
    <row r="388" spans="1:26">
      <c r="A388" s="20" t="s">
        <v>1045</v>
      </c>
      <c r="B388" s="20">
        <v>46028</v>
      </c>
      <c r="D388" t="s">
        <v>1046</v>
      </c>
      <c r="E388" t="s">
        <v>738</v>
      </c>
      <c r="F388" t="s">
        <v>53</v>
      </c>
      <c r="G388" t="s">
        <v>808</v>
      </c>
      <c r="H388" t="s">
        <v>56</v>
      </c>
      <c r="J388" t="s">
        <v>739</v>
      </c>
      <c r="K388" s="10" t="s">
        <v>740</v>
      </c>
      <c r="L388" s="10" t="s">
        <v>731</v>
      </c>
      <c r="M388" s="20" t="s">
        <v>732</v>
      </c>
      <c r="N388" t="s">
        <v>47</v>
      </c>
      <c r="O388" s="127">
        <v>37184713</v>
      </c>
      <c r="P388" t="s">
        <v>1047</v>
      </c>
      <c r="Q388" s="20">
        <v>46028</v>
      </c>
      <c r="R388" s="21">
        <v>12</v>
      </c>
      <c r="S388">
        <v>2025</v>
      </c>
      <c r="U388" t="s">
        <v>609</v>
      </c>
      <c r="V388" t="s">
        <v>609</v>
      </c>
      <c r="W388" s="108">
        <v>-714919</v>
      </c>
      <c r="Y388">
        <v>1</v>
      </c>
      <c r="Z388">
        <v>2026</v>
      </c>
    </row>
    <row r="389" spans="1:26">
      <c r="A389" s="20" t="s">
        <v>1045</v>
      </c>
      <c r="B389" s="20">
        <v>46028</v>
      </c>
      <c r="D389" t="s">
        <v>1046</v>
      </c>
      <c r="E389" t="s">
        <v>738</v>
      </c>
      <c r="F389" t="s">
        <v>53</v>
      </c>
      <c r="G389" t="s">
        <v>809</v>
      </c>
      <c r="H389" t="s">
        <v>56</v>
      </c>
      <c r="J389" t="s">
        <v>739</v>
      </c>
      <c r="K389" s="10" t="s">
        <v>740</v>
      </c>
      <c r="L389" s="10" t="s">
        <v>731</v>
      </c>
      <c r="M389" s="20" t="s">
        <v>732</v>
      </c>
      <c r="N389" t="s">
        <v>47</v>
      </c>
      <c r="O389" s="127">
        <v>37184713</v>
      </c>
      <c r="P389" t="s">
        <v>1047</v>
      </c>
      <c r="Q389" s="20">
        <v>46028</v>
      </c>
      <c r="R389" s="21">
        <v>12</v>
      </c>
      <c r="S389">
        <v>2025</v>
      </c>
      <c r="U389" t="s">
        <v>609</v>
      </c>
      <c r="V389" t="s">
        <v>609</v>
      </c>
      <c r="W389" s="108">
        <v>-244119</v>
      </c>
      <c r="Y389">
        <v>1</v>
      </c>
      <c r="Z389">
        <v>2026</v>
      </c>
    </row>
    <row r="390" spans="1:26">
      <c r="A390" s="20" t="s">
        <v>1045</v>
      </c>
      <c r="B390" s="20">
        <v>46028</v>
      </c>
      <c r="D390" t="s">
        <v>1046</v>
      </c>
      <c r="E390" t="s">
        <v>738</v>
      </c>
      <c r="F390" t="s">
        <v>53</v>
      </c>
      <c r="G390" t="s">
        <v>810</v>
      </c>
      <c r="H390" t="s">
        <v>56</v>
      </c>
      <c r="J390" t="s">
        <v>739</v>
      </c>
      <c r="K390" s="10" t="s">
        <v>740</v>
      </c>
      <c r="L390" s="10" t="s">
        <v>731</v>
      </c>
      <c r="M390" s="20" t="s">
        <v>732</v>
      </c>
      <c r="N390" t="s">
        <v>47</v>
      </c>
      <c r="O390" s="127">
        <v>37184713</v>
      </c>
      <c r="P390" t="s">
        <v>1047</v>
      </c>
      <c r="Q390" s="20">
        <v>46028</v>
      </c>
      <c r="R390" s="21">
        <v>12</v>
      </c>
      <c r="S390">
        <v>2025</v>
      </c>
      <c r="U390" t="s">
        <v>609</v>
      </c>
      <c r="V390" t="s">
        <v>609</v>
      </c>
      <c r="W390" s="108">
        <v>-327383</v>
      </c>
      <c r="Y390">
        <v>1</v>
      </c>
      <c r="Z390">
        <v>2026</v>
      </c>
    </row>
    <row r="391" spans="1:26">
      <c r="A391" s="20" t="s">
        <v>1045</v>
      </c>
      <c r="B391" s="20">
        <v>46028</v>
      </c>
      <c r="D391" t="s">
        <v>1046</v>
      </c>
      <c r="E391" t="s">
        <v>738</v>
      </c>
      <c r="F391" t="s">
        <v>53</v>
      </c>
      <c r="G391" t="s">
        <v>811</v>
      </c>
      <c r="H391" t="s">
        <v>56</v>
      </c>
      <c r="J391" t="s">
        <v>739</v>
      </c>
      <c r="K391" s="10" t="s">
        <v>740</v>
      </c>
      <c r="L391" s="10" t="s">
        <v>731</v>
      </c>
      <c r="M391" s="20" t="s">
        <v>732</v>
      </c>
      <c r="N391" t="s">
        <v>47</v>
      </c>
      <c r="O391" s="127">
        <v>37184713</v>
      </c>
      <c r="P391" t="s">
        <v>1047</v>
      </c>
      <c r="Q391" s="20">
        <v>46028</v>
      </c>
      <c r="R391" s="21">
        <v>12</v>
      </c>
      <c r="S391">
        <v>2025</v>
      </c>
      <c r="U391" t="s">
        <v>609</v>
      </c>
      <c r="V391" t="s">
        <v>609</v>
      </c>
      <c r="W391" s="108">
        <v>-756579</v>
      </c>
      <c r="Y391">
        <v>1</v>
      </c>
      <c r="Z391">
        <v>2026</v>
      </c>
    </row>
    <row r="392" spans="1:26">
      <c r="A392" s="20" t="s">
        <v>1045</v>
      </c>
      <c r="B392" s="20">
        <v>46028</v>
      </c>
      <c r="D392" t="s">
        <v>1046</v>
      </c>
      <c r="E392" t="s">
        <v>738</v>
      </c>
      <c r="F392" t="s">
        <v>53</v>
      </c>
      <c r="G392" t="s">
        <v>812</v>
      </c>
      <c r="H392" t="s">
        <v>56</v>
      </c>
      <c r="J392" t="s">
        <v>739</v>
      </c>
      <c r="K392" s="10" t="s">
        <v>740</v>
      </c>
      <c r="L392" s="10" t="s">
        <v>731</v>
      </c>
      <c r="M392" s="20" t="s">
        <v>732</v>
      </c>
      <c r="N392" t="s">
        <v>47</v>
      </c>
      <c r="O392" s="127">
        <v>37184713</v>
      </c>
      <c r="P392" t="s">
        <v>1047</v>
      </c>
      <c r="Q392" s="20">
        <v>46028</v>
      </c>
      <c r="R392" s="21">
        <v>12</v>
      </c>
      <c r="S392">
        <v>2025</v>
      </c>
      <c r="U392" t="s">
        <v>609</v>
      </c>
      <c r="V392" t="s">
        <v>609</v>
      </c>
      <c r="W392" s="108">
        <v>-251820</v>
      </c>
      <c r="Y392">
        <v>1</v>
      </c>
      <c r="Z392">
        <v>2026</v>
      </c>
    </row>
    <row r="393" spans="1:26">
      <c r="A393" s="20" t="s">
        <v>1045</v>
      </c>
      <c r="B393" s="20">
        <v>46028</v>
      </c>
      <c r="D393" t="s">
        <v>1046</v>
      </c>
      <c r="E393" t="s">
        <v>738</v>
      </c>
      <c r="F393" t="s">
        <v>53</v>
      </c>
      <c r="G393" t="s">
        <v>761</v>
      </c>
      <c r="H393" t="s">
        <v>56</v>
      </c>
      <c r="J393" t="s">
        <v>739</v>
      </c>
      <c r="K393" s="10" t="s">
        <v>740</v>
      </c>
      <c r="L393" s="10" t="s">
        <v>731</v>
      </c>
      <c r="M393" s="20" t="s">
        <v>732</v>
      </c>
      <c r="N393" t="s">
        <v>47</v>
      </c>
      <c r="O393" s="127">
        <v>37184713</v>
      </c>
      <c r="P393" t="s">
        <v>1047</v>
      </c>
      <c r="Q393" s="20">
        <v>46028</v>
      </c>
      <c r="R393" s="21">
        <v>12</v>
      </c>
      <c r="S393">
        <v>2025</v>
      </c>
      <c r="U393" t="s">
        <v>609</v>
      </c>
      <c r="V393" t="s">
        <v>609</v>
      </c>
      <c r="W393" s="108">
        <v>-361962</v>
      </c>
      <c r="Y393">
        <v>1</v>
      </c>
      <c r="Z393">
        <v>2026</v>
      </c>
    </row>
    <row r="394" spans="1:26">
      <c r="A394" s="20" t="s">
        <v>1045</v>
      </c>
      <c r="B394" s="20">
        <v>46028</v>
      </c>
      <c r="D394" t="s">
        <v>1046</v>
      </c>
      <c r="E394" t="s">
        <v>738</v>
      </c>
      <c r="F394" t="s">
        <v>53</v>
      </c>
      <c r="G394" t="s">
        <v>813</v>
      </c>
      <c r="H394" t="s">
        <v>56</v>
      </c>
      <c r="J394" t="s">
        <v>739</v>
      </c>
      <c r="K394" s="10" t="s">
        <v>740</v>
      </c>
      <c r="L394" s="10" t="s">
        <v>731</v>
      </c>
      <c r="M394" s="20" t="s">
        <v>732</v>
      </c>
      <c r="N394" t="s">
        <v>47</v>
      </c>
      <c r="O394" s="127">
        <v>37184713</v>
      </c>
      <c r="P394" t="s">
        <v>1047</v>
      </c>
      <c r="Q394" s="20">
        <v>46028</v>
      </c>
      <c r="R394" s="21">
        <v>12</v>
      </c>
      <c r="S394">
        <v>2025</v>
      </c>
      <c r="U394" t="s">
        <v>609</v>
      </c>
      <c r="V394" t="s">
        <v>609</v>
      </c>
      <c r="W394" s="108">
        <v>-572545</v>
      </c>
      <c r="Y394">
        <v>1</v>
      </c>
      <c r="Z394">
        <v>2026</v>
      </c>
    </row>
    <row r="395" spans="1:26">
      <c r="A395" s="20" t="s">
        <v>1045</v>
      </c>
      <c r="B395" s="20">
        <v>46028</v>
      </c>
      <c r="D395" t="s">
        <v>1046</v>
      </c>
      <c r="E395" t="s">
        <v>738</v>
      </c>
      <c r="F395" t="s">
        <v>53</v>
      </c>
      <c r="G395" t="s">
        <v>778</v>
      </c>
      <c r="H395" t="s">
        <v>56</v>
      </c>
      <c r="J395" t="s">
        <v>739</v>
      </c>
      <c r="K395" s="10" t="s">
        <v>740</v>
      </c>
      <c r="L395" s="10" t="s">
        <v>731</v>
      </c>
      <c r="M395" s="20" t="s">
        <v>732</v>
      </c>
      <c r="N395" t="s">
        <v>47</v>
      </c>
      <c r="O395" s="127">
        <v>37184713</v>
      </c>
      <c r="P395" t="s">
        <v>1047</v>
      </c>
      <c r="Q395" s="20">
        <v>46028</v>
      </c>
      <c r="R395" s="21">
        <v>12</v>
      </c>
      <c r="S395">
        <v>2025</v>
      </c>
      <c r="U395" t="s">
        <v>609</v>
      </c>
      <c r="V395" t="s">
        <v>609</v>
      </c>
      <c r="W395" s="108">
        <v>-623629</v>
      </c>
      <c r="Y395">
        <v>1</v>
      </c>
      <c r="Z395">
        <v>2026</v>
      </c>
    </row>
    <row r="396" spans="1:26">
      <c r="A396" s="20" t="s">
        <v>1045</v>
      </c>
      <c r="B396" s="20">
        <v>46028</v>
      </c>
      <c r="D396" t="s">
        <v>1046</v>
      </c>
      <c r="E396" t="s">
        <v>738</v>
      </c>
      <c r="F396" t="s">
        <v>53</v>
      </c>
      <c r="G396" t="s">
        <v>779</v>
      </c>
      <c r="H396" t="s">
        <v>56</v>
      </c>
      <c r="J396" t="s">
        <v>739</v>
      </c>
      <c r="K396" s="10" t="s">
        <v>740</v>
      </c>
      <c r="L396" s="10" t="s">
        <v>731</v>
      </c>
      <c r="M396" s="20" t="s">
        <v>732</v>
      </c>
      <c r="N396" t="s">
        <v>47</v>
      </c>
      <c r="O396" s="127">
        <v>37184713</v>
      </c>
      <c r="P396" t="s">
        <v>1047</v>
      </c>
      <c r="Q396" s="20">
        <v>46028</v>
      </c>
      <c r="R396" s="21">
        <v>12</v>
      </c>
      <c r="S396">
        <v>2025</v>
      </c>
      <c r="U396" t="s">
        <v>609</v>
      </c>
      <c r="V396" t="s">
        <v>609</v>
      </c>
      <c r="W396" s="108">
        <v>-534993</v>
      </c>
      <c r="Y396">
        <v>1</v>
      </c>
      <c r="Z396">
        <v>2026</v>
      </c>
    </row>
    <row r="397" spans="1:26">
      <c r="A397" s="20" t="s">
        <v>1045</v>
      </c>
      <c r="B397" s="20">
        <v>46028</v>
      </c>
      <c r="D397" t="s">
        <v>1046</v>
      </c>
      <c r="E397" t="s">
        <v>738</v>
      </c>
      <c r="F397" t="s">
        <v>53</v>
      </c>
      <c r="G397" t="s">
        <v>755</v>
      </c>
      <c r="H397" t="s">
        <v>56</v>
      </c>
      <c r="J397" t="s">
        <v>739</v>
      </c>
      <c r="K397" s="10" t="s">
        <v>740</v>
      </c>
      <c r="L397" s="10" t="s">
        <v>731</v>
      </c>
      <c r="M397" s="20" t="s">
        <v>732</v>
      </c>
      <c r="N397" t="s">
        <v>47</v>
      </c>
      <c r="O397" s="127">
        <v>37184713</v>
      </c>
      <c r="P397" t="s">
        <v>1047</v>
      </c>
      <c r="Q397" s="20">
        <v>46028</v>
      </c>
      <c r="R397" s="21">
        <v>12</v>
      </c>
      <c r="S397">
        <v>2025</v>
      </c>
      <c r="U397" t="s">
        <v>609</v>
      </c>
      <c r="V397" t="s">
        <v>609</v>
      </c>
      <c r="W397" s="108">
        <v>-535152</v>
      </c>
      <c r="Y397">
        <v>1</v>
      </c>
      <c r="Z397">
        <v>2026</v>
      </c>
    </row>
    <row r="398" spans="1:26">
      <c r="A398" s="20" t="s">
        <v>1045</v>
      </c>
      <c r="B398" s="20">
        <v>46028</v>
      </c>
      <c r="D398" t="s">
        <v>1046</v>
      </c>
      <c r="E398" t="s">
        <v>738</v>
      </c>
      <c r="F398" t="s">
        <v>53</v>
      </c>
      <c r="G398" t="s">
        <v>781</v>
      </c>
      <c r="H398" t="s">
        <v>56</v>
      </c>
      <c r="J398" t="s">
        <v>739</v>
      </c>
      <c r="K398" s="10" t="s">
        <v>740</v>
      </c>
      <c r="L398" s="10" t="s">
        <v>731</v>
      </c>
      <c r="M398" s="20" t="s">
        <v>732</v>
      </c>
      <c r="N398" t="s">
        <v>47</v>
      </c>
      <c r="O398" s="127">
        <v>37184713</v>
      </c>
      <c r="P398" t="s">
        <v>1047</v>
      </c>
      <c r="Q398" s="20">
        <v>46028</v>
      </c>
      <c r="R398" s="21">
        <v>12</v>
      </c>
      <c r="S398">
        <v>2025</v>
      </c>
      <c r="U398" t="s">
        <v>609</v>
      </c>
      <c r="V398" t="s">
        <v>609</v>
      </c>
      <c r="W398" s="108">
        <v>-530317</v>
      </c>
      <c r="Y398">
        <v>1</v>
      </c>
      <c r="Z398">
        <v>2026</v>
      </c>
    </row>
    <row r="399" spans="1:26">
      <c r="A399" s="20" t="s">
        <v>1045</v>
      </c>
      <c r="B399" s="20">
        <v>46028</v>
      </c>
      <c r="D399" t="s">
        <v>1046</v>
      </c>
      <c r="E399" t="s">
        <v>738</v>
      </c>
      <c r="F399" t="s">
        <v>53</v>
      </c>
      <c r="G399" t="s">
        <v>782</v>
      </c>
      <c r="H399" t="s">
        <v>56</v>
      </c>
      <c r="J399" t="s">
        <v>739</v>
      </c>
      <c r="K399" s="10" t="s">
        <v>740</v>
      </c>
      <c r="L399" s="10" t="s">
        <v>731</v>
      </c>
      <c r="M399" s="20" t="s">
        <v>732</v>
      </c>
      <c r="N399" t="s">
        <v>47</v>
      </c>
      <c r="O399" s="127">
        <v>37184713</v>
      </c>
      <c r="P399" t="s">
        <v>1047</v>
      </c>
      <c r="Q399" s="20">
        <v>46028</v>
      </c>
      <c r="R399" s="21">
        <v>12</v>
      </c>
      <c r="S399">
        <v>2025</v>
      </c>
      <c r="U399" t="s">
        <v>609</v>
      </c>
      <c r="V399" t="s">
        <v>609</v>
      </c>
      <c r="W399" s="108">
        <v>-275086</v>
      </c>
      <c r="Y399">
        <v>1</v>
      </c>
      <c r="Z399">
        <v>2026</v>
      </c>
    </row>
    <row r="400" spans="1:26">
      <c r="A400" s="20" t="s">
        <v>1045</v>
      </c>
      <c r="B400" s="20">
        <v>46028</v>
      </c>
      <c r="D400" t="s">
        <v>1046</v>
      </c>
      <c r="E400" t="s">
        <v>738</v>
      </c>
      <c r="F400" t="s">
        <v>53</v>
      </c>
      <c r="G400" t="s">
        <v>784</v>
      </c>
      <c r="H400" t="s">
        <v>56</v>
      </c>
      <c r="J400" t="s">
        <v>739</v>
      </c>
      <c r="K400" s="10" t="s">
        <v>740</v>
      </c>
      <c r="L400" s="10" t="s">
        <v>731</v>
      </c>
      <c r="M400" s="20" t="s">
        <v>732</v>
      </c>
      <c r="N400" t="s">
        <v>47</v>
      </c>
      <c r="O400" s="127">
        <v>37184713</v>
      </c>
      <c r="P400" t="s">
        <v>1047</v>
      </c>
      <c r="Q400" s="20">
        <v>46028</v>
      </c>
      <c r="R400" s="21">
        <v>12</v>
      </c>
      <c r="S400">
        <v>2025</v>
      </c>
      <c r="U400" t="s">
        <v>609</v>
      </c>
      <c r="V400" t="s">
        <v>609</v>
      </c>
      <c r="W400" s="108">
        <v>-374172</v>
      </c>
      <c r="Y400">
        <v>1</v>
      </c>
      <c r="Z400">
        <v>2026</v>
      </c>
    </row>
    <row r="401" spans="1:26">
      <c r="A401" s="20" t="s">
        <v>1045</v>
      </c>
      <c r="B401" s="20">
        <v>46028</v>
      </c>
      <c r="D401" t="s">
        <v>1046</v>
      </c>
      <c r="E401" t="s">
        <v>738</v>
      </c>
      <c r="F401" t="s">
        <v>53</v>
      </c>
      <c r="G401" t="s">
        <v>785</v>
      </c>
      <c r="H401" t="s">
        <v>56</v>
      </c>
      <c r="J401" t="s">
        <v>739</v>
      </c>
      <c r="K401" s="10" t="s">
        <v>740</v>
      </c>
      <c r="L401" s="10" t="s">
        <v>731</v>
      </c>
      <c r="M401" s="20" t="s">
        <v>732</v>
      </c>
      <c r="N401" t="s">
        <v>47</v>
      </c>
      <c r="O401" s="127">
        <v>37184713</v>
      </c>
      <c r="P401" t="s">
        <v>1047</v>
      </c>
      <c r="Q401" s="20">
        <v>46028</v>
      </c>
      <c r="R401" s="21">
        <v>12</v>
      </c>
      <c r="S401">
        <v>2025</v>
      </c>
      <c r="U401" t="s">
        <v>609</v>
      </c>
      <c r="V401" t="s">
        <v>609</v>
      </c>
      <c r="W401" s="108">
        <v>-8</v>
      </c>
      <c r="Y401">
        <v>1</v>
      </c>
      <c r="Z401">
        <v>2026</v>
      </c>
    </row>
    <row r="402" spans="1:26">
      <c r="A402" s="20" t="s">
        <v>1045</v>
      </c>
      <c r="B402" s="20">
        <v>46028</v>
      </c>
      <c r="D402" t="s">
        <v>1046</v>
      </c>
      <c r="E402" t="s">
        <v>738</v>
      </c>
      <c r="F402" t="s">
        <v>53</v>
      </c>
      <c r="G402" t="s">
        <v>786</v>
      </c>
      <c r="H402" t="s">
        <v>56</v>
      </c>
      <c r="J402" t="s">
        <v>739</v>
      </c>
      <c r="K402" s="10" t="s">
        <v>740</v>
      </c>
      <c r="L402" s="10" t="s">
        <v>731</v>
      </c>
      <c r="M402" s="20" t="s">
        <v>732</v>
      </c>
      <c r="N402" t="s">
        <v>47</v>
      </c>
      <c r="O402" s="127">
        <v>37184713</v>
      </c>
      <c r="P402" t="s">
        <v>1047</v>
      </c>
      <c r="Q402" s="20">
        <v>46028</v>
      </c>
      <c r="R402" s="21">
        <v>12</v>
      </c>
      <c r="S402">
        <v>2025</v>
      </c>
      <c r="U402" t="s">
        <v>609</v>
      </c>
      <c r="V402" t="s">
        <v>609</v>
      </c>
      <c r="W402" s="108">
        <v>-368746</v>
      </c>
      <c r="Y402">
        <v>1</v>
      </c>
      <c r="Z402">
        <v>2026</v>
      </c>
    </row>
    <row r="403" spans="1:26">
      <c r="A403" s="20" t="s">
        <v>1045</v>
      </c>
      <c r="B403" s="20">
        <v>46028</v>
      </c>
      <c r="D403" t="s">
        <v>1046</v>
      </c>
      <c r="E403" t="s">
        <v>738</v>
      </c>
      <c r="F403" t="s">
        <v>53</v>
      </c>
      <c r="G403" t="s">
        <v>758</v>
      </c>
      <c r="H403" t="s">
        <v>56</v>
      </c>
      <c r="J403" t="s">
        <v>739</v>
      </c>
      <c r="K403" s="10" t="s">
        <v>740</v>
      </c>
      <c r="L403" s="10" t="s">
        <v>731</v>
      </c>
      <c r="M403" s="20" t="s">
        <v>732</v>
      </c>
      <c r="N403" t="s">
        <v>47</v>
      </c>
      <c r="O403" s="127">
        <v>37184713</v>
      </c>
      <c r="P403" t="s">
        <v>1047</v>
      </c>
      <c r="Q403" s="20">
        <v>46028</v>
      </c>
      <c r="R403" s="21">
        <v>12</v>
      </c>
      <c r="S403">
        <v>2025</v>
      </c>
      <c r="U403" t="s">
        <v>609</v>
      </c>
      <c r="V403" t="s">
        <v>609</v>
      </c>
      <c r="W403" s="108">
        <v>-850569</v>
      </c>
      <c r="Y403">
        <v>1</v>
      </c>
      <c r="Z403">
        <v>2026</v>
      </c>
    </row>
    <row r="404" spans="1:26">
      <c r="A404" s="20" t="s">
        <v>1045</v>
      </c>
      <c r="B404" s="20">
        <v>46028</v>
      </c>
      <c r="D404" t="s">
        <v>1046</v>
      </c>
      <c r="E404" t="s">
        <v>738</v>
      </c>
      <c r="F404" t="s">
        <v>53</v>
      </c>
      <c r="G404" t="s">
        <v>787</v>
      </c>
      <c r="H404" t="s">
        <v>56</v>
      </c>
      <c r="J404" t="s">
        <v>739</v>
      </c>
      <c r="K404" s="10" t="s">
        <v>740</v>
      </c>
      <c r="L404" s="10" t="s">
        <v>731</v>
      </c>
      <c r="M404" s="20" t="s">
        <v>732</v>
      </c>
      <c r="N404" t="s">
        <v>47</v>
      </c>
      <c r="O404" s="127">
        <v>37184713</v>
      </c>
      <c r="P404" t="s">
        <v>1047</v>
      </c>
      <c r="Q404" s="20">
        <v>46028</v>
      </c>
      <c r="R404" s="21">
        <v>12</v>
      </c>
      <c r="S404">
        <v>2025</v>
      </c>
      <c r="U404" t="s">
        <v>609</v>
      </c>
      <c r="V404" t="s">
        <v>609</v>
      </c>
      <c r="W404" s="108">
        <v>-315552</v>
      </c>
      <c r="Y404">
        <v>1</v>
      </c>
      <c r="Z404">
        <v>2026</v>
      </c>
    </row>
    <row r="405" spans="1:26">
      <c r="A405" s="20" t="s">
        <v>1045</v>
      </c>
      <c r="B405" s="20">
        <v>46028</v>
      </c>
      <c r="D405" t="s">
        <v>1046</v>
      </c>
      <c r="E405" t="s">
        <v>738</v>
      </c>
      <c r="F405" t="s">
        <v>53</v>
      </c>
      <c r="G405" t="s">
        <v>788</v>
      </c>
      <c r="H405" t="s">
        <v>56</v>
      </c>
      <c r="J405" t="s">
        <v>739</v>
      </c>
      <c r="K405" s="10" t="s">
        <v>740</v>
      </c>
      <c r="L405" s="10" t="s">
        <v>731</v>
      </c>
      <c r="M405" s="20" t="s">
        <v>732</v>
      </c>
      <c r="N405" t="s">
        <v>47</v>
      </c>
      <c r="O405" s="127">
        <v>37184713</v>
      </c>
      <c r="P405" t="s">
        <v>1047</v>
      </c>
      <c r="Q405" s="20">
        <v>46028</v>
      </c>
      <c r="R405" s="21">
        <v>12</v>
      </c>
      <c r="S405">
        <v>2025</v>
      </c>
      <c r="U405" t="s">
        <v>609</v>
      </c>
      <c r="V405" t="s">
        <v>609</v>
      </c>
      <c r="W405" s="108">
        <v>-606650</v>
      </c>
      <c r="Y405">
        <v>1</v>
      </c>
      <c r="Z405">
        <v>2026</v>
      </c>
    </row>
    <row r="406" spans="1:26">
      <c r="A406" s="20" t="s">
        <v>1045</v>
      </c>
      <c r="B406" s="20">
        <v>46028</v>
      </c>
      <c r="D406" t="s">
        <v>1046</v>
      </c>
      <c r="E406" t="s">
        <v>738</v>
      </c>
      <c r="F406" t="s">
        <v>53</v>
      </c>
      <c r="G406" t="s">
        <v>789</v>
      </c>
      <c r="H406" t="s">
        <v>56</v>
      </c>
      <c r="J406" t="s">
        <v>739</v>
      </c>
      <c r="K406" s="10" t="s">
        <v>740</v>
      </c>
      <c r="L406" s="10" t="s">
        <v>731</v>
      </c>
      <c r="M406" s="20" t="s">
        <v>732</v>
      </c>
      <c r="N406" t="s">
        <v>47</v>
      </c>
      <c r="O406" s="127">
        <v>37184713</v>
      </c>
      <c r="P406" t="s">
        <v>1047</v>
      </c>
      <c r="Q406" s="20">
        <v>46028</v>
      </c>
      <c r="R406" s="21">
        <v>12</v>
      </c>
      <c r="S406">
        <v>2025</v>
      </c>
      <c r="U406" t="s">
        <v>609</v>
      </c>
      <c r="V406" t="s">
        <v>609</v>
      </c>
      <c r="W406" s="108">
        <v>-590404</v>
      </c>
      <c r="Y406">
        <v>1</v>
      </c>
      <c r="Z406">
        <v>2026</v>
      </c>
    </row>
    <row r="407" spans="1:26">
      <c r="A407" s="20" t="s">
        <v>1045</v>
      </c>
      <c r="B407" s="20">
        <v>46028</v>
      </c>
      <c r="D407" t="s">
        <v>1046</v>
      </c>
      <c r="E407" t="s">
        <v>738</v>
      </c>
      <c r="F407" t="s">
        <v>53</v>
      </c>
      <c r="G407" t="s">
        <v>790</v>
      </c>
      <c r="H407" t="s">
        <v>56</v>
      </c>
      <c r="J407" t="s">
        <v>739</v>
      </c>
      <c r="K407" s="10" t="s">
        <v>740</v>
      </c>
      <c r="L407" s="10" t="s">
        <v>731</v>
      </c>
      <c r="M407" s="20" t="s">
        <v>732</v>
      </c>
      <c r="N407" t="s">
        <v>47</v>
      </c>
      <c r="O407" s="127">
        <v>37184713</v>
      </c>
      <c r="P407" t="s">
        <v>1047</v>
      </c>
      <c r="Q407" s="20">
        <v>46028</v>
      </c>
      <c r="R407" s="21">
        <v>12</v>
      </c>
      <c r="S407">
        <v>2025</v>
      </c>
      <c r="U407" t="s">
        <v>609</v>
      </c>
      <c r="V407" t="s">
        <v>609</v>
      </c>
      <c r="W407" s="108">
        <v>-624862</v>
      </c>
      <c r="Y407">
        <v>1</v>
      </c>
      <c r="Z407">
        <v>2026</v>
      </c>
    </row>
    <row r="408" spans="1:26">
      <c r="A408" s="20" t="s">
        <v>1045</v>
      </c>
      <c r="B408" s="20">
        <v>46028</v>
      </c>
      <c r="D408" t="s">
        <v>1046</v>
      </c>
      <c r="E408" t="s">
        <v>738</v>
      </c>
      <c r="F408" t="s">
        <v>53</v>
      </c>
      <c r="G408" t="s">
        <v>791</v>
      </c>
      <c r="H408" t="s">
        <v>56</v>
      </c>
      <c r="J408" t="s">
        <v>739</v>
      </c>
      <c r="K408" s="10" t="s">
        <v>740</v>
      </c>
      <c r="L408" s="10" t="s">
        <v>731</v>
      </c>
      <c r="M408" s="20" t="s">
        <v>732</v>
      </c>
      <c r="N408" t="s">
        <v>47</v>
      </c>
      <c r="O408" s="127">
        <v>37184713</v>
      </c>
      <c r="P408" t="s">
        <v>1047</v>
      </c>
      <c r="Q408" s="20">
        <v>46028</v>
      </c>
      <c r="R408" s="21">
        <v>12</v>
      </c>
      <c r="S408">
        <v>2025</v>
      </c>
      <c r="U408" t="s">
        <v>609</v>
      </c>
      <c r="V408" t="s">
        <v>609</v>
      </c>
      <c r="W408" s="108">
        <v>-312606</v>
      </c>
      <c r="Y408">
        <v>1</v>
      </c>
      <c r="Z408">
        <v>2026</v>
      </c>
    </row>
    <row r="409" spans="1:26">
      <c r="A409" s="20" t="s">
        <v>1045</v>
      </c>
      <c r="B409" s="20">
        <v>46028</v>
      </c>
      <c r="D409" t="s">
        <v>1046</v>
      </c>
      <c r="E409" t="s">
        <v>738</v>
      </c>
      <c r="F409" t="s">
        <v>53</v>
      </c>
      <c r="G409" t="s">
        <v>792</v>
      </c>
      <c r="H409" t="s">
        <v>56</v>
      </c>
      <c r="J409" t="s">
        <v>739</v>
      </c>
      <c r="K409" s="10" t="s">
        <v>740</v>
      </c>
      <c r="L409" s="10" t="s">
        <v>731</v>
      </c>
      <c r="M409" s="20" t="s">
        <v>732</v>
      </c>
      <c r="N409" t="s">
        <v>47</v>
      </c>
      <c r="O409" s="127">
        <v>37184713</v>
      </c>
      <c r="P409" t="s">
        <v>1047</v>
      </c>
      <c r="Q409" s="20">
        <v>46028</v>
      </c>
      <c r="R409" s="21">
        <v>12</v>
      </c>
      <c r="S409">
        <v>2025</v>
      </c>
      <c r="U409" t="s">
        <v>609</v>
      </c>
      <c r="V409" t="s">
        <v>609</v>
      </c>
      <c r="W409" s="108">
        <v>-404585</v>
      </c>
      <c r="Y409">
        <v>1</v>
      </c>
      <c r="Z409">
        <v>2026</v>
      </c>
    </row>
    <row r="410" spans="1:26">
      <c r="A410" s="20" t="s">
        <v>1045</v>
      </c>
      <c r="B410" s="20">
        <v>46028</v>
      </c>
      <c r="D410" t="s">
        <v>1046</v>
      </c>
      <c r="E410" t="s">
        <v>738</v>
      </c>
      <c r="F410" t="s">
        <v>53</v>
      </c>
      <c r="G410" t="s">
        <v>793</v>
      </c>
      <c r="H410" t="s">
        <v>56</v>
      </c>
      <c r="J410" t="s">
        <v>739</v>
      </c>
      <c r="K410" s="10" t="s">
        <v>740</v>
      </c>
      <c r="L410" s="10" t="s">
        <v>731</v>
      </c>
      <c r="M410" s="20" t="s">
        <v>732</v>
      </c>
      <c r="N410" t="s">
        <v>47</v>
      </c>
      <c r="O410" s="127">
        <v>37184713</v>
      </c>
      <c r="P410" t="s">
        <v>1047</v>
      </c>
      <c r="Q410" s="20">
        <v>46028</v>
      </c>
      <c r="R410" s="21">
        <v>12</v>
      </c>
      <c r="S410">
        <v>2025</v>
      </c>
      <c r="U410" t="s">
        <v>609</v>
      </c>
      <c r="V410" t="s">
        <v>609</v>
      </c>
      <c r="W410" s="108">
        <v>-603762</v>
      </c>
      <c r="Y410">
        <v>1</v>
      </c>
      <c r="Z410">
        <v>2026</v>
      </c>
    </row>
    <row r="411" spans="1:26">
      <c r="A411" s="20" t="s">
        <v>1045</v>
      </c>
      <c r="B411" s="20">
        <v>46028</v>
      </c>
      <c r="D411" t="s">
        <v>1046</v>
      </c>
      <c r="E411" t="s">
        <v>738</v>
      </c>
      <c r="F411" t="s">
        <v>53</v>
      </c>
      <c r="G411" t="s">
        <v>794</v>
      </c>
      <c r="H411" t="s">
        <v>56</v>
      </c>
      <c r="J411" t="s">
        <v>739</v>
      </c>
      <c r="K411" s="10" t="s">
        <v>740</v>
      </c>
      <c r="L411" s="10" t="s">
        <v>731</v>
      </c>
      <c r="M411" s="20" t="s">
        <v>732</v>
      </c>
      <c r="N411" t="s">
        <v>47</v>
      </c>
      <c r="O411" s="127">
        <v>37184713</v>
      </c>
      <c r="P411" t="s">
        <v>1047</v>
      </c>
      <c r="Q411" s="20">
        <v>46028</v>
      </c>
      <c r="R411" s="21">
        <v>12</v>
      </c>
      <c r="S411">
        <v>2025</v>
      </c>
      <c r="U411" t="s">
        <v>609</v>
      </c>
      <c r="V411" t="s">
        <v>609</v>
      </c>
      <c r="W411" s="108">
        <v>-187023</v>
      </c>
      <c r="Y411">
        <v>1</v>
      </c>
      <c r="Z411">
        <v>2026</v>
      </c>
    </row>
    <row r="412" spans="1:26">
      <c r="A412" s="20" t="s">
        <v>1045</v>
      </c>
      <c r="B412" s="20">
        <v>46028</v>
      </c>
      <c r="D412" t="s">
        <v>1046</v>
      </c>
      <c r="E412" t="s">
        <v>738</v>
      </c>
      <c r="F412" t="s">
        <v>53</v>
      </c>
      <c r="G412" t="s">
        <v>795</v>
      </c>
      <c r="H412" t="s">
        <v>56</v>
      </c>
      <c r="J412" t="s">
        <v>739</v>
      </c>
      <c r="K412" s="10" t="s">
        <v>740</v>
      </c>
      <c r="L412" s="10" t="s">
        <v>731</v>
      </c>
      <c r="M412" s="20" t="s">
        <v>732</v>
      </c>
      <c r="N412" t="s">
        <v>47</v>
      </c>
      <c r="O412" s="127">
        <v>37184713</v>
      </c>
      <c r="P412" t="s">
        <v>1047</v>
      </c>
      <c r="Q412" s="20">
        <v>46028</v>
      </c>
      <c r="R412" s="21">
        <v>12</v>
      </c>
      <c r="S412">
        <v>2025</v>
      </c>
      <c r="U412" t="s">
        <v>609</v>
      </c>
      <c r="V412" t="s">
        <v>609</v>
      </c>
      <c r="W412" s="108">
        <v>-257168</v>
      </c>
      <c r="Y412">
        <v>1</v>
      </c>
      <c r="Z412">
        <v>2026</v>
      </c>
    </row>
    <row r="413" spans="1:26">
      <c r="A413" s="20" t="s">
        <v>1048</v>
      </c>
      <c r="B413" s="20">
        <v>46050</v>
      </c>
      <c r="D413" t="s">
        <v>1049</v>
      </c>
      <c r="E413" t="s">
        <v>727</v>
      </c>
      <c r="F413" t="s">
        <v>53</v>
      </c>
      <c r="G413" t="s">
        <v>744</v>
      </c>
      <c r="H413" t="s">
        <v>97</v>
      </c>
      <c r="J413" t="s">
        <v>745</v>
      </c>
      <c r="K413" s="10" t="s">
        <v>746</v>
      </c>
      <c r="L413" s="10" t="s">
        <v>731</v>
      </c>
      <c r="M413" s="20" t="s">
        <v>732</v>
      </c>
      <c r="N413" t="s">
        <v>47</v>
      </c>
      <c r="O413" s="127">
        <v>37191872</v>
      </c>
      <c r="P413" t="s">
        <v>1050</v>
      </c>
      <c r="Q413" s="20">
        <v>46050</v>
      </c>
      <c r="R413" s="21">
        <v>12</v>
      </c>
      <c r="S413">
        <v>2025</v>
      </c>
      <c r="T413" t="s">
        <v>771</v>
      </c>
      <c r="U413" t="s">
        <v>603</v>
      </c>
      <c r="V413" t="s">
        <v>735</v>
      </c>
      <c r="W413" s="108">
        <v>-430272</v>
      </c>
      <c r="Y413">
        <v>1</v>
      </c>
      <c r="Z413">
        <v>2026</v>
      </c>
    </row>
    <row r="414" spans="1:26">
      <c r="A414" s="20" t="s">
        <v>1048</v>
      </c>
      <c r="B414" s="20">
        <v>46050</v>
      </c>
      <c r="D414" t="s">
        <v>1049</v>
      </c>
      <c r="E414" t="s">
        <v>727</v>
      </c>
      <c r="F414" t="s">
        <v>53</v>
      </c>
      <c r="G414" t="s">
        <v>728</v>
      </c>
      <c r="H414" t="s">
        <v>56</v>
      </c>
      <c r="J414" t="s">
        <v>745</v>
      </c>
      <c r="K414" s="10" t="s">
        <v>746</v>
      </c>
      <c r="L414" s="10" t="s">
        <v>731</v>
      </c>
      <c r="M414" s="20" t="s">
        <v>732</v>
      </c>
      <c r="N414" t="s">
        <v>47</v>
      </c>
      <c r="O414" s="127">
        <v>37191872</v>
      </c>
      <c r="P414" t="s">
        <v>1050</v>
      </c>
      <c r="Q414" s="20">
        <v>46050</v>
      </c>
      <c r="R414" s="21">
        <v>12</v>
      </c>
      <c r="S414">
        <v>2025</v>
      </c>
      <c r="T414" t="s">
        <v>771</v>
      </c>
      <c r="U414" t="s">
        <v>603</v>
      </c>
      <c r="V414" t="s">
        <v>735</v>
      </c>
      <c r="W414" s="108">
        <v>-1882644</v>
      </c>
      <c r="Y414">
        <v>1</v>
      </c>
      <c r="Z414">
        <v>2026</v>
      </c>
    </row>
    <row r="415" spans="1:26">
      <c r="A415" s="20" t="s">
        <v>1051</v>
      </c>
      <c r="B415" s="20">
        <v>46053</v>
      </c>
      <c r="D415" t="s">
        <v>1052</v>
      </c>
      <c r="E415" t="s">
        <v>738</v>
      </c>
      <c r="F415" t="s">
        <v>53</v>
      </c>
      <c r="G415" t="s">
        <v>1053</v>
      </c>
      <c r="H415" t="s">
        <v>97</v>
      </c>
      <c r="J415" t="s">
        <v>775</v>
      </c>
      <c r="K415" s="10" t="s">
        <v>776</v>
      </c>
      <c r="L415" s="10" t="s">
        <v>731</v>
      </c>
      <c r="M415" s="20" t="s">
        <v>732</v>
      </c>
      <c r="N415" t="s">
        <v>47</v>
      </c>
      <c r="O415" s="127">
        <v>37192950</v>
      </c>
      <c r="P415" t="s">
        <v>79</v>
      </c>
      <c r="Q415" s="20">
        <v>46053</v>
      </c>
      <c r="R415" s="21">
        <v>1</v>
      </c>
      <c r="S415">
        <v>2026</v>
      </c>
      <c r="U415" t="s">
        <v>609</v>
      </c>
      <c r="V415" t="s">
        <v>609</v>
      </c>
      <c r="W415" s="108">
        <v>-161</v>
      </c>
      <c r="Y415">
        <v>1</v>
      </c>
      <c r="Z415">
        <v>2026</v>
      </c>
    </row>
    <row r="416" spans="1:26">
      <c r="A416" s="20" t="s">
        <v>1051</v>
      </c>
      <c r="B416" s="20">
        <v>46053</v>
      </c>
      <c r="D416" t="s">
        <v>1052</v>
      </c>
      <c r="E416" t="s">
        <v>738</v>
      </c>
      <c r="F416" t="s">
        <v>53</v>
      </c>
      <c r="G416" t="s">
        <v>842</v>
      </c>
      <c r="H416" t="s">
        <v>97</v>
      </c>
      <c r="J416" t="s">
        <v>775</v>
      </c>
      <c r="K416" s="10" t="s">
        <v>776</v>
      </c>
      <c r="L416" s="10" t="s">
        <v>731</v>
      </c>
      <c r="M416" s="20" t="s">
        <v>732</v>
      </c>
      <c r="N416" t="s">
        <v>47</v>
      </c>
      <c r="O416" s="127">
        <v>37192950</v>
      </c>
      <c r="P416" t="s">
        <v>79</v>
      </c>
      <c r="Q416" s="20">
        <v>46053</v>
      </c>
      <c r="R416" s="21">
        <v>1</v>
      </c>
      <c r="S416">
        <v>2026</v>
      </c>
      <c r="U416" t="s">
        <v>609</v>
      </c>
      <c r="V416" t="s">
        <v>609</v>
      </c>
      <c r="W416" s="108">
        <v>-844</v>
      </c>
      <c r="Y416">
        <v>1</v>
      </c>
      <c r="Z416">
        <v>2026</v>
      </c>
    </row>
    <row r="417" spans="1:26">
      <c r="A417" s="20" t="s">
        <v>1051</v>
      </c>
      <c r="B417" s="20">
        <v>46053</v>
      </c>
      <c r="D417" t="s">
        <v>1052</v>
      </c>
      <c r="E417" t="s">
        <v>738</v>
      </c>
      <c r="F417" t="s">
        <v>53</v>
      </c>
      <c r="G417" t="s">
        <v>897</v>
      </c>
      <c r="H417" t="s">
        <v>97</v>
      </c>
      <c r="J417" t="s">
        <v>775</v>
      </c>
      <c r="K417" s="10" t="s">
        <v>776</v>
      </c>
      <c r="L417" s="10" t="s">
        <v>731</v>
      </c>
      <c r="M417" s="20" t="s">
        <v>732</v>
      </c>
      <c r="N417" t="s">
        <v>47</v>
      </c>
      <c r="O417" s="127">
        <v>37192950</v>
      </c>
      <c r="P417" t="s">
        <v>79</v>
      </c>
      <c r="Q417" s="20">
        <v>46053</v>
      </c>
      <c r="R417" s="21">
        <v>1</v>
      </c>
      <c r="S417">
        <v>2026</v>
      </c>
      <c r="U417" t="s">
        <v>609</v>
      </c>
      <c r="V417" t="s">
        <v>609</v>
      </c>
      <c r="W417" s="108">
        <v>-634</v>
      </c>
      <c r="Y417">
        <v>1</v>
      </c>
      <c r="Z417">
        <v>2026</v>
      </c>
    </row>
    <row r="418" spans="1:26">
      <c r="A418" s="20" t="s">
        <v>1051</v>
      </c>
      <c r="B418" s="20">
        <v>46053</v>
      </c>
      <c r="D418" t="s">
        <v>1052</v>
      </c>
      <c r="E418" t="s">
        <v>738</v>
      </c>
      <c r="F418" t="s">
        <v>53</v>
      </c>
      <c r="G418" t="s">
        <v>898</v>
      </c>
      <c r="H418" t="s">
        <v>97</v>
      </c>
      <c r="J418" t="s">
        <v>775</v>
      </c>
      <c r="K418" s="10" t="s">
        <v>776</v>
      </c>
      <c r="L418" s="10" t="s">
        <v>731</v>
      </c>
      <c r="M418" s="20" t="s">
        <v>732</v>
      </c>
      <c r="N418" t="s">
        <v>47</v>
      </c>
      <c r="O418" s="127">
        <v>37192950</v>
      </c>
      <c r="P418" t="s">
        <v>79</v>
      </c>
      <c r="Q418" s="20">
        <v>46053</v>
      </c>
      <c r="R418" s="21">
        <v>1</v>
      </c>
      <c r="S418">
        <v>2026</v>
      </c>
      <c r="U418" t="s">
        <v>609</v>
      </c>
      <c r="V418" t="s">
        <v>609</v>
      </c>
      <c r="W418" s="108">
        <v>-394</v>
      </c>
      <c r="Y418">
        <v>1</v>
      </c>
      <c r="Z418">
        <v>2026</v>
      </c>
    </row>
    <row r="419" spans="1:26">
      <c r="A419" s="20" t="s">
        <v>1051</v>
      </c>
      <c r="B419" s="20">
        <v>46053</v>
      </c>
      <c r="D419" t="s">
        <v>1052</v>
      </c>
      <c r="E419" t="s">
        <v>738</v>
      </c>
      <c r="F419" t="s">
        <v>53</v>
      </c>
      <c r="G419" t="s">
        <v>899</v>
      </c>
      <c r="H419" t="s">
        <v>97</v>
      </c>
      <c r="J419" t="s">
        <v>775</v>
      </c>
      <c r="K419" s="10" t="s">
        <v>776</v>
      </c>
      <c r="L419" s="10" t="s">
        <v>731</v>
      </c>
      <c r="M419" s="20" t="s">
        <v>732</v>
      </c>
      <c r="N419" t="s">
        <v>47</v>
      </c>
      <c r="O419" s="127">
        <v>37192950</v>
      </c>
      <c r="P419" t="s">
        <v>79</v>
      </c>
      <c r="Q419" s="20">
        <v>46053</v>
      </c>
      <c r="R419" s="21">
        <v>1</v>
      </c>
      <c r="S419">
        <v>2026</v>
      </c>
      <c r="U419" t="s">
        <v>609</v>
      </c>
      <c r="V419" t="s">
        <v>609</v>
      </c>
      <c r="W419" s="108">
        <v>-512</v>
      </c>
      <c r="Y419">
        <v>1</v>
      </c>
      <c r="Z419">
        <v>2026</v>
      </c>
    </row>
    <row r="420" spans="1:26">
      <c r="A420" s="20" t="s">
        <v>1051</v>
      </c>
      <c r="B420" s="20">
        <v>46053</v>
      </c>
      <c r="D420" t="s">
        <v>1052</v>
      </c>
      <c r="E420" t="s">
        <v>738</v>
      </c>
      <c r="F420" t="s">
        <v>53</v>
      </c>
      <c r="G420" t="s">
        <v>900</v>
      </c>
      <c r="H420" t="s">
        <v>97</v>
      </c>
      <c r="J420" t="s">
        <v>775</v>
      </c>
      <c r="K420" s="10" t="s">
        <v>776</v>
      </c>
      <c r="L420" s="10" t="s">
        <v>731</v>
      </c>
      <c r="M420" s="20" t="s">
        <v>732</v>
      </c>
      <c r="N420" t="s">
        <v>47</v>
      </c>
      <c r="O420" s="127">
        <v>37192950</v>
      </c>
      <c r="P420" t="s">
        <v>79</v>
      </c>
      <c r="Q420" s="20">
        <v>46053</v>
      </c>
      <c r="R420" s="21">
        <v>1</v>
      </c>
      <c r="S420">
        <v>2026</v>
      </c>
      <c r="U420" t="s">
        <v>609</v>
      </c>
      <c r="V420" t="s">
        <v>609</v>
      </c>
      <c r="W420" s="108">
        <v>-601</v>
      </c>
      <c r="Y420">
        <v>1</v>
      </c>
      <c r="Z420">
        <v>2026</v>
      </c>
    </row>
    <row r="421" spans="1:26">
      <c r="A421" s="20" t="s">
        <v>1051</v>
      </c>
      <c r="B421" s="20">
        <v>46053</v>
      </c>
      <c r="D421" t="s">
        <v>1052</v>
      </c>
      <c r="E421" t="s">
        <v>738</v>
      </c>
      <c r="F421" t="s">
        <v>53</v>
      </c>
      <c r="G421" t="s">
        <v>1054</v>
      </c>
      <c r="H421" t="s">
        <v>97</v>
      </c>
      <c r="J421" t="s">
        <v>775</v>
      </c>
      <c r="K421" s="10" t="s">
        <v>776</v>
      </c>
      <c r="L421" s="10" t="s">
        <v>731</v>
      </c>
      <c r="M421" s="20" t="s">
        <v>732</v>
      </c>
      <c r="N421" t="s">
        <v>47</v>
      </c>
      <c r="O421" s="127">
        <v>37192950</v>
      </c>
      <c r="P421" t="s">
        <v>79</v>
      </c>
      <c r="Q421" s="20">
        <v>46053</v>
      </c>
      <c r="R421" s="21">
        <v>1</v>
      </c>
      <c r="S421">
        <v>2026</v>
      </c>
      <c r="U421" t="s">
        <v>609</v>
      </c>
      <c r="V421" t="s">
        <v>609</v>
      </c>
      <c r="W421" s="108">
        <v>-372</v>
      </c>
      <c r="Y421">
        <v>1</v>
      </c>
      <c r="Z421">
        <v>2026</v>
      </c>
    </row>
    <row r="422" spans="1:26">
      <c r="A422" s="20" t="s">
        <v>1051</v>
      </c>
      <c r="B422" s="20">
        <v>46053</v>
      </c>
      <c r="D422" t="s">
        <v>1052</v>
      </c>
      <c r="E422" t="s">
        <v>738</v>
      </c>
      <c r="F422" t="s">
        <v>53</v>
      </c>
      <c r="G422" t="s">
        <v>901</v>
      </c>
      <c r="H422" t="s">
        <v>97</v>
      </c>
      <c r="J422" t="s">
        <v>775</v>
      </c>
      <c r="K422" s="10" t="s">
        <v>776</v>
      </c>
      <c r="L422" s="10" t="s">
        <v>731</v>
      </c>
      <c r="M422" s="20" t="s">
        <v>732</v>
      </c>
      <c r="N422" t="s">
        <v>47</v>
      </c>
      <c r="O422" s="127">
        <v>37192950</v>
      </c>
      <c r="P422" t="s">
        <v>79</v>
      </c>
      <c r="Q422" s="20">
        <v>46053</v>
      </c>
      <c r="R422" s="21">
        <v>1</v>
      </c>
      <c r="S422">
        <v>2026</v>
      </c>
      <c r="U422" t="s">
        <v>609</v>
      </c>
      <c r="V422" t="s">
        <v>609</v>
      </c>
      <c r="W422" s="108">
        <v>-741</v>
      </c>
      <c r="Y422">
        <v>1</v>
      </c>
      <c r="Z422">
        <v>2026</v>
      </c>
    </row>
    <row r="423" spans="1:26">
      <c r="A423" s="20" t="s">
        <v>1051</v>
      </c>
      <c r="B423" s="20">
        <v>46053</v>
      </c>
      <c r="D423" t="s">
        <v>1052</v>
      </c>
      <c r="E423" t="s">
        <v>738</v>
      </c>
      <c r="F423" t="s">
        <v>53</v>
      </c>
      <c r="G423" t="s">
        <v>1055</v>
      </c>
      <c r="H423" t="s">
        <v>97</v>
      </c>
      <c r="J423" t="s">
        <v>775</v>
      </c>
      <c r="K423" s="10" t="s">
        <v>776</v>
      </c>
      <c r="L423" s="10" t="s">
        <v>731</v>
      </c>
      <c r="M423" s="20" t="s">
        <v>732</v>
      </c>
      <c r="N423" t="s">
        <v>47</v>
      </c>
      <c r="O423" s="127">
        <v>37192950</v>
      </c>
      <c r="P423" t="s">
        <v>79</v>
      </c>
      <c r="Q423" s="20">
        <v>46053</v>
      </c>
      <c r="R423" s="21">
        <v>1</v>
      </c>
      <c r="S423">
        <v>2026</v>
      </c>
      <c r="U423" t="s">
        <v>609</v>
      </c>
      <c r="V423" t="s">
        <v>609</v>
      </c>
      <c r="W423" s="108">
        <v>-101</v>
      </c>
      <c r="Y423">
        <v>1</v>
      </c>
      <c r="Z423">
        <v>2026</v>
      </c>
    </row>
    <row r="424" spans="1:26">
      <c r="A424" s="20" t="s">
        <v>1051</v>
      </c>
      <c r="B424" s="20">
        <v>46053</v>
      </c>
      <c r="D424" t="s">
        <v>1052</v>
      </c>
      <c r="E424" t="s">
        <v>738</v>
      </c>
      <c r="F424" t="s">
        <v>53</v>
      </c>
      <c r="G424" t="s">
        <v>902</v>
      </c>
      <c r="H424" t="s">
        <v>97</v>
      </c>
      <c r="J424" t="s">
        <v>775</v>
      </c>
      <c r="K424" s="10" t="s">
        <v>776</v>
      </c>
      <c r="L424" s="10" t="s">
        <v>731</v>
      </c>
      <c r="M424" s="20" t="s">
        <v>732</v>
      </c>
      <c r="N424" t="s">
        <v>47</v>
      </c>
      <c r="O424" s="127">
        <v>37192950</v>
      </c>
      <c r="P424" t="s">
        <v>79</v>
      </c>
      <c r="Q424" s="20">
        <v>46053</v>
      </c>
      <c r="R424" s="21">
        <v>1</v>
      </c>
      <c r="S424">
        <v>2026</v>
      </c>
      <c r="U424" t="s">
        <v>609</v>
      </c>
      <c r="V424" t="s">
        <v>609</v>
      </c>
      <c r="W424" s="108">
        <v>-621</v>
      </c>
      <c r="Y424">
        <v>1</v>
      </c>
      <c r="Z424">
        <v>2026</v>
      </c>
    </row>
    <row r="425" spans="1:26">
      <c r="A425" s="20" t="s">
        <v>1051</v>
      </c>
      <c r="B425" s="20">
        <v>46053</v>
      </c>
      <c r="D425" t="s">
        <v>1052</v>
      </c>
      <c r="E425" t="s">
        <v>738</v>
      </c>
      <c r="F425" t="s">
        <v>53</v>
      </c>
      <c r="G425" t="s">
        <v>903</v>
      </c>
      <c r="H425" t="s">
        <v>97</v>
      </c>
      <c r="J425" t="s">
        <v>775</v>
      </c>
      <c r="K425" s="10" t="s">
        <v>776</v>
      </c>
      <c r="L425" s="10" t="s">
        <v>731</v>
      </c>
      <c r="M425" s="20" t="s">
        <v>732</v>
      </c>
      <c r="N425" t="s">
        <v>47</v>
      </c>
      <c r="O425" s="127">
        <v>37192950</v>
      </c>
      <c r="P425" t="s">
        <v>79</v>
      </c>
      <c r="Q425" s="20">
        <v>46053</v>
      </c>
      <c r="R425" s="21">
        <v>1</v>
      </c>
      <c r="S425">
        <v>2026</v>
      </c>
      <c r="U425" t="s">
        <v>609</v>
      </c>
      <c r="V425" t="s">
        <v>609</v>
      </c>
      <c r="W425" s="108">
        <v>-580</v>
      </c>
      <c r="Y425">
        <v>1</v>
      </c>
      <c r="Z425">
        <v>2026</v>
      </c>
    </row>
    <row r="426" spans="1:26">
      <c r="A426" s="20" t="s">
        <v>1051</v>
      </c>
      <c r="B426" s="20">
        <v>46053</v>
      </c>
      <c r="D426" t="s">
        <v>1052</v>
      </c>
      <c r="E426" t="s">
        <v>738</v>
      </c>
      <c r="F426" t="s">
        <v>53</v>
      </c>
      <c r="G426" t="s">
        <v>904</v>
      </c>
      <c r="H426" t="s">
        <v>97</v>
      </c>
      <c r="J426" t="s">
        <v>775</v>
      </c>
      <c r="K426" s="10" t="s">
        <v>776</v>
      </c>
      <c r="L426" s="10" t="s">
        <v>731</v>
      </c>
      <c r="M426" s="20" t="s">
        <v>732</v>
      </c>
      <c r="N426" t="s">
        <v>47</v>
      </c>
      <c r="O426" s="127">
        <v>37192950</v>
      </c>
      <c r="P426" t="s">
        <v>79</v>
      </c>
      <c r="Q426" s="20">
        <v>46053</v>
      </c>
      <c r="R426" s="21">
        <v>1</v>
      </c>
      <c r="S426">
        <v>2026</v>
      </c>
      <c r="U426" t="s">
        <v>609</v>
      </c>
      <c r="V426" t="s">
        <v>609</v>
      </c>
      <c r="W426" s="108">
        <v>-552</v>
      </c>
      <c r="Y426">
        <v>1</v>
      </c>
      <c r="Z426">
        <v>2026</v>
      </c>
    </row>
    <row r="427" spans="1:26">
      <c r="A427" s="20" t="s">
        <v>1051</v>
      </c>
      <c r="B427" s="20">
        <v>46053</v>
      </c>
      <c r="D427" t="s">
        <v>1052</v>
      </c>
      <c r="E427" t="s">
        <v>738</v>
      </c>
      <c r="F427" t="s">
        <v>53</v>
      </c>
      <c r="G427" t="s">
        <v>905</v>
      </c>
      <c r="H427" t="s">
        <v>97</v>
      </c>
      <c r="J427" t="s">
        <v>775</v>
      </c>
      <c r="K427" s="10" t="s">
        <v>776</v>
      </c>
      <c r="L427" s="10" t="s">
        <v>731</v>
      </c>
      <c r="M427" s="20" t="s">
        <v>732</v>
      </c>
      <c r="N427" t="s">
        <v>47</v>
      </c>
      <c r="O427" s="127">
        <v>37192950</v>
      </c>
      <c r="P427" t="s">
        <v>79</v>
      </c>
      <c r="Q427" s="20">
        <v>46053</v>
      </c>
      <c r="R427" s="21">
        <v>1</v>
      </c>
      <c r="S427">
        <v>2026</v>
      </c>
      <c r="U427" t="s">
        <v>609</v>
      </c>
      <c r="V427" t="s">
        <v>609</v>
      </c>
      <c r="W427" s="108">
        <v>-430</v>
      </c>
      <c r="Y427">
        <v>1</v>
      </c>
      <c r="Z427">
        <v>2026</v>
      </c>
    </row>
    <row r="428" spans="1:26">
      <c r="A428" s="20" t="s">
        <v>1051</v>
      </c>
      <c r="B428" s="20">
        <v>46053</v>
      </c>
      <c r="D428" t="s">
        <v>1052</v>
      </c>
      <c r="E428" t="s">
        <v>738</v>
      </c>
      <c r="F428" t="s">
        <v>53</v>
      </c>
      <c r="G428" t="s">
        <v>906</v>
      </c>
      <c r="H428" t="s">
        <v>97</v>
      </c>
      <c r="J428" t="s">
        <v>775</v>
      </c>
      <c r="K428" s="10" t="s">
        <v>776</v>
      </c>
      <c r="L428" s="10" t="s">
        <v>731</v>
      </c>
      <c r="M428" s="20" t="s">
        <v>732</v>
      </c>
      <c r="N428" t="s">
        <v>47</v>
      </c>
      <c r="O428" s="127">
        <v>37192950</v>
      </c>
      <c r="P428" t="s">
        <v>79</v>
      </c>
      <c r="Q428" s="20">
        <v>46053</v>
      </c>
      <c r="R428" s="21">
        <v>1</v>
      </c>
      <c r="S428">
        <v>2026</v>
      </c>
      <c r="U428" t="s">
        <v>609</v>
      </c>
      <c r="V428" t="s">
        <v>609</v>
      </c>
      <c r="W428" s="108">
        <v>-471</v>
      </c>
      <c r="Y428">
        <v>1</v>
      </c>
      <c r="Z428">
        <v>2026</v>
      </c>
    </row>
    <row r="429" spans="1:26">
      <c r="A429" s="20" t="s">
        <v>1051</v>
      </c>
      <c r="B429" s="20">
        <v>46053</v>
      </c>
      <c r="D429" t="s">
        <v>1052</v>
      </c>
      <c r="E429" t="s">
        <v>738</v>
      </c>
      <c r="F429" t="s">
        <v>53</v>
      </c>
      <c r="G429" t="s">
        <v>907</v>
      </c>
      <c r="H429" t="s">
        <v>97</v>
      </c>
      <c r="J429" t="s">
        <v>775</v>
      </c>
      <c r="K429" s="10" t="s">
        <v>776</v>
      </c>
      <c r="L429" s="10" t="s">
        <v>731</v>
      </c>
      <c r="M429" s="20" t="s">
        <v>732</v>
      </c>
      <c r="N429" t="s">
        <v>47</v>
      </c>
      <c r="O429" s="127">
        <v>37192950</v>
      </c>
      <c r="P429" t="s">
        <v>79</v>
      </c>
      <c r="Q429" s="20">
        <v>46053</v>
      </c>
      <c r="R429" s="21">
        <v>1</v>
      </c>
      <c r="S429">
        <v>2026</v>
      </c>
      <c r="U429" t="s">
        <v>609</v>
      </c>
      <c r="V429" t="s">
        <v>609</v>
      </c>
      <c r="W429" s="108">
        <v>-789</v>
      </c>
      <c r="Y429">
        <v>1</v>
      </c>
      <c r="Z429">
        <v>2026</v>
      </c>
    </row>
    <row r="430" spans="1:26">
      <c r="A430" s="20" t="s">
        <v>1051</v>
      </c>
      <c r="B430" s="20">
        <v>46053</v>
      </c>
      <c r="D430" t="s">
        <v>1052</v>
      </c>
      <c r="E430" t="s">
        <v>738</v>
      </c>
      <c r="F430" t="s">
        <v>53</v>
      </c>
      <c r="G430" t="s">
        <v>908</v>
      </c>
      <c r="H430" t="s">
        <v>97</v>
      </c>
      <c r="J430" t="s">
        <v>775</v>
      </c>
      <c r="K430" s="10" t="s">
        <v>776</v>
      </c>
      <c r="L430" s="10" t="s">
        <v>731</v>
      </c>
      <c r="M430" s="20" t="s">
        <v>732</v>
      </c>
      <c r="N430" t="s">
        <v>47</v>
      </c>
      <c r="O430" s="127">
        <v>37192950</v>
      </c>
      <c r="P430" t="s">
        <v>79</v>
      </c>
      <c r="Q430" s="20">
        <v>46053</v>
      </c>
      <c r="R430" s="21">
        <v>1</v>
      </c>
      <c r="S430">
        <v>2026</v>
      </c>
      <c r="U430" t="s">
        <v>609</v>
      </c>
      <c r="V430" t="s">
        <v>609</v>
      </c>
      <c r="W430" s="108">
        <v>-384</v>
      </c>
      <c r="Y430">
        <v>1</v>
      </c>
      <c r="Z430">
        <v>2026</v>
      </c>
    </row>
    <row r="431" spans="1:26">
      <c r="A431" s="20" t="s">
        <v>1051</v>
      </c>
      <c r="B431" s="20">
        <v>46053</v>
      </c>
      <c r="D431" t="s">
        <v>1052</v>
      </c>
      <c r="E431" t="s">
        <v>738</v>
      </c>
      <c r="F431" t="s">
        <v>53</v>
      </c>
      <c r="G431" t="s">
        <v>909</v>
      </c>
      <c r="H431" t="s">
        <v>97</v>
      </c>
      <c r="J431" t="s">
        <v>775</v>
      </c>
      <c r="K431" s="10" t="s">
        <v>776</v>
      </c>
      <c r="L431" s="10" t="s">
        <v>731</v>
      </c>
      <c r="M431" s="20" t="s">
        <v>732</v>
      </c>
      <c r="N431" t="s">
        <v>47</v>
      </c>
      <c r="O431" s="127">
        <v>37192950</v>
      </c>
      <c r="P431" t="s">
        <v>79</v>
      </c>
      <c r="Q431" s="20">
        <v>46053</v>
      </c>
      <c r="R431" s="21">
        <v>1</v>
      </c>
      <c r="S431">
        <v>2026</v>
      </c>
      <c r="U431" t="s">
        <v>609</v>
      </c>
      <c r="V431" t="s">
        <v>609</v>
      </c>
      <c r="W431" s="108">
        <v>-428</v>
      </c>
      <c r="Y431">
        <v>1</v>
      </c>
      <c r="Z431">
        <v>2026</v>
      </c>
    </row>
    <row r="432" spans="1:26">
      <c r="A432" s="20" t="s">
        <v>1051</v>
      </c>
      <c r="B432" s="20">
        <v>46053</v>
      </c>
      <c r="D432" t="s">
        <v>1052</v>
      </c>
      <c r="E432" t="s">
        <v>738</v>
      </c>
      <c r="F432" t="s">
        <v>53</v>
      </c>
      <c r="G432" t="s">
        <v>910</v>
      </c>
      <c r="H432" t="s">
        <v>97</v>
      </c>
      <c r="J432" t="s">
        <v>775</v>
      </c>
      <c r="K432" s="10" t="s">
        <v>776</v>
      </c>
      <c r="L432" s="10" t="s">
        <v>731</v>
      </c>
      <c r="M432" s="20" t="s">
        <v>732</v>
      </c>
      <c r="N432" t="s">
        <v>47</v>
      </c>
      <c r="O432" s="127">
        <v>37192950</v>
      </c>
      <c r="P432" t="s">
        <v>79</v>
      </c>
      <c r="Q432" s="20">
        <v>46053</v>
      </c>
      <c r="R432" s="21">
        <v>1</v>
      </c>
      <c r="S432">
        <v>2026</v>
      </c>
      <c r="U432" t="s">
        <v>609</v>
      </c>
      <c r="V432" t="s">
        <v>609</v>
      </c>
      <c r="W432" s="108">
        <v>-509</v>
      </c>
      <c r="Y432">
        <v>1</v>
      </c>
      <c r="Z432">
        <v>2026</v>
      </c>
    </row>
    <row r="433" spans="1:26">
      <c r="A433" s="20" t="s">
        <v>1051</v>
      </c>
      <c r="B433" s="20">
        <v>46053</v>
      </c>
      <c r="D433" t="s">
        <v>1052</v>
      </c>
      <c r="E433" t="s">
        <v>738</v>
      </c>
      <c r="F433" t="s">
        <v>53</v>
      </c>
      <c r="G433" t="s">
        <v>911</v>
      </c>
      <c r="H433" t="s">
        <v>97</v>
      </c>
      <c r="J433" t="s">
        <v>775</v>
      </c>
      <c r="K433" s="10" t="s">
        <v>776</v>
      </c>
      <c r="L433" s="10" t="s">
        <v>731</v>
      </c>
      <c r="M433" s="20" t="s">
        <v>732</v>
      </c>
      <c r="N433" t="s">
        <v>47</v>
      </c>
      <c r="O433" s="127">
        <v>37192950</v>
      </c>
      <c r="P433" t="s">
        <v>79</v>
      </c>
      <c r="Q433" s="20">
        <v>46053</v>
      </c>
      <c r="R433" s="21">
        <v>1</v>
      </c>
      <c r="S433">
        <v>2026</v>
      </c>
      <c r="U433" t="s">
        <v>609</v>
      </c>
      <c r="V433" t="s">
        <v>609</v>
      </c>
      <c r="W433" s="108">
        <v>-233</v>
      </c>
      <c r="Y433">
        <v>1</v>
      </c>
      <c r="Z433">
        <v>2026</v>
      </c>
    </row>
    <row r="434" spans="1:26">
      <c r="A434" s="20" t="s">
        <v>1051</v>
      </c>
      <c r="B434" s="20">
        <v>46053</v>
      </c>
      <c r="D434" t="s">
        <v>1052</v>
      </c>
      <c r="E434" t="s">
        <v>738</v>
      </c>
      <c r="F434" t="s">
        <v>53</v>
      </c>
      <c r="G434" t="s">
        <v>912</v>
      </c>
      <c r="H434" t="s">
        <v>97</v>
      </c>
      <c r="J434" t="s">
        <v>775</v>
      </c>
      <c r="K434" s="10" t="s">
        <v>776</v>
      </c>
      <c r="L434" s="10" t="s">
        <v>731</v>
      </c>
      <c r="M434" s="20" t="s">
        <v>732</v>
      </c>
      <c r="N434" t="s">
        <v>47</v>
      </c>
      <c r="O434" s="127">
        <v>37192950</v>
      </c>
      <c r="P434" t="s">
        <v>79</v>
      </c>
      <c r="Q434" s="20">
        <v>46053</v>
      </c>
      <c r="R434" s="21">
        <v>1</v>
      </c>
      <c r="S434">
        <v>2026</v>
      </c>
      <c r="U434" t="s">
        <v>609</v>
      </c>
      <c r="V434" t="s">
        <v>609</v>
      </c>
      <c r="W434" s="108">
        <v>-376</v>
      </c>
      <c r="Y434">
        <v>1</v>
      </c>
      <c r="Z434">
        <v>2026</v>
      </c>
    </row>
    <row r="435" spans="1:26">
      <c r="A435" s="20" t="s">
        <v>1051</v>
      </c>
      <c r="B435" s="20">
        <v>46053</v>
      </c>
      <c r="D435" t="s">
        <v>1052</v>
      </c>
      <c r="E435" t="s">
        <v>738</v>
      </c>
      <c r="F435" t="s">
        <v>53</v>
      </c>
      <c r="G435" t="s">
        <v>913</v>
      </c>
      <c r="H435" t="s">
        <v>97</v>
      </c>
      <c r="J435" t="s">
        <v>775</v>
      </c>
      <c r="K435" s="10" t="s">
        <v>776</v>
      </c>
      <c r="L435" s="10" t="s">
        <v>731</v>
      </c>
      <c r="M435" s="20" t="s">
        <v>732</v>
      </c>
      <c r="N435" t="s">
        <v>47</v>
      </c>
      <c r="O435" s="127">
        <v>37192950</v>
      </c>
      <c r="P435" t="s">
        <v>79</v>
      </c>
      <c r="Q435" s="20">
        <v>46053</v>
      </c>
      <c r="R435" s="21">
        <v>1</v>
      </c>
      <c r="S435">
        <v>2026</v>
      </c>
      <c r="U435" t="s">
        <v>609</v>
      </c>
      <c r="V435" t="s">
        <v>609</v>
      </c>
      <c r="W435" s="108">
        <v>-373</v>
      </c>
      <c r="Y435">
        <v>1</v>
      </c>
      <c r="Z435">
        <v>2026</v>
      </c>
    </row>
    <row r="436" spans="1:26">
      <c r="A436" s="20" t="s">
        <v>1051</v>
      </c>
      <c r="B436" s="20">
        <v>46053</v>
      </c>
      <c r="D436" t="s">
        <v>1052</v>
      </c>
      <c r="E436" t="s">
        <v>738</v>
      </c>
      <c r="F436" t="s">
        <v>53</v>
      </c>
      <c r="G436" t="s">
        <v>877</v>
      </c>
      <c r="H436" t="s">
        <v>97</v>
      </c>
      <c r="J436" t="s">
        <v>775</v>
      </c>
      <c r="K436" s="10" t="s">
        <v>776</v>
      </c>
      <c r="L436" s="10" t="s">
        <v>731</v>
      </c>
      <c r="M436" s="20" t="s">
        <v>732</v>
      </c>
      <c r="N436" t="s">
        <v>47</v>
      </c>
      <c r="O436" s="127">
        <v>37192950</v>
      </c>
      <c r="P436" t="s">
        <v>79</v>
      </c>
      <c r="Q436" s="20">
        <v>46053</v>
      </c>
      <c r="R436" s="21">
        <v>1</v>
      </c>
      <c r="S436">
        <v>2026</v>
      </c>
      <c r="U436" t="s">
        <v>609</v>
      </c>
      <c r="V436" t="s">
        <v>609</v>
      </c>
      <c r="W436" s="108">
        <v>-277</v>
      </c>
      <c r="Y436">
        <v>1</v>
      </c>
      <c r="Z436">
        <v>2026</v>
      </c>
    </row>
    <row r="437" spans="1:26">
      <c r="A437" s="20" t="s">
        <v>1051</v>
      </c>
      <c r="B437" s="20">
        <v>46053</v>
      </c>
      <c r="D437" t="s">
        <v>1052</v>
      </c>
      <c r="E437" t="s">
        <v>738</v>
      </c>
      <c r="F437" t="s">
        <v>53</v>
      </c>
      <c r="G437" t="s">
        <v>744</v>
      </c>
      <c r="H437" t="s">
        <v>97</v>
      </c>
      <c r="J437" t="s">
        <v>775</v>
      </c>
      <c r="K437" s="10" t="s">
        <v>776</v>
      </c>
      <c r="L437" s="10" t="s">
        <v>731</v>
      </c>
      <c r="M437" s="20" t="s">
        <v>732</v>
      </c>
      <c r="N437" t="s">
        <v>47</v>
      </c>
      <c r="O437" s="127">
        <v>37192950</v>
      </c>
      <c r="P437" t="s">
        <v>79</v>
      </c>
      <c r="Q437" s="20">
        <v>46053</v>
      </c>
      <c r="R437" s="21">
        <v>1</v>
      </c>
      <c r="S437">
        <v>2026</v>
      </c>
      <c r="U437" t="s">
        <v>609</v>
      </c>
      <c r="V437" t="s">
        <v>609</v>
      </c>
      <c r="W437" s="108">
        <v>-19065</v>
      </c>
      <c r="Y437">
        <v>1</v>
      </c>
      <c r="Z437">
        <v>2026</v>
      </c>
    </row>
    <row r="438" spans="1:26">
      <c r="A438" s="20" t="s">
        <v>1051</v>
      </c>
      <c r="B438" s="20">
        <v>46053</v>
      </c>
      <c r="D438" t="s">
        <v>1052</v>
      </c>
      <c r="E438" t="s">
        <v>738</v>
      </c>
      <c r="F438" t="s">
        <v>53</v>
      </c>
      <c r="G438" t="s">
        <v>882</v>
      </c>
      <c r="H438" t="s">
        <v>97</v>
      </c>
      <c r="J438" t="s">
        <v>775</v>
      </c>
      <c r="K438" s="10" t="s">
        <v>776</v>
      </c>
      <c r="L438" s="10" t="s">
        <v>731</v>
      </c>
      <c r="M438" s="20" t="s">
        <v>732</v>
      </c>
      <c r="N438" t="s">
        <v>47</v>
      </c>
      <c r="O438" s="127">
        <v>37192950</v>
      </c>
      <c r="P438" t="s">
        <v>79</v>
      </c>
      <c r="Q438" s="20">
        <v>46053</v>
      </c>
      <c r="R438" s="21">
        <v>1</v>
      </c>
      <c r="S438">
        <v>2026</v>
      </c>
      <c r="U438" t="s">
        <v>609</v>
      </c>
      <c r="V438" t="s">
        <v>609</v>
      </c>
      <c r="W438" s="108">
        <v>-403</v>
      </c>
      <c r="Y438">
        <v>1</v>
      </c>
      <c r="Z438">
        <v>2026</v>
      </c>
    </row>
    <row r="439" spans="1:26">
      <c r="A439" s="20" t="s">
        <v>1051</v>
      </c>
      <c r="B439" s="20">
        <v>46053</v>
      </c>
      <c r="D439" t="s">
        <v>1052</v>
      </c>
      <c r="E439" t="s">
        <v>738</v>
      </c>
      <c r="F439" t="s">
        <v>53</v>
      </c>
      <c r="G439" t="s">
        <v>884</v>
      </c>
      <c r="H439" t="s">
        <v>97</v>
      </c>
      <c r="J439" t="s">
        <v>775</v>
      </c>
      <c r="K439" s="10" t="s">
        <v>776</v>
      </c>
      <c r="L439" s="10" t="s">
        <v>731</v>
      </c>
      <c r="M439" s="20" t="s">
        <v>732</v>
      </c>
      <c r="N439" t="s">
        <v>47</v>
      </c>
      <c r="O439" s="127">
        <v>37192950</v>
      </c>
      <c r="P439" t="s">
        <v>79</v>
      </c>
      <c r="Q439" s="20">
        <v>46053</v>
      </c>
      <c r="R439" s="21">
        <v>1</v>
      </c>
      <c r="S439">
        <v>2026</v>
      </c>
      <c r="U439" t="s">
        <v>609</v>
      </c>
      <c r="V439" t="s">
        <v>609</v>
      </c>
      <c r="W439" s="108">
        <v>-314</v>
      </c>
      <c r="Y439">
        <v>1</v>
      </c>
      <c r="Z439">
        <v>2026</v>
      </c>
    </row>
    <row r="440" spans="1:26">
      <c r="A440" s="20" t="s">
        <v>1051</v>
      </c>
      <c r="B440" s="20">
        <v>46053</v>
      </c>
      <c r="D440" t="s">
        <v>1052</v>
      </c>
      <c r="E440" t="s">
        <v>738</v>
      </c>
      <c r="F440" t="s">
        <v>53</v>
      </c>
      <c r="G440" t="s">
        <v>885</v>
      </c>
      <c r="H440" t="s">
        <v>97</v>
      </c>
      <c r="J440" t="s">
        <v>775</v>
      </c>
      <c r="K440" s="10" t="s">
        <v>776</v>
      </c>
      <c r="L440" s="10" t="s">
        <v>731</v>
      </c>
      <c r="M440" s="20" t="s">
        <v>732</v>
      </c>
      <c r="N440" t="s">
        <v>47</v>
      </c>
      <c r="O440" s="127">
        <v>37192950</v>
      </c>
      <c r="P440" t="s">
        <v>79</v>
      </c>
      <c r="Q440" s="20">
        <v>46053</v>
      </c>
      <c r="R440" s="21">
        <v>1</v>
      </c>
      <c r="S440">
        <v>2026</v>
      </c>
      <c r="U440" t="s">
        <v>609</v>
      </c>
      <c r="V440" t="s">
        <v>609</v>
      </c>
      <c r="W440" s="108">
        <v>-307</v>
      </c>
      <c r="Y440">
        <v>1</v>
      </c>
      <c r="Z440">
        <v>2026</v>
      </c>
    </row>
    <row r="441" spans="1:26">
      <c r="A441" s="20" t="s">
        <v>1051</v>
      </c>
      <c r="B441" s="20">
        <v>46053</v>
      </c>
      <c r="D441" t="s">
        <v>1052</v>
      </c>
      <c r="E441" t="s">
        <v>738</v>
      </c>
      <c r="F441" t="s">
        <v>53</v>
      </c>
      <c r="G441" t="s">
        <v>886</v>
      </c>
      <c r="H441" t="s">
        <v>97</v>
      </c>
      <c r="J441" t="s">
        <v>775</v>
      </c>
      <c r="K441" s="10" t="s">
        <v>776</v>
      </c>
      <c r="L441" s="10" t="s">
        <v>731</v>
      </c>
      <c r="M441" s="20" t="s">
        <v>732</v>
      </c>
      <c r="N441" t="s">
        <v>47</v>
      </c>
      <c r="O441" s="127">
        <v>37192950</v>
      </c>
      <c r="P441" t="s">
        <v>79</v>
      </c>
      <c r="Q441" s="20">
        <v>46053</v>
      </c>
      <c r="R441" s="21">
        <v>1</v>
      </c>
      <c r="S441">
        <v>2026</v>
      </c>
      <c r="U441" t="s">
        <v>609</v>
      </c>
      <c r="V441" t="s">
        <v>609</v>
      </c>
      <c r="W441" s="108">
        <v>-202</v>
      </c>
      <c r="Y441">
        <v>1</v>
      </c>
      <c r="Z441">
        <v>2026</v>
      </c>
    </row>
    <row r="442" spans="1:26">
      <c r="A442" s="20" t="s">
        <v>1051</v>
      </c>
      <c r="B442" s="20">
        <v>46053</v>
      </c>
      <c r="D442" t="s">
        <v>1052</v>
      </c>
      <c r="E442" t="s">
        <v>738</v>
      </c>
      <c r="F442" t="s">
        <v>53</v>
      </c>
      <c r="G442" t="s">
        <v>887</v>
      </c>
      <c r="H442" t="s">
        <v>97</v>
      </c>
      <c r="J442" t="s">
        <v>775</v>
      </c>
      <c r="K442" s="10" t="s">
        <v>776</v>
      </c>
      <c r="L442" s="10" t="s">
        <v>731</v>
      </c>
      <c r="M442" s="20" t="s">
        <v>732</v>
      </c>
      <c r="N442" t="s">
        <v>47</v>
      </c>
      <c r="O442" s="127">
        <v>37192950</v>
      </c>
      <c r="P442" t="s">
        <v>79</v>
      </c>
      <c r="Q442" s="20">
        <v>46053</v>
      </c>
      <c r="R442" s="21">
        <v>1</v>
      </c>
      <c r="S442">
        <v>2026</v>
      </c>
      <c r="U442" t="s">
        <v>609</v>
      </c>
      <c r="V442" t="s">
        <v>609</v>
      </c>
      <c r="W442" s="108">
        <v>-652</v>
      </c>
      <c r="Y442">
        <v>1</v>
      </c>
      <c r="Z442">
        <v>2026</v>
      </c>
    </row>
    <row r="443" spans="1:26">
      <c r="A443" s="20" t="s">
        <v>1051</v>
      </c>
      <c r="B443" s="20">
        <v>46053</v>
      </c>
      <c r="D443" t="s">
        <v>1052</v>
      </c>
      <c r="E443" t="s">
        <v>738</v>
      </c>
      <c r="F443" t="s">
        <v>53</v>
      </c>
      <c r="G443" t="s">
        <v>1056</v>
      </c>
      <c r="H443" t="s">
        <v>97</v>
      </c>
      <c r="J443" t="s">
        <v>775</v>
      </c>
      <c r="K443" s="10" t="s">
        <v>776</v>
      </c>
      <c r="L443" s="10" t="s">
        <v>731</v>
      </c>
      <c r="M443" s="20" t="s">
        <v>732</v>
      </c>
      <c r="N443" t="s">
        <v>47</v>
      </c>
      <c r="O443" s="127">
        <v>37192950</v>
      </c>
      <c r="P443" t="s">
        <v>79</v>
      </c>
      <c r="Q443" s="20">
        <v>46053</v>
      </c>
      <c r="R443" s="21">
        <v>1</v>
      </c>
      <c r="S443">
        <v>2026</v>
      </c>
      <c r="U443" t="s">
        <v>609</v>
      </c>
      <c r="V443" t="s">
        <v>609</v>
      </c>
      <c r="W443" s="108">
        <v>-404</v>
      </c>
      <c r="Y443">
        <v>1</v>
      </c>
      <c r="Z443">
        <v>2026</v>
      </c>
    </row>
    <row r="444" spans="1:26">
      <c r="A444" s="20" t="s">
        <v>1051</v>
      </c>
      <c r="B444" s="20">
        <v>46053</v>
      </c>
      <c r="D444" t="s">
        <v>1052</v>
      </c>
      <c r="E444" t="s">
        <v>738</v>
      </c>
      <c r="F444" t="s">
        <v>53</v>
      </c>
      <c r="G444" t="s">
        <v>888</v>
      </c>
      <c r="H444" t="s">
        <v>97</v>
      </c>
      <c r="J444" t="s">
        <v>775</v>
      </c>
      <c r="K444" s="10" t="s">
        <v>776</v>
      </c>
      <c r="L444" s="10" t="s">
        <v>731</v>
      </c>
      <c r="M444" s="20" t="s">
        <v>732</v>
      </c>
      <c r="N444" t="s">
        <v>47</v>
      </c>
      <c r="O444" s="127">
        <v>37192950</v>
      </c>
      <c r="P444" t="s">
        <v>79</v>
      </c>
      <c r="Q444" s="20">
        <v>46053</v>
      </c>
      <c r="R444" s="21">
        <v>1</v>
      </c>
      <c r="S444">
        <v>2026</v>
      </c>
      <c r="U444" t="s">
        <v>609</v>
      </c>
      <c r="V444" t="s">
        <v>609</v>
      </c>
      <c r="W444" s="108">
        <v>-273</v>
      </c>
      <c r="Y444">
        <v>1</v>
      </c>
      <c r="Z444">
        <v>2026</v>
      </c>
    </row>
    <row r="445" spans="1:26">
      <c r="A445" s="20" t="s">
        <v>1051</v>
      </c>
      <c r="B445" s="20">
        <v>46053</v>
      </c>
      <c r="D445" t="s">
        <v>1052</v>
      </c>
      <c r="E445" t="s">
        <v>738</v>
      </c>
      <c r="F445" t="s">
        <v>53</v>
      </c>
      <c r="G445" t="s">
        <v>1057</v>
      </c>
      <c r="H445" t="s">
        <v>97</v>
      </c>
      <c r="J445" t="s">
        <v>775</v>
      </c>
      <c r="K445" s="10" t="s">
        <v>776</v>
      </c>
      <c r="L445" s="10" t="s">
        <v>731</v>
      </c>
      <c r="M445" s="20" t="s">
        <v>732</v>
      </c>
      <c r="N445" t="s">
        <v>47</v>
      </c>
      <c r="O445" s="127">
        <v>37192950</v>
      </c>
      <c r="P445" t="s">
        <v>79</v>
      </c>
      <c r="Q445" s="20">
        <v>46053</v>
      </c>
      <c r="R445" s="21">
        <v>1</v>
      </c>
      <c r="S445">
        <v>2026</v>
      </c>
      <c r="U445" t="s">
        <v>609</v>
      </c>
      <c r="V445" t="s">
        <v>609</v>
      </c>
      <c r="W445" s="108">
        <v>-16</v>
      </c>
      <c r="Y445">
        <v>1</v>
      </c>
      <c r="Z445">
        <v>2026</v>
      </c>
    </row>
    <row r="446" spans="1:26">
      <c r="A446" s="20" t="s">
        <v>1051</v>
      </c>
      <c r="B446" s="20">
        <v>46053</v>
      </c>
      <c r="D446" t="s">
        <v>1052</v>
      </c>
      <c r="E446" t="s">
        <v>738</v>
      </c>
      <c r="F446" t="s">
        <v>53</v>
      </c>
      <c r="G446" t="s">
        <v>889</v>
      </c>
      <c r="H446" t="s">
        <v>97</v>
      </c>
      <c r="J446" t="s">
        <v>775</v>
      </c>
      <c r="K446" s="10" t="s">
        <v>776</v>
      </c>
      <c r="L446" s="10" t="s">
        <v>731</v>
      </c>
      <c r="M446" s="20" t="s">
        <v>732</v>
      </c>
      <c r="N446" t="s">
        <v>47</v>
      </c>
      <c r="O446" s="127">
        <v>37192950</v>
      </c>
      <c r="P446" t="s">
        <v>79</v>
      </c>
      <c r="Q446" s="20">
        <v>46053</v>
      </c>
      <c r="R446" s="21">
        <v>1</v>
      </c>
      <c r="S446">
        <v>2026</v>
      </c>
      <c r="U446" t="s">
        <v>609</v>
      </c>
      <c r="V446" t="s">
        <v>609</v>
      </c>
      <c r="W446" s="108">
        <v>-540</v>
      </c>
      <c r="Y446">
        <v>1</v>
      </c>
      <c r="Z446">
        <v>2026</v>
      </c>
    </row>
    <row r="447" spans="1:26">
      <c r="A447" s="20" t="s">
        <v>1051</v>
      </c>
      <c r="B447" s="20">
        <v>46053</v>
      </c>
      <c r="D447" t="s">
        <v>1052</v>
      </c>
      <c r="E447" t="s">
        <v>738</v>
      </c>
      <c r="F447" t="s">
        <v>53</v>
      </c>
      <c r="G447" t="s">
        <v>1058</v>
      </c>
      <c r="H447" t="s">
        <v>97</v>
      </c>
      <c r="J447" t="s">
        <v>775</v>
      </c>
      <c r="K447" s="10" t="s">
        <v>776</v>
      </c>
      <c r="L447" s="10" t="s">
        <v>731</v>
      </c>
      <c r="M447" s="20" t="s">
        <v>732</v>
      </c>
      <c r="N447" t="s">
        <v>47</v>
      </c>
      <c r="O447" s="127">
        <v>37192950</v>
      </c>
      <c r="P447" t="s">
        <v>79</v>
      </c>
      <c r="Q447" s="20">
        <v>46053</v>
      </c>
      <c r="R447" s="21">
        <v>1</v>
      </c>
      <c r="S447">
        <v>2026</v>
      </c>
      <c r="U447" t="s">
        <v>609</v>
      </c>
      <c r="V447" t="s">
        <v>609</v>
      </c>
      <c r="W447" s="108">
        <v>-72</v>
      </c>
      <c r="Y447">
        <v>1</v>
      </c>
      <c r="Z447">
        <v>2026</v>
      </c>
    </row>
    <row r="448" spans="1:26">
      <c r="A448" s="20" t="s">
        <v>1051</v>
      </c>
      <c r="B448" s="20">
        <v>46053</v>
      </c>
      <c r="D448" t="s">
        <v>1052</v>
      </c>
      <c r="E448" t="s">
        <v>738</v>
      </c>
      <c r="F448" t="s">
        <v>53</v>
      </c>
      <c r="G448" t="s">
        <v>890</v>
      </c>
      <c r="H448" t="s">
        <v>97</v>
      </c>
      <c r="J448" t="s">
        <v>775</v>
      </c>
      <c r="K448" s="10" t="s">
        <v>776</v>
      </c>
      <c r="L448" s="10" t="s">
        <v>731</v>
      </c>
      <c r="M448" s="20" t="s">
        <v>732</v>
      </c>
      <c r="N448" t="s">
        <v>47</v>
      </c>
      <c r="O448" s="127">
        <v>37192950</v>
      </c>
      <c r="P448" t="s">
        <v>79</v>
      </c>
      <c r="Q448" s="20">
        <v>46053</v>
      </c>
      <c r="R448" s="21">
        <v>1</v>
      </c>
      <c r="S448">
        <v>2026</v>
      </c>
      <c r="U448" t="s">
        <v>609</v>
      </c>
      <c r="V448" t="s">
        <v>609</v>
      </c>
      <c r="W448" s="108">
        <v>-464</v>
      </c>
      <c r="Y448">
        <v>1</v>
      </c>
      <c r="Z448">
        <v>2026</v>
      </c>
    </row>
    <row r="449" spans="1:26">
      <c r="A449" s="20" t="s">
        <v>1051</v>
      </c>
      <c r="B449" s="20">
        <v>46053</v>
      </c>
      <c r="D449" t="s">
        <v>1052</v>
      </c>
      <c r="E449" t="s">
        <v>738</v>
      </c>
      <c r="F449" t="s">
        <v>53</v>
      </c>
      <c r="G449" t="s">
        <v>891</v>
      </c>
      <c r="H449" t="s">
        <v>97</v>
      </c>
      <c r="J449" t="s">
        <v>775</v>
      </c>
      <c r="K449" s="10" t="s">
        <v>776</v>
      </c>
      <c r="L449" s="10" t="s">
        <v>731</v>
      </c>
      <c r="M449" s="20" t="s">
        <v>732</v>
      </c>
      <c r="N449" t="s">
        <v>47</v>
      </c>
      <c r="O449" s="127">
        <v>37192950</v>
      </c>
      <c r="P449" t="s">
        <v>79</v>
      </c>
      <c r="Q449" s="20">
        <v>46053</v>
      </c>
      <c r="R449" s="21">
        <v>1</v>
      </c>
      <c r="S449">
        <v>2026</v>
      </c>
      <c r="U449" t="s">
        <v>609</v>
      </c>
      <c r="V449" t="s">
        <v>609</v>
      </c>
      <c r="W449" s="108">
        <v>-304</v>
      </c>
      <c r="Y449">
        <v>1</v>
      </c>
      <c r="Z449">
        <v>2026</v>
      </c>
    </row>
    <row r="450" spans="1:26">
      <c r="A450" s="20" t="s">
        <v>1051</v>
      </c>
      <c r="B450" s="20">
        <v>46053</v>
      </c>
      <c r="D450" t="s">
        <v>1052</v>
      </c>
      <c r="E450" t="s">
        <v>738</v>
      </c>
      <c r="F450" t="s">
        <v>53</v>
      </c>
      <c r="G450" t="s">
        <v>892</v>
      </c>
      <c r="H450" t="s">
        <v>97</v>
      </c>
      <c r="J450" t="s">
        <v>775</v>
      </c>
      <c r="K450" s="10" t="s">
        <v>776</v>
      </c>
      <c r="L450" s="10" t="s">
        <v>731</v>
      </c>
      <c r="M450" s="20" t="s">
        <v>732</v>
      </c>
      <c r="N450" t="s">
        <v>47</v>
      </c>
      <c r="O450" s="127">
        <v>37192950</v>
      </c>
      <c r="P450" t="s">
        <v>79</v>
      </c>
      <c r="Q450" s="20">
        <v>46053</v>
      </c>
      <c r="R450" s="21">
        <v>1</v>
      </c>
      <c r="S450">
        <v>2026</v>
      </c>
      <c r="U450" t="s">
        <v>609</v>
      </c>
      <c r="V450" t="s">
        <v>609</v>
      </c>
      <c r="W450" s="108">
        <v>-352</v>
      </c>
      <c r="Y450">
        <v>1</v>
      </c>
      <c r="Z450">
        <v>2026</v>
      </c>
    </row>
    <row r="451" spans="1:26">
      <c r="A451" s="20" t="s">
        <v>1051</v>
      </c>
      <c r="B451" s="20">
        <v>46053</v>
      </c>
      <c r="D451" t="s">
        <v>1052</v>
      </c>
      <c r="E451" t="s">
        <v>738</v>
      </c>
      <c r="F451" t="s">
        <v>53</v>
      </c>
      <c r="G451" t="s">
        <v>893</v>
      </c>
      <c r="H451" t="s">
        <v>97</v>
      </c>
      <c r="J451" t="s">
        <v>775</v>
      </c>
      <c r="K451" s="10" t="s">
        <v>776</v>
      </c>
      <c r="L451" s="10" t="s">
        <v>731</v>
      </c>
      <c r="M451" s="20" t="s">
        <v>732</v>
      </c>
      <c r="N451" t="s">
        <v>47</v>
      </c>
      <c r="O451" s="127">
        <v>37192950</v>
      </c>
      <c r="P451" t="s">
        <v>79</v>
      </c>
      <c r="Q451" s="20">
        <v>46053</v>
      </c>
      <c r="R451" s="21">
        <v>1</v>
      </c>
      <c r="S451">
        <v>2026</v>
      </c>
      <c r="U451" t="s">
        <v>609</v>
      </c>
      <c r="V451" t="s">
        <v>609</v>
      </c>
      <c r="W451" s="108">
        <v>-498</v>
      </c>
      <c r="Y451">
        <v>1</v>
      </c>
      <c r="Z451">
        <v>2026</v>
      </c>
    </row>
    <row r="452" spans="1:26">
      <c r="A452" s="20" t="s">
        <v>1051</v>
      </c>
      <c r="B452" s="20">
        <v>46053</v>
      </c>
      <c r="D452" t="s">
        <v>1052</v>
      </c>
      <c r="E452" t="s">
        <v>738</v>
      </c>
      <c r="F452" t="s">
        <v>53</v>
      </c>
      <c r="G452" t="s">
        <v>894</v>
      </c>
      <c r="H452" t="s">
        <v>97</v>
      </c>
      <c r="J452" t="s">
        <v>775</v>
      </c>
      <c r="K452" s="10" t="s">
        <v>776</v>
      </c>
      <c r="L452" s="10" t="s">
        <v>731</v>
      </c>
      <c r="M452" s="20" t="s">
        <v>732</v>
      </c>
      <c r="N452" t="s">
        <v>47</v>
      </c>
      <c r="O452" s="127">
        <v>37192950</v>
      </c>
      <c r="P452" t="s">
        <v>79</v>
      </c>
      <c r="Q452" s="20">
        <v>46053</v>
      </c>
      <c r="R452" s="21">
        <v>1</v>
      </c>
      <c r="S452">
        <v>2026</v>
      </c>
      <c r="U452" t="s">
        <v>609</v>
      </c>
      <c r="V452" t="s">
        <v>609</v>
      </c>
      <c r="W452" s="108">
        <v>-174</v>
      </c>
      <c r="Y452">
        <v>1</v>
      </c>
      <c r="Z452">
        <v>2026</v>
      </c>
    </row>
    <row r="453" spans="1:26">
      <c r="A453" s="20" t="s">
        <v>1051</v>
      </c>
      <c r="B453" s="20">
        <v>46053</v>
      </c>
      <c r="D453" t="s">
        <v>1052</v>
      </c>
      <c r="E453" t="s">
        <v>738</v>
      </c>
      <c r="F453" t="s">
        <v>53</v>
      </c>
      <c r="G453" t="s">
        <v>895</v>
      </c>
      <c r="H453" t="s">
        <v>97</v>
      </c>
      <c r="J453" t="s">
        <v>775</v>
      </c>
      <c r="K453" s="10" t="s">
        <v>776</v>
      </c>
      <c r="L453" s="10" t="s">
        <v>731</v>
      </c>
      <c r="M453" s="20" t="s">
        <v>732</v>
      </c>
      <c r="N453" t="s">
        <v>47</v>
      </c>
      <c r="O453" s="127">
        <v>37192950</v>
      </c>
      <c r="P453" t="s">
        <v>79</v>
      </c>
      <c r="Q453" s="20">
        <v>46053</v>
      </c>
      <c r="R453" s="21">
        <v>1</v>
      </c>
      <c r="S453">
        <v>2026</v>
      </c>
      <c r="U453" t="s">
        <v>609</v>
      </c>
      <c r="V453" t="s">
        <v>609</v>
      </c>
      <c r="W453" s="108">
        <v>-644</v>
      </c>
      <c r="Y453">
        <v>1</v>
      </c>
      <c r="Z453">
        <v>2026</v>
      </c>
    </row>
    <row r="454" spans="1:26">
      <c r="A454" s="20" t="s">
        <v>1051</v>
      </c>
      <c r="B454" s="20">
        <v>46053</v>
      </c>
      <c r="D454" t="s">
        <v>1052</v>
      </c>
      <c r="E454" t="s">
        <v>738</v>
      </c>
      <c r="F454" t="s">
        <v>53</v>
      </c>
      <c r="G454" t="s">
        <v>896</v>
      </c>
      <c r="H454" t="s">
        <v>97</v>
      </c>
      <c r="J454" t="s">
        <v>775</v>
      </c>
      <c r="K454" s="10" t="s">
        <v>776</v>
      </c>
      <c r="L454" s="10" t="s">
        <v>731</v>
      </c>
      <c r="M454" s="20" t="s">
        <v>732</v>
      </c>
      <c r="N454" t="s">
        <v>47</v>
      </c>
      <c r="O454" s="127">
        <v>37192950</v>
      </c>
      <c r="P454" t="s">
        <v>79</v>
      </c>
      <c r="Q454" s="20">
        <v>46053</v>
      </c>
      <c r="R454" s="21">
        <v>1</v>
      </c>
      <c r="S454">
        <v>2026</v>
      </c>
      <c r="U454" t="s">
        <v>609</v>
      </c>
      <c r="V454" t="s">
        <v>609</v>
      </c>
      <c r="W454" s="108">
        <v>-330</v>
      </c>
      <c r="Y454">
        <v>1</v>
      </c>
      <c r="Z454">
        <v>2026</v>
      </c>
    </row>
    <row r="455" spans="1:26">
      <c r="A455" s="20" t="s">
        <v>1059</v>
      </c>
      <c r="B455" s="20">
        <v>46053</v>
      </c>
      <c r="D455" t="s">
        <v>1060</v>
      </c>
      <c r="E455" t="s">
        <v>727</v>
      </c>
      <c r="F455" t="s">
        <v>53</v>
      </c>
      <c r="G455" t="s">
        <v>779</v>
      </c>
      <c r="H455" t="s">
        <v>56</v>
      </c>
      <c r="J455" t="s">
        <v>729</v>
      </c>
      <c r="K455" s="10" t="s">
        <v>730</v>
      </c>
      <c r="L455" s="10" t="s">
        <v>731</v>
      </c>
      <c r="M455" s="20" t="s">
        <v>732</v>
      </c>
      <c r="N455" t="s">
        <v>47</v>
      </c>
      <c r="O455" s="127">
        <v>37193238</v>
      </c>
      <c r="P455" t="s">
        <v>1061</v>
      </c>
      <c r="Q455" s="20">
        <v>46053</v>
      </c>
      <c r="R455" s="21">
        <v>1</v>
      </c>
      <c r="S455">
        <v>2026</v>
      </c>
      <c r="T455" t="s">
        <v>1062</v>
      </c>
      <c r="U455" t="s">
        <v>608</v>
      </c>
      <c r="V455" t="s">
        <v>735</v>
      </c>
      <c r="W455" s="108">
        <v>-143</v>
      </c>
      <c r="Y455">
        <v>1</v>
      </c>
      <c r="Z455">
        <v>2026</v>
      </c>
    </row>
    <row r="456" spans="1:26">
      <c r="A456" s="20" t="s">
        <v>1059</v>
      </c>
      <c r="B456" s="20">
        <v>46053</v>
      </c>
      <c r="D456" t="s">
        <v>1060</v>
      </c>
      <c r="E456" t="s">
        <v>727</v>
      </c>
      <c r="F456" t="s">
        <v>53</v>
      </c>
      <c r="G456" t="s">
        <v>789</v>
      </c>
      <c r="H456" t="s">
        <v>56</v>
      </c>
      <c r="J456" t="s">
        <v>729</v>
      </c>
      <c r="K456" s="10" t="s">
        <v>730</v>
      </c>
      <c r="L456" s="10" t="s">
        <v>731</v>
      </c>
      <c r="M456" s="20" t="s">
        <v>732</v>
      </c>
      <c r="N456" t="s">
        <v>47</v>
      </c>
      <c r="O456" s="127">
        <v>37193238</v>
      </c>
      <c r="P456" t="s">
        <v>1061</v>
      </c>
      <c r="Q456" s="20">
        <v>46053</v>
      </c>
      <c r="R456" s="21">
        <v>1</v>
      </c>
      <c r="S456">
        <v>2026</v>
      </c>
      <c r="T456" t="s">
        <v>1062</v>
      </c>
      <c r="U456" t="s">
        <v>608</v>
      </c>
      <c r="V456" t="s">
        <v>735</v>
      </c>
      <c r="W456" s="108">
        <v>-376</v>
      </c>
      <c r="Y456">
        <v>1</v>
      </c>
      <c r="Z456">
        <v>2026</v>
      </c>
    </row>
    <row r="457" spans="1:26">
      <c r="A457" s="20" t="s">
        <v>1059</v>
      </c>
      <c r="B457" s="20">
        <v>46053</v>
      </c>
      <c r="D457" t="s">
        <v>1060</v>
      </c>
      <c r="E457" t="s">
        <v>727</v>
      </c>
      <c r="F457" t="s">
        <v>53</v>
      </c>
      <c r="G457" t="s">
        <v>792</v>
      </c>
      <c r="H457" t="s">
        <v>56</v>
      </c>
      <c r="J457" t="s">
        <v>729</v>
      </c>
      <c r="K457" s="10" t="s">
        <v>730</v>
      </c>
      <c r="L457" s="10" t="s">
        <v>731</v>
      </c>
      <c r="M457" s="20" t="s">
        <v>732</v>
      </c>
      <c r="N457" t="s">
        <v>47</v>
      </c>
      <c r="O457" s="127">
        <v>37193238</v>
      </c>
      <c r="P457" t="s">
        <v>1061</v>
      </c>
      <c r="Q457" s="20">
        <v>46053</v>
      </c>
      <c r="R457" s="21">
        <v>1</v>
      </c>
      <c r="S457">
        <v>2026</v>
      </c>
      <c r="T457" t="s">
        <v>1062</v>
      </c>
      <c r="U457" t="s">
        <v>608</v>
      </c>
      <c r="V457" t="s">
        <v>735</v>
      </c>
      <c r="W457" s="108">
        <v>-1172</v>
      </c>
      <c r="Y457">
        <v>1</v>
      </c>
      <c r="Z457">
        <v>2026</v>
      </c>
    </row>
    <row r="458" spans="1:26">
      <c r="A458" s="20" t="s">
        <v>1059</v>
      </c>
      <c r="B458" s="20">
        <v>46053</v>
      </c>
      <c r="D458" t="s">
        <v>1060</v>
      </c>
      <c r="E458" t="s">
        <v>727</v>
      </c>
      <c r="F458" t="s">
        <v>53</v>
      </c>
      <c r="G458" t="s">
        <v>796</v>
      </c>
      <c r="H458" t="s">
        <v>56</v>
      </c>
      <c r="J458" t="s">
        <v>729</v>
      </c>
      <c r="K458" s="10" t="s">
        <v>730</v>
      </c>
      <c r="L458" s="10" t="s">
        <v>731</v>
      </c>
      <c r="M458" s="20" t="s">
        <v>732</v>
      </c>
      <c r="N458" t="s">
        <v>47</v>
      </c>
      <c r="O458" s="127">
        <v>37193238</v>
      </c>
      <c r="P458" t="s">
        <v>1061</v>
      </c>
      <c r="Q458" s="20">
        <v>46053</v>
      </c>
      <c r="R458" s="21">
        <v>1</v>
      </c>
      <c r="S458">
        <v>2026</v>
      </c>
      <c r="T458" t="s">
        <v>1062</v>
      </c>
      <c r="U458" t="s">
        <v>608</v>
      </c>
      <c r="V458" t="s">
        <v>735</v>
      </c>
      <c r="W458" s="108">
        <v>-8071</v>
      </c>
      <c r="Y458">
        <v>1</v>
      </c>
      <c r="Z458">
        <v>2026</v>
      </c>
    </row>
    <row r="459" spans="1:26">
      <c r="A459" s="20" t="s">
        <v>1059</v>
      </c>
      <c r="B459" s="20">
        <v>46053</v>
      </c>
      <c r="D459" t="s">
        <v>1060</v>
      </c>
      <c r="E459" t="s">
        <v>727</v>
      </c>
      <c r="F459" t="s">
        <v>53</v>
      </c>
      <c r="G459" t="s">
        <v>759</v>
      </c>
      <c r="H459" t="s">
        <v>56</v>
      </c>
      <c r="J459" t="s">
        <v>729</v>
      </c>
      <c r="K459" s="10" t="s">
        <v>730</v>
      </c>
      <c r="L459" s="10" t="s">
        <v>731</v>
      </c>
      <c r="M459" s="20" t="s">
        <v>732</v>
      </c>
      <c r="N459" t="s">
        <v>47</v>
      </c>
      <c r="O459" s="127">
        <v>37193238</v>
      </c>
      <c r="P459" t="s">
        <v>1061</v>
      </c>
      <c r="Q459" s="20">
        <v>46053</v>
      </c>
      <c r="R459" s="21">
        <v>1</v>
      </c>
      <c r="S459">
        <v>2026</v>
      </c>
      <c r="T459" t="s">
        <v>1062</v>
      </c>
      <c r="U459" t="s">
        <v>608</v>
      </c>
      <c r="V459" t="s">
        <v>735</v>
      </c>
      <c r="W459" s="108">
        <v>-8901</v>
      </c>
      <c r="Y459">
        <v>1</v>
      </c>
      <c r="Z459">
        <v>2026</v>
      </c>
    </row>
    <row r="460" spans="1:26">
      <c r="A460" s="20" t="s">
        <v>1063</v>
      </c>
      <c r="B460" s="20">
        <v>46053</v>
      </c>
      <c r="D460" t="s">
        <v>1064</v>
      </c>
      <c r="E460" t="s">
        <v>727</v>
      </c>
      <c r="F460" t="s">
        <v>53</v>
      </c>
      <c r="G460" t="s">
        <v>728</v>
      </c>
      <c r="H460" t="s">
        <v>56</v>
      </c>
      <c r="J460" t="s">
        <v>729</v>
      </c>
      <c r="K460" s="10" t="s">
        <v>730</v>
      </c>
      <c r="L460" s="10" t="s">
        <v>731</v>
      </c>
      <c r="M460" s="20" t="s">
        <v>732</v>
      </c>
      <c r="N460" t="s">
        <v>47</v>
      </c>
      <c r="O460" s="127">
        <v>37193241</v>
      </c>
      <c r="P460" t="s">
        <v>1061</v>
      </c>
      <c r="Q460" s="20">
        <v>46053</v>
      </c>
      <c r="R460" s="21">
        <v>1</v>
      </c>
      <c r="S460">
        <v>2026</v>
      </c>
      <c r="T460" t="s">
        <v>1062</v>
      </c>
      <c r="U460" t="s">
        <v>608</v>
      </c>
      <c r="V460" t="s">
        <v>735</v>
      </c>
      <c r="W460" s="108">
        <v>-29160</v>
      </c>
      <c r="Y460">
        <v>1</v>
      </c>
      <c r="Z460">
        <v>2026</v>
      </c>
    </row>
    <row r="461" spans="1:26">
      <c r="A461" s="20" t="s">
        <v>1063</v>
      </c>
      <c r="B461" s="20">
        <v>46053</v>
      </c>
      <c r="D461" t="s">
        <v>1064</v>
      </c>
      <c r="E461" t="s">
        <v>727</v>
      </c>
      <c r="F461" t="s">
        <v>53</v>
      </c>
      <c r="G461" t="s">
        <v>744</v>
      </c>
      <c r="H461" t="s">
        <v>97</v>
      </c>
      <c r="J461" t="s">
        <v>729</v>
      </c>
      <c r="K461" s="10" t="s">
        <v>730</v>
      </c>
      <c r="L461" s="10" t="s">
        <v>731</v>
      </c>
      <c r="M461" s="20" t="s">
        <v>732</v>
      </c>
      <c r="N461" t="s">
        <v>47</v>
      </c>
      <c r="O461" s="127">
        <v>37193241</v>
      </c>
      <c r="P461" t="s">
        <v>1061</v>
      </c>
      <c r="Q461" s="20">
        <v>46053</v>
      </c>
      <c r="R461" s="21">
        <v>1</v>
      </c>
      <c r="S461">
        <v>2026</v>
      </c>
      <c r="T461" t="s">
        <v>1062</v>
      </c>
      <c r="U461" t="s">
        <v>608</v>
      </c>
      <c r="V461" t="s">
        <v>735</v>
      </c>
      <c r="W461" s="108">
        <v>-16232</v>
      </c>
      <c r="Y461">
        <v>1</v>
      </c>
      <c r="Z461">
        <v>2026</v>
      </c>
    </row>
    <row r="462" spans="1:26">
      <c r="A462" s="20" t="s">
        <v>1065</v>
      </c>
      <c r="B462" s="20">
        <v>46053</v>
      </c>
      <c r="D462" t="s">
        <v>1066</v>
      </c>
      <c r="E462" t="s">
        <v>727</v>
      </c>
      <c r="F462" t="s">
        <v>53</v>
      </c>
      <c r="G462" t="s">
        <v>744</v>
      </c>
      <c r="H462" t="s">
        <v>97</v>
      </c>
      <c r="J462" t="s">
        <v>729</v>
      </c>
      <c r="K462" s="10" t="s">
        <v>730</v>
      </c>
      <c r="L462" s="10" t="s">
        <v>731</v>
      </c>
      <c r="M462" s="20" t="s">
        <v>732</v>
      </c>
      <c r="N462" t="s">
        <v>47</v>
      </c>
      <c r="O462" s="127">
        <v>37193587</v>
      </c>
      <c r="P462" t="s">
        <v>1067</v>
      </c>
      <c r="Q462" s="20">
        <v>46053</v>
      </c>
      <c r="R462" s="21">
        <v>12</v>
      </c>
      <c r="S462">
        <v>2025</v>
      </c>
      <c r="T462" t="s">
        <v>820</v>
      </c>
      <c r="U462" t="s">
        <v>608</v>
      </c>
      <c r="V462" t="s">
        <v>735</v>
      </c>
      <c r="W462" s="108">
        <v>-2789</v>
      </c>
      <c r="Y462">
        <v>1</v>
      </c>
      <c r="Z462">
        <v>2026</v>
      </c>
    </row>
    <row r="463" spans="1:26">
      <c r="A463" s="20" t="s">
        <v>1065</v>
      </c>
      <c r="B463" s="20">
        <v>46053</v>
      </c>
      <c r="D463" t="s">
        <v>1066</v>
      </c>
      <c r="E463" t="s">
        <v>727</v>
      </c>
      <c r="F463" t="s">
        <v>53</v>
      </c>
      <c r="G463" t="s">
        <v>728</v>
      </c>
      <c r="H463" t="s">
        <v>56</v>
      </c>
      <c r="J463" t="s">
        <v>729</v>
      </c>
      <c r="K463" s="10" t="s">
        <v>730</v>
      </c>
      <c r="L463" s="10" t="s">
        <v>731</v>
      </c>
      <c r="M463" s="20" t="s">
        <v>732</v>
      </c>
      <c r="N463" t="s">
        <v>47</v>
      </c>
      <c r="O463" s="127">
        <v>37193587</v>
      </c>
      <c r="P463" t="s">
        <v>1067</v>
      </c>
      <c r="Q463" s="20">
        <v>46053</v>
      </c>
      <c r="R463" s="21">
        <v>12</v>
      </c>
      <c r="S463">
        <v>2025</v>
      </c>
      <c r="T463" t="s">
        <v>820</v>
      </c>
      <c r="U463" t="s">
        <v>608</v>
      </c>
      <c r="V463" t="s">
        <v>735</v>
      </c>
      <c r="W463" s="108">
        <v>-12202</v>
      </c>
      <c r="Y463">
        <v>1</v>
      </c>
      <c r="Z463">
        <v>2026</v>
      </c>
    </row>
    <row r="464" spans="1:26">
      <c r="A464" s="20" t="s">
        <v>1065</v>
      </c>
      <c r="B464" s="20">
        <v>46053</v>
      </c>
      <c r="D464" t="s">
        <v>1066</v>
      </c>
      <c r="E464" t="s">
        <v>727</v>
      </c>
      <c r="F464" t="s">
        <v>53</v>
      </c>
      <c r="G464" t="s">
        <v>728</v>
      </c>
      <c r="H464" t="s">
        <v>56</v>
      </c>
      <c r="J464" t="s">
        <v>729</v>
      </c>
      <c r="K464" s="10" t="s">
        <v>730</v>
      </c>
      <c r="L464" s="10" t="s">
        <v>826</v>
      </c>
      <c r="M464" s="20" t="s">
        <v>729</v>
      </c>
      <c r="N464" t="s">
        <v>960</v>
      </c>
      <c r="O464" s="127">
        <v>37193587</v>
      </c>
      <c r="P464" t="s">
        <v>1067</v>
      </c>
      <c r="Q464" s="20">
        <v>46053</v>
      </c>
      <c r="R464" s="21">
        <v>1</v>
      </c>
      <c r="S464">
        <v>2026</v>
      </c>
      <c r="T464" t="s">
        <v>820</v>
      </c>
      <c r="U464" t="s">
        <v>608</v>
      </c>
      <c r="V464" t="s">
        <v>735</v>
      </c>
      <c r="W464" s="108">
        <v>1</v>
      </c>
      <c r="Y464">
        <v>1</v>
      </c>
      <c r="Z464">
        <v>2026</v>
      </c>
    </row>
    <row r="465" spans="1:26">
      <c r="A465" s="20" t="s">
        <v>1068</v>
      </c>
      <c r="B465" s="20">
        <v>46053</v>
      </c>
      <c r="D465" t="s">
        <v>1069</v>
      </c>
      <c r="E465" t="s">
        <v>727</v>
      </c>
      <c r="F465" t="s">
        <v>53</v>
      </c>
      <c r="G465" t="s">
        <v>759</v>
      </c>
      <c r="H465" t="s">
        <v>56</v>
      </c>
      <c r="J465" t="s">
        <v>729</v>
      </c>
      <c r="K465" s="10" t="s">
        <v>730</v>
      </c>
      <c r="L465" s="10" t="s">
        <v>731</v>
      </c>
      <c r="M465" s="20" t="s">
        <v>732</v>
      </c>
      <c r="N465" t="s">
        <v>47</v>
      </c>
      <c r="O465" s="127">
        <v>37193589</v>
      </c>
      <c r="P465" t="s">
        <v>1067</v>
      </c>
      <c r="Q465" s="20">
        <v>46053</v>
      </c>
      <c r="R465" s="21">
        <v>12</v>
      </c>
      <c r="S465">
        <v>2025</v>
      </c>
      <c r="T465" t="s">
        <v>820</v>
      </c>
      <c r="U465" t="s">
        <v>608</v>
      </c>
      <c r="V465" t="s">
        <v>735</v>
      </c>
      <c r="W465" s="108">
        <v>-34990</v>
      </c>
      <c r="Y465">
        <v>1</v>
      </c>
      <c r="Z465">
        <v>2026</v>
      </c>
    </row>
    <row r="466" spans="1:26">
      <c r="A466" s="20" t="s">
        <v>1068</v>
      </c>
      <c r="B466" s="20">
        <v>46053</v>
      </c>
      <c r="D466" t="s">
        <v>1069</v>
      </c>
      <c r="E466" t="s">
        <v>727</v>
      </c>
      <c r="F466" t="s">
        <v>53</v>
      </c>
      <c r="G466" t="s">
        <v>891</v>
      </c>
      <c r="H466" t="s">
        <v>97</v>
      </c>
      <c r="J466" t="s">
        <v>729</v>
      </c>
      <c r="K466" s="10" t="s">
        <v>730</v>
      </c>
      <c r="L466" s="10" t="s">
        <v>731</v>
      </c>
      <c r="M466" s="20" t="s">
        <v>732</v>
      </c>
      <c r="N466" t="s">
        <v>47</v>
      </c>
      <c r="O466" s="127">
        <v>37193589</v>
      </c>
      <c r="P466" t="s">
        <v>1067</v>
      </c>
      <c r="Q466" s="20">
        <v>46053</v>
      </c>
      <c r="R466" s="21">
        <v>12</v>
      </c>
      <c r="S466">
        <v>2025</v>
      </c>
      <c r="T466" t="s">
        <v>820</v>
      </c>
      <c r="U466" t="s">
        <v>608</v>
      </c>
      <c r="V466" t="s">
        <v>735</v>
      </c>
      <c r="W466" s="108">
        <v>-1</v>
      </c>
      <c r="Y466">
        <v>1</v>
      </c>
      <c r="Z466">
        <v>2026</v>
      </c>
    </row>
    <row r="467" spans="1:26">
      <c r="A467" s="20" t="s">
        <v>1068</v>
      </c>
      <c r="B467" s="20">
        <v>46053</v>
      </c>
      <c r="D467" t="s">
        <v>1069</v>
      </c>
      <c r="E467" t="s">
        <v>727</v>
      </c>
      <c r="F467" t="s">
        <v>53</v>
      </c>
      <c r="G467" t="s">
        <v>1022</v>
      </c>
      <c r="H467" t="s">
        <v>310</v>
      </c>
      <c r="J467" t="s">
        <v>729</v>
      </c>
      <c r="K467" s="10" t="s">
        <v>730</v>
      </c>
      <c r="L467" s="10" t="s">
        <v>731</v>
      </c>
      <c r="M467" s="20" t="s">
        <v>732</v>
      </c>
      <c r="N467" t="s">
        <v>47</v>
      </c>
      <c r="O467" s="127">
        <v>37193589</v>
      </c>
      <c r="P467" t="s">
        <v>1067</v>
      </c>
      <c r="Q467" s="20">
        <v>46053</v>
      </c>
      <c r="R467" s="21">
        <v>12</v>
      </c>
      <c r="S467">
        <v>2025</v>
      </c>
      <c r="T467" t="s">
        <v>820</v>
      </c>
      <c r="U467" t="s">
        <v>608</v>
      </c>
      <c r="V467" t="s">
        <v>735</v>
      </c>
      <c r="W467" s="108">
        <v>-397</v>
      </c>
      <c r="Y467">
        <v>1</v>
      </c>
      <c r="Z467">
        <v>2026</v>
      </c>
    </row>
    <row r="468" spans="1:26">
      <c r="A468" s="20" t="s">
        <v>1068</v>
      </c>
      <c r="B468" s="20">
        <v>46053</v>
      </c>
      <c r="D468" t="s">
        <v>1069</v>
      </c>
      <c r="E468" t="s">
        <v>727</v>
      </c>
      <c r="F468" t="s">
        <v>53</v>
      </c>
      <c r="G468" t="s">
        <v>789</v>
      </c>
      <c r="H468" t="s">
        <v>56</v>
      </c>
      <c r="J468" t="s">
        <v>729</v>
      </c>
      <c r="K468" s="10" t="s">
        <v>730</v>
      </c>
      <c r="L468" s="10" t="s">
        <v>731</v>
      </c>
      <c r="M468" s="20" t="s">
        <v>732</v>
      </c>
      <c r="N468" t="s">
        <v>47</v>
      </c>
      <c r="O468" s="127">
        <v>37193589</v>
      </c>
      <c r="P468" t="s">
        <v>1067</v>
      </c>
      <c r="Q468" s="20">
        <v>46053</v>
      </c>
      <c r="R468" s="21">
        <v>12</v>
      </c>
      <c r="S468">
        <v>2025</v>
      </c>
      <c r="T468" t="s">
        <v>820</v>
      </c>
      <c r="U468" t="s">
        <v>608</v>
      </c>
      <c r="V468" t="s">
        <v>735</v>
      </c>
      <c r="W468" s="108">
        <v>-2000</v>
      </c>
      <c r="Y468">
        <v>1</v>
      </c>
      <c r="Z468">
        <v>2026</v>
      </c>
    </row>
    <row r="469" spans="1:26">
      <c r="A469" s="20" t="s">
        <v>1068</v>
      </c>
      <c r="B469" s="20">
        <v>46053</v>
      </c>
      <c r="D469" t="s">
        <v>1069</v>
      </c>
      <c r="E469" t="s">
        <v>727</v>
      </c>
      <c r="F469" t="s">
        <v>53</v>
      </c>
      <c r="G469" t="s">
        <v>790</v>
      </c>
      <c r="H469" t="s">
        <v>56</v>
      </c>
      <c r="J469" t="s">
        <v>729</v>
      </c>
      <c r="K469" s="10" t="s">
        <v>730</v>
      </c>
      <c r="L469" s="10" t="s">
        <v>731</v>
      </c>
      <c r="M469" s="20" t="s">
        <v>732</v>
      </c>
      <c r="N469" t="s">
        <v>47</v>
      </c>
      <c r="O469" s="127">
        <v>37193589</v>
      </c>
      <c r="P469" t="s">
        <v>1067</v>
      </c>
      <c r="Q469" s="20">
        <v>46053</v>
      </c>
      <c r="R469" s="21">
        <v>12</v>
      </c>
      <c r="S469">
        <v>2025</v>
      </c>
      <c r="T469" t="s">
        <v>820</v>
      </c>
      <c r="U469" t="s">
        <v>608</v>
      </c>
      <c r="V469" t="s">
        <v>735</v>
      </c>
      <c r="W469" s="108">
        <v>-573</v>
      </c>
      <c r="Y469">
        <v>1</v>
      </c>
      <c r="Z469">
        <v>2026</v>
      </c>
    </row>
    <row r="470" spans="1:26">
      <c r="A470" s="20" t="s">
        <v>1068</v>
      </c>
      <c r="B470" s="20">
        <v>46053</v>
      </c>
      <c r="D470" t="s">
        <v>1069</v>
      </c>
      <c r="E470" t="s">
        <v>727</v>
      </c>
      <c r="F470" t="s">
        <v>53</v>
      </c>
      <c r="G470" t="s">
        <v>788</v>
      </c>
      <c r="H470" t="s">
        <v>56</v>
      </c>
      <c r="J470" t="s">
        <v>729</v>
      </c>
      <c r="K470" s="10" t="s">
        <v>730</v>
      </c>
      <c r="L470" s="10" t="s">
        <v>826</v>
      </c>
      <c r="M470" s="20" t="s">
        <v>729</v>
      </c>
      <c r="N470" t="s">
        <v>960</v>
      </c>
      <c r="O470" s="127">
        <v>37193589</v>
      </c>
      <c r="P470" t="s">
        <v>1067</v>
      </c>
      <c r="Q470" s="20">
        <v>46053</v>
      </c>
      <c r="R470" s="21">
        <v>1</v>
      </c>
      <c r="S470">
        <v>2026</v>
      </c>
      <c r="T470" t="s">
        <v>820</v>
      </c>
      <c r="U470" t="s">
        <v>608</v>
      </c>
      <c r="V470" t="s">
        <v>735</v>
      </c>
      <c r="W470" s="108">
        <v>1</v>
      </c>
      <c r="Y470">
        <v>1</v>
      </c>
      <c r="Z470">
        <v>2026</v>
      </c>
    </row>
    <row r="471" spans="1:26">
      <c r="A471" s="20" t="s">
        <v>1070</v>
      </c>
      <c r="B471" s="20">
        <v>46078</v>
      </c>
      <c r="D471" t="s">
        <v>1071</v>
      </c>
      <c r="E471" t="s">
        <v>727</v>
      </c>
      <c r="F471" t="s">
        <v>53</v>
      </c>
      <c r="G471" t="s">
        <v>744</v>
      </c>
      <c r="H471" t="s">
        <v>97</v>
      </c>
      <c r="J471" t="s">
        <v>745</v>
      </c>
      <c r="K471" s="10" t="s">
        <v>746</v>
      </c>
      <c r="L471" s="10" t="s">
        <v>731</v>
      </c>
      <c r="M471" s="20" t="s">
        <v>732</v>
      </c>
      <c r="N471" t="s">
        <v>47</v>
      </c>
      <c r="O471" s="127">
        <v>37202119</v>
      </c>
      <c r="P471" t="s">
        <v>1072</v>
      </c>
      <c r="Q471" s="20">
        <v>46078</v>
      </c>
      <c r="R471" s="21">
        <v>1</v>
      </c>
      <c r="S471">
        <v>2026</v>
      </c>
      <c r="T471" t="s">
        <v>1073</v>
      </c>
      <c r="U471" t="s">
        <v>603</v>
      </c>
      <c r="V471" t="s">
        <v>735</v>
      </c>
      <c r="W471" s="108">
        <v>-432864</v>
      </c>
      <c r="Y471">
        <v>2</v>
      </c>
      <c r="Z471">
        <v>2026</v>
      </c>
    </row>
    <row r="472" spans="1:26">
      <c r="A472" s="20" t="s">
        <v>1074</v>
      </c>
      <c r="B472" s="20">
        <v>46081</v>
      </c>
      <c r="D472" t="s">
        <v>1075</v>
      </c>
      <c r="E472" t="s">
        <v>727</v>
      </c>
      <c r="F472" t="s">
        <v>53</v>
      </c>
      <c r="G472" t="s">
        <v>755</v>
      </c>
      <c r="H472" t="s">
        <v>56</v>
      </c>
      <c r="J472" t="s">
        <v>729</v>
      </c>
      <c r="K472" s="10" t="s">
        <v>730</v>
      </c>
      <c r="L472" s="10" t="s">
        <v>731</v>
      </c>
      <c r="M472" s="20" t="s">
        <v>732</v>
      </c>
      <c r="N472" t="s">
        <v>47</v>
      </c>
      <c r="O472" s="127">
        <v>37203326</v>
      </c>
      <c r="P472" t="s">
        <v>1076</v>
      </c>
      <c r="Q472" s="20">
        <v>46081</v>
      </c>
      <c r="R472" s="21">
        <v>2</v>
      </c>
      <c r="S472">
        <v>2026</v>
      </c>
      <c r="T472" t="s">
        <v>1062</v>
      </c>
      <c r="U472" t="s">
        <v>608</v>
      </c>
      <c r="V472" t="s">
        <v>735</v>
      </c>
      <c r="W472" s="108">
        <v>-1477</v>
      </c>
      <c r="Y472">
        <v>2</v>
      </c>
      <c r="Z472">
        <v>2026</v>
      </c>
    </row>
    <row r="473" spans="1:26">
      <c r="A473" s="20" t="s">
        <v>1074</v>
      </c>
      <c r="B473" s="20">
        <v>46081</v>
      </c>
      <c r="D473" t="s">
        <v>1075</v>
      </c>
      <c r="E473" t="s">
        <v>727</v>
      </c>
      <c r="F473" t="s">
        <v>53</v>
      </c>
      <c r="G473" t="s">
        <v>794</v>
      </c>
      <c r="H473" t="s">
        <v>56</v>
      </c>
      <c r="J473" t="s">
        <v>729</v>
      </c>
      <c r="K473" s="10" t="s">
        <v>730</v>
      </c>
      <c r="L473" s="10" t="s">
        <v>731</v>
      </c>
      <c r="M473" s="20" t="s">
        <v>732</v>
      </c>
      <c r="N473" t="s">
        <v>47</v>
      </c>
      <c r="O473" s="127">
        <v>37203326</v>
      </c>
      <c r="P473" t="s">
        <v>1076</v>
      </c>
      <c r="Q473" s="20">
        <v>46081</v>
      </c>
      <c r="R473" s="21">
        <v>2</v>
      </c>
      <c r="S473">
        <v>2026</v>
      </c>
      <c r="T473" t="s">
        <v>1062</v>
      </c>
      <c r="U473" t="s">
        <v>608</v>
      </c>
      <c r="V473" t="s">
        <v>735</v>
      </c>
      <c r="W473" s="108">
        <v>-717</v>
      </c>
      <c r="Y473">
        <v>2</v>
      </c>
      <c r="Z473">
        <v>2026</v>
      </c>
    </row>
    <row r="474" spans="1:26">
      <c r="A474" s="20" t="s">
        <v>1074</v>
      </c>
      <c r="B474" s="20">
        <v>46081</v>
      </c>
      <c r="D474" t="s">
        <v>1075</v>
      </c>
      <c r="E474" t="s">
        <v>727</v>
      </c>
      <c r="F474" t="s">
        <v>53</v>
      </c>
      <c r="G474" t="s">
        <v>796</v>
      </c>
      <c r="H474" t="s">
        <v>56</v>
      </c>
      <c r="J474" t="s">
        <v>729</v>
      </c>
      <c r="K474" s="10" t="s">
        <v>730</v>
      </c>
      <c r="L474" s="10" t="s">
        <v>731</v>
      </c>
      <c r="M474" s="20" t="s">
        <v>732</v>
      </c>
      <c r="N474" t="s">
        <v>47</v>
      </c>
      <c r="O474" s="127">
        <v>37203326</v>
      </c>
      <c r="P474" t="s">
        <v>1076</v>
      </c>
      <c r="Q474" s="20">
        <v>46081</v>
      </c>
      <c r="R474" s="21">
        <v>2</v>
      </c>
      <c r="S474">
        <v>2026</v>
      </c>
      <c r="T474" t="s">
        <v>1062</v>
      </c>
      <c r="U474" t="s">
        <v>608</v>
      </c>
      <c r="V474" t="s">
        <v>735</v>
      </c>
      <c r="W474" s="108">
        <v>-5692</v>
      </c>
      <c r="Y474">
        <v>2</v>
      </c>
      <c r="Z474">
        <v>2026</v>
      </c>
    </row>
    <row r="475" spans="1:26">
      <c r="A475" s="20" t="s">
        <v>1074</v>
      </c>
      <c r="B475" s="20">
        <v>46081</v>
      </c>
      <c r="D475" t="s">
        <v>1075</v>
      </c>
      <c r="E475" t="s">
        <v>727</v>
      </c>
      <c r="F475" t="s">
        <v>53</v>
      </c>
      <c r="G475" t="s">
        <v>959</v>
      </c>
      <c r="H475" t="s">
        <v>97</v>
      </c>
      <c r="J475" t="s">
        <v>729</v>
      </c>
      <c r="K475" s="10" t="s">
        <v>730</v>
      </c>
      <c r="L475" s="10" t="s">
        <v>731</v>
      </c>
      <c r="M475" s="20" t="s">
        <v>732</v>
      </c>
      <c r="N475" t="s">
        <v>47</v>
      </c>
      <c r="O475" s="127">
        <v>37203326</v>
      </c>
      <c r="P475" t="s">
        <v>1076</v>
      </c>
      <c r="Q475" s="20">
        <v>46081</v>
      </c>
      <c r="R475" s="21">
        <v>2</v>
      </c>
      <c r="S475">
        <v>2026</v>
      </c>
      <c r="T475" t="s">
        <v>1062</v>
      </c>
      <c r="U475" t="s">
        <v>608</v>
      </c>
      <c r="V475" t="s">
        <v>735</v>
      </c>
      <c r="W475" s="108">
        <v>-5713</v>
      </c>
      <c r="Y475">
        <v>2</v>
      </c>
      <c r="Z475">
        <v>2026</v>
      </c>
    </row>
    <row r="476" spans="1:26">
      <c r="A476" s="20" t="s">
        <v>1074</v>
      </c>
      <c r="B476" s="20">
        <v>46081</v>
      </c>
      <c r="D476" t="s">
        <v>1075</v>
      </c>
      <c r="E476" t="s">
        <v>727</v>
      </c>
      <c r="F476" t="s">
        <v>53</v>
      </c>
      <c r="G476" t="s">
        <v>759</v>
      </c>
      <c r="H476" t="s">
        <v>56</v>
      </c>
      <c r="J476" t="s">
        <v>729</v>
      </c>
      <c r="K476" s="10" t="s">
        <v>730</v>
      </c>
      <c r="L476" s="10" t="s">
        <v>731</v>
      </c>
      <c r="M476" s="20" t="s">
        <v>732</v>
      </c>
      <c r="N476" t="s">
        <v>47</v>
      </c>
      <c r="O476" s="127">
        <v>37203326</v>
      </c>
      <c r="P476" t="s">
        <v>1076</v>
      </c>
      <c r="Q476" s="20">
        <v>46081</v>
      </c>
      <c r="R476" s="21">
        <v>2</v>
      </c>
      <c r="S476">
        <v>2026</v>
      </c>
      <c r="T476" t="s">
        <v>1062</v>
      </c>
      <c r="U476" t="s">
        <v>608</v>
      </c>
      <c r="V476" t="s">
        <v>735</v>
      </c>
      <c r="W476" s="108">
        <v>-22983</v>
      </c>
      <c r="Y476">
        <v>2</v>
      </c>
      <c r="Z476">
        <v>2026</v>
      </c>
    </row>
    <row r="477" spans="1:26">
      <c r="A477" s="20" t="s">
        <v>1074</v>
      </c>
      <c r="B477" s="20">
        <v>46081</v>
      </c>
      <c r="D477" t="s">
        <v>1075</v>
      </c>
      <c r="E477" t="s">
        <v>727</v>
      </c>
      <c r="F477" t="s">
        <v>53</v>
      </c>
      <c r="G477" t="s">
        <v>761</v>
      </c>
      <c r="H477" t="s">
        <v>56</v>
      </c>
      <c r="J477" t="s">
        <v>729</v>
      </c>
      <c r="K477" s="10" t="s">
        <v>730</v>
      </c>
      <c r="L477" s="10" t="s">
        <v>731</v>
      </c>
      <c r="M477" s="20" t="s">
        <v>732</v>
      </c>
      <c r="N477" t="s">
        <v>47</v>
      </c>
      <c r="O477" s="127">
        <v>37203326</v>
      </c>
      <c r="P477" t="s">
        <v>1076</v>
      </c>
      <c r="Q477" s="20">
        <v>46081</v>
      </c>
      <c r="R477" s="21">
        <v>2</v>
      </c>
      <c r="S477">
        <v>2026</v>
      </c>
      <c r="T477" t="s">
        <v>1062</v>
      </c>
      <c r="U477" t="s">
        <v>608</v>
      </c>
      <c r="V477" t="s">
        <v>735</v>
      </c>
      <c r="W477" s="108">
        <v>-287</v>
      </c>
      <c r="Y477">
        <v>2</v>
      </c>
      <c r="Z477">
        <v>2026</v>
      </c>
    </row>
    <row r="478" spans="1:26">
      <c r="A478" s="20" t="s">
        <v>1077</v>
      </c>
      <c r="B478" s="20">
        <v>46081</v>
      </c>
      <c r="D478" t="s">
        <v>1078</v>
      </c>
      <c r="E478" t="s">
        <v>727</v>
      </c>
      <c r="F478" t="s">
        <v>53</v>
      </c>
      <c r="G478" t="s">
        <v>728</v>
      </c>
      <c r="H478" t="s">
        <v>56</v>
      </c>
      <c r="J478" t="s">
        <v>729</v>
      </c>
      <c r="K478" s="10" t="s">
        <v>730</v>
      </c>
      <c r="L478" s="10" t="s">
        <v>731</v>
      </c>
      <c r="M478" s="20" t="s">
        <v>732</v>
      </c>
      <c r="N478" t="s">
        <v>47</v>
      </c>
      <c r="O478" s="127">
        <v>37203328</v>
      </c>
      <c r="P478" t="s">
        <v>1076</v>
      </c>
      <c r="Q478" s="20">
        <v>46081</v>
      </c>
      <c r="R478" s="21">
        <v>2</v>
      </c>
      <c r="S478">
        <v>2026</v>
      </c>
      <c r="T478" t="s">
        <v>1062</v>
      </c>
      <c r="U478" t="s">
        <v>608</v>
      </c>
      <c r="V478" t="s">
        <v>735</v>
      </c>
      <c r="W478" s="108">
        <v>-62026</v>
      </c>
      <c r="Y478">
        <v>2</v>
      </c>
      <c r="Z478">
        <v>2026</v>
      </c>
    </row>
    <row r="479" spans="1:26">
      <c r="A479" s="20" t="s">
        <v>1077</v>
      </c>
      <c r="B479" s="20">
        <v>46081</v>
      </c>
      <c r="D479" t="s">
        <v>1078</v>
      </c>
      <c r="E479" t="s">
        <v>727</v>
      </c>
      <c r="F479" t="s">
        <v>53</v>
      </c>
      <c r="G479" t="s">
        <v>744</v>
      </c>
      <c r="H479" t="s">
        <v>97</v>
      </c>
      <c r="J479" t="s">
        <v>729</v>
      </c>
      <c r="K479" s="10" t="s">
        <v>730</v>
      </c>
      <c r="L479" s="10" t="s">
        <v>731</v>
      </c>
      <c r="M479" s="20" t="s">
        <v>732</v>
      </c>
      <c r="N479" t="s">
        <v>47</v>
      </c>
      <c r="O479" s="127">
        <v>37203328</v>
      </c>
      <c r="P479" t="s">
        <v>1076</v>
      </c>
      <c r="Q479" s="20">
        <v>46081</v>
      </c>
      <c r="R479" s="21">
        <v>2</v>
      </c>
      <c r="S479">
        <v>2026</v>
      </c>
      <c r="T479" t="s">
        <v>1062</v>
      </c>
      <c r="U479" t="s">
        <v>608</v>
      </c>
      <c r="V479" t="s">
        <v>735</v>
      </c>
      <c r="W479" s="108">
        <v>-4786</v>
      </c>
      <c r="Y479">
        <v>2</v>
      </c>
      <c r="Z479">
        <v>2026</v>
      </c>
    </row>
    <row r="480" spans="1:26">
      <c r="A480" s="20" t="s">
        <v>1079</v>
      </c>
      <c r="B480" s="20">
        <v>46081</v>
      </c>
      <c r="D480" t="s">
        <v>1080</v>
      </c>
      <c r="E480" t="s">
        <v>727</v>
      </c>
      <c r="F480" t="s">
        <v>53</v>
      </c>
      <c r="G480" t="s">
        <v>755</v>
      </c>
      <c r="H480" t="s">
        <v>56</v>
      </c>
      <c r="J480" t="s">
        <v>729</v>
      </c>
      <c r="K480" s="10" t="s">
        <v>730</v>
      </c>
      <c r="L480" s="10" t="s">
        <v>731</v>
      </c>
      <c r="M480" s="20" t="s">
        <v>732</v>
      </c>
      <c r="N480" t="s">
        <v>47</v>
      </c>
      <c r="O480" s="127">
        <v>37203384</v>
      </c>
      <c r="P480" t="s">
        <v>1081</v>
      </c>
      <c r="Q480" s="20">
        <v>46081</v>
      </c>
      <c r="R480" s="21">
        <v>2</v>
      </c>
      <c r="S480">
        <v>2026</v>
      </c>
      <c r="T480" t="s">
        <v>820</v>
      </c>
      <c r="U480" t="s">
        <v>608</v>
      </c>
      <c r="V480" t="s">
        <v>735</v>
      </c>
      <c r="W480" s="108">
        <v>-1478</v>
      </c>
      <c r="Y480">
        <v>2</v>
      </c>
      <c r="Z480">
        <v>2026</v>
      </c>
    </row>
    <row r="481" spans="1:26">
      <c r="A481" s="20" t="s">
        <v>1079</v>
      </c>
      <c r="B481" s="20">
        <v>46081</v>
      </c>
      <c r="D481" t="s">
        <v>1080</v>
      </c>
      <c r="E481" t="s">
        <v>727</v>
      </c>
      <c r="F481" t="s">
        <v>53</v>
      </c>
      <c r="G481" t="s">
        <v>760</v>
      </c>
      <c r="H481" t="s">
        <v>106</v>
      </c>
      <c r="J481" t="s">
        <v>729</v>
      </c>
      <c r="K481" s="10" t="s">
        <v>730</v>
      </c>
      <c r="L481" s="10" t="s">
        <v>731</v>
      </c>
      <c r="M481" s="20" t="s">
        <v>732</v>
      </c>
      <c r="N481" t="s">
        <v>47</v>
      </c>
      <c r="O481" s="127">
        <v>37203384</v>
      </c>
      <c r="P481" t="s">
        <v>1081</v>
      </c>
      <c r="Q481" s="20">
        <v>46081</v>
      </c>
      <c r="R481" s="21">
        <v>2</v>
      </c>
      <c r="S481">
        <v>2026</v>
      </c>
      <c r="T481" t="s">
        <v>820</v>
      </c>
      <c r="U481" t="s">
        <v>608</v>
      </c>
      <c r="V481" t="s">
        <v>735</v>
      </c>
      <c r="W481" s="108">
        <v>-33</v>
      </c>
      <c r="Y481">
        <v>2</v>
      </c>
      <c r="Z481">
        <v>2026</v>
      </c>
    </row>
    <row r="482" spans="1:26">
      <c r="A482" s="20" t="s">
        <v>1079</v>
      </c>
      <c r="B482" s="20">
        <v>46081</v>
      </c>
      <c r="D482" t="s">
        <v>1080</v>
      </c>
      <c r="E482" t="s">
        <v>727</v>
      </c>
      <c r="F482" t="s">
        <v>53</v>
      </c>
      <c r="G482" t="s">
        <v>759</v>
      </c>
      <c r="H482" t="s">
        <v>56</v>
      </c>
      <c r="J482" t="s">
        <v>729</v>
      </c>
      <c r="K482" s="10" t="s">
        <v>730</v>
      </c>
      <c r="L482" s="10" t="s">
        <v>731</v>
      </c>
      <c r="M482" s="20" t="s">
        <v>732</v>
      </c>
      <c r="N482" t="s">
        <v>47</v>
      </c>
      <c r="O482" s="127">
        <v>37203384</v>
      </c>
      <c r="P482" t="s">
        <v>1081</v>
      </c>
      <c r="Q482" s="20">
        <v>46081</v>
      </c>
      <c r="R482" s="21">
        <v>2</v>
      </c>
      <c r="S482">
        <v>2026</v>
      </c>
      <c r="T482" t="s">
        <v>820</v>
      </c>
      <c r="U482" t="s">
        <v>608</v>
      </c>
      <c r="V482" t="s">
        <v>735</v>
      </c>
      <c r="W482" s="108">
        <v>-12280</v>
      </c>
      <c r="Y482">
        <v>2</v>
      </c>
      <c r="Z482">
        <v>2026</v>
      </c>
    </row>
    <row r="483" spans="1:26">
      <c r="A483" s="20" t="s">
        <v>1082</v>
      </c>
      <c r="B483" s="20">
        <v>46106</v>
      </c>
      <c r="D483" t="s">
        <v>1083</v>
      </c>
      <c r="E483" t="s">
        <v>727</v>
      </c>
      <c r="F483" t="s">
        <v>53</v>
      </c>
      <c r="G483" t="s">
        <v>728</v>
      </c>
      <c r="H483" t="s">
        <v>56</v>
      </c>
      <c r="J483" t="s">
        <v>745</v>
      </c>
      <c r="K483" s="10" t="s">
        <v>746</v>
      </c>
      <c r="L483" s="10" t="s">
        <v>731</v>
      </c>
      <c r="M483" s="20" t="s">
        <v>732</v>
      </c>
      <c r="N483" t="s">
        <v>47</v>
      </c>
      <c r="O483" s="127">
        <v>37592886</v>
      </c>
      <c r="P483" t="s">
        <v>1084</v>
      </c>
      <c r="Q483" s="20">
        <v>46106</v>
      </c>
      <c r="R483" s="21">
        <v>2</v>
      </c>
      <c r="S483">
        <v>2026</v>
      </c>
      <c r="T483" t="s">
        <v>1073</v>
      </c>
      <c r="U483" t="s">
        <v>603</v>
      </c>
      <c r="V483" t="s">
        <v>735</v>
      </c>
      <c r="W483" s="108">
        <v>-1987415</v>
      </c>
      <c r="Y483">
        <v>3</v>
      </c>
      <c r="Z483">
        <v>2026</v>
      </c>
    </row>
    <row r="484" spans="1:26">
      <c r="A484" s="20" t="s">
        <v>1082</v>
      </c>
      <c r="B484" s="20">
        <v>46106</v>
      </c>
      <c r="D484" t="s">
        <v>1083</v>
      </c>
      <c r="E484" t="s">
        <v>727</v>
      </c>
      <c r="F484" t="s">
        <v>53</v>
      </c>
      <c r="G484" t="s">
        <v>744</v>
      </c>
      <c r="H484" t="s">
        <v>97</v>
      </c>
      <c r="J484" t="s">
        <v>745</v>
      </c>
      <c r="K484" s="10" t="s">
        <v>746</v>
      </c>
      <c r="L484" s="10" t="s">
        <v>731</v>
      </c>
      <c r="M484" s="20" t="s">
        <v>732</v>
      </c>
      <c r="N484" t="s">
        <v>47</v>
      </c>
      <c r="O484" s="127">
        <v>37592886</v>
      </c>
      <c r="P484" t="s">
        <v>1084</v>
      </c>
      <c r="Q484" s="20">
        <v>46106</v>
      </c>
      <c r="R484" s="21">
        <v>2</v>
      </c>
      <c r="S484">
        <v>2026</v>
      </c>
      <c r="T484" t="s">
        <v>1073</v>
      </c>
      <c r="U484" t="s">
        <v>603</v>
      </c>
      <c r="V484" t="s">
        <v>735</v>
      </c>
      <c r="W484" s="108">
        <v>-127630</v>
      </c>
      <c r="Y484">
        <v>3</v>
      </c>
      <c r="Z484">
        <v>2026</v>
      </c>
    </row>
    <row r="485" spans="1:26">
      <c r="A485" s="20" t="s">
        <v>1085</v>
      </c>
      <c r="B485" s="20">
        <v>46106</v>
      </c>
      <c r="D485" t="s">
        <v>1086</v>
      </c>
      <c r="E485" t="s">
        <v>738</v>
      </c>
      <c r="F485" t="s">
        <v>53</v>
      </c>
      <c r="G485" t="s">
        <v>728</v>
      </c>
      <c r="H485" t="s">
        <v>56</v>
      </c>
      <c r="J485" t="s">
        <v>745</v>
      </c>
      <c r="K485" s="10" t="s">
        <v>746</v>
      </c>
      <c r="L485" s="10" t="s">
        <v>731</v>
      </c>
      <c r="M485" s="20" t="s">
        <v>732</v>
      </c>
      <c r="N485" t="s">
        <v>47</v>
      </c>
      <c r="O485" s="127">
        <v>37593252</v>
      </c>
      <c r="P485" t="s">
        <v>79</v>
      </c>
      <c r="Q485" s="20">
        <v>46106</v>
      </c>
      <c r="R485" s="21">
        <v>3</v>
      </c>
      <c r="S485">
        <v>2026</v>
      </c>
      <c r="U485" t="s">
        <v>609</v>
      </c>
      <c r="V485" t="s">
        <v>609</v>
      </c>
      <c r="W485" s="108">
        <v>-527596</v>
      </c>
      <c r="Y485">
        <v>3</v>
      </c>
      <c r="Z485">
        <v>2026</v>
      </c>
    </row>
    <row r="486" spans="1:26">
      <c r="A486" s="20" t="s">
        <v>1087</v>
      </c>
      <c r="B486" s="20">
        <v>46112</v>
      </c>
      <c r="D486" t="s">
        <v>1088</v>
      </c>
      <c r="E486" t="s">
        <v>738</v>
      </c>
      <c r="F486" t="s">
        <v>53</v>
      </c>
      <c r="G486" t="s">
        <v>1053</v>
      </c>
      <c r="H486" t="s">
        <v>97</v>
      </c>
      <c r="J486" t="s">
        <v>775</v>
      </c>
      <c r="K486" s="10" t="s">
        <v>776</v>
      </c>
      <c r="L486" s="10" t="s">
        <v>731</v>
      </c>
      <c r="M486" s="20" t="s">
        <v>732</v>
      </c>
      <c r="N486" t="s">
        <v>47</v>
      </c>
      <c r="O486" s="127">
        <v>37596614</v>
      </c>
      <c r="P486" t="s">
        <v>79</v>
      </c>
      <c r="Q486" s="20">
        <v>46112</v>
      </c>
      <c r="R486" s="21">
        <v>3</v>
      </c>
      <c r="S486">
        <v>2026</v>
      </c>
      <c r="U486" t="s">
        <v>609</v>
      </c>
      <c r="V486" t="s">
        <v>609</v>
      </c>
      <c r="W486" s="108">
        <v>-264</v>
      </c>
      <c r="Y486">
        <v>3</v>
      </c>
      <c r="Z486">
        <v>2026</v>
      </c>
    </row>
    <row r="487" spans="1:26">
      <c r="A487" s="20" t="s">
        <v>1087</v>
      </c>
      <c r="B487" s="20">
        <v>46112</v>
      </c>
      <c r="D487" t="s">
        <v>1088</v>
      </c>
      <c r="E487" t="s">
        <v>738</v>
      </c>
      <c r="F487" t="s">
        <v>53</v>
      </c>
      <c r="G487" t="s">
        <v>842</v>
      </c>
      <c r="H487" t="s">
        <v>97</v>
      </c>
      <c r="J487" t="s">
        <v>775</v>
      </c>
      <c r="K487" s="10" t="s">
        <v>776</v>
      </c>
      <c r="L487" s="10" t="s">
        <v>731</v>
      </c>
      <c r="M487" s="20" t="s">
        <v>732</v>
      </c>
      <c r="N487" t="s">
        <v>47</v>
      </c>
      <c r="O487" s="127">
        <v>37596614</v>
      </c>
      <c r="P487" t="s">
        <v>79</v>
      </c>
      <c r="Q487" s="20">
        <v>46112</v>
      </c>
      <c r="R487" s="21">
        <v>3</v>
      </c>
      <c r="S487">
        <v>2026</v>
      </c>
      <c r="U487" t="s">
        <v>609</v>
      </c>
      <c r="V487" t="s">
        <v>609</v>
      </c>
      <c r="W487" s="108">
        <v>-1863</v>
      </c>
      <c r="Y487">
        <v>3</v>
      </c>
      <c r="Z487">
        <v>2026</v>
      </c>
    </row>
    <row r="488" spans="1:26">
      <c r="A488" s="20" t="s">
        <v>1087</v>
      </c>
      <c r="B488" s="20">
        <v>46112</v>
      </c>
      <c r="D488" t="s">
        <v>1088</v>
      </c>
      <c r="E488" t="s">
        <v>738</v>
      </c>
      <c r="F488" t="s">
        <v>53</v>
      </c>
      <c r="G488" t="s">
        <v>897</v>
      </c>
      <c r="H488" t="s">
        <v>97</v>
      </c>
      <c r="J488" t="s">
        <v>775</v>
      </c>
      <c r="K488" s="10" t="s">
        <v>776</v>
      </c>
      <c r="L488" s="10" t="s">
        <v>731</v>
      </c>
      <c r="M488" s="20" t="s">
        <v>732</v>
      </c>
      <c r="N488" t="s">
        <v>47</v>
      </c>
      <c r="O488" s="127">
        <v>37596614</v>
      </c>
      <c r="P488" t="s">
        <v>79</v>
      </c>
      <c r="Q488" s="20">
        <v>46112</v>
      </c>
      <c r="R488" s="21">
        <v>3</v>
      </c>
      <c r="S488">
        <v>2026</v>
      </c>
      <c r="U488" t="s">
        <v>609</v>
      </c>
      <c r="V488" t="s">
        <v>609</v>
      </c>
      <c r="W488" s="108">
        <v>-3392</v>
      </c>
      <c r="Y488">
        <v>3</v>
      </c>
      <c r="Z488">
        <v>2026</v>
      </c>
    </row>
    <row r="489" spans="1:26">
      <c r="A489" s="20" t="s">
        <v>1087</v>
      </c>
      <c r="B489" s="20">
        <v>46112</v>
      </c>
      <c r="D489" t="s">
        <v>1088</v>
      </c>
      <c r="E489" t="s">
        <v>738</v>
      </c>
      <c r="F489" t="s">
        <v>53</v>
      </c>
      <c r="G489" t="s">
        <v>1089</v>
      </c>
      <c r="H489" t="s">
        <v>97</v>
      </c>
      <c r="J489" t="s">
        <v>775</v>
      </c>
      <c r="K489" s="10" t="s">
        <v>776</v>
      </c>
      <c r="L489" s="10" t="s">
        <v>731</v>
      </c>
      <c r="M489" s="20" t="s">
        <v>732</v>
      </c>
      <c r="N489" t="s">
        <v>47</v>
      </c>
      <c r="O489" s="127">
        <v>37596614</v>
      </c>
      <c r="P489" t="s">
        <v>79</v>
      </c>
      <c r="Q489" s="20">
        <v>46112</v>
      </c>
      <c r="R489" s="21">
        <v>3</v>
      </c>
      <c r="S489">
        <v>2026</v>
      </c>
      <c r="U489" t="s">
        <v>609</v>
      </c>
      <c r="V489" t="s">
        <v>609</v>
      </c>
      <c r="W489" s="108">
        <v>-47</v>
      </c>
      <c r="Y489">
        <v>3</v>
      </c>
      <c r="Z489">
        <v>2026</v>
      </c>
    </row>
    <row r="490" spans="1:26">
      <c r="A490" s="20" t="s">
        <v>1087</v>
      </c>
      <c r="B490" s="20">
        <v>46112</v>
      </c>
      <c r="D490" t="s">
        <v>1088</v>
      </c>
      <c r="E490" t="s">
        <v>738</v>
      </c>
      <c r="F490" t="s">
        <v>53</v>
      </c>
      <c r="G490" t="s">
        <v>898</v>
      </c>
      <c r="H490" t="s">
        <v>97</v>
      </c>
      <c r="J490" t="s">
        <v>775</v>
      </c>
      <c r="K490" s="10" t="s">
        <v>776</v>
      </c>
      <c r="L490" s="10" t="s">
        <v>731</v>
      </c>
      <c r="M490" s="20" t="s">
        <v>732</v>
      </c>
      <c r="N490" t="s">
        <v>47</v>
      </c>
      <c r="O490" s="127">
        <v>37596614</v>
      </c>
      <c r="P490" t="s">
        <v>79</v>
      </c>
      <c r="Q490" s="20">
        <v>46112</v>
      </c>
      <c r="R490" s="21">
        <v>3</v>
      </c>
      <c r="S490">
        <v>2026</v>
      </c>
      <c r="U490" t="s">
        <v>609</v>
      </c>
      <c r="V490" t="s">
        <v>609</v>
      </c>
      <c r="W490" s="108">
        <v>-1472</v>
      </c>
      <c r="Y490">
        <v>3</v>
      </c>
      <c r="Z490">
        <v>2026</v>
      </c>
    </row>
    <row r="491" spans="1:26">
      <c r="A491" s="20" t="s">
        <v>1087</v>
      </c>
      <c r="B491" s="20">
        <v>46112</v>
      </c>
      <c r="D491" t="s">
        <v>1088</v>
      </c>
      <c r="E491" t="s">
        <v>738</v>
      </c>
      <c r="F491" t="s">
        <v>53</v>
      </c>
      <c r="G491" t="s">
        <v>899</v>
      </c>
      <c r="H491" t="s">
        <v>97</v>
      </c>
      <c r="J491" t="s">
        <v>775</v>
      </c>
      <c r="K491" s="10" t="s">
        <v>776</v>
      </c>
      <c r="L491" s="10" t="s">
        <v>731</v>
      </c>
      <c r="M491" s="20" t="s">
        <v>732</v>
      </c>
      <c r="N491" t="s">
        <v>47</v>
      </c>
      <c r="O491" s="127">
        <v>37596614</v>
      </c>
      <c r="P491" t="s">
        <v>79</v>
      </c>
      <c r="Q491" s="20">
        <v>46112</v>
      </c>
      <c r="R491" s="21">
        <v>3</v>
      </c>
      <c r="S491">
        <v>2026</v>
      </c>
      <c r="U491" t="s">
        <v>609</v>
      </c>
      <c r="V491" t="s">
        <v>609</v>
      </c>
      <c r="W491" s="108">
        <v>-1532</v>
      </c>
      <c r="Y491">
        <v>3</v>
      </c>
      <c r="Z491">
        <v>2026</v>
      </c>
    </row>
    <row r="492" spans="1:26">
      <c r="A492" s="20" t="s">
        <v>1087</v>
      </c>
      <c r="B492" s="20">
        <v>46112</v>
      </c>
      <c r="D492" t="s">
        <v>1088</v>
      </c>
      <c r="E492" t="s">
        <v>738</v>
      </c>
      <c r="F492" t="s">
        <v>53</v>
      </c>
      <c r="G492" t="s">
        <v>900</v>
      </c>
      <c r="H492" t="s">
        <v>97</v>
      </c>
      <c r="J492" t="s">
        <v>775</v>
      </c>
      <c r="K492" s="10" t="s">
        <v>776</v>
      </c>
      <c r="L492" s="10" t="s">
        <v>731</v>
      </c>
      <c r="M492" s="20" t="s">
        <v>732</v>
      </c>
      <c r="N492" t="s">
        <v>47</v>
      </c>
      <c r="O492" s="127">
        <v>37596614</v>
      </c>
      <c r="P492" t="s">
        <v>79</v>
      </c>
      <c r="Q492" s="20">
        <v>46112</v>
      </c>
      <c r="R492" s="21">
        <v>3</v>
      </c>
      <c r="S492">
        <v>2026</v>
      </c>
      <c r="U492" t="s">
        <v>609</v>
      </c>
      <c r="V492" t="s">
        <v>609</v>
      </c>
      <c r="W492" s="108">
        <v>-1017</v>
      </c>
      <c r="Y492">
        <v>3</v>
      </c>
      <c r="Z492">
        <v>2026</v>
      </c>
    </row>
    <row r="493" spans="1:26">
      <c r="A493" s="20" t="s">
        <v>1087</v>
      </c>
      <c r="B493" s="20">
        <v>46112</v>
      </c>
      <c r="D493" t="s">
        <v>1088</v>
      </c>
      <c r="E493" t="s">
        <v>738</v>
      </c>
      <c r="F493" t="s">
        <v>53</v>
      </c>
      <c r="G493" t="s">
        <v>1054</v>
      </c>
      <c r="H493" t="s">
        <v>97</v>
      </c>
      <c r="J493" t="s">
        <v>775</v>
      </c>
      <c r="K493" s="10" t="s">
        <v>776</v>
      </c>
      <c r="L493" s="10" t="s">
        <v>731</v>
      </c>
      <c r="M493" s="20" t="s">
        <v>732</v>
      </c>
      <c r="N493" t="s">
        <v>47</v>
      </c>
      <c r="O493" s="127">
        <v>37596614</v>
      </c>
      <c r="P493" t="s">
        <v>79</v>
      </c>
      <c r="Q493" s="20">
        <v>46112</v>
      </c>
      <c r="R493" s="21">
        <v>3</v>
      </c>
      <c r="S493">
        <v>2026</v>
      </c>
      <c r="U493" t="s">
        <v>609</v>
      </c>
      <c r="V493" t="s">
        <v>609</v>
      </c>
      <c r="W493" s="108">
        <v>-635</v>
      </c>
      <c r="Y493">
        <v>3</v>
      </c>
      <c r="Z493">
        <v>2026</v>
      </c>
    </row>
    <row r="494" spans="1:26">
      <c r="A494" s="20" t="s">
        <v>1087</v>
      </c>
      <c r="B494" s="20">
        <v>46112</v>
      </c>
      <c r="D494" t="s">
        <v>1088</v>
      </c>
      <c r="E494" t="s">
        <v>738</v>
      </c>
      <c r="F494" t="s">
        <v>53</v>
      </c>
      <c r="G494" t="s">
        <v>901</v>
      </c>
      <c r="H494" t="s">
        <v>97</v>
      </c>
      <c r="J494" t="s">
        <v>775</v>
      </c>
      <c r="K494" s="10" t="s">
        <v>776</v>
      </c>
      <c r="L494" s="10" t="s">
        <v>731</v>
      </c>
      <c r="M494" s="20" t="s">
        <v>732</v>
      </c>
      <c r="N494" t="s">
        <v>47</v>
      </c>
      <c r="O494" s="127">
        <v>37596614</v>
      </c>
      <c r="P494" t="s">
        <v>79</v>
      </c>
      <c r="Q494" s="20">
        <v>46112</v>
      </c>
      <c r="R494" s="21">
        <v>3</v>
      </c>
      <c r="S494">
        <v>2026</v>
      </c>
      <c r="U494" t="s">
        <v>609</v>
      </c>
      <c r="V494" t="s">
        <v>609</v>
      </c>
      <c r="W494" s="108">
        <v>-1166</v>
      </c>
      <c r="Y494">
        <v>3</v>
      </c>
      <c r="Z494">
        <v>2026</v>
      </c>
    </row>
    <row r="495" spans="1:26">
      <c r="A495" s="20" t="s">
        <v>1087</v>
      </c>
      <c r="B495" s="20">
        <v>46112</v>
      </c>
      <c r="D495" t="s">
        <v>1088</v>
      </c>
      <c r="E495" t="s">
        <v>738</v>
      </c>
      <c r="F495" t="s">
        <v>53</v>
      </c>
      <c r="G495" t="s">
        <v>1055</v>
      </c>
      <c r="H495" t="s">
        <v>97</v>
      </c>
      <c r="J495" t="s">
        <v>775</v>
      </c>
      <c r="K495" s="10" t="s">
        <v>776</v>
      </c>
      <c r="L495" s="10" t="s">
        <v>731</v>
      </c>
      <c r="M495" s="20" t="s">
        <v>732</v>
      </c>
      <c r="N495" t="s">
        <v>47</v>
      </c>
      <c r="O495" s="127">
        <v>37596614</v>
      </c>
      <c r="P495" t="s">
        <v>79</v>
      </c>
      <c r="Q495" s="20">
        <v>46112</v>
      </c>
      <c r="R495" s="21">
        <v>3</v>
      </c>
      <c r="S495">
        <v>2026</v>
      </c>
      <c r="U495" t="s">
        <v>609</v>
      </c>
      <c r="V495" t="s">
        <v>609</v>
      </c>
      <c r="W495" s="108">
        <v>-211</v>
      </c>
      <c r="Y495">
        <v>3</v>
      </c>
      <c r="Z495">
        <v>2026</v>
      </c>
    </row>
    <row r="496" spans="1:26">
      <c r="A496" s="20" t="s">
        <v>1087</v>
      </c>
      <c r="B496" s="20">
        <v>46112</v>
      </c>
      <c r="D496" t="s">
        <v>1088</v>
      </c>
      <c r="E496" t="s">
        <v>738</v>
      </c>
      <c r="F496" t="s">
        <v>53</v>
      </c>
      <c r="G496" t="s">
        <v>902</v>
      </c>
      <c r="H496" t="s">
        <v>97</v>
      </c>
      <c r="J496" t="s">
        <v>775</v>
      </c>
      <c r="K496" s="10" t="s">
        <v>776</v>
      </c>
      <c r="L496" s="10" t="s">
        <v>731</v>
      </c>
      <c r="M496" s="20" t="s">
        <v>732</v>
      </c>
      <c r="N496" t="s">
        <v>47</v>
      </c>
      <c r="O496" s="127">
        <v>37596614</v>
      </c>
      <c r="P496" t="s">
        <v>79</v>
      </c>
      <c r="Q496" s="20">
        <v>46112</v>
      </c>
      <c r="R496" s="21">
        <v>3</v>
      </c>
      <c r="S496">
        <v>2026</v>
      </c>
      <c r="U496" t="s">
        <v>609</v>
      </c>
      <c r="V496" t="s">
        <v>609</v>
      </c>
      <c r="W496" s="108">
        <v>-1267</v>
      </c>
      <c r="Y496">
        <v>3</v>
      </c>
      <c r="Z496">
        <v>2026</v>
      </c>
    </row>
    <row r="497" spans="1:26">
      <c r="A497" s="20" t="s">
        <v>1087</v>
      </c>
      <c r="B497" s="20">
        <v>46112</v>
      </c>
      <c r="D497" t="s">
        <v>1088</v>
      </c>
      <c r="E497" t="s">
        <v>738</v>
      </c>
      <c r="F497" t="s">
        <v>53</v>
      </c>
      <c r="G497" t="s">
        <v>903</v>
      </c>
      <c r="H497" t="s">
        <v>97</v>
      </c>
      <c r="J497" t="s">
        <v>775</v>
      </c>
      <c r="K497" s="10" t="s">
        <v>776</v>
      </c>
      <c r="L497" s="10" t="s">
        <v>731</v>
      </c>
      <c r="M497" s="20" t="s">
        <v>732</v>
      </c>
      <c r="N497" t="s">
        <v>47</v>
      </c>
      <c r="O497" s="127">
        <v>37596614</v>
      </c>
      <c r="P497" t="s">
        <v>79</v>
      </c>
      <c r="Q497" s="20">
        <v>46112</v>
      </c>
      <c r="R497" s="21">
        <v>3</v>
      </c>
      <c r="S497">
        <v>2026</v>
      </c>
      <c r="U497" t="s">
        <v>609</v>
      </c>
      <c r="V497" t="s">
        <v>609</v>
      </c>
      <c r="W497" s="108">
        <v>-2377</v>
      </c>
      <c r="Y497">
        <v>3</v>
      </c>
      <c r="Z497">
        <v>2026</v>
      </c>
    </row>
    <row r="498" spans="1:26">
      <c r="A498" s="20" t="s">
        <v>1087</v>
      </c>
      <c r="B498" s="20">
        <v>46112</v>
      </c>
      <c r="D498" t="s">
        <v>1088</v>
      </c>
      <c r="E498" t="s">
        <v>738</v>
      </c>
      <c r="F498" t="s">
        <v>53</v>
      </c>
      <c r="G498" t="s">
        <v>904</v>
      </c>
      <c r="H498" t="s">
        <v>97</v>
      </c>
      <c r="J498" t="s">
        <v>775</v>
      </c>
      <c r="K498" s="10" t="s">
        <v>776</v>
      </c>
      <c r="L498" s="10" t="s">
        <v>731</v>
      </c>
      <c r="M498" s="20" t="s">
        <v>732</v>
      </c>
      <c r="N498" t="s">
        <v>47</v>
      </c>
      <c r="O498" s="127">
        <v>37596614</v>
      </c>
      <c r="P498" t="s">
        <v>79</v>
      </c>
      <c r="Q498" s="20">
        <v>46112</v>
      </c>
      <c r="R498" s="21">
        <v>3</v>
      </c>
      <c r="S498">
        <v>2026</v>
      </c>
      <c r="U498" t="s">
        <v>609</v>
      </c>
      <c r="V498" t="s">
        <v>609</v>
      </c>
      <c r="W498" s="108">
        <v>-1078</v>
      </c>
      <c r="Y498">
        <v>3</v>
      </c>
      <c r="Z498">
        <v>2026</v>
      </c>
    </row>
    <row r="499" spans="1:26">
      <c r="A499" s="20" t="s">
        <v>1087</v>
      </c>
      <c r="B499" s="20">
        <v>46112</v>
      </c>
      <c r="D499" t="s">
        <v>1088</v>
      </c>
      <c r="E499" t="s">
        <v>738</v>
      </c>
      <c r="F499" t="s">
        <v>53</v>
      </c>
      <c r="G499" t="s">
        <v>905</v>
      </c>
      <c r="H499" t="s">
        <v>97</v>
      </c>
      <c r="J499" t="s">
        <v>775</v>
      </c>
      <c r="K499" s="10" t="s">
        <v>776</v>
      </c>
      <c r="L499" s="10" t="s">
        <v>731</v>
      </c>
      <c r="M499" s="20" t="s">
        <v>732</v>
      </c>
      <c r="N499" t="s">
        <v>47</v>
      </c>
      <c r="O499" s="127">
        <v>37596614</v>
      </c>
      <c r="P499" t="s">
        <v>79</v>
      </c>
      <c r="Q499" s="20">
        <v>46112</v>
      </c>
      <c r="R499" s="21">
        <v>3</v>
      </c>
      <c r="S499">
        <v>2026</v>
      </c>
      <c r="U499" t="s">
        <v>609</v>
      </c>
      <c r="V499" t="s">
        <v>609</v>
      </c>
      <c r="W499" s="108">
        <v>-886</v>
      </c>
      <c r="Y499">
        <v>3</v>
      </c>
      <c r="Z499">
        <v>2026</v>
      </c>
    </row>
    <row r="500" spans="1:26">
      <c r="A500" s="20" t="s">
        <v>1087</v>
      </c>
      <c r="B500" s="20">
        <v>46112</v>
      </c>
      <c r="D500" t="s">
        <v>1088</v>
      </c>
      <c r="E500" t="s">
        <v>738</v>
      </c>
      <c r="F500" t="s">
        <v>53</v>
      </c>
      <c r="G500" t="s">
        <v>906</v>
      </c>
      <c r="H500" t="s">
        <v>97</v>
      </c>
      <c r="J500" t="s">
        <v>775</v>
      </c>
      <c r="K500" s="10" t="s">
        <v>776</v>
      </c>
      <c r="L500" s="10" t="s">
        <v>731</v>
      </c>
      <c r="M500" s="20" t="s">
        <v>732</v>
      </c>
      <c r="N500" t="s">
        <v>47</v>
      </c>
      <c r="O500" s="127">
        <v>37596614</v>
      </c>
      <c r="P500" t="s">
        <v>79</v>
      </c>
      <c r="Q500" s="20">
        <v>46112</v>
      </c>
      <c r="R500" s="21">
        <v>3</v>
      </c>
      <c r="S500">
        <v>2026</v>
      </c>
      <c r="U500" t="s">
        <v>609</v>
      </c>
      <c r="V500" t="s">
        <v>609</v>
      </c>
      <c r="W500" s="108">
        <v>-1291</v>
      </c>
      <c r="Y500">
        <v>3</v>
      </c>
      <c r="Z500">
        <v>2026</v>
      </c>
    </row>
    <row r="501" spans="1:26">
      <c r="A501" s="20" t="s">
        <v>1087</v>
      </c>
      <c r="B501" s="20">
        <v>46112</v>
      </c>
      <c r="D501" t="s">
        <v>1088</v>
      </c>
      <c r="E501" t="s">
        <v>738</v>
      </c>
      <c r="F501" t="s">
        <v>53</v>
      </c>
      <c r="G501" t="s">
        <v>907</v>
      </c>
      <c r="H501" t="s">
        <v>97</v>
      </c>
      <c r="J501" t="s">
        <v>775</v>
      </c>
      <c r="K501" s="10" t="s">
        <v>776</v>
      </c>
      <c r="L501" s="10" t="s">
        <v>731</v>
      </c>
      <c r="M501" s="20" t="s">
        <v>732</v>
      </c>
      <c r="N501" t="s">
        <v>47</v>
      </c>
      <c r="O501" s="127">
        <v>37596614</v>
      </c>
      <c r="P501" t="s">
        <v>79</v>
      </c>
      <c r="Q501" s="20">
        <v>46112</v>
      </c>
      <c r="R501" s="21">
        <v>3</v>
      </c>
      <c r="S501">
        <v>2026</v>
      </c>
      <c r="U501" t="s">
        <v>609</v>
      </c>
      <c r="V501" t="s">
        <v>609</v>
      </c>
      <c r="W501" s="108">
        <v>-2798</v>
      </c>
      <c r="Y501">
        <v>3</v>
      </c>
      <c r="Z501">
        <v>2026</v>
      </c>
    </row>
    <row r="502" spans="1:26">
      <c r="A502" s="20" t="s">
        <v>1087</v>
      </c>
      <c r="B502" s="20">
        <v>46112</v>
      </c>
      <c r="D502" t="s">
        <v>1088</v>
      </c>
      <c r="E502" t="s">
        <v>738</v>
      </c>
      <c r="F502" t="s">
        <v>53</v>
      </c>
      <c r="G502" t="s">
        <v>908</v>
      </c>
      <c r="H502" t="s">
        <v>97</v>
      </c>
      <c r="J502" t="s">
        <v>775</v>
      </c>
      <c r="K502" s="10" t="s">
        <v>776</v>
      </c>
      <c r="L502" s="10" t="s">
        <v>731</v>
      </c>
      <c r="M502" s="20" t="s">
        <v>732</v>
      </c>
      <c r="N502" t="s">
        <v>47</v>
      </c>
      <c r="O502" s="127">
        <v>37596614</v>
      </c>
      <c r="P502" t="s">
        <v>79</v>
      </c>
      <c r="Q502" s="20">
        <v>46112</v>
      </c>
      <c r="R502" s="21">
        <v>3</v>
      </c>
      <c r="S502">
        <v>2026</v>
      </c>
      <c r="U502" t="s">
        <v>609</v>
      </c>
      <c r="V502" t="s">
        <v>609</v>
      </c>
      <c r="W502" s="108">
        <v>-1086</v>
      </c>
      <c r="Y502">
        <v>3</v>
      </c>
      <c r="Z502">
        <v>2026</v>
      </c>
    </row>
    <row r="503" spans="1:26">
      <c r="A503" s="20" t="s">
        <v>1087</v>
      </c>
      <c r="B503" s="20">
        <v>46112</v>
      </c>
      <c r="D503" t="s">
        <v>1088</v>
      </c>
      <c r="E503" t="s">
        <v>738</v>
      </c>
      <c r="F503" t="s">
        <v>53</v>
      </c>
      <c r="G503" t="s">
        <v>909</v>
      </c>
      <c r="H503" t="s">
        <v>97</v>
      </c>
      <c r="J503" t="s">
        <v>775</v>
      </c>
      <c r="K503" s="10" t="s">
        <v>776</v>
      </c>
      <c r="L503" s="10" t="s">
        <v>731</v>
      </c>
      <c r="M503" s="20" t="s">
        <v>732</v>
      </c>
      <c r="N503" t="s">
        <v>47</v>
      </c>
      <c r="O503" s="127">
        <v>37596614</v>
      </c>
      <c r="P503" t="s">
        <v>79</v>
      </c>
      <c r="Q503" s="20">
        <v>46112</v>
      </c>
      <c r="R503" s="21">
        <v>3</v>
      </c>
      <c r="S503">
        <v>2026</v>
      </c>
      <c r="U503" t="s">
        <v>609</v>
      </c>
      <c r="V503" t="s">
        <v>609</v>
      </c>
      <c r="W503" s="108">
        <v>-2815</v>
      </c>
      <c r="Y503">
        <v>3</v>
      </c>
      <c r="Z503">
        <v>2026</v>
      </c>
    </row>
    <row r="504" spans="1:26">
      <c r="A504" s="20" t="s">
        <v>1087</v>
      </c>
      <c r="B504" s="20">
        <v>46112</v>
      </c>
      <c r="D504" t="s">
        <v>1088</v>
      </c>
      <c r="E504" t="s">
        <v>738</v>
      </c>
      <c r="F504" t="s">
        <v>53</v>
      </c>
      <c r="G504" t="s">
        <v>910</v>
      </c>
      <c r="H504" t="s">
        <v>97</v>
      </c>
      <c r="J504" t="s">
        <v>775</v>
      </c>
      <c r="K504" s="10" t="s">
        <v>776</v>
      </c>
      <c r="L504" s="10" t="s">
        <v>731</v>
      </c>
      <c r="M504" s="20" t="s">
        <v>732</v>
      </c>
      <c r="N504" t="s">
        <v>47</v>
      </c>
      <c r="O504" s="127">
        <v>37596614</v>
      </c>
      <c r="P504" t="s">
        <v>79</v>
      </c>
      <c r="Q504" s="20">
        <v>46112</v>
      </c>
      <c r="R504" s="21">
        <v>3</v>
      </c>
      <c r="S504">
        <v>2026</v>
      </c>
      <c r="U504" t="s">
        <v>609</v>
      </c>
      <c r="V504" t="s">
        <v>609</v>
      </c>
      <c r="W504" s="108">
        <v>-1402</v>
      </c>
      <c r="Y504">
        <v>3</v>
      </c>
      <c r="Z504">
        <v>2026</v>
      </c>
    </row>
    <row r="505" spans="1:26">
      <c r="A505" s="20" t="s">
        <v>1087</v>
      </c>
      <c r="B505" s="20">
        <v>46112</v>
      </c>
      <c r="D505" t="s">
        <v>1088</v>
      </c>
      <c r="E505" t="s">
        <v>738</v>
      </c>
      <c r="F505" t="s">
        <v>53</v>
      </c>
      <c r="G505" t="s">
        <v>911</v>
      </c>
      <c r="H505" t="s">
        <v>97</v>
      </c>
      <c r="J505" t="s">
        <v>775</v>
      </c>
      <c r="K505" s="10" t="s">
        <v>776</v>
      </c>
      <c r="L505" s="10" t="s">
        <v>731</v>
      </c>
      <c r="M505" s="20" t="s">
        <v>732</v>
      </c>
      <c r="N505" t="s">
        <v>47</v>
      </c>
      <c r="O505" s="127">
        <v>37596614</v>
      </c>
      <c r="P505" t="s">
        <v>79</v>
      </c>
      <c r="Q505" s="20">
        <v>46112</v>
      </c>
      <c r="R505" s="21">
        <v>3</v>
      </c>
      <c r="S505">
        <v>2026</v>
      </c>
      <c r="U505" t="s">
        <v>609</v>
      </c>
      <c r="V505" t="s">
        <v>609</v>
      </c>
      <c r="W505" s="108">
        <v>-842</v>
      </c>
      <c r="Y505">
        <v>3</v>
      </c>
      <c r="Z505">
        <v>2026</v>
      </c>
    </row>
    <row r="506" spans="1:26">
      <c r="A506" s="20" t="s">
        <v>1087</v>
      </c>
      <c r="B506" s="20">
        <v>46112</v>
      </c>
      <c r="D506" t="s">
        <v>1088</v>
      </c>
      <c r="E506" t="s">
        <v>738</v>
      </c>
      <c r="F506" t="s">
        <v>53</v>
      </c>
      <c r="G506" t="s">
        <v>912</v>
      </c>
      <c r="H506" t="s">
        <v>97</v>
      </c>
      <c r="J506" t="s">
        <v>775</v>
      </c>
      <c r="K506" s="10" t="s">
        <v>776</v>
      </c>
      <c r="L506" s="10" t="s">
        <v>731</v>
      </c>
      <c r="M506" s="20" t="s">
        <v>732</v>
      </c>
      <c r="N506" t="s">
        <v>47</v>
      </c>
      <c r="O506" s="127">
        <v>37596614</v>
      </c>
      <c r="P506" t="s">
        <v>79</v>
      </c>
      <c r="Q506" s="20">
        <v>46112</v>
      </c>
      <c r="R506" s="21">
        <v>3</v>
      </c>
      <c r="S506">
        <v>2026</v>
      </c>
      <c r="U506" t="s">
        <v>609</v>
      </c>
      <c r="V506" t="s">
        <v>609</v>
      </c>
      <c r="W506" s="108">
        <v>-1046</v>
      </c>
      <c r="Y506">
        <v>3</v>
      </c>
      <c r="Z506">
        <v>2026</v>
      </c>
    </row>
    <row r="507" spans="1:26">
      <c r="A507" s="20" t="s">
        <v>1087</v>
      </c>
      <c r="B507" s="20">
        <v>46112</v>
      </c>
      <c r="D507" t="s">
        <v>1088</v>
      </c>
      <c r="E507" t="s">
        <v>738</v>
      </c>
      <c r="F507" t="s">
        <v>53</v>
      </c>
      <c r="G507" t="s">
        <v>913</v>
      </c>
      <c r="H507" t="s">
        <v>97</v>
      </c>
      <c r="J507" t="s">
        <v>775</v>
      </c>
      <c r="K507" s="10" t="s">
        <v>776</v>
      </c>
      <c r="L507" s="10" t="s">
        <v>731</v>
      </c>
      <c r="M507" s="20" t="s">
        <v>732</v>
      </c>
      <c r="N507" t="s">
        <v>47</v>
      </c>
      <c r="O507" s="127">
        <v>37596614</v>
      </c>
      <c r="P507" t="s">
        <v>79</v>
      </c>
      <c r="Q507" s="20">
        <v>46112</v>
      </c>
      <c r="R507" s="21">
        <v>3</v>
      </c>
      <c r="S507">
        <v>2026</v>
      </c>
      <c r="U507" t="s">
        <v>609</v>
      </c>
      <c r="V507" t="s">
        <v>609</v>
      </c>
      <c r="W507" s="108">
        <v>-1205</v>
      </c>
      <c r="Y507">
        <v>3</v>
      </c>
      <c r="Z507">
        <v>2026</v>
      </c>
    </row>
    <row r="508" spans="1:26">
      <c r="A508" s="20" t="s">
        <v>1087</v>
      </c>
      <c r="B508" s="20">
        <v>46112</v>
      </c>
      <c r="D508" t="s">
        <v>1088</v>
      </c>
      <c r="E508" t="s">
        <v>738</v>
      </c>
      <c r="F508" t="s">
        <v>53</v>
      </c>
      <c r="G508" t="s">
        <v>877</v>
      </c>
      <c r="H508" t="s">
        <v>97</v>
      </c>
      <c r="J508" t="s">
        <v>775</v>
      </c>
      <c r="K508" s="10" t="s">
        <v>776</v>
      </c>
      <c r="L508" s="10" t="s">
        <v>731</v>
      </c>
      <c r="M508" s="20" t="s">
        <v>732</v>
      </c>
      <c r="N508" t="s">
        <v>47</v>
      </c>
      <c r="O508" s="127">
        <v>37596614</v>
      </c>
      <c r="P508" t="s">
        <v>79</v>
      </c>
      <c r="Q508" s="20">
        <v>46112</v>
      </c>
      <c r="R508" s="21">
        <v>3</v>
      </c>
      <c r="S508">
        <v>2026</v>
      </c>
      <c r="U508" t="s">
        <v>609</v>
      </c>
      <c r="V508" t="s">
        <v>609</v>
      </c>
      <c r="W508" s="108">
        <v>-1154</v>
      </c>
      <c r="Y508">
        <v>3</v>
      </c>
      <c r="Z508">
        <v>2026</v>
      </c>
    </row>
    <row r="509" spans="1:26">
      <c r="A509" s="20" t="s">
        <v>1087</v>
      </c>
      <c r="B509" s="20">
        <v>46112</v>
      </c>
      <c r="D509" t="s">
        <v>1088</v>
      </c>
      <c r="E509" t="s">
        <v>738</v>
      </c>
      <c r="F509" t="s">
        <v>53</v>
      </c>
      <c r="G509" t="s">
        <v>882</v>
      </c>
      <c r="H509" t="s">
        <v>97</v>
      </c>
      <c r="J509" t="s">
        <v>775</v>
      </c>
      <c r="K509" s="10" t="s">
        <v>776</v>
      </c>
      <c r="L509" s="10" t="s">
        <v>731</v>
      </c>
      <c r="M509" s="20" t="s">
        <v>732</v>
      </c>
      <c r="N509" t="s">
        <v>47</v>
      </c>
      <c r="O509" s="127">
        <v>37596614</v>
      </c>
      <c r="P509" t="s">
        <v>79</v>
      </c>
      <c r="Q509" s="20">
        <v>46112</v>
      </c>
      <c r="R509" s="21">
        <v>3</v>
      </c>
      <c r="S509">
        <v>2026</v>
      </c>
      <c r="U509" t="s">
        <v>609</v>
      </c>
      <c r="V509" t="s">
        <v>609</v>
      </c>
      <c r="W509" s="108">
        <v>-1289</v>
      </c>
      <c r="Y509">
        <v>3</v>
      </c>
      <c r="Z509">
        <v>2026</v>
      </c>
    </row>
    <row r="510" spans="1:26">
      <c r="A510" s="20" t="s">
        <v>1087</v>
      </c>
      <c r="B510" s="20">
        <v>46112</v>
      </c>
      <c r="D510" t="s">
        <v>1088</v>
      </c>
      <c r="E510" t="s">
        <v>738</v>
      </c>
      <c r="F510" t="s">
        <v>53</v>
      </c>
      <c r="G510" t="s">
        <v>883</v>
      </c>
      <c r="H510" t="s">
        <v>97</v>
      </c>
      <c r="J510" t="s">
        <v>775</v>
      </c>
      <c r="K510" s="10" t="s">
        <v>776</v>
      </c>
      <c r="L510" s="10" t="s">
        <v>731</v>
      </c>
      <c r="M510" s="20" t="s">
        <v>732</v>
      </c>
      <c r="N510" t="s">
        <v>47</v>
      </c>
      <c r="O510" s="127">
        <v>37596614</v>
      </c>
      <c r="P510" t="s">
        <v>79</v>
      </c>
      <c r="Q510" s="20">
        <v>46112</v>
      </c>
      <c r="R510" s="21">
        <v>3</v>
      </c>
      <c r="S510">
        <v>2026</v>
      </c>
      <c r="U510" t="s">
        <v>609</v>
      </c>
      <c r="V510" t="s">
        <v>609</v>
      </c>
      <c r="W510" s="108">
        <v>-615</v>
      </c>
      <c r="Y510">
        <v>3</v>
      </c>
      <c r="Z510">
        <v>2026</v>
      </c>
    </row>
    <row r="511" spans="1:26">
      <c r="A511" s="20" t="s">
        <v>1087</v>
      </c>
      <c r="B511" s="20">
        <v>46112</v>
      </c>
      <c r="D511" t="s">
        <v>1088</v>
      </c>
      <c r="E511" t="s">
        <v>738</v>
      </c>
      <c r="F511" t="s">
        <v>53</v>
      </c>
      <c r="G511" t="s">
        <v>884</v>
      </c>
      <c r="H511" t="s">
        <v>97</v>
      </c>
      <c r="J511" t="s">
        <v>775</v>
      </c>
      <c r="K511" s="10" t="s">
        <v>776</v>
      </c>
      <c r="L511" s="10" t="s">
        <v>731</v>
      </c>
      <c r="M511" s="20" t="s">
        <v>732</v>
      </c>
      <c r="N511" t="s">
        <v>47</v>
      </c>
      <c r="O511" s="127">
        <v>37596614</v>
      </c>
      <c r="P511" t="s">
        <v>79</v>
      </c>
      <c r="Q511" s="20">
        <v>46112</v>
      </c>
      <c r="R511" s="21">
        <v>3</v>
      </c>
      <c r="S511">
        <v>2026</v>
      </c>
      <c r="U511" t="s">
        <v>609</v>
      </c>
      <c r="V511" t="s">
        <v>609</v>
      </c>
      <c r="W511" s="108">
        <v>-1613</v>
      </c>
      <c r="Y511">
        <v>3</v>
      </c>
      <c r="Z511">
        <v>2026</v>
      </c>
    </row>
    <row r="512" spans="1:26">
      <c r="A512" s="20" t="s">
        <v>1087</v>
      </c>
      <c r="B512" s="20">
        <v>46112</v>
      </c>
      <c r="D512" t="s">
        <v>1088</v>
      </c>
      <c r="E512" t="s">
        <v>738</v>
      </c>
      <c r="F512" t="s">
        <v>53</v>
      </c>
      <c r="G512" t="s">
        <v>885</v>
      </c>
      <c r="H512" t="s">
        <v>97</v>
      </c>
      <c r="J512" t="s">
        <v>775</v>
      </c>
      <c r="K512" s="10" t="s">
        <v>776</v>
      </c>
      <c r="L512" s="10" t="s">
        <v>731</v>
      </c>
      <c r="M512" s="20" t="s">
        <v>732</v>
      </c>
      <c r="N512" t="s">
        <v>47</v>
      </c>
      <c r="O512" s="127">
        <v>37596614</v>
      </c>
      <c r="P512" t="s">
        <v>79</v>
      </c>
      <c r="Q512" s="20">
        <v>46112</v>
      </c>
      <c r="R512" s="21">
        <v>3</v>
      </c>
      <c r="S512">
        <v>2026</v>
      </c>
      <c r="U512" t="s">
        <v>609</v>
      </c>
      <c r="V512" t="s">
        <v>609</v>
      </c>
      <c r="W512" s="108">
        <v>-575</v>
      </c>
      <c r="Y512">
        <v>3</v>
      </c>
      <c r="Z512">
        <v>2026</v>
      </c>
    </row>
    <row r="513" spans="1:26">
      <c r="A513" s="20" t="s">
        <v>1087</v>
      </c>
      <c r="B513" s="20">
        <v>46112</v>
      </c>
      <c r="D513" t="s">
        <v>1088</v>
      </c>
      <c r="E513" t="s">
        <v>738</v>
      </c>
      <c r="F513" t="s">
        <v>53</v>
      </c>
      <c r="G513" t="s">
        <v>886</v>
      </c>
      <c r="H513" t="s">
        <v>97</v>
      </c>
      <c r="J513" t="s">
        <v>775</v>
      </c>
      <c r="K513" s="10" t="s">
        <v>776</v>
      </c>
      <c r="L513" s="10" t="s">
        <v>731</v>
      </c>
      <c r="M513" s="20" t="s">
        <v>732</v>
      </c>
      <c r="N513" t="s">
        <v>47</v>
      </c>
      <c r="O513" s="127">
        <v>37596614</v>
      </c>
      <c r="P513" t="s">
        <v>79</v>
      </c>
      <c r="Q513" s="20">
        <v>46112</v>
      </c>
      <c r="R513" s="21">
        <v>3</v>
      </c>
      <c r="S513">
        <v>2026</v>
      </c>
      <c r="U513" t="s">
        <v>609</v>
      </c>
      <c r="V513" t="s">
        <v>609</v>
      </c>
      <c r="W513" s="108">
        <v>-611</v>
      </c>
      <c r="Y513">
        <v>3</v>
      </c>
      <c r="Z513">
        <v>2026</v>
      </c>
    </row>
    <row r="514" spans="1:26">
      <c r="A514" s="20" t="s">
        <v>1087</v>
      </c>
      <c r="B514" s="20">
        <v>46112</v>
      </c>
      <c r="D514" t="s">
        <v>1088</v>
      </c>
      <c r="E514" t="s">
        <v>738</v>
      </c>
      <c r="F514" t="s">
        <v>53</v>
      </c>
      <c r="G514" t="s">
        <v>1058</v>
      </c>
      <c r="H514" t="s">
        <v>97</v>
      </c>
      <c r="J514" t="s">
        <v>775</v>
      </c>
      <c r="K514" s="10" t="s">
        <v>776</v>
      </c>
      <c r="L514" s="10" t="s">
        <v>731</v>
      </c>
      <c r="M514" s="20" t="s">
        <v>732</v>
      </c>
      <c r="N514" t="s">
        <v>47</v>
      </c>
      <c r="O514" s="127">
        <v>37596614</v>
      </c>
      <c r="P514" t="s">
        <v>79</v>
      </c>
      <c r="Q514" s="20">
        <v>46112</v>
      </c>
      <c r="R514" s="21">
        <v>3</v>
      </c>
      <c r="S514">
        <v>2026</v>
      </c>
      <c r="U514" t="s">
        <v>609</v>
      </c>
      <c r="V514" t="s">
        <v>609</v>
      </c>
      <c r="W514" s="108">
        <v>-879</v>
      </c>
      <c r="Y514">
        <v>3</v>
      </c>
      <c r="Z514">
        <v>2026</v>
      </c>
    </row>
    <row r="515" spans="1:26">
      <c r="A515" s="20" t="s">
        <v>1087</v>
      </c>
      <c r="B515" s="20">
        <v>46112</v>
      </c>
      <c r="D515" t="s">
        <v>1088</v>
      </c>
      <c r="E515" t="s">
        <v>738</v>
      </c>
      <c r="F515" t="s">
        <v>53</v>
      </c>
      <c r="G515" t="s">
        <v>890</v>
      </c>
      <c r="H515" t="s">
        <v>97</v>
      </c>
      <c r="J515" t="s">
        <v>775</v>
      </c>
      <c r="K515" s="10" t="s">
        <v>776</v>
      </c>
      <c r="L515" s="10" t="s">
        <v>731</v>
      </c>
      <c r="M515" s="20" t="s">
        <v>732</v>
      </c>
      <c r="N515" t="s">
        <v>47</v>
      </c>
      <c r="O515" s="127">
        <v>37596614</v>
      </c>
      <c r="P515" t="s">
        <v>79</v>
      </c>
      <c r="Q515" s="20">
        <v>46112</v>
      </c>
      <c r="R515" s="21">
        <v>3</v>
      </c>
      <c r="S515">
        <v>2026</v>
      </c>
      <c r="U515" t="s">
        <v>609</v>
      </c>
      <c r="V515" t="s">
        <v>609</v>
      </c>
      <c r="W515" s="108">
        <v>-125</v>
      </c>
      <c r="Y515">
        <v>3</v>
      </c>
      <c r="Z515">
        <v>2026</v>
      </c>
    </row>
    <row r="516" spans="1:26">
      <c r="A516" s="20" t="s">
        <v>1087</v>
      </c>
      <c r="B516" s="20">
        <v>46112</v>
      </c>
      <c r="D516" t="s">
        <v>1088</v>
      </c>
      <c r="E516" t="s">
        <v>738</v>
      </c>
      <c r="F516" t="s">
        <v>53</v>
      </c>
      <c r="G516" t="s">
        <v>891</v>
      </c>
      <c r="H516" t="s">
        <v>97</v>
      </c>
      <c r="J516" t="s">
        <v>775</v>
      </c>
      <c r="K516" s="10" t="s">
        <v>776</v>
      </c>
      <c r="L516" s="10" t="s">
        <v>731</v>
      </c>
      <c r="M516" s="20" t="s">
        <v>732</v>
      </c>
      <c r="N516" t="s">
        <v>47</v>
      </c>
      <c r="O516" s="127">
        <v>37596614</v>
      </c>
      <c r="P516" t="s">
        <v>79</v>
      </c>
      <c r="Q516" s="20">
        <v>46112</v>
      </c>
      <c r="R516" s="21">
        <v>3</v>
      </c>
      <c r="S516">
        <v>2026</v>
      </c>
      <c r="U516" t="s">
        <v>609</v>
      </c>
      <c r="V516" t="s">
        <v>609</v>
      </c>
      <c r="W516" s="108">
        <v>-1268</v>
      </c>
      <c r="Y516">
        <v>3</v>
      </c>
      <c r="Z516">
        <v>2026</v>
      </c>
    </row>
    <row r="517" spans="1:26">
      <c r="A517" s="20" t="s">
        <v>1087</v>
      </c>
      <c r="B517" s="20">
        <v>46112</v>
      </c>
      <c r="D517" t="s">
        <v>1088</v>
      </c>
      <c r="E517" t="s">
        <v>738</v>
      </c>
      <c r="F517" t="s">
        <v>53</v>
      </c>
      <c r="G517" t="s">
        <v>892</v>
      </c>
      <c r="H517" t="s">
        <v>97</v>
      </c>
      <c r="J517" t="s">
        <v>775</v>
      </c>
      <c r="K517" s="10" t="s">
        <v>776</v>
      </c>
      <c r="L517" s="10" t="s">
        <v>731</v>
      </c>
      <c r="M517" s="20" t="s">
        <v>732</v>
      </c>
      <c r="N517" t="s">
        <v>47</v>
      </c>
      <c r="O517" s="127">
        <v>37596614</v>
      </c>
      <c r="P517" t="s">
        <v>79</v>
      </c>
      <c r="Q517" s="20">
        <v>46112</v>
      </c>
      <c r="R517" s="21">
        <v>3</v>
      </c>
      <c r="S517">
        <v>2026</v>
      </c>
      <c r="U517" t="s">
        <v>609</v>
      </c>
      <c r="V517" t="s">
        <v>609</v>
      </c>
      <c r="W517" s="108">
        <v>-946</v>
      </c>
      <c r="Y517">
        <v>3</v>
      </c>
      <c r="Z517">
        <v>2026</v>
      </c>
    </row>
    <row r="518" spans="1:26">
      <c r="A518" s="20" t="s">
        <v>1087</v>
      </c>
      <c r="B518" s="20">
        <v>46112</v>
      </c>
      <c r="D518" t="s">
        <v>1088</v>
      </c>
      <c r="E518" t="s">
        <v>738</v>
      </c>
      <c r="F518" t="s">
        <v>53</v>
      </c>
      <c r="G518" t="s">
        <v>893</v>
      </c>
      <c r="H518" t="s">
        <v>97</v>
      </c>
      <c r="J518" t="s">
        <v>775</v>
      </c>
      <c r="K518" s="10" t="s">
        <v>776</v>
      </c>
      <c r="L518" s="10" t="s">
        <v>731</v>
      </c>
      <c r="M518" s="20" t="s">
        <v>732</v>
      </c>
      <c r="N518" t="s">
        <v>47</v>
      </c>
      <c r="O518" s="127">
        <v>37596614</v>
      </c>
      <c r="P518" t="s">
        <v>79</v>
      </c>
      <c r="Q518" s="20">
        <v>46112</v>
      </c>
      <c r="R518" s="21">
        <v>3</v>
      </c>
      <c r="S518">
        <v>2026</v>
      </c>
      <c r="U518" t="s">
        <v>609</v>
      </c>
      <c r="V518" t="s">
        <v>609</v>
      </c>
      <c r="W518" s="108">
        <v>-1156</v>
      </c>
      <c r="Y518">
        <v>3</v>
      </c>
      <c r="Z518">
        <v>2026</v>
      </c>
    </row>
    <row r="519" spans="1:26">
      <c r="A519" s="20" t="s">
        <v>1087</v>
      </c>
      <c r="B519" s="20">
        <v>46112</v>
      </c>
      <c r="D519" t="s">
        <v>1088</v>
      </c>
      <c r="E519" t="s">
        <v>738</v>
      </c>
      <c r="F519" t="s">
        <v>53</v>
      </c>
      <c r="G519" t="s">
        <v>894</v>
      </c>
      <c r="H519" t="s">
        <v>97</v>
      </c>
      <c r="J519" t="s">
        <v>775</v>
      </c>
      <c r="K519" s="10" t="s">
        <v>776</v>
      </c>
      <c r="L519" s="10" t="s">
        <v>731</v>
      </c>
      <c r="M519" s="20" t="s">
        <v>732</v>
      </c>
      <c r="N519" t="s">
        <v>47</v>
      </c>
      <c r="O519" s="127">
        <v>37596614</v>
      </c>
      <c r="P519" t="s">
        <v>79</v>
      </c>
      <c r="Q519" s="20">
        <v>46112</v>
      </c>
      <c r="R519" s="21">
        <v>3</v>
      </c>
      <c r="S519">
        <v>2026</v>
      </c>
      <c r="U519" t="s">
        <v>609</v>
      </c>
      <c r="V519" t="s">
        <v>609</v>
      </c>
      <c r="W519" s="108">
        <v>-590</v>
      </c>
      <c r="Y519">
        <v>3</v>
      </c>
      <c r="Z519">
        <v>2026</v>
      </c>
    </row>
    <row r="520" spans="1:26">
      <c r="A520" s="20" t="s">
        <v>1087</v>
      </c>
      <c r="B520" s="20">
        <v>46112</v>
      </c>
      <c r="D520" t="s">
        <v>1088</v>
      </c>
      <c r="E520" t="s">
        <v>738</v>
      </c>
      <c r="F520" t="s">
        <v>53</v>
      </c>
      <c r="G520" t="s">
        <v>895</v>
      </c>
      <c r="H520" t="s">
        <v>97</v>
      </c>
      <c r="J520" t="s">
        <v>775</v>
      </c>
      <c r="K520" s="10" t="s">
        <v>776</v>
      </c>
      <c r="L520" s="10" t="s">
        <v>731</v>
      </c>
      <c r="M520" s="20" t="s">
        <v>732</v>
      </c>
      <c r="N520" t="s">
        <v>47</v>
      </c>
      <c r="O520" s="127">
        <v>37596614</v>
      </c>
      <c r="P520" t="s">
        <v>79</v>
      </c>
      <c r="Q520" s="20">
        <v>46112</v>
      </c>
      <c r="R520" s="21">
        <v>3</v>
      </c>
      <c r="S520">
        <v>2026</v>
      </c>
      <c r="U520" t="s">
        <v>609</v>
      </c>
      <c r="V520" t="s">
        <v>609</v>
      </c>
      <c r="W520" s="108">
        <v>-1358</v>
      </c>
      <c r="Y520">
        <v>3</v>
      </c>
      <c r="Z520">
        <v>2026</v>
      </c>
    </row>
    <row r="521" spans="1:26">
      <c r="A521" s="20" t="s">
        <v>1087</v>
      </c>
      <c r="B521" s="20">
        <v>46112</v>
      </c>
      <c r="D521" t="s">
        <v>1088</v>
      </c>
      <c r="E521" t="s">
        <v>738</v>
      </c>
      <c r="F521" t="s">
        <v>53</v>
      </c>
      <c r="G521" t="s">
        <v>896</v>
      </c>
      <c r="H521" t="s">
        <v>97</v>
      </c>
      <c r="J521" t="s">
        <v>775</v>
      </c>
      <c r="K521" s="10" t="s">
        <v>776</v>
      </c>
      <c r="L521" s="10" t="s">
        <v>731</v>
      </c>
      <c r="M521" s="20" t="s">
        <v>732</v>
      </c>
      <c r="N521" t="s">
        <v>47</v>
      </c>
      <c r="O521" s="127">
        <v>37596614</v>
      </c>
      <c r="P521" t="s">
        <v>79</v>
      </c>
      <c r="Q521" s="20">
        <v>46112</v>
      </c>
      <c r="R521" s="21">
        <v>3</v>
      </c>
      <c r="S521">
        <v>2026</v>
      </c>
      <c r="U521" t="s">
        <v>609</v>
      </c>
      <c r="V521" t="s">
        <v>609</v>
      </c>
      <c r="W521" s="108">
        <v>-795</v>
      </c>
      <c r="Y521">
        <v>3</v>
      </c>
      <c r="Z521">
        <v>2026</v>
      </c>
    </row>
    <row r="522" spans="1:26">
      <c r="A522" s="20" t="s">
        <v>1090</v>
      </c>
      <c r="B522" s="20">
        <v>46112</v>
      </c>
      <c r="D522" t="s">
        <v>1091</v>
      </c>
      <c r="E522" t="s">
        <v>727</v>
      </c>
      <c r="F522" t="s">
        <v>53</v>
      </c>
      <c r="G522" t="s">
        <v>758</v>
      </c>
      <c r="H522" t="s">
        <v>56</v>
      </c>
      <c r="J522" t="s">
        <v>729</v>
      </c>
      <c r="K522" s="10" t="s">
        <v>730</v>
      </c>
      <c r="L522" s="10" t="s">
        <v>731</v>
      </c>
      <c r="M522" s="20" t="s">
        <v>732</v>
      </c>
      <c r="N522" t="s">
        <v>47</v>
      </c>
      <c r="O522" s="127">
        <v>37596887</v>
      </c>
      <c r="P522" t="s">
        <v>1092</v>
      </c>
      <c r="Q522" s="20">
        <v>46112</v>
      </c>
      <c r="R522" s="21">
        <v>3</v>
      </c>
      <c r="S522">
        <v>2026</v>
      </c>
      <c r="T522" t="s">
        <v>1062</v>
      </c>
      <c r="U522" t="s">
        <v>608</v>
      </c>
      <c r="V522" t="s">
        <v>735</v>
      </c>
      <c r="W522" s="108">
        <v>-2692</v>
      </c>
      <c r="Y522">
        <v>3</v>
      </c>
      <c r="Z522">
        <v>2026</v>
      </c>
    </row>
    <row r="523" spans="1:26">
      <c r="A523" s="20" t="s">
        <v>1090</v>
      </c>
      <c r="B523" s="20">
        <v>46112</v>
      </c>
      <c r="D523" t="s">
        <v>1091</v>
      </c>
      <c r="E523" t="s">
        <v>727</v>
      </c>
      <c r="F523" t="s">
        <v>53</v>
      </c>
      <c r="G523" t="s">
        <v>759</v>
      </c>
      <c r="H523" t="s">
        <v>56</v>
      </c>
      <c r="J523" t="s">
        <v>729</v>
      </c>
      <c r="K523" s="10" t="s">
        <v>730</v>
      </c>
      <c r="L523" s="10" t="s">
        <v>731</v>
      </c>
      <c r="M523" s="20" t="s">
        <v>732</v>
      </c>
      <c r="N523" t="s">
        <v>47</v>
      </c>
      <c r="O523" s="127">
        <v>37596887</v>
      </c>
      <c r="P523" t="s">
        <v>1092</v>
      </c>
      <c r="Q523" s="20">
        <v>46112</v>
      </c>
      <c r="R523" s="21">
        <v>3</v>
      </c>
      <c r="S523">
        <v>2026</v>
      </c>
      <c r="T523" t="s">
        <v>1062</v>
      </c>
      <c r="U523" t="s">
        <v>608</v>
      </c>
      <c r="V523" t="s">
        <v>735</v>
      </c>
      <c r="W523" s="108">
        <v>-19609</v>
      </c>
      <c r="Y523">
        <v>3</v>
      </c>
      <c r="Z523">
        <v>2026</v>
      </c>
    </row>
    <row r="524" spans="1:26">
      <c r="A524" s="20" t="s">
        <v>1090</v>
      </c>
      <c r="B524" s="20">
        <v>46112</v>
      </c>
      <c r="D524" t="s">
        <v>1091</v>
      </c>
      <c r="E524" t="s">
        <v>727</v>
      </c>
      <c r="F524" t="s">
        <v>53</v>
      </c>
      <c r="G524" t="s">
        <v>761</v>
      </c>
      <c r="H524" t="s">
        <v>56</v>
      </c>
      <c r="J524" t="s">
        <v>729</v>
      </c>
      <c r="K524" s="10" t="s">
        <v>730</v>
      </c>
      <c r="L524" s="10" t="s">
        <v>731</v>
      </c>
      <c r="M524" s="20" t="s">
        <v>732</v>
      </c>
      <c r="N524" t="s">
        <v>47</v>
      </c>
      <c r="O524" s="127">
        <v>37596887</v>
      </c>
      <c r="P524" t="s">
        <v>1092</v>
      </c>
      <c r="Q524" s="20">
        <v>46112</v>
      </c>
      <c r="R524" s="21">
        <v>3</v>
      </c>
      <c r="S524">
        <v>2026</v>
      </c>
      <c r="T524" t="s">
        <v>1062</v>
      </c>
      <c r="U524" t="s">
        <v>608</v>
      </c>
      <c r="V524" t="s">
        <v>735</v>
      </c>
      <c r="W524" s="108">
        <v>-269</v>
      </c>
      <c r="Y524">
        <v>3</v>
      </c>
      <c r="Z524">
        <v>2026</v>
      </c>
    </row>
    <row r="525" spans="1:26">
      <c r="A525" s="20" t="s">
        <v>1093</v>
      </c>
      <c r="B525" s="20">
        <v>46112</v>
      </c>
      <c r="D525" t="s">
        <v>1094</v>
      </c>
      <c r="E525" t="s">
        <v>727</v>
      </c>
      <c r="F525" t="s">
        <v>53</v>
      </c>
      <c r="G525" t="s">
        <v>728</v>
      </c>
      <c r="H525" t="s">
        <v>56</v>
      </c>
      <c r="J525" t="s">
        <v>729</v>
      </c>
      <c r="K525" s="10" t="s">
        <v>730</v>
      </c>
      <c r="L525" s="10" t="s">
        <v>731</v>
      </c>
      <c r="M525" s="20" t="s">
        <v>732</v>
      </c>
      <c r="N525" t="s">
        <v>47</v>
      </c>
      <c r="O525" s="127">
        <v>37596888</v>
      </c>
      <c r="P525" t="s">
        <v>1092</v>
      </c>
      <c r="Q525" s="20">
        <v>46112</v>
      </c>
      <c r="R525" s="21">
        <v>3</v>
      </c>
      <c r="S525">
        <v>2026</v>
      </c>
      <c r="T525" t="s">
        <v>1062</v>
      </c>
      <c r="U525" t="s">
        <v>608</v>
      </c>
      <c r="V525" t="s">
        <v>735</v>
      </c>
      <c r="W525" s="108">
        <v>-52092</v>
      </c>
      <c r="Y525">
        <v>3</v>
      </c>
      <c r="Z525">
        <v>2026</v>
      </c>
    </row>
    <row r="526" spans="1:26">
      <c r="A526" s="20" t="s">
        <v>1093</v>
      </c>
      <c r="B526" s="20">
        <v>46112</v>
      </c>
      <c r="D526" t="s">
        <v>1094</v>
      </c>
      <c r="E526" t="s">
        <v>727</v>
      </c>
      <c r="F526" t="s">
        <v>53</v>
      </c>
      <c r="G526" t="s">
        <v>744</v>
      </c>
      <c r="H526" t="s">
        <v>97</v>
      </c>
      <c r="J526" t="s">
        <v>729</v>
      </c>
      <c r="K526" s="10" t="s">
        <v>730</v>
      </c>
      <c r="L526" s="10" t="s">
        <v>731</v>
      </c>
      <c r="M526" s="20" t="s">
        <v>732</v>
      </c>
      <c r="N526" t="s">
        <v>47</v>
      </c>
      <c r="O526" s="127">
        <v>37596888</v>
      </c>
      <c r="P526" t="s">
        <v>1092</v>
      </c>
      <c r="Q526" s="20">
        <v>46112</v>
      </c>
      <c r="R526" s="21">
        <v>3</v>
      </c>
      <c r="S526">
        <v>2026</v>
      </c>
      <c r="T526" t="s">
        <v>1062</v>
      </c>
      <c r="U526" t="s">
        <v>608</v>
      </c>
      <c r="V526" t="s">
        <v>735</v>
      </c>
      <c r="W526" s="108">
        <v>-5364</v>
      </c>
      <c r="Y526">
        <v>3</v>
      </c>
      <c r="Z526">
        <v>2026</v>
      </c>
    </row>
    <row r="527" spans="1:26">
      <c r="A527" s="20" t="s">
        <v>1095</v>
      </c>
      <c r="B527" s="20">
        <v>46112</v>
      </c>
      <c r="D527" t="s">
        <v>1096</v>
      </c>
      <c r="E527" t="s">
        <v>727</v>
      </c>
      <c r="F527" t="s">
        <v>53</v>
      </c>
      <c r="G527" t="s">
        <v>759</v>
      </c>
      <c r="H527" t="s">
        <v>56</v>
      </c>
      <c r="J527" t="s">
        <v>729</v>
      </c>
      <c r="K527" s="10" t="s">
        <v>730</v>
      </c>
      <c r="L527" s="10" t="s">
        <v>731</v>
      </c>
      <c r="M527" s="20" t="s">
        <v>732</v>
      </c>
      <c r="N527" t="s">
        <v>47</v>
      </c>
      <c r="O527" s="127">
        <v>37596934</v>
      </c>
      <c r="P527" t="s">
        <v>1097</v>
      </c>
      <c r="Q527" s="20">
        <v>46112</v>
      </c>
      <c r="R527" s="21">
        <v>3</v>
      </c>
      <c r="S527">
        <v>2026</v>
      </c>
      <c r="T527" t="s">
        <v>820</v>
      </c>
      <c r="U527" t="s">
        <v>608</v>
      </c>
      <c r="V527" t="s">
        <v>735</v>
      </c>
      <c r="W527" s="108">
        <v>-14350</v>
      </c>
      <c r="Y527">
        <v>3</v>
      </c>
      <c r="Z527">
        <v>2026</v>
      </c>
    </row>
    <row r="528" spans="1:26">
      <c r="A528" s="20" t="s">
        <v>1095</v>
      </c>
      <c r="B528" s="20">
        <v>46112</v>
      </c>
      <c r="D528" t="s">
        <v>1096</v>
      </c>
      <c r="E528" t="s">
        <v>727</v>
      </c>
      <c r="F528" t="s">
        <v>53</v>
      </c>
      <c r="G528" t="s">
        <v>760</v>
      </c>
      <c r="H528" t="s">
        <v>106</v>
      </c>
      <c r="J528" t="s">
        <v>729</v>
      </c>
      <c r="K528" s="10" t="s">
        <v>730</v>
      </c>
      <c r="L528" s="10" t="s">
        <v>731</v>
      </c>
      <c r="M528" s="20" t="s">
        <v>732</v>
      </c>
      <c r="N528" t="s">
        <v>47</v>
      </c>
      <c r="O528" s="127">
        <v>37596934</v>
      </c>
      <c r="P528" t="s">
        <v>1097</v>
      </c>
      <c r="Q528" s="20">
        <v>46112</v>
      </c>
      <c r="R528" s="21">
        <v>3</v>
      </c>
      <c r="S528">
        <v>2026</v>
      </c>
      <c r="T528" t="s">
        <v>820</v>
      </c>
      <c r="U528" t="s">
        <v>608</v>
      </c>
      <c r="V528" t="s">
        <v>735</v>
      </c>
      <c r="W528" s="108">
        <v>-71</v>
      </c>
      <c r="Y528">
        <v>3</v>
      </c>
      <c r="Z528">
        <v>2026</v>
      </c>
    </row>
    <row r="529" spans="1:26">
      <c r="A529" s="20" t="s">
        <v>1095</v>
      </c>
      <c r="B529" s="20">
        <v>46112</v>
      </c>
      <c r="D529" t="s">
        <v>1096</v>
      </c>
      <c r="E529" t="s">
        <v>727</v>
      </c>
      <c r="F529" t="s">
        <v>53</v>
      </c>
      <c r="G529" t="s">
        <v>959</v>
      </c>
      <c r="H529" t="s">
        <v>97</v>
      </c>
      <c r="J529" t="s">
        <v>729</v>
      </c>
      <c r="K529" s="10" t="s">
        <v>730</v>
      </c>
      <c r="L529" s="10" t="s">
        <v>731</v>
      </c>
      <c r="M529" s="20" t="s">
        <v>732</v>
      </c>
      <c r="N529" t="s">
        <v>47</v>
      </c>
      <c r="O529" s="127">
        <v>37596934</v>
      </c>
      <c r="P529" t="s">
        <v>1097</v>
      </c>
      <c r="Q529" s="20">
        <v>46112</v>
      </c>
      <c r="R529" s="21">
        <v>3</v>
      </c>
      <c r="S529">
        <v>2026</v>
      </c>
      <c r="T529" t="s">
        <v>820</v>
      </c>
      <c r="U529" t="s">
        <v>608</v>
      </c>
      <c r="V529" t="s">
        <v>735</v>
      </c>
      <c r="W529" s="108">
        <v>-670</v>
      </c>
      <c r="Y529">
        <v>3</v>
      </c>
      <c r="Z529">
        <v>2026</v>
      </c>
    </row>
    <row r="530" spans="1:26">
      <c r="A530" s="20" t="s">
        <v>1095</v>
      </c>
      <c r="B530" s="20">
        <v>46112</v>
      </c>
      <c r="D530" t="s">
        <v>1096</v>
      </c>
      <c r="E530" t="s">
        <v>727</v>
      </c>
      <c r="F530" t="s">
        <v>53</v>
      </c>
      <c r="G530" t="s">
        <v>1022</v>
      </c>
      <c r="H530" t="s">
        <v>310</v>
      </c>
      <c r="J530" t="s">
        <v>729</v>
      </c>
      <c r="K530" s="10" t="s">
        <v>730</v>
      </c>
      <c r="L530" s="10" t="s">
        <v>731</v>
      </c>
      <c r="M530" s="20" t="s">
        <v>732</v>
      </c>
      <c r="N530" t="s">
        <v>47</v>
      </c>
      <c r="O530" s="127">
        <v>37596934</v>
      </c>
      <c r="P530" t="s">
        <v>1097</v>
      </c>
      <c r="Q530" s="20">
        <v>46112</v>
      </c>
      <c r="R530" s="21">
        <v>3</v>
      </c>
      <c r="S530">
        <v>2026</v>
      </c>
      <c r="T530" t="s">
        <v>820</v>
      </c>
      <c r="U530" t="s">
        <v>608</v>
      </c>
      <c r="V530" t="s">
        <v>735</v>
      </c>
      <c r="W530" s="108">
        <v>-707</v>
      </c>
      <c r="Y530">
        <v>3</v>
      </c>
      <c r="Z530">
        <v>2026</v>
      </c>
    </row>
    <row r="531" spans="1:26">
      <c r="A531" s="20" t="s">
        <v>1095</v>
      </c>
      <c r="B531" s="20">
        <v>46112</v>
      </c>
      <c r="D531" t="s">
        <v>1096</v>
      </c>
      <c r="E531" t="s">
        <v>727</v>
      </c>
      <c r="F531" t="s">
        <v>53</v>
      </c>
      <c r="G531" t="s">
        <v>800</v>
      </c>
      <c r="H531" t="s">
        <v>56</v>
      </c>
      <c r="J531" t="s">
        <v>729</v>
      </c>
      <c r="K531" s="10" t="s">
        <v>730</v>
      </c>
      <c r="L531" s="10" t="s">
        <v>731</v>
      </c>
      <c r="M531" s="20" t="s">
        <v>732</v>
      </c>
      <c r="N531" t="s">
        <v>47</v>
      </c>
      <c r="O531" s="127">
        <v>37596934</v>
      </c>
      <c r="P531" t="s">
        <v>1097</v>
      </c>
      <c r="Q531" s="20">
        <v>46112</v>
      </c>
      <c r="R531" s="21">
        <v>3</v>
      </c>
      <c r="S531">
        <v>2026</v>
      </c>
      <c r="T531" t="s">
        <v>820</v>
      </c>
      <c r="U531" t="s">
        <v>608</v>
      </c>
      <c r="V531" t="s">
        <v>735</v>
      </c>
      <c r="W531" s="108">
        <v>-2006</v>
      </c>
      <c r="Y531">
        <v>3</v>
      </c>
      <c r="Z531">
        <v>2026</v>
      </c>
    </row>
    <row r="532" spans="1:26">
      <c r="A532" s="20" t="s">
        <v>1095</v>
      </c>
      <c r="B532" s="20">
        <v>46112</v>
      </c>
      <c r="D532" t="s">
        <v>1096</v>
      </c>
      <c r="E532" t="s">
        <v>727</v>
      </c>
      <c r="F532" t="s">
        <v>53</v>
      </c>
      <c r="G532" t="s">
        <v>809</v>
      </c>
      <c r="H532" t="s">
        <v>56</v>
      </c>
      <c r="J532" t="s">
        <v>729</v>
      </c>
      <c r="K532" s="10" t="s">
        <v>730</v>
      </c>
      <c r="L532" s="10" t="s">
        <v>826</v>
      </c>
      <c r="M532" s="20" t="s">
        <v>729</v>
      </c>
      <c r="N532" t="s">
        <v>960</v>
      </c>
      <c r="O532" s="127">
        <v>37596934</v>
      </c>
      <c r="P532" t="s">
        <v>1097</v>
      </c>
      <c r="Q532" s="20">
        <v>46112</v>
      </c>
      <c r="R532" s="21">
        <v>3</v>
      </c>
      <c r="S532">
        <v>2026</v>
      </c>
      <c r="T532" t="s">
        <v>820</v>
      </c>
      <c r="U532" t="s">
        <v>608</v>
      </c>
      <c r="V532" t="s">
        <v>735</v>
      </c>
      <c r="W532" s="108">
        <v>1</v>
      </c>
      <c r="Y532">
        <v>3</v>
      </c>
      <c r="Z532">
        <v>2026</v>
      </c>
    </row>
  </sheetData>
  <autoFilter ref="A1:Z532" xr:uid="{00000000-0001-0000-0400-000000000000}"/>
  <sortState xmlns:xlrd2="http://schemas.microsoft.com/office/spreadsheetml/2017/richdata2" ref="A2:S299">
    <sortCondition ref="G2"/>
  </sortState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2" filterMode="1">
    <tabColor theme="0" tint="-0.249977111117893"/>
  </sheetPr>
  <dimension ref="A1:O267"/>
  <sheetViews>
    <sheetView zoomScale="80" zoomScaleNormal="80" workbookViewId="0">
      <pane ySplit="1" topLeftCell="A2" activePane="bottomLeft" state="frozen"/>
      <selection activeCell="I18" sqref="I18"/>
      <selection pane="bottomLeft" activeCell="J2" sqref="J2:J166"/>
    </sheetView>
  </sheetViews>
  <sheetFormatPr baseColWidth="10" defaultColWidth="9.109375" defaultRowHeight="14.4"/>
  <cols>
    <col min="1" max="1" width="8.109375" customWidth="1"/>
    <col min="2" max="2" width="9.6640625" customWidth="1"/>
    <col min="3" max="3" width="10.33203125" style="39" customWidth="1"/>
    <col min="4" max="4" width="16.6640625" customWidth="1"/>
    <col min="5" max="5" width="19.109375" bestFit="1" customWidth="1"/>
    <col min="6" max="6" width="26.109375" customWidth="1"/>
    <col min="7" max="7" width="11.109375" customWidth="1"/>
    <col min="8" max="8" width="11.44140625" bestFit="1" customWidth="1"/>
    <col min="9" max="9" width="36.5546875" customWidth="1"/>
    <col min="10" max="10" width="17.88671875" style="28" customWidth="1"/>
    <col min="11" max="11" width="11.6640625" style="28" bestFit="1" customWidth="1"/>
    <col min="12" max="12" width="17.109375" style="39" customWidth="1"/>
    <col min="13" max="13" width="5.5546875" style="10" bestFit="1" customWidth="1"/>
    <col min="14" max="14" width="5.5546875" bestFit="1" customWidth="1"/>
    <col min="15" max="15" width="12.44140625" bestFit="1" customWidth="1"/>
    <col min="16" max="16" width="9.109375" customWidth="1"/>
  </cols>
  <sheetData>
    <row r="1" spans="1:15">
      <c r="A1" s="23" t="s">
        <v>1098</v>
      </c>
      <c r="B1" s="23" t="s">
        <v>1099</v>
      </c>
      <c r="C1" s="23" t="s">
        <v>1100</v>
      </c>
      <c r="D1" s="23" t="s">
        <v>1101</v>
      </c>
      <c r="E1" s="23" t="s">
        <v>1102</v>
      </c>
      <c r="F1" s="23" t="s">
        <v>1103</v>
      </c>
      <c r="G1" s="23" t="s">
        <v>1104</v>
      </c>
      <c r="H1" s="23" t="s">
        <v>1105</v>
      </c>
      <c r="I1" s="23" t="s">
        <v>1106</v>
      </c>
      <c r="J1" s="32" t="s">
        <v>1107</v>
      </c>
      <c r="K1" s="32" t="s">
        <v>1108</v>
      </c>
      <c r="L1" s="23" t="s">
        <v>616</v>
      </c>
      <c r="N1" s="10"/>
      <c r="O1" s="10"/>
    </row>
    <row r="2" spans="1:15">
      <c r="A2" t="s">
        <v>77</v>
      </c>
      <c r="B2" t="s">
        <v>56</v>
      </c>
      <c r="C2" s="9" t="s">
        <v>1109</v>
      </c>
      <c r="D2">
        <v>45687</v>
      </c>
      <c r="E2" t="s">
        <v>45</v>
      </c>
      <c r="F2" t="s">
        <v>47</v>
      </c>
      <c r="G2" t="s">
        <v>54</v>
      </c>
      <c r="H2" t="s">
        <v>1110</v>
      </c>
      <c r="I2" t="s">
        <v>1111</v>
      </c>
      <c r="J2" s="28">
        <v>2969936</v>
      </c>
      <c r="K2" s="28">
        <v>564288</v>
      </c>
      <c r="L2" s="9" t="s">
        <v>741</v>
      </c>
      <c r="M2" s="12"/>
      <c r="N2" s="11"/>
      <c r="O2" s="10"/>
    </row>
    <row r="3" spans="1:15">
      <c r="A3" t="s">
        <v>77</v>
      </c>
      <c r="B3" t="s">
        <v>56</v>
      </c>
      <c r="C3" s="9" t="s">
        <v>1109</v>
      </c>
      <c r="D3">
        <v>45698</v>
      </c>
      <c r="E3" t="s">
        <v>45</v>
      </c>
      <c r="F3" t="s">
        <v>47</v>
      </c>
      <c r="G3" t="s">
        <v>54</v>
      </c>
      <c r="H3" t="s">
        <v>1110</v>
      </c>
      <c r="I3" t="s">
        <v>1112</v>
      </c>
      <c r="J3" s="28">
        <v>2969936</v>
      </c>
      <c r="K3" s="28">
        <v>564288</v>
      </c>
      <c r="L3" s="9" t="s">
        <v>764</v>
      </c>
      <c r="M3" s="12"/>
      <c r="N3" s="11"/>
      <c r="O3" s="10"/>
    </row>
    <row r="4" spans="1:15" hidden="1">
      <c r="A4" t="s">
        <v>77</v>
      </c>
      <c r="B4" t="s">
        <v>56</v>
      </c>
      <c r="C4" s="9" t="s">
        <v>1109</v>
      </c>
      <c r="D4">
        <v>45701</v>
      </c>
      <c r="E4" t="s">
        <v>45</v>
      </c>
      <c r="F4" t="s">
        <v>47</v>
      </c>
      <c r="G4" t="s">
        <v>54</v>
      </c>
      <c r="H4" t="s">
        <v>1113</v>
      </c>
      <c r="I4" t="s">
        <v>1114</v>
      </c>
      <c r="J4" s="28">
        <v>119722</v>
      </c>
      <c r="K4" s="28">
        <v>22747</v>
      </c>
      <c r="L4" s="9" t="s">
        <v>767</v>
      </c>
      <c r="M4" s="12"/>
      <c r="N4" s="11"/>
      <c r="O4" s="10"/>
    </row>
    <row r="5" spans="1:15" hidden="1">
      <c r="A5" t="s">
        <v>77</v>
      </c>
      <c r="B5" t="s">
        <v>56</v>
      </c>
      <c r="C5" s="9" t="s">
        <v>1109</v>
      </c>
      <c r="D5">
        <v>45715</v>
      </c>
      <c r="E5" t="s">
        <v>45</v>
      </c>
      <c r="F5" t="s">
        <v>47</v>
      </c>
      <c r="G5" t="s">
        <v>194</v>
      </c>
      <c r="H5" t="s">
        <v>1115</v>
      </c>
      <c r="I5" t="s">
        <v>1116</v>
      </c>
      <c r="J5" s="28">
        <v>85533</v>
      </c>
      <c r="K5" s="28">
        <v>16251</v>
      </c>
      <c r="L5" s="9" t="s">
        <v>777</v>
      </c>
      <c r="M5" s="12"/>
      <c r="N5" s="11"/>
      <c r="O5" s="10"/>
    </row>
    <row r="6" spans="1:15" hidden="1">
      <c r="A6" t="s">
        <v>77</v>
      </c>
      <c r="B6" t="s">
        <v>56</v>
      </c>
      <c r="C6" s="9" t="s">
        <v>1109</v>
      </c>
      <c r="D6">
        <v>45715</v>
      </c>
      <c r="E6" t="s">
        <v>45</v>
      </c>
      <c r="F6" t="s">
        <v>47</v>
      </c>
      <c r="G6" t="s">
        <v>1117</v>
      </c>
      <c r="H6" t="s">
        <v>1115</v>
      </c>
      <c r="I6" t="s">
        <v>1116</v>
      </c>
      <c r="J6" s="28">
        <v>12118</v>
      </c>
      <c r="K6" s="28">
        <v>2302</v>
      </c>
      <c r="L6" s="9" t="s">
        <v>777</v>
      </c>
      <c r="M6" s="12"/>
      <c r="N6" s="11"/>
      <c r="O6" s="10"/>
    </row>
    <row r="7" spans="1:15" hidden="1">
      <c r="A7" t="s">
        <v>77</v>
      </c>
      <c r="B7" t="s">
        <v>56</v>
      </c>
      <c r="C7" s="9" t="s">
        <v>1109</v>
      </c>
      <c r="D7">
        <v>45715</v>
      </c>
      <c r="E7" t="s">
        <v>45</v>
      </c>
      <c r="F7" t="s">
        <v>47</v>
      </c>
      <c r="G7" t="s">
        <v>150</v>
      </c>
      <c r="H7" t="s">
        <v>1115</v>
      </c>
      <c r="I7" t="s">
        <v>1116</v>
      </c>
      <c r="J7" s="28">
        <v>155702</v>
      </c>
      <c r="K7" s="28">
        <v>29583</v>
      </c>
      <c r="L7" s="9" t="s">
        <v>777</v>
      </c>
      <c r="M7" s="12"/>
      <c r="N7" s="11"/>
      <c r="O7" s="10"/>
    </row>
    <row r="8" spans="1:15" hidden="1">
      <c r="A8" t="s">
        <v>77</v>
      </c>
      <c r="B8" t="s">
        <v>56</v>
      </c>
      <c r="C8" s="9" t="s">
        <v>1109</v>
      </c>
      <c r="D8">
        <v>45715</v>
      </c>
      <c r="E8" t="s">
        <v>45</v>
      </c>
      <c r="F8" t="s">
        <v>47</v>
      </c>
      <c r="G8" t="s">
        <v>1118</v>
      </c>
      <c r="H8" t="s">
        <v>1115</v>
      </c>
      <c r="I8" t="s">
        <v>1116</v>
      </c>
      <c r="J8" s="28">
        <v>2179</v>
      </c>
      <c r="K8" s="28">
        <v>414</v>
      </c>
      <c r="L8" s="9" t="s">
        <v>777</v>
      </c>
      <c r="M8" s="12"/>
      <c r="N8" s="11"/>
      <c r="O8" s="10"/>
    </row>
    <row r="9" spans="1:15" hidden="1">
      <c r="A9" t="s">
        <v>77</v>
      </c>
      <c r="B9" t="s">
        <v>56</v>
      </c>
      <c r="C9" s="9" t="s">
        <v>1109</v>
      </c>
      <c r="D9">
        <v>45715</v>
      </c>
      <c r="E9" t="s">
        <v>45</v>
      </c>
      <c r="F9" t="s">
        <v>47</v>
      </c>
      <c r="G9" t="s">
        <v>135</v>
      </c>
      <c r="H9" t="s">
        <v>1115</v>
      </c>
      <c r="I9" t="s">
        <v>1116</v>
      </c>
      <c r="J9" s="28">
        <v>67595</v>
      </c>
      <c r="K9" s="28">
        <v>12843</v>
      </c>
      <c r="L9" s="9" t="s">
        <v>777</v>
      </c>
      <c r="M9" s="12"/>
      <c r="N9" s="11"/>
      <c r="O9" s="10"/>
    </row>
    <row r="10" spans="1:15" hidden="1">
      <c r="A10" t="s">
        <v>77</v>
      </c>
      <c r="B10" t="s">
        <v>56</v>
      </c>
      <c r="C10" s="9" t="s">
        <v>1109</v>
      </c>
      <c r="D10">
        <v>45715</v>
      </c>
      <c r="E10" t="s">
        <v>45</v>
      </c>
      <c r="F10" t="s">
        <v>47</v>
      </c>
      <c r="G10" t="s">
        <v>155</v>
      </c>
      <c r="H10" t="s">
        <v>1115</v>
      </c>
      <c r="I10" t="s">
        <v>1116</v>
      </c>
      <c r="J10" s="28">
        <v>70330</v>
      </c>
      <c r="K10" s="28">
        <v>13363</v>
      </c>
      <c r="L10" s="9" t="s">
        <v>777</v>
      </c>
      <c r="M10" s="12"/>
      <c r="N10" s="11"/>
      <c r="O10" s="10"/>
    </row>
    <row r="11" spans="1:15" hidden="1">
      <c r="A11" t="s">
        <v>77</v>
      </c>
      <c r="B11" t="s">
        <v>56</v>
      </c>
      <c r="C11" s="9" t="s">
        <v>1109</v>
      </c>
      <c r="D11">
        <v>45715</v>
      </c>
      <c r="E11" t="s">
        <v>45</v>
      </c>
      <c r="F11" t="s">
        <v>47</v>
      </c>
      <c r="G11" t="s">
        <v>1119</v>
      </c>
      <c r="H11" t="s">
        <v>1115</v>
      </c>
      <c r="I11" t="s">
        <v>1116</v>
      </c>
      <c r="J11" s="28">
        <v>46708</v>
      </c>
      <c r="K11" s="28">
        <v>8875</v>
      </c>
      <c r="L11" s="9" t="s">
        <v>777</v>
      </c>
      <c r="M11" s="12"/>
      <c r="N11" s="11"/>
      <c r="O11" s="10"/>
    </row>
    <row r="12" spans="1:15" hidden="1">
      <c r="A12" t="s">
        <v>77</v>
      </c>
      <c r="B12" t="s">
        <v>56</v>
      </c>
      <c r="C12" s="9" t="s">
        <v>1109</v>
      </c>
      <c r="D12">
        <v>45715</v>
      </c>
      <c r="E12" t="s">
        <v>45</v>
      </c>
      <c r="F12" t="s">
        <v>47</v>
      </c>
      <c r="G12" t="s">
        <v>1120</v>
      </c>
      <c r="H12" t="s">
        <v>1115</v>
      </c>
      <c r="I12" t="s">
        <v>1116</v>
      </c>
      <c r="J12" s="28">
        <v>29137</v>
      </c>
      <c r="K12" s="28">
        <v>5536</v>
      </c>
      <c r="L12" s="9" t="s">
        <v>777</v>
      </c>
      <c r="M12" s="12"/>
      <c r="N12" s="11"/>
      <c r="O12" s="10"/>
    </row>
    <row r="13" spans="1:15" hidden="1">
      <c r="A13" t="s">
        <v>77</v>
      </c>
      <c r="B13" t="s">
        <v>56</v>
      </c>
      <c r="C13" s="9" t="s">
        <v>1109</v>
      </c>
      <c r="D13">
        <v>45715</v>
      </c>
      <c r="E13" t="s">
        <v>45</v>
      </c>
      <c r="F13" t="s">
        <v>47</v>
      </c>
      <c r="G13" t="s">
        <v>1121</v>
      </c>
      <c r="H13" t="s">
        <v>1115</v>
      </c>
      <c r="I13" t="s">
        <v>1116</v>
      </c>
      <c r="J13" s="28">
        <v>53527</v>
      </c>
      <c r="K13" s="28">
        <v>10170</v>
      </c>
      <c r="L13" s="9" t="s">
        <v>777</v>
      </c>
      <c r="M13" s="12"/>
      <c r="N13" s="11"/>
      <c r="O13" s="10"/>
    </row>
    <row r="14" spans="1:15" hidden="1">
      <c r="A14" t="s">
        <v>77</v>
      </c>
      <c r="B14" t="s">
        <v>56</v>
      </c>
      <c r="C14" s="9" t="s">
        <v>1109</v>
      </c>
      <c r="D14">
        <v>45715</v>
      </c>
      <c r="E14" t="s">
        <v>45</v>
      </c>
      <c r="F14" t="s">
        <v>47</v>
      </c>
      <c r="G14" t="s">
        <v>1122</v>
      </c>
      <c r="H14" t="s">
        <v>1115</v>
      </c>
      <c r="I14" t="s">
        <v>1116</v>
      </c>
      <c r="J14" s="28">
        <v>49484</v>
      </c>
      <c r="K14" s="28">
        <v>9402</v>
      </c>
      <c r="L14" s="9" t="s">
        <v>777</v>
      </c>
      <c r="M14" s="12"/>
      <c r="N14" s="11"/>
      <c r="O14" s="10"/>
    </row>
    <row r="15" spans="1:15" hidden="1">
      <c r="A15" t="s">
        <v>77</v>
      </c>
      <c r="B15" t="s">
        <v>56</v>
      </c>
      <c r="C15" s="9" t="s">
        <v>1109</v>
      </c>
      <c r="D15">
        <v>45715</v>
      </c>
      <c r="E15" t="s">
        <v>45</v>
      </c>
      <c r="F15" t="s">
        <v>47</v>
      </c>
      <c r="G15" t="s">
        <v>1123</v>
      </c>
      <c r="H15" t="s">
        <v>1115</v>
      </c>
      <c r="I15" t="s">
        <v>1116</v>
      </c>
      <c r="J15" s="28">
        <v>9688</v>
      </c>
      <c r="K15" s="28">
        <v>1841</v>
      </c>
      <c r="L15" s="9" t="s">
        <v>777</v>
      </c>
      <c r="M15" s="12"/>
      <c r="N15" s="11"/>
      <c r="O15" s="10"/>
    </row>
    <row r="16" spans="1:15" hidden="1">
      <c r="A16" t="s">
        <v>77</v>
      </c>
      <c r="B16" t="s">
        <v>56</v>
      </c>
      <c r="C16" s="9" t="s">
        <v>1109</v>
      </c>
      <c r="D16">
        <v>45715</v>
      </c>
      <c r="E16" t="s">
        <v>45</v>
      </c>
      <c r="F16" t="s">
        <v>47</v>
      </c>
      <c r="G16" t="s">
        <v>409</v>
      </c>
      <c r="H16" t="s">
        <v>1115</v>
      </c>
      <c r="I16" t="s">
        <v>1116</v>
      </c>
      <c r="J16" s="28">
        <v>58182</v>
      </c>
      <c r="K16" s="28">
        <v>11055</v>
      </c>
      <c r="L16" s="9" t="s">
        <v>777</v>
      </c>
      <c r="M16" s="12"/>
      <c r="N16" s="11"/>
      <c r="O16" s="10"/>
    </row>
    <row r="17" spans="1:15" hidden="1">
      <c r="A17" t="s">
        <v>77</v>
      </c>
      <c r="B17" t="s">
        <v>56</v>
      </c>
      <c r="C17" s="9" t="s">
        <v>1109</v>
      </c>
      <c r="D17">
        <v>45715</v>
      </c>
      <c r="E17" t="s">
        <v>45</v>
      </c>
      <c r="F17" t="s">
        <v>47</v>
      </c>
      <c r="G17" t="s">
        <v>317</v>
      </c>
      <c r="H17" t="s">
        <v>1115</v>
      </c>
      <c r="I17" t="s">
        <v>1116</v>
      </c>
      <c r="J17" s="28">
        <v>109107</v>
      </c>
      <c r="K17" s="28">
        <v>20730</v>
      </c>
      <c r="L17" s="9" t="s">
        <v>777</v>
      </c>
      <c r="M17" s="12"/>
      <c r="N17" s="11"/>
      <c r="O17" s="10"/>
    </row>
    <row r="18" spans="1:15" hidden="1">
      <c r="A18" t="s">
        <v>77</v>
      </c>
      <c r="B18" t="s">
        <v>56</v>
      </c>
      <c r="C18" s="9" t="s">
        <v>1109</v>
      </c>
      <c r="D18">
        <v>45715</v>
      </c>
      <c r="E18" t="s">
        <v>45</v>
      </c>
      <c r="F18" t="s">
        <v>47</v>
      </c>
      <c r="G18" t="s">
        <v>279</v>
      </c>
      <c r="H18" t="s">
        <v>1115</v>
      </c>
      <c r="I18" t="s">
        <v>1116</v>
      </c>
      <c r="J18" s="28">
        <v>40694</v>
      </c>
      <c r="K18" s="28">
        <v>7732</v>
      </c>
      <c r="L18" s="9" t="s">
        <v>777</v>
      </c>
      <c r="M18" s="12"/>
      <c r="N18" s="11"/>
      <c r="O18" s="10"/>
    </row>
    <row r="19" spans="1:15" hidden="1">
      <c r="A19" t="s">
        <v>77</v>
      </c>
      <c r="B19" t="s">
        <v>56</v>
      </c>
      <c r="C19" s="9" t="s">
        <v>1109</v>
      </c>
      <c r="D19">
        <v>45715</v>
      </c>
      <c r="E19" t="s">
        <v>45</v>
      </c>
      <c r="F19" t="s">
        <v>47</v>
      </c>
      <c r="G19" t="s">
        <v>80</v>
      </c>
      <c r="H19" t="s">
        <v>1115</v>
      </c>
      <c r="I19" t="s">
        <v>1116</v>
      </c>
      <c r="J19" s="28">
        <v>59263</v>
      </c>
      <c r="K19" s="28">
        <v>11260</v>
      </c>
      <c r="L19" s="9" t="s">
        <v>777</v>
      </c>
      <c r="M19" s="12"/>
      <c r="N19" s="11"/>
      <c r="O19" s="10"/>
    </row>
    <row r="20" spans="1:15" hidden="1">
      <c r="A20" t="s">
        <v>77</v>
      </c>
      <c r="B20" t="s">
        <v>56</v>
      </c>
      <c r="C20" s="9" t="s">
        <v>1109</v>
      </c>
      <c r="D20">
        <v>45715</v>
      </c>
      <c r="E20" t="s">
        <v>45</v>
      </c>
      <c r="F20" t="s">
        <v>47</v>
      </c>
      <c r="G20" t="s">
        <v>250</v>
      </c>
      <c r="H20" t="s">
        <v>1115</v>
      </c>
      <c r="I20" t="s">
        <v>1116</v>
      </c>
      <c r="J20" s="28">
        <v>128467</v>
      </c>
      <c r="K20" s="28">
        <v>24409</v>
      </c>
      <c r="L20" s="9" t="s">
        <v>777</v>
      </c>
      <c r="M20" s="12"/>
      <c r="N20" s="11"/>
      <c r="O20" s="10"/>
    </row>
    <row r="21" spans="1:15" hidden="1">
      <c r="A21" t="s">
        <v>77</v>
      </c>
      <c r="B21" t="s">
        <v>56</v>
      </c>
      <c r="C21" s="9" t="s">
        <v>1109</v>
      </c>
      <c r="D21">
        <v>45715</v>
      </c>
      <c r="E21" t="s">
        <v>45</v>
      </c>
      <c r="F21" t="s">
        <v>47</v>
      </c>
      <c r="G21" t="s">
        <v>211</v>
      </c>
      <c r="H21" t="s">
        <v>1115</v>
      </c>
      <c r="I21" t="s">
        <v>1116</v>
      </c>
      <c r="J21" s="28">
        <v>49878</v>
      </c>
      <c r="K21" s="28">
        <v>9477</v>
      </c>
      <c r="L21" s="9" t="s">
        <v>777</v>
      </c>
      <c r="M21" s="12"/>
      <c r="N21" s="11"/>
      <c r="O21" s="10"/>
    </row>
    <row r="22" spans="1:15" hidden="1">
      <c r="A22" t="s">
        <v>77</v>
      </c>
      <c r="B22" t="s">
        <v>56</v>
      </c>
      <c r="C22" s="9" t="s">
        <v>1109</v>
      </c>
      <c r="D22">
        <v>45715</v>
      </c>
      <c r="E22" t="s">
        <v>45</v>
      </c>
      <c r="F22" t="s">
        <v>47</v>
      </c>
      <c r="G22" t="s">
        <v>475</v>
      </c>
      <c r="H22" t="s">
        <v>1115</v>
      </c>
      <c r="I22" t="s">
        <v>1116</v>
      </c>
      <c r="J22" s="28">
        <v>48041</v>
      </c>
      <c r="K22" s="28">
        <v>9128</v>
      </c>
      <c r="L22" s="9" t="s">
        <v>777</v>
      </c>
      <c r="M22" s="12"/>
      <c r="N22" s="11"/>
      <c r="O22" s="10"/>
    </row>
    <row r="23" spans="1:15" hidden="1">
      <c r="A23" t="s">
        <v>77</v>
      </c>
      <c r="B23" t="s">
        <v>56</v>
      </c>
      <c r="C23" s="9" t="s">
        <v>1109</v>
      </c>
      <c r="D23">
        <v>45715</v>
      </c>
      <c r="E23" t="s">
        <v>45</v>
      </c>
      <c r="F23" t="s">
        <v>47</v>
      </c>
      <c r="G23" t="s">
        <v>252</v>
      </c>
      <c r="H23" t="s">
        <v>1115</v>
      </c>
      <c r="I23" t="s">
        <v>1116</v>
      </c>
      <c r="J23" s="28">
        <v>129215</v>
      </c>
      <c r="K23" s="28">
        <v>24551</v>
      </c>
      <c r="L23" s="9" t="s">
        <v>777</v>
      </c>
      <c r="M23" s="12"/>
      <c r="N23" s="11"/>
      <c r="O23" s="10"/>
    </row>
    <row r="24" spans="1:15" hidden="1">
      <c r="A24" t="s">
        <v>77</v>
      </c>
      <c r="B24" t="s">
        <v>56</v>
      </c>
      <c r="C24" s="9" t="s">
        <v>1109</v>
      </c>
      <c r="D24">
        <v>45715</v>
      </c>
      <c r="E24" t="s">
        <v>45</v>
      </c>
      <c r="F24" t="s">
        <v>47</v>
      </c>
      <c r="G24" t="s">
        <v>1124</v>
      </c>
      <c r="H24" t="s">
        <v>1115</v>
      </c>
      <c r="I24" t="s">
        <v>1116</v>
      </c>
      <c r="J24" s="28">
        <v>64352</v>
      </c>
      <c r="K24" s="28">
        <v>12227</v>
      </c>
      <c r="L24" s="9" t="s">
        <v>777</v>
      </c>
      <c r="M24" s="12"/>
      <c r="N24" s="11"/>
      <c r="O24" s="10"/>
    </row>
    <row r="25" spans="1:15" hidden="1">
      <c r="A25" t="s">
        <v>77</v>
      </c>
      <c r="B25" t="s">
        <v>56</v>
      </c>
      <c r="C25" s="9" t="s">
        <v>1109</v>
      </c>
      <c r="D25">
        <v>45715</v>
      </c>
      <c r="E25" t="s">
        <v>45</v>
      </c>
      <c r="F25" t="s">
        <v>47</v>
      </c>
      <c r="G25" t="s">
        <v>137</v>
      </c>
      <c r="H25" t="s">
        <v>1115</v>
      </c>
      <c r="I25" t="s">
        <v>1116</v>
      </c>
      <c r="J25" s="28">
        <v>38665</v>
      </c>
      <c r="K25" s="28">
        <v>7346</v>
      </c>
      <c r="L25" s="9" t="s">
        <v>777</v>
      </c>
      <c r="M25" s="12"/>
      <c r="N25" s="11"/>
      <c r="O25" s="10"/>
    </row>
    <row r="26" spans="1:15" hidden="1">
      <c r="A26" t="s">
        <v>77</v>
      </c>
      <c r="B26" t="s">
        <v>56</v>
      </c>
      <c r="C26" s="9" t="s">
        <v>1109</v>
      </c>
      <c r="D26">
        <v>45715</v>
      </c>
      <c r="E26" t="s">
        <v>45</v>
      </c>
      <c r="F26" t="s">
        <v>47</v>
      </c>
      <c r="G26" t="s">
        <v>245</v>
      </c>
      <c r="H26" t="s">
        <v>1115</v>
      </c>
      <c r="I26" t="s">
        <v>1116</v>
      </c>
      <c r="J26" s="28">
        <v>55300</v>
      </c>
      <c r="K26" s="28">
        <v>10507</v>
      </c>
      <c r="L26" s="9" t="s">
        <v>777</v>
      </c>
      <c r="M26" s="12"/>
      <c r="N26" s="11"/>
      <c r="O26" s="10"/>
    </row>
    <row r="27" spans="1:15" hidden="1">
      <c r="A27" t="s">
        <v>77</v>
      </c>
      <c r="B27" t="s">
        <v>56</v>
      </c>
      <c r="C27" s="9" t="s">
        <v>1109</v>
      </c>
      <c r="D27">
        <v>45715</v>
      </c>
      <c r="E27" t="s">
        <v>45</v>
      </c>
      <c r="F27" t="s">
        <v>47</v>
      </c>
      <c r="G27" t="s">
        <v>1125</v>
      </c>
      <c r="H27" t="s">
        <v>1115</v>
      </c>
      <c r="I27" t="s">
        <v>1116</v>
      </c>
      <c r="J27" s="28">
        <v>52973</v>
      </c>
      <c r="K27" s="28">
        <v>10065</v>
      </c>
      <c r="L27" s="9" t="s">
        <v>777</v>
      </c>
      <c r="M27" s="12"/>
      <c r="N27" s="11"/>
      <c r="O27" s="10"/>
    </row>
    <row r="28" spans="1:15" hidden="1">
      <c r="A28" t="s">
        <v>77</v>
      </c>
      <c r="B28" t="s">
        <v>56</v>
      </c>
      <c r="C28" s="9" t="s">
        <v>1109</v>
      </c>
      <c r="D28">
        <v>45715</v>
      </c>
      <c r="E28" t="s">
        <v>45</v>
      </c>
      <c r="F28" t="s">
        <v>47</v>
      </c>
      <c r="G28" t="s">
        <v>1126</v>
      </c>
      <c r="H28" t="s">
        <v>1115</v>
      </c>
      <c r="I28" t="s">
        <v>1116</v>
      </c>
      <c r="J28" s="28">
        <v>59158</v>
      </c>
      <c r="K28" s="28">
        <v>11240</v>
      </c>
      <c r="L28" s="9" t="s">
        <v>777</v>
      </c>
      <c r="M28" s="12"/>
      <c r="N28" s="11"/>
      <c r="O28" s="10"/>
    </row>
    <row r="29" spans="1:15" hidden="1">
      <c r="A29" t="s">
        <v>77</v>
      </c>
      <c r="B29" t="s">
        <v>56</v>
      </c>
      <c r="C29" s="9" t="s">
        <v>1109</v>
      </c>
      <c r="D29">
        <v>45715</v>
      </c>
      <c r="E29" t="s">
        <v>45</v>
      </c>
      <c r="F29" t="s">
        <v>47</v>
      </c>
      <c r="G29" t="s">
        <v>414</v>
      </c>
      <c r="H29" t="s">
        <v>1115</v>
      </c>
      <c r="I29" t="s">
        <v>1116</v>
      </c>
      <c r="J29" s="28">
        <v>28244</v>
      </c>
      <c r="K29" s="28">
        <v>5366</v>
      </c>
      <c r="L29" s="9" t="s">
        <v>777</v>
      </c>
      <c r="M29" s="12"/>
      <c r="N29" s="11"/>
      <c r="O29" s="10"/>
    </row>
    <row r="30" spans="1:15" hidden="1">
      <c r="A30" t="s">
        <v>77</v>
      </c>
      <c r="B30" t="s">
        <v>56</v>
      </c>
      <c r="C30" s="9" t="s">
        <v>1109</v>
      </c>
      <c r="D30">
        <v>45715</v>
      </c>
      <c r="E30" t="s">
        <v>45</v>
      </c>
      <c r="F30" t="s">
        <v>47</v>
      </c>
      <c r="G30" t="s">
        <v>1127</v>
      </c>
      <c r="H30" t="s">
        <v>1115</v>
      </c>
      <c r="I30" t="s">
        <v>1116</v>
      </c>
      <c r="J30" s="28">
        <v>302613</v>
      </c>
      <c r="K30" s="28">
        <v>57495</v>
      </c>
      <c r="L30" s="9" t="s">
        <v>777</v>
      </c>
      <c r="M30" s="12"/>
      <c r="N30" s="11"/>
      <c r="O30" s="10"/>
    </row>
    <row r="31" spans="1:15" hidden="1">
      <c r="A31" t="s">
        <v>77</v>
      </c>
      <c r="B31" t="s">
        <v>56</v>
      </c>
      <c r="C31" s="9" t="s">
        <v>1109</v>
      </c>
      <c r="D31">
        <v>45715</v>
      </c>
      <c r="E31" t="s">
        <v>45</v>
      </c>
      <c r="F31" t="s">
        <v>47</v>
      </c>
      <c r="G31" t="s">
        <v>530</v>
      </c>
      <c r="H31" t="s">
        <v>1115</v>
      </c>
      <c r="I31" t="s">
        <v>1116</v>
      </c>
      <c r="J31" s="28">
        <v>74065</v>
      </c>
      <c r="K31" s="28">
        <v>14072</v>
      </c>
      <c r="L31" s="9" t="s">
        <v>777</v>
      </c>
      <c r="M31" s="12"/>
      <c r="N31" s="11"/>
      <c r="O31" s="10"/>
    </row>
    <row r="32" spans="1:15" hidden="1">
      <c r="A32" t="s">
        <v>77</v>
      </c>
      <c r="B32" t="s">
        <v>56</v>
      </c>
      <c r="C32" s="9" t="s">
        <v>1109</v>
      </c>
      <c r="D32">
        <v>45715</v>
      </c>
      <c r="E32" t="s">
        <v>45</v>
      </c>
      <c r="F32" t="s">
        <v>47</v>
      </c>
      <c r="G32" t="s">
        <v>1128</v>
      </c>
      <c r="H32" t="s">
        <v>1115</v>
      </c>
      <c r="I32" t="s">
        <v>1116</v>
      </c>
      <c r="J32" s="28">
        <v>26392</v>
      </c>
      <c r="K32" s="28">
        <v>5014</v>
      </c>
      <c r="L32" s="9" t="s">
        <v>777</v>
      </c>
      <c r="M32" s="12"/>
      <c r="N32" s="11"/>
      <c r="O32" s="10"/>
    </row>
    <row r="33" spans="1:15" hidden="1">
      <c r="A33" t="s">
        <v>77</v>
      </c>
      <c r="B33" t="s">
        <v>56</v>
      </c>
      <c r="C33" s="9" t="s">
        <v>1109</v>
      </c>
      <c r="D33">
        <v>45715</v>
      </c>
      <c r="E33" t="s">
        <v>45</v>
      </c>
      <c r="F33" t="s">
        <v>47</v>
      </c>
      <c r="G33" t="s">
        <v>326</v>
      </c>
      <c r="H33" t="s">
        <v>1115</v>
      </c>
      <c r="I33" t="s">
        <v>1116</v>
      </c>
      <c r="J33" s="28">
        <v>28050</v>
      </c>
      <c r="K33" s="28">
        <v>5330</v>
      </c>
      <c r="L33" s="9" t="s">
        <v>777</v>
      </c>
      <c r="M33" s="12"/>
      <c r="N33" s="11"/>
      <c r="O33" s="10"/>
    </row>
    <row r="34" spans="1:15" hidden="1">
      <c r="A34" t="s">
        <v>77</v>
      </c>
      <c r="B34" t="s">
        <v>56</v>
      </c>
      <c r="C34" s="9" t="s">
        <v>1109</v>
      </c>
      <c r="D34">
        <v>45715</v>
      </c>
      <c r="E34" t="s">
        <v>45</v>
      </c>
      <c r="F34" t="s">
        <v>47</v>
      </c>
      <c r="G34" t="s">
        <v>1129</v>
      </c>
      <c r="H34" t="s">
        <v>1115</v>
      </c>
      <c r="I34" t="s">
        <v>1116</v>
      </c>
      <c r="J34" s="28">
        <v>49561</v>
      </c>
      <c r="K34" s="28">
        <v>9417</v>
      </c>
      <c r="L34" s="9" t="s">
        <v>777</v>
      </c>
      <c r="M34" s="12"/>
      <c r="N34" s="11"/>
      <c r="O34" s="10"/>
    </row>
    <row r="35" spans="1:15" hidden="1">
      <c r="A35" t="s">
        <v>77</v>
      </c>
      <c r="B35" t="s">
        <v>56</v>
      </c>
      <c r="C35" s="9" t="s">
        <v>1109</v>
      </c>
      <c r="D35">
        <v>45715</v>
      </c>
      <c r="E35" t="s">
        <v>45</v>
      </c>
      <c r="F35" t="s">
        <v>47</v>
      </c>
      <c r="G35" t="s">
        <v>1130</v>
      </c>
      <c r="H35" t="s">
        <v>1115</v>
      </c>
      <c r="I35" t="s">
        <v>1116</v>
      </c>
      <c r="J35" s="28">
        <v>45269</v>
      </c>
      <c r="K35" s="28">
        <v>8601</v>
      </c>
      <c r="L35" s="9" t="s">
        <v>777</v>
      </c>
      <c r="M35" s="12"/>
      <c r="N35" s="11"/>
      <c r="O35" s="10"/>
    </row>
    <row r="36" spans="1:15" hidden="1">
      <c r="A36" t="s">
        <v>77</v>
      </c>
      <c r="B36" t="s">
        <v>56</v>
      </c>
      <c r="C36" s="9" t="s">
        <v>1109</v>
      </c>
      <c r="D36">
        <v>45715</v>
      </c>
      <c r="E36" t="s">
        <v>45</v>
      </c>
      <c r="F36" t="s">
        <v>47</v>
      </c>
      <c r="G36" t="s">
        <v>320</v>
      </c>
      <c r="H36" t="s">
        <v>1115</v>
      </c>
      <c r="I36" t="s">
        <v>1116</v>
      </c>
      <c r="J36" s="28">
        <v>1805</v>
      </c>
      <c r="K36" s="28">
        <v>343</v>
      </c>
      <c r="L36" s="9" t="s">
        <v>777</v>
      </c>
      <c r="M36" s="12"/>
      <c r="N36" s="11"/>
      <c r="O36" s="10"/>
    </row>
    <row r="37" spans="1:15" hidden="1">
      <c r="A37" t="s">
        <v>77</v>
      </c>
      <c r="B37" t="s">
        <v>56</v>
      </c>
      <c r="C37" s="9" t="s">
        <v>1109</v>
      </c>
      <c r="D37">
        <v>45715</v>
      </c>
      <c r="E37" t="s">
        <v>45</v>
      </c>
      <c r="F37" t="s">
        <v>47</v>
      </c>
      <c r="G37" t="s">
        <v>1131</v>
      </c>
      <c r="H37" t="s">
        <v>1115</v>
      </c>
      <c r="I37" t="s">
        <v>1116</v>
      </c>
      <c r="J37" s="28">
        <v>40345</v>
      </c>
      <c r="K37" s="28">
        <v>7666</v>
      </c>
      <c r="L37" s="9" t="s">
        <v>777</v>
      </c>
      <c r="M37" s="12"/>
      <c r="N37" s="11"/>
      <c r="O37" s="10"/>
    </row>
    <row r="38" spans="1:15" hidden="1">
      <c r="A38" t="s">
        <v>77</v>
      </c>
      <c r="B38" t="s">
        <v>56</v>
      </c>
      <c r="C38" s="9" t="s">
        <v>1109</v>
      </c>
      <c r="D38">
        <v>45715</v>
      </c>
      <c r="E38" t="s">
        <v>45</v>
      </c>
      <c r="F38" t="s">
        <v>47</v>
      </c>
      <c r="G38" t="s">
        <v>1132</v>
      </c>
      <c r="H38" t="s">
        <v>1115</v>
      </c>
      <c r="I38" t="s">
        <v>1116</v>
      </c>
      <c r="J38" s="28">
        <v>53066</v>
      </c>
      <c r="K38" s="28">
        <v>10083</v>
      </c>
      <c r="L38" s="9" t="s">
        <v>777</v>
      </c>
      <c r="M38" s="12"/>
      <c r="N38" s="11"/>
      <c r="O38" s="10"/>
    </row>
    <row r="39" spans="1:15" hidden="1">
      <c r="A39" t="s">
        <v>77</v>
      </c>
      <c r="B39" t="s">
        <v>56</v>
      </c>
      <c r="C39" s="9" t="s">
        <v>1109</v>
      </c>
      <c r="D39">
        <v>45715</v>
      </c>
      <c r="E39" t="s">
        <v>45</v>
      </c>
      <c r="F39" t="s">
        <v>47</v>
      </c>
      <c r="G39" t="s">
        <v>182</v>
      </c>
      <c r="H39" t="s">
        <v>1115</v>
      </c>
      <c r="I39" t="s">
        <v>1116</v>
      </c>
      <c r="J39" s="28">
        <v>5720</v>
      </c>
      <c r="K39" s="28">
        <v>1087</v>
      </c>
      <c r="L39" s="9" t="s">
        <v>777</v>
      </c>
      <c r="M39" s="12"/>
      <c r="N39" s="11"/>
      <c r="O39" s="10"/>
    </row>
    <row r="40" spans="1:15" hidden="1">
      <c r="A40" t="s">
        <v>77</v>
      </c>
      <c r="B40" t="s">
        <v>56</v>
      </c>
      <c r="C40" s="9" t="s">
        <v>1109</v>
      </c>
      <c r="D40">
        <v>45715</v>
      </c>
      <c r="E40" t="s">
        <v>45</v>
      </c>
      <c r="F40" t="s">
        <v>47</v>
      </c>
      <c r="G40" t="s">
        <v>177</v>
      </c>
      <c r="H40" t="s">
        <v>1115</v>
      </c>
      <c r="I40" t="s">
        <v>1116</v>
      </c>
      <c r="J40" s="28">
        <v>58189</v>
      </c>
      <c r="K40" s="28">
        <v>11056</v>
      </c>
      <c r="L40" s="9" t="s">
        <v>777</v>
      </c>
      <c r="M40" s="12"/>
      <c r="N40" s="11"/>
      <c r="O40" s="10"/>
    </row>
    <row r="41" spans="1:15" hidden="1">
      <c r="A41" t="s">
        <v>77</v>
      </c>
      <c r="B41" t="s">
        <v>56</v>
      </c>
      <c r="C41" s="9" t="s">
        <v>1109</v>
      </c>
      <c r="D41">
        <v>45715</v>
      </c>
      <c r="E41" t="s">
        <v>45</v>
      </c>
      <c r="F41" t="s">
        <v>47</v>
      </c>
      <c r="G41" t="s">
        <v>1133</v>
      </c>
      <c r="H41" t="s">
        <v>1115</v>
      </c>
      <c r="I41" t="s">
        <v>1116</v>
      </c>
      <c r="J41" s="28">
        <v>43410</v>
      </c>
      <c r="K41" s="28">
        <v>8248</v>
      </c>
      <c r="L41" s="9" t="s">
        <v>777</v>
      </c>
      <c r="M41" s="12"/>
      <c r="N41" s="11"/>
      <c r="O41" s="10"/>
    </row>
    <row r="42" spans="1:15" hidden="1">
      <c r="A42" t="s">
        <v>77</v>
      </c>
      <c r="B42" t="s">
        <v>56</v>
      </c>
      <c r="C42" s="9" t="s">
        <v>1109</v>
      </c>
      <c r="D42">
        <v>45715</v>
      </c>
      <c r="E42" t="s">
        <v>45</v>
      </c>
      <c r="F42" t="s">
        <v>47</v>
      </c>
      <c r="G42" t="s">
        <v>1134</v>
      </c>
      <c r="H42" t="s">
        <v>1115</v>
      </c>
      <c r="I42" t="s">
        <v>1116</v>
      </c>
      <c r="J42" s="28">
        <v>27073</v>
      </c>
      <c r="K42" s="28">
        <v>5144</v>
      </c>
      <c r="L42" s="9" t="s">
        <v>777</v>
      </c>
      <c r="M42" s="12"/>
      <c r="N42" s="11"/>
      <c r="O42" s="10"/>
    </row>
    <row r="43" spans="1:15" hidden="1">
      <c r="A43" t="s">
        <v>77</v>
      </c>
      <c r="B43" t="s">
        <v>56</v>
      </c>
      <c r="C43" s="9" t="s">
        <v>1109</v>
      </c>
      <c r="D43">
        <v>45715</v>
      </c>
      <c r="E43" t="s">
        <v>45</v>
      </c>
      <c r="F43" t="s">
        <v>47</v>
      </c>
      <c r="G43" t="s">
        <v>481</v>
      </c>
      <c r="H43" t="s">
        <v>1115</v>
      </c>
      <c r="I43" t="s">
        <v>1116</v>
      </c>
      <c r="J43" s="28">
        <v>62358</v>
      </c>
      <c r="K43" s="28">
        <v>11848</v>
      </c>
      <c r="L43" s="9" t="s">
        <v>777</v>
      </c>
      <c r="M43" s="12"/>
      <c r="N43" s="11"/>
      <c r="O43" s="10"/>
    </row>
    <row r="44" spans="1:15" hidden="1">
      <c r="A44" t="s">
        <v>77</v>
      </c>
      <c r="B44" t="s">
        <v>56</v>
      </c>
      <c r="C44" s="9" t="s">
        <v>1109</v>
      </c>
      <c r="D44">
        <v>45715</v>
      </c>
      <c r="E44" t="s">
        <v>45</v>
      </c>
      <c r="F44" t="s">
        <v>47</v>
      </c>
      <c r="G44" t="s">
        <v>1135</v>
      </c>
      <c r="H44" t="s">
        <v>1115</v>
      </c>
      <c r="I44" t="s">
        <v>1116</v>
      </c>
      <c r="J44" s="28">
        <v>36505</v>
      </c>
      <c r="K44" s="28">
        <v>6936</v>
      </c>
      <c r="L44" s="9" t="s">
        <v>777</v>
      </c>
      <c r="M44" s="12"/>
      <c r="N44" s="11"/>
      <c r="O44" s="10"/>
    </row>
    <row r="45" spans="1:15" hidden="1">
      <c r="A45" t="s">
        <v>77</v>
      </c>
      <c r="B45" t="s">
        <v>56</v>
      </c>
      <c r="C45" s="9" t="s">
        <v>1109</v>
      </c>
      <c r="D45">
        <v>45715</v>
      </c>
      <c r="E45" t="s">
        <v>45</v>
      </c>
      <c r="F45" t="s">
        <v>47</v>
      </c>
      <c r="G45" t="s">
        <v>54</v>
      </c>
      <c r="H45" t="s">
        <v>1113</v>
      </c>
      <c r="I45" t="s">
        <v>1136</v>
      </c>
      <c r="J45" s="28">
        <v>92000</v>
      </c>
      <c r="K45" s="28">
        <v>17480</v>
      </c>
      <c r="L45" s="9" t="s">
        <v>816</v>
      </c>
      <c r="M45" s="12"/>
      <c r="N45" s="11"/>
      <c r="O45" s="10"/>
    </row>
    <row r="46" spans="1:15" hidden="1">
      <c r="A46" t="s">
        <v>77</v>
      </c>
      <c r="B46" t="s">
        <v>56</v>
      </c>
      <c r="C46" s="9" t="s">
        <v>1109</v>
      </c>
      <c r="D46">
        <v>45741</v>
      </c>
      <c r="E46" t="s">
        <v>45</v>
      </c>
      <c r="F46" t="s">
        <v>47</v>
      </c>
      <c r="G46" t="s">
        <v>1117</v>
      </c>
      <c r="H46" t="s">
        <v>1115</v>
      </c>
      <c r="I46" t="s">
        <v>1137</v>
      </c>
      <c r="J46" s="28">
        <v>32622</v>
      </c>
      <c r="K46" s="28">
        <v>6198</v>
      </c>
      <c r="L46" s="9" t="s">
        <v>830</v>
      </c>
      <c r="M46" s="12"/>
      <c r="N46" s="11"/>
      <c r="O46" s="10"/>
    </row>
    <row r="47" spans="1:15" hidden="1">
      <c r="A47" t="s">
        <v>77</v>
      </c>
      <c r="B47" t="s">
        <v>56</v>
      </c>
      <c r="C47" s="9" t="s">
        <v>1109</v>
      </c>
      <c r="D47">
        <v>45741</v>
      </c>
      <c r="E47" t="s">
        <v>45</v>
      </c>
      <c r="F47" t="s">
        <v>47</v>
      </c>
      <c r="G47" t="s">
        <v>194</v>
      </c>
      <c r="H47" t="s">
        <v>1115</v>
      </c>
      <c r="I47" t="s">
        <v>1137</v>
      </c>
      <c r="J47" s="28">
        <v>230261</v>
      </c>
      <c r="K47" s="28">
        <v>43750</v>
      </c>
      <c r="L47" s="9" t="s">
        <v>830</v>
      </c>
      <c r="M47" s="12"/>
      <c r="N47" s="11"/>
      <c r="O47" s="10"/>
    </row>
    <row r="48" spans="1:15" hidden="1">
      <c r="A48" t="s">
        <v>77</v>
      </c>
      <c r="B48" t="s">
        <v>56</v>
      </c>
      <c r="C48" s="9" t="s">
        <v>1109</v>
      </c>
      <c r="D48">
        <v>45741</v>
      </c>
      <c r="E48" t="s">
        <v>45</v>
      </c>
      <c r="F48" t="s">
        <v>47</v>
      </c>
      <c r="G48" t="s">
        <v>150</v>
      </c>
      <c r="H48" t="s">
        <v>1115</v>
      </c>
      <c r="I48" t="s">
        <v>1137</v>
      </c>
      <c r="J48" s="28">
        <v>419158</v>
      </c>
      <c r="K48" s="28">
        <v>79640</v>
      </c>
      <c r="L48" s="9" t="s">
        <v>830</v>
      </c>
      <c r="M48" s="12"/>
      <c r="N48" s="11"/>
      <c r="O48" s="10"/>
    </row>
    <row r="49" spans="1:15" hidden="1">
      <c r="A49" t="s">
        <v>77</v>
      </c>
      <c r="B49" t="s">
        <v>56</v>
      </c>
      <c r="C49" s="9" t="s">
        <v>1109</v>
      </c>
      <c r="D49">
        <v>45741</v>
      </c>
      <c r="E49" t="s">
        <v>45</v>
      </c>
      <c r="F49" t="s">
        <v>47</v>
      </c>
      <c r="G49" t="s">
        <v>1118</v>
      </c>
      <c r="H49" t="s">
        <v>1115</v>
      </c>
      <c r="I49" t="s">
        <v>1137</v>
      </c>
      <c r="J49" s="28">
        <v>5866</v>
      </c>
      <c r="K49" s="28">
        <v>1115</v>
      </c>
      <c r="L49" s="9" t="s">
        <v>830</v>
      </c>
      <c r="M49" s="12"/>
      <c r="N49" s="11"/>
      <c r="O49" s="10"/>
    </row>
    <row r="50" spans="1:15" hidden="1">
      <c r="A50" t="s">
        <v>77</v>
      </c>
      <c r="B50" t="s">
        <v>56</v>
      </c>
      <c r="C50" s="9" t="s">
        <v>1109</v>
      </c>
      <c r="D50">
        <v>45741</v>
      </c>
      <c r="E50" t="s">
        <v>45</v>
      </c>
      <c r="F50" t="s">
        <v>47</v>
      </c>
      <c r="G50" t="s">
        <v>1120</v>
      </c>
      <c r="H50" t="s">
        <v>1115</v>
      </c>
      <c r="I50" t="s">
        <v>1137</v>
      </c>
      <c r="J50" s="28">
        <v>78438</v>
      </c>
      <c r="K50" s="28">
        <v>14903</v>
      </c>
      <c r="L50" s="9" t="s">
        <v>830</v>
      </c>
      <c r="M50" s="12"/>
      <c r="N50" s="11"/>
      <c r="O50" s="10"/>
    </row>
    <row r="51" spans="1:15" hidden="1">
      <c r="A51" t="s">
        <v>77</v>
      </c>
      <c r="B51" t="s">
        <v>56</v>
      </c>
      <c r="C51" s="9" t="s">
        <v>1109</v>
      </c>
      <c r="D51">
        <v>45741</v>
      </c>
      <c r="E51" t="s">
        <v>45</v>
      </c>
      <c r="F51" t="s">
        <v>47</v>
      </c>
      <c r="G51" t="s">
        <v>135</v>
      </c>
      <c r="H51" t="s">
        <v>1115</v>
      </c>
      <c r="I51" t="s">
        <v>1137</v>
      </c>
      <c r="J51" s="28">
        <v>181970</v>
      </c>
      <c r="K51" s="28">
        <v>34574</v>
      </c>
      <c r="L51" s="9" t="s">
        <v>830</v>
      </c>
      <c r="M51" s="12"/>
      <c r="N51" s="11"/>
      <c r="O51" s="10"/>
    </row>
    <row r="52" spans="1:15" hidden="1">
      <c r="A52" t="s">
        <v>77</v>
      </c>
      <c r="B52" t="s">
        <v>56</v>
      </c>
      <c r="C52" s="9" t="s">
        <v>1109</v>
      </c>
      <c r="D52">
        <v>45741</v>
      </c>
      <c r="E52" t="s">
        <v>45</v>
      </c>
      <c r="F52" t="s">
        <v>47</v>
      </c>
      <c r="G52" t="s">
        <v>155</v>
      </c>
      <c r="H52" t="s">
        <v>1115</v>
      </c>
      <c r="I52" t="s">
        <v>1137</v>
      </c>
      <c r="J52" s="28">
        <v>189333</v>
      </c>
      <c r="K52" s="28">
        <v>35973</v>
      </c>
      <c r="L52" s="9" t="s">
        <v>830</v>
      </c>
      <c r="M52" s="12"/>
      <c r="N52" s="11"/>
      <c r="O52" s="10"/>
    </row>
    <row r="53" spans="1:15" hidden="1">
      <c r="A53" t="s">
        <v>77</v>
      </c>
      <c r="B53" t="s">
        <v>56</v>
      </c>
      <c r="C53" s="9" t="s">
        <v>1109</v>
      </c>
      <c r="D53">
        <v>45741</v>
      </c>
      <c r="E53" t="s">
        <v>45</v>
      </c>
      <c r="F53" t="s">
        <v>47</v>
      </c>
      <c r="G53" t="s">
        <v>1119</v>
      </c>
      <c r="H53" t="s">
        <v>1115</v>
      </c>
      <c r="I53" t="s">
        <v>1137</v>
      </c>
      <c r="J53" s="28">
        <v>125742</v>
      </c>
      <c r="K53" s="28">
        <v>23891</v>
      </c>
      <c r="L53" s="9" t="s">
        <v>830</v>
      </c>
      <c r="M53" s="12"/>
      <c r="N53" s="11"/>
      <c r="O53" s="10"/>
    </row>
    <row r="54" spans="1:15" hidden="1">
      <c r="A54" t="s">
        <v>77</v>
      </c>
      <c r="B54" t="s">
        <v>56</v>
      </c>
      <c r="C54" s="9" t="s">
        <v>1109</v>
      </c>
      <c r="D54">
        <v>45741</v>
      </c>
      <c r="E54" t="s">
        <v>45</v>
      </c>
      <c r="F54" t="s">
        <v>47</v>
      </c>
      <c r="G54" t="s">
        <v>1121</v>
      </c>
      <c r="H54" t="s">
        <v>1115</v>
      </c>
      <c r="I54" t="s">
        <v>1137</v>
      </c>
      <c r="J54" s="28">
        <v>144099</v>
      </c>
      <c r="K54" s="28">
        <v>27379</v>
      </c>
      <c r="L54" s="9" t="s">
        <v>830</v>
      </c>
      <c r="M54" s="12"/>
      <c r="N54" s="11"/>
      <c r="O54" s="10"/>
    </row>
    <row r="55" spans="1:15" hidden="1">
      <c r="A55" t="s">
        <v>77</v>
      </c>
      <c r="B55" t="s">
        <v>56</v>
      </c>
      <c r="C55" s="9" t="s">
        <v>1109</v>
      </c>
      <c r="D55">
        <v>45741</v>
      </c>
      <c r="E55" t="s">
        <v>45</v>
      </c>
      <c r="F55" t="s">
        <v>47</v>
      </c>
      <c r="G55" t="s">
        <v>1123</v>
      </c>
      <c r="H55" t="s">
        <v>1115</v>
      </c>
      <c r="I55" t="s">
        <v>1137</v>
      </c>
      <c r="J55" s="28">
        <v>26081</v>
      </c>
      <c r="K55" s="28">
        <v>4955</v>
      </c>
      <c r="L55" s="9" t="s">
        <v>830</v>
      </c>
      <c r="M55" s="12"/>
      <c r="N55" s="11"/>
      <c r="O55" s="10"/>
    </row>
    <row r="56" spans="1:15" hidden="1">
      <c r="A56" t="s">
        <v>77</v>
      </c>
      <c r="B56" t="s">
        <v>56</v>
      </c>
      <c r="C56" s="9" t="s">
        <v>1109</v>
      </c>
      <c r="D56">
        <v>45741</v>
      </c>
      <c r="E56" t="s">
        <v>45</v>
      </c>
      <c r="F56" t="s">
        <v>47</v>
      </c>
      <c r="G56" t="s">
        <v>409</v>
      </c>
      <c r="H56" t="s">
        <v>1115</v>
      </c>
      <c r="I56" t="s">
        <v>1137</v>
      </c>
      <c r="J56" s="28">
        <v>156629</v>
      </c>
      <c r="K56" s="28">
        <v>29760</v>
      </c>
      <c r="L56" s="9" t="s">
        <v>830</v>
      </c>
      <c r="M56" s="12"/>
      <c r="N56" s="11"/>
      <c r="O56" s="10"/>
    </row>
    <row r="57" spans="1:15" hidden="1">
      <c r="A57" t="s">
        <v>77</v>
      </c>
      <c r="B57" t="s">
        <v>56</v>
      </c>
      <c r="C57" s="9" t="s">
        <v>1109</v>
      </c>
      <c r="D57">
        <v>45741</v>
      </c>
      <c r="E57" t="s">
        <v>45</v>
      </c>
      <c r="F57" t="s">
        <v>47</v>
      </c>
      <c r="G57" t="s">
        <v>317</v>
      </c>
      <c r="H57" t="s">
        <v>1115</v>
      </c>
      <c r="I57" t="s">
        <v>1137</v>
      </c>
      <c r="J57" s="28">
        <v>293724</v>
      </c>
      <c r="K57" s="28">
        <v>55808</v>
      </c>
      <c r="L57" s="9" t="s">
        <v>830</v>
      </c>
      <c r="M57" s="12"/>
      <c r="N57" s="11"/>
      <c r="O57" s="10"/>
    </row>
    <row r="58" spans="1:15" hidden="1">
      <c r="A58" t="s">
        <v>77</v>
      </c>
      <c r="B58" t="s">
        <v>56</v>
      </c>
      <c r="C58" s="9" t="s">
        <v>1109</v>
      </c>
      <c r="D58">
        <v>45741</v>
      </c>
      <c r="E58" t="s">
        <v>45</v>
      </c>
      <c r="F58" t="s">
        <v>47</v>
      </c>
      <c r="G58" t="s">
        <v>250</v>
      </c>
      <c r="H58" t="s">
        <v>1115</v>
      </c>
      <c r="I58" t="s">
        <v>1137</v>
      </c>
      <c r="J58" s="28">
        <v>345841</v>
      </c>
      <c r="K58" s="28">
        <v>65710</v>
      </c>
      <c r="L58" s="9" t="s">
        <v>830</v>
      </c>
      <c r="M58" s="12"/>
      <c r="N58" s="11"/>
      <c r="O58" s="10"/>
    </row>
    <row r="59" spans="1:15" hidden="1">
      <c r="A59" t="s">
        <v>77</v>
      </c>
      <c r="B59" t="s">
        <v>56</v>
      </c>
      <c r="C59" s="9" t="s">
        <v>1109</v>
      </c>
      <c r="D59">
        <v>45741</v>
      </c>
      <c r="E59" t="s">
        <v>45</v>
      </c>
      <c r="F59" t="s">
        <v>47</v>
      </c>
      <c r="G59" t="s">
        <v>1122</v>
      </c>
      <c r="H59" t="s">
        <v>1115</v>
      </c>
      <c r="I59" t="s">
        <v>1137</v>
      </c>
      <c r="J59" s="28">
        <v>133214</v>
      </c>
      <c r="K59" s="28">
        <v>25311</v>
      </c>
      <c r="L59" s="9" t="s">
        <v>830</v>
      </c>
      <c r="M59" s="12"/>
      <c r="N59" s="11"/>
      <c r="O59" s="10"/>
    </row>
    <row r="60" spans="1:15" hidden="1">
      <c r="A60" t="s">
        <v>77</v>
      </c>
      <c r="B60" t="s">
        <v>56</v>
      </c>
      <c r="C60" s="9" t="s">
        <v>1109</v>
      </c>
      <c r="D60">
        <v>45741</v>
      </c>
      <c r="E60" t="s">
        <v>45</v>
      </c>
      <c r="F60" t="s">
        <v>47</v>
      </c>
      <c r="G60" t="s">
        <v>279</v>
      </c>
      <c r="H60" t="s">
        <v>1115</v>
      </c>
      <c r="I60" t="s">
        <v>1137</v>
      </c>
      <c r="J60" s="28">
        <v>109550</v>
      </c>
      <c r="K60" s="28">
        <v>20815</v>
      </c>
      <c r="L60" s="9" t="s">
        <v>830</v>
      </c>
      <c r="M60" s="12"/>
      <c r="N60" s="11"/>
      <c r="O60" s="10"/>
    </row>
    <row r="61" spans="1:15" hidden="1">
      <c r="A61" t="s">
        <v>77</v>
      </c>
      <c r="B61" t="s">
        <v>56</v>
      </c>
      <c r="C61" s="9" t="s">
        <v>1109</v>
      </c>
      <c r="D61">
        <v>45741</v>
      </c>
      <c r="E61" t="s">
        <v>45</v>
      </c>
      <c r="F61" t="s">
        <v>47</v>
      </c>
      <c r="G61" t="s">
        <v>80</v>
      </c>
      <c r="H61" t="s">
        <v>1115</v>
      </c>
      <c r="I61" t="s">
        <v>1137</v>
      </c>
      <c r="J61" s="28">
        <v>159538</v>
      </c>
      <c r="K61" s="28">
        <v>30312</v>
      </c>
      <c r="L61" s="9" t="s">
        <v>830</v>
      </c>
      <c r="M61" s="12"/>
      <c r="N61" s="11"/>
      <c r="O61" s="10"/>
    </row>
    <row r="62" spans="1:15" hidden="1">
      <c r="A62" t="s">
        <v>77</v>
      </c>
      <c r="B62" t="s">
        <v>56</v>
      </c>
      <c r="C62" s="9" t="s">
        <v>1109</v>
      </c>
      <c r="D62">
        <v>45741</v>
      </c>
      <c r="E62" t="s">
        <v>45</v>
      </c>
      <c r="F62" t="s">
        <v>47</v>
      </c>
      <c r="G62" t="s">
        <v>211</v>
      </c>
      <c r="H62" t="s">
        <v>1115</v>
      </c>
      <c r="I62" t="s">
        <v>1137</v>
      </c>
      <c r="J62" s="28">
        <v>134273</v>
      </c>
      <c r="K62" s="28">
        <v>25512</v>
      </c>
      <c r="L62" s="9" t="s">
        <v>830</v>
      </c>
      <c r="M62" s="12"/>
      <c r="N62" s="11"/>
      <c r="O62" s="10"/>
    </row>
    <row r="63" spans="1:15" hidden="1">
      <c r="A63" t="s">
        <v>77</v>
      </c>
      <c r="B63" t="s">
        <v>56</v>
      </c>
      <c r="C63" s="9" t="s">
        <v>1109</v>
      </c>
      <c r="D63">
        <v>45741</v>
      </c>
      <c r="E63" t="s">
        <v>45</v>
      </c>
      <c r="F63" t="s">
        <v>47</v>
      </c>
      <c r="G63" t="s">
        <v>252</v>
      </c>
      <c r="H63" t="s">
        <v>1115</v>
      </c>
      <c r="I63" t="s">
        <v>1137</v>
      </c>
      <c r="J63" s="28">
        <v>347854</v>
      </c>
      <c r="K63" s="28">
        <v>66092</v>
      </c>
      <c r="L63" s="9" t="s">
        <v>830</v>
      </c>
      <c r="M63" s="12"/>
      <c r="N63" s="11"/>
      <c r="O63" s="10"/>
    </row>
    <row r="64" spans="1:15" hidden="1">
      <c r="A64" t="s">
        <v>77</v>
      </c>
      <c r="B64" t="s">
        <v>56</v>
      </c>
      <c r="C64" s="9" t="s">
        <v>1109</v>
      </c>
      <c r="D64">
        <v>45741</v>
      </c>
      <c r="E64" t="s">
        <v>45</v>
      </c>
      <c r="F64" t="s">
        <v>47</v>
      </c>
      <c r="G64" t="s">
        <v>1124</v>
      </c>
      <c r="H64" t="s">
        <v>1115</v>
      </c>
      <c r="I64" t="s">
        <v>1137</v>
      </c>
      <c r="J64" s="28">
        <v>173240</v>
      </c>
      <c r="K64" s="28">
        <v>32916</v>
      </c>
      <c r="L64" s="9" t="s">
        <v>830</v>
      </c>
      <c r="M64" s="12"/>
      <c r="N64" s="11"/>
      <c r="O64" s="10"/>
    </row>
    <row r="65" spans="1:15" hidden="1">
      <c r="A65" t="s">
        <v>77</v>
      </c>
      <c r="B65" t="s">
        <v>56</v>
      </c>
      <c r="C65" s="9" t="s">
        <v>1109</v>
      </c>
      <c r="D65">
        <v>45741</v>
      </c>
      <c r="E65" t="s">
        <v>45</v>
      </c>
      <c r="F65" t="s">
        <v>47</v>
      </c>
      <c r="G65" t="s">
        <v>137</v>
      </c>
      <c r="H65" t="s">
        <v>1115</v>
      </c>
      <c r="I65" t="s">
        <v>1137</v>
      </c>
      <c r="J65" s="28">
        <v>104088</v>
      </c>
      <c r="K65" s="28">
        <v>19777</v>
      </c>
      <c r="L65" s="9" t="s">
        <v>830</v>
      </c>
      <c r="M65" s="12"/>
      <c r="N65" s="11"/>
      <c r="O65" s="10"/>
    </row>
    <row r="66" spans="1:15" hidden="1">
      <c r="A66" t="s">
        <v>77</v>
      </c>
      <c r="B66" t="s">
        <v>56</v>
      </c>
      <c r="C66" s="9" t="s">
        <v>1109</v>
      </c>
      <c r="D66">
        <v>45741</v>
      </c>
      <c r="E66" t="s">
        <v>45</v>
      </c>
      <c r="F66" t="s">
        <v>47</v>
      </c>
      <c r="G66" t="s">
        <v>414</v>
      </c>
      <c r="H66" t="s">
        <v>1115</v>
      </c>
      <c r="I66" t="s">
        <v>1137</v>
      </c>
      <c r="J66" s="28">
        <v>76034</v>
      </c>
      <c r="K66" s="28">
        <v>14446</v>
      </c>
      <c r="L66" s="9" t="s">
        <v>830</v>
      </c>
      <c r="M66" s="12"/>
      <c r="N66" s="11"/>
      <c r="O66" s="10"/>
    </row>
    <row r="67" spans="1:15" hidden="1">
      <c r="A67" t="s">
        <v>77</v>
      </c>
      <c r="B67" t="s">
        <v>56</v>
      </c>
      <c r="C67" s="9" t="s">
        <v>1109</v>
      </c>
      <c r="D67">
        <v>45741</v>
      </c>
      <c r="E67" t="s">
        <v>45</v>
      </c>
      <c r="F67" t="s">
        <v>47</v>
      </c>
      <c r="G67" t="s">
        <v>475</v>
      </c>
      <c r="H67" t="s">
        <v>1115</v>
      </c>
      <c r="I67" t="s">
        <v>1137</v>
      </c>
      <c r="J67" s="28">
        <v>129329</v>
      </c>
      <c r="K67" s="28">
        <v>24573</v>
      </c>
      <c r="L67" s="9" t="s">
        <v>830</v>
      </c>
      <c r="M67" s="12"/>
      <c r="N67" s="11"/>
      <c r="O67" s="10"/>
    </row>
    <row r="68" spans="1:15" hidden="1">
      <c r="A68" t="s">
        <v>77</v>
      </c>
      <c r="B68" t="s">
        <v>56</v>
      </c>
      <c r="C68" s="9" t="s">
        <v>1109</v>
      </c>
      <c r="D68">
        <v>45741</v>
      </c>
      <c r="E68" t="s">
        <v>45</v>
      </c>
      <c r="F68" t="s">
        <v>47</v>
      </c>
      <c r="G68" t="s">
        <v>245</v>
      </c>
      <c r="H68" t="s">
        <v>1115</v>
      </c>
      <c r="I68" t="s">
        <v>1137</v>
      </c>
      <c r="J68" s="28">
        <v>148871</v>
      </c>
      <c r="K68" s="28">
        <v>28285</v>
      </c>
      <c r="L68" s="9" t="s">
        <v>830</v>
      </c>
      <c r="M68" s="12"/>
      <c r="N68" s="11"/>
      <c r="O68" s="10"/>
    </row>
    <row r="69" spans="1:15" hidden="1">
      <c r="A69" t="s">
        <v>77</v>
      </c>
      <c r="B69" t="s">
        <v>56</v>
      </c>
      <c r="C69" s="9" t="s">
        <v>1109</v>
      </c>
      <c r="D69">
        <v>45741</v>
      </c>
      <c r="E69" t="s">
        <v>45</v>
      </c>
      <c r="F69" t="s">
        <v>47</v>
      </c>
      <c r="G69" t="s">
        <v>1125</v>
      </c>
      <c r="H69" t="s">
        <v>1115</v>
      </c>
      <c r="I69" t="s">
        <v>1137</v>
      </c>
      <c r="J69" s="28">
        <v>142606</v>
      </c>
      <c r="K69" s="28">
        <v>27095</v>
      </c>
      <c r="L69" s="9" t="s">
        <v>830</v>
      </c>
      <c r="M69" s="12"/>
      <c r="N69" s="11"/>
      <c r="O69" s="10"/>
    </row>
    <row r="70" spans="1:15" hidden="1">
      <c r="A70" t="s">
        <v>77</v>
      </c>
      <c r="B70" t="s">
        <v>56</v>
      </c>
      <c r="C70" s="9" t="s">
        <v>1109</v>
      </c>
      <c r="D70">
        <v>45741</v>
      </c>
      <c r="E70" t="s">
        <v>45</v>
      </c>
      <c r="F70" t="s">
        <v>47</v>
      </c>
      <c r="G70" t="s">
        <v>1126</v>
      </c>
      <c r="H70" t="s">
        <v>1115</v>
      </c>
      <c r="I70" t="s">
        <v>1137</v>
      </c>
      <c r="J70" s="28">
        <v>159256</v>
      </c>
      <c r="K70" s="28">
        <v>30259</v>
      </c>
      <c r="L70" s="9" t="s">
        <v>830</v>
      </c>
      <c r="M70" s="12"/>
      <c r="N70" s="11"/>
      <c r="O70" s="10"/>
    </row>
    <row r="71" spans="1:15" hidden="1">
      <c r="A71" t="s">
        <v>77</v>
      </c>
      <c r="B71" t="s">
        <v>56</v>
      </c>
      <c r="C71" s="9" t="s">
        <v>1109</v>
      </c>
      <c r="D71">
        <v>45741</v>
      </c>
      <c r="E71" t="s">
        <v>45</v>
      </c>
      <c r="F71" t="s">
        <v>47</v>
      </c>
      <c r="G71" t="s">
        <v>530</v>
      </c>
      <c r="H71" t="s">
        <v>1115</v>
      </c>
      <c r="I71" t="s">
        <v>1137</v>
      </c>
      <c r="J71" s="28">
        <v>199387</v>
      </c>
      <c r="K71" s="28">
        <v>37884</v>
      </c>
      <c r="L71" s="9" t="s">
        <v>830</v>
      </c>
      <c r="M71" s="12"/>
      <c r="N71" s="11"/>
      <c r="O71" s="10"/>
    </row>
    <row r="72" spans="1:15" hidden="1">
      <c r="A72" t="s">
        <v>77</v>
      </c>
      <c r="B72" t="s">
        <v>56</v>
      </c>
      <c r="C72" s="9" t="s">
        <v>1109</v>
      </c>
      <c r="D72">
        <v>45741</v>
      </c>
      <c r="E72" t="s">
        <v>45</v>
      </c>
      <c r="F72" t="s">
        <v>47</v>
      </c>
      <c r="G72" t="s">
        <v>1128</v>
      </c>
      <c r="H72" t="s">
        <v>1115</v>
      </c>
      <c r="I72" t="s">
        <v>1137</v>
      </c>
      <c r="J72" s="28">
        <v>71049</v>
      </c>
      <c r="K72" s="28">
        <v>13499</v>
      </c>
      <c r="L72" s="9" t="s">
        <v>830</v>
      </c>
      <c r="M72" s="12"/>
      <c r="N72" s="11"/>
      <c r="O72" s="10"/>
    </row>
    <row r="73" spans="1:15" hidden="1">
      <c r="A73" t="s">
        <v>77</v>
      </c>
      <c r="B73" t="s">
        <v>56</v>
      </c>
      <c r="C73" s="9" t="s">
        <v>1109</v>
      </c>
      <c r="D73">
        <v>45741</v>
      </c>
      <c r="E73" t="s">
        <v>45</v>
      </c>
      <c r="F73" t="s">
        <v>47</v>
      </c>
      <c r="G73" t="s">
        <v>326</v>
      </c>
      <c r="H73" t="s">
        <v>1115</v>
      </c>
      <c r="I73" t="s">
        <v>1137</v>
      </c>
      <c r="J73" s="28">
        <v>75513</v>
      </c>
      <c r="K73" s="28">
        <v>14347</v>
      </c>
      <c r="L73" s="9" t="s">
        <v>830</v>
      </c>
      <c r="M73" s="12"/>
      <c r="N73" s="11"/>
      <c r="O73" s="10"/>
    </row>
    <row r="74" spans="1:15" hidden="1">
      <c r="A74" t="s">
        <v>77</v>
      </c>
      <c r="B74" t="s">
        <v>56</v>
      </c>
      <c r="C74" s="9" t="s">
        <v>1109</v>
      </c>
      <c r="D74">
        <v>45741</v>
      </c>
      <c r="E74" t="s">
        <v>45</v>
      </c>
      <c r="F74" t="s">
        <v>47</v>
      </c>
      <c r="G74" t="s">
        <v>320</v>
      </c>
      <c r="H74" t="s">
        <v>1115</v>
      </c>
      <c r="I74" t="s">
        <v>1137</v>
      </c>
      <c r="J74" s="28">
        <v>4859</v>
      </c>
      <c r="K74" s="28">
        <v>923</v>
      </c>
      <c r="L74" s="9" t="s">
        <v>830</v>
      </c>
      <c r="M74" s="12"/>
      <c r="N74" s="11"/>
      <c r="O74" s="10"/>
    </row>
    <row r="75" spans="1:15" hidden="1">
      <c r="A75" t="s">
        <v>77</v>
      </c>
      <c r="B75" t="s">
        <v>56</v>
      </c>
      <c r="C75" s="9" t="s">
        <v>1109</v>
      </c>
      <c r="D75">
        <v>45741</v>
      </c>
      <c r="E75" t="s">
        <v>45</v>
      </c>
      <c r="F75" t="s">
        <v>47</v>
      </c>
      <c r="G75" t="s">
        <v>1127</v>
      </c>
      <c r="H75" t="s">
        <v>1115</v>
      </c>
      <c r="I75" t="s">
        <v>1137</v>
      </c>
      <c r="J75" s="28">
        <v>814652</v>
      </c>
      <c r="K75" s="28">
        <v>154783</v>
      </c>
      <c r="L75" s="9" t="s">
        <v>830</v>
      </c>
      <c r="M75" s="12"/>
      <c r="N75" s="11"/>
      <c r="O75" s="10"/>
    </row>
    <row r="76" spans="1:15" hidden="1">
      <c r="A76" t="s">
        <v>77</v>
      </c>
      <c r="B76" t="s">
        <v>56</v>
      </c>
      <c r="C76" s="9" t="s">
        <v>1109</v>
      </c>
      <c r="D76">
        <v>45741</v>
      </c>
      <c r="E76" t="s">
        <v>45</v>
      </c>
      <c r="F76" t="s">
        <v>47</v>
      </c>
      <c r="G76" t="s">
        <v>1129</v>
      </c>
      <c r="H76" t="s">
        <v>1115</v>
      </c>
      <c r="I76" t="s">
        <v>1137</v>
      </c>
      <c r="J76" s="28">
        <v>133421</v>
      </c>
      <c r="K76" s="28">
        <v>25350</v>
      </c>
      <c r="L76" s="9" t="s">
        <v>830</v>
      </c>
      <c r="M76" s="12"/>
      <c r="N76" s="11"/>
      <c r="O76" s="10"/>
    </row>
    <row r="77" spans="1:15" hidden="1">
      <c r="A77" t="s">
        <v>77</v>
      </c>
      <c r="B77" t="s">
        <v>56</v>
      </c>
      <c r="C77" s="9" t="s">
        <v>1109</v>
      </c>
      <c r="D77">
        <v>45741</v>
      </c>
      <c r="E77" t="s">
        <v>45</v>
      </c>
      <c r="F77" t="s">
        <v>47</v>
      </c>
      <c r="G77" t="s">
        <v>1130</v>
      </c>
      <c r="H77" t="s">
        <v>1115</v>
      </c>
      <c r="I77" t="s">
        <v>1137</v>
      </c>
      <c r="J77" s="28">
        <v>121866</v>
      </c>
      <c r="K77" s="28">
        <v>23155</v>
      </c>
      <c r="L77" s="9" t="s">
        <v>830</v>
      </c>
      <c r="M77" s="12"/>
      <c r="N77" s="11"/>
      <c r="O77" s="10"/>
    </row>
    <row r="78" spans="1:15" hidden="1">
      <c r="A78" t="s">
        <v>77</v>
      </c>
      <c r="B78" t="s">
        <v>56</v>
      </c>
      <c r="C78" s="9" t="s">
        <v>1109</v>
      </c>
      <c r="D78">
        <v>45741</v>
      </c>
      <c r="E78" t="s">
        <v>45</v>
      </c>
      <c r="F78" t="s">
        <v>47</v>
      </c>
      <c r="G78" t="s">
        <v>1131</v>
      </c>
      <c r="H78" t="s">
        <v>1115</v>
      </c>
      <c r="I78" t="s">
        <v>1137</v>
      </c>
      <c r="J78" s="28">
        <v>108612</v>
      </c>
      <c r="K78" s="28">
        <v>20636</v>
      </c>
      <c r="L78" s="9" t="s">
        <v>830</v>
      </c>
      <c r="M78" s="12"/>
      <c r="N78" s="11"/>
      <c r="O78" s="10"/>
    </row>
    <row r="79" spans="1:15" hidden="1">
      <c r="A79" t="s">
        <v>77</v>
      </c>
      <c r="B79" t="s">
        <v>56</v>
      </c>
      <c r="C79" s="9" t="s">
        <v>1109</v>
      </c>
      <c r="D79">
        <v>45741</v>
      </c>
      <c r="E79" t="s">
        <v>45</v>
      </c>
      <c r="F79" t="s">
        <v>47</v>
      </c>
      <c r="G79" t="s">
        <v>182</v>
      </c>
      <c r="H79" t="s">
        <v>1115</v>
      </c>
      <c r="I79" t="s">
        <v>1137</v>
      </c>
      <c r="J79" s="28">
        <v>15400</v>
      </c>
      <c r="K79" s="28">
        <v>2926</v>
      </c>
      <c r="L79" s="9" t="s">
        <v>830</v>
      </c>
      <c r="M79" s="12"/>
      <c r="N79" s="11"/>
      <c r="O79" s="10"/>
    </row>
    <row r="80" spans="1:15" hidden="1">
      <c r="A80" t="s">
        <v>77</v>
      </c>
      <c r="B80" t="s">
        <v>56</v>
      </c>
      <c r="C80" s="9" t="s">
        <v>1109</v>
      </c>
      <c r="D80">
        <v>45741</v>
      </c>
      <c r="E80" t="s">
        <v>45</v>
      </c>
      <c r="F80" t="s">
        <v>47</v>
      </c>
      <c r="G80" t="s">
        <v>177</v>
      </c>
      <c r="H80" t="s">
        <v>1115</v>
      </c>
      <c r="I80" t="s">
        <v>1137</v>
      </c>
      <c r="J80" s="28">
        <v>156647</v>
      </c>
      <c r="K80" s="28">
        <v>29763</v>
      </c>
      <c r="L80" s="9" t="s">
        <v>830</v>
      </c>
      <c r="M80" s="12"/>
      <c r="N80" s="11"/>
      <c r="O80" s="10"/>
    </row>
    <row r="81" spans="1:15" hidden="1">
      <c r="A81" t="s">
        <v>77</v>
      </c>
      <c r="B81" t="s">
        <v>56</v>
      </c>
      <c r="C81" s="9" t="s">
        <v>1109</v>
      </c>
      <c r="D81">
        <v>45741</v>
      </c>
      <c r="E81" t="s">
        <v>45</v>
      </c>
      <c r="F81" t="s">
        <v>47</v>
      </c>
      <c r="G81" t="s">
        <v>1133</v>
      </c>
      <c r="H81" t="s">
        <v>1115</v>
      </c>
      <c r="I81" t="s">
        <v>1137</v>
      </c>
      <c r="J81" s="28">
        <v>116863</v>
      </c>
      <c r="K81" s="28">
        <v>22204</v>
      </c>
      <c r="L81" s="9" t="s">
        <v>830</v>
      </c>
      <c r="M81" s="12"/>
      <c r="N81" s="11"/>
      <c r="O81" s="10"/>
    </row>
    <row r="82" spans="1:15" hidden="1">
      <c r="A82" t="s">
        <v>77</v>
      </c>
      <c r="B82" t="s">
        <v>56</v>
      </c>
      <c r="C82" s="9" t="s">
        <v>1109</v>
      </c>
      <c r="D82">
        <v>45741</v>
      </c>
      <c r="E82" t="s">
        <v>45</v>
      </c>
      <c r="F82" t="s">
        <v>47</v>
      </c>
      <c r="G82" t="s">
        <v>1135</v>
      </c>
      <c r="H82" t="s">
        <v>1115</v>
      </c>
      <c r="I82" t="s">
        <v>1137</v>
      </c>
      <c r="J82" s="28">
        <v>98273</v>
      </c>
      <c r="K82" s="28">
        <v>18672</v>
      </c>
      <c r="L82" s="9" t="s">
        <v>830</v>
      </c>
      <c r="M82" s="12"/>
      <c r="N82" s="11"/>
      <c r="O82" s="10"/>
    </row>
    <row r="83" spans="1:15" hidden="1">
      <c r="A83" t="s">
        <v>77</v>
      </c>
      <c r="B83" t="s">
        <v>56</v>
      </c>
      <c r="C83" s="9" t="s">
        <v>1109</v>
      </c>
      <c r="D83">
        <v>45741</v>
      </c>
      <c r="E83" t="s">
        <v>45</v>
      </c>
      <c r="F83" t="s">
        <v>47</v>
      </c>
      <c r="G83" t="s">
        <v>1132</v>
      </c>
      <c r="H83" t="s">
        <v>1115</v>
      </c>
      <c r="I83" t="s">
        <v>1137</v>
      </c>
      <c r="J83" s="28">
        <v>142856</v>
      </c>
      <c r="K83" s="28">
        <v>27143</v>
      </c>
      <c r="L83" s="9" t="s">
        <v>830</v>
      </c>
      <c r="M83" s="12"/>
      <c r="N83" s="11"/>
      <c r="O83" s="10"/>
    </row>
    <row r="84" spans="1:15" hidden="1">
      <c r="A84" t="s">
        <v>77</v>
      </c>
      <c r="B84" t="s">
        <v>56</v>
      </c>
      <c r="C84" s="9" t="s">
        <v>1109</v>
      </c>
      <c r="D84">
        <v>45741</v>
      </c>
      <c r="E84" t="s">
        <v>45</v>
      </c>
      <c r="F84" t="s">
        <v>47</v>
      </c>
      <c r="G84" t="s">
        <v>1134</v>
      </c>
      <c r="H84" t="s">
        <v>1115</v>
      </c>
      <c r="I84" t="s">
        <v>1137</v>
      </c>
      <c r="J84" s="28">
        <v>72881</v>
      </c>
      <c r="K84" s="28">
        <v>13847</v>
      </c>
      <c r="L84" s="9" t="s">
        <v>830</v>
      </c>
      <c r="M84" s="12"/>
      <c r="N84" s="11"/>
      <c r="O84" s="10"/>
    </row>
    <row r="85" spans="1:15" hidden="1">
      <c r="A85" t="s">
        <v>77</v>
      </c>
      <c r="B85" t="s">
        <v>56</v>
      </c>
      <c r="C85" s="9" t="s">
        <v>1109</v>
      </c>
      <c r="D85">
        <v>45741</v>
      </c>
      <c r="E85" t="s">
        <v>45</v>
      </c>
      <c r="F85" t="s">
        <v>47</v>
      </c>
      <c r="G85" t="s">
        <v>481</v>
      </c>
      <c r="H85" t="s">
        <v>1115</v>
      </c>
      <c r="I85" t="s">
        <v>1137</v>
      </c>
      <c r="J85" s="28">
        <v>167871</v>
      </c>
      <c r="K85" s="28">
        <v>31895</v>
      </c>
      <c r="L85" s="9" t="s">
        <v>830</v>
      </c>
      <c r="M85" s="12"/>
      <c r="N85" s="11"/>
      <c r="O85" s="10"/>
    </row>
    <row r="86" spans="1:15" hidden="1">
      <c r="A86" t="s">
        <v>77</v>
      </c>
      <c r="B86" t="s">
        <v>56</v>
      </c>
      <c r="C86" s="9" t="s">
        <v>1109</v>
      </c>
      <c r="D86">
        <v>45743</v>
      </c>
      <c r="E86" t="s">
        <v>45</v>
      </c>
      <c r="F86" t="s">
        <v>47</v>
      </c>
      <c r="G86" t="s">
        <v>54</v>
      </c>
      <c r="H86" t="s">
        <v>1113</v>
      </c>
      <c r="I86" t="s">
        <v>1138</v>
      </c>
      <c r="J86" s="28">
        <v>208051</v>
      </c>
      <c r="K86" s="28">
        <v>39530</v>
      </c>
      <c r="L86" s="9" t="s">
        <v>836</v>
      </c>
      <c r="M86" s="12"/>
      <c r="N86" s="11"/>
      <c r="O86" s="10"/>
    </row>
    <row r="87" spans="1:15">
      <c r="A87" t="s">
        <v>77</v>
      </c>
      <c r="B87" t="s">
        <v>56</v>
      </c>
      <c r="C87" s="9" t="s">
        <v>1109</v>
      </c>
      <c r="D87">
        <v>45747</v>
      </c>
      <c r="E87" t="s">
        <v>45</v>
      </c>
      <c r="F87" t="s">
        <v>47</v>
      </c>
      <c r="G87" t="s">
        <v>54</v>
      </c>
      <c r="H87" t="s">
        <v>1110</v>
      </c>
      <c r="I87" t="s">
        <v>1112</v>
      </c>
      <c r="J87" s="28">
        <v>1979957</v>
      </c>
      <c r="K87" s="28">
        <v>376192</v>
      </c>
      <c r="L87" s="9" t="s">
        <v>854</v>
      </c>
      <c r="M87" s="12"/>
      <c r="N87" s="11"/>
      <c r="O87" s="10"/>
    </row>
    <row r="88" spans="1:15" hidden="1">
      <c r="A88" t="s">
        <v>77</v>
      </c>
      <c r="B88" t="s">
        <v>56</v>
      </c>
      <c r="C88" s="9" t="s">
        <v>1109</v>
      </c>
      <c r="D88">
        <v>45775</v>
      </c>
      <c r="E88" t="s">
        <v>45</v>
      </c>
      <c r="F88" t="s">
        <v>47</v>
      </c>
      <c r="G88" t="s">
        <v>1118</v>
      </c>
      <c r="H88" t="s">
        <v>1115</v>
      </c>
      <c r="I88" t="s">
        <v>1139</v>
      </c>
      <c r="J88" s="28">
        <v>183</v>
      </c>
      <c r="K88" s="28">
        <v>35</v>
      </c>
      <c r="L88" s="9" t="s">
        <v>857</v>
      </c>
      <c r="M88" s="12"/>
      <c r="N88" s="11"/>
      <c r="O88" s="10"/>
    </row>
    <row r="89" spans="1:15" hidden="1">
      <c r="A89" t="s">
        <v>77</v>
      </c>
      <c r="B89" t="s">
        <v>56</v>
      </c>
      <c r="C89" s="9" t="s">
        <v>1109</v>
      </c>
      <c r="D89">
        <v>45775</v>
      </c>
      <c r="E89" t="s">
        <v>45</v>
      </c>
      <c r="F89" t="s">
        <v>47</v>
      </c>
      <c r="G89" t="s">
        <v>1117</v>
      </c>
      <c r="H89" t="s">
        <v>1115</v>
      </c>
      <c r="I89" t="s">
        <v>1139</v>
      </c>
      <c r="J89" s="28">
        <v>1017</v>
      </c>
      <c r="K89" s="28">
        <v>193</v>
      </c>
      <c r="L89" s="9" t="s">
        <v>857</v>
      </c>
      <c r="M89" s="12"/>
      <c r="N89" s="11"/>
      <c r="O89" s="10"/>
    </row>
    <row r="90" spans="1:15" hidden="1">
      <c r="A90" t="s">
        <v>77</v>
      </c>
      <c r="B90" t="s">
        <v>56</v>
      </c>
      <c r="C90" s="9" t="s">
        <v>1109</v>
      </c>
      <c r="D90">
        <v>45775</v>
      </c>
      <c r="E90" t="s">
        <v>45</v>
      </c>
      <c r="F90" t="s">
        <v>47</v>
      </c>
      <c r="G90" t="s">
        <v>194</v>
      </c>
      <c r="H90" t="s">
        <v>1115</v>
      </c>
      <c r="I90" t="s">
        <v>1139</v>
      </c>
      <c r="J90" s="28">
        <v>7177</v>
      </c>
      <c r="K90" s="28">
        <v>1364</v>
      </c>
      <c r="L90" s="9" t="s">
        <v>857</v>
      </c>
      <c r="M90" s="12"/>
      <c r="N90" s="11"/>
      <c r="O90" s="10"/>
    </row>
    <row r="91" spans="1:15" hidden="1">
      <c r="A91" t="s">
        <v>77</v>
      </c>
      <c r="B91" t="s">
        <v>56</v>
      </c>
      <c r="C91" s="9" t="s">
        <v>1109</v>
      </c>
      <c r="D91">
        <v>45775</v>
      </c>
      <c r="E91" t="s">
        <v>45</v>
      </c>
      <c r="F91" t="s">
        <v>47</v>
      </c>
      <c r="G91" t="s">
        <v>150</v>
      </c>
      <c r="H91" t="s">
        <v>1115</v>
      </c>
      <c r="I91" t="s">
        <v>1139</v>
      </c>
      <c r="J91" s="28">
        <v>13065</v>
      </c>
      <c r="K91" s="28">
        <v>2482</v>
      </c>
      <c r="L91" s="9" t="s">
        <v>857</v>
      </c>
      <c r="M91" s="12"/>
      <c r="N91" s="11"/>
      <c r="O91" s="10"/>
    </row>
    <row r="92" spans="1:15" hidden="1">
      <c r="A92" t="s">
        <v>77</v>
      </c>
      <c r="B92" t="s">
        <v>56</v>
      </c>
      <c r="C92" s="9" t="s">
        <v>1109</v>
      </c>
      <c r="D92">
        <v>45775</v>
      </c>
      <c r="E92" t="s">
        <v>45</v>
      </c>
      <c r="F92" t="s">
        <v>47</v>
      </c>
      <c r="G92" t="s">
        <v>135</v>
      </c>
      <c r="H92" t="s">
        <v>1115</v>
      </c>
      <c r="I92" t="s">
        <v>1139</v>
      </c>
      <c r="J92" s="28">
        <v>5672</v>
      </c>
      <c r="K92" s="28">
        <v>1078</v>
      </c>
      <c r="L92" s="9" t="s">
        <v>857</v>
      </c>
      <c r="M92" s="12"/>
      <c r="N92" s="11"/>
      <c r="O92" s="10"/>
    </row>
    <row r="93" spans="1:15" hidden="1">
      <c r="A93" t="s">
        <v>77</v>
      </c>
      <c r="B93" t="s">
        <v>56</v>
      </c>
      <c r="C93" s="9" t="s">
        <v>1109</v>
      </c>
      <c r="D93">
        <v>45775</v>
      </c>
      <c r="E93" t="s">
        <v>45</v>
      </c>
      <c r="F93" t="s">
        <v>47</v>
      </c>
      <c r="G93" t="s">
        <v>155</v>
      </c>
      <c r="H93" t="s">
        <v>1115</v>
      </c>
      <c r="I93" t="s">
        <v>1139</v>
      </c>
      <c r="J93" s="28">
        <v>5902</v>
      </c>
      <c r="K93" s="28">
        <v>1121</v>
      </c>
      <c r="L93" s="9" t="s">
        <v>857</v>
      </c>
      <c r="M93" s="12"/>
      <c r="N93" s="11"/>
      <c r="O93" s="10"/>
    </row>
    <row r="94" spans="1:15" hidden="1">
      <c r="A94" t="s">
        <v>77</v>
      </c>
      <c r="B94" t="s">
        <v>56</v>
      </c>
      <c r="C94" s="9" t="s">
        <v>1109</v>
      </c>
      <c r="D94">
        <v>45775</v>
      </c>
      <c r="E94" t="s">
        <v>45</v>
      </c>
      <c r="F94" t="s">
        <v>47</v>
      </c>
      <c r="G94" t="s">
        <v>1123</v>
      </c>
      <c r="H94" t="s">
        <v>1115</v>
      </c>
      <c r="I94" t="s">
        <v>1139</v>
      </c>
      <c r="J94" s="28">
        <v>813</v>
      </c>
      <c r="K94" s="28">
        <v>154</v>
      </c>
      <c r="L94" s="9" t="s">
        <v>857</v>
      </c>
      <c r="M94" s="12"/>
      <c r="N94" s="11"/>
      <c r="O94" s="10"/>
    </row>
    <row r="95" spans="1:15" hidden="1">
      <c r="A95" t="s">
        <v>77</v>
      </c>
      <c r="B95" t="s">
        <v>56</v>
      </c>
      <c r="C95" s="9" t="s">
        <v>1109</v>
      </c>
      <c r="D95">
        <v>45775</v>
      </c>
      <c r="E95" t="s">
        <v>45</v>
      </c>
      <c r="F95" t="s">
        <v>47</v>
      </c>
      <c r="G95" t="s">
        <v>1119</v>
      </c>
      <c r="H95" t="s">
        <v>1115</v>
      </c>
      <c r="I95" t="s">
        <v>1139</v>
      </c>
      <c r="J95" s="28">
        <v>3919</v>
      </c>
      <c r="K95" s="28">
        <v>745</v>
      </c>
      <c r="L95" s="9" t="s">
        <v>857</v>
      </c>
      <c r="M95" s="12"/>
      <c r="N95" s="11"/>
      <c r="O95" s="10"/>
    </row>
    <row r="96" spans="1:15" hidden="1">
      <c r="A96" t="s">
        <v>77</v>
      </c>
      <c r="B96" t="s">
        <v>56</v>
      </c>
      <c r="C96" s="9" t="s">
        <v>1109</v>
      </c>
      <c r="D96">
        <v>45775</v>
      </c>
      <c r="E96" t="s">
        <v>45</v>
      </c>
      <c r="F96" t="s">
        <v>47</v>
      </c>
      <c r="G96" t="s">
        <v>1120</v>
      </c>
      <c r="H96" t="s">
        <v>1115</v>
      </c>
      <c r="I96" t="s">
        <v>1139</v>
      </c>
      <c r="J96" s="28">
        <v>2445</v>
      </c>
      <c r="K96" s="28">
        <v>465</v>
      </c>
      <c r="L96" s="9" t="s">
        <v>857</v>
      </c>
      <c r="M96" s="12"/>
      <c r="N96" s="11"/>
      <c r="O96" s="10"/>
    </row>
    <row r="97" spans="1:15" hidden="1">
      <c r="A97" t="s">
        <v>77</v>
      </c>
      <c r="B97" t="s">
        <v>56</v>
      </c>
      <c r="C97" s="9" t="s">
        <v>1109</v>
      </c>
      <c r="D97">
        <v>45775</v>
      </c>
      <c r="E97" t="s">
        <v>45</v>
      </c>
      <c r="F97" t="s">
        <v>47</v>
      </c>
      <c r="G97" t="s">
        <v>1121</v>
      </c>
      <c r="H97" t="s">
        <v>1115</v>
      </c>
      <c r="I97" t="s">
        <v>1139</v>
      </c>
      <c r="J97" s="28">
        <v>4492</v>
      </c>
      <c r="K97" s="28">
        <v>853</v>
      </c>
      <c r="L97" s="9" t="s">
        <v>857</v>
      </c>
      <c r="M97" s="12"/>
      <c r="N97" s="11"/>
      <c r="O97" s="10"/>
    </row>
    <row r="98" spans="1:15" hidden="1">
      <c r="A98" t="s">
        <v>77</v>
      </c>
      <c r="B98" t="s">
        <v>56</v>
      </c>
      <c r="C98" s="9" t="s">
        <v>1109</v>
      </c>
      <c r="D98">
        <v>45775</v>
      </c>
      <c r="E98" t="s">
        <v>45</v>
      </c>
      <c r="F98" t="s">
        <v>47</v>
      </c>
      <c r="G98" t="s">
        <v>409</v>
      </c>
      <c r="H98" t="s">
        <v>1115</v>
      </c>
      <c r="I98" t="s">
        <v>1139</v>
      </c>
      <c r="J98" s="28">
        <v>4882</v>
      </c>
      <c r="K98" s="28">
        <v>928</v>
      </c>
      <c r="L98" s="9" t="s">
        <v>857</v>
      </c>
      <c r="M98" s="12"/>
      <c r="N98" s="11"/>
      <c r="O98" s="10"/>
    </row>
    <row r="99" spans="1:15" hidden="1">
      <c r="A99" t="s">
        <v>77</v>
      </c>
      <c r="B99" t="s">
        <v>56</v>
      </c>
      <c r="C99" s="9" t="s">
        <v>1109</v>
      </c>
      <c r="D99">
        <v>45775</v>
      </c>
      <c r="E99" t="s">
        <v>45</v>
      </c>
      <c r="F99" t="s">
        <v>47</v>
      </c>
      <c r="G99" t="s">
        <v>317</v>
      </c>
      <c r="H99" t="s">
        <v>1115</v>
      </c>
      <c r="I99" t="s">
        <v>1139</v>
      </c>
      <c r="J99" s="28">
        <v>9156</v>
      </c>
      <c r="K99" s="28">
        <v>1740</v>
      </c>
      <c r="L99" s="9" t="s">
        <v>857</v>
      </c>
      <c r="M99" s="12"/>
      <c r="N99" s="11"/>
      <c r="O99" s="10"/>
    </row>
    <row r="100" spans="1:15" hidden="1">
      <c r="A100" t="s">
        <v>77</v>
      </c>
      <c r="B100" t="s">
        <v>56</v>
      </c>
      <c r="C100" s="9" t="s">
        <v>1109</v>
      </c>
      <c r="D100">
        <v>45775</v>
      </c>
      <c r="E100" t="s">
        <v>45</v>
      </c>
      <c r="F100" t="s">
        <v>47</v>
      </c>
      <c r="G100" t="s">
        <v>1122</v>
      </c>
      <c r="H100" t="s">
        <v>1115</v>
      </c>
      <c r="I100" t="s">
        <v>1139</v>
      </c>
      <c r="J100" s="28">
        <v>4152</v>
      </c>
      <c r="K100" s="28">
        <v>789</v>
      </c>
      <c r="L100" s="9" t="s">
        <v>857</v>
      </c>
      <c r="M100" s="12"/>
      <c r="N100" s="11"/>
      <c r="O100" s="10"/>
    </row>
    <row r="101" spans="1:15" hidden="1">
      <c r="A101" t="s">
        <v>77</v>
      </c>
      <c r="B101" t="s">
        <v>56</v>
      </c>
      <c r="C101" s="9" t="s">
        <v>1109</v>
      </c>
      <c r="D101">
        <v>45775</v>
      </c>
      <c r="E101" t="s">
        <v>45</v>
      </c>
      <c r="F101" t="s">
        <v>47</v>
      </c>
      <c r="G101" t="s">
        <v>279</v>
      </c>
      <c r="H101" t="s">
        <v>1115</v>
      </c>
      <c r="I101" t="s">
        <v>1139</v>
      </c>
      <c r="J101" s="28">
        <v>3415</v>
      </c>
      <c r="K101" s="28">
        <v>649</v>
      </c>
      <c r="L101" s="9" t="s">
        <v>857</v>
      </c>
      <c r="M101" s="12"/>
      <c r="N101" s="11"/>
      <c r="O101" s="10"/>
    </row>
    <row r="102" spans="1:15" hidden="1">
      <c r="A102" t="s">
        <v>77</v>
      </c>
      <c r="B102" t="s">
        <v>56</v>
      </c>
      <c r="C102" s="9" t="s">
        <v>1109</v>
      </c>
      <c r="D102">
        <v>45775</v>
      </c>
      <c r="E102" t="s">
        <v>45</v>
      </c>
      <c r="F102" t="s">
        <v>47</v>
      </c>
      <c r="G102" t="s">
        <v>252</v>
      </c>
      <c r="H102" t="s">
        <v>1115</v>
      </c>
      <c r="I102" t="s">
        <v>1139</v>
      </c>
      <c r="J102" s="28">
        <v>10843</v>
      </c>
      <c r="K102" s="28">
        <v>2060</v>
      </c>
      <c r="L102" s="9" t="s">
        <v>857</v>
      </c>
      <c r="M102" s="12"/>
      <c r="N102" s="11"/>
      <c r="O102" s="10"/>
    </row>
    <row r="103" spans="1:15" hidden="1">
      <c r="A103" t="s">
        <v>77</v>
      </c>
      <c r="B103" t="s">
        <v>56</v>
      </c>
      <c r="C103" s="9" t="s">
        <v>1109</v>
      </c>
      <c r="D103">
        <v>45775</v>
      </c>
      <c r="E103" t="s">
        <v>45</v>
      </c>
      <c r="F103" t="s">
        <v>47</v>
      </c>
      <c r="G103" t="s">
        <v>80</v>
      </c>
      <c r="H103" t="s">
        <v>1115</v>
      </c>
      <c r="I103" t="s">
        <v>1139</v>
      </c>
      <c r="J103" s="28">
        <v>4973</v>
      </c>
      <c r="K103" s="28">
        <v>945</v>
      </c>
      <c r="L103" s="9" t="s">
        <v>857</v>
      </c>
      <c r="M103" s="12"/>
      <c r="N103" s="11"/>
      <c r="O103" s="10"/>
    </row>
    <row r="104" spans="1:15" hidden="1">
      <c r="A104" t="s">
        <v>77</v>
      </c>
      <c r="B104" t="s">
        <v>56</v>
      </c>
      <c r="C104" s="9" t="s">
        <v>1109</v>
      </c>
      <c r="D104">
        <v>45775</v>
      </c>
      <c r="E104" t="s">
        <v>45</v>
      </c>
      <c r="F104" t="s">
        <v>47</v>
      </c>
      <c r="G104" t="s">
        <v>250</v>
      </c>
      <c r="H104" t="s">
        <v>1115</v>
      </c>
      <c r="I104" t="s">
        <v>1139</v>
      </c>
      <c r="J104" s="28">
        <v>10780</v>
      </c>
      <c r="K104" s="28">
        <v>2048</v>
      </c>
      <c r="L104" s="9" t="s">
        <v>857</v>
      </c>
      <c r="M104" s="12"/>
      <c r="N104" s="11"/>
      <c r="O104" s="10"/>
    </row>
    <row r="105" spans="1:15" hidden="1">
      <c r="A105" t="s">
        <v>77</v>
      </c>
      <c r="B105" t="s">
        <v>56</v>
      </c>
      <c r="C105" s="9" t="s">
        <v>1109</v>
      </c>
      <c r="D105">
        <v>45775</v>
      </c>
      <c r="E105" t="s">
        <v>45</v>
      </c>
      <c r="F105" t="s">
        <v>47</v>
      </c>
      <c r="G105" t="s">
        <v>211</v>
      </c>
      <c r="H105" t="s">
        <v>1115</v>
      </c>
      <c r="I105" t="s">
        <v>1139</v>
      </c>
      <c r="J105" s="28">
        <v>4185</v>
      </c>
      <c r="K105" s="28">
        <v>795</v>
      </c>
      <c r="L105" s="9" t="s">
        <v>857</v>
      </c>
      <c r="M105" s="12"/>
      <c r="N105" s="11"/>
      <c r="O105" s="10"/>
    </row>
    <row r="106" spans="1:15" hidden="1">
      <c r="A106" t="s">
        <v>77</v>
      </c>
      <c r="B106" t="s">
        <v>56</v>
      </c>
      <c r="C106" s="9" t="s">
        <v>1109</v>
      </c>
      <c r="D106">
        <v>45775</v>
      </c>
      <c r="E106" t="s">
        <v>45</v>
      </c>
      <c r="F106" t="s">
        <v>47</v>
      </c>
      <c r="G106" t="s">
        <v>1124</v>
      </c>
      <c r="H106" t="s">
        <v>1115</v>
      </c>
      <c r="I106" t="s">
        <v>1139</v>
      </c>
      <c r="J106" s="28">
        <v>5400</v>
      </c>
      <c r="K106" s="28">
        <v>1026</v>
      </c>
      <c r="L106" s="9" t="s">
        <v>857</v>
      </c>
      <c r="M106" s="12"/>
      <c r="N106" s="11"/>
      <c r="O106" s="10"/>
    </row>
    <row r="107" spans="1:15" hidden="1">
      <c r="A107" t="s">
        <v>77</v>
      </c>
      <c r="B107" t="s">
        <v>56</v>
      </c>
      <c r="C107" s="9" t="s">
        <v>1109</v>
      </c>
      <c r="D107">
        <v>45775</v>
      </c>
      <c r="E107" t="s">
        <v>45</v>
      </c>
      <c r="F107" t="s">
        <v>47</v>
      </c>
      <c r="G107" t="s">
        <v>137</v>
      </c>
      <c r="H107" t="s">
        <v>1115</v>
      </c>
      <c r="I107" t="s">
        <v>1139</v>
      </c>
      <c r="J107" s="28">
        <v>3244</v>
      </c>
      <c r="K107" s="28">
        <v>616</v>
      </c>
      <c r="L107" s="9" t="s">
        <v>857</v>
      </c>
      <c r="M107" s="12"/>
      <c r="N107" s="11"/>
      <c r="O107" s="10"/>
    </row>
    <row r="108" spans="1:15" hidden="1">
      <c r="A108" t="s">
        <v>77</v>
      </c>
      <c r="B108" t="s">
        <v>56</v>
      </c>
      <c r="C108" s="9" t="s">
        <v>1109</v>
      </c>
      <c r="D108">
        <v>45775</v>
      </c>
      <c r="E108" t="s">
        <v>45</v>
      </c>
      <c r="F108" t="s">
        <v>47</v>
      </c>
      <c r="G108" t="s">
        <v>475</v>
      </c>
      <c r="H108" t="s">
        <v>1115</v>
      </c>
      <c r="I108" t="s">
        <v>1139</v>
      </c>
      <c r="J108" s="28">
        <v>4031</v>
      </c>
      <c r="K108" s="28">
        <v>766</v>
      </c>
      <c r="L108" s="9" t="s">
        <v>857</v>
      </c>
      <c r="M108" s="12"/>
      <c r="N108" s="11"/>
      <c r="O108" s="10"/>
    </row>
    <row r="109" spans="1:15" hidden="1">
      <c r="A109" t="s">
        <v>77</v>
      </c>
      <c r="B109" t="s">
        <v>56</v>
      </c>
      <c r="C109" s="9" t="s">
        <v>1109</v>
      </c>
      <c r="D109">
        <v>45775</v>
      </c>
      <c r="E109" t="s">
        <v>45</v>
      </c>
      <c r="F109" t="s">
        <v>47</v>
      </c>
      <c r="G109" t="s">
        <v>245</v>
      </c>
      <c r="H109" t="s">
        <v>1115</v>
      </c>
      <c r="I109" t="s">
        <v>1139</v>
      </c>
      <c r="J109" s="28">
        <v>4640</v>
      </c>
      <c r="K109" s="28">
        <v>882</v>
      </c>
      <c r="L109" s="9" t="s">
        <v>857</v>
      </c>
      <c r="M109" s="12"/>
      <c r="N109" s="11"/>
      <c r="O109" s="10"/>
    </row>
    <row r="110" spans="1:15" hidden="1">
      <c r="A110" t="s">
        <v>77</v>
      </c>
      <c r="B110" t="s">
        <v>56</v>
      </c>
      <c r="C110" s="9" t="s">
        <v>1109</v>
      </c>
      <c r="D110">
        <v>45775</v>
      </c>
      <c r="E110" t="s">
        <v>45</v>
      </c>
      <c r="F110" t="s">
        <v>47</v>
      </c>
      <c r="G110" t="s">
        <v>530</v>
      </c>
      <c r="H110" t="s">
        <v>1115</v>
      </c>
      <c r="I110" t="s">
        <v>1139</v>
      </c>
      <c r="J110" s="28">
        <v>6215</v>
      </c>
      <c r="K110" s="28">
        <v>1181</v>
      </c>
      <c r="L110" s="9" t="s">
        <v>857</v>
      </c>
      <c r="M110" s="12"/>
      <c r="N110" s="11"/>
      <c r="O110" s="10"/>
    </row>
    <row r="111" spans="1:15" hidden="1">
      <c r="A111" t="s">
        <v>77</v>
      </c>
      <c r="B111" t="s">
        <v>56</v>
      </c>
      <c r="C111" s="9" t="s">
        <v>1109</v>
      </c>
      <c r="D111">
        <v>45775</v>
      </c>
      <c r="E111" t="s">
        <v>45</v>
      </c>
      <c r="F111" t="s">
        <v>47</v>
      </c>
      <c r="G111" t="s">
        <v>1125</v>
      </c>
      <c r="H111" t="s">
        <v>1115</v>
      </c>
      <c r="I111" t="s">
        <v>1139</v>
      </c>
      <c r="J111" s="28">
        <v>4445</v>
      </c>
      <c r="K111" s="28">
        <v>845</v>
      </c>
      <c r="L111" s="9" t="s">
        <v>857</v>
      </c>
      <c r="M111" s="12"/>
      <c r="N111" s="11"/>
      <c r="O111" s="10"/>
    </row>
    <row r="112" spans="1:15" hidden="1">
      <c r="A112" t="s">
        <v>77</v>
      </c>
      <c r="B112" t="s">
        <v>56</v>
      </c>
      <c r="C112" s="9" t="s">
        <v>1109</v>
      </c>
      <c r="D112">
        <v>45775</v>
      </c>
      <c r="E112" t="s">
        <v>45</v>
      </c>
      <c r="F112" t="s">
        <v>47</v>
      </c>
      <c r="G112" t="s">
        <v>1126</v>
      </c>
      <c r="H112" t="s">
        <v>1115</v>
      </c>
      <c r="I112" t="s">
        <v>1139</v>
      </c>
      <c r="J112" s="28">
        <v>4964</v>
      </c>
      <c r="K112" s="28">
        <v>943</v>
      </c>
      <c r="L112" s="9" t="s">
        <v>857</v>
      </c>
      <c r="M112" s="12"/>
      <c r="N112" s="11"/>
      <c r="O112" s="10"/>
    </row>
    <row r="113" spans="1:15" hidden="1">
      <c r="A113" t="s">
        <v>77</v>
      </c>
      <c r="B113" t="s">
        <v>56</v>
      </c>
      <c r="C113" s="9" t="s">
        <v>1109</v>
      </c>
      <c r="D113">
        <v>45775</v>
      </c>
      <c r="E113" t="s">
        <v>45</v>
      </c>
      <c r="F113" t="s">
        <v>47</v>
      </c>
      <c r="G113" t="s">
        <v>414</v>
      </c>
      <c r="H113" t="s">
        <v>1115</v>
      </c>
      <c r="I113" t="s">
        <v>1139</v>
      </c>
      <c r="J113" s="28">
        <v>2370</v>
      </c>
      <c r="K113" s="28">
        <v>450</v>
      </c>
      <c r="L113" s="9" t="s">
        <v>857</v>
      </c>
      <c r="M113" s="12"/>
      <c r="N113" s="11"/>
      <c r="O113" s="10"/>
    </row>
    <row r="114" spans="1:15" hidden="1">
      <c r="A114" t="s">
        <v>77</v>
      </c>
      <c r="B114" t="s">
        <v>56</v>
      </c>
      <c r="C114" s="9" t="s">
        <v>1109</v>
      </c>
      <c r="D114">
        <v>45775</v>
      </c>
      <c r="E114" t="s">
        <v>45</v>
      </c>
      <c r="F114" t="s">
        <v>47</v>
      </c>
      <c r="G114" t="s">
        <v>1128</v>
      </c>
      <c r="H114" t="s">
        <v>1115</v>
      </c>
      <c r="I114" t="s">
        <v>1139</v>
      </c>
      <c r="J114" s="28">
        <v>2215</v>
      </c>
      <c r="K114" s="28">
        <v>421</v>
      </c>
      <c r="L114" s="9" t="s">
        <v>857</v>
      </c>
      <c r="M114" s="12"/>
      <c r="N114" s="11"/>
      <c r="O114" s="10"/>
    </row>
    <row r="115" spans="1:15" hidden="1">
      <c r="A115" t="s">
        <v>77</v>
      </c>
      <c r="B115" t="s">
        <v>56</v>
      </c>
      <c r="C115" s="9" t="s">
        <v>1109</v>
      </c>
      <c r="D115">
        <v>45775</v>
      </c>
      <c r="E115" t="s">
        <v>45</v>
      </c>
      <c r="F115" t="s">
        <v>47</v>
      </c>
      <c r="G115" t="s">
        <v>326</v>
      </c>
      <c r="H115" t="s">
        <v>1115</v>
      </c>
      <c r="I115" t="s">
        <v>1139</v>
      </c>
      <c r="J115" s="28">
        <v>2354</v>
      </c>
      <c r="K115" s="28">
        <v>447</v>
      </c>
      <c r="L115" s="9" t="s">
        <v>857</v>
      </c>
      <c r="M115" s="12"/>
      <c r="N115" s="11"/>
      <c r="O115" s="10"/>
    </row>
    <row r="116" spans="1:15" hidden="1">
      <c r="A116" t="s">
        <v>77</v>
      </c>
      <c r="B116" t="s">
        <v>56</v>
      </c>
      <c r="C116" s="9" t="s">
        <v>1109</v>
      </c>
      <c r="D116">
        <v>45775</v>
      </c>
      <c r="E116" t="s">
        <v>45</v>
      </c>
      <c r="F116" t="s">
        <v>47</v>
      </c>
      <c r="G116" t="s">
        <v>1127</v>
      </c>
      <c r="H116" t="s">
        <v>1115</v>
      </c>
      <c r="I116" t="s">
        <v>1139</v>
      </c>
      <c r="J116" s="28">
        <v>25393</v>
      </c>
      <c r="K116" s="28">
        <v>4824</v>
      </c>
      <c r="L116" s="9" t="s">
        <v>857</v>
      </c>
      <c r="M116" s="12"/>
      <c r="N116" s="11"/>
      <c r="O116" s="10"/>
    </row>
    <row r="117" spans="1:15" hidden="1">
      <c r="A117" t="s">
        <v>77</v>
      </c>
      <c r="B117" t="s">
        <v>56</v>
      </c>
      <c r="C117" s="9" t="s">
        <v>1109</v>
      </c>
      <c r="D117">
        <v>45775</v>
      </c>
      <c r="E117" t="s">
        <v>45</v>
      </c>
      <c r="F117" t="s">
        <v>47</v>
      </c>
      <c r="G117" t="s">
        <v>1129</v>
      </c>
      <c r="H117" t="s">
        <v>1115</v>
      </c>
      <c r="I117" t="s">
        <v>1139</v>
      </c>
      <c r="J117" s="28">
        <v>4159</v>
      </c>
      <c r="K117" s="28">
        <v>790</v>
      </c>
      <c r="L117" s="9" t="s">
        <v>857</v>
      </c>
      <c r="M117" s="12"/>
      <c r="N117" s="11"/>
      <c r="O117" s="10"/>
    </row>
    <row r="118" spans="1:15" hidden="1">
      <c r="A118" t="s">
        <v>77</v>
      </c>
      <c r="B118" t="s">
        <v>56</v>
      </c>
      <c r="C118" s="9" t="s">
        <v>1109</v>
      </c>
      <c r="D118">
        <v>45775</v>
      </c>
      <c r="E118" t="s">
        <v>45</v>
      </c>
      <c r="F118" t="s">
        <v>47</v>
      </c>
      <c r="G118" t="s">
        <v>182</v>
      </c>
      <c r="H118" t="s">
        <v>1115</v>
      </c>
      <c r="I118" t="s">
        <v>1139</v>
      </c>
      <c r="J118" s="28">
        <v>480</v>
      </c>
      <c r="K118" s="28">
        <v>91</v>
      </c>
      <c r="L118" s="9" t="s">
        <v>857</v>
      </c>
      <c r="M118" s="12"/>
      <c r="N118" s="11"/>
      <c r="O118" s="10"/>
    </row>
    <row r="119" spans="1:15" hidden="1">
      <c r="A119" t="s">
        <v>77</v>
      </c>
      <c r="B119" t="s">
        <v>56</v>
      </c>
      <c r="C119" s="9" t="s">
        <v>1109</v>
      </c>
      <c r="D119">
        <v>45775</v>
      </c>
      <c r="E119" t="s">
        <v>45</v>
      </c>
      <c r="F119" t="s">
        <v>47</v>
      </c>
      <c r="G119" t="s">
        <v>1130</v>
      </c>
      <c r="H119" t="s">
        <v>1115</v>
      </c>
      <c r="I119" t="s">
        <v>1139</v>
      </c>
      <c r="J119" s="28">
        <v>3799</v>
      </c>
      <c r="K119" s="28">
        <v>722</v>
      </c>
      <c r="L119" s="9" t="s">
        <v>857</v>
      </c>
      <c r="M119" s="12"/>
      <c r="N119" s="11"/>
      <c r="O119" s="10"/>
    </row>
    <row r="120" spans="1:15" hidden="1">
      <c r="A120" t="s">
        <v>77</v>
      </c>
      <c r="B120" t="s">
        <v>56</v>
      </c>
      <c r="C120" s="9" t="s">
        <v>1109</v>
      </c>
      <c r="D120">
        <v>45775</v>
      </c>
      <c r="E120" t="s">
        <v>45</v>
      </c>
      <c r="F120" t="s">
        <v>47</v>
      </c>
      <c r="G120" t="s">
        <v>320</v>
      </c>
      <c r="H120" t="s">
        <v>1115</v>
      </c>
      <c r="I120" t="s">
        <v>1139</v>
      </c>
      <c r="J120" s="28">
        <v>151</v>
      </c>
      <c r="K120" s="28">
        <v>29</v>
      </c>
      <c r="L120" s="9" t="s">
        <v>857</v>
      </c>
      <c r="M120" s="12"/>
      <c r="N120" s="11"/>
      <c r="O120" s="10"/>
    </row>
    <row r="121" spans="1:15" hidden="1">
      <c r="A121" t="s">
        <v>77</v>
      </c>
      <c r="B121" t="s">
        <v>56</v>
      </c>
      <c r="C121" s="9" t="s">
        <v>1109</v>
      </c>
      <c r="D121">
        <v>45775</v>
      </c>
      <c r="E121" t="s">
        <v>45</v>
      </c>
      <c r="F121" t="s">
        <v>47</v>
      </c>
      <c r="G121" t="s">
        <v>1131</v>
      </c>
      <c r="H121" t="s">
        <v>1115</v>
      </c>
      <c r="I121" t="s">
        <v>1139</v>
      </c>
      <c r="J121" s="28">
        <v>3385</v>
      </c>
      <c r="K121" s="28">
        <v>643</v>
      </c>
      <c r="L121" s="9" t="s">
        <v>857</v>
      </c>
      <c r="M121" s="12"/>
      <c r="N121" s="11"/>
      <c r="O121" s="10"/>
    </row>
    <row r="122" spans="1:15" hidden="1">
      <c r="A122" t="s">
        <v>77</v>
      </c>
      <c r="B122" t="s">
        <v>56</v>
      </c>
      <c r="C122" s="9" t="s">
        <v>1109</v>
      </c>
      <c r="D122">
        <v>45775</v>
      </c>
      <c r="E122" t="s">
        <v>45</v>
      </c>
      <c r="F122" t="s">
        <v>47</v>
      </c>
      <c r="G122" t="s">
        <v>177</v>
      </c>
      <c r="H122" t="s">
        <v>1115</v>
      </c>
      <c r="I122" t="s">
        <v>1139</v>
      </c>
      <c r="J122" s="28">
        <v>4883</v>
      </c>
      <c r="K122" s="28">
        <v>928</v>
      </c>
      <c r="L122" s="9" t="s">
        <v>857</v>
      </c>
      <c r="M122" s="12"/>
      <c r="N122" s="11"/>
      <c r="O122" s="10"/>
    </row>
    <row r="123" spans="1:15" hidden="1">
      <c r="A123" t="s">
        <v>77</v>
      </c>
      <c r="B123" t="s">
        <v>56</v>
      </c>
      <c r="C123" s="9" t="s">
        <v>1109</v>
      </c>
      <c r="D123">
        <v>45775</v>
      </c>
      <c r="E123" t="s">
        <v>45</v>
      </c>
      <c r="F123" t="s">
        <v>47</v>
      </c>
      <c r="G123" t="s">
        <v>1133</v>
      </c>
      <c r="H123" t="s">
        <v>1115</v>
      </c>
      <c r="I123" t="s">
        <v>1139</v>
      </c>
      <c r="J123" s="28">
        <v>3643</v>
      </c>
      <c r="K123" s="28">
        <v>692</v>
      </c>
      <c r="L123" s="9" t="s">
        <v>857</v>
      </c>
      <c r="M123" s="12"/>
      <c r="N123" s="11"/>
      <c r="O123" s="10"/>
    </row>
    <row r="124" spans="1:15" hidden="1">
      <c r="A124" t="s">
        <v>77</v>
      </c>
      <c r="B124" t="s">
        <v>56</v>
      </c>
      <c r="C124" s="9" t="s">
        <v>1109</v>
      </c>
      <c r="D124">
        <v>45775</v>
      </c>
      <c r="E124" t="s">
        <v>45</v>
      </c>
      <c r="F124" t="s">
        <v>47</v>
      </c>
      <c r="G124" t="s">
        <v>1132</v>
      </c>
      <c r="H124" t="s">
        <v>1115</v>
      </c>
      <c r="I124" t="s">
        <v>1139</v>
      </c>
      <c r="J124" s="28">
        <v>4453</v>
      </c>
      <c r="K124" s="28">
        <v>846</v>
      </c>
      <c r="L124" s="9" t="s">
        <v>857</v>
      </c>
      <c r="M124" s="12"/>
      <c r="N124" s="11"/>
      <c r="O124" s="10"/>
    </row>
    <row r="125" spans="1:15" hidden="1">
      <c r="A125" t="s">
        <v>77</v>
      </c>
      <c r="B125" t="s">
        <v>56</v>
      </c>
      <c r="C125" s="9" t="s">
        <v>1109</v>
      </c>
      <c r="D125">
        <v>45775</v>
      </c>
      <c r="E125" t="s">
        <v>45</v>
      </c>
      <c r="F125" t="s">
        <v>47</v>
      </c>
      <c r="G125" t="s">
        <v>1134</v>
      </c>
      <c r="H125" t="s">
        <v>1115</v>
      </c>
      <c r="I125" t="s">
        <v>1139</v>
      </c>
      <c r="J125" s="28">
        <v>2272</v>
      </c>
      <c r="K125" s="28">
        <v>432</v>
      </c>
      <c r="L125" s="9" t="s">
        <v>857</v>
      </c>
      <c r="M125" s="12"/>
      <c r="N125" s="11"/>
      <c r="O125" s="10"/>
    </row>
    <row r="126" spans="1:15" hidden="1">
      <c r="A126" t="s">
        <v>77</v>
      </c>
      <c r="B126" t="s">
        <v>56</v>
      </c>
      <c r="C126" s="9" t="s">
        <v>1109</v>
      </c>
      <c r="D126">
        <v>45775</v>
      </c>
      <c r="E126" t="s">
        <v>45</v>
      </c>
      <c r="F126" t="s">
        <v>47</v>
      </c>
      <c r="G126" t="s">
        <v>481</v>
      </c>
      <c r="H126" t="s">
        <v>1115</v>
      </c>
      <c r="I126" t="s">
        <v>1139</v>
      </c>
      <c r="J126" s="28">
        <v>5233</v>
      </c>
      <c r="K126" s="28">
        <v>994</v>
      </c>
      <c r="L126" s="9" t="s">
        <v>857</v>
      </c>
      <c r="M126" s="12"/>
      <c r="N126" s="11"/>
      <c r="O126" s="10"/>
    </row>
    <row r="127" spans="1:15" hidden="1">
      <c r="A127" t="s">
        <v>77</v>
      </c>
      <c r="B127" t="s">
        <v>56</v>
      </c>
      <c r="C127" s="9" t="s">
        <v>1109</v>
      </c>
      <c r="D127">
        <v>45775</v>
      </c>
      <c r="E127" t="s">
        <v>45</v>
      </c>
      <c r="F127" t="s">
        <v>47</v>
      </c>
      <c r="G127" t="s">
        <v>1135</v>
      </c>
      <c r="H127" t="s">
        <v>1115</v>
      </c>
      <c r="I127" t="s">
        <v>1139</v>
      </c>
      <c r="J127" s="28">
        <v>3063</v>
      </c>
      <c r="K127" s="28">
        <v>582</v>
      </c>
      <c r="L127" s="9" t="s">
        <v>857</v>
      </c>
      <c r="M127" s="12"/>
      <c r="N127" s="11"/>
      <c r="O127" s="10"/>
    </row>
    <row r="128" spans="1:15">
      <c r="A128" t="s">
        <v>77</v>
      </c>
      <c r="B128" t="s">
        <v>56</v>
      </c>
      <c r="C128" s="9" t="s">
        <v>1109</v>
      </c>
      <c r="D128">
        <v>45776</v>
      </c>
      <c r="E128" t="s">
        <v>45</v>
      </c>
      <c r="F128" t="s">
        <v>47</v>
      </c>
      <c r="G128" t="s">
        <v>54</v>
      </c>
      <c r="H128" t="s">
        <v>1110</v>
      </c>
      <c r="I128" t="s">
        <v>1140</v>
      </c>
      <c r="J128" s="28">
        <v>1979957</v>
      </c>
      <c r="K128" s="28">
        <v>376192</v>
      </c>
      <c r="L128" s="9" t="s">
        <v>863</v>
      </c>
      <c r="M128" s="12"/>
      <c r="N128" s="11"/>
      <c r="O128" s="10"/>
    </row>
    <row r="129" spans="1:15" hidden="1">
      <c r="A129" t="s">
        <v>77</v>
      </c>
      <c r="B129" t="s">
        <v>97</v>
      </c>
      <c r="C129" s="9" t="s">
        <v>1109</v>
      </c>
      <c r="D129">
        <v>45777</v>
      </c>
      <c r="E129" t="s">
        <v>45</v>
      </c>
      <c r="F129" t="s">
        <v>47</v>
      </c>
      <c r="G129" t="s">
        <v>530</v>
      </c>
      <c r="H129" t="s">
        <v>1141</v>
      </c>
      <c r="I129" t="s">
        <v>1142</v>
      </c>
      <c r="J129" s="28">
        <v>13812</v>
      </c>
      <c r="K129" s="28">
        <v>2624</v>
      </c>
      <c r="L129" s="9" t="s">
        <v>881</v>
      </c>
      <c r="M129" s="12"/>
      <c r="N129" s="11"/>
      <c r="O129" s="10"/>
    </row>
    <row r="130" spans="1:15" hidden="1">
      <c r="A130" t="s">
        <v>77</v>
      </c>
      <c r="B130" t="s">
        <v>97</v>
      </c>
      <c r="C130" s="9" t="s">
        <v>1109</v>
      </c>
      <c r="D130">
        <v>45777</v>
      </c>
      <c r="E130" t="s">
        <v>45</v>
      </c>
      <c r="F130" t="s">
        <v>47</v>
      </c>
      <c r="G130" t="s">
        <v>1125</v>
      </c>
      <c r="H130" t="s">
        <v>1141</v>
      </c>
      <c r="I130" t="s">
        <v>1142</v>
      </c>
      <c r="J130" s="28">
        <v>10102</v>
      </c>
      <c r="K130" s="28">
        <v>1919</v>
      </c>
      <c r="L130" s="9" t="s">
        <v>881</v>
      </c>
      <c r="M130" s="12"/>
      <c r="N130" s="11"/>
      <c r="O130" s="10"/>
    </row>
    <row r="131" spans="1:15" hidden="1">
      <c r="A131" t="s">
        <v>77</v>
      </c>
      <c r="B131" t="s">
        <v>97</v>
      </c>
      <c r="C131" s="9" t="s">
        <v>1109</v>
      </c>
      <c r="D131">
        <v>45777</v>
      </c>
      <c r="E131" t="s">
        <v>45</v>
      </c>
      <c r="F131" t="s">
        <v>47</v>
      </c>
      <c r="G131" t="s">
        <v>1126</v>
      </c>
      <c r="H131" t="s">
        <v>1141</v>
      </c>
      <c r="I131" t="s">
        <v>1142</v>
      </c>
      <c r="J131" s="28">
        <v>8701</v>
      </c>
      <c r="K131" s="28">
        <v>1653</v>
      </c>
      <c r="L131" s="9" t="s">
        <v>881</v>
      </c>
      <c r="M131" s="12"/>
      <c r="N131" s="11"/>
      <c r="O131" s="10"/>
    </row>
    <row r="132" spans="1:15" hidden="1">
      <c r="A132" t="s">
        <v>77</v>
      </c>
      <c r="B132" t="s">
        <v>97</v>
      </c>
      <c r="C132" s="9" t="s">
        <v>1109</v>
      </c>
      <c r="D132">
        <v>45777</v>
      </c>
      <c r="E132" t="s">
        <v>45</v>
      </c>
      <c r="F132" t="s">
        <v>47</v>
      </c>
      <c r="G132" t="s">
        <v>414</v>
      </c>
      <c r="H132" t="s">
        <v>1141</v>
      </c>
      <c r="I132" t="s">
        <v>1142</v>
      </c>
      <c r="J132" s="28">
        <v>3595</v>
      </c>
      <c r="K132" s="28">
        <v>683</v>
      </c>
      <c r="L132" s="9" t="s">
        <v>881</v>
      </c>
      <c r="M132" s="12"/>
      <c r="N132" s="11"/>
      <c r="O132" s="10"/>
    </row>
    <row r="133" spans="1:15" hidden="1">
      <c r="A133" t="s">
        <v>77</v>
      </c>
      <c r="B133" t="s">
        <v>97</v>
      </c>
      <c r="C133" s="9" t="s">
        <v>1109</v>
      </c>
      <c r="D133">
        <v>45777</v>
      </c>
      <c r="E133" t="s">
        <v>45</v>
      </c>
      <c r="F133" t="s">
        <v>47</v>
      </c>
      <c r="G133" t="s">
        <v>1128</v>
      </c>
      <c r="H133" t="s">
        <v>1141</v>
      </c>
      <c r="I133" t="s">
        <v>1142</v>
      </c>
      <c r="J133" s="28">
        <v>4358</v>
      </c>
      <c r="K133" s="28">
        <v>828</v>
      </c>
      <c r="L133" s="9" t="s">
        <v>881</v>
      </c>
      <c r="M133" s="12"/>
      <c r="N133" s="11"/>
      <c r="O133" s="10"/>
    </row>
    <row r="134" spans="1:15" hidden="1">
      <c r="A134" t="s">
        <v>77</v>
      </c>
      <c r="B134" t="s">
        <v>97</v>
      </c>
      <c r="C134" s="9" t="s">
        <v>1109</v>
      </c>
      <c r="D134">
        <v>45777</v>
      </c>
      <c r="E134" t="s">
        <v>45</v>
      </c>
      <c r="F134" t="s">
        <v>47</v>
      </c>
      <c r="G134" t="s">
        <v>326</v>
      </c>
      <c r="H134" t="s">
        <v>1141</v>
      </c>
      <c r="I134" t="s">
        <v>1142</v>
      </c>
      <c r="J134" s="28">
        <v>7037</v>
      </c>
      <c r="K134" s="28">
        <v>1337</v>
      </c>
      <c r="L134" s="9" t="s">
        <v>881</v>
      </c>
      <c r="M134" s="12"/>
      <c r="N134" s="11"/>
      <c r="O134" s="10"/>
    </row>
    <row r="135" spans="1:15" hidden="1">
      <c r="A135" t="s">
        <v>77</v>
      </c>
      <c r="B135" t="s">
        <v>97</v>
      </c>
      <c r="C135" s="9" t="s">
        <v>1109</v>
      </c>
      <c r="D135">
        <v>45777</v>
      </c>
      <c r="E135" t="s">
        <v>45</v>
      </c>
      <c r="F135" t="s">
        <v>47</v>
      </c>
      <c r="G135" t="s">
        <v>1127</v>
      </c>
      <c r="H135" t="s">
        <v>1141</v>
      </c>
      <c r="I135" t="s">
        <v>1142</v>
      </c>
      <c r="J135" s="28">
        <v>6067</v>
      </c>
      <c r="K135" s="28">
        <v>1153</v>
      </c>
      <c r="L135" s="9" t="s">
        <v>881</v>
      </c>
      <c r="M135" s="12"/>
      <c r="N135" s="11"/>
      <c r="O135" s="10"/>
    </row>
    <row r="136" spans="1:15" hidden="1">
      <c r="A136" t="s">
        <v>77</v>
      </c>
      <c r="B136" t="s">
        <v>97</v>
      </c>
      <c r="C136" s="9" t="s">
        <v>1109</v>
      </c>
      <c r="D136">
        <v>45777</v>
      </c>
      <c r="E136" t="s">
        <v>45</v>
      </c>
      <c r="F136" t="s">
        <v>47</v>
      </c>
      <c r="G136" t="s">
        <v>1129</v>
      </c>
      <c r="H136" t="s">
        <v>1141</v>
      </c>
      <c r="I136" t="s">
        <v>1142</v>
      </c>
      <c r="J136" s="28">
        <v>7546</v>
      </c>
      <c r="K136" s="28">
        <v>1434</v>
      </c>
      <c r="L136" s="9" t="s">
        <v>881</v>
      </c>
      <c r="M136" s="12"/>
      <c r="N136" s="11"/>
      <c r="O136" s="10"/>
    </row>
    <row r="137" spans="1:15" hidden="1">
      <c r="A137" t="s">
        <v>77</v>
      </c>
      <c r="B137" t="s">
        <v>97</v>
      </c>
      <c r="C137" s="9" t="s">
        <v>1109</v>
      </c>
      <c r="D137">
        <v>45777</v>
      </c>
      <c r="E137" t="s">
        <v>45</v>
      </c>
      <c r="F137" t="s">
        <v>47</v>
      </c>
      <c r="G137" t="s">
        <v>177</v>
      </c>
      <c r="H137" t="s">
        <v>1141</v>
      </c>
      <c r="I137" t="s">
        <v>1142</v>
      </c>
      <c r="J137" s="28">
        <v>6269</v>
      </c>
      <c r="K137" s="28">
        <v>1191</v>
      </c>
      <c r="L137" s="9" t="s">
        <v>881</v>
      </c>
      <c r="M137" s="12"/>
      <c r="N137" s="11"/>
      <c r="O137" s="10"/>
    </row>
    <row r="138" spans="1:15" hidden="1">
      <c r="A138" t="s">
        <v>77</v>
      </c>
      <c r="B138" t="s">
        <v>97</v>
      </c>
      <c r="C138" s="9" t="s">
        <v>1109</v>
      </c>
      <c r="D138">
        <v>45777</v>
      </c>
      <c r="E138" t="s">
        <v>45</v>
      </c>
      <c r="F138" t="s">
        <v>47</v>
      </c>
      <c r="G138" t="s">
        <v>254</v>
      </c>
      <c r="H138" t="s">
        <v>1141</v>
      </c>
      <c r="I138" t="s">
        <v>1142</v>
      </c>
      <c r="J138" s="28">
        <v>3431</v>
      </c>
      <c r="K138" s="28">
        <v>652</v>
      </c>
      <c r="L138" s="9" t="s">
        <v>881</v>
      </c>
      <c r="M138" s="12"/>
      <c r="N138" s="11"/>
      <c r="O138" s="10"/>
    </row>
    <row r="139" spans="1:15" hidden="1">
      <c r="A139" t="s">
        <v>77</v>
      </c>
      <c r="B139" t="s">
        <v>97</v>
      </c>
      <c r="C139" s="9" t="s">
        <v>1109</v>
      </c>
      <c r="D139">
        <v>45777</v>
      </c>
      <c r="E139" t="s">
        <v>45</v>
      </c>
      <c r="F139" t="s">
        <v>47</v>
      </c>
      <c r="G139" t="s">
        <v>320</v>
      </c>
      <c r="H139" t="s">
        <v>1141</v>
      </c>
      <c r="I139" t="s">
        <v>1142</v>
      </c>
      <c r="J139" s="28">
        <v>8872</v>
      </c>
      <c r="K139" s="28">
        <v>1686</v>
      </c>
      <c r="L139" s="9" t="s">
        <v>881</v>
      </c>
      <c r="M139" s="12"/>
      <c r="N139" s="11"/>
      <c r="O139" s="10"/>
    </row>
    <row r="140" spans="1:15" hidden="1">
      <c r="A140" t="s">
        <v>77</v>
      </c>
      <c r="B140" t="s">
        <v>97</v>
      </c>
      <c r="C140" s="9" t="s">
        <v>1109</v>
      </c>
      <c r="D140">
        <v>45777</v>
      </c>
      <c r="E140" t="s">
        <v>45</v>
      </c>
      <c r="F140" t="s">
        <v>47</v>
      </c>
      <c r="G140" t="s">
        <v>182</v>
      </c>
      <c r="H140" t="s">
        <v>1141</v>
      </c>
      <c r="I140" t="s">
        <v>1142</v>
      </c>
      <c r="J140" s="28">
        <v>10401</v>
      </c>
      <c r="K140" s="28">
        <v>1976</v>
      </c>
      <c r="L140" s="9" t="s">
        <v>881</v>
      </c>
      <c r="M140" s="12"/>
      <c r="N140" s="11"/>
      <c r="O140" s="10"/>
    </row>
    <row r="141" spans="1:15" hidden="1">
      <c r="A141" t="s">
        <v>77</v>
      </c>
      <c r="B141" t="s">
        <v>97</v>
      </c>
      <c r="C141" s="9" t="s">
        <v>1109</v>
      </c>
      <c r="D141">
        <v>45777</v>
      </c>
      <c r="E141" t="s">
        <v>45</v>
      </c>
      <c r="F141" t="s">
        <v>47</v>
      </c>
      <c r="G141" t="s">
        <v>1133</v>
      </c>
      <c r="H141" t="s">
        <v>1141</v>
      </c>
      <c r="I141" t="s">
        <v>1142</v>
      </c>
      <c r="J141" s="28">
        <v>6097</v>
      </c>
      <c r="K141" s="28">
        <v>1158</v>
      </c>
      <c r="L141" s="9" t="s">
        <v>881</v>
      </c>
      <c r="M141" s="12"/>
      <c r="N141" s="11"/>
      <c r="O141" s="10"/>
    </row>
    <row r="142" spans="1:15" hidden="1">
      <c r="A142" t="s">
        <v>77</v>
      </c>
      <c r="B142" t="s">
        <v>97</v>
      </c>
      <c r="C142" s="9" t="s">
        <v>1109</v>
      </c>
      <c r="D142">
        <v>45777</v>
      </c>
      <c r="E142" t="s">
        <v>45</v>
      </c>
      <c r="F142" t="s">
        <v>47</v>
      </c>
      <c r="G142" t="s">
        <v>1132</v>
      </c>
      <c r="H142" t="s">
        <v>1141</v>
      </c>
      <c r="I142" t="s">
        <v>1142</v>
      </c>
      <c r="J142" s="28">
        <v>11603</v>
      </c>
      <c r="K142" s="28">
        <v>2205</v>
      </c>
      <c r="L142" s="9" t="s">
        <v>881</v>
      </c>
      <c r="M142" s="12"/>
      <c r="N142" s="11"/>
      <c r="O142" s="10"/>
    </row>
    <row r="143" spans="1:15" hidden="1">
      <c r="A143" t="s">
        <v>77</v>
      </c>
      <c r="B143" t="s">
        <v>97</v>
      </c>
      <c r="C143" s="9" t="s">
        <v>1109</v>
      </c>
      <c r="D143">
        <v>45777</v>
      </c>
      <c r="E143" t="s">
        <v>45</v>
      </c>
      <c r="F143" t="s">
        <v>47</v>
      </c>
      <c r="G143" t="s">
        <v>1134</v>
      </c>
      <c r="H143" t="s">
        <v>1141</v>
      </c>
      <c r="I143" t="s">
        <v>1142</v>
      </c>
      <c r="J143" s="28">
        <v>6820</v>
      </c>
      <c r="K143" s="28">
        <v>1296</v>
      </c>
      <c r="L143" s="9" t="s">
        <v>881</v>
      </c>
      <c r="M143" s="12"/>
      <c r="N143" s="11"/>
      <c r="O143" s="10"/>
    </row>
    <row r="144" spans="1:15" hidden="1">
      <c r="A144" t="s">
        <v>77</v>
      </c>
      <c r="B144" t="s">
        <v>97</v>
      </c>
      <c r="C144" s="9" t="s">
        <v>1109</v>
      </c>
      <c r="D144">
        <v>45777</v>
      </c>
      <c r="E144" t="s">
        <v>45</v>
      </c>
      <c r="F144" t="s">
        <v>47</v>
      </c>
      <c r="G144" t="s">
        <v>481</v>
      </c>
      <c r="H144" t="s">
        <v>1141</v>
      </c>
      <c r="I144" t="s">
        <v>1142</v>
      </c>
      <c r="J144" s="28">
        <v>4955</v>
      </c>
      <c r="K144" s="28">
        <v>941</v>
      </c>
      <c r="L144" s="9" t="s">
        <v>881</v>
      </c>
      <c r="M144" s="12"/>
      <c r="N144" s="11"/>
      <c r="O144" s="10"/>
    </row>
    <row r="145" spans="1:15" hidden="1">
      <c r="A145" t="s">
        <v>77</v>
      </c>
      <c r="B145" t="s">
        <v>97</v>
      </c>
      <c r="C145" s="9" t="s">
        <v>1109</v>
      </c>
      <c r="D145">
        <v>45777</v>
      </c>
      <c r="E145" t="s">
        <v>45</v>
      </c>
      <c r="F145" t="s">
        <v>47</v>
      </c>
      <c r="G145" t="s">
        <v>135</v>
      </c>
      <c r="H145" t="s">
        <v>1141</v>
      </c>
      <c r="I145" t="s">
        <v>1142</v>
      </c>
      <c r="J145" s="28">
        <v>9585</v>
      </c>
      <c r="K145" s="28">
        <v>1821</v>
      </c>
      <c r="L145" s="9" t="s">
        <v>881</v>
      </c>
      <c r="M145" s="12"/>
      <c r="N145" s="11"/>
      <c r="O145" s="10"/>
    </row>
    <row r="146" spans="1:15" hidden="1">
      <c r="A146" t="s">
        <v>77</v>
      </c>
      <c r="B146" t="s">
        <v>97</v>
      </c>
      <c r="C146" s="9" t="s">
        <v>1109</v>
      </c>
      <c r="D146">
        <v>45777</v>
      </c>
      <c r="E146" t="s">
        <v>45</v>
      </c>
      <c r="F146" t="s">
        <v>47</v>
      </c>
      <c r="G146" t="s">
        <v>1135</v>
      </c>
      <c r="H146" t="s">
        <v>1141</v>
      </c>
      <c r="I146" t="s">
        <v>1142</v>
      </c>
      <c r="J146" s="28">
        <v>6111</v>
      </c>
      <c r="K146" s="28">
        <v>1161</v>
      </c>
      <c r="L146" s="9" t="s">
        <v>881</v>
      </c>
      <c r="M146" s="12"/>
      <c r="N146" s="11"/>
      <c r="O146" s="10"/>
    </row>
    <row r="147" spans="1:15" hidden="1">
      <c r="A147" t="s">
        <v>77</v>
      </c>
      <c r="B147" t="s">
        <v>97</v>
      </c>
      <c r="C147" s="9" t="s">
        <v>1109</v>
      </c>
      <c r="D147">
        <v>45777</v>
      </c>
      <c r="E147" t="s">
        <v>45</v>
      </c>
      <c r="F147" t="s">
        <v>47</v>
      </c>
      <c r="G147" t="s">
        <v>194</v>
      </c>
      <c r="H147" t="s">
        <v>1141</v>
      </c>
      <c r="I147" t="s">
        <v>1142</v>
      </c>
      <c r="J147" s="28">
        <v>13957</v>
      </c>
      <c r="K147" s="28">
        <v>2652</v>
      </c>
      <c r="L147" s="9" t="s">
        <v>881</v>
      </c>
      <c r="M147" s="12"/>
      <c r="N147" s="11"/>
      <c r="O147" s="10"/>
    </row>
    <row r="148" spans="1:15" hidden="1">
      <c r="A148" t="s">
        <v>77</v>
      </c>
      <c r="B148" t="s">
        <v>97</v>
      </c>
      <c r="C148" s="9" t="s">
        <v>1109</v>
      </c>
      <c r="D148">
        <v>45777</v>
      </c>
      <c r="E148" t="s">
        <v>45</v>
      </c>
      <c r="F148" t="s">
        <v>47</v>
      </c>
      <c r="G148" t="s">
        <v>150</v>
      </c>
      <c r="H148" t="s">
        <v>1141</v>
      </c>
      <c r="I148" t="s">
        <v>1142</v>
      </c>
      <c r="J148" s="28">
        <v>15727</v>
      </c>
      <c r="K148" s="28">
        <v>2988</v>
      </c>
      <c r="L148" s="9" t="s">
        <v>881</v>
      </c>
      <c r="M148" s="12"/>
      <c r="N148" s="11"/>
      <c r="O148" s="10"/>
    </row>
    <row r="149" spans="1:15" hidden="1">
      <c r="A149" t="s">
        <v>77</v>
      </c>
      <c r="B149" t="s">
        <v>97</v>
      </c>
      <c r="C149" s="9" t="s">
        <v>1109</v>
      </c>
      <c r="D149">
        <v>45777</v>
      </c>
      <c r="E149" t="s">
        <v>45</v>
      </c>
      <c r="F149" t="s">
        <v>47</v>
      </c>
      <c r="G149" t="s">
        <v>155</v>
      </c>
      <c r="H149" t="s">
        <v>1141</v>
      </c>
      <c r="I149" t="s">
        <v>1142</v>
      </c>
      <c r="J149" s="28">
        <v>11650</v>
      </c>
      <c r="K149" s="28">
        <v>2214</v>
      </c>
      <c r="L149" s="9" t="s">
        <v>881</v>
      </c>
      <c r="M149" s="12"/>
      <c r="N149" s="11"/>
      <c r="O149" s="10"/>
    </row>
    <row r="150" spans="1:15" hidden="1">
      <c r="A150" t="s">
        <v>77</v>
      </c>
      <c r="B150" t="s">
        <v>97</v>
      </c>
      <c r="C150" s="9" t="s">
        <v>1109</v>
      </c>
      <c r="D150">
        <v>45777</v>
      </c>
      <c r="E150" t="s">
        <v>45</v>
      </c>
      <c r="F150" t="s">
        <v>47</v>
      </c>
      <c r="G150" t="s">
        <v>1119</v>
      </c>
      <c r="H150" t="s">
        <v>1141</v>
      </c>
      <c r="I150" t="s">
        <v>1142</v>
      </c>
      <c r="J150" s="28">
        <v>7255</v>
      </c>
      <c r="K150" s="28">
        <v>1378</v>
      </c>
      <c r="L150" s="9" t="s">
        <v>881</v>
      </c>
      <c r="M150" s="12"/>
      <c r="N150" s="11"/>
      <c r="O150" s="10"/>
    </row>
    <row r="151" spans="1:15" hidden="1">
      <c r="A151" t="s">
        <v>77</v>
      </c>
      <c r="B151" t="s">
        <v>97</v>
      </c>
      <c r="C151" s="9" t="s">
        <v>1109</v>
      </c>
      <c r="D151">
        <v>45777</v>
      </c>
      <c r="E151" t="s">
        <v>45</v>
      </c>
      <c r="F151" t="s">
        <v>47</v>
      </c>
      <c r="G151" t="s">
        <v>1121</v>
      </c>
      <c r="H151" t="s">
        <v>1141</v>
      </c>
      <c r="I151" t="s">
        <v>1142</v>
      </c>
      <c r="J151" s="28">
        <v>8309</v>
      </c>
      <c r="K151" s="28">
        <v>1579</v>
      </c>
      <c r="L151" s="9" t="s">
        <v>881</v>
      </c>
      <c r="M151" s="12"/>
      <c r="N151" s="11"/>
      <c r="O151" s="10"/>
    </row>
    <row r="152" spans="1:15" hidden="1">
      <c r="A152" t="s">
        <v>77</v>
      </c>
      <c r="B152" t="s">
        <v>97</v>
      </c>
      <c r="C152" s="9" t="s">
        <v>1109</v>
      </c>
      <c r="D152">
        <v>45777</v>
      </c>
      <c r="E152" t="s">
        <v>45</v>
      </c>
      <c r="F152" t="s">
        <v>47</v>
      </c>
      <c r="G152" t="s">
        <v>409</v>
      </c>
      <c r="H152" t="s">
        <v>1141</v>
      </c>
      <c r="I152" t="s">
        <v>1142</v>
      </c>
      <c r="J152" s="28">
        <v>3544</v>
      </c>
      <c r="K152" s="28">
        <v>673</v>
      </c>
      <c r="L152" s="9" t="s">
        <v>881</v>
      </c>
      <c r="M152" s="12"/>
      <c r="N152" s="11"/>
      <c r="O152" s="10"/>
    </row>
    <row r="153" spans="1:15" hidden="1">
      <c r="A153" t="s">
        <v>77</v>
      </c>
      <c r="B153" t="s">
        <v>97</v>
      </c>
      <c r="C153" s="9" t="s">
        <v>1109</v>
      </c>
      <c r="D153">
        <v>45777</v>
      </c>
      <c r="E153" t="s">
        <v>45</v>
      </c>
      <c r="F153" t="s">
        <v>47</v>
      </c>
      <c r="G153" t="s">
        <v>80</v>
      </c>
      <c r="H153" t="s">
        <v>1141</v>
      </c>
      <c r="I153" t="s">
        <v>1142</v>
      </c>
      <c r="J153" s="28">
        <v>12597</v>
      </c>
      <c r="K153" s="28">
        <v>2393</v>
      </c>
      <c r="L153" s="9" t="s">
        <v>881</v>
      </c>
      <c r="M153" s="12"/>
      <c r="N153" s="11"/>
      <c r="O153" s="10"/>
    </row>
    <row r="154" spans="1:15" hidden="1">
      <c r="A154" t="s">
        <v>77</v>
      </c>
      <c r="B154" t="s">
        <v>97</v>
      </c>
      <c r="C154" s="9" t="s">
        <v>1109</v>
      </c>
      <c r="D154">
        <v>45777</v>
      </c>
      <c r="E154" t="s">
        <v>45</v>
      </c>
      <c r="F154" t="s">
        <v>47</v>
      </c>
      <c r="G154" t="s">
        <v>317</v>
      </c>
      <c r="H154" t="s">
        <v>1141</v>
      </c>
      <c r="I154" t="s">
        <v>1142</v>
      </c>
      <c r="J154" s="28">
        <v>19960</v>
      </c>
      <c r="K154" s="28">
        <v>3794</v>
      </c>
      <c r="L154" s="9" t="s">
        <v>881</v>
      </c>
      <c r="M154" s="12"/>
      <c r="N154" s="11"/>
      <c r="O154" s="10"/>
    </row>
    <row r="155" spans="1:15" hidden="1">
      <c r="A155" t="s">
        <v>77</v>
      </c>
      <c r="B155" t="s">
        <v>97</v>
      </c>
      <c r="C155" s="9" t="s">
        <v>1109</v>
      </c>
      <c r="D155">
        <v>45777</v>
      </c>
      <c r="E155" t="s">
        <v>45</v>
      </c>
      <c r="F155" t="s">
        <v>47</v>
      </c>
      <c r="G155" t="s">
        <v>1122</v>
      </c>
      <c r="H155" t="s">
        <v>1141</v>
      </c>
      <c r="I155" t="s">
        <v>1142</v>
      </c>
      <c r="J155" s="28">
        <v>7062</v>
      </c>
      <c r="K155" s="28">
        <v>1342</v>
      </c>
      <c r="L155" s="9" t="s">
        <v>881</v>
      </c>
      <c r="M155" s="12"/>
      <c r="N155" s="11"/>
      <c r="O155" s="10"/>
    </row>
    <row r="156" spans="1:15" hidden="1">
      <c r="A156" t="s">
        <v>77</v>
      </c>
      <c r="B156" t="s">
        <v>97</v>
      </c>
      <c r="C156" s="9" t="s">
        <v>1109</v>
      </c>
      <c r="D156">
        <v>45777</v>
      </c>
      <c r="E156" t="s">
        <v>45</v>
      </c>
      <c r="F156" t="s">
        <v>47</v>
      </c>
      <c r="G156" t="s">
        <v>279</v>
      </c>
      <c r="H156" t="s">
        <v>1141</v>
      </c>
      <c r="I156" t="s">
        <v>1142</v>
      </c>
      <c r="J156" s="28">
        <v>10078</v>
      </c>
      <c r="K156" s="28">
        <v>1915</v>
      </c>
      <c r="L156" s="9" t="s">
        <v>881</v>
      </c>
      <c r="M156" s="12"/>
      <c r="N156" s="11"/>
      <c r="O156" s="10"/>
    </row>
    <row r="157" spans="1:15" hidden="1">
      <c r="A157" t="s">
        <v>77</v>
      </c>
      <c r="B157" t="s">
        <v>97</v>
      </c>
      <c r="C157" s="9" t="s">
        <v>1109</v>
      </c>
      <c r="D157">
        <v>45777</v>
      </c>
      <c r="E157" t="s">
        <v>45</v>
      </c>
      <c r="F157" t="s">
        <v>47</v>
      </c>
      <c r="G157" t="s">
        <v>250</v>
      </c>
      <c r="H157" t="s">
        <v>1141</v>
      </c>
      <c r="I157" t="s">
        <v>1142</v>
      </c>
      <c r="J157" s="28">
        <v>15498</v>
      </c>
      <c r="K157" s="28">
        <v>2945</v>
      </c>
      <c r="L157" s="9" t="s">
        <v>881</v>
      </c>
      <c r="M157" s="12"/>
      <c r="N157" s="11"/>
      <c r="O157" s="10"/>
    </row>
    <row r="158" spans="1:15" hidden="1">
      <c r="A158" t="s">
        <v>77</v>
      </c>
      <c r="B158" t="s">
        <v>97</v>
      </c>
      <c r="C158" s="9" t="s">
        <v>1109</v>
      </c>
      <c r="D158">
        <v>45777</v>
      </c>
      <c r="E158" t="s">
        <v>45</v>
      </c>
      <c r="F158" t="s">
        <v>47</v>
      </c>
      <c r="G158" t="s">
        <v>211</v>
      </c>
      <c r="H158" t="s">
        <v>1141</v>
      </c>
      <c r="I158" t="s">
        <v>1142</v>
      </c>
      <c r="J158" s="28">
        <v>6018</v>
      </c>
      <c r="K158" s="28">
        <v>1143</v>
      </c>
      <c r="L158" s="9" t="s">
        <v>881</v>
      </c>
      <c r="M158" s="12"/>
      <c r="N158" s="11"/>
      <c r="O158" s="10"/>
    </row>
    <row r="159" spans="1:15" hidden="1">
      <c r="A159" t="s">
        <v>77</v>
      </c>
      <c r="B159" t="s">
        <v>97</v>
      </c>
      <c r="C159" s="9" t="s">
        <v>1109</v>
      </c>
      <c r="D159">
        <v>45777</v>
      </c>
      <c r="E159" t="s">
        <v>45</v>
      </c>
      <c r="F159" t="s">
        <v>47</v>
      </c>
      <c r="G159" t="s">
        <v>252</v>
      </c>
      <c r="H159" t="s">
        <v>1141</v>
      </c>
      <c r="I159" t="s">
        <v>1142</v>
      </c>
      <c r="J159" s="28">
        <v>13834</v>
      </c>
      <c r="K159" s="28">
        <v>2628</v>
      </c>
      <c r="L159" s="9" t="s">
        <v>881</v>
      </c>
      <c r="M159" s="12"/>
      <c r="N159" s="11"/>
      <c r="O159" s="10"/>
    </row>
    <row r="160" spans="1:15" hidden="1">
      <c r="A160" t="s">
        <v>77</v>
      </c>
      <c r="B160" t="s">
        <v>97</v>
      </c>
      <c r="C160" s="9" t="s">
        <v>1109</v>
      </c>
      <c r="D160">
        <v>45777</v>
      </c>
      <c r="E160" t="s">
        <v>45</v>
      </c>
      <c r="F160" t="s">
        <v>47</v>
      </c>
      <c r="G160" t="s">
        <v>1124</v>
      </c>
      <c r="H160" t="s">
        <v>1141</v>
      </c>
      <c r="I160" t="s">
        <v>1142</v>
      </c>
      <c r="J160" s="28">
        <v>11981</v>
      </c>
      <c r="K160" s="28">
        <v>2276</v>
      </c>
      <c r="L160" s="9" t="s">
        <v>881</v>
      </c>
      <c r="M160" s="12"/>
      <c r="N160" s="11"/>
      <c r="O160" s="10"/>
    </row>
    <row r="161" spans="1:15" hidden="1">
      <c r="A161" t="s">
        <v>77</v>
      </c>
      <c r="B161" t="s">
        <v>97</v>
      </c>
      <c r="C161" s="9" t="s">
        <v>1109</v>
      </c>
      <c r="D161">
        <v>45777</v>
      </c>
      <c r="E161" t="s">
        <v>45</v>
      </c>
      <c r="F161" t="s">
        <v>47</v>
      </c>
      <c r="G161" t="s">
        <v>137</v>
      </c>
      <c r="H161" t="s">
        <v>1141</v>
      </c>
      <c r="I161" t="s">
        <v>1142</v>
      </c>
      <c r="J161" s="28">
        <v>7951</v>
      </c>
      <c r="K161" s="28">
        <v>1511</v>
      </c>
      <c r="L161" s="9" t="s">
        <v>881</v>
      </c>
      <c r="M161" s="12"/>
      <c r="N161" s="11"/>
      <c r="O161" s="10"/>
    </row>
    <row r="162" spans="1:15" hidden="1">
      <c r="A162" t="s">
        <v>77</v>
      </c>
      <c r="B162" t="s">
        <v>97</v>
      </c>
      <c r="C162" s="9" t="s">
        <v>1109</v>
      </c>
      <c r="D162">
        <v>45777</v>
      </c>
      <c r="E162" t="s">
        <v>45</v>
      </c>
      <c r="F162" t="s">
        <v>47</v>
      </c>
      <c r="G162" t="s">
        <v>475</v>
      </c>
      <c r="H162" t="s">
        <v>1141</v>
      </c>
      <c r="I162" t="s">
        <v>1142</v>
      </c>
      <c r="J162" s="28">
        <v>8668</v>
      </c>
      <c r="K162" s="28">
        <v>1647</v>
      </c>
      <c r="L162" s="9" t="s">
        <v>881</v>
      </c>
      <c r="M162" s="12"/>
      <c r="N162" s="11"/>
      <c r="O162" s="10"/>
    </row>
    <row r="163" spans="1:15" hidden="1">
      <c r="A163" t="s">
        <v>77</v>
      </c>
      <c r="B163" t="s">
        <v>97</v>
      </c>
      <c r="C163" s="9" t="s">
        <v>1109</v>
      </c>
      <c r="D163">
        <v>45777</v>
      </c>
      <c r="E163" t="s">
        <v>45</v>
      </c>
      <c r="F163" t="s">
        <v>47</v>
      </c>
      <c r="G163" t="s">
        <v>245</v>
      </c>
      <c r="H163" t="s">
        <v>1141</v>
      </c>
      <c r="I163" t="s">
        <v>1142</v>
      </c>
      <c r="J163" s="28">
        <v>11049</v>
      </c>
      <c r="K163" s="28">
        <v>2099</v>
      </c>
      <c r="L163" s="9" t="s">
        <v>881</v>
      </c>
      <c r="M163" s="12"/>
      <c r="N163" s="11"/>
      <c r="O163" s="10"/>
    </row>
    <row r="164" spans="1:15" hidden="1">
      <c r="A164" t="s">
        <v>77</v>
      </c>
      <c r="B164" t="s">
        <v>56</v>
      </c>
      <c r="C164" s="9" t="s">
        <v>1109</v>
      </c>
      <c r="D164">
        <v>45777</v>
      </c>
      <c r="E164" t="s">
        <v>45</v>
      </c>
      <c r="F164" t="s">
        <v>47</v>
      </c>
      <c r="G164" t="s">
        <v>54</v>
      </c>
      <c r="H164" t="s">
        <v>1113</v>
      </c>
      <c r="I164" t="s">
        <v>1143</v>
      </c>
      <c r="J164" s="28">
        <v>275210</v>
      </c>
      <c r="K164" s="28">
        <v>52290</v>
      </c>
      <c r="L164" s="9" t="s">
        <v>916</v>
      </c>
      <c r="M164" s="12"/>
      <c r="N164" s="11"/>
      <c r="O164" s="10"/>
    </row>
    <row r="165" spans="1:15" hidden="1">
      <c r="A165" t="s">
        <v>77</v>
      </c>
      <c r="B165" t="s">
        <v>56</v>
      </c>
      <c r="C165" s="9" t="s">
        <v>1109</v>
      </c>
      <c r="D165">
        <v>45803</v>
      </c>
      <c r="E165" t="s">
        <v>45</v>
      </c>
      <c r="F165" t="s">
        <v>47</v>
      </c>
      <c r="G165" t="s">
        <v>54</v>
      </c>
      <c r="H165" t="s">
        <v>1113</v>
      </c>
      <c r="I165" t="s">
        <v>1144</v>
      </c>
      <c r="J165" s="28">
        <v>98415</v>
      </c>
      <c r="K165" s="28">
        <v>18699</v>
      </c>
      <c r="L165" s="9" t="s">
        <v>922</v>
      </c>
      <c r="M165" s="12"/>
      <c r="N165" s="11"/>
      <c r="O165" s="10"/>
    </row>
    <row r="166" spans="1:15">
      <c r="A166" t="s">
        <v>77</v>
      </c>
      <c r="B166" t="s">
        <v>56</v>
      </c>
      <c r="C166" s="9" t="s">
        <v>1109</v>
      </c>
      <c r="D166">
        <v>45806</v>
      </c>
      <c r="E166" t="s">
        <v>45</v>
      </c>
      <c r="F166" t="s">
        <v>47</v>
      </c>
      <c r="G166" t="s">
        <v>54</v>
      </c>
      <c r="H166" t="s">
        <v>1110</v>
      </c>
      <c r="I166" t="s">
        <v>1145</v>
      </c>
      <c r="J166" s="28">
        <v>1979957</v>
      </c>
      <c r="K166" s="28">
        <v>376192</v>
      </c>
      <c r="L166" s="9" t="s">
        <v>925</v>
      </c>
      <c r="M166" s="12"/>
      <c r="N166" s="11"/>
      <c r="O166" s="10"/>
    </row>
    <row r="167" spans="1:15" hidden="1">
      <c r="A167" t="s">
        <v>77</v>
      </c>
      <c r="B167" t="s">
        <v>56</v>
      </c>
      <c r="C167" s="9" t="s">
        <v>1109</v>
      </c>
      <c r="D167">
        <v>45807</v>
      </c>
      <c r="E167" t="s">
        <v>45</v>
      </c>
      <c r="F167" t="s">
        <v>47</v>
      </c>
      <c r="G167" t="s">
        <v>1118</v>
      </c>
      <c r="H167" t="s">
        <v>1115</v>
      </c>
      <c r="I167" t="s">
        <v>1146</v>
      </c>
      <c r="J167" s="28">
        <v>3865</v>
      </c>
      <c r="K167" s="28">
        <v>734</v>
      </c>
      <c r="L167" s="9" t="s">
        <v>928</v>
      </c>
      <c r="M167" s="12"/>
      <c r="N167" s="11"/>
      <c r="O167" s="10"/>
    </row>
    <row r="168" spans="1:15" hidden="1">
      <c r="A168" t="s">
        <v>77</v>
      </c>
      <c r="B168" t="s">
        <v>56</v>
      </c>
      <c r="C168" s="9" t="s">
        <v>1109</v>
      </c>
      <c r="D168">
        <v>45807</v>
      </c>
      <c r="E168" t="s">
        <v>45</v>
      </c>
      <c r="F168" t="s">
        <v>47</v>
      </c>
      <c r="G168" t="s">
        <v>1117</v>
      </c>
      <c r="H168" t="s">
        <v>1115</v>
      </c>
      <c r="I168" t="s">
        <v>1146</v>
      </c>
      <c r="J168" s="28">
        <v>21492</v>
      </c>
      <c r="K168" s="28">
        <v>4083</v>
      </c>
      <c r="L168" s="9" t="s">
        <v>928</v>
      </c>
      <c r="M168" s="12"/>
      <c r="N168" s="11"/>
      <c r="O168" s="10"/>
    </row>
    <row r="169" spans="1:15" hidden="1">
      <c r="A169" t="s">
        <v>77</v>
      </c>
      <c r="B169" t="s">
        <v>56</v>
      </c>
      <c r="C169" s="9" t="s">
        <v>1109</v>
      </c>
      <c r="D169">
        <v>45807</v>
      </c>
      <c r="E169" t="s">
        <v>45</v>
      </c>
      <c r="F169" t="s">
        <v>47</v>
      </c>
      <c r="G169" t="s">
        <v>194</v>
      </c>
      <c r="H169" t="s">
        <v>1115</v>
      </c>
      <c r="I169" t="s">
        <v>1146</v>
      </c>
      <c r="J169" s="28">
        <v>151700</v>
      </c>
      <c r="K169" s="28">
        <v>28823</v>
      </c>
      <c r="L169" s="9" t="s">
        <v>928</v>
      </c>
      <c r="M169" s="12"/>
      <c r="N169" s="11"/>
      <c r="O169" s="10"/>
    </row>
    <row r="170" spans="1:15" hidden="1">
      <c r="A170" t="s">
        <v>77</v>
      </c>
      <c r="B170" t="s">
        <v>56</v>
      </c>
      <c r="C170" s="9" t="s">
        <v>1109</v>
      </c>
      <c r="D170">
        <v>45807</v>
      </c>
      <c r="E170" t="s">
        <v>45</v>
      </c>
      <c r="F170" t="s">
        <v>47</v>
      </c>
      <c r="G170" t="s">
        <v>150</v>
      </c>
      <c r="H170" t="s">
        <v>1115</v>
      </c>
      <c r="I170" t="s">
        <v>1146</v>
      </c>
      <c r="J170" s="28">
        <v>276148</v>
      </c>
      <c r="K170" s="28">
        <v>52468</v>
      </c>
      <c r="L170" s="9" t="s">
        <v>928</v>
      </c>
      <c r="M170" s="12"/>
      <c r="N170" s="11"/>
      <c r="O170" s="10"/>
    </row>
    <row r="171" spans="1:15" hidden="1">
      <c r="A171" t="s">
        <v>77</v>
      </c>
      <c r="B171" t="s">
        <v>56</v>
      </c>
      <c r="C171" s="9" t="s">
        <v>1109</v>
      </c>
      <c r="D171">
        <v>45807</v>
      </c>
      <c r="E171" t="s">
        <v>45</v>
      </c>
      <c r="F171" t="s">
        <v>47</v>
      </c>
      <c r="G171" t="s">
        <v>1120</v>
      </c>
      <c r="H171" t="s">
        <v>1115</v>
      </c>
      <c r="I171" t="s">
        <v>1146</v>
      </c>
      <c r="J171" s="28">
        <v>51676</v>
      </c>
      <c r="K171" s="28">
        <v>9818</v>
      </c>
      <c r="L171" s="9" t="s">
        <v>928</v>
      </c>
      <c r="M171" s="12"/>
      <c r="N171" s="11"/>
      <c r="O171" s="10"/>
    </row>
    <row r="172" spans="1:15" hidden="1">
      <c r="A172" t="s">
        <v>77</v>
      </c>
      <c r="B172" t="s">
        <v>56</v>
      </c>
      <c r="C172" s="9" t="s">
        <v>1109</v>
      </c>
      <c r="D172">
        <v>45807</v>
      </c>
      <c r="E172" t="s">
        <v>45</v>
      </c>
      <c r="F172" t="s">
        <v>47</v>
      </c>
      <c r="G172" t="s">
        <v>135</v>
      </c>
      <c r="H172" t="s">
        <v>1115</v>
      </c>
      <c r="I172" t="s">
        <v>1146</v>
      </c>
      <c r="J172" s="28">
        <v>119885</v>
      </c>
      <c r="K172" s="28">
        <v>22778</v>
      </c>
      <c r="L172" s="9" t="s">
        <v>928</v>
      </c>
      <c r="M172" s="12"/>
      <c r="N172" s="11"/>
      <c r="O172" s="10"/>
    </row>
    <row r="173" spans="1:15" hidden="1">
      <c r="A173" t="s">
        <v>77</v>
      </c>
      <c r="B173" t="s">
        <v>56</v>
      </c>
      <c r="C173" s="9" t="s">
        <v>1109</v>
      </c>
      <c r="D173">
        <v>45807</v>
      </c>
      <c r="E173" t="s">
        <v>45</v>
      </c>
      <c r="F173" t="s">
        <v>47</v>
      </c>
      <c r="G173" t="s">
        <v>155</v>
      </c>
      <c r="H173" t="s">
        <v>1115</v>
      </c>
      <c r="I173" t="s">
        <v>1146</v>
      </c>
      <c r="J173" s="28">
        <v>124736</v>
      </c>
      <c r="K173" s="28">
        <v>23700</v>
      </c>
      <c r="L173" s="9" t="s">
        <v>928</v>
      </c>
      <c r="M173" s="12"/>
      <c r="N173" s="11"/>
      <c r="O173" s="10"/>
    </row>
    <row r="174" spans="1:15" hidden="1">
      <c r="A174" t="s">
        <v>77</v>
      </c>
      <c r="B174" t="s">
        <v>56</v>
      </c>
      <c r="C174" s="9" t="s">
        <v>1109</v>
      </c>
      <c r="D174">
        <v>45807</v>
      </c>
      <c r="E174" t="s">
        <v>45</v>
      </c>
      <c r="F174" t="s">
        <v>47</v>
      </c>
      <c r="G174" t="s">
        <v>1119</v>
      </c>
      <c r="H174" t="s">
        <v>1115</v>
      </c>
      <c r="I174" t="s">
        <v>1146</v>
      </c>
      <c r="J174" s="28">
        <v>82841</v>
      </c>
      <c r="K174" s="28">
        <v>15740</v>
      </c>
      <c r="L174" s="9" t="s">
        <v>928</v>
      </c>
      <c r="M174" s="12"/>
      <c r="N174" s="11"/>
      <c r="O174" s="10"/>
    </row>
    <row r="175" spans="1:15" hidden="1">
      <c r="A175" t="s">
        <v>77</v>
      </c>
      <c r="B175" t="s">
        <v>56</v>
      </c>
      <c r="C175" s="9" t="s">
        <v>1109</v>
      </c>
      <c r="D175">
        <v>45807</v>
      </c>
      <c r="E175" t="s">
        <v>45</v>
      </c>
      <c r="F175" t="s">
        <v>47</v>
      </c>
      <c r="G175" t="s">
        <v>1121</v>
      </c>
      <c r="H175" t="s">
        <v>1115</v>
      </c>
      <c r="I175" t="s">
        <v>1146</v>
      </c>
      <c r="J175" s="28">
        <v>94935</v>
      </c>
      <c r="K175" s="28">
        <v>18038</v>
      </c>
      <c r="L175" s="9" t="s">
        <v>928</v>
      </c>
      <c r="M175" s="12"/>
      <c r="N175" s="11"/>
      <c r="O175" s="10"/>
    </row>
    <row r="176" spans="1:15" hidden="1">
      <c r="A176" t="s">
        <v>77</v>
      </c>
      <c r="B176" t="s">
        <v>56</v>
      </c>
      <c r="C176" s="9" t="s">
        <v>1109</v>
      </c>
      <c r="D176">
        <v>45807</v>
      </c>
      <c r="E176" t="s">
        <v>45</v>
      </c>
      <c r="F176" t="s">
        <v>47</v>
      </c>
      <c r="G176" t="s">
        <v>1123</v>
      </c>
      <c r="H176" t="s">
        <v>1115</v>
      </c>
      <c r="I176" t="s">
        <v>1146</v>
      </c>
      <c r="J176" s="28">
        <v>17183</v>
      </c>
      <c r="K176" s="28">
        <v>3265</v>
      </c>
      <c r="L176" s="9" t="s">
        <v>928</v>
      </c>
      <c r="M176" s="12"/>
      <c r="N176" s="11"/>
      <c r="O176" s="10"/>
    </row>
    <row r="177" spans="1:15" hidden="1">
      <c r="A177" t="s">
        <v>77</v>
      </c>
      <c r="B177" t="s">
        <v>56</v>
      </c>
      <c r="C177" s="9" t="s">
        <v>1109</v>
      </c>
      <c r="D177">
        <v>45807</v>
      </c>
      <c r="E177" t="s">
        <v>45</v>
      </c>
      <c r="F177" t="s">
        <v>47</v>
      </c>
      <c r="G177" t="s">
        <v>409</v>
      </c>
      <c r="H177" t="s">
        <v>1115</v>
      </c>
      <c r="I177" t="s">
        <v>1146</v>
      </c>
      <c r="J177" s="28">
        <v>103190</v>
      </c>
      <c r="K177" s="28">
        <v>19606</v>
      </c>
      <c r="L177" s="9" t="s">
        <v>928</v>
      </c>
      <c r="M177" s="12"/>
      <c r="N177" s="11"/>
      <c r="O177" s="10"/>
    </row>
    <row r="178" spans="1:15" hidden="1">
      <c r="A178" t="s">
        <v>77</v>
      </c>
      <c r="B178" t="s">
        <v>56</v>
      </c>
      <c r="C178" s="9" t="s">
        <v>1109</v>
      </c>
      <c r="D178">
        <v>45807</v>
      </c>
      <c r="E178" t="s">
        <v>45</v>
      </c>
      <c r="F178" t="s">
        <v>47</v>
      </c>
      <c r="G178" t="s">
        <v>317</v>
      </c>
      <c r="H178" t="s">
        <v>1115</v>
      </c>
      <c r="I178" t="s">
        <v>1146</v>
      </c>
      <c r="J178" s="28">
        <v>193510</v>
      </c>
      <c r="K178" s="28">
        <v>36767</v>
      </c>
      <c r="L178" s="9" t="s">
        <v>928</v>
      </c>
      <c r="M178" s="12"/>
      <c r="N178" s="11"/>
      <c r="O178" s="10"/>
    </row>
    <row r="179" spans="1:15" hidden="1">
      <c r="A179" t="s">
        <v>77</v>
      </c>
      <c r="B179" t="s">
        <v>56</v>
      </c>
      <c r="C179" s="9" t="s">
        <v>1109</v>
      </c>
      <c r="D179">
        <v>45807</v>
      </c>
      <c r="E179" t="s">
        <v>45</v>
      </c>
      <c r="F179" t="s">
        <v>47</v>
      </c>
      <c r="G179" t="s">
        <v>250</v>
      </c>
      <c r="H179" t="s">
        <v>1115</v>
      </c>
      <c r="I179" t="s">
        <v>1146</v>
      </c>
      <c r="J179" s="28">
        <v>227846</v>
      </c>
      <c r="K179" s="28">
        <v>43291</v>
      </c>
      <c r="L179" s="9" t="s">
        <v>928</v>
      </c>
      <c r="M179" s="12"/>
      <c r="N179" s="11"/>
      <c r="O179" s="10"/>
    </row>
    <row r="180" spans="1:15" hidden="1">
      <c r="A180" t="s">
        <v>77</v>
      </c>
      <c r="B180" t="s">
        <v>56</v>
      </c>
      <c r="C180" s="9" t="s">
        <v>1109</v>
      </c>
      <c r="D180">
        <v>45807</v>
      </c>
      <c r="E180" t="s">
        <v>45</v>
      </c>
      <c r="F180" t="s">
        <v>47</v>
      </c>
      <c r="G180" t="s">
        <v>1122</v>
      </c>
      <c r="H180" t="s">
        <v>1115</v>
      </c>
      <c r="I180" t="s">
        <v>1146</v>
      </c>
      <c r="J180" s="28">
        <v>87764</v>
      </c>
      <c r="K180" s="28">
        <v>16675</v>
      </c>
      <c r="L180" s="9" t="s">
        <v>928</v>
      </c>
      <c r="M180" s="12"/>
      <c r="N180" s="11"/>
      <c r="O180" s="10"/>
    </row>
    <row r="181" spans="1:15" hidden="1">
      <c r="A181" t="s">
        <v>77</v>
      </c>
      <c r="B181" t="s">
        <v>56</v>
      </c>
      <c r="C181" s="9" t="s">
        <v>1109</v>
      </c>
      <c r="D181">
        <v>45807</v>
      </c>
      <c r="E181" t="s">
        <v>45</v>
      </c>
      <c r="F181" t="s">
        <v>47</v>
      </c>
      <c r="G181" t="s">
        <v>279</v>
      </c>
      <c r="H181" t="s">
        <v>1115</v>
      </c>
      <c r="I181" t="s">
        <v>1146</v>
      </c>
      <c r="J181" s="28">
        <v>72174</v>
      </c>
      <c r="K181" s="28">
        <v>13713</v>
      </c>
      <c r="L181" s="9" t="s">
        <v>928</v>
      </c>
      <c r="M181" s="12"/>
      <c r="N181" s="11"/>
      <c r="O181" s="10"/>
    </row>
    <row r="182" spans="1:15" hidden="1">
      <c r="A182" t="s">
        <v>77</v>
      </c>
      <c r="B182" t="s">
        <v>56</v>
      </c>
      <c r="C182" s="9" t="s">
        <v>1109</v>
      </c>
      <c r="D182">
        <v>45807</v>
      </c>
      <c r="E182" t="s">
        <v>45</v>
      </c>
      <c r="F182" t="s">
        <v>47</v>
      </c>
      <c r="G182" t="s">
        <v>80</v>
      </c>
      <c r="H182" t="s">
        <v>1115</v>
      </c>
      <c r="I182" t="s">
        <v>1146</v>
      </c>
      <c r="J182" s="28">
        <v>105107</v>
      </c>
      <c r="K182" s="28">
        <v>19970</v>
      </c>
      <c r="L182" s="9" t="s">
        <v>928</v>
      </c>
      <c r="M182" s="12"/>
      <c r="N182" s="11"/>
      <c r="O182" s="10"/>
    </row>
    <row r="183" spans="1:15" hidden="1">
      <c r="A183" t="s">
        <v>77</v>
      </c>
      <c r="B183" t="s">
        <v>56</v>
      </c>
      <c r="C183" s="9" t="s">
        <v>1109</v>
      </c>
      <c r="D183">
        <v>45807</v>
      </c>
      <c r="E183" t="s">
        <v>45</v>
      </c>
      <c r="F183" t="s">
        <v>47</v>
      </c>
      <c r="G183" t="s">
        <v>211</v>
      </c>
      <c r="H183" t="s">
        <v>1115</v>
      </c>
      <c r="I183" t="s">
        <v>1146</v>
      </c>
      <c r="J183" s="28">
        <v>88461</v>
      </c>
      <c r="K183" s="28">
        <v>16808</v>
      </c>
      <c r="L183" s="9" t="s">
        <v>928</v>
      </c>
      <c r="M183" s="12"/>
      <c r="N183" s="11"/>
      <c r="O183" s="10"/>
    </row>
    <row r="184" spans="1:15" hidden="1">
      <c r="A184" t="s">
        <v>77</v>
      </c>
      <c r="B184" t="s">
        <v>56</v>
      </c>
      <c r="C184" s="9" t="s">
        <v>1109</v>
      </c>
      <c r="D184">
        <v>45807</v>
      </c>
      <c r="E184" t="s">
        <v>45</v>
      </c>
      <c r="F184" t="s">
        <v>47</v>
      </c>
      <c r="G184" t="s">
        <v>252</v>
      </c>
      <c r="H184" t="s">
        <v>1115</v>
      </c>
      <c r="I184" t="s">
        <v>1146</v>
      </c>
      <c r="J184" s="28">
        <v>229172</v>
      </c>
      <c r="K184" s="28">
        <v>43543</v>
      </c>
      <c r="L184" s="9" t="s">
        <v>928</v>
      </c>
      <c r="M184" s="12"/>
      <c r="N184" s="11"/>
      <c r="O184" s="10"/>
    </row>
    <row r="185" spans="1:15" hidden="1">
      <c r="A185" t="s">
        <v>77</v>
      </c>
      <c r="B185" t="s">
        <v>56</v>
      </c>
      <c r="C185" s="9" t="s">
        <v>1109</v>
      </c>
      <c r="D185">
        <v>45807</v>
      </c>
      <c r="E185" t="s">
        <v>45</v>
      </c>
      <c r="F185" t="s">
        <v>47</v>
      </c>
      <c r="G185" t="s">
        <v>1124</v>
      </c>
      <c r="H185" t="s">
        <v>1115</v>
      </c>
      <c r="I185" t="s">
        <v>1146</v>
      </c>
      <c r="J185" s="28">
        <v>114133</v>
      </c>
      <c r="K185" s="28">
        <v>21685</v>
      </c>
      <c r="L185" s="9" t="s">
        <v>928</v>
      </c>
      <c r="M185" s="12"/>
      <c r="N185" s="11"/>
      <c r="O185" s="10"/>
    </row>
    <row r="186" spans="1:15" hidden="1">
      <c r="A186" t="s">
        <v>77</v>
      </c>
      <c r="B186" t="s">
        <v>56</v>
      </c>
      <c r="C186" s="9" t="s">
        <v>1109</v>
      </c>
      <c r="D186">
        <v>45807</v>
      </c>
      <c r="E186" t="s">
        <v>45</v>
      </c>
      <c r="F186" t="s">
        <v>47</v>
      </c>
      <c r="G186" t="s">
        <v>137</v>
      </c>
      <c r="H186" t="s">
        <v>1115</v>
      </c>
      <c r="I186" t="s">
        <v>1146</v>
      </c>
      <c r="J186" s="28">
        <v>68575</v>
      </c>
      <c r="K186" s="28">
        <v>13029</v>
      </c>
      <c r="L186" s="9" t="s">
        <v>928</v>
      </c>
      <c r="M186" s="12"/>
      <c r="N186" s="11"/>
      <c r="O186" s="10"/>
    </row>
    <row r="187" spans="1:15" hidden="1">
      <c r="A187" t="s">
        <v>77</v>
      </c>
      <c r="B187" t="s">
        <v>56</v>
      </c>
      <c r="C187" s="9" t="s">
        <v>1109</v>
      </c>
      <c r="D187">
        <v>45807</v>
      </c>
      <c r="E187" t="s">
        <v>45</v>
      </c>
      <c r="F187" t="s">
        <v>47</v>
      </c>
      <c r="G187" t="s">
        <v>1126</v>
      </c>
      <c r="H187" t="s">
        <v>1115</v>
      </c>
      <c r="I187" t="s">
        <v>1146</v>
      </c>
      <c r="J187" s="28">
        <v>104921</v>
      </c>
      <c r="K187" s="28">
        <v>19935</v>
      </c>
      <c r="L187" s="9" t="s">
        <v>928</v>
      </c>
      <c r="M187" s="12"/>
      <c r="N187" s="11"/>
      <c r="O187" s="10"/>
    </row>
    <row r="188" spans="1:15" hidden="1">
      <c r="A188" t="s">
        <v>77</v>
      </c>
      <c r="B188" t="s">
        <v>56</v>
      </c>
      <c r="C188" s="9" t="s">
        <v>1109</v>
      </c>
      <c r="D188">
        <v>45807</v>
      </c>
      <c r="E188" t="s">
        <v>45</v>
      </c>
      <c r="F188" t="s">
        <v>47</v>
      </c>
      <c r="G188" t="s">
        <v>475</v>
      </c>
      <c r="H188" t="s">
        <v>1115</v>
      </c>
      <c r="I188" t="s">
        <v>1146</v>
      </c>
      <c r="J188" s="28">
        <v>85204</v>
      </c>
      <c r="K188" s="28">
        <v>16189</v>
      </c>
      <c r="L188" s="9" t="s">
        <v>928</v>
      </c>
      <c r="M188" s="12"/>
      <c r="N188" s="11"/>
      <c r="O188" s="10"/>
    </row>
    <row r="189" spans="1:15" hidden="1">
      <c r="A189" t="s">
        <v>77</v>
      </c>
      <c r="B189" t="s">
        <v>56</v>
      </c>
      <c r="C189" s="9" t="s">
        <v>1109</v>
      </c>
      <c r="D189">
        <v>45807</v>
      </c>
      <c r="E189" t="s">
        <v>45</v>
      </c>
      <c r="F189" t="s">
        <v>47</v>
      </c>
      <c r="G189" t="s">
        <v>245</v>
      </c>
      <c r="H189" t="s">
        <v>1115</v>
      </c>
      <c r="I189" t="s">
        <v>1146</v>
      </c>
      <c r="J189" s="28">
        <v>98079</v>
      </c>
      <c r="K189" s="28">
        <v>18635</v>
      </c>
      <c r="L189" s="9" t="s">
        <v>928</v>
      </c>
      <c r="M189" s="12"/>
      <c r="N189" s="11"/>
      <c r="O189" s="10"/>
    </row>
    <row r="190" spans="1:15" hidden="1">
      <c r="A190" t="s">
        <v>77</v>
      </c>
      <c r="B190" t="s">
        <v>56</v>
      </c>
      <c r="C190" s="9" t="s">
        <v>1109</v>
      </c>
      <c r="D190">
        <v>45807</v>
      </c>
      <c r="E190" t="s">
        <v>45</v>
      </c>
      <c r="F190" t="s">
        <v>47</v>
      </c>
      <c r="G190" t="s">
        <v>1125</v>
      </c>
      <c r="H190" t="s">
        <v>1115</v>
      </c>
      <c r="I190" t="s">
        <v>1146</v>
      </c>
      <c r="J190" s="28">
        <v>93951</v>
      </c>
      <c r="K190" s="28">
        <v>17851</v>
      </c>
      <c r="L190" s="9" t="s">
        <v>928</v>
      </c>
      <c r="M190" s="12"/>
      <c r="N190" s="11"/>
      <c r="O190" s="10"/>
    </row>
    <row r="191" spans="1:15" hidden="1">
      <c r="A191" t="s">
        <v>77</v>
      </c>
      <c r="B191" t="s">
        <v>56</v>
      </c>
      <c r="C191" s="9" t="s">
        <v>1109</v>
      </c>
      <c r="D191">
        <v>45807</v>
      </c>
      <c r="E191" t="s">
        <v>45</v>
      </c>
      <c r="F191" t="s">
        <v>47</v>
      </c>
      <c r="G191" t="s">
        <v>414</v>
      </c>
      <c r="H191" t="s">
        <v>1115</v>
      </c>
      <c r="I191" t="s">
        <v>1146</v>
      </c>
      <c r="J191" s="28">
        <v>50092</v>
      </c>
      <c r="K191" s="28">
        <v>9517</v>
      </c>
      <c r="L191" s="9" t="s">
        <v>928</v>
      </c>
      <c r="M191" s="12"/>
      <c r="N191" s="11"/>
      <c r="O191" s="10"/>
    </row>
    <row r="192" spans="1:15" hidden="1">
      <c r="A192" t="s">
        <v>77</v>
      </c>
      <c r="B192" t="s">
        <v>56</v>
      </c>
      <c r="C192" s="9" t="s">
        <v>1109</v>
      </c>
      <c r="D192">
        <v>45807</v>
      </c>
      <c r="E192" t="s">
        <v>45</v>
      </c>
      <c r="F192" t="s">
        <v>47</v>
      </c>
      <c r="G192" t="s">
        <v>530</v>
      </c>
      <c r="H192" t="s">
        <v>1115</v>
      </c>
      <c r="I192" t="s">
        <v>1146</v>
      </c>
      <c r="J192" s="28">
        <v>131360</v>
      </c>
      <c r="K192" s="28">
        <v>24958</v>
      </c>
      <c r="L192" s="9" t="s">
        <v>928</v>
      </c>
      <c r="M192" s="12"/>
      <c r="N192" s="11"/>
      <c r="O192" s="10"/>
    </row>
    <row r="193" spans="1:15" hidden="1">
      <c r="A193" t="s">
        <v>77</v>
      </c>
      <c r="B193" t="s">
        <v>56</v>
      </c>
      <c r="C193" s="9" t="s">
        <v>1109</v>
      </c>
      <c r="D193">
        <v>45807</v>
      </c>
      <c r="E193" t="s">
        <v>45</v>
      </c>
      <c r="F193" t="s">
        <v>47</v>
      </c>
      <c r="G193" t="s">
        <v>1128</v>
      </c>
      <c r="H193" t="s">
        <v>1115</v>
      </c>
      <c r="I193" t="s">
        <v>1146</v>
      </c>
      <c r="J193" s="28">
        <v>46808</v>
      </c>
      <c r="K193" s="28">
        <v>8894</v>
      </c>
      <c r="L193" s="9" t="s">
        <v>928</v>
      </c>
      <c r="M193" s="12"/>
      <c r="N193" s="11"/>
      <c r="O193" s="10"/>
    </row>
    <row r="194" spans="1:15" hidden="1">
      <c r="A194" t="s">
        <v>77</v>
      </c>
      <c r="B194" t="s">
        <v>56</v>
      </c>
      <c r="C194" s="9" t="s">
        <v>1109</v>
      </c>
      <c r="D194">
        <v>45807</v>
      </c>
      <c r="E194" t="s">
        <v>45</v>
      </c>
      <c r="F194" t="s">
        <v>47</v>
      </c>
      <c r="G194" t="s">
        <v>326</v>
      </c>
      <c r="H194" t="s">
        <v>1115</v>
      </c>
      <c r="I194" t="s">
        <v>1146</v>
      </c>
      <c r="J194" s="28">
        <v>49749</v>
      </c>
      <c r="K194" s="28">
        <v>9452</v>
      </c>
      <c r="L194" s="9" t="s">
        <v>928</v>
      </c>
      <c r="M194" s="12"/>
      <c r="N194" s="11"/>
      <c r="O194" s="10"/>
    </row>
    <row r="195" spans="1:15" hidden="1">
      <c r="A195" t="s">
        <v>77</v>
      </c>
      <c r="B195" t="s">
        <v>56</v>
      </c>
      <c r="C195" s="9" t="s">
        <v>1109</v>
      </c>
      <c r="D195">
        <v>45807</v>
      </c>
      <c r="E195" t="s">
        <v>45</v>
      </c>
      <c r="F195" t="s">
        <v>47</v>
      </c>
      <c r="G195" t="s">
        <v>320</v>
      </c>
      <c r="H195" t="s">
        <v>1115</v>
      </c>
      <c r="I195" t="s">
        <v>1146</v>
      </c>
      <c r="J195" s="28">
        <v>3201</v>
      </c>
      <c r="K195" s="28">
        <v>608</v>
      </c>
      <c r="L195" s="9" t="s">
        <v>928</v>
      </c>
      <c r="M195" s="12"/>
      <c r="N195" s="11"/>
      <c r="O195" s="10"/>
    </row>
    <row r="196" spans="1:15" hidden="1">
      <c r="A196" t="s">
        <v>77</v>
      </c>
      <c r="B196" t="s">
        <v>56</v>
      </c>
      <c r="C196" s="9" t="s">
        <v>1109</v>
      </c>
      <c r="D196">
        <v>45807</v>
      </c>
      <c r="E196" t="s">
        <v>45</v>
      </c>
      <c r="F196" t="s">
        <v>47</v>
      </c>
      <c r="G196" t="s">
        <v>1127</v>
      </c>
      <c r="H196" t="s">
        <v>1115</v>
      </c>
      <c r="I196" t="s">
        <v>1146</v>
      </c>
      <c r="J196" s="28">
        <v>536707</v>
      </c>
      <c r="K196" s="28">
        <v>101975</v>
      </c>
      <c r="L196" s="9" t="s">
        <v>928</v>
      </c>
      <c r="M196" s="12"/>
      <c r="N196" s="11"/>
      <c r="O196" s="10"/>
    </row>
    <row r="197" spans="1:15" hidden="1">
      <c r="A197" t="s">
        <v>77</v>
      </c>
      <c r="B197" t="s">
        <v>56</v>
      </c>
      <c r="C197" s="9" t="s">
        <v>1109</v>
      </c>
      <c r="D197">
        <v>45807</v>
      </c>
      <c r="E197" t="s">
        <v>45</v>
      </c>
      <c r="F197" t="s">
        <v>47</v>
      </c>
      <c r="G197" t="s">
        <v>1129</v>
      </c>
      <c r="H197" t="s">
        <v>1115</v>
      </c>
      <c r="I197" t="s">
        <v>1146</v>
      </c>
      <c r="J197" s="28">
        <v>87900</v>
      </c>
      <c r="K197" s="28">
        <v>16701</v>
      </c>
      <c r="L197" s="9" t="s">
        <v>928</v>
      </c>
      <c r="M197" s="12"/>
      <c r="N197" s="11"/>
      <c r="O197" s="10"/>
    </row>
    <row r="198" spans="1:15" hidden="1">
      <c r="A198" t="s">
        <v>77</v>
      </c>
      <c r="B198" t="s">
        <v>56</v>
      </c>
      <c r="C198" s="9" t="s">
        <v>1109</v>
      </c>
      <c r="D198">
        <v>45807</v>
      </c>
      <c r="E198" t="s">
        <v>45</v>
      </c>
      <c r="F198" t="s">
        <v>47</v>
      </c>
      <c r="G198" t="s">
        <v>1130</v>
      </c>
      <c r="H198" t="s">
        <v>1115</v>
      </c>
      <c r="I198" t="s">
        <v>1146</v>
      </c>
      <c r="J198" s="28">
        <v>80287</v>
      </c>
      <c r="K198" s="28">
        <v>15255</v>
      </c>
      <c r="L198" s="9" t="s">
        <v>928</v>
      </c>
      <c r="M198" s="12"/>
      <c r="N198" s="11"/>
      <c r="O198" s="10"/>
    </row>
    <row r="199" spans="1:15" hidden="1">
      <c r="A199" t="s">
        <v>77</v>
      </c>
      <c r="B199" t="s">
        <v>56</v>
      </c>
      <c r="C199" s="9" t="s">
        <v>1109</v>
      </c>
      <c r="D199">
        <v>45807</v>
      </c>
      <c r="E199" t="s">
        <v>45</v>
      </c>
      <c r="F199" t="s">
        <v>47</v>
      </c>
      <c r="G199" t="s">
        <v>1131</v>
      </c>
      <c r="H199" t="s">
        <v>1115</v>
      </c>
      <c r="I199" t="s">
        <v>1146</v>
      </c>
      <c r="J199" s="28">
        <v>71555</v>
      </c>
      <c r="K199" s="28">
        <v>13595</v>
      </c>
      <c r="L199" s="9" t="s">
        <v>928</v>
      </c>
      <c r="M199" s="12"/>
      <c r="N199" s="11"/>
      <c r="O199" s="10"/>
    </row>
    <row r="200" spans="1:15" hidden="1">
      <c r="A200" t="s">
        <v>77</v>
      </c>
      <c r="B200" t="s">
        <v>56</v>
      </c>
      <c r="C200" s="9" t="s">
        <v>1109</v>
      </c>
      <c r="D200">
        <v>45807</v>
      </c>
      <c r="E200" t="s">
        <v>45</v>
      </c>
      <c r="F200" t="s">
        <v>47</v>
      </c>
      <c r="G200" t="s">
        <v>182</v>
      </c>
      <c r="H200" t="s">
        <v>1115</v>
      </c>
      <c r="I200" t="s">
        <v>1146</v>
      </c>
      <c r="J200" s="28">
        <v>10146</v>
      </c>
      <c r="K200" s="28">
        <v>1928</v>
      </c>
      <c r="L200" s="9" t="s">
        <v>928</v>
      </c>
      <c r="M200" s="12"/>
      <c r="N200" s="11"/>
      <c r="O200" s="10"/>
    </row>
    <row r="201" spans="1:15" hidden="1">
      <c r="A201" t="s">
        <v>77</v>
      </c>
      <c r="B201" t="s">
        <v>56</v>
      </c>
      <c r="C201" s="9" t="s">
        <v>1109</v>
      </c>
      <c r="D201">
        <v>45807</v>
      </c>
      <c r="E201" t="s">
        <v>45</v>
      </c>
      <c r="F201" t="s">
        <v>47</v>
      </c>
      <c r="G201" t="s">
        <v>177</v>
      </c>
      <c r="H201" t="s">
        <v>1115</v>
      </c>
      <c r="I201" t="s">
        <v>1146</v>
      </c>
      <c r="J201" s="28">
        <v>103202</v>
      </c>
      <c r="K201" s="28">
        <v>19608</v>
      </c>
      <c r="L201" s="9" t="s">
        <v>928</v>
      </c>
      <c r="M201" s="12"/>
      <c r="N201" s="11"/>
      <c r="O201" s="10"/>
    </row>
    <row r="202" spans="1:15" hidden="1">
      <c r="A202" t="s">
        <v>77</v>
      </c>
      <c r="B202" t="s">
        <v>56</v>
      </c>
      <c r="C202" s="9" t="s">
        <v>1109</v>
      </c>
      <c r="D202">
        <v>45807</v>
      </c>
      <c r="E202" t="s">
        <v>45</v>
      </c>
      <c r="F202" t="s">
        <v>47</v>
      </c>
      <c r="G202" t="s">
        <v>1132</v>
      </c>
      <c r="H202" t="s">
        <v>1115</v>
      </c>
      <c r="I202" t="s">
        <v>1146</v>
      </c>
      <c r="J202" s="28">
        <v>94116</v>
      </c>
      <c r="K202" s="28">
        <v>17882</v>
      </c>
      <c r="L202" s="9" t="s">
        <v>928</v>
      </c>
      <c r="M202" s="12"/>
      <c r="N202" s="11"/>
      <c r="O202" s="10"/>
    </row>
    <row r="203" spans="1:15" hidden="1">
      <c r="A203" t="s">
        <v>77</v>
      </c>
      <c r="B203" t="s">
        <v>56</v>
      </c>
      <c r="C203" s="9" t="s">
        <v>1109</v>
      </c>
      <c r="D203">
        <v>45807</v>
      </c>
      <c r="E203" t="s">
        <v>45</v>
      </c>
      <c r="F203" t="s">
        <v>47</v>
      </c>
      <c r="G203" t="s">
        <v>1134</v>
      </c>
      <c r="H203" t="s">
        <v>1115</v>
      </c>
      <c r="I203" t="s">
        <v>1146</v>
      </c>
      <c r="J203" s="28">
        <v>48015</v>
      </c>
      <c r="K203" s="28">
        <v>9123</v>
      </c>
      <c r="L203" s="9" t="s">
        <v>928</v>
      </c>
      <c r="M203" s="12"/>
      <c r="N203" s="11"/>
      <c r="O203" s="10"/>
    </row>
    <row r="204" spans="1:15" hidden="1">
      <c r="A204" t="s">
        <v>77</v>
      </c>
      <c r="B204" t="s">
        <v>56</v>
      </c>
      <c r="C204" s="9" t="s">
        <v>1109</v>
      </c>
      <c r="D204">
        <v>45807</v>
      </c>
      <c r="E204" t="s">
        <v>45</v>
      </c>
      <c r="F204" t="s">
        <v>47</v>
      </c>
      <c r="G204" t="s">
        <v>481</v>
      </c>
      <c r="H204" t="s">
        <v>1115</v>
      </c>
      <c r="I204" t="s">
        <v>1146</v>
      </c>
      <c r="J204" s="28">
        <v>110597</v>
      </c>
      <c r="K204" s="28">
        <v>21013</v>
      </c>
      <c r="L204" s="9" t="s">
        <v>928</v>
      </c>
      <c r="M204" s="12"/>
      <c r="N204" s="11"/>
      <c r="O204" s="10"/>
    </row>
    <row r="205" spans="1:15" hidden="1">
      <c r="A205" t="s">
        <v>77</v>
      </c>
      <c r="B205" t="s">
        <v>56</v>
      </c>
      <c r="C205" s="9" t="s">
        <v>1109</v>
      </c>
      <c r="D205">
        <v>45807</v>
      </c>
      <c r="E205" t="s">
        <v>45</v>
      </c>
      <c r="F205" t="s">
        <v>47</v>
      </c>
      <c r="G205" t="s">
        <v>1135</v>
      </c>
      <c r="H205" t="s">
        <v>1115</v>
      </c>
      <c r="I205" t="s">
        <v>1146</v>
      </c>
      <c r="J205" s="28">
        <v>141735</v>
      </c>
      <c r="K205" s="28">
        <v>26930</v>
      </c>
      <c r="L205" s="9" t="s">
        <v>928</v>
      </c>
      <c r="M205" s="12"/>
      <c r="N205" s="11"/>
      <c r="O205" s="10"/>
    </row>
    <row r="206" spans="1:15" hidden="1">
      <c r="A206" t="s">
        <v>77</v>
      </c>
      <c r="B206" t="s">
        <v>56</v>
      </c>
      <c r="C206" s="9" t="s">
        <v>1109</v>
      </c>
      <c r="D206">
        <v>45835</v>
      </c>
      <c r="E206" t="s">
        <v>45</v>
      </c>
      <c r="F206" t="s">
        <v>47</v>
      </c>
      <c r="G206" t="s">
        <v>54</v>
      </c>
      <c r="H206" t="s">
        <v>1113</v>
      </c>
      <c r="I206" t="s">
        <v>1147</v>
      </c>
      <c r="J206" s="28">
        <v>93010</v>
      </c>
      <c r="K206" s="28">
        <v>17672</v>
      </c>
      <c r="L206" s="9" t="s">
        <v>946</v>
      </c>
      <c r="M206" s="12"/>
      <c r="N206" s="11"/>
      <c r="O206" s="10"/>
    </row>
    <row r="207" spans="1:15" hidden="1">
      <c r="A207" t="s">
        <v>77</v>
      </c>
      <c r="B207" t="s">
        <v>97</v>
      </c>
      <c r="C207" s="9" t="s">
        <v>1109</v>
      </c>
      <c r="D207">
        <v>45835</v>
      </c>
      <c r="E207" t="s">
        <v>45</v>
      </c>
      <c r="F207" t="s">
        <v>47</v>
      </c>
      <c r="G207" t="s">
        <v>1148</v>
      </c>
      <c r="H207" t="s">
        <v>1149</v>
      </c>
      <c r="I207" t="s">
        <v>1150</v>
      </c>
      <c r="J207" s="28">
        <v>93000</v>
      </c>
      <c r="K207" s="28">
        <v>17670</v>
      </c>
      <c r="L207" s="9" t="s">
        <v>953</v>
      </c>
      <c r="M207" s="12"/>
      <c r="N207" s="11"/>
      <c r="O207" s="10"/>
    </row>
    <row r="208" spans="1:15" hidden="1">
      <c r="A208" t="s">
        <v>77</v>
      </c>
      <c r="B208" t="s">
        <v>56</v>
      </c>
      <c r="C208" s="9" t="s">
        <v>1109</v>
      </c>
      <c r="D208">
        <v>45868</v>
      </c>
      <c r="E208" t="s">
        <v>45</v>
      </c>
      <c r="F208" t="s">
        <v>47</v>
      </c>
      <c r="G208" t="s">
        <v>54</v>
      </c>
      <c r="H208" t="s">
        <v>1113</v>
      </c>
      <c r="I208" t="s">
        <v>1151</v>
      </c>
      <c r="J208" s="28">
        <v>93042</v>
      </c>
      <c r="K208" s="28">
        <v>17678</v>
      </c>
      <c r="L208" s="9" t="s">
        <v>969</v>
      </c>
      <c r="M208" s="12"/>
      <c r="N208" s="11"/>
      <c r="O208" s="10"/>
    </row>
    <row r="209" spans="1:15" hidden="1">
      <c r="A209" t="s">
        <v>77</v>
      </c>
      <c r="B209" t="s">
        <v>56</v>
      </c>
      <c r="C209" s="9" t="s">
        <v>1109</v>
      </c>
      <c r="D209">
        <v>45896</v>
      </c>
      <c r="E209" t="s">
        <v>45</v>
      </c>
      <c r="F209" t="s">
        <v>47</v>
      </c>
      <c r="G209" t="s">
        <v>54</v>
      </c>
      <c r="H209" t="s">
        <v>1113</v>
      </c>
      <c r="I209" t="s">
        <v>1152</v>
      </c>
      <c r="J209" s="28">
        <v>341638</v>
      </c>
      <c r="K209" s="28">
        <v>64911</v>
      </c>
      <c r="L209" s="9" t="s">
        <v>983</v>
      </c>
      <c r="M209" s="12"/>
      <c r="N209" s="11"/>
      <c r="O209" s="10"/>
    </row>
    <row r="210" spans="1:15" hidden="1">
      <c r="A210" t="s">
        <v>77</v>
      </c>
      <c r="B210" t="s">
        <v>310</v>
      </c>
      <c r="C210" s="9" t="s">
        <v>1109</v>
      </c>
      <c r="D210">
        <v>45951</v>
      </c>
      <c r="E210" t="s">
        <v>45</v>
      </c>
      <c r="F210" t="s">
        <v>47</v>
      </c>
      <c r="G210" t="s">
        <v>54</v>
      </c>
      <c r="H210" t="s">
        <v>1113</v>
      </c>
      <c r="I210" t="s">
        <v>1153</v>
      </c>
      <c r="J210" s="28">
        <v>2128</v>
      </c>
      <c r="K210" s="28">
        <v>404</v>
      </c>
      <c r="L210" s="9" t="s">
        <v>1007</v>
      </c>
      <c r="M210" s="12"/>
      <c r="N210" s="11"/>
      <c r="O210" s="10"/>
    </row>
    <row r="211" spans="1:15" hidden="1">
      <c r="A211" t="s">
        <v>77</v>
      </c>
      <c r="B211" t="s">
        <v>56</v>
      </c>
      <c r="C211" s="9" t="s">
        <v>1109</v>
      </c>
      <c r="D211">
        <v>45951</v>
      </c>
      <c r="E211" t="s">
        <v>45</v>
      </c>
      <c r="F211" t="s">
        <v>47</v>
      </c>
      <c r="G211" t="s">
        <v>54</v>
      </c>
      <c r="H211" t="s">
        <v>1113</v>
      </c>
      <c r="I211" t="s">
        <v>1153</v>
      </c>
      <c r="J211" s="28">
        <v>431155</v>
      </c>
      <c r="K211" s="28">
        <v>81920</v>
      </c>
      <c r="L211" s="9" t="s">
        <v>1007</v>
      </c>
      <c r="M211" s="12"/>
      <c r="N211" s="11"/>
      <c r="O211" s="10"/>
    </row>
    <row r="212" spans="1:15" hidden="1">
      <c r="A212" t="s">
        <v>77</v>
      </c>
      <c r="B212" t="s">
        <v>56</v>
      </c>
      <c r="C212" s="9" t="s">
        <v>1109</v>
      </c>
      <c r="D212">
        <v>45951</v>
      </c>
      <c r="E212" t="s">
        <v>45</v>
      </c>
      <c r="F212" t="s">
        <v>47</v>
      </c>
      <c r="G212" t="s">
        <v>1154</v>
      </c>
      <c r="H212" t="s">
        <v>1155</v>
      </c>
      <c r="I212" t="s">
        <v>1156</v>
      </c>
      <c r="J212" s="28">
        <v>256288</v>
      </c>
      <c r="K212" s="28">
        <v>48695</v>
      </c>
      <c r="L212" s="9" t="s">
        <v>1012</v>
      </c>
      <c r="M212" s="12"/>
      <c r="N212" s="11"/>
      <c r="O212" s="10"/>
    </row>
    <row r="213" spans="1:15" hidden="1">
      <c r="A213" t="s">
        <v>77</v>
      </c>
      <c r="B213" t="s">
        <v>97</v>
      </c>
      <c r="C213" s="9" t="s">
        <v>1109</v>
      </c>
      <c r="D213">
        <v>45960</v>
      </c>
      <c r="E213" t="s">
        <v>45</v>
      </c>
      <c r="F213" t="s">
        <v>47</v>
      </c>
      <c r="G213" t="s">
        <v>1148</v>
      </c>
      <c r="H213" t="s">
        <v>1149</v>
      </c>
      <c r="I213" t="s">
        <v>1157</v>
      </c>
      <c r="J213" s="28">
        <v>122500</v>
      </c>
      <c r="K213" s="28">
        <v>23275</v>
      </c>
      <c r="L213" s="9" t="s">
        <v>1016</v>
      </c>
      <c r="M213" s="12"/>
      <c r="N213" s="11"/>
      <c r="O213" s="10"/>
    </row>
    <row r="214" spans="1:15" hidden="1">
      <c r="A214" t="s">
        <v>77</v>
      </c>
      <c r="B214" t="s">
        <v>56</v>
      </c>
      <c r="C214" s="9" t="s">
        <v>1109</v>
      </c>
      <c r="D214">
        <v>45985</v>
      </c>
      <c r="E214" t="s">
        <v>45</v>
      </c>
      <c r="F214" t="s">
        <v>47</v>
      </c>
      <c r="G214" t="s">
        <v>54</v>
      </c>
      <c r="H214" t="s">
        <v>1113</v>
      </c>
      <c r="I214" t="s">
        <v>1158</v>
      </c>
      <c r="J214" s="28">
        <v>8187</v>
      </c>
      <c r="K214" s="28">
        <v>1556</v>
      </c>
      <c r="L214" s="9" t="s">
        <v>1028</v>
      </c>
      <c r="M214" s="12"/>
      <c r="N214" s="11"/>
      <c r="O214" s="10"/>
    </row>
    <row r="215" spans="1:15" hidden="1">
      <c r="A215" t="s">
        <v>77</v>
      </c>
      <c r="B215" t="s">
        <v>310</v>
      </c>
      <c r="C215" s="9" t="s">
        <v>1109</v>
      </c>
      <c r="D215">
        <v>45985</v>
      </c>
      <c r="E215" t="s">
        <v>45</v>
      </c>
      <c r="F215" t="s">
        <v>47</v>
      </c>
      <c r="G215" t="s">
        <v>54</v>
      </c>
      <c r="H215" t="s">
        <v>1113</v>
      </c>
      <c r="I215" t="s">
        <v>1158</v>
      </c>
      <c r="J215" s="28">
        <v>4512</v>
      </c>
      <c r="K215" s="28">
        <v>857</v>
      </c>
      <c r="L215" s="9" t="s">
        <v>1028</v>
      </c>
      <c r="M215" s="12"/>
      <c r="N215" s="11"/>
      <c r="O215" s="10"/>
    </row>
    <row r="216" spans="1:15" hidden="1">
      <c r="A216" t="s">
        <v>77</v>
      </c>
      <c r="B216" t="s">
        <v>56</v>
      </c>
      <c r="C216" s="9" t="s">
        <v>1109</v>
      </c>
      <c r="D216">
        <v>45985</v>
      </c>
      <c r="E216" t="s">
        <v>45</v>
      </c>
      <c r="F216" t="s">
        <v>47</v>
      </c>
      <c r="G216" t="s">
        <v>54</v>
      </c>
      <c r="H216" t="s">
        <v>1113</v>
      </c>
      <c r="I216" t="s">
        <v>1158</v>
      </c>
      <c r="J216" s="28">
        <v>3638</v>
      </c>
      <c r="K216" s="28">
        <v>691</v>
      </c>
      <c r="L216" s="9" t="s">
        <v>1028</v>
      </c>
      <c r="M216" s="12"/>
      <c r="N216" s="11"/>
      <c r="O216" s="10"/>
    </row>
    <row r="217" spans="1:15" hidden="1">
      <c r="A217" t="s">
        <v>77</v>
      </c>
      <c r="B217" t="s">
        <v>56</v>
      </c>
      <c r="C217" s="9" t="s">
        <v>1109</v>
      </c>
      <c r="D217">
        <v>45985</v>
      </c>
      <c r="E217" t="s">
        <v>45</v>
      </c>
      <c r="F217" t="s">
        <v>47</v>
      </c>
      <c r="G217" t="s">
        <v>54</v>
      </c>
      <c r="H217" t="s">
        <v>1113</v>
      </c>
      <c r="I217" t="s">
        <v>1158</v>
      </c>
      <c r="J217" s="28">
        <v>264697</v>
      </c>
      <c r="K217" s="28">
        <v>50292</v>
      </c>
      <c r="L217" s="9" t="s">
        <v>1028</v>
      </c>
      <c r="M217" s="12"/>
      <c r="N217" s="11"/>
      <c r="O217" s="10"/>
    </row>
    <row r="218" spans="1:15" hidden="1">
      <c r="A218" t="s">
        <v>77</v>
      </c>
      <c r="B218" t="s">
        <v>56</v>
      </c>
      <c r="C218" s="9" t="s">
        <v>1109</v>
      </c>
      <c r="D218">
        <v>45985</v>
      </c>
      <c r="E218" t="s">
        <v>45</v>
      </c>
      <c r="F218" t="s">
        <v>47</v>
      </c>
      <c r="G218" t="s">
        <v>54</v>
      </c>
      <c r="H218" t="s">
        <v>1113</v>
      </c>
      <c r="I218" t="s">
        <v>1158</v>
      </c>
      <c r="J218" s="28">
        <v>15500</v>
      </c>
      <c r="K218" s="28">
        <v>2945</v>
      </c>
      <c r="L218" s="9" t="s">
        <v>1028</v>
      </c>
      <c r="M218" s="12"/>
      <c r="N218" s="11"/>
      <c r="O218" s="10"/>
    </row>
    <row r="219" spans="1:15" hidden="1">
      <c r="A219" t="s">
        <v>77</v>
      </c>
      <c r="B219" t="s">
        <v>56</v>
      </c>
      <c r="C219" s="9" t="s">
        <v>1109</v>
      </c>
      <c r="D219">
        <v>45988</v>
      </c>
      <c r="E219" t="s">
        <v>45</v>
      </c>
      <c r="F219" t="s">
        <v>47</v>
      </c>
      <c r="G219" t="s">
        <v>54</v>
      </c>
      <c r="H219" t="s">
        <v>1113</v>
      </c>
      <c r="I219" t="s">
        <v>1159</v>
      </c>
      <c r="J219" s="28">
        <v>789877</v>
      </c>
      <c r="K219" s="28">
        <v>150077</v>
      </c>
      <c r="L219" s="9" t="s">
        <v>1031</v>
      </c>
      <c r="M219" s="12"/>
      <c r="N219" s="11"/>
      <c r="O219" s="10"/>
    </row>
    <row r="220" spans="1:15">
      <c r="C220" s="9"/>
      <c r="L220" s="9"/>
      <c r="M220" s="12"/>
      <c r="N220" s="11"/>
      <c r="O220" s="10"/>
    </row>
    <row r="221" spans="1:15">
      <c r="C221" s="9"/>
      <c r="L221" s="9"/>
      <c r="M221" s="12"/>
      <c r="N221" s="11"/>
      <c r="O221" s="10"/>
    </row>
    <row r="222" spans="1:15">
      <c r="C222" s="9"/>
      <c r="L222" s="9"/>
      <c r="M222" s="12"/>
      <c r="N222" s="11"/>
      <c r="O222" s="10"/>
    </row>
    <row r="223" spans="1:15">
      <c r="C223" s="9"/>
      <c r="L223" s="9"/>
      <c r="M223" s="12"/>
      <c r="N223" s="11"/>
      <c r="O223" s="10"/>
    </row>
    <row r="224" spans="1:15">
      <c r="C224" s="9"/>
      <c r="L224" s="9"/>
      <c r="M224" s="12"/>
      <c r="N224" s="11"/>
      <c r="O224" s="10"/>
    </row>
    <row r="225" spans="3:15">
      <c r="C225" s="9"/>
      <c r="L225" s="9"/>
      <c r="M225" s="12"/>
      <c r="N225" s="11"/>
      <c r="O225" s="10"/>
    </row>
    <row r="226" spans="3:15">
      <c r="C226" s="9"/>
      <c r="L226" s="9"/>
      <c r="M226" s="12"/>
      <c r="N226" s="11"/>
      <c r="O226" s="10"/>
    </row>
    <row r="227" spans="3:15">
      <c r="C227" s="9"/>
      <c r="L227" s="9"/>
      <c r="M227" s="12"/>
      <c r="N227" s="11"/>
      <c r="O227" s="10"/>
    </row>
    <row r="228" spans="3:15">
      <c r="C228" s="9"/>
      <c r="L228" s="9"/>
      <c r="M228" s="12"/>
      <c r="N228" s="11"/>
      <c r="O228" s="10"/>
    </row>
    <row r="229" spans="3:15">
      <c r="C229" s="9"/>
      <c r="L229" s="9"/>
      <c r="M229" s="12"/>
      <c r="N229" s="11"/>
      <c r="O229" s="10"/>
    </row>
    <row r="230" spans="3:15">
      <c r="C230" s="9"/>
      <c r="L230" s="9"/>
      <c r="M230" s="12"/>
      <c r="N230" s="11"/>
      <c r="O230" s="10"/>
    </row>
    <row r="231" spans="3:15">
      <c r="C231" s="9"/>
      <c r="L231" s="9"/>
      <c r="M231" s="12"/>
      <c r="N231" s="11"/>
      <c r="O231" s="10"/>
    </row>
    <row r="232" spans="3:15">
      <c r="C232" s="9"/>
      <c r="L232" s="9"/>
      <c r="M232" s="12"/>
      <c r="N232" s="11"/>
      <c r="O232" s="10"/>
    </row>
    <row r="233" spans="3:15">
      <c r="C233" s="9"/>
      <c r="L233" s="9"/>
      <c r="M233" s="12"/>
      <c r="N233" s="11"/>
      <c r="O233" s="10"/>
    </row>
    <row r="234" spans="3:15">
      <c r="C234" s="9"/>
      <c r="L234" s="9"/>
      <c r="M234" s="12"/>
      <c r="N234" s="11"/>
      <c r="O234" s="10"/>
    </row>
    <row r="235" spans="3:15">
      <c r="C235" s="9"/>
      <c r="L235" s="9"/>
      <c r="M235" s="12"/>
      <c r="N235" s="11"/>
      <c r="O235" s="10"/>
    </row>
    <row r="236" spans="3:15">
      <c r="C236" s="9"/>
      <c r="L236" s="9"/>
      <c r="M236" s="12"/>
      <c r="N236" s="11"/>
      <c r="O236" s="10"/>
    </row>
    <row r="237" spans="3:15">
      <c r="C237" s="9"/>
      <c r="L237" s="9"/>
      <c r="M237" s="12"/>
      <c r="N237" s="11"/>
      <c r="O237" s="10"/>
    </row>
    <row r="238" spans="3:15">
      <c r="C238" s="9"/>
      <c r="L238" s="9"/>
      <c r="M238" s="12"/>
      <c r="N238" s="11"/>
      <c r="O238" s="10"/>
    </row>
    <row r="239" spans="3:15">
      <c r="C239" s="9"/>
      <c r="L239" s="9"/>
      <c r="M239" s="12"/>
      <c r="N239" s="11"/>
      <c r="O239" s="10"/>
    </row>
    <row r="240" spans="3:15">
      <c r="C240" s="9"/>
      <c r="L240" s="9"/>
      <c r="M240" s="12"/>
      <c r="N240" s="11"/>
      <c r="O240" s="10"/>
    </row>
    <row r="241" spans="3:15">
      <c r="C241" s="9"/>
      <c r="L241" s="9"/>
      <c r="M241" s="12"/>
      <c r="N241" s="11"/>
      <c r="O241" s="10"/>
    </row>
    <row r="242" spans="3:15">
      <c r="C242" s="9"/>
      <c r="L242" s="9"/>
      <c r="M242" s="12"/>
      <c r="N242" s="11"/>
      <c r="O242" s="10"/>
    </row>
    <row r="243" spans="3:15">
      <c r="C243" s="9"/>
      <c r="L243" s="9"/>
      <c r="M243" s="12"/>
      <c r="N243" s="11"/>
      <c r="O243" s="10"/>
    </row>
    <row r="244" spans="3:15">
      <c r="C244" s="9"/>
      <c r="L244" s="9"/>
      <c r="M244" s="12"/>
      <c r="N244" s="11"/>
      <c r="O244" s="10"/>
    </row>
    <row r="245" spans="3:15">
      <c r="C245" s="9"/>
      <c r="L245" s="9"/>
      <c r="M245" s="12"/>
      <c r="N245" s="11"/>
      <c r="O245" s="10"/>
    </row>
    <row r="246" spans="3:15">
      <c r="C246" s="9"/>
      <c r="L246" s="9"/>
      <c r="M246" s="12"/>
      <c r="N246" s="11"/>
      <c r="O246" s="10"/>
    </row>
    <row r="247" spans="3:15">
      <c r="C247" s="9"/>
      <c r="L247" s="9"/>
      <c r="M247" s="12"/>
      <c r="N247" s="11"/>
      <c r="O247" s="10"/>
    </row>
    <row r="248" spans="3:15">
      <c r="C248" s="9"/>
      <c r="L248" s="9"/>
      <c r="M248" s="12"/>
      <c r="N248" s="11"/>
      <c r="O248" s="10"/>
    </row>
    <row r="249" spans="3:15">
      <c r="C249" s="9"/>
      <c r="L249" s="9"/>
      <c r="M249" s="12"/>
      <c r="N249" s="11"/>
      <c r="O249" s="10"/>
    </row>
    <row r="250" spans="3:15">
      <c r="C250" s="9"/>
      <c r="L250" s="9"/>
      <c r="M250" s="12"/>
      <c r="N250" s="11"/>
      <c r="O250" s="10"/>
    </row>
    <row r="251" spans="3:15">
      <c r="C251" s="9"/>
      <c r="L251" s="9"/>
      <c r="M251" s="12"/>
      <c r="N251" s="11"/>
      <c r="O251" s="10"/>
    </row>
    <row r="252" spans="3:15">
      <c r="C252" s="9"/>
      <c r="L252" s="9"/>
      <c r="M252" s="12"/>
      <c r="N252" s="11"/>
      <c r="O252" s="10"/>
    </row>
    <row r="253" spans="3:15">
      <c r="C253" s="9"/>
      <c r="L253" s="9"/>
      <c r="M253" s="12"/>
      <c r="N253" s="11"/>
      <c r="O253" s="10"/>
    </row>
    <row r="254" spans="3:15">
      <c r="C254" s="9"/>
      <c r="L254" s="9"/>
      <c r="M254" s="12"/>
      <c r="N254" s="11"/>
      <c r="O254" s="10"/>
    </row>
    <row r="255" spans="3:15">
      <c r="C255" s="9"/>
      <c r="L255" s="9"/>
      <c r="M255" s="12"/>
      <c r="N255" s="11"/>
      <c r="O255" s="10"/>
    </row>
    <row r="256" spans="3:15">
      <c r="C256" s="9"/>
      <c r="L256" s="9"/>
      <c r="M256" s="12"/>
      <c r="N256" s="11"/>
      <c r="O256" s="10"/>
    </row>
    <row r="257" spans="3:15">
      <c r="C257" s="9"/>
      <c r="L257" s="9"/>
      <c r="M257" s="12"/>
      <c r="N257" s="11"/>
      <c r="O257" s="10"/>
    </row>
    <row r="258" spans="3:15">
      <c r="C258" s="9"/>
      <c r="L258" s="9"/>
      <c r="M258" s="12"/>
      <c r="N258" s="11"/>
      <c r="O258" s="10"/>
    </row>
    <row r="259" spans="3:15">
      <c r="C259" s="9"/>
      <c r="L259" s="9"/>
      <c r="M259" s="12"/>
      <c r="N259" s="11"/>
      <c r="O259" s="10"/>
    </row>
    <row r="260" spans="3:15">
      <c r="C260" s="9"/>
      <c r="L260" s="9"/>
      <c r="M260" s="12"/>
      <c r="N260" s="11"/>
      <c r="O260" s="10"/>
    </row>
    <row r="261" spans="3:15">
      <c r="C261" s="9"/>
      <c r="L261" s="9"/>
      <c r="M261" s="12"/>
      <c r="N261" s="11"/>
      <c r="O261" s="10"/>
    </row>
    <row r="262" spans="3:15">
      <c r="C262" s="9"/>
      <c r="L262" s="9"/>
      <c r="M262" s="12"/>
      <c r="N262" s="11"/>
      <c r="O262" s="10"/>
    </row>
    <row r="263" spans="3:15">
      <c r="C263" s="9"/>
      <c r="L263" s="9"/>
      <c r="M263" s="12"/>
      <c r="N263" s="11"/>
      <c r="O263" s="10"/>
    </row>
    <row r="264" spans="3:15">
      <c r="C264" s="9"/>
      <c r="L264" s="9"/>
      <c r="M264" s="12"/>
      <c r="N264" s="11"/>
      <c r="O264" s="10"/>
    </row>
    <row r="265" spans="3:15">
      <c r="C265" s="9"/>
      <c r="L265" s="9"/>
      <c r="M265" s="12"/>
      <c r="N265" s="11"/>
      <c r="O265" s="10"/>
    </row>
    <row r="266" spans="3:15">
      <c r="C266" s="9"/>
      <c r="L266" s="9"/>
      <c r="M266" s="12"/>
      <c r="N266" s="11"/>
      <c r="O266" s="10"/>
    </row>
    <row r="267" spans="3:15">
      <c r="C267" s="9"/>
      <c r="L267" s="9"/>
      <c r="M267" s="12"/>
      <c r="N267" s="11"/>
      <c r="O267" s="10"/>
    </row>
  </sheetData>
  <autoFilter ref="A1:L219" xr:uid="{00000000-0001-0000-0500-000000000000}">
    <filterColumn colId="8">
      <filters>
        <filter val="Escala de crecimiento  2022 1 de 4"/>
        <filter val="Escala de crecimiento  2022 2 de 4"/>
        <filter val="Escala de crecimiento  2022 3 de 4"/>
        <filter val="Escala de crecimiento  2022 4 de 4"/>
      </filters>
    </filterColumn>
  </autoFilter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7">
    <tabColor rgb="FFFF0000"/>
  </sheetPr>
  <dimension ref="B7:Q119"/>
  <sheetViews>
    <sheetView showGridLines="0" tabSelected="1" zoomScale="80" zoomScaleNormal="80" workbookViewId="0">
      <selection activeCell="R27" sqref="R27"/>
    </sheetView>
  </sheetViews>
  <sheetFormatPr baseColWidth="10" defaultColWidth="9.109375" defaultRowHeight="14.4"/>
  <cols>
    <col min="1" max="1" width="4.44140625" customWidth="1"/>
    <col min="2" max="2" width="12.6640625" customWidth="1"/>
    <col min="3" max="3" width="28.6640625" customWidth="1"/>
    <col min="4" max="4" width="13.6640625" customWidth="1"/>
    <col min="5" max="17" width="13.6640625" style="22" customWidth="1"/>
    <col min="18" max="18" width="13.6640625" customWidth="1"/>
    <col min="19" max="19" width="9.109375" customWidth="1"/>
  </cols>
  <sheetData>
    <row r="7" spans="2:17">
      <c r="B7" s="5" t="s">
        <v>1160</v>
      </c>
    </row>
    <row r="8" spans="2:17">
      <c r="B8" s="5" t="str">
        <f>+III_Compras_Detalladas!C2</f>
        <v>NMC CHILE SPA</v>
      </c>
    </row>
    <row r="9" spans="2:17">
      <c r="B9" s="7" t="str">
        <f>"Año "&amp;Presentacion!B2</f>
        <v>Año 2025</v>
      </c>
    </row>
    <row r="10" spans="2:17">
      <c r="B10" s="7"/>
    </row>
    <row r="11" spans="2:17">
      <c r="B11" s="133" t="s">
        <v>18</v>
      </c>
      <c r="C11" s="134" t="s">
        <v>1188</v>
      </c>
    </row>
    <row r="12" spans="2:17">
      <c r="B12" s="133" t="s">
        <v>28</v>
      </c>
      <c r="C12" s="134" t="s">
        <v>1188</v>
      </c>
    </row>
    <row r="14" spans="2:17">
      <c r="B14" s="115"/>
      <c r="C14" s="115"/>
      <c r="D14" s="60" t="s">
        <v>1161</v>
      </c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/>
      <c r="Q14"/>
    </row>
    <row r="15" spans="2:17">
      <c r="B15" s="115" t="s">
        <v>586</v>
      </c>
      <c r="C15" s="115" t="s">
        <v>587</v>
      </c>
      <c r="D15" s="114" t="s">
        <v>1162</v>
      </c>
      <c r="E15" s="114" t="s">
        <v>1163</v>
      </c>
      <c r="F15" s="114" t="s">
        <v>1164</v>
      </c>
      <c r="G15" s="114" t="s">
        <v>1165</v>
      </c>
      <c r="H15" s="114" t="s">
        <v>1166</v>
      </c>
      <c r="I15" s="114" t="s">
        <v>1167</v>
      </c>
      <c r="J15" s="114" t="s">
        <v>1168</v>
      </c>
      <c r="K15" s="114" t="s">
        <v>1169</v>
      </c>
      <c r="L15" s="114" t="s">
        <v>1170</v>
      </c>
      <c r="M15" s="114" t="s">
        <v>1171</v>
      </c>
      <c r="N15" s="114" t="s">
        <v>1172</v>
      </c>
      <c r="O15" s="114" t="s">
        <v>1173</v>
      </c>
      <c r="P15" s="114" t="s">
        <v>1174</v>
      </c>
      <c r="Q15"/>
    </row>
    <row r="16" spans="2:17">
      <c r="B16" s="128" t="s">
        <v>602</v>
      </c>
      <c r="C16" s="129" t="s">
        <v>582</v>
      </c>
      <c r="D16" s="62">
        <v>0</v>
      </c>
      <c r="E16" s="62">
        <v>0</v>
      </c>
      <c r="F16" s="62">
        <v>0</v>
      </c>
      <c r="G16" s="62">
        <v>0</v>
      </c>
      <c r="H16" s="62">
        <v>0</v>
      </c>
      <c r="I16" s="62">
        <v>0</v>
      </c>
      <c r="J16" s="62">
        <v>0</v>
      </c>
      <c r="K16" s="62">
        <v>0</v>
      </c>
      <c r="L16" s="62">
        <v>0</v>
      </c>
      <c r="M16" s="62">
        <v>0</v>
      </c>
      <c r="N16" s="62">
        <v>0</v>
      </c>
      <c r="O16" s="62">
        <v>0</v>
      </c>
      <c r="P16" s="62">
        <v>0</v>
      </c>
      <c r="Q16"/>
    </row>
    <row r="17" spans="2:17">
      <c r="B17" s="131"/>
      <c r="C17" s="129" t="s">
        <v>583</v>
      </c>
      <c r="D17" s="62">
        <v>0</v>
      </c>
      <c r="E17" s="62">
        <v>0</v>
      </c>
      <c r="F17" s="62">
        <v>0</v>
      </c>
      <c r="G17" s="62">
        <v>0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/>
    </row>
    <row r="18" spans="2:17">
      <c r="B18" s="128" t="s">
        <v>1181</v>
      </c>
      <c r="C18" s="130"/>
      <c r="D18" s="63">
        <v>0</v>
      </c>
      <c r="E18" s="63">
        <v>0</v>
      </c>
      <c r="F18" s="63">
        <v>0</v>
      </c>
      <c r="G18" s="63">
        <v>0</v>
      </c>
      <c r="H18" s="63">
        <v>0</v>
      </c>
      <c r="I18" s="63">
        <v>0</v>
      </c>
      <c r="J18" s="63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63">
        <v>0</v>
      </c>
      <c r="Q18"/>
    </row>
    <row r="19" spans="2:17">
      <c r="B19" s="128" t="s">
        <v>603</v>
      </c>
      <c r="C19" s="129" t="s">
        <v>582</v>
      </c>
      <c r="D19" s="62">
        <v>446031.92</v>
      </c>
      <c r="E19" s="62">
        <v>1888500.24</v>
      </c>
      <c r="F19" s="62">
        <v>2759035.08</v>
      </c>
      <c r="G19" s="62">
        <v>1327752.92</v>
      </c>
      <c r="H19" s="62">
        <v>2162911.2400000002</v>
      </c>
      <c r="I19" s="62">
        <v>1727296.6</v>
      </c>
      <c r="J19" s="62">
        <v>1593454.6400000001</v>
      </c>
      <c r="K19" s="62">
        <v>1862204.76</v>
      </c>
      <c r="L19" s="62">
        <v>1086517.52</v>
      </c>
      <c r="M19" s="62">
        <v>1380193.4000000001</v>
      </c>
      <c r="N19" s="62">
        <v>1645367.36</v>
      </c>
      <c r="O19" s="62">
        <v>2312915.7200000002</v>
      </c>
      <c r="P19" s="62">
        <v>20192181.399999999</v>
      </c>
      <c r="Q19"/>
    </row>
    <row r="20" spans="2:17">
      <c r="B20" s="131"/>
      <c r="C20" s="129" t="s">
        <v>583</v>
      </c>
      <c r="D20" s="62">
        <v>-961542</v>
      </c>
      <c r="E20" s="62">
        <v>-1463710</v>
      </c>
      <c r="F20" s="62">
        <v>-2655355</v>
      </c>
      <c r="G20" s="62">
        <v>-1327753</v>
      </c>
      <c r="H20" s="62">
        <v>-2580329</v>
      </c>
      <c r="I20" s="62">
        <v>-1531684</v>
      </c>
      <c r="J20" s="62">
        <v>-1371649</v>
      </c>
      <c r="K20" s="62">
        <v>-1706685</v>
      </c>
      <c r="L20" s="62">
        <v>-1086518</v>
      </c>
      <c r="M20" s="62">
        <v>-1867482</v>
      </c>
      <c r="N20" s="62">
        <v>-1158079</v>
      </c>
      <c r="O20" s="62">
        <v>-2312916</v>
      </c>
      <c r="P20" s="62">
        <v>-20023702</v>
      </c>
      <c r="Q20"/>
    </row>
    <row r="21" spans="2:17">
      <c r="B21" s="128" t="s">
        <v>1182</v>
      </c>
      <c r="C21" s="130"/>
      <c r="D21" s="63">
        <v>-515510.08</v>
      </c>
      <c r="E21" s="63">
        <v>424790.24</v>
      </c>
      <c r="F21" s="63">
        <v>103680.08000000007</v>
      </c>
      <c r="G21" s="63">
        <v>-8.0000000074505806E-2</v>
      </c>
      <c r="H21" s="63">
        <v>-417417.75999999978</v>
      </c>
      <c r="I21" s="63">
        <v>195612.60000000009</v>
      </c>
      <c r="J21" s="63">
        <v>221805.64000000013</v>
      </c>
      <c r="K21" s="63">
        <v>155519.76</v>
      </c>
      <c r="L21" s="63">
        <v>-0.47999999998137355</v>
      </c>
      <c r="M21" s="63">
        <v>-487288.59999999986</v>
      </c>
      <c r="N21" s="63">
        <v>487288.3600000001</v>
      </c>
      <c r="O21" s="63">
        <v>-0.27999999979510903</v>
      </c>
      <c r="P21" s="63">
        <v>168479.39999999851</v>
      </c>
      <c r="Q21"/>
    </row>
    <row r="22" spans="2:17">
      <c r="B22" s="128" t="s">
        <v>604</v>
      </c>
      <c r="C22" s="129" t="s">
        <v>582</v>
      </c>
      <c r="D22" s="62">
        <v>0</v>
      </c>
      <c r="E22" s="62">
        <v>0</v>
      </c>
      <c r="F22" s="62">
        <v>0</v>
      </c>
      <c r="G22" s="62">
        <v>0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/>
    </row>
    <row r="23" spans="2:17">
      <c r="B23" s="131"/>
      <c r="C23" s="129" t="s">
        <v>583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2">
        <v>0</v>
      </c>
      <c r="K23" s="62">
        <v>0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/>
    </row>
    <row r="24" spans="2:17">
      <c r="B24" s="128" t="s">
        <v>1183</v>
      </c>
      <c r="C24" s="130"/>
      <c r="D24" s="63">
        <v>0</v>
      </c>
      <c r="E24" s="63">
        <v>0</v>
      </c>
      <c r="F24" s="63">
        <v>0</v>
      </c>
      <c r="G24" s="63">
        <v>0</v>
      </c>
      <c r="H24" s="63">
        <v>0</v>
      </c>
      <c r="I24" s="63">
        <v>0</v>
      </c>
      <c r="J24" s="63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63">
        <v>0</v>
      </c>
      <c r="Q24"/>
    </row>
    <row r="25" spans="2:17">
      <c r="B25" s="128" t="s">
        <v>605</v>
      </c>
      <c r="C25" s="129" t="s">
        <v>582</v>
      </c>
      <c r="D25" s="62">
        <v>446031.92</v>
      </c>
      <c r="E25" s="62">
        <v>1888500.24</v>
      </c>
      <c r="F25" s="62">
        <v>2759035.08</v>
      </c>
      <c r="G25" s="62">
        <v>1327752.92</v>
      </c>
      <c r="H25" s="62">
        <v>2162911.2400000002</v>
      </c>
      <c r="I25" s="62">
        <v>1727296.6</v>
      </c>
      <c r="J25" s="62">
        <v>1593454.6400000001</v>
      </c>
      <c r="K25" s="62">
        <v>1862204.76</v>
      </c>
      <c r="L25" s="62">
        <v>1086517.52</v>
      </c>
      <c r="M25" s="62">
        <v>1380193.4000000001</v>
      </c>
      <c r="N25" s="62">
        <v>1645367.36</v>
      </c>
      <c r="O25" s="62">
        <v>2312915.7200000002</v>
      </c>
      <c r="P25" s="62">
        <v>20192181.399999999</v>
      </c>
      <c r="Q25"/>
    </row>
    <row r="26" spans="2:17">
      <c r="B26" s="131"/>
      <c r="C26" s="129" t="s">
        <v>583</v>
      </c>
      <c r="D26" s="62">
        <v>0</v>
      </c>
      <c r="E26" s="62">
        <v>0</v>
      </c>
      <c r="F26" s="62">
        <v>-2546784</v>
      </c>
      <c r="G26" s="62">
        <v>-663876</v>
      </c>
      <c r="H26" s="62">
        <v>-1081456</v>
      </c>
      <c r="I26" s="62">
        <v>0</v>
      </c>
      <c r="J26" s="62">
        <v>0</v>
      </c>
      <c r="K26" s="62">
        <v>0</v>
      </c>
      <c r="L26" s="62">
        <v>0</v>
      </c>
      <c r="M26" s="62">
        <v>0</v>
      </c>
      <c r="N26" s="62">
        <v>0</v>
      </c>
      <c r="O26" s="62">
        <v>-15197335</v>
      </c>
      <c r="P26" s="62">
        <v>-19489451</v>
      </c>
      <c r="Q26"/>
    </row>
    <row r="27" spans="2:17">
      <c r="B27" s="128" t="s">
        <v>1184</v>
      </c>
      <c r="C27" s="130"/>
      <c r="D27" s="63">
        <v>446031.92</v>
      </c>
      <c r="E27" s="63">
        <v>1888500.24</v>
      </c>
      <c r="F27" s="63">
        <v>212251.08000000007</v>
      </c>
      <c r="G27" s="63">
        <v>663876.91999999993</v>
      </c>
      <c r="H27" s="63">
        <v>1081455.2400000002</v>
      </c>
      <c r="I27" s="63">
        <v>1727296.6</v>
      </c>
      <c r="J27" s="63">
        <v>1593454.6400000001</v>
      </c>
      <c r="K27" s="63">
        <v>1862204.76</v>
      </c>
      <c r="L27" s="63">
        <v>1086517.52</v>
      </c>
      <c r="M27" s="63">
        <v>1380193.4000000001</v>
      </c>
      <c r="N27" s="63">
        <v>1645367.36</v>
      </c>
      <c r="O27" s="63">
        <v>-12884419.279999999</v>
      </c>
      <c r="P27" s="63">
        <v>702730.39999999851</v>
      </c>
      <c r="Q27"/>
    </row>
    <row r="28" spans="2:17">
      <c r="B28" s="128" t="s">
        <v>606</v>
      </c>
      <c r="C28" s="129" t="s">
        <v>582</v>
      </c>
      <c r="D28" s="62">
        <v>0</v>
      </c>
      <c r="E28" s="62">
        <v>0</v>
      </c>
      <c r="F28" s="62">
        <v>0</v>
      </c>
      <c r="G28" s="62">
        <v>0</v>
      </c>
      <c r="H28" s="62">
        <v>0</v>
      </c>
      <c r="I28" s="62">
        <v>0</v>
      </c>
      <c r="J28" s="62">
        <v>0</v>
      </c>
      <c r="K28" s="62">
        <v>0</v>
      </c>
      <c r="L28" s="62">
        <v>0</v>
      </c>
      <c r="M28" s="62">
        <v>0</v>
      </c>
      <c r="N28" s="62">
        <v>0</v>
      </c>
      <c r="O28" s="62">
        <v>0</v>
      </c>
      <c r="P28" s="62">
        <v>0</v>
      </c>
      <c r="Q28"/>
    </row>
    <row r="29" spans="2:17">
      <c r="B29" s="131"/>
      <c r="C29" s="129" t="s">
        <v>583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2">
        <v>0</v>
      </c>
      <c r="K29" s="62">
        <v>0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/>
    </row>
    <row r="30" spans="2:17">
      <c r="B30" s="128" t="s">
        <v>1185</v>
      </c>
      <c r="C30" s="130"/>
      <c r="D30" s="63">
        <v>0</v>
      </c>
      <c r="E30" s="63">
        <v>0</v>
      </c>
      <c r="F30" s="63">
        <v>0</v>
      </c>
      <c r="G30" s="63">
        <v>0</v>
      </c>
      <c r="H30" s="63">
        <v>0</v>
      </c>
      <c r="I30" s="63">
        <v>0</v>
      </c>
      <c r="J30" s="63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63">
        <v>0</v>
      </c>
      <c r="Q30"/>
    </row>
    <row r="31" spans="2:17">
      <c r="B31" s="128" t="s">
        <v>607</v>
      </c>
      <c r="C31" s="129" t="s">
        <v>582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0</v>
      </c>
      <c r="J31" s="62">
        <v>0</v>
      </c>
      <c r="K31" s="62">
        <v>0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/>
    </row>
    <row r="32" spans="2:17">
      <c r="B32" s="131"/>
      <c r="C32" s="129" t="s">
        <v>583</v>
      </c>
      <c r="D32" s="62">
        <v>0</v>
      </c>
      <c r="E32" s="62">
        <v>0</v>
      </c>
      <c r="F32" s="62">
        <v>0</v>
      </c>
      <c r="G32" s="62">
        <v>0</v>
      </c>
      <c r="H32" s="62">
        <v>0</v>
      </c>
      <c r="I32" s="62">
        <v>0</v>
      </c>
      <c r="J32" s="62">
        <v>0</v>
      </c>
      <c r="K32" s="62">
        <v>0</v>
      </c>
      <c r="L32" s="62">
        <v>0</v>
      </c>
      <c r="M32" s="62">
        <v>0</v>
      </c>
      <c r="N32" s="62">
        <v>0</v>
      </c>
      <c r="O32" s="62">
        <v>0</v>
      </c>
      <c r="P32" s="62">
        <v>0</v>
      </c>
      <c r="Q32"/>
    </row>
    <row r="33" spans="2:17">
      <c r="B33" s="128" t="s">
        <v>1186</v>
      </c>
      <c r="C33" s="130"/>
      <c r="D33" s="63">
        <v>0</v>
      </c>
      <c r="E33" s="63">
        <v>0</v>
      </c>
      <c r="F33" s="63">
        <v>0</v>
      </c>
      <c r="G33" s="63">
        <v>0</v>
      </c>
      <c r="H33" s="63">
        <v>0</v>
      </c>
      <c r="I33" s="63">
        <v>0</v>
      </c>
      <c r="J33" s="63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63">
        <v>0</v>
      </c>
      <c r="Q33"/>
    </row>
    <row r="34" spans="2:17">
      <c r="B34" s="128" t="s">
        <v>608</v>
      </c>
      <c r="C34" s="129" t="s">
        <v>582</v>
      </c>
      <c r="D34" s="62">
        <v>16858.542000000001</v>
      </c>
      <c r="E34" s="62">
        <v>82287.591</v>
      </c>
      <c r="F34" s="62">
        <v>112376.0355</v>
      </c>
      <c r="G34" s="62">
        <v>53291.629500000003</v>
      </c>
      <c r="H34" s="62">
        <v>131694.3315</v>
      </c>
      <c r="I34" s="62">
        <v>106040.37150000001</v>
      </c>
      <c r="J34" s="62">
        <v>132061.66200000001</v>
      </c>
      <c r="K34" s="62">
        <v>104027.30250000001</v>
      </c>
      <c r="L34" s="62">
        <v>120599.961</v>
      </c>
      <c r="M34" s="62">
        <v>111925.5435</v>
      </c>
      <c r="N34" s="62">
        <v>94749.75</v>
      </c>
      <c r="O34" s="62">
        <v>236330.25750000001</v>
      </c>
      <c r="P34" s="62">
        <v>1302242.9774999998</v>
      </c>
      <c r="Q34"/>
    </row>
    <row r="35" spans="2:17">
      <c r="B35" s="131"/>
      <c r="C35" s="129" t="s">
        <v>583</v>
      </c>
      <c r="D35" s="62">
        <v>0</v>
      </c>
      <c r="E35" s="62">
        <v>-59697</v>
      </c>
      <c r="F35" s="62">
        <v>-115635</v>
      </c>
      <c r="G35" s="62">
        <v>-66667</v>
      </c>
      <c r="H35" s="62">
        <v>-134286</v>
      </c>
      <c r="I35" s="62">
        <v>-106700</v>
      </c>
      <c r="J35" s="62">
        <v>-121439</v>
      </c>
      <c r="K35" s="62">
        <v>-114464</v>
      </c>
      <c r="L35" s="62">
        <v>-78952</v>
      </c>
      <c r="M35" s="62">
        <v>-182862</v>
      </c>
      <c r="N35" s="62">
        <v>-74193</v>
      </c>
      <c r="O35" s="62">
        <v>-184250</v>
      </c>
      <c r="P35" s="62">
        <v>-1239145</v>
      </c>
      <c r="Q35"/>
    </row>
    <row r="36" spans="2:17">
      <c r="B36" s="128" t="s">
        <v>1187</v>
      </c>
      <c r="C36" s="130"/>
      <c r="D36" s="63">
        <v>16858.542000000001</v>
      </c>
      <c r="E36" s="63">
        <v>22590.591</v>
      </c>
      <c r="F36" s="63">
        <v>-3258.9645000000019</v>
      </c>
      <c r="G36" s="63">
        <v>-13375.370499999997</v>
      </c>
      <c r="H36" s="63">
        <v>-2591.6684999999998</v>
      </c>
      <c r="I36" s="63">
        <v>-659.62849999999162</v>
      </c>
      <c r="J36" s="63">
        <v>10622.662000000011</v>
      </c>
      <c r="K36" s="63">
        <v>-10436.697499999995</v>
      </c>
      <c r="L36" s="63">
        <v>41647.960999999996</v>
      </c>
      <c r="M36" s="63">
        <v>-70936.4565</v>
      </c>
      <c r="N36" s="63">
        <v>20556.75</v>
      </c>
      <c r="O36" s="63">
        <v>52080.257500000007</v>
      </c>
      <c r="P36" s="63">
        <v>63097.977499999804</v>
      </c>
      <c r="Q36"/>
    </row>
    <row r="37" spans="2:17">
      <c r="B37" s="125" t="s">
        <v>1175</v>
      </c>
      <c r="C37" s="126"/>
      <c r="D37" s="61">
        <v>-52619.618000000031</v>
      </c>
      <c r="E37" s="61">
        <v>2335881.071</v>
      </c>
      <c r="F37" s="61">
        <v>312672.19550000015</v>
      </c>
      <c r="G37" s="61">
        <v>650501.46949999989</v>
      </c>
      <c r="H37" s="61">
        <v>661445.81150000042</v>
      </c>
      <c r="I37" s="61">
        <v>1922249.5715000001</v>
      </c>
      <c r="J37" s="61">
        <v>1825882.9420000003</v>
      </c>
      <c r="K37" s="61">
        <v>2007287.8225000002</v>
      </c>
      <c r="L37" s="61">
        <v>1128165.0009999999</v>
      </c>
      <c r="M37" s="61">
        <v>821968.34350000031</v>
      </c>
      <c r="N37" s="61">
        <v>2153212.4700000002</v>
      </c>
      <c r="O37" s="61">
        <v>-12832339.302499998</v>
      </c>
      <c r="P37" s="61">
        <v>934307.77749999706</v>
      </c>
      <c r="Q37"/>
    </row>
    <row r="38" spans="2:17"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7"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7"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7"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7"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7"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7"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7"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7"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7"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7">
      <c r="E48"/>
      <c r="F48"/>
      <c r="G48"/>
      <c r="H48"/>
      <c r="I48"/>
      <c r="J48"/>
      <c r="K48"/>
      <c r="L48"/>
      <c r="M48"/>
      <c r="N48"/>
      <c r="O48"/>
      <c r="P48"/>
      <c r="Q48"/>
    </row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</sheetData>
  <mergeCells count="15">
    <mergeCell ref="B34:B35"/>
    <mergeCell ref="B36:C36"/>
    <mergeCell ref="B37:C37"/>
    <mergeCell ref="B25:B26"/>
    <mergeCell ref="B16:B17"/>
    <mergeCell ref="B27:C27"/>
    <mergeCell ref="B28:B29"/>
    <mergeCell ref="B30:C30"/>
    <mergeCell ref="B31:B32"/>
    <mergeCell ref="B33:C33"/>
    <mergeCell ref="B18:C18"/>
    <mergeCell ref="B19:B20"/>
    <mergeCell ref="B21:C21"/>
    <mergeCell ref="B22:B23"/>
    <mergeCell ref="B24:C24"/>
  </mergeCells>
  <pageMargins left="0.7" right="0.7" top="0.75" bottom="0.75" header="0.3" footer="0.3"/>
  <pageSetup orientation="portrait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theme="8" tint="0.59999389629810485"/>
  </sheetPr>
  <dimension ref="A1:P5"/>
  <sheetViews>
    <sheetView zoomScale="80" zoomScaleNormal="80" workbookViewId="0">
      <pane ySplit="1" topLeftCell="A2" activePane="bottomLeft" state="frozen"/>
      <selection pane="bottomLeft" activeCell="D1" sqref="D1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14.33203125" customWidth="1"/>
    <col min="5" max="5" width="13.6640625" bestFit="1" customWidth="1"/>
    <col min="6" max="6" width="11.5546875" bestFit="1" customWidth="1"/>
    <col min="7" max="7" width="12.6640625" bestFit="1" customWidth="1"/>
    <col min="8" max="8" width="13.6640625" bestFit="1" customWidth="1"/>
    <col min="9" max="9" width="11.5546875" bestFit="1" customWidth="1"/>
    <col min="10" max="10" width="12.6640625" bestFit="1" customWidth="1"/>
    <col min="11" max="11" width="9.44140625" bestFit="1" customWidth="1"/>
    <col min="12" max="13" width="12.6640625" bestFit="1" customWidth="1"/>
    <col min="14" max="14" width="13.6640625" bestFit="1" customWidth="1"/>
    <col min="15" max="16" width="12.6640625" bestFit="1" customWidth="1"/>
    <col min="17" max="17" width="9.109375" customWidth="1"/>
  </cols>
  <sheetData>
    <row r="1" spans="1:16" s="5" customFormat="1">
      <c r="A1" s="13" t="s">
        <v>16</v>
      </c>
      <c r="B1" s="13" t="s">
        <v>18</v>
      </c>
      <c r="C1" s="13" t="s">
        <v>28</v>
      </c>
      <c r="D1" s="13" t="s">
        <v>600</v>
      </c>
      <c r="E1" s="13" t="s">
        <v>661</v>
      </c>
      <c r="F1" s="13" t="s">
        <v>662</v>
      </c>
      <c r="G1" s="13" t="s">
        <v>663</v>
      </c>
      <c r="H1" s="13" t="s">
        <v>664</v>
      </c>
      <c r="I1" s="13" t="s">
        <v>665</v>
      </c>
      <c r="J1" s="13" t="s">
        <v>666</v>
      </c>
      <c r="K1" s="13" t="s">
        <v>667</v>
      </c>
      <c r="L1" s="13" t="s">
        <v>668</v>
      </c>
      <c r="M1" s="13" t="s">
        <v>669</v>
      </c>
      <c r="N1" s="13" t="s">
        <v>670</v>
      </c>
      <c r="O1" s="13" t="s">
        <v>671</v>
      </c>
      <c r="P1" s="13" t="s">
        <v>672</v>
      </c>
    </row>
    <row r="2" spans="1:16">
      <c r="A2" t="s">
        <v>45</v>
      </c>
      <c r="B2" t="s">
        <v>47</v>
      </c>
      <c r="C2" t="s">
        <v>106</v>
      </c>
      <c r="D2">
        <v>346800</v>
      </c>
      <c r="E2" s="10"/>
      <c r="F2" s="10"/>
      <c r="G2" s="10"/>
      <c r="H2" s="10">
        <v>0</v>
      </c>
      <c r="I2" s="10"/>
      <c r="J2" s="10"/>
      <c r="K2" s="10"/>
      <c r="L2" s="10"/>
      <c r="M2" s="10">
        <v>346800</v>
      </c>
      <c r="N2" s="10"/>
      <c r="O2" s="10"/>
      <c r="P2" s="10"/>
    </row>
    <row r="3" spans="1:16">
      <c r="A3" t="s">
        <v>45</v>
      </c>
      <c r="B3" t="s">
        <v>47</v>
      </c>
      <c r="C3" t="s">
        <v>310</v>
      </c>
      <c r="D3">
        <v>35609510</v>
      </c>
      <c r="J3">
        <v>0</v>
      </c>
      <c r="K3">
        <v>0</v>
      </c>
      <c r="L3">
        <v>53210</v>
      </c>
      <c r="M3">
        <v>112800</v>
      </c>
      <c r="N3">
        <v>9000000</v>
      </c>
      <c r="P3">
        <v>26443500</v>
      </c>
    </row>
    <row r="4" spans="1:16">
      <c r="A4" t="s">
        <v>45</v>
      </c>
      <c r="B4" t="s">
        <v>47</v>
      </c>
      <c r="C4" t="s">
        <v>97</v>
      </c>
      <c r="D4">
        <v>95984370</v>
      </c>
      <c r="E4">
        <v>2916000</v>
      </c>
      <c r="F4">
        <v>8294400</v>
      </c>
      <c r="G4">
        <v>8424000</v>
      </c>
      <c r="H4">
        <v>10692000</v>
      </c>
      <c r="I4">
        <v>3240000</v>
      </c>
      <c r="J4">
        <v>14713200</v>
      </c>
      <c r="K4">
        <v>5184000</v>
      </c>
      <c r="L4">
        <v>3888000</v>
      </c>
      <c r="M4">
        <v>3564000</v>
      </c>
      <c r="N4">
        <v>5961600</v>
      </c>
      <c r="O4">
        <v>6220800</v>
      </c>
      <c r="P4">
        <v>22886370</v>
      </c>
    </row>
    <row r="5" spans="1:16">
      <c r="A5" t="s">
        <v>45</v>
      </c>
      <c r="B5" t="s">
        <v>47</v>
      </c>
      <c r="C5" t="s">
        <v>56</v>
      </c>
      <c r="D5">
        <v>736221305</v>
      </c>
      <c r="E5">
        <v>8323028</v>
      </c>
      <c r="F5">
        <v>46563994</v>
      </c>
      <c r="G5">
        <v>66493357</v>
      </c>
      <c r="H5">
        <v>24835753</v>
      </c>
      <c r="I5">
        <v>84556221</v>
      </c>
      <c r="J5">
        <v>55980381</v>
      </c>
      <c r="K5">
        <v>82857108</v>
      </c>
      <c r="L5">
        <v>65410325</v>
      </c>
      <c r="M5">
        <v>76376374</v>
      </c>
      <c r="N5">
        <v>59655429</v>
      </c>
      <c r="O5">
        <v>56945700</v>
      </c>
      <c r="P5">
        <v>108223635</v>
      </c>
    </row>
  </sheetData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>
    <tabColor rgb="FFFF0000"/>
  </sheetPr>
  <dimension ref="A1:R1409"/>
  <sheetViews>
    <sheetView zoomScale="80" zoomScaleNormal="80" workbookViewId="0">
      <pane ySplit="1" topLeftCell="A2" activePane="bottomLeft" state="frozen"/>
      <selection activeCell="J25" sqref="J25"/>
      <selection pane="bottomLeft" activeCell="F41" sqref="F41"/>
    </sheetView>
  </sheetViews>
  <sheetFormatPr baseColWidth="10" defaultColWidth="9.109375" defaultRowHeight="14.4"/>
  <cols>
    <col min="1" max="1" width="17.33203125" style="51" customWidth="1"/>
    <col min="2" max="2" width="37" style="51" customWidth="1"/>
    <col min="3" max="3" width="10.5546875" style="51" bestFit="1" customWidth="1"/>
    <col min="4" max="4" width="26.44140625" style="51" customWidth="1"/>
    <col min="5" max="5" width="23.44140625" style="51" customWidth="1"/>
    <col min="6" max="6" width="30.6640625" style="51" bestFit="1" customWidth="1"/>
    <col min="7" max="18" width="13.6640625" style="55" customWidth="1"/>
    <col min="19" max="19" width="9.109375" customWidth="1"/>
  </cols>
  <sheetData>
    <row r="1" spans="1:18">
      <c r="A1" s="31" t="s">
        <v>1176</v>
      </c>
      <c r="B1" s="31" t="s">
        <v>1177</v>
      </c>
      <c r="C1" s="31" t="s">
        <v>1178</v>
      </c>
      <c r="D1" s="31" t="s">
        <v>1179</v>
      </c>
      <c r="E1" s="31" t="s">
        <v>1180</v>
      </c>
      <c r="F1" s="31" t="s">
        <v>660</v>
      </c>
      <c r="G1" s="31" t="str">
        <f>+IV_Compras_Totales_Base!E1</f>
        <v>202501</v>
      </c>
      <c r="H1" s="31" t="str">
        <f>+IV_Compras_Totales_Base!F1</f>
        <v>202502</v>
      </c>
      <c r="I1" s="31" t="str">
        <f>+IV_Compras_Totales_Base!G1</f>
        <v>202503</v>
      </c>
      <c r="J1" s="31" t="str">
        <f>+IV_Compras_Totales_Base!H1</f>
        <v>202504</v>
      </c>
      <c r="K1" s="31" t="str">
        <f>+IV_Compras_Totales_Base!I1</f>
        <v>202505</v>
      </c>
      <c r="L1" s="31" t="str">
        <f>+IV_Compras_Totales_Base!J1</f>
        <v>202506</v>
      </c>
      <c r="M1" s="31" t="str">
        <f>+IV_Compras_Totales_Base!K1</f>
        <v>202507</v>
      </c>
      <c r="N1" s="31" t="str">
        <f>+IV_Compras_Totales_Base!L1</f>
        <v>202508</v>
      </c>
      <c r="O1" s="31" t="str">
        <f>+IV_Compras_Totales_Base!M1</f>
        <v>202509</v>
      </c>
      <c r="P1" s="31" t="str">
        <f>+IV_Compras_Totales_Base!N1</f>
        <v>202510</v>
      </c>
      <c r="Q1" s="31" t="str">
        <f>+IV_Compras_Totales_Base!O1</f>
        <v>202511</v>
      </c>
      <c r="R1" s="31" t="str">
        <f>+IV_Compras_Totales_Base!P1</f>
        <v>202512</v>
      </c>
    </row>
    <row r="2" spans="1:18">
      <c r="A2" s="51" t="s">
        <v>45</v>
      </c>
      <c r="B2" s="51" t="s">
        <v>601</v>
      </c>
      <c r="C2" s="51" t="s">
        <v>106</v>
      </c>
      <c r="D2" s="51" t="s">
        <v>602</v>
      </c>
      <c r="E2" s="51" t="s">
        <v>79</v>
      </c>
      <c r="F2" s="51" t="s">
        <v>673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</row>
    <row r="3" spans="1:18">
      <c r="A3" s="51" t="s">
        <v>45</v>
      </c>
      <c r="B3" s="51" t="s">
        <v>601</v>
      </c>
      <c r="C3" s="51" t="s">
        <v>106</v>
      </c>
      <c r="D3" s="51" t="s">
        <v>603</v>
      </c>
      <c r="E3" s="51" t="s">
        <v>79</v>
      </c>
      <c r="F3" s="51" t="s">
        <v>674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</row>
    <row r="4" spans="1:18">
      <c r="A4" s="51" t="s">
        <v>45</v>
      </c>
      <c r="B4" s="51" t="s">
        <v>601</v>
      </c>
      <c r="C4" s="51" t="s">
        <v>106</v>
      </c>
      <c r="D4" s="51" t="s">
        <v>604</v>
      </c>
      <c r="E4" s="51" t="s">
        <v>79</v>
      </c>
      <c r="F4" s="51" t="s">
        <v>675</v>
      </c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</row>
    <row r="5" spans="1:18">
      <c r="A5" s="51" t="s">
        <v>45</v>
      </c>
      <c r="B5" s="51" t="s">
        <v>601</v>
      </c>
      <c r="C5" s="51" t="s">
        <v>106</v>
      </c>
      <c r="D5" s="51" t="s">
        <v>605</v>
      </c>
      <c r="E5" s="51" t="s">
        <v>79</v>
      </c>
      <c r="F5" s="51" t="s">
        <v>676</v>
      </c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</row>
    <row r="6" spans="1:18">
      <c r="A6" s="51" t="s">
        <v>45</v>
      </c>
      <c r="B6" s="51" t="s">
        <v>601</v>
      </c>
      <c r="C6" s="51" t="s">
        <v>106</v>
      </c>
      <c r="D6" s="51" t="s">
        <v>606</v>
      </c>
      <c r="E6" s="51" t="s">
        <v>79</v>
      </c>
      <c r="F6" s="51" t="s">
        <v>677</v>
      </c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</row>
    <row r="7" spans="1:18">
      <c r="A7" s="51" t="s">
        <v>45</v>
      </c>
      <c r="B7" s="51" t="s">
        <v>601</v>
      </c>
      <c r="C7" s="51" t="s">
        <v>106</v>
      </c>
      <c r="D7" s="51" t="s">
        <v>607</v>
      </c>
      <c r="E7" s="51" t="s">
        <v>79</v>
      </c>
      <c r="F7" s="51" t="s">
        <v>678</v>
      </c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</row>
    <row r="8" spans="1:18">
      <c r="A8" s="51" t="s">
        <v>45</v>
      </c>
      <c r="B8" s="51" t="s">
        <v>601</v>
      </c>
      <c r="C8" s="51" t="s">
        <v>106</v>
      </c>
      <c r="D8" s="51" t="s">
        <v>608</v>
      </c>
      <c r="E8" s="51" t="s">
        <v>79</v>
      </c>
      <c r="F8" s="51" t="s">
        <v>679</v>
      </c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</row>
    <row r="9" spans="1:18">
      <c r="A9" s="53" t="s">
        <v>45</v>
      </c>
      <c r="B9" s="53" t="s">
        <v>601</v>
      </c>
      <c r="C9" s="53" t="s">
        <v>106</v>
      </c>
      <c r="D9" s="53" t="s">
        <v>609</v>
      </c>
      <c r="E9" s="53" t="s">
        <v>79</v>
      </c>
      <c r="F9" s="53" t="s">
        <v>680</v>
      </c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</row>
    <row r="10" spans="1:18">
      <c r="A10" s="51" t="s">
        <v>45</v>
      </c>
      <c r="B10" s="51" t="s">
        <v>601</v>
      </c>
      <c r="C10" s="51" t="s">
        <v>310</v>
      </c>
      <c r="D10" s="51" t="s">
        <v>602</v>
      </c>
      <c r="E10" s="51" t="s">
        <v>79</v>
      </c>
      <c r="F10" s="51" t="s">
        <v>681</v>
      </c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</row>
    <row r="11" spans="1:18">
      <c r="A11" s="51" t="s">
        <v>45</v>
      </c>
      <c r="B11" s="51" t="s">
        <v>601</v>
      </c>
      <c r="C11" s="51" t="s">
        <v>310</v>
      </c>
      <c r="D11" s="51" t="s">
        <v>603</v>
      </c>
      <c r="E11" s="51" t="s">
        <v>79</v>
      </c>
      <c r="F11" s="51" t="s">
        <v>682</v>
      </c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</row>
    <row r="12" spans="1:18">
      <c r="A12" s="51" t="s">
        <v>45</v>
      </c>
      <c r="B12" s="51" t="s">
        <v>601</v>
      </c>
      <c r="C12" s="51" t="s">
        <v>310</v>
      </c>
      <c r="D12" s="51" t="s">
        <v>604</v>
      </c>
      <c r="E12" s="51" t="s">
        <v>79</v>
      </c>
      <c r="F12" s="51" t="s">
        <v>683</v>
      </c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</row>
    <row r="13" spans="1:18">
      <c r="A13" s="51" t="s">
        <v>45</v>
      </c>
      <c r="B13" s="51" t="s">
        <v>601</v>
      </c>
      <c r="C13" s="51" t="s">
        <v>310</v>
      </c>
      <c r="D13" s="51" t="s">
        <v>605</v>
      </c>
      <c r="E13" s="51" t="s">
        <v>79</v>
      </c>
      <c r="F13" s="51" t="s">
        <v>684</v>
      </c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</row>
    <row r="14" spans="1:18">
      <c r="A14" s="51" t="s">
        <v>45</v>
      </c>
      <c r="B14" s="51" t="s">
        <v>601</v>
      </c>
      <c r="C14" s="51" t="s">
        <v>310</v>
      </c>
      <c r="D14" s="51" t="s">
        <v>606</v>
      </c>
      <c r="E14" s="51" t="s">
        <v>79</v>
      </c>
      <c r="F14" s="51" t="s">
        <v>685</v>
      </c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</row>
    <row r="15" spans="1:18">
      <c r="A15" s="51" t="s">
        <v>45</v>
      </c>
      <c r="B15" s="51" t="s">
        <v>601</v>
      </c>
      <c r="C15" s="51" t="s">
        <v>310</v>
      </c>
      <c r="D15" s="51" t="s">
        <v>607</v>
      </c>
      <c r="E15" s="51" t="s">
        <v>79</v>
      </c>
      <c r="F15" s="51" t="s">
        <v>686</v>
      </c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</row>
    <row r="16" spans="1:18">
      <c r="A16" s="51" t="s">
        <v>45</v>
      </c>
      <c r="B16" s="51" t="s">
        <v>601</v>
      </c>
      <c r="C16" s="51" t="s">
        <v>310</v>
      </c>
      <c r="D16" s="51" t="s">
        <v>608</v>
      </c>
      <c r="E16" s="51" t="s">
        <v>79</v>
      </c>
      <c r="F16" s="51" t="s">
        <v>687</v>
      </c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</row>
    <row r="17" spans="1:18">
      <c r="A17" s="53" t="s">
        <v>45</v>
      </c>
      <c r="B17" s="53" t="s">
        <v>601</v>
      </c>
      <c r="C17" s="53" t="s">
        <v>310</v>
      </c>
      <c r="D17" s="53" t="s">
        <v>609</v>
      </c>
      <c r="E17" s="53" t="s">
        <v>79</v>
      </c>
      <c r="F17" s="53" t="s">
        <v>688</v>
      </c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</row>
    <row r="18" spans="1:18">
      <c r="A18" s="51" t="s">
        <v>45</v>
      </c>
      <c r="B18" s="51" t="s">
        <v>601</v>
      </c>
      <c r="C18" s="51" t="s">
        <v>97</v>
      </c>
      <c r="D18" s="51" t="s">
        <v>602</v>
      </c>
      <c r="E18" s="51" t="s">
        <v>79</v>
      </c>
      <c r="F18" s="51" t="s">
        <v>689</v>
      </c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</row>
    <row r="19" spans="1:18">
      <c r="A19" s="51" t="s">
        <v>45</v>
      </c>
      <c r="B19" s="51" t="s">
        <v>601</v>
      </c>
      <c r="C19" s="51" t="s">
        <v>97</v>
      </c>
      <c r="D19" s="51" t="s">
        <v>603</v>
      </c>
      <c r="E19" s="51" t="s">
        <v>79</v>
      </c>
      <c r="F19" s="51" t="s">
        <v>690</v>
      </c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</row>
    <row r="20" spans="1:18">
      <c r="A20" s="51" t="s">
        <v>45</v>
      </c>
      <c r="B20" s="51" t="s">
        <v>601</v>
      </c>
      <c r="C20" s="51" t="s">
        <v>97</v>
      </c>
      <c r="D20" s="51" t="s">
        <v>604</v>
      </c>
      <c r="E20" s="51" t="s">
        <v>79</v>
      </c>
      <c r="F20" s="51" t="s">
        <v>691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</row>
    <row r="21" spans="1:18">
      <c r="A21" s="51" t="s">
        <v>45</v>
      </c>
      <c r="B21" s="51" t="s">
        <v>601</v>
      </c>
      <c r="C21" s="51" t="s">
        <v>97</v>
      </c>
      <c r="D21" s="51" t="s">
        <v>605</v>
      </c>
      <c r="E21" s="51" t="s">
        <v>79</v>
      </c>
      <c r="F21" s="51" t="s">
        <v>692</v>
      </c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</row>
    <row r="22" spans="1:18">
      <c r="A22" s="51" t="s">
        <v>45</v>
      </c>
      <c r="B22" s="51" t="s">
        <v>601</v>
      </c>
      <c r="C22" s="51" t="s">
        <v>97</v>
      </c>
      <c r="D22" s="51" t="s">
        <v>606</v>
      </c>
      <c r="E22" s="51" t="s">
        <v>79</v>
      </c>
      <c r="F22" s="51" t="s">
        <v>693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</row>
    <row r="23" spans="1:18">
      <c r="A23" s="51" t="s">
        <v>45</v>
      </c>
      <c r="B23" s="51" t="s">
        <v>601</v>
      </c>
      <c r="C23" s="51" t="s">
        <v>97</v>
      </c>
      <c r="D23" s="51" t="s">
        <v>607</v>
      </c>
      <c r="E23" s="51" t="s">
        <v>79</v>
      </c>
      <c r="F23" s="51" t="s">
        <v>694</v>
      </c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</row>
    <row r="24" spans="1:18">
      <c r="A24" s="51" t="s">
        <v>45</v>
      </c>
      <c r="B24" s="51" t="s">
        <v>601</v>
      </c>
      <c r="C24" s="51" t="s">
        <v>97</v>
      </c>
      <c r="D24" s="51" t="s">
        <v>608</v>
      </c>
      <c r="E24" s="51" t="s">
        <v>79</v>
      </c>
      <c r="F24" s="51" t="s">
        <v>695</v>
      </c>
      <c r="G24" s="52">
        <v>1.5E-3</v>
      </c>
      <c r="H24" s="52">
        <v>1.5E-3</v>
      </c>
      <c r="I24" s="52">
        <v>1.5E-3</v>
      </c>
      <c r="J24" s="52">
        <v>1.5E-3</v>
      </c>
      <c r="K24" s="52">
        <v>1.5E-3</v>
      </c>
      <c r="L24" s="52">
        <v>1.5E-3</v>
      </c>
      <c r="M24" s="52">
        <v>1.5E-3</v>
      </c>
      <c r="N24" s="52">
        <v>1.5E-3</v>
      </c>
      <c r="O24" s="52">
        <v>1.5E-3</v>
      </c>
      <c r="P24" s="52">
        <v>1.5E-3</v>
      </c>
      <c r="Q24" s="52">
        <v>1.5E-3</v>
      </c>
      <c r="R24" s="52">
        <v>1.5E-3</v>
      </c>
    </row>
    <row r="25" spans="1:18">
      <c r="A25" s="53" t="s">
        <v>45</v>
      </c>
      <c r="B25" s="53" t="s">
        <v>601</v>
      </c>
      <c r="C25" s="53" t="s">
        <v>97</v>
      </c>
      <c r="D25" s="53" t="s">
        <v>609</v>
      </c>
      <c r="E25" s="53" t="s">
        <v>79</v>
      </c>
      <c r="F25" s="53" t="s">
        <v>696</v>
      </c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</row>
    <row r="26" spans="1:18">
      <c r="A26" s="51" t="s">
        <v>45</v>
      </c>
      <c r="B26" s="51" t="s">
        <v>601</v>
      </c>
      <c r="C26" s="51" t="s">
        <v>56</v>
      </c>
      <c r="D26" s="51" t="s">
        <v>602</v>
      </c>
      <c r="E26" s="51" t="s">
        <v>79</v>
      </c>
      <c r="F26" s="51" t="s">
        <v>697</v>
      </c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</row>
    <row r="27" spans="1:18">
      <c r="A27" s="51" t="s">
        <v>45</v>
      </c>
      <c r="B27" s="51" t="s">
        <v>601</v>
      </c>
      <c r="C27" s="51" t="s">
        <v>56</v>
      </c>
      <c r="D27" s="51" t="s">
        <v>603</v>
      </c>
      <c r="E27" s="51" t="s">
        <v>79</v>
      </c>
      <c r="F27" s="51" t="s">
        <v>698</v>
      </c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</row>
    <row r="28" spans="1:18">
      <c r="A28" s="51" t="s">
        <v>45</v>
      </c>
      <c r="B28" s="51" t="s">
        <v>601</v>
      </c>
      <c r="C28" s="51" t="s">
        <v>56</v>
      </c>
      <c r="D28" s="51" t="s">
        <v>604</v>
      </c>
      <c r="E28" s="51" t="s">
        <v>79</v>
      </c>
      <c r="F28" s="51" t="s">
        <v>699</v>
      </c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</row>
    <row r="29" spans="1:18">
      <c r="A29" s="51" t="s">
        <v>45</v>
      </c>
      <c r="B29" s="51" t="s">
        <v>601</v>
      </c>
      <c r="C29" s="51" t="s">
        <v>56</v>
      </c>
      <c r="D29" s="51" t="s">
        <v>605</v>
      </c>
      <c r="E29" s="51" t="s">
        <v>79</v>
      </c>
      <c r="F29" s="51" t="s">
        <v>700</v>
      </c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</row>
    <row r="30" spans="1:18">
      <c r="A30" s="51" t="s">
        <v>45</v>
      </c>
      <c r="B30" s="51" t="s">
        <v>601</v>
      </c>
      <c r="C30" s="51" t="s">
        <v>56</v>
      </c>
      <c r="D30" s="51" t="s">
        <v>606</v>
      </c>
      <c r="E30" s="51" t="s">
        <v>79</v>
      </c>
      <c r="F30" s="51" t="s">
        <v>701</v>
      </c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</row>
    <row r="31" spans="1:18">
      <c r="A31" s="51" t="s">
        <v>45</v>
      </c>
      <c r="B31" s="51" t="s">
        <v>601</v>
      </c>
      <c r="C31" s="51" t="s">
        <v>56</v>
      </c>
      <c r="D31" s="51" t="s">
        <v>607</v>
      </c>
      <c r="E31" s="51" t="s">
        <v>79</v>
      </c>
      <c r="F31" s="51" t="s">
        <v>702</v>
      </c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</row>
    <row r="32" spans="1:18">
      <c r="A32" s="51" t="s">
        <v>45</v>
      </c>
      <c r="B32" s="51" t="s">
        <v>601</v>
      </c>
      <c r="C32" s="51" t="s">
        <v>56</v>
      </c>
      <c r="D32" s="51" t="s">
        <v>608</v>
      </c>
      <c r="E32" s="51" t="s">
        <v>79</v>
      </c>
      <c r="F32" s="51" t="s">
        <v>703</v>
      </c>
      <c r="G32" s="52">
        <v>1.5E-3</v>
      </c>
      <c r="H32" s="52">
        <v>1.5E-3</v>
      </c>
      <c r="I32" s="52">
        <v>1.5E-3</v>
      </c>
      <c r="J32" s="52">
        <v>1.5E-3</v>
      </c>
      <c r="K32" s="52">
        <v>1.5E-3</v>
      </c>
      <c r="L32" s="52">
        <v>1.5E-3</v>
      </c>
      <c r="M32" s="52">
        <v>1.5E-3</v>
      </c>
      <c r="N32" s="52">
        <v>1.5E-3</v>
      </c>
      <c r="O32" s="52">
        <v>1.5E-3</v>
      </c>
      <c r="P32" s="52">
        <v>1.5E-3</v>
      </c>
      <c r="Q32" s="52">
        <v>1.5E-3</v>
      </c>
      <c r="R32" s="52">
        <v>1.5E-3</v>
      </c>
    </row>
    <row r="33" spans="1:18">
      <c r="A33" s="53" t="s">
        <v>45</v>
      </c>
      <c r="B33" s="53" t="s">
        <v>601</v>
      </c>
      <c r="C33" s="53" t="s">
        <v>56</v>
      </c>
      <c r="D33" s="53" t="s">
        <v>609</v>
      </c>
      <c r="E33" s="53" t="s">
        <v>79</v>
      </c>
      <c r="F33" s="53" t="s">
        <v>704</v>
      </c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</row>
    <row r="34" spans="1:18"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</row>
    <row r="35" spans="1:18"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</row>
    <row r="36" spans="1:18"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</row>
    <row r="37" spans="1:18"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</row>
    <row r="38" spans="1:18"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</row>
    <row r="39" spans="1:18"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</row>
    <row r="40" spans="1:18"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</row>
    <row r="41" spans="1:18">
      <c r="A41" s="53"/>
      <c r="B41" s="53"/>
      <c r="C41" s="53"/>
      <c r="D41" s="53"/>
      <c r="E41" s="53"/>
      <c r="F41" s="53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</row>
    <row r="42" spans="1:18"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</row>
    <row r="43" spans="1:18"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</row>
    <row r="44" spans="1:18"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</row>
    <row r="45" spans="1:18"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</row>
    <row r="46" spans="1:18"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</row>
    <row r="47" spans="1:18"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</row>
    <row r="48" spans="1:18"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</row>
    <row r="49" spans="1:18">
      <c r="A49" s="53"/>
      <c r="B49" s="53"/>
      <c r="C49" s="53"/>
      <c r="D49" s="53"/>
      <c r="E49" s="53"/>
      <c r="F49" s="53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</row>
    <row r="50" spans="1:18"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</row>
    <row r="51" spans="1:18"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</row>
    <row r="52" spans="1:18"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</row>
    <row r="53" spans="1:18"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</row>
    <row r="54" spans="1:18"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</row>
    <row r="55" spans="1:18"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</row>
    <row r="56" spans="1:18"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</row>
    <row r="57" spans="1:18">
      <c r="A57" s="53"/>
      <c r="B57" s="53"/>
      <c r="C57" s="53"/>
      <c r="D57" s="53"/>
      <c r="E57" s="53"/>
      <c r="F57" s="53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</row>
    <row r="58" spans="1:18"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</row>
    <row r="59" spans="1:18"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</row>
    <row r="60" spans="1:18"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</row>
    <row r="61" spans="1:18"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</row>
    <row r="62" spans="1:18"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</row>
    <row r="63" spans="1:18"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</row>
    <row r="64" spans="1:18"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</row>
    <row r="65" spans="1:18">
      <c r="A65" s="53"/>
      <c r="B65" s="53"/>
      <c r="C65" s="53"/>
      <c r="D65" s="53"/>
      <c r="E65" s="53"/>
      <c r="F65" s="53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</row>
    <row r="66" spans="1:18"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</row>
    <row r="67" spans="1:18"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</row>
    <row r="68" spans="1:18"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</row>
    <row r="69" spans="1:18"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</row>
    <row r="70" spans="1:18"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</row>
    <row r="71" spans="1:18"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</row>
    <row r="72" spans="1:18"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</row>
    <row r="73" spans="1:18">
      <c r="A73" s="53"/>
      <c r="B73" s="53"/>
      <c r="C73" s="53"/>
      <c r="D73" s="53"/>
      <c r="E73" s="53"/>
      <c r="F73" s="53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</row>
    <row r="74" spans="1:18"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</row>
    <row r="75" spans="1:18"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</row>
    <row r="76" spans="1:18"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</row>
    <row r="77" spans="1:18"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</row>
    <row r="78" spans="1:18"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</row>
    <row r="79" spans="1:18"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</row>
    <row r="80" spans="1:18"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</row>
    <row r="81" spans="1:18">
      <c r="A81" s="53"/>
      <c r="B81" s="53"/>
      <c r="C81" s="53"/>
      <c r="D81" s="53"/>
      <c r="E81" s="53"/>
      <c r="F81" s="53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</row>
    <row r="82" spans="1:18"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</row>
    <row r="83" spans="1:18"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</row>
    <row r="84" spans="1:18"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</row>
    <row r="85" spans="1:18"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</row>
    <row r="86" spans="1:18"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</row>
    <row r="87" spans="1:18"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</row>
    <row r="88" spans="1:18"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</row>
    <row r="89" spans="1:18">
      <c r="A89" s="53"/>
      <c r="B89" s="53"/>
      <c r="C89" s="53"/>
      <c r="D89" s="53"/>
      <c r="E89" s="53"/>
      <c r="F89" s="53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</row>
    <row r="90" spans="1:18"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</row>
    <row r="91" spans="1:18"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</row>
    <row r="92" spans="1:18"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</row>
    <row r="93" spans="1:18"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</row>
    <row r="94" spans="1:18"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</row>
    <row r="95" spans="1:18"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</row>
    <row r="96" spans="1:18"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</row>
    <row r="97" spans="1:18">
      <c r="A97" s="53"/>
      <c r="B97" s="53"/>
      <c r="C97" s="53"/>
      <c r="D97" s="53"/>
      <c r="E97" s="53"/>
      <c r="F97" s="53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</row>
    <row r="98" spans="1:18"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</row>
    <row r="99" spans="1:18"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</row>
    <row r="100" spans="1:18"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</row>
    <row r="101" spans="1:18"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</row>
    <row r="102" spans="1:18"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</row>
    <row r="103" spans="1:18"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</row>
    <row r="104" spans="1:18"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</row>
    <row r="105" spans="1:18">
      <c r="A105" s="53"/>
      <c r="B105" s="53"/>
      <c r="C105" s="53"/>
      <c r="D105" s="53"/>
      <c r="E105" s="53"/>
      <c r="F105" s="53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</row>
    <row r="106" spans="1:18"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</row>
    <row r="107" spans="1:18"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</row>
    <row r="108" spans="1:18"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</row>
    <row r="109" spans="1:18"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</row>
    <row r="110" spans="1:18"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</row>
    <row r="111" spans="1:18"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</row>
    <row r="112" spans="1:18"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</row>
    <row r="113" spans="1:18">
      <c r="A113" s="53"/>
      <c r="B113" s="53"/>
      <c r="C113" s="53"/>
      <c r="D113" s="53"/>
      <c r="E113" s="53"/>
      <c r="F113" s="53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</row>
    <row r="114" spans="1:18"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</row>
    <row r="115" spans="1:18"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</row>
    <row r="116" spans="1:18"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</row>
    <row r="117" spans="1:18"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</row>
    <row r="118" spans="1:18"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</row>
    <row r="119" spans="1:18"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</row>
    <row r="120" spans="1:18"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</row>
    <row r="121" spans="1:18">
      <c r="A121" s="53"/>
      <c r="B121" s="53"/>
      <c r="C121" s="53"/>
      <c r="D121" s="53"/>
      <c r="E121" s="53"/>
      <c r="F121" s="53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</row>
    <row r="122" spans="1:18"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</row>
    <row r="123" spans="1:18"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</row>
    <row r="124" spans="1:18"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</row>
    <row r="125" spans="1:18"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</row>
    <row r="126" spans="1:18"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</row>
    <row r="127" spans="1:18"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</row>
    <row r="128" spans="1:18"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</row>
    <row r="129" spans="1:18">
      <c r="A129" s="53"/>
      <c r="B129" s="53"/>
      <c r="C129" s="53"/>
      <c r="D129" s="53"/>
      <c r="E129" s="53"/>
      <c r="F129" s="53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</row>
    <row r="130" spans="1:18"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</row>
    <row r="131" spans="1:18"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</row>
    <row r="132" spans="1:18"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</row>
    <row r="133" spans="1:18"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</row>
    <row r="134" spans="1:18"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</row>
    <row r="135" spans="1:18"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</row>
    <row r="136" spans="1:18"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</row>
    <row r="137" spans="1:18">
      <c r="A137" s="53"/>
      <c r="B137" s="53"/>
      <c r="C137" s="53"/>
      <c r="D137" s="53"/>
      <c r="E137" s="53"/>
      <c r="F137" s="53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</row>
    <row r="138" spans="1:18"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</row>
    <row r="139" spans="1:18"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</row>
    <row r="140" spans="1:18"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</row>
    <row r="141" spans="1:18"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</row>
    <row r="142" spans="1:18"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</row>
    <row r="143" spans="1:18"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</row>
    <row r="144" spans="1:18"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</row>
    <row r="145" spans="1:18">
      <c r="A145" s="53"/>
      <c r="B145" s="53"/>
      <c r="C145" s="53"/>
      <c r="D145" s="53"/>
      <c r="E145" s="53"/>
      <c r="F145" s="53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</row>
    <row r="146" spans="1:18"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</row>
    <row r="147" spans="1:18"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</row>
    <row r="148" spans="1:18"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</row>
    <row r="149" spans="1:18"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</row>
    <row r="150" spans="1:18"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</row>
    <row r="151" spans="1:18"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</row>
    <row r="152" spans="1:18"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</row>
    <row r="153" spans="1:18">
      <c r="A153" s="53"/>
      <c r="B153" s="53"/>
      <c r="C153" s="53"/>
      <c r="D153" s="53"/>
      <c r="E153" s="53"/>
      <c r="F153" s="53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</row>
    <row r="154" spans="1:18"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</row>
    <row r="155" spans="1:18"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</row>
    <row r="156" spans="1:18"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</row>
    <row r="157" spans="1:18"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</row>
    <row r="158" spans="1:18"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</row>
    <row r="159" spans="1:18"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</row>
    <row r="160" spans="1:18"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</row>
    <row r="161" spans="1:18">
      <c r="A161" s="53"/>
      <c r="B161" s="53"/>
      <c r="C161" s="53"/>
      <c r="D161" s="53"/>
      <c r="E161" s="53"/>
      <c r="F161" s="53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</row>
    <row r="162" spans="1:18"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</row>
    <row r="163" spans="1:18"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</row>
    <row r="164" spans="1:18"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</row>
    <row r="165" spans="1:18"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</row>
    <row r="166" spans="1:18"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</row>
    <row r="167" spans="1:18"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</row>
    <row r="168" spans="1:18"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</row>
    <row r="169" spans="1:18">
      <c r="A169" s="53"/>
      <c r="B169" s="53"/>
      <c r="C169" s="53"/>
      <c r="D169" s="53"/>
      <c r="E169" s="53"/>
      <c r="F169" s="53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</row>
    <row r="170" spans="1:18"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</row>
    <row r="171" spans="1:18"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</row>
    <row r="172" spans="1:18"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</row>
    <row r="173" spans="1:18"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</row>
    <row r="174" spans="1:18"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</row>
    <row r="175" spans="1:18"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</row>
    <row r="176" spans="1:18"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</row>
    <row r="177" spans="1:18">
      <c r="A177" s="53"/>
      <c r="B177" s="53"/>
      <c r="C177" s="53"/>
      <c r="D177" s="53"/>
      <c r="E177" s="53"/>
      <c r="F177" s="53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</row>
    <row r="178" spans="1:18"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</row>
    <row r="179" spans="1:18"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</row>
    <row r="180" spans="1:18"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</row>
    <row r="181" spans="1:18"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</row>
    <row r="182" spans="1:18"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</row>
    <row r="183" spans="1:18"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</row>
    <row r="184" spans="1:18"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</row>
    <row r="185" spans="1:18">
      <c r="A185" s="53"/>
      <c r="B185" s="53"/>
      <c r="C185" s="53"/>
      <c r="D185" s="53"/>
      <c r="E185" s="53"/>
      <c r="F185" s="53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</row>
    <row r="186" spans="1:18"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</row>
    <row r="187" spans="1:18"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</row>
    <row r="188" spans="1:18"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</row>
    <row r="189" spans="1:18"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</row>
    <row r="190" spans="1:18"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</row>
    <row r="191" spans="1:18"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</row>
    <row r="192" spans="1:18"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</row>
    <row r="193" spans="1:18">
      <c r="A193" s="53"/>
      <c r="B193" s="53"/>
      <c r="C193" s="53"/>
      <c r="D193" s="53"/>
      <c r="E193" s="53"/>
      <c r="F193" s="53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</row>
    <row r="194" spans="1:18"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</row>
    <row r="195" spans="1:18"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</row>
    <row r="196" spans="1:18"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</row>
    <row r="197" spans="1:18"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</row>
    <row r="198" spans="1:18"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</row>
    <row r="199" spans="1:18"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</row>
    <row r="200" spans="1:18"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</row>
    <row r="201" spans="1:18">
      <c r="A201" s="53"/>
      <c r="B201" s="53"/>
      <c r="C201" s="53"/>
      <c r="D201" s="53"/>
      <c r="E201" s="53"/>
      <c r="F201" s="53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</row>
    <row r="202" spans="1:18"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</row>
    <row r="203" spans="1:18"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</row>
    <row r="204" spans="1:18"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</row>
    <row r="205" spans="1:18"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</row>
    <row r="206" spans="1:18"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</row>
    <row r="207" spans="1:18"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</row>
    <row r="208" spans="1:18"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</row>
    <row r="209" spans="1:18">
      <c r="A209" s="53"/>
      <c r="B209" s="53"/>
      <c r="C209" s="53"/>
      <c r="D209" s="53"/>
      <c r="E209" s="53"/>
      <c r="F209" s="53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</row>
    <row r="210" spans="1:18"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</row>
    <row r="211" spans="1:18"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</row>
    <row r="212" spans="1:18"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</row>
    <row r="213" spans="1:18"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</row>
    <row r="214" spans="1:18"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</row>
    <row r="215" spans="1:18"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</row>
    <row r="216" spans="1:18"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</row>
    <row r="217" spans="1:18">
      <c r="A217" s="53"/>
      <c r="B217" s="53"/>
      <c r="C217" s="53"/>
      <c r="D217" s="53"/>
      <c r="E217" s="53"/>
      <c r="F217" s="53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</row>
    <row r="218" spans="1:18"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</row>
    <row r="219" spans="1:18"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</row>
    <row r="220" spans="1:18"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</row>
    <row r="221" spans="1:18"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</row>
    <row r="222" spans="1:18"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</row>
    <row r="223" spans="1:18"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</row>
    <row r="224" spans="1:18"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</row>
    <row r="225" spans="1:18">
      <c r="A225" s="53"/>
      <c r="B225" s="53"/>
      <c r="C225" s="53"/>
      <c r="D225" s="53"/>
      <c r="E225" s="53"/>
      <c r="F225" s="53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</row>
    <row r="226" spans="1:18"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</row>
    <row r="227" spans="1:18"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</row>
    <row r="228" spans="1:18"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</row>
    <row r="229" spans="1:18"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</row>
    <row r="230" spans="1:18"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</row>
    <row r="231" spans="1:18"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</row>
    <row r="232" spans="1:18"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</row>
    <row r="233" spans="1:18">
      <c r="A233" s="53"/>
      <c r="B233" s="53"/>
      <c r="C233" s="53"/>
      <c r="D233" s="53"/>
      <c r="E233" s="53"/>
      <c r="F233" s="53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</row>
    <row r="234" spans="1:18"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</row>
    <row r="235" spans="1:18"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</row>
    <row r="236" spans="1:18"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</row>
    <row r="237" spans="1:18"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</row>
    <row r="238" spans="1:18"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</row>
    <row r="239" spans="1:18"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</row>
    <row r="240" spans="1:18"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</row>
    <row r="241" spans="1:18">
      <c r="A241" s="53"/>
      <c r="B241" s="53"/>
      <c r="C241" s="53"/>
      <c r="D241" s="53"/>
      <c r="E241" s="53"/>
      <c r="F241" s="53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</row>
    <row r="242" spans="1:18"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</row>
    <row r="243" spans="1:18"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</row>
    <row r="244" spans="1:18"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</row>
    <row r="245" spans="1:18"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</row>
    <row r="246" spans="1:18"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</row>
    <row r="247" spans="1:18"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</row>
    <row r="248" spans="1:18"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</row>
    <row r="249" spans="1:18">
      <c r="A249" s="53"/>
      <c r="B249" s="53"/>
      <c r="C249" s="53"/>
      <c r="D249" s="53"/>
      <c r="E249" s="53"/>
      <c r="F249" s="53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</row>
    <row r="250" spans="1:18"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</row>
    <row r="251" spans="1:18"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</row>
    <row r="252" spans="1:18"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</row>
    <row r="253" spans="1:18"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</row>
    <row r="254" spans="1:18"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</row>
    <row r="255" spans="1:18"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</row>
    <row r="256" spans="1:18"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</row>
    <row r="257" spans="1:18">
      <c r="A257" s="53"/>
      <c r="B257" s="53"/>
      <c r="C257" s="53"/>
      <c r="D257" s="53"/>
      <c r="E257" s="53"/>
      <c r="F257" s="53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</row>
    <row r="258" spans="1:18"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</row>
    <row r="259" spans="1:18"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</row>
    <row r="260" spans="1:18"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</row>
    <row r="261" spans="1:18"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</row>
    <row r="262" spans="1:18"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</row>
    <row r="263" spans="1:18"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</row>
    <row r="264" spans="1:18"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</row>
    <row r="265" spans="1:18">
      <c r="A265" s="53"/>
      <c r="B265" s="53"/>
      <c r="C265" s="53"/>
      <c r="D265" s="53"/>
      <c r="E265" s="53"/>
      <c r="F265" s="53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</row>
    <row r="266" spans="1:18"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</row>
    <row r="267" spans="1:18"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</row>
    <row r="268" spans="1:18"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</row>
    <row r="269" spans="1:18"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</row>
    <row r="270" spans="1:18"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</row>
    <row r="271" spans="1:18"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</row>
    <row r="272" spans="1:18"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</row>
    <row r="273" spans="1:18">
      <c r="A273" s="53"/>
      <c r="B273" s="53"/>
      <c r="C273" s="53"/>
      <c r="D273" s="53"/>
      <c r="E273" s="53"/>
      <c r="F273" s="53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</row>
    <row r="274" spans="1:18"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</row>
    <row r="275" spans="1:18"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</row>
    <row r="276" spans="1:18"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</row>
    <row r="277" spans="1:18"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</row>
    <row r="278" spans="1:18"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</row>
    <row r="279" spans="1:18"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</row>
    <row r="280" spans="1:18"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</row>
    <row r="281" spans="1:18">
      <c r="A281" s="53"/>
      <c r="B281" s="53"/>
      <c r="C281" s="53"/>
      <c r="D281" s="53"/>
      <c r="E281" s="53"/>
      <c r="F281" s="53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</row>
    <row r="282" spans="1:18"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</row>
    <row r="283" spans="1:18"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</row>
    <row r="284" spans="1:18"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</row>
    <row r="285" spans="1:18"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</row>
    <row r="286" spans="1:18"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</row>
    <row r="287" spans="1:18"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</row>
    <row r="288" spans="1:18"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</row>
    <row r="289" spans="1:18">
      <c r="A289" s="53"/>
      <c r="B289" s="53"/>
      <c r="C289" s="53"/>
      <c r="D289" s="53"/>
      <c r="E289" s="53"/>
      <c r="F289" s="53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</row>
    <row r="290" spans="1:18"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</row>
    <row r="291" spans="1:18"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</row>
    <row r="292" spans="1:18"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</row>
    <row r="293" spans="1:18"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</row>
    <row r="294" spans="1:18"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</row>
    <row r="295" spans="1:18"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</row>
    <row r="296" spans="1:18"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</row>
    <row r="297" spans="1:18">
      <c r="A297" s="53"/>
      <c r="B297" s="53"/>
      <c r="C297" s="53"/>
      <c r="D297" s="53"/>
      <c r="E297" s="53"/>
      <c r="F297" s="53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</row>
    <row r="298" spans="1:18"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</row>
    <row r="299" spans="1:18"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</row>
    <row r="300" spans="1:18"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</row>
    <row r="301" spans="1:18"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</row>
    <row r="302" spans="1:18"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</row>
    <row r="303" spans="1:18"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</row>
    <row r="304" spans="1:18"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</row>
    <row r="305" spans="1:18">
      <c r="A305" s="53"/>
      <c r="B305" s="53"/>
      <c r="C305" s="53"/>
      <c r="D305" s="53"/>
      <c r="E305" s="53"/>
      <c r="F305" s="53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</row>
    <row r="306" spans="1:18"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</row>
    <row r="307" spans="1:18"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</row>
    <row r="308" spans="1:18"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</row>
    <row r="309" spans="1:18"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</row>
    <row r="310" spans="1:18"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</row>
    <row r="311" spans="1:18"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</row>
    <row r="312" spans="1:18"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</row>
    <row r="313" spans="1:18">
      <c r="A313" s="53"/>
      <c r="B313" s="53"/>
      <c r="C313" s="53"/>
      <c r="D313" s="53"/>
      <c r="E313" s="53"/>
      <c r="F313" s="53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</row>
    <row r="314" spans="1:18"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</row>
    <row r="315" spans="1:18"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</row>
    <row r="316" spans="1:18"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</row>
    <row r="317" spans="1:18"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</row>
    <row r="318" spans="1:18"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</row>
    <row r="319" spans="1:18"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</row>
    <row r="320" spans="1:18"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</row>
    <row r="321" spans="1:18">
      <c r="A321" s="53"/>
      <c r="B321" s="53"/>
      <c r="C321" s="53"/>
      <c r="D321" s="53"/>
      <c r="E321" s="53"/>
      <c r="F321" s="53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</row>
    <row r="322" spans="1:18"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</row>
    <row r="323" spans="1:18"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</row>
    <row r="324" spans="1:18"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</row>
    <row r="325" spans="1:18"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</row>
    <row r="326" spans="1:18"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</row>
    <row r="327" spans="1:18"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</row>
    <row r="328" spans="1:18"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</row>
    <row r="329" spans="1:18">
      <c r="A329" s="53"/>
      <c r="B329" s="53"/>
      <c r="C329" s="53"/>
      <c r="D329" s="53"/>
      <c r="E329" s="53"/>
      <c r="F329" s="53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</row>
    <row r="330" spans="1:18"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</row>
    <row r="331" spans="1:18"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</row>
    <row r="332" spans="1:18"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</row>
    <row r="333" spans="1:18"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</row>
    <row r="334" spans="1:18"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</row>
    <row r="335" spans="1:18"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</row>
    <row r="336" spans="1:18"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</row>
    <row r="337" spans="1:18">
      <c r="A337" s="53"/>
      <c r="B337" s="53"/>
      <c r="C337" s="53"/>
      <c r="D337" s="53"/>
      <c r="E337" s="53"/>
      <c r="F337" s="53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</row>
    <row r="338" spans="1:18"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</row>
    <row r="339" spans="1:18"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</row>
    <row r="340" spans="1:18"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</row>
    <row r="341" spans="1:18"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</row>
    <row r="342" spans="1:18"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</row>
    <row r="343" spans="1:18"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</row>
    <row r="344" spans="1:18"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</row>
    <row r="345" spans="1:18">
      <c r="A345" s="53"/>
      <c r="B345" s="53"/>
      <c r="C345" s="53"/>
      <c r="D345" s="53"/>
      <c r="E345" s="53"/>
      <c r="F345" s="53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</row>
    <row r="346" spans="1:18"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</row>
    <row r="347" spans="1:18"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</row>
    <row r="348" spans="1:18"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</row>
    <row r="349" spans="1:18"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</row>
    <row r="350" spans="1:18"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</row>
    <row r="351" spans="1:18"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</row>
    <row r="352" spans="1:18"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</row>
    <row r="353" spans="1:18">
      <c r="A353" s="53"/>
      <c r="B353" s="53"/>
      <c r="C353" s="53"/>
      <c r="D353" s="53"/>
      <c r="E353" s="53"/>
      <c r="F353" s="53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</row>
    <row r="354" spans="1:18"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</row>
    <row r="355" spans="1:18"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</row>
    <row r="356" spans="1:18"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</row>
    <row r="357" spans="1:18"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</row>
    <row r="358" spans="1:18"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</row>
    <row r="359" spans="1:18"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</row>
    <row r="360" spans="1:18"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</row>
    <row r="361" spans="1:18">
      <c r="A361" s="53"/>
      <c r="B361" s="53"/>
      <c r="C361" s="53"/>
      <c r="D361" s="53"/>
      <c r="E361" s="53"/>
      <c r="F361" s="53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</row>
    <row r="362" spans="1:18"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</row>
    <row r="363" spans="1:18"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</row>
    <row r="364" spans="1:18"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</row>
    <row r="365" spans="1:18"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</row>
    <row r="366" spans="1:18"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</row>
    <row r="367" spans="1:18"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</row>
    <row r="368" spans="1:18"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</row>
    <row r="369" spans="1:18">
      <c r="A369" s="53"/>
      <c r="B369" s="53"/>
      <c r="C369" s="53"/>
      <c r="D369" s="53"/>
      <c r="E369" s="53"/>
      <c r="F369" s="53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</row>
    <row r="370" spans="1:18"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</row>
    <row r="371" spans="1:18"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</row>
    <row r="372" spans="1:18"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</row>
    <row r="373" spans="1:18"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</row>
    <row r="374" spans="1:18"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</row>
    <row r="375" spans="1:18"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</row>
    <row r="376" spans="1:18"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</row>
    <row r="377" spans="1:18">
      <c r="A377" s="53"/>
      <c r="B377" s="53"/>
      <c r="C377" s="53"/>
      <c r="D377" s="53"/>
      <c r="E377" s="53"/>
      <c r="F377" s="53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</row>
    <row r="378" spans="1:18"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</row>
    <row r="379" spans="1:18"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</row>
    <row r="380" spans="1:18"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</row>
    <row r="381" spans="1:18"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</row>
    <row r="382" spans="1:18"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</row>
    <row r="383" spans="1:18"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</row>
    <row r="384" spans="1:18"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</row>
    <row r="385" spans="1:18">
      <c r="A385" s="53"/>
      <c r="B385" s="53"/>
      <c r="C385" s="53"/>
      <c r="D385" s="53"/>
      <c r="E385" s="53"/>
      <c r="F385" s="53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</row>
    <row r="386" spans="1:18"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</row>
    <row r="387" spans="1:18"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</row>
    <row r="388" spans="1:18"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</row>
    <row r="389" spans="1:18"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</row>
    <row r="390" spans="1:18"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</row>
    <row r="391" spans="1:18"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</row>
    <row r="392" spans="1:18"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</row>
    <row r="393" spans="1:18">
      <c r="A393" s="53"/>
      <c r="B393" s="53"/>
      <c r="C393" s="53"/>
      <c r="D393" s="53"/>
      <c r="E393" s="53"/>
      <c r="F393" s="53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</row>
    <row r="394" spans="1:18"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</row>
    <row r="395" spans="1:18"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</row>
    <row r="396" spans="1:18"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</row>
    <row r="397" spans="1:18"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</row>
    <row r="398" spans="1:18"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</row>
    <row r="399" spans="1:18"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</row>
    <row r="400" spans="1:18"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</row>
    <row r="401" spans="1:18">
      <c r="A401" s="53"/>
      <c r="B401" s="53"/>
      <c r="C401" s="53"/>
      <c r="D401" s="53"/>
      <c r="E401" s="53"/>
      <c r="F401" s="53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</row>
    <row r="402" spans="1:18"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</row>
    <row r="403" spans="1:18"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</row>
    <row r="404" spans="1:18"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</row>
    <row r="405" spans="1:18"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</row>
    <row r="406" spans="1:18"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</row>
    <row r="407" spans="1:18"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</row>
    <row r="408" spans="1:18"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</row>
    <row r="409" spans="1:18">
      <c r="A409" s="53"/>
      <c r="B409" s="53"/>
      <c r="C409" s="53"/>
      <c r="D409" s="53"/>
      <c r="E409" s="53"/>
      <c r="F409" s="53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</row>
    <row r="410" spans="1:18"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</row>
    <row r="411" spans="1:18"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</row>
    <row r="412" spans="1:18"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</row>
    <row r="413" spans="1:18"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</row>
    <row r="414" spans="1:18"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</row>
    <row r="415" spans="1:18"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</row>
    <row r="416" spans="1:18"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</row>
    <row r="417" spans="1:18">
      <c r="A417" s="53"/>
      <c r="B417" s="53"/>
      <c r="C417" s="53"/>
      <c r="D417" s="53"/>
      <c r="E417" s="53"/>
      <c r="F417" s="53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</row>
    <row r="418" spans="1:18"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</row>
    <row r="419" spans="1:18"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</row>
    <row r="420" spans="1:18"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</row>
    <row r="421" spans="1:18"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</row>
    <row r="422" spans="1:18"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</row>
    <row r="423" spans="1:18"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</row>
    <row r="424" spans="1:18"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</row>
    <row r="425" spans="1:18">
      <c r="A425" s="53"/>
      <c r="B425" s="53"/>
      <c r="C425" s="53"/>
      <c r="D425" s="53"/>
      <c r="E425" s="53"/>
      <c r="F425" s="53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</row>
    <row r="426" spans="1:18"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</row>
    <row r="427" spans="1:18"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</row>
    <row r="428" spans="1:18"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</row>
    <row r="429" spans="1:18"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</row>
    <row r="430" spans="1:18"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</row>
    <row r="431" spans="1:18"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</row>
    <row r="432" spans="1:18"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</row>
    <row r="433" spans="1:18">
      <c r="A433" s="53"/>
      <c r="B433" s="53"/>
      <c r="C433" s="53"/>
      <c r="D433" s="53"/>
      <c r="E433" s="53"/>
      <c r="F433" s="53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</row>
    <row r="434" spans="1:18"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</row>
    <row r="435" spans="1:18"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</row>
    <row r="436" spans="1:18"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</row>
    <row r="437" spans="1:18"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</row>
    <row r="438" spans="1:18"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</row>
    <row r="439" spans="1:18"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</row>
    <row r="440" spans="1:18"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</row>
    <row r="441" spans="1:18">
      <c r="A441" s="53"/>
      <c r="B441" s="53"/>
      <c r="C441" s="53"/>
      <c r="D441" s="53"/>
      <c r="E441" s="53"/>
      <c r="F441" s="53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</row>
    <row r="442" spans="1:18"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</row>
    <row r="443" spans="1:18"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</row>
    <row r="444" spans="1:18"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</row>
    <row r="445" spans="1:18"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</row>
    <row r="446" spans="1:18"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</row>
    <row r="447" spans="1:18"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</row>
    <row r="448" spans="1:18"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</row>
    <row r="449" spans="1:18">
      <c r="A449" s="53"/>
      <c r="B449" s="53"/>
      <c r="C449" s="53"/>
      <c r="D449" s="53"/>
      <c r="E449" s="53"/>
      <c r="F449" s="53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</row>
    <row r="450" spans="1:18"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</row>
    <row r="451" spans="1:18"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</row>
    <row r="452" spans="1:18"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</row>
    <row r="453" spans="1:18"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</row>
    <row r="454" spans="1:18"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</row>
    <row r="455" spans="1:18"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</row>
    <row r="456" spans="1:18"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</row>
    <row r="457" spans="1:18">
      <c r="A457" s="53"/>
      <c r="B457" s="53"/>
      <c r="C457" s="53"/>
      <c r="D457" s="53"/>
      <c r="E457" s="53"/>
      <c r="F457" s="53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</row>
    <row r="458" spans="1:18"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</row>
    <row r="459" spans="1:18"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</row>
    <row r="460" spans="1:18"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</row>
    <row r="461" spans="1:18"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</row>
    <row r="462" spans="1:18"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</row>
    <row r="463" spans="1:18"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</row>
    <row r="464" spans="1:18"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</row>
    <row r="465" spans="1:18">
      <c r="A465" s="53"/>
      <c r="B465" s="53"/>
      <c r="C465" s="53"/>
      <c r="D465" s="53"/>
      <c r="E465" s="53"/>
      <c r="F465" s="53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</row>
    <row r="466" spans="1:18"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</row>
    <row r="467" spans="1:18"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</row>
    <row r="468" spans="1:18"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</row>
    <row r="469" spans="1:18"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</row>
    <row r="470" spans="1:18"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</row>
    <row r="471" spans="1:18"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</row>
    <row r="472" spans="1:18"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</row>
    <row r="473" spans="1:18">
      <c r="A473" s="53"/>
      <c r="B473" s="53"/>
      <c r="C473" s="53"/>
      <c r="D473" s="53"/>
      <c r="E473" s="53"/>
      <c r="F473" s="53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</row>
    <row r="474" spans="1:18"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</row>
    <row r="475" spans="1:18"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</row>
    <row r="476" spans="1:18"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</row>
    <row r="477" spans="1:18"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</row>
    <row r="478" spans="1:18"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</row>
    <row r="479" spans="1:18"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</row>
    <row r="480" spans="1:18"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</row>
    <row r="481" spans="1:18">
      <c r="A481" s="53"/>
      <c r="B481" s="53"/>
      <c r="C481" s="53"/>
      <c r="D481" s="53"/>
      <c r="E481" s="53"/>
      <c r="F481" s="53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</row>
    <row r="482" spans="1:18"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</row>
    <row r="483" spans="1:18"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</row>
    <row r="484" spans="1:18"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</row>
    <row r="485" spans="1:18"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</row>
    <row r="486" spans="1:18"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</row>
    <row r="487" spans="1:18"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</row>
    <row r="488" spans="1:18"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</row>
    <row r="489" spans="1:18">
      <c r="A489" s="53"/>
      <c r="B489" s="53"/>
      <c r="C489" s="53"/>
      <c r="D489" s="53"/>
      <c r="E489" s="53"/>
      <c r="F489" s="53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</row>
    <row r="490" spans="1:18"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</row>
    <row r="491" spans="1:18"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</row>
    <row r="492" spans="1:18"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</row>
    <row r="493" spans="1:18"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</row>
    <row r="494" spans="1:18"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</row>
    <row r="495" spans="1:18"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</row>
    <row r="496" spans="1:18"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</row>
    <row r="497" spans="1:18">
      <c r="A497" s="53"/>
      <c r="B497" s="53"/>
      <c r="C497" s="53"/>
      <c r="D497" s="53"/>
      <c r="E497" s="53"/>
      <c r="F497" s="53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</row>
    <row r="498" spans="1:18"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</row>
    <row r="499" spans="1:18"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</row>
    <row r="500" spans="1:18"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</row>
    <row r="501" spans="1:18"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</row>
    <row r="502" spans="1:18"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</row>
    <row r="503" spans="1:18"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</row>
    <row r="504" spans="1:18"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</row>
    <row r="505" spans="1:18">
      <c r="A505" s="53"/>
      <c r="B505" s="53"/>
      <c r="C505" s="53"/>
      <c r="D505" s="53"/>
      <c r="E505" s="53"/>
      <c r="F505" s="53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</row>
    <row r="506" spans="1:18"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</row>
    <row r="507" spans="1:18"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</row>
    <row r="508" spans="1:18"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</row>
    <row r="509" spans="1:18"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</row>
    <row r="510" spans="1:18"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</row>
    <row r="511" spans="1:18"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</row>
    <row r="512" spans="1:18"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</row>
    <row r="513" spans="1:18">
      <c r="A513" s="53"/>
      <c r="B513" s="53"/>
      <c r="C513" s="53"/>
      <c r="D513" s="53"/>
      <c r="E513" s="53"/>
      <c r="F513" s="53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</row>
    <row r="514" spans="1:18"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</row>
    <row r="515" spans="1:18"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</row>
    <row r="516" spans="1:18"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</row>
    <row r="517" spans="1:18"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</row>
    <row r="518" spans="1:18"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</row>
    <row r="519" spans="1:18"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</row>
    <row r="520" spans="1:18"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</row>
    <row r="521" spans="1:18">
      <c r="A521" s="53"/>
      <c r="B521" s="53"/>
      <c r="C521" s="53"/>
      <c r="D521" s="53"/>
      <c r="E521" s="53"/>
      <c r="F521" s="53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</row>
    <row r="522" spans="1:18"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</row>
    <row r="523" spans="1:18"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</row>
    <row r="524" spans="1:18"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</row>
    <row r="525" spans="1:18"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</row>
    <row r="526" spans="1:18"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</row>
    <row r="527" spans="1:18"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</row>
    <row r="528" spans="1:18"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</row>
    <row r="529" spans="1:18">
      <c r="A529" s="53"/>
      <c r="B529" s="53"/>
      <c r="C529" s="53"/>
      <c r="D529" s="53"/>
      <c r="E529" s="53"/>
      <c r="F529" s="53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</row>
    <row r="530" spans="1:18"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</row>
    <row r="531" spans="1:18"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</row>
    <row r="532" spans="1:18"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</row>
    <row r="533" spans="1:18"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</row>
    <row r="534" spans="1:18"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</row>
    <row r="535" spans="1:18"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</row>
    <row r="536" spans="1:18"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</row>
    <row r="537" spans="1:18">
      <c r="A537" s="53"/>
      <c r="B537" s="53"/>
      <c r="C537" s="53"/>
      <c r="D537" s="53"/>
      <c r="E537" s="53"/>
      <c r="F537" s="53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</row>
    <row r="538" spans="1:18"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</row>
    <row r="539" spans="1:18"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</row>
    <row r="540" spans="1:18"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</row>
    <row r="541" spans="1:18"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</row>
    <row r="542" spans="1:18"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</row>
    <row r="543" spans="1:18"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</row>
    <row r="544" spans="1:18"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</row>
    <row r="545" spans="1:18">
      <c r="A545" s="53"/>
      <c r="B545" s="53"/>
      <c r="C545" s="53"/>
      <c r="D545" s="53"/>
      <c r="E545" s="53"/>
      <c r="F545" s="53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</row>
    <row r="546" spans="1:18"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</row>
    <row r="547" spans="1:18"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</row>
    <row r="548" spans="1:18"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</row>
    <row r="549" spans="1:18"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</row>
    <row r="550" spans="1:18"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</row>
    <row r="551" spans="1:18"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</row>
    <row r="552" spans="1:18"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</row>
    <row r="553" spans="1:18">
      <c r="A553" s="53"/>
      <c r="B553" s="53"/>
      <c r="C553" s="53"/>
      <c r="D553" s="53"/>
      <c r="E553" s="53"/>
      <c r="F553" s="53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</row>
    <row r="554" spans="1:18"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</row>
    <row r="555" spans="1:18"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</row>
    <row r="556" spans="1:18"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</row>
    <row r="557" spans="1:18"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</row>
    <row r="558" spans="1:18"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</row>
    <row r="559" spans="1:18"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</row>
    <row r="560" spans="1:18"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</row>
    <row r="561" spans="1:18">
      <c r="A561" s="53"/>
      <c r="B561" s="53"/>
      <c r="C561" s="53"/>
      <c r="D561" s="53"/>
      <c r="E561" s="53"/>
      <c r="F561" s="53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</row>
    <row r="562" spans="1:18"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</row>
    <row r="563" spans="1:18"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</row>
    <row r="564" spans="1:18"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</row>
    <row r="565" spans="1:18"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</row>
    <row r="566" spans="1:18"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</row>
    <row r="567" spans="1:18"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</row>
    <row r="568" spans="1:18"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</row>
    <row r="569" spans="1:18">
      <c r="A569" s="53"/>
      <c r="B569" s="53"/>
      <c r="C569" s="53"/>
      <c r="D569" s="53"/>
      <c r="E569" s="53"/>
      <c r="F569" s="53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</row>
    <row r="570" spans="1:18"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</row>
    <row r="571" spans="1:18"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</row>
    <row r="572" spans="1:18"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</row>
    <row r="573" spans="1:18"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</row>
    <row r="574" spans="1:18"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</row>
    <row r="575" spans="1:18"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</row>
    <row r="576" spans="1:18"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</row>
    <row r="577" spans="1:18">
      <c r="A577" s="53"/>
      <c r="B577" s="53"/>
      <c r="C577" s="53"/>
      <c r="D577" s="53"/>
      <c r="E577" s="53"/>
      <c r="F577" s="53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</row>
    <row r="578" spans="1:18"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</row>
    <row r="579" spans="1:18"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</row>
    <row r="580" spans="1:18"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</row>
    <row r="581" spans="1:18"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</row>
    <row r="582" spans="1:18"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</row>
    <row r="583" spans="1:18"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</row>
    <row r="584" spans="1:18"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</row>
    <row r="585" spans="1:18">
      <c r="A585" s="53"/>
      <c r="B585" s="53"/>
      <c r="C585" s="53"/>
      <c r="D585" s="53"/>
      <c r="E585" s="53"/>
      <c r="F585" s="53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</row>
    <row r="586" spans="1:18"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</row>
    <row r="587" spans="1:18"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</row>
    <row r="588" spans="1:18"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</row>
    <row r="589" spans="1:18"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</row>
    <row r="590" spans="1:18"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</row>
    <row r="591" spans="1:18"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</row>
    <row r="592" spans="1:18"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</row>
    <row r="593" spans="1:18">
      <c r="A593" s="53"/>
      <c r="B593" s="53"/>
      <c r="C593" s="53"/>
      <c r="D593" s="53"/>
      <c r="E593" s="53"/>
      <c r="F593" s="53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</row>
    <row r="594" spans="1:18"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</row>
    <row r="595" spans="1:18"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</row>
    <row r="596" spans="1:18"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</row>
    <row r="597" spans="1:18"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</row>
    <row r="598" spans="1:18"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</row>
    <row r="599" spans="1:18"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</row>
    <row r="600" spans="1:18"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</row>
    <row r="601" spans="1:18">
      <c r="A601" s="53"/>
      <c r="B601" s="53"/>
      <c r="C601" s="53"/>
      <c r="D601" s="53"/>
      <c r="E601" s="53"/>
      <c r="F601" s="53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</row>
    <row r="602" spans="1:18"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</row>
    <row r="603" spans="1:18"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</row>
    <row r="604" spans="1:18"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</row>
    <row r="605" spans="1:18"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</row>
    <row r="606" spans="1:18"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</row>
    <row r="607" spans="1:18"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</row>
    <row r="608" spans="1:18"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</row>
    <row r="609" spans="1:18">
      <c r="A609" s="53"/>
      <c r="B609" s="53"/>
      <c r="C609" s="53"/>
      <c r="D609" s="53"/>
      <c r="E609" s="53"/>
      <c r="F609" s="53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</row>
    <row r="610" spans="1:18"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</row>
    <row r="611" spans="1:18"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</row>
    <row r="612" spans="1:18"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</row>
    <row r="613" spans="1:18"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</row>
    <row r="614" spans="1:18"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</row>
    <row r="615" spans="1:18"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</row>
    <row r="616" spans="1:18"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</row>
    <row r="617" spans="1:18">
      <c r="A617" s="53"/>
      <c r="B617" s="53"/>
      <c r="C617" s="53"/>
      <c r="D617" s="53"/>
      <c r="E617" s="53"/>
      <c r="F617" s="53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</row>
    <row r="618" spans="1:18"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</row>
    <row r="619" spans="1:18"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</row>
    <row r="620" spans="1:18"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</row>
    <row r="621" spans="1:18"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</row>
    <row r="622" spans="1:18"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</row>
    <row r="623" spans="1:18"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</row>
    <row r="624" spans="1:18"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</row>
    <row r="625" spans="1:18">
      <c r="A625" s="53"/>
      <c r="B625" s="53"/>
      <c r="C625" s="53"/>
      <c r="D625" s="53"/>
      <c r="E625" s="53"/>
      <c r="F625" s="53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</row>
    <row r="626" spans="1:18"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</row>
    <row r="627" spans="1:18"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</row>
    <row r="628" spans="1:18"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</row>
    <row r="629" spans="1:18"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</row>
    <row r="630" spans="1:18"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</row>
    <row r="631" spans="1:18"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</row>
    <row r="632" spans="1:18"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</row>
    <row r="633" spans="1:18">
      <c r="A633" s="53"/>
      <c r="B633" s="53"/>
      <c r="C633" s="53"/>
      <c r="D633" s="53"/>
      <c r="E633" s="53"/>
      <c r="F633" s="53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</row>
    <row r="634" spans="1:18"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</row>
    <row r="635" spans="1:18"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</row>
    <row r="636" spans="1:18"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</row>
    <row r="637" spans="1:18"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</row>
    <row r="638" spans="1:18"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</row>
    <row r="639" spans="1:18"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</row>
    <row r="640" spans="1:18"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</row>
    <row r="641" spans="1:18">
      <c r="A641" s="53"/>
      <c r="B641" s="53"/>
      <c r="C641" s="53"/>
      <c r="D641" s="53"/>
      <c r="E641" s="53"/>
      <c r="F641" s="53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</row>
    <row r="642" spans="1:18"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</row>
    <row r="643" spans="1:18"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</row>
    <row r="644" spans="1:18"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</row>
    <row r="645" spans="1:18"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</row>
    <row r="646" spans="1:18"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</row>
    <row r="647" spans="1:18"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</row>
    <row r="648" spans="1:18"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</row>
    <row r="649" spans="1:18">
      <c r="A649" s="53"/>
      <c r="B649" s="53"/>
      <c r="C649" s="53"/>
      <c r="D649" s="53"/>
      <c r="E649" s="53"/>
      <c r="F649" s="53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</row>
    <row r="650" spans="1:18"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</row>
    <row r="651" spans="1:18"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</row>
    <row r="652" spans="1:18"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</row>
    <row r="653" spans="1:18"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</row>
    <row r="654" spans="1:18"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</row>
    <row r="655" spans="1:18"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</row>
    <row r="656" spans="1:18"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</row>
    <row r="657" spans="1:18">
      <c r="A657" s="53"/>
      <c r="B657" s="53"/>
      <c r="C657" s="53"/>
      <c r="D657" s="53"/>
      <c r="E657" s="53"/>
      <c r="F657" s="53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</row>
    <row r="658" spans="1:18"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</row>
    <row r="659" spans="1:18"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</row>
    <row r="660" spans="1:18"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</row>
    <row r="661" spans="1:18"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</row>
    <row r="662" spans="1:18"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</row>
    <row r="663" spans="1:18"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</row>
    <row r="664" spans="1:18"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</row>
    <row r="665" spans="1:18">
      <c r="A665" s="53"/>
      <c r="B665" s="53"/>
      <c r="C665" s="53"/>
      <c r="D665" s="53"/>
      <c r="E665" s="53"/>
      <c r="F665" s="53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</row>
    <row r="666" spans="1:18"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</row>
    <row r="667" spans="1:18"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</row>
    <row r="668" spans="1:18"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</row>
    <row r="669" spans="1:18"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</row>
    <row r="670" spans="1:18"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</row>
    <row r="671" spans="1:18"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</row>
    <row r="672" spans="1:18"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</row>
    <row r="673" spans="1:18">
      <c r="A673" s="53"/>
      <c r="B673" s="53"/>
      <c r="C673" s="53"/>
      <c r="D673" s="53"/>
      <c r="E673" s="53"/>
      <c r="F673" s="53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</row>
    <row r="674" spans="1:18"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</row>
    <row r="675" spans="1:18"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</row>
    <row r="676" spans="1:18"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</row>
    <row r="677" spans="1:18"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</row>
    <row r="678" spans="1:18"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</row>
    <row r="679" spans="1:18"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</row>
    <row r="680" spans="1:18"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</row>
    <row r="681" spans="1:18">
      <c r="A681" s="53"/>
      <c r="B681" s="53"/>
      <c r="C681" s="53"/>
      <c r="D681" s="53"/>
      <c r="E681" s="53"/>
      <c r="F681" s="53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</row>
    <row r="682" spans="1:18"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</row>
    <row r="683" spans="1:18"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</row>
    <row r="684" spans="1:18"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</row>
    <row r="685" spans="1:18"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</row>
    <row r="686" spans="1:18"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</row>
    <row r="687" spans="1:18"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</row>
    <row r="688" spans="1:18"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</row>
    <row r="689" spans="1:18">
      <c r="A689" s="53"/>
      <c r="B689" s="53"/>
      <c r="C689" s="53"/>
      <c r="D689" s="53"/>
      <c r="E689" s="53"/>
      <c r="F689" s="53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</row>
    <row r="690" spans="1:18"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</row>
    <row r="691" spans="1:18"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</row>
    <row r="692" spans="1:18"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</row>
    <row r="693" spans="1:18"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</row>
    <row r="694" spans="1:18"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</row>
    <row r="695" spans="1:18"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</row>
    <row r="696" spans="1:18"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</row>
    <row r="697" spans="1:18">
      <c r="A697" s="53"/>
      <c r="B697" s="53"/>
      <c r="C697" s="53"/>
      <c r="D697" s="53"/>
      <c r="E697" s="53"/>
      <c r="F697" s="53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</row>
    <row r="698" spans="1:18"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</row>
    <row r="699" spans="1:18"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</row>
    <row r="700" spans="1:18"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</row>
    <row r="701" spans="1:18"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</row>
    <row r="702" spans="1:18"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</row>
    <row r="703" spans="1:18"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</row>
    <row r="704" spans="1:18"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</row>
    <row r="705" spans="1:18">
      <c r="A705" s="53"/>
      <c r="B705" s="53"/>
      <c r="C705" s="53"/>
      <c r="D705" s="53"/>
      <c r="E705" s="53"/>
      <c r="F705" s="53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</row>
    <row r="706" spans="1:18"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</row>
    <row r="707" spans="1:18"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</row>
    <row r="708" spans="1:18"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</row>
    <row r="709" spans="1:18"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</row>
    <row r="710" spans="1:18"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</row>
    <row r="711" spans="1:18"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</row>
    <row r="712" spans="1:18"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</row>
    <row r="713" spans="1:18">
      <c r="A713" s="53"/>
      <c r="B713" s="53"/>
      <c r="C713" s="53"/>
      <c r="D713" s="53"/>
      <c r="E713" s="53"/>
      <c r="F713" s="53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</row>
    <row r="714" spans="1:18"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</row>
    <row r="715" spans="1:18"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</row>
    <row r="716" spans="1:18"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</row>
    <row r="717" spans="1:18"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</row>
    <row r="718" spans="1:18"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</row>
    <row r="719" spans="1:18"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</row>
    <row r="720" spans="1:18"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</row>
    <row r="721" spans="1:18">
      <c r="A721" s="53"/>
      <c r="B721" s="53"/>
      <c r="C721" s="53"/>
      <c r="D721" s="53"/>
      <c r="E721" s="53"/>
      <c r="F721" s="53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</row>
    <row r="722" spans="1:18"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</row>
    <row r="723" spans="1:18"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</row>
    <row r="724" spans="1:18"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</row>
    <row r="725" spans="1:18"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</row>
    <row r="726" spans="1:18"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</row>
    <row r="727" spans="1:18"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</row>
    <row r="728" spans="1:18"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</row>
    <row r="729" spans="1:18">
      <c r="A729" s="53"/>
      <c r="B729" s="53"/>
      <c r="C729" s="53"/>
      <c r="D729" s="53"/>
      <c r="E729" s="53"/>
      <c r="F729" s="53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</row>
    <row r="730" spans="1:18"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</row>
    <row r="731" spans="1:18"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</row>
    <row r="732" spans="1:18"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</row>
    <row r="733" spans="1:18"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</row>
    <row r="734" spans="1:18"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</row>
    <row r="735" spans="1:18"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</row>
    <row r="736" spans="1:18"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</row>
    <row r="737" spans="1:18">
      <c r="A737" s="53"/>
      <c r="B737" s="53"/>
      <c r="C737" s="53"/>
      <c r="D737" s="53"/>
      <c r="E737" s="53"/>
      <c r="F737" s="53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</row>
    <row r="738" spans="1:18"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</row>
    <row r="739" spans="1:18"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</row>
    <row r="740" spans="1:18"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</row>
    <row r="741" spans="1:18"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</row>
    <row r="742" spans="1:18"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</row>
    <row r="743" spans="1:18"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</row>
    <row r="744" spans="1:18"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</row>
    <row r="745" spans="1:18">
      <c r="A745" s="53"/>
      <c r="B745" s="53"/>
      <c r="C745" s="53"/>
      <c r="D745" s="53"/>
      <c r="E745" s="53"/>
      <c r="F745" s="53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</row>
    <row r="746" spans="1:18"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</row>
    <row r="747" spans="1:18"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</row>
    <row r="748" spans="1:18"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</row>
    <row r="749" spans="1:18"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</row>
    <row r="750" spans="1:18"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</row>
    <row r="751" spans="1:18"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</row>
    <row r="752" spans="1:18"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</row>
    <row r="753" spans="1:18">
      <c r="A753" s="53"/>
      <c r="B753" s="53"/>
      <c r="C753" s="53"/>
      <c r="D753" s="53"/>
      <c r="E753" s="53"/>
      <c r="F753" s="53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</row>
    <row r="754" spans="1:18"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</row>
    <row r="755" spans="1:18"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</row>
    <row r="756" spans="1:18"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</row>
    <row r="757" spans="1:18"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</row>
    <row r="758" spans="1:18"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</row>
    <row r="759" spans="1:18"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</row>
    <row r="760" spans="1:18"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</row>
    <row r="761" spans="1:18">
      <c r="A761" s="53"/>
      <c r="B761" s="53"/>
      <c r="C761" s="53"/>
      <c r="D761" s="53"/>
      <c r="E761" s="53"/>
      <c r="F761" s="53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</row>
    <row r="762" spans="1:18"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</row>
    <row r="763" spans="1:18"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</row>
    <row r="764" spans="1:18"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</row>
    <row r="765" spans="1:18"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</row>
    <row r="766" spans="1:18"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</row>
    <row r="767" spans="1:18"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</row>
    <row r="768" spans="1:18"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</row>
    <row r="769" spans="1:18">
      <c r="A769" s="53"/>
      <c r="B769" s="53"/>
      <c r="C769" s="53"/>
      <c r="D769" s="53"/>
      <c r="E769" s="53"/>
      <c r="F769" s="53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</row>
    <row r="770" spans="1:18"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</row>
    <row r="771" spans="1:18"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</row>
    <row r="772" spans="1:18"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</row>
    <row r="773" spans="1:18"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</row>
    <row r="774" spans="1:18"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</row>
    <row r="775" spans="1:18"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</row>
    <row r="776" spans="1:18"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</row>
    <row r="777" spans="1:18">
      <c r="A777" s="53"/>
      <c r="B777" s="53"/>
      <c r="C777" s="53"/>
      <c r="D777" s="53"/>
      <c r="E777" s="53"/>
      <c r="F777" s="53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</row>
    <row r="778" spans="1:18"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</row>
    <row r="779" spans="1:18"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</row>
    <row r="780" spans="1:18"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</row>
    <row r="781" spans="1:18"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</row>
    <row r="782" spans="1:18"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</row>
    <row r="783" spans="1:18"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</row>
    <row r="784" spans="1:18"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</row>
    <row r="785" spans="1:18">
      <c r="A785" s="53"/>
      <c r="B785" s="53"/>
      <c r="C785" s="53"/>
      <c r="D785" s="53"/>
      <c r="E785" s="53"/>
      <c r="F785" s="53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</row>
    <row r="786" spans="1:18"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</row>
    <row r="787" spans="1:18"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</row>
    <row r="788" spans="1:18"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</row>
    <row r="789" spans="1:18"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</row>
    <row r="790" spans="1:18"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</row>
    <row r="791" spans="1:18"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</row>
    <row r="792" spans="1:18"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</row>
    <row r="793" spans="1:18">
      <c r="A793" s="53"/>
      <c r="B793" s="53"/>
      <c r="C793" s="53"/>
      <c r="D793" s="53"/>
      <c r="E793" s="53"/>
      <c r="F793" s="53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</row>
    <row r="794" spans="1:18"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</row>
    <row r="795" spans="1:18"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</row>
    <row r="796" spans="1:18"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</row>
    <row r="797" spans="1:18"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</row>
    <row r="798" spans="1:18"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</row>
    <row r="799" spans="1:18"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</row>
    <row r="800" spans="1:18"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</row>
    <row r="801" spans="1:18">
      <c r="A801" s="53"/>
      <c r="B801" s="53"/>
      <c r="C801" s="53"/>
      <c r="D801" s="53"/>
      <c r="E801" s="53"/>
      <c r="F801" s="53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</row>
    <row r="802" spans="1:18"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</row>
    <row r="803" spans="1:18"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</row>
    <row r="804" spans="1:18"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</row>
    <row r="805" spans="1:18"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</row>
    <row r="806" spans="1:18"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</row>
    <row r="807" spans="1:18"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</row>
    <row r="808" spans="1:18"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</row>
    <row r="809" spans="1:18">
      <c r="A809" s="53"/>
      <c r="B809" s="53"/>
      <c r="C809" s="53"/>
      <c r="D809" s="53"/>
      <c r="E809" s="53"/>
      <c r="F809" s="53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</row>
    <row r="810" spans="1:18"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</row>
    <row r="811" spans="1:18"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</row>
    <row r="812" spans="1:18"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</row>
    <row r="813" spans="1:18"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</row>
    <row r="814" spans="1:18"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</row>
    <row r="815" spans="1:18"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</row>
    <row r="816" spans="1:18"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</row>
    <row r="817" spans="1:18">
      <c r="A817" s="53"/>
      <c r="B817" s="53"/>
      <c r="C817" s="53"/>
      <c r="D817" s="53"/>
      <c r="E817" s="53"/>
      <c r="F817" s="53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</row>
    <row r="818" spans="1:18"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</row>
    <row r="819" spans="1:18"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</row>
    <row r="820" spans="1:18"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</row>
    <row r="821" spans="1:18"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</row>
    <row r="822" spans="1:18"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</row>
    <row r="823" spans="1:18"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</row>
    <row r="824" spans="1:18"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</row>
    <row r="825" spans="1:18">
      <c r="A825" s="53"/>
      <c r="B825" s="53"/>
      <c r="C825" s="53"/>
      <c r="D825" s="53"/>
      <c r="E825" s="53"/>
      <c r="F825" s="53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</row>
    <row r="826" spans="1:18"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</row>
    <row r="827" spans="1:18"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</row>
    <row r="828" spans="1:18"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</row>
    <row r="829" spans="1:18"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</row>
    <row r="830" spans="1:18"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</row>
    <row r="831" spans="1:18"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</row>
    <row r="832" spans="1:18"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</row>
    <row r="833" spans="1:18">
      <c r="A833" s="53"/>
      <c r="B833" s="53"/>
      <c r="C833" s="53"/>
      <c r="D833" s="53"/>
      <c r="E833" s="53"/>
      <c r="F833" s="53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</row>
    <row r="834" spans="1:18"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</row>
    <row r="835" spans="1:18"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</row>
    <row r="836" spans="1:18"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</row>
    <row r="837" spans="1:18"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</row>
    <row r="838" spans="1:18"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</row>
    <row r="839" spans="1:18"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</row>
    <row r="840" spans="1:18"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</row>
    <row r="841" spans="1:18">
      <c r="A841" s="53"/>
      <c r="B841" s="53"/>
      <c r="C841" s="53"/>
      <c r="D841" s="53"/>
      <c r="E841" s="53"/>
      <c r="F841" s="53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</row>
    <row r="842" spans="1:18"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</row>
    <row r="843" spans="1:18"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</row>
    <row r="844" spans="1:18"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</row>
    <row r="845" spans="1:18"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</row>
    <row r="846" spans="1:18"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</row>
    <row r="847" spans="1:18"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</row>
    <row r="848" spans="1:18"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</row>
    <row r="849" spans="1:18">
      <c r="A849" s="53"/>
      <c r="B849" s="53"/>
      <c r="C849" s="53"/>
      <c r="D849" s="53"/>
      <c r="E849" s="53"/>
      <c r="F849" s="53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</row>
    <row r="850" spans="1:18"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</row>
    <row r="851" spans="1:18"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</row>
    <row r="852" spans="1:18"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</row>
    <row r="853" spans="1:18"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</row>
    <row r="854" spans="1:18"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</row>
    <row r="855" spans="1:18"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</row>
    <row r="856" spans="1:18"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</row>
    <row r="857" spans="1:18">
      <c r="A857" s="53"/>
      <c r="B857" s="53"/>
      <c r="C857" s="53"/>
      <c r="D857" s="53"/>
      <c r="E857" s="53"/>
      <c r="F857" s="53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</row>
    <row r="858" spans="1:18"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</row>
    <row r="859" spans="1:18"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</row>
    <row r="860" spans="1:18"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</row>
    <row r="861" spans="1:18"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</row>
    <row r="862" spans="1:18"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</row>
    <row r="863" spans="1:18"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</row>
    <row r="864" spans="1:18"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</row>
    <row r="865" spans="1:18">
      <c r="A865" s="53"/>
      <c r="B865" s="53"/>
      <c r="C865" s="53"/>
      <c r="D865" s="53"/>
      <c r="E865" s="53"/>
      <c r="F865" s="53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</row>
    <row r="866" spans="1:18"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</row>
    <row r="867" spans="1:18"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</row>
    <row r="868" spans="1:18"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</row>
    <row r="869" spans="1:18"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</row>
    <row r="870" spans="1:18"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</row>
    <row r="871" spans="1:18"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</row>
    <row r="872" spans="1:18"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</row>
    <row r="873" spans="1:18">
      <c r="A873" s="53"/>
      <c r="B873" s="53"/>
      <c r="C873" s="53"/>
      <c r="D873" s="53"/>
      <c r="E873" s="53"/>
      <c r="F873" s="53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</row>
    <row r="874" spans="1:18"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</row>
    <row r="875" spans="1:18"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</row>
    <row r="876" spans="1:18"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</row>
    <row r="877" spans="1:18"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</row>
    <row r="878" spans="1:18"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</row>
    <row r="879" spans="1:18"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</row>
    <row r="880" spans="1:18"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</row>
    <row r="881" spans="1:18">
      <c r="A881" s="53"/>
      <c r="B881" s="53"/>
      <c r="C881" s="53"/>
      <c r="D881" s="53"/>
      <c r="E881" s="53"/>
      <c r="F881" s="53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</row>
    <row r="882" spans="1:18"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</row>
    <row r="883" spans="1:18"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</row>
    <row r="884" spans="1:18"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</row>
    <row r="885" spans="1:18"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</row>
    <row r="886" spans="1:18"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</row>
    <row r="887" spans="1:18"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</row>
    <row r="888" spans="1:18"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</row>
    <row r="889" spans="1:18">
      <c r="A889" s="53"/>
      <c r="B889" s="53"/>
      <c r="C889" s="53"/>
      <c r="D889" s="53"/>
      <c r="E889" s="53"/>
      <c r="F889" s="53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</row>
    <row r="890" spans="1:18"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</row>
    <row r="891" spans="1:18"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</row>
    <row r="892" spans="1:18"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</row>
    <row r="893" spans="1:18"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</row>
    <row r="894" spans="1:18"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</row>
    <row r="895" spans="1:18"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</row>
    <row r="896" spans="1:18"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</row>
    <row r="897" spans="1:18">
      <c r="A897" s="53"/>
      <c r="B897" s="53"/>
      <c r="C897" s="53"/>
      <c r="D897" s="53"/>
      <c r="E897" s="53"/>
      <c r="F897" s="53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</row>
    <row r="898" spans="1:18"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</row>
    <row r="899" spans="1:18"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</row>
    <row r="900" spans="1:18"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</row>
    <row r="901" spans="1:18"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</row>
    <row r="902" spans="1:18"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</row>
    <row r="903" spans="1:18"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</row>
    <row r="904" spans="1:18"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</row>
    <row r="905" spans="1:18">
      <c r="A905" s="53"/>
      <c r="B905" s="53"/>
      <c r="C905" s="53"/>
      <c r="D905" s="53"/>
      <c r="E905" s="53"/>
      <c r="F905" s="53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</row>
    <row r="906" spans="1:18"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</row>
    <row r="907" spans="1:18"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</row>
    <row r="908" spans="1:18"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</row>
    <row r="909" spans="1:18"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</row>
    <row r="910" spans="1:18"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</row>
    <row r="911" spans="1:18"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</row>
    <row r="912" spans="1:18"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</row>
    <row r="913" spans="1:18">
      <c r="A913" s="53"/>
      <c r="B913" s="53"/>
      <c r="C913" s="53"/>
      <c r="D913" s="53"/>
      <c r="E913" s="53"/>
      <c r="F913" s="53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</row>
    <row r="914" spans="1:18"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</row>
    <row r="915" spans="1:18"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</row>
    <row r="916" spans="1:18"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</row>
    <row r="917" spans="1:18"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</row>
    <row r="918" spans="1:18"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</row>
    <row r="919" spans="1:18"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</row>
    <row r="920" spans="1:18"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</row>
    <row r="921" spans="1:18">
      <c r="A921" s="53"/>
      <c r="B921" s="53"/>
      <c r="C921" s="53"/>
      <c r="D921" s="53"/>
      <c r="E921" s="53"/>
      <c r="F921" s="53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</row>
    <row r="922" spans="1:18"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</row>
    <row r="923" spans="1:18"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</row>
    <row r="924" spans="1:18"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</row>
    <row r="925" spans="1:18"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</row>
    <row r="926" spans="1:18"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</row>
    <row r="927" spans="1:18"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</row>
    <row r="928" spans="1:18"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</row>
    <row r="929" spans="1:18">
      <c r="A929" s="53"/>
      <c r="B929" s="53"/>
      <c r="C929" s="53"/>
      <c r="D929" s="53"/>
      <c r="E929" s="53"/>
      <c r="F929" s="53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</row>
    <row r="930" spans="1:18"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</row>
    <row r="931" spans="1:18"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</row>
    <row r="932" spans="1:18"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</row>
    <row r="933" spans="1:18"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</row>
    <row r="934" spans="1:18"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</row>
    <row r="935" spans="1:18"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</row>
    <row r="936" spans="1:18"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</row>
    <row r="937" spans="1:18">
      <c r="A937" s="53"/>
      <c r="B937" s="53"/>
      <c r="C937" s="53"/>
      <c r="D937" s="53"/>
      <c r="E937" s="53"/>
      <c r="F937" s="53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</row>
    <row r="938" spans="1:18"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</row>
    <row r="939" spans="1:18"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</row>
    <row r="940" spans="1:18"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</row>
    <row r="941" spans="1:18"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</row>
    <row r="942" spans="1:18"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</row>
    <row r="943" spans="1:18"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</row>
    <row r="944" spans="1:18"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</row>
    <row r="945" spans="1:18">
      <c r="A945" s="53"/>
      <c r="B945" s="53"/>
      <c r="C945" s="53"/>
      <c r="D945" s="53"/>
      <c r="E945" s="53"/>
      <c r="F945" s="53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</row>
    <row r="946" spans="1:18"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</row>
    <row r="947" spans="1:18"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</row>
    <row r="948" spans="1:18"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</row>
    <row r="949" spans="1:18"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</row>
    <row r="950" spans="1:18"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</row>
    <row r="951" spans="1:18"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</row>
    <row r="952" spans="1:18"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</row>
    <row r="953" spans="1:18">
      <c r="A953" s="53"/>
      <c r="B953" s="53"/>
      <c r="C953" s="53"/>
      <c r="D953" s="53"/>
      <c r="E953" s="53"/>
      <c r="F953" s="53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</row>
    <row r="954" spans="1:18"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</row>
    <row r="955" spans="1:18"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</row>
    <row r="956" spans="1:18"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</row>
    <row r="957" spans="1:18"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</row>
    <row r="958" spans="1:18"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</row>
    <row r="959" spans="1:18"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</row>
    <row r="960" spans="1:18"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</row>
    <row r="961" spans="1:18">
      <c r="A961" s="53"/>
      <c r="B961" s="53"/>
      <c r="C961" s="53"/>
      <c r="D961" s="53"/>
      <c r="E961" s="53"/>
      <c r="F961" s="53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</row>
    <row r="962" spans="1:18"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</row>
    <row r="963" spans="1:18"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</row>
    <row r="964" spans="1:18"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</row>
    <row r="965" spans="1:18"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</row>
    <row r="966" spans="1:18"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</row>
    <row r="967" spans="1:18"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</row>
    <row r="968" spans="1:18"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</row>
    <row r="969" spans="1:18">
      <c r="A969" s="53"/>
      <c r="B969" s="53"/>
      <c r="C969" s="53"/>
      <c r="D969" s="53"/>
      <c r="E969" s="53"/>
      <c r="F969" s="53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</row>
    <row r="970" spans="1:18"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</row>
    <row r="971" spans="1:18"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</row>
    <row r="972" spans="1:18"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</row>
    <row r="973" spans="1:18"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</row>
    <row r="974" spans="1:18"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</row>
    <row r="975" spans="1:18"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</row>
    <row r="976" spans="1:18"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</row>
    <row r="977" spans="1:18">
      <c r="A977" s="53"/>
      <c r="B977" s="53"/>
      <c r="C977" s="53"/>
      <c r="D977" s="53"/>
      <c r="E977" s="53"/>
      <c r="F977" s="53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</row>
    <row r="978" spans="1:18"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</row>
    <row r="979" spans="1:18"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</row>
    <row r="980" spans="1:18"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</row>
    <row r="981" spans="1:18"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</row>
    <row r="982" spans="1:18"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</row>
    <row r="983" spans="1:18"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</row>
    <row r="984" spans="1:18"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</row>
    <row r="985" spans="1:18">
      <c r="A985" s="53"/>
      <c r="B985" s="53"/>
      <c r="C985" s="53"/>
      <c r="D985" s="53"/>
      <c r="E985" s="53"/>
      <c r="F985" s="53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</row>
    <row r="986" spans="1:18"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</row>
    <row r="987" spans="1:18"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</row>
    <row r="988" spans="1:18"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</row>
    <row r="989" spans="1:18"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</row>
    <row r="990" spans="1:18"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</row>
    <row r="991" spans="1:18"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</row>
    <row r="992" spans="1:18"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</row>
    <row r="993" spans="1:18">
      <c r="A993" s="53"/>
      <c r="B993" s="53"/>
      <c r="C993" s="53"/>
      <c r="D993" s="53"/>
      <c r="E993" s="53"/>
      <c r="F993" s="53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</row>
    <row r="994" spans="1:18"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</row>
    <row r="995" spans="1:18"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</row>
    <row r="996" spans="1:18"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</row>
    <row r="997" spans="1:18"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</row>
    <row r="998" spans="1:18"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</row>
    <row r="999" spans="1:18"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</row>
    <row r="1000" spans="1:18"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</row>
    <row r="1001" spans="1:18">
      <c r="A1001" s="53"/>
      <c r="B1001" s="53"/>
      <c r="C1001" s="53"/>
      <c r="D1001" s="53"/>
      <c r="E1001" s="53"/>
      <c r="F1001" s="53"/>
      <c r="G1001" s="54"/>
      <c r="H1001" s="54"/>
      <c r="I1001" s="54"/>
      <c r="J1001" s="54"/>
      <c r="K1001" s="54"/>
      <c r="L1001" s="54"/>
      <c r="M1001" s="54"/>
      <c r="N1001" s="54"/>
      <c r="O1001" s="54"/>
      <c r="P1001" s="54"/>
      <c r="Q1001" s="54"/>
      <c r="R1001" s="54"/>
    </row>
    <row r="1002" spans="1:18"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</row>
    <row r="1003" spans="1:18"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</row>
    <row r="1004" spans="1:18"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</row>
    <row r="1005" spans="1:18"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</row>
    <row r="1006" spans="1:18"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</row>
    <row r="1007" spans="1:18"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</row>
    <row r="1008" spans="1:18"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</row>
    <row r="1009" spans="1:18">
      <c r="A1009" s="53"/>
      <c r="B1009" s="53"/>
      <c r="C1009" s="53"/>
      <c r="D1009" s="53"/>
      <c r="E1009" s="53"/>
      <c r="F1009" s="53"/>
      <c r="G1009" s="54"/>
      <c r="H1009" s="54"/>
      <c r="I1009" s="54"/>
      <c r="J1009" s="54"/>
      <c r="K1009" s="54"/>
      <c r="L1009" s="54"/>
      <c r="M1009" s="54"/>
      <c r="N1009" s="54"/>
      <c r="O1009" s="54"/>
      <c r="P1009" s="54"/>
      <c r="Q1009" s="54"/>
      <c r="R1009" s="54"/>
    </row>
    <row r="1010" spans="1:18"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</row>
    <row r="1011" spans="1:18"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</row>
    <row r="1012" spans="1:18"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</row>
    <row r="1013" spans="1:18"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</row>
    <row r="1014" spans="1:18"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</row>
    <row r="1015" spans="1:18"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</row>
    <row r="1016" spans="1:18"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</row>
    <row r="1017" spans="1:18">
      <c r="A1017" s="53"/>
      <c r="B1017" s="53"/>
      <c r="C1017" s="53"/>
      <c r="D1017" s="53"/>
      <c r="E1017" s="53"/>
      <c r="F1017" s="53"/>
      <c r="G1017" s="54"/>
      <c r="H1017" s="54"/>
      <c r="I1017" s="54"/>
      <c r="J1017" s="54"/>
      <c r="K1017" s="54"/>
      <c r="L1017" s="54"/>
      <c r="M1017" s="54"/>
      <c r="N1017" s="54"/>
      <c r="O1017" s="54"/>
      <c r="P1017" s="54"/>
      <c r="Q1017" s="54"/>
      <c r="R1017" s="54"/>
    </row>
    <row r="1018" spans="1:18"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</row>
    <row r="1019" spans="1:18"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</row>
    <row r="1020" spans="1:18"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</row>
    <row r="1021" spans="1:18"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</row>
    <row r="1022" spans="1:18"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</row>
    <row r="1023" spans="1:18"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</row>
    <row r="1024" spans="1:18"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</row>
    <row r="1025" spans="1:18">
      <c r="A1025" s="53"/>
      <c r="B1025" s="53"/>
      <c r="C1025" s="53"/>
      <c r="D1025" s="53"/>
      <c r="E1025" s="53"/>
      <c r="F1025" s="53"/>
      <c r="G1025" s="54"/>
      <c r="H1025" s="54"/>
      <c r="I1025" s="54"/>
      <c r="J1025" s="54"/>
      <c r="K1025" s="54"/>
      <c r="L1025" s="54"/>
      <c r="M1025" s="54"/>
      <c r="N1025" s="54"/>
      <c r="O1025" s="54"/>
      <c r="P1025" s="54"/>
      <c r="Q1025" s="54"/>
      <c r="R1025" s="54"/>
    </row>
    <row r="1026" spans="1:18"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</row>
    <row r="1027" spans="1:18"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</row>
    <row r="1028" spans="1:18"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</row>
    <row r="1029" spans="1:18"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</row>
    <row r="1030" spans="1:18"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</row>
    <row r="1031" spans="1:18"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</row>
    <row r="1032" spans="1:18"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</row>
    <row r="1033" spans="1:18">
      <c r="A1033" s="53"/>
      <c r="B1033" s="53"/>
      <c r="C1033" s="53"/>
      <c r="D1033" s="53"/>
      <c r="E1033" s="53"/>
      <c r="F1033" s="53"/>
      <c r="G1033" s="54"/>
      <c r="H1033" s="54"/>
      <c r="I1033" s="54"/>
      <c r="J1033" s="54"/>
      <c r="K1033" s="54"/>
      <c r="L1033" s="54"/>
      <c r="M1033" s="54"/>
      <c r="N1033" s="54"/>
      <c r="O1033" s="54"/>
      <c r="P1033" s="54"/>
      <c r="Q1033" s="54"/>
      <c r="R1033" s="54"/>
    </row>
    <row r="1034" spans="1:18"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</row>
    <row r="1035" spans="1:18"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</row>
    <row r="1036" spans="1:18"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</row>
    <row r="1037" spans="1:18"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</row>
    <row r="1038" spans="1:18"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</row>
    <row r="1039" spans="1:18"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</row>
    <row r="1040" spans="1:18"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</row>
    <row r="1041" spans="1:18">
      <c r="A1041" s="53"/>
      <c r="B1041" s="53"/>
      <c r="C1041" s="53"/>
      <c r="D1041" s="53"/>
      <c r="E1041" s="53"/>
      <c r="F1041" s="53"/>
      <c r="G1041" s="54"/>
      <c r="H1041" s="54"/>
      <c r="I1041" s="54"/>
      <c r="J1041" s="54"/>
      <c r="K1041" s="54"/>
      <c r="L1041" s="54"/>
      <c r="M1041" s="54"/>
      <c r="N1041" s="54"/>
      <c r="O1041" s="54"/>
      <c r="P1041" s="54"/>
      <c r="Q1041" s="54"/>
      <c r="R1041" s="54"/>
    </row>
    <row r="1042" spans="1:18"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</row>
    <row r="1043" spans="1:18"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</row>
    <row r="1044" spans="1:18"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</row>
    <row r="1045" spans="1:18"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</row>
    <row r="1046" spans="1:18"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</row>
    <row r="1047" spans="1:18"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</row>
    <row r="1048" spans="1:18"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</row>
    <row r="1049" spans="1:18">
      <c r="A1049" s="53"/>
      <c r="B1049" s="53"/>
      <c r="C1049" s="53"/>
      <c r="D1049" s="53"/>
      <c r="E1049" s="53"/>
      <c r="F1049" s="53"/>
      <c r="G1049" s="54"/>
      <c r="H1049" s="54"/>
      <c r="I1049" s="54"/>
      <c r="J1049" s="54"/>
      <c r="K1049" s="54"/>
      <c r="L1049" s="54"/>
      <c r="M1049" s="54"/>
      <c r="N1049" s="54"/>
      <c r="O1049" s="54"/>
      <c r="P1049" s="54"/>
      <c r="Q1049" s="54"/>
      <c r="R1049" s="54"/>
    </row>
    <row r="1050" spans="1:18"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</row>
    <row r="1051" spans="1:18"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</row>
    <row r="1052" spans="1:18"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</row>
    <row r="1053" spans="1:18"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</row>
    <row r="1054" spans="1:18"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</row>
    <row r="1055" spans="1:18"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</row>
    <row r="1056" spans="1:18"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</row>
    <row r="1057" spans="1:18">
      <c r="A1057" s="53"/>
      <c r="B1057" s="53"/>
      <c r="C1057" s="53"/>
      <c r="D1057" s="53"/>
      <c r="E1057" s="53"/>
      <c r="F1057" s="53"/>
      <c r="G1057" s="54"/>
      <c r="H1057" s="54"/>
      <c r="I1057" s="54"/>
      <c r="J1057" s="54"/>
      <c r="K1057" s="54"/>
      <c r="L1057" s="54"/>
      <c r="M1057" s="54"/>
      <c r="N1057" s="54"/>
      <c r="O1057" s="54"/>
      <c r="P1057" s="54"/>
      <c r="Q1057" s="54"/>
      <c r="R1057" s="54"/>
    </row>
    <row r="1058" spans="1:18"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</row>
    <row r="1059" spans="1:18"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</row>
    <row r="1060" spans="1:18"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</row>
    <row r="1061" spans="1:18"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</row>
    <row r="1062" spans="1:18"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</row>
    <row r="1063" spans="1:18"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</row>
    <row r="1064" spans="1:18"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</row>
    <row r="1065" spans="1:18">
      <c r="A1065" s="53"/>
      <c r="B1065" s="53"/>
      <c r="C1065" s="53"/>
      <c r="D1065" s="53"/>
      <c r="E1065" s="53"/>
      <c r="F1065" s="53"/>
      <c r="G1065" s="54"/>
      <c r="H1065" s="54"/>
      <c r="I1065" s="54"/>
      <c r="J1065" s="54"/>
      <c r="K1065" s="54"/>
      <c r="L1065" s="54"/>
      <c r="M1065" s="54"/>
      <c r="N1065" s="54"/>
      <c r="O1065" s="54"/>
      <c r="P1065" s="54"/>
      <c r="Q1065" s="54"/>
      <c r="R1065" s="54"/>
    </row>
    <row r="1066" spans="1:18"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</row>
    <row r="1067" spans="1:18"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</row>
    <row r="1068" spans="1:18"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</row>
    <row r="1069" spans="1:18"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</row>
    <row r="1070" spans="1:18"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</row>
    <row r="1071" spans="1:18"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</row>
    <row r="1072" spans="1:18"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</row>
    <row r="1073" spans="1:18">
      <c r="A1073" s="53"/>
      <c r="B1073" s="53"/>
      <c r="C1073" s="53"/>
      <c r="D1073" s="53"/>
      <c r="E1073" s="53"/>
      <c r="F1073" s="53"/>
      <c r="G1073" s="54"/>
      <c r="H1073" s="54"/>
      <c r="I1073" s="54"/>
      <c r="J1073" s="54"/>
      <c r="K1073" s="54"/>
      <c r="L1073" s="54"/>
      <c r="M1073" s="54"/>
      <c r="N1073" s="54"/>
      <c r="O1073" s="54"/>
      <c r="P1073" s="54"/>
      <c r="Q1073" s="54"/>
      <c r="R1073" s="54"/>
    </row>
    <row r="1074" spans="1:18"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</row>
    <row r="1075" spans="1:18"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</row>
    <row r="1076" spans="1:18"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</row>
    <row r="1077" spans="1:18"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</row>
    <row r="1078" spans="1:18"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</row>
    <row r="1079" spans="1:18"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</row>
    <row r="1080" spans="1:18"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</row>
    <row r="1081" spans="1:18">
      <c r="A1081" s="53"/>
      <c r="B1081" s="53"/>
      <c r="C1081" s="53"/>
      <c r="D1081" s="53"/>
      <c r="E1081" s="53"/>
      <c r="F1081" s="53"/>
      <c r="G1081" s="54"/>
      <c r="H1081" s="54"/>
      <c r="I1081" s="54"/>
      <c r="J1081" s="54"/>
      <c r="K1081" s="54"/>
      <c r="L1081" s="54"/>
      <c r="M1081" s="54"/>
      <c r="N1081" s="54"/>
      <c r="O1081" s="54"/>
      <c r="P1081" s="54"/>
      <c r="Q1081" s="54"/>
      <c r="R1081" s="54"/>
    </row>
    <row r="1082" spans="1:18"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</row>
    <row r="1083" spans="1:18"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</row>
    <row r="1084" spans="1:18"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</row>
    <row r="1085" spans="1:18"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</row>
    <row r="1086" spans="1:18"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</row>
    <row r="1087" spans="1:18"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</row>
    <row r="1088" spans="1:18"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</row>
    <row r="1089" spans="1:18">
      <c r="A1089" s="53"/>
      <c r="B1089" s="53"/>
      <c r="C1089" s="53"/>
      <c r="D1089" s="53"/>
      <c r="E1089" s="53"/>
      <c r="F1089" s="53"/>
      <c r="G1089" s="54"/>
      <c r="H1089" s="54"/>
      <c r="I1089" s="54"/>
      <c r="J1089" s="54"/>
      <c r="K1089" s="54"/>
      <c r="L1089" s="54"/>
      <c r="M1089" s="54"/>
      <c r="N1089" s="54"/>
      <c r="O1089" s="54"/>
      <c r="P1089" s="54"/>
      <c r="Q1089" s="54"/>
      <c r="R1089" s="54"/>
    </row>
    <row r="1090" spans="1:18"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</row>
    <row r="1091" spans="1:18"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</row>
    <row r="1092" spans="1:18"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</row>
    <row r="1093" spans="1:18"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</row>
    <row r="1094" spans="1:18"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</row>
    <row r="1095" spans="1:18"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</row>
    <row r="1096" spans="1:18"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</row>
    <row r="1097" spans="1:18">
      <c r="A1097" s="53"/>
      <c r="B1097" s="53"/>
      <c r="C1097" s="53"/>
      <c r="D1097" s="53"/>
      <c r="E1097" s="53"/>
      <c r="F1097" s="53"/>
      <c r="G1097" s="54"/>
      <c r="H1097" s="54"/>
      <c r="I1097" s="54"/>
      <c r="J1097" s="54"/>
      <c r="K1097" s="54"/>
      <c r="L1097" s="54"/>
      <c r="M1097" s="54"/>
      <c r="N1097" s="54"/>
      <c r="O1097" s="54"/>
      <c r="P1097" s="54"/>
      <c r="Q1097" s="54"/>
      <c r="R1097" s="54"/>
    </row>
    <row r="1098" spans="1:18"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</row>
    <row r="1099" spans="1:18"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</row>
    <row r="1100" spans="1:18"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</row>
    <row r="1101" spans="1:18"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</row>
    <row r="1102" spans="1:18"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</row>
    <row r="1103" spans="1:18"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</row>
    <row r="1104" spans="1:18"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</row>
    <row r="1105" spans="1:18">
      <c r="A1105" s="53"/>
      <c r="B1105" s="53"/>
      <c r="C1105" s="53"/>
      <c r="D1105" s="53"/>
      <c r="E1105" s="53"/>
      <c r="F1105" s="53"/>
      <c r="G1105" s="54"/>
      <c r="H1105" s="54"/>
      <c r="I1105" s="54"/>
      <c r="J1105" s="54"/>
      <c r="K1105" s="54"/>
      <c r="L1105" s="54"/>
      <c r="M1105" s="54"/>
      <c r="N1105" s="54"/>
      <c r="O1105" s="54"/>
      <c r="P1105" s="54"/>
      <c r="Q1105" s="54"/>
      <c r="R1105" s="54"/>
    </row>
    <row r="1106" spans="1:18"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</row>
    <row r="1107" spans="1:18"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</row>
    <row r="1108" spans="1:18"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</row>
    <row r="1109" spans="1:18"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</row>
    <row r="1110" spans="1:18"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</row>
    <row r="1111" spans="1:18"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</row>
    <row r="1112" spans="1:18"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</row>
    <row r="1113" spans="1:18">
      <c r="A1113" s="53"/>
      <c r="B1113" s="53"/>
      <c r="C1113" s="53"/>
      <c r="D1113" s="53"/>
      <c r="E1113" s="53"/>
      <c r="F1113" s="53"/>
      <c r="G1113" s="54"/>
      <c r="H1113" s="54"/>
      <c r="I1113" s="54"/>
      <c r="J1113" s="54"/>
      <c r="K1113" s="54"/>
      <c r="L1113" s="54"/>
      <c r="M1113" s="54"/>
      <c r="N1113" s="54"/>
      <c r="O1113" s="54"/>
      <c r="P1113" s="54"/>
      <c r="Q1113" s="54"/>
      <c r="R1113" s="54"/>
    </row>
    <row r="1114" spans="1:18"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</row>
    <row r="1115" spans="1:18"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</row>
    <row r="1116" spans="1:18"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</row>
    <row r="1117" spans="1:18"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</row>
    <row r="1118" spans="1:18"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</row>
    <row r="1119" spans="1:18"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</row>
    <row r="1120" spans="1:18"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</row>
    <row r="1121" spans="1:18">
      <c r="A1121" s="53"/>
      <c r="B1121" s="53"/>
      <c r="C1121" s="53"/>
      <c r="D1121" s="53"/>
      <c r="E1121" s="53"/>
      <c r="F1121" s="53"/>
      <c r="G1121" s="54"/>
      <c r="H1121" s="54"/>
      <c r="I1121" s="54"/>
      <c r="J1121" s="54"/>
      <c r="K1121" s="54"/>
      <c r="L1121" s="54"/>
      <c r="M1121" s="54"/>
      <c r="N1121" s="54"/>
      <c r="O1121" s="54"/>
      <c r="P1121" s="54"/>
      <c r="Q1121" s="54"/>
      <c r="R1121" s="54"/>
    </row>
    <row r="1122" spans="1:18"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</row>
    <row r="1123" spans="1:18"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</row>
    <row r="1124" spans="1:18"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</row>
    <row r="1125" spans="1:18"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</row>
    <row r="1126" spans="1:18"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</row>
    <row r="1127" spans="1:18"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</row>
    <row r="1128" spans="1:18"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</row>
    <row r="1129" spans="1:18">
      <c r="A1129" s="53"/>
      <c r="B1129" s="53"/>
      <c r="C1129" s="53"/>
      <c r="D1129" s="53"/>
      <c r="E1129" s="53"/>
      <c r="F1129" s="53"/>
      <c r="G1129" s="54"/>
      <c r="H1129" s="54"/>
      <c r="I1129" s="54"/>
      <c r="J1129" s="54"/>
      <c r="K1129" s="54"/>
      <c r="L1129" s="54"/>
      <c r="M1129" s="54"/>
      <c r="N1129" s="54"/>
      <c r="O1129" s="54"/>
      <c r="P1129" s="54"/>
      <c r="Q1129" s="54"/>
      <c r="R1129" s="54"/>
    </row>
    <row r="1130" spans="1:18"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</row>
    <row r="1131" spans="1:18"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</row>
    <row r="1132" spans="1:18"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</row>
    <row r="1133" spans="1:18"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</row>
    <row r="1134" spans="1:18"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</row>
    <row r="1135" spans="1:18"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</row>
    <row r="1136" spans="1:18"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</row>
    <row r="1137" spans="1:18">
      <c r="A1137" s="53"/>
      <c r="B1137" s="53"/>
      <c r="C1137" s="53"/>
      <c r="D1137" s="53"/>
      <c r="E1137" s="53"/>
      <c r="F1137" s="53"/>
      <c r="G1137" s="54"/>
      <c r="H1137" s="54"/>
      <c r="I1137" s="54"/>
      <c r="J1137" s="54"/>
      <c r="K1137" s="54"/>
      <c r="L1137" s="54"/>
      <c r="M1137" s="54"/>
      <c r="N1137" s="54"/>
      <c r="O1137" s="54"/>
      <c r="P1137" s="54"/>
      <c r="Q1137" s="54"/>
      <c r="R1137" s="54"/>
    </row>
    <row r="1138" spans="1:18"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</row>
    <row r="1139" spans="1:18"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</row>
    <row r="1140" spans="1:18"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</row>
    <row r="1141" spans="1:18"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</row>
    <row r="1142" spans="1:18"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</row>
    <row r="1143" spans="1:18"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</row>
    <row r="1144" spans="1:18"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</row>
    <row r="1145" spans="1:18">
      <c r="A1145" s="53"/>
      <c r="B1145" s="53"/>
      <c r="C1145" s="53"/>
      <c r="D1145" s="53"/>
      <c r="E1145" s="53"/>
      <c r="F1145" s="53"/>
      <c r="G1145" s="54"/>
      <c r="H1145" s="54"/>
      <c r="I1145" s="54"/>
      <c r="J1145" s="54"/>
      <c r="K1145" s="54"/>
      <c r="L1145" s="54"/>
      <c r="M1145" s="54"/>
      <c r="N1145" s="54"/>
      <c r="O1145" s="54"/>
      <c r="P1145" s="54"/>
      <c r="Q1145" s="54"/>
      <c r="R1145" s="54"/>
    </row>
    <row r="1146" spans="1:18"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</row>
    <row r="1147" spans="1:18"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</row>
    <row r="1148" spans="1:18"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</row>
    <row r="1149" spans="1:18"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</row>
    <row r="1150" spans="1:18"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</row>
    <row r="1151" spans="1:18"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</row>
    <row r="1152" spans="1:18"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</row>
    <row r="1153" spans="1:18">
      <c r="A1153" s="53"/>
      <c r="B1153" s="53"/>
      <c r="C1153" s="53"/>
      <c r="D1153" s="53"/>
      <c r="E1153" s="53"/>
      <c r="F1153" s="53"/>
      <c r="G1153" s="54"/>
      <c r="H1153" s="54"/>
      <c r="I1153" s="54"/>
      <c r="J1153" s="54"/>
      <c r="K1153" s="54"/>
      <c r="L1153" s="54"/>
      <c r="M1153" s="54"/>
      <c r="N1153" s="54"/>
      <c r="O1153" s="54"/>
      <c r="P1153" s="54"/>
      <c r="Q1153" s="54"/>
      <c r="R1153" s="54"/>
    </row>
    <row r="1154" spans="1:18"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</row>
    <row r="1155" spans="1:18"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</row>
    <row r="1156" spans="1:18"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</row>
    <row r="1157" spans="1:18"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</row>
    <row r="1158" spans="1:18"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</row>
    <row r="1159" spans="1:18"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</row>
    <row r="1160" spans="1:18"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</row>
    <row r="1161" spans="1:18">
      <c r="A1161" s="53"/>
      <c r="B1161" s="53"/>
      <c r="C1161" s="53"/>
      <c r="D1161" s="53"/>
      <c r="E1161" s="53"/>
      <c r="F1161" s="53"/>
      <c r="G1161" s="54"/>
      <c r="H1161" s="54"/>
      <c r="I1161" s="54"/>
      <c r="J1161" s="54"/>
      <c r="K1161" s="54"/>
      <c r="L1161" s="54"/>
      <c r="M1161" s="54"/>
      <c r="N1161" s="54"/>
      <c r="O1161" s="54"/>
      <c r="P1161" s="54"/>
      <c r="Q1161" s="54"/>
      <c r="R1161" s="54"/>
    </row>
    <row r="1162" spans="1:18"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</row>
    <row r="1163" spans="1:18"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</row>
    <row r="1164" spans="1:18"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</row>
    <row r="1165" spans="1:18"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</row>
    <row r="1166" spans="1:18"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</row>
    <row r="1167" spans="1:18"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</row>
    <row r="1168" spans="1:18"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</row>
    <row r="1169" spans="1:18">
      <c r="A1169" s="53"/>
      <c r="B1169" s="53"/>
      <c r="C1169" s="53"/>
      <c r="D1169" s="53"/>
      <c r="E1169" s="53"/>
      <c r="F1169" s="53"/>
      <c r="G1169" s="54"/>
      <c r="H1169" s="54"/>
      <c r="I1169" s="54"/>
      <c r="J1169" s="54"/>
      <c r="K1169" s="54"/>
      <c r="L1169" s="54"/>
      <c r="M1169" s="54"/>
      <c r="N1169" s="54"/>
      <c r="O1169" s="54"/>
      <c r="P1169" s="54"/>
      <c r="Q1169" s="54"/>
      <c r="R1169" s="54"/>
    </row>
    <row r="1170" spans="1:18"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</row>
    <row r="1171" spans="1:18"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</row>
    <row r="1172" spans="1:18"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</row>
    <row r="1173" spans="1:18"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</row>
    <row r="1174" spans="1:18"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</row>
    <row r="1175" spans="1:18"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</row>
    <row r="1176" spans="1:18"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</row>
    <row r="1177" spans="1:18">
      <c r="A1177" s="53"/>
      <c r="B1177" s="53"/>
      <c r="C1177" s="53"/>
      <c r="D1177" s="53"/>
      <c r="E1177" s="53"/>
      <c r="F1177" s="53"/>
      <c r="G1177" s="54"/>
      <c r="H1177" s="54"/>
      <c r="I1177" s="54"/>
      <c r="J1177" s="54"/>
      <c r="K1177" s="54"/>
      <c r="L1177" s="54"/>
      <c r="M1177" s="54"/>
      <c r="N1177" s="54"/>
      <c r="O1177" s="54"/>
      <c r="P1177" s="54"/>
      <c r="Q1177" s="54"/>
      <c r="R1177" s="54"/>
    </row>
    <row r="1178" spans="1:18"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</row>
    <row r="1179" spans="1:18"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</row>
    <row r="1180" spans="1:18"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</row>
    <row r="1181" spans="1:18"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</row>
    <row r="1182" spans="1:18"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</row>
    <row r="1183" spans="1:18"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</row>
    <row r="1184" spans="1:18"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</row>
    <row r="1185" spans="1:18">
      <c r="A1185" s="53"/>
      <c r="B1185" s="53"/>
      <c r="C1185" s="53"/>
      <c r="D1185" s="53"/>
      <c r="E1185" s="53"/>
      <c r="F1185" s="53"/>
      <c r="G1185" s="54"/>
      <c r="H1185" s="54"/>
      <c r="I1185" s="54"/>
      <c r="J1185" s="54"/>
      <c r="K1185" s="54"/>
      <c r="L1185" s="54"/>
      <c r="M1185" s="54"/>
      <c r="N1185" s="54"/>
      <c r="O1185" s="54"/>
      <c r="P1185" s="54"/>
      <c r="Q1185" s="54"/>
      <c r="R1185" s="54"/>
    </row>
    <row r="1186" spans="1:18"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</row>
    <row r="1187" spans="1:18"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</row>
    <row r="1188" spans="1:18"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</row>
    <row r="1189" spans="1:18"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</row>
    <row r="1190" spans="1:18"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</row>
    <row r="1191" spans="1:18"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</row>
    <row r="1192" spans="1:18"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</row>
    <row r="1193" spans="1:18">
      <c r="A1193" s="53"/>
      <c r="B1193" s="53"/>
      <c r="C1193" s="53"/>
      <c r="D1193" s="53"/>
      <c r="E1193" s="53"/>
      <c r="F1193" s="53"/>
      <c r="G1193" s="54"/>
      <c r="H1193" s="54"/>
      <c r="I1193" s="54"/>
      <c r="J1193" s="54"/>
      <c r="K1193" s="54"/>
      <c r="L1193" s="54"/>
      <c r="M1193" s="54"/>
      <c r="N1193" s="54"/>
      <c r="O1193" s="54"/>
      <c r="P1193" s="54"/>
      <c r="Q1193" s="54"/>
      <c r="R1193" s="54"/>
    </row>
    <row r="1194" spans="1:18"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</row>
    <row r="1195" spans="1:18"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</row>
    <row r="1196" spans="1:18"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</row>
    <row r="1197" spans="1:18"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</row>
    <row r="1198" spans="1:18"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</row>
    <row r="1199" spans="1:18"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</row>
    <row r="1200" spans="1:18"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</row>
    <row r="1201" spans="1:18">
      <c r="A1201" s="53"/>
      <c r="B1201" s="53"/>
      <c r="C1201" s="53"/>
      <c r="D1201" s="53"/>
      <c r="E1201" s="53"/>
      <c r="F1201" s="53"/>
      <c r="G1201" s="54"/>
      <c r="H1201" s="54"/>
      <c r="I1201" s="54"/>
      <c r="J1201" s="54"/>
      <c r="K1201" s="54"/>
      <c r="L1201" s="54"/>
      <c r="M1201" s="54"/>
      <c r="N1201" s="54"/>
      <c r="O1201" s="54"/>
      <c r="P1201" s="54"/>
      <c r="Q1201" s="54"/>
      <c r="R1201" s="54"/>
    </row>
    <row r="1202" spans="1:18"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</row>
    <row r="1203" spans="1:18"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</row>
    <row r="1204" spans="1:18"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</row>
    <row r="1205" spans="1:18"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</row>
    <row r="1206" spans="1:18"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</row>
    <row r="1207" spans="1:18"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</row>
    <row r="1208" spans="1:18"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</row>
    <row r="1209" spans="1:18">
      <c r="A1209" s="53"/>
      <c r="B1209" s="53"/>
      <c r="C1209" s="53"/>
      <c r="D1209" s="53"/>
      <c r="E1209" s="53"/>
      <c r="F1209" s="53"/>
      <c r="G1209" s="54"/>
      <c r="H1209" s="54"/>
      <c r="I1209" s="54"/>
      <c r="J1209" s="54"/>
      <c r="K1209" s="54"/>
      <c r="L1209" s="54"/>
      <c r="M1209" s="54"/>
      <c r="N1209" s="54"/>
      <c r="O1209" s="54"/>
      <c r="P1209" s="54"/>
      <c r="Q1209" s="54"/>
      <c r="R1209" s="54"/>
    </row>
    <row r="1210" spans="1:18"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</row>
    <row r="1211" spans="1:18"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</row>
    <row r="1212" spans="1:18"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</row>
    <row r="1213" spans="1:18"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</row>
    <row r="1214" spans="1:18"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</row>
    <row r="1215" spans="1:18"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</row>
    <row r="1216" spans="1:18"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</row>
    <row r="1217" spans="1:18">
      <c r="A1217" s="53"/>
      <c r="B1217" s="53"/>
      <c r="C1217" s="53"/>
      <c r="D1217" s="53"/>
      <c r="E1217" s="53"/>
      <c r="F1217" s="53"/>
      <c r="G1217" s="54"/>
      <c r="H1217" s="54"/>
      <c r="I1217" s="54"/>
      <c r="J1217" s="54"/>
      <c r="K1217" s="54"/>
      <c r="L1217" s="54"/>
      <c r="M1217" s="54"/>
      <c r="N1217" s="54"/>
      <c r="O1217" s="54"/>
      <c r="P1217" s="54"/>
      <c r="Q1217" s="54"/>
      <c r="R1217" s="54"/>
    </row>
    <row r="1218" spans="1:18"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</row>
    <row r="1219" spans="1:18"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</row>
    <row r="1220" spans="1:18"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</row>
    <row r="1221" spans="1:18"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</row>
    <row r="1222" spans="1:18"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</row>
    <row r="1223" spans="1:18"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</row>
    <row r="1224" spans="1:18"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</row>
    <row r="1225" spans="1:18">
      <c r="A1225" s="53"/>
      <c r="B1225" s="53"/>
      <c r="C1225" s="53"/>
      <c r="D1225" s="53"/>
      <c r="E1225" s="53"/>
      <c r="F1225" s="53"/>
      <c r="G1225" s="54"/>
      <c r="H1225" s="54"/>
      <c r="I1225" s="54"/>
      <c r="J1225" s="54"/>
      <c r="K1225" s="54"/>
      <c r="L1225" s="54"/>
      <c r="M1225" s="54"/>
      <c r="N1225" s="54"/>
      <c r="O1225" s="54"/>
      <c r="P1225" s="54"/>
      <c r="Q1225" s="54"/>
      <c r="R1225" s="54"/>
    </row>
    <row r="1226" spans="1:18"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</row>
    <row r="1227" spans="1:18"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</row>
    <row r="1228" spans="1:18"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</row>
    <row r="1229" spans="1:18"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</row>
    <row r="1230" spans="1:18"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</row>
    <row r="1231" spans="1:18"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</row>
    <row r="1232" spans="1:18"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</row>
    <row r="1233" spans="1:18">
      <c r="A1233" s="53"/>
      <c r="B1233" s="53"/>
      <c r="C1233" s="53"/>
      <c r="D1233" s="53"/>
      <c r="E1233" s="53"/>
      <c r="F1233" s="53"/>
      <c r="G1233" s="54"/>
      <c r="H1233" s="54"/>
      <c r="I1233" s="54"/>
      <c r="J1233" s="54"/>
      <c r="K1233" s="54"/>
      <c r="L1233" s="54"/>
      <c r="M1233" s="54"/>
      <c r="N1233" s="54"/>
      <c r="O1233" s="54"/>
      <c r="P1233" s="54"/>
      <c r="Q1233" s="54"/>
      <c r="R1233" s="54"/>
    </row>
    <row r="1234" spans="1:18"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</row>
    <row r="1235" spans="1:18"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</row>
    <row r="1236" spans="1:18"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</row>
    <row r="1237" spans="1:18"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</row>
    <row r="1238" spans="1:18"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</row>
    <row r="1239" spans="1:18"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</row>
    <row r="1240" spans="1:18"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</row>
    <row r="1241" spans="1:18">
      <c r="A1241" s="53"/>
      <c r="B1241" s="53"/>
      <c r="C1241" s="53"/>
      <c r="D1241" s="53"/>
      <c r="E1241" s="53"/>
      <c r="F1241" s="53"/>
      <c r="G1241" s="54"/>
      <c r="H1241" s="54"/>
      <c r="I1241" s="54"/>
      <c r="J1241" s="54"/>
      <c r="K1241" s="54"/>
      <c r="L1241" s="54"/>
      <c r="M1241" s="54"/>
      <c r="N1241" s="54"/>
      <c r="O1241" s="54"/>
      <c r="P1241" s="54"/>
      <c r="Q1241" s="54"/>
      <c r="R1241" s="54"/>
    </row>
    <row r="1242" spans="1:18"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</row>
    <row r="1243" spans="1:18"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</row>
    <row r="1244" spans="1:18"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</row>
    <row r="1245" spans="1:18"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</row>
    <row r="1246" spans="1:18"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</row>
    <row r="1247" spans="1:18"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</row>
    <row r="1248" spans="1:18"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</row>
    <row r="1249" spans="1:18">
      <c r="A1249" s="53"/>
      <c r="B1249" s="53"/>
      <c r="C1249" s="53"/>
      <c r="D1249" s="53"/>
      <c r="E1249" s="53"/>
      <c r="F1249" s="53"/>
      <c r="G1249" s="54"/>
      <c r="H1249" s="54"/>
      <c r="I1249" s="54"/>
      <c r="J1249" s="54"/>
      <c r="K1249" s="54"/>
      <c r="L1249" s="54"/>
      <c r="M1249" s="54"/>
      <c r="N1249" s="54"/>
      <c r="O1249" s="54"/>
      <c r="P1249" s="54"/>
      <c r="Q1249" s="54"/>
      <c r="R1249" s="54"/>
    </row>
    <row r="1250" spans="1:18"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</row>
    <row r="1251" spans="1:18"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</row>
    <row r="1252" spans="1:18"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</row>
    <row r="1253" spans="1:18"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</row>
    <row r="1254" spans="1:18"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</row>
    <row r="1255" spans="1:18"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</row>
    <row r="1256" spans="1:18"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</row>
    <row r="1257" spans="1:18">
      <c r="A1257" s="53"/>
      <c r="B1257" s="53"/>
      <c r="C1257" s="53"/>
      <c r="D1257" s="53"/>
      <c r="E1257" s="53"/>
      <c r="F1257" s="53"/>
      <c r="G1257" s="54"/>
      <c r="H1257" s="54"/>
      <c r="I1257" s="54"/>
      <c r="J1257" s="54"/>
      <c r="K1257" s="54"/>
      <c r="L1257" s="54"/>
      <c r="M1257" s="54"/>
      <c r="N1257" s="54"/>
      <c r="O1257" s="54"/>
      <c r="P1257" s="54"/>
      <c r="Q1257" s="54"/>
      <c r="R1257" s="54"/>
    </row>
    <row r="1258" spans="1:18"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</row>
    <row r="1259" spans="1:18"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</row>
    <row r="1260" spans="1:18"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</row>
    <row r="1261" spans="1:18"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</row>
    <row r="1262" spans="1:18"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</row>
    <row r="1263" spans="1:18"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</row>
    <row r="1264" spans="1:18"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</row>
    <row r="1265" spans="1:18">
      <c r="A1265" s="53"/>
      <c r="B1265" s="53"/>
      <c r="C1265" s="53"/>
      <c r="D1265" s="53"/>
      <c r="E1265" s="53"/>
      <c r="F1265" s="53"/>
      <c r="G1265" s="54"/>
      <c r="H1265" s="54"/>
      <c r="I1265" s="54"/>
      <c r="J1265" s="54"/>
      <c r="K1265" s="54"/>
      <c r="L1265" s="54"/>
      <c r="M1265" s="54"/>
      <c r="N1265" s="54"/>
      <c r="O1265" s="54"/>
      <c r="P1265" s="54"/>
      <c r="Q1265" s="54"/>
      <c r="R1265" s="54"/>
    </row>
    <row r="1266" spans="1:18"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</row>
    <row r="1267" spans="1:18"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</row>
    <row r="1268" spans="1:18"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</row>
    <row r="1269" spans="1:18"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</row>
    <row r="1270" spans="1:18"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</row>
    <row r="1271" spans="1:18"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</row>
    <row r="1272" spans="1:18"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</row>
    <row r="1273" spans="1:18">
      <c r="A1273" s="53"/>
      <c r="B1273" s="53"/>
      <c r="C1273" s="53"/>
      <c r="D1273" s="53"/>
      <c r="E1273" s="53"/>
      <c r="F1273" s="53"/>
      <c r="G1273" s="54"/>
      <c r="H1273" s="54"/>
      <c r="I1273" s="54"/>
      <c r="J1273" s="54"/>
      <c r="K1273" s="54"/>
      <c r="L1273" s="54"/>
      <c r="M1273" s="54"/>
      <c r="N1273" s="54"/>
      <c r="O1273" s="54"/>
      <c r="P1273" s="54"/>
      <c r="Q1273" s="54"/>
      <c r="R1273" s="54"/>
    </row>
    <row r="1274" spans="1:18"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</row>
    <row r="1275" spans="1:18"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</row>
    <row r="1276" spans="1:18"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</row>
    <row r="1277" spans="1:18"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</row>
    <row r="1278" spans="1:18"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</row>
    <row r="1279" spans="1:18"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</row>
    <row r="1280" spans="1:18"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</row>
    <row r="1281" spans="1:18">
      <c r="A1281" s="53"/>
      <c r="B1281" s="53"/>
      <c r="C1281" s="53"/>
      <c r="D1281" s="53"/>
      <c r="E1281" s="53"/>
      <c r="F1281" s="53"/>
      <c r="G1281" s="54"/>
      <c r="H1281" s="54"/>
      <c r="I1281" s="54"/>
      <c r="J1281" s="54"/>
      <c r="K1281" s="54"/>
      <c r="L1281" s="54"/>
      <c r="M1281" s="54"/>
      <c r="N1281" s="54"/>
      <c r="O1281" s="54"/>
      <c r="P1281" s="54"/>
      <c r="Q1281" s="54"/>
      <c r="R1281" s="54"/>
    </row>
    <row r="1282" spans="1:18"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</row>
    <row r="1283" spans="1:18"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</row>
    <row r="1284" spans="1:18"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</row>
    <row r="1285" spans="1:18"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</row>
    <row r="1286" spans="1:18"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</row>
    <row r="1287" spans="1:18"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</row>
    <row r="1288" spans="1:18"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</row>
    <row r="1289" spans="1:18">
      <c r="A1289" s="53"/>
      <c r="B1289" s="53"/>
      <c r="C1289" s="53"/>
      <c r="D1289" s="53"/>
      <c r="E1289" s="53"/>
      <c r="F1289" s="53"/>
      <c r="G1289" s="54"/>
      <c r="H1289" s="54"/>
      <c r="I1289" s="54"/>
      <c r="J1289" s="54"/>
      <c r="K1289" s="54"/>
      <c r="L1289" s="54"/>
      <c r="M1289" s="54"/>
      <c r="N1289" s="54"/>
      <c r="O1289" s="54"/>
      <c r="P1289" s="54"/>
      <c r="Q1289" s="54"/>
      <c r="R1289" s="54"/>
    </row>
    <row r="1290" spans="1:18"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</row>
    <row r="1291" spans="1:18"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</row>
    <row r="1292" spans="1:18"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</row>
    <row r="1293" spans="1:18"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</row>
    <row r="1294" spans="1:18"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</row>
    <row r="1295" spans="1:18"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</row>
    <row r="1296" spans="1:18"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</row>
    <row r="1297" spans="1:18">
      <c r="A1297" s="53"/>
      <c r="B1297" s="53"/>
      <c r="C1297" s="53"/>
      <c r="D1297" s="53"/>
      <c r="E1297" s="53"/>
      <c r="F1297" s="53"/>
      <c r="G1297" s="54"/>
      <c r="H1297" s="54"/>
      <c r="I1297" s="54"/>
      <c r="J1297" s="54"/>
      <c r="K1297" s="54"/>
      <c r="L1297" s="54"/>
      <c r="M1297" s="54"/>
      <c r="N1297" s="54"/>
      <c r="O1297" s="54"/>
      <c r="P1297" s="54"/>
      <c r="Q1297" s="54"/>
      <c r="R1297" s="54"/>
    </row>
    <row r="1298" spans="1:18"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</row>
    <row r="1299" spans="1:18"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</row>
    <row r="1300" spans="1:18"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</row>
    <row r="1301" spans="1:18"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</row>
    <row r="1302" spans="1:18"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</row>
    <row r="1303" spans="1:18"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</row>
    <row r="1304" spans="1:18"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</row>
    <row r="1305" spans="1:18">
      <c r="A1305" s="53"/>
      <c r="B1305" s="53"/>
      <c r="C1305" s="53"/>
      <c r="D1305" s="53"/>
      <c r="E1305" s="53"/>
      <c r="F1305" s="53"/>
      <c r="G1305" s="54"/>
      <c r="H1305" s="54"/>
      <c r="I1305" s="54"/>
      <c r="J1305" s="54"/>
      <c r="K1305" s="54"/>
      <c r="L1305" s="54"/>
      <c r="M1305" s="54"/>
      <c r="N1305" s="54"/>
      <c r="O1305" s="54"/>
      <c r="P1305" s="54"/>
      <c r="Q1305" s="54"/>
      <c r="R1305" s="54"/>
    </row>
    <row r="1306" spans="1:18"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</row>
    <row r="1307" spans="1:18"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</row>
    <row r="1308" spans="1:18"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</row>
    <row r="1309" spans="1:18"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</row>
    <row r="1310" spans="1:18"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</row>
    <row r="1311" spans="1:18"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</row>
    <row r="1312" spans="1:18"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</row>
    <row r="1313" spans="1:18">
      <c r="A1313" s="53"/>
      <c r="B1313" s="53"/>
      <c r="C1313" s="53"/>
      <c r="D1313" s="53"/>
      <c r="E1313" s="53"/>
      <c r="F1313" s="53"/>
      <c r="G1313" s="54"/>
      <c r="H1313" s="54"/>
      <c r="I1313" s="54"/>
      <c r="J1313" s="54"/>
      <c r="K1313" s="54"/>
      <c r="L1313" s="54"/>
      <c r="M1313" s="54"/>
      <c r="N1313" s="54"/>
      <c r="O1313" s="54"/>
      <c r="P1313" s="54"/>
      <c r="Q1313" s="54"/>
      <c r="R1313" s="54"/>
    </row>
    <row r="1314" spans="1:18"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</row>
    <row r="1315" spans="1:18"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</row>
    <row r="1316" spans="1:18"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</row>
    <row r="1317" spans="1:18"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</row>
    <row r="1318" spans="1:18"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</row>
    <row r="1319" spans="1:18"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</row>
    <row r="1320" spans="1:18"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</row>
    <row r="1321" spans="1:18">
      <c r="A1321" s="53"/>
      <c r="B1321" s="53"/>
      <c r="C1321" s="53"/>
      <c r="D1321" s="53"/>
      <c r="E1321" s="53"/>
      <c r="F1321" s="53"/>
      <c r="G1321" s="54"/>
      <c r="H1321" s="54"/>
      <c r="I1321" s="54"/>
      <c r="J1321" s="54"/>
      <c r="K1321" s="54"/>
      <c r="L1321" s="54"/>
      <c r="M1321" s="54"/>
      <c r="N1321" s="54"/>
      <c r="O1321" s="54"/>
      <c r="P1321" s="54"/>
      <c r="Q1321" s="54"/>
      <c r="R1321" s="54"/>
    </row>
    <row r="1322" spans="1:18"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</row>
    <row r="1323" spans="1:18"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</row>
    <row r="1324" spans="1:18"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</row>
    <row r="1325" spans="1:18"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</row>
    <row r="1326" spans="1:18"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</row>
    <row r="1327" spans="1:18"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</row>
    <row r="1328" spans="1:18"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</row>
    <row r="1329" spans="1:18">
      <c r="A1329" s="53"/>
      <c r="B1329" s="53"/>
      <c r="C1329" s="53"/>
      <c r="D1329" s="53"/>
      <c r="E1329" s="53"/>
      <c r="F1329" s="53"/>
      <c r="G1329" s="54"/>
      <c r="H1329" s="54"/>
      <c r="I1329" s="54"/>
      <c r="J1329" s="54"/>
      <c r="K1329" s="54"/>
      <c r="L1329" s="54"/>
      <c r="M1329" s="54"/>
      <c r="N1329" s="54"/>
      <c r="O1329" s="54"/>
      <c r="P1329" s="54"/>
      <c r="Q1329" s="54"/>
      <c r="R1329" s="54"/>
    </row>
    <row r="1330" spans="1:18"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</row>
    <row r="1331" spans="1:18"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</row>
    <row r="1332" spans="1:18"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</row>
    <row r="1333" spans="1:18"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</row>
    <row r="1334" spans="1:18"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</row>
    <row r="1335" spans="1:18"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</row>
    <row r="1336" spans="1:18"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</row>
    <row r="1337" spans="1:18">
      <c r="A1337" s="53"/>
      <c r="B1337" s="53"/>
      <c r="C1337" s="53"/>
      <c r="D1337" s="53"/>
      <c r="E1337" s="53"/>
      <c r="F1337" s="53"/>
      <c r="G1337" s="54"/>
      <c r="H1337" s="54"/>
      <c r="I1337" s="54"/>
      <c r="J1337" s="54"/>
      <c r="K1337" s="54"/>
      <c r="L1337" s="54"/>
      <c r="M1337" s="54"/>
      <c r="N1337" s="54"/>
      <c r="O1337" s="54"/>
      <c r="P1337" s="54"/>
      <c r="Q1337" s="54"/>
      <c r="R1337" s="54"/>
    </row>
    <row r="1338" spans="1:18"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</row>
    <row r="1339" spans="1:18"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</row>
    <row r="1340" spans="1:18"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</row>
    <row r="1341" spans="1:18"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</row>
    <row r="1342" spans="1:18"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</row>
    <row r="1343" spans="1:18"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</row>
    <row r="1344" spans="1:18"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</row>
    <row r="1345" spans="1:18">
      <c r="A1345" s="53"/>
      <c r="B1345" s="53"/>
      <c r="C1345" s="53"/>
      <c r="D1345" s="53"/>
      <c r="E1345" s="53"/>
      <c r="F1345" s="53"/>
      <c r="G1345" s="54"/>
      <c r="H1345" s="54"/>
      <c r="I1345" s="54"/>
      <c r="J1345" s="54"/>
      <c r="K1345" s="54"/>
      <c r="L1345" s="54"/>
      <c r="M1345" s="54"/>
      <c r="N1345" s="54"/>
      <c r="O1345" s="54"/>
      <c r="P1345" s="54"/>
      <c r="Q1345" s="54"/>
      <c r="R1345" s="54"/>
    </row>
    <row r="1346" spans="1:18"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</row>
    <row r="1347" spans="1:18"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</row>
    <row r="1348" spans="1:18"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</row>
    <row r="1349" spans="1:18"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</row>
    <row r="1350" spans="1:18"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</row>
    <row r="1351" spans="1:18"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</row>
    <row r="1352" spans="1:18"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</row>
    <row r="1353" spans="1:18">
      <c r="A1353" s="53"/>
      <c r="B1353" s="53"/>
      <c r="C1353" s="53"/>
      <c r="D1353" s="53"/>
      <c r="E1353" s="53"/>
      <c r="F1353" s="53"/>
      <c r="G1353" s="54"/>
      <c r="H1353" s="54"/>
      <c r="I1353" s="54"/>
      <c r="J1353" s="54"/>
      <c r="K1353" s="54"/>
      <c r="L1353" s="54"/>
      <c r="M1353" s="54"/>
      <c r="N1353" s="54"/>
      <c r="O1353" s="54"/>
      <c r="P1353" s="54"/>
      <c r="Q1353" s="54"/>
      <c r="R1353" s="54"/>
    </row>
    <row r="1354" spans="1:18"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</row>
    <row r="1355" spans="1:18"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</row>
    <row r="1356" spans="1:18"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</row>
    <row r="1357" spans="1:18"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</row>
    <row r="1358" spans="1:18"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</row>
    <row r="1359" spans="1:18"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</row>
    <row r="1360" spans="1:18"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</row>
    <row r="1361" spans="1:18">
      <c r="A1361" s="53"/>
      <c r="B1361" s="53"/>
      <c r="C1361" s="53"/>
      <c r="D1361" s="53"/>
      <c r="E1361" s="53"/>
      <c r="F1361" s="53"/>
      <c r="G1361" s="54"/>
      <c r="H1361" s="54"/>
      <c r="I1361" s="54"/>
      <c r="J1361" s="54"/>
      <c r="K1361" s="54"/>
      <c r="L1361" s="54"/>
      <c r="M1361" s="54"/>
      <c r="N1361" s="54"/>
      <c r="O1361" s="54"/>
      <c r="P1361" s="54"/>
      <c r="Q1361" s="54"/>
      <c r="R1361" s="54"/>
    </row>
    <row r="1362" spans="1:18"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</row>
    <row r="1363" spans="1:18"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</row>
    <row r="1364" spans="1:18"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</row>
    <row r="1365" spans="1:18"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</row>
    <row r="1366" spans="1:18"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</row>
    <row r="1367" spans="1:18"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</row>
    <row r="1368" spans="1:18"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</row>
    <row r="1369" spans="1:18">
      <c r="A1369" s="53"/>
      <c r="B1369" s="53"/>
      <c r="C1369" s="53"/>
      <c r="D1369" s="53"/>
      <c r="E1369" s="53"/>
      <c r="F1369" s="53"/>
      <c r="G1369" s="54"/>
      <c r="H1369" s="54"/>
      <c r="I1369" s="54"/>
      <c r="J1369" s="54"/>
      <c r="K1369" s="54"/>
      <c r="L1369" s="54"/>
      <c r="M1369" s="54"/>
      <c r="N1369" s="54"/>
      <c r="O1369" s="54"/>
      <c r="P1369" s="54"/>
      <c r="Q1369" s="54"/>
      <c r="R1369" s="54"/>
    </row>
    <row r="1370" spans="1:18"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</row>
    <row r="1371" spans="1:18"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</row>
    <row r="1372" spans="1:18"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</row>
    <row r="1373" spans="1:18"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</row>
    <row r="1374" spans="1:18"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</row>
    <row r="1375" spans="1:18"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</row>
    <row r="1376" spans="1:18"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</row>
    <row r="1377" spans="1:18">
      <c r="A1377" s="53"/>
      <c r="B1377" s="53"/>
      <c r="C1377" s="53"/>
      <c r="D1377" s="53"/>
      <c r="E1377" s="53"/>
      <c r="F1377" s="53"/>
      <c r="G1377" s="54"/>
      <c r="H1377" s="54"/>
      <c r="I1377" s="54"/>
      <c r="J1377" s="54"/>
      <c r="K1377" s="54"/>
      <c r="L1377" s="54"/>
      <c r="M1377" s="54"/>
      <c r="N1377" s="54"/>
      <c r="O1377" s="54"/>
      <c r="P1377" s="54"/>
      <c r="Q1377" s="54"/>
      <c r="R1377" s="54"/>
    </row>
    <row r="1378" spans="1:18"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</row>
    <row r="1379" spans="1:18"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</row>
    <row r="1380" spans="1:18"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</row>
    <row r="1381" spans="1:18"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</row>
    <row r="1382" spans="1:18"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</row>
    <row r="1383" spans="1:18"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</row>
    <row r="1384" spans="1:18"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</row>
    <row r="1385" spans="1:18">
      <c r="A1385" s="53"/>
      <c r="B1385" s="53"/>
      <c r="C1385" s="53"/>
      <c r="D1385" s="53"/>
      <c r="E1385" s="53"/>
      <c r="F1385" s="53"/>
      <c r="G1385" s="54"/>
      <c r="H1385" s="54"/>
      <c r="I1385" s="54"/>
      <c r="J1385" s="54"/>
      <c r="K1385" s="54"/>
      <c r="L1385" s="54"/>
      <c r="M1385" s="54"/>
      <c r="N1385" s="54"/>
      <c r="O1385" s="54"/>
      <c r="P1385" s="54"/>
      <c r="Q1385" s="54"/>
      <c r="R1385" s="54"/>
    </row>
    <row r="1386" spans="1:18"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</row>
    <row r="1387" spans="1:18"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</row>
    <row r="1388" spans="1:18"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</row>
    <row r="1389" spans="1:18"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</row>
    <row r="1390" spans="1:18"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</row>
    <row r="1391" spans="1:18"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</row>
    <row r="1392" spans="1:18"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</row>
    <row r="1393" spans="1:18">
      <c r="A1393" s="53"/>
      <c r="B1393" s="53"/>
      <c r="C1393" s="53"/>
      <c r="D1393" s="53"/>
      <c r="E1393" s="53"/>
      <c r="F1393" s="53"/>
      <c r="G1393" s="54"/>
      <c r="H1393" s="54"/>
      <c r="I1393" s="54"/>
      <c r="J1393" s="54"/>
      <c r="K1393" s="54"/>
      <c r="L1393" s="54"/>
      <c r="M1393" s="54"/>
      <c r="N1393" s="54"/>
      <c r="O1393" s="54"/>
      <c r="P1393" s="54"/>
      <c r="Q1393" s="54"/>
      <c r="R1393" s="54"/>
    </row>
    <row r="1394" spans="1:18"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</row>
    <row r="1395" spans="1:18"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</row>
    <row r="1396" spans="1:18"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</row>
    <row r="1397" spans="1:18"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</row>
    <row r="1398" spans="1:18"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</row>
    <row r="1399" spans="1:18"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</row>
    <row r="1400" spans="1:18"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</row>
    <row r="1401" spans="1:18">
      <c r="A1401" s="53"/>
      <c r="B1401" s="53"/>
      <c r="C1401" s="53"/>
      <c r="D1401" s="53"/>
      <c r="E1401" s="53"/>
      <c r="F1401" s="53"/>
      <c r="G1401" s="54"/>
      <c r="H1401" s="54"/>
      <c r="I1401" s="54"/>
      <c r="J1401" s="54"/>
      <c r="K1401" s="54"/>
      <c r="L1401" s="54"/>
      <c r="M1401" s="54"/>
      <c r="N1401" s="54"/>
      <c r="O1401" s="54"/>
      <c r="P1401" s="54"/>
      <c r="Q1401" s="54"/>
      <c r="R1401" s="54"/>
    </row>
    <row r="1402" spans="1:18"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</row>
    <row r="1403" spans="1:18"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</row>
    <row r="1404" spans="1:18"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</row>
    <row r="1405" spans="1:18"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</row>
    <row r="1406" spans="1:18"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</row>
    <row r="1407" spans="1:18"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</row>
    <row r="1408" spans="1:18"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</row>
    <row r="1409" spans="1:18">
      <c r="A1409" s="53"/>
      <c r="B1409" s="53"/>
      <c r="C1409" s="53"/>
      <c r="D1409" s="53"/>
      <c r="E1409" s="53"/>
      <c r="F1409" s="53"/>
      <c r="G1409" s="54"/>
      <c r="H1409" s="54"/>
      <c r="I1409" s="54"/>
      <c r="J1409" s="54"/>
      <c r="K1409" s="54"/>
      <c r="L1409" s="54"/>
      <c r="M1409" s="54"/>
      <c r="N1409" s="54"/>
      <c r="O1409" s="54"/>
      <c r="P1409" s="54"/>
      <c r="Q1409" s="54"/>
      <c r="R1409" s="54"/>
    </row>
  </sheetData>
  <conditionalFormatting sqref="A9:F9">
    <cfRule type="expression" dxfId="196" priority="207">
      <formula>$A$2&lt;&gt;""</formula>
    </cfRule>
  </conditionalFormatting>
  <conditionalFormatting sqref="A17:R17">
    <cfRule type="expression" dxfId="195" priority="176">
      <formula>$A$2&lt;&gt;""</formula>
    </cfRule>
  </conditionalFormatting>
  <conditionalFormatting sqref="A25:R25">
    <cfRule type="expression" dxfId="194" priority="175">
      <formula>$A$2&lt;&gt;""</formula>
    </cfRule>
  </conditionalFormatting>
  <conditionalFormatting sqref="A33:R33">
    <cfRule type="expression" dxfId="193" priority="174">
      <formula>$A$2&lt;&gt;""</formula>
    </cfRule>
  </conditionalFormatting>
  <conditionalFormatting sqref="A41:R41">
    <cfRule type="expression" dxfId="192" priority="173">
      <formula>$A$2&lt;&gt;""</formula>
    </cfRule>
  </conditionalFormatting>
  <conditionalFormatting sqref="A49:R49">
    <cfRule type="expression" dxfId="191" priority="172">
      <formula>$A$2&lt;&gt;""</formula>
    </cfRule>
  </conditionalFormatting>
  <conditionalFormatting sqref="A57:R57">
    <cfRule type="expression" dxfId="190" priority="171">
      <formula>$A$2&lt;&gt;""</formula>
    </cfRule>
  </conditionalFormatting>
  <conditionalFormatting sqref="A65:R65">
    <cfRule type="expression" dxfId="189" priority="170">
      <formula>$A$2&lt;&gt;""</formula>
    </cfRule>
  </conditionalFormatting>
  <conditionalFormatting sqref="A73:R73">
    <cfRule type="expression" dxfId="188" priority="169">
      <formula>$A$2&lt;&gt;""</formula>
    </cfRule>
  </conditionalFormatting>
  <conditionalFormatting sqref="A81:R81">
    <cfRule type="expression" dxfId="187" priority="168">
      <formula>$A$2&lt;&gt;""</formula>
    </cfRule>
  </conditionalFormatting>
  <conditionalFormatting sqref="A89:R89">
    <cfRule type="expression" dxfId="186" priority="167">
      <formula>$A$2&lt;&gt;""</formula>
    </cfRule>
  </conditionalFormatting>
  <conditionalFormatting sqref="A97:R97">
    <cfRule type="expression" dxfId="185" priority="166">
      <formula>$A$2&lt;&gt;""</formula>
    </cfRule>
  </conditionalFormatting>
  <conditionalFormatting sqref="A105:R105">
    <cfRule type="expression" dxfId="184" priority="165">
      <formula>$A$2&lt;&gt;""</formula>
    </cfRule>
  </conditionalFormatting>
  <conditionalFormatting sqref="A113:R113">
    <cfRule type="expression" dxfId="183" priority="164">
      <formula>$A$2&lt;&gt;""</formula>
    </cfRule>
  </conditionalFormatting>
  <conditionalFormatting sqref="A121:R121">
    <cfRule type="expression" dxfId="182" priority="163">
      <formula>$A$2&lt;&gt;""</formula>
    </cfRule>
  </conditionalFormatting>
  <conditionalFormatting sqref="A129:R129">
    <cfRule type="expression" dxfId="181" priority="162">
      <formula>$A$2&lt;&gt;""</formula>
    </cfRule>
  </conditionalFormatting>
  <conditionalFormatting sqref="A137:R137">
    <cfRule type="expression" dxfId="180" priority="161">
      <formula>$A$2&lt;&gt;""</formula>
    </cfRule>
  </conditionalFormatting>
  <conditionalFormatting sqref="A145:R145">
    <cfRule type="expression" dxfId="179" priority="160">
      <formula>$A$2&lt;&gt;""</formula>
    </cfRule>
  </conditionalFormatting>
  <conditionalFormatting sqref="A153:R153">
    <cfRule type="expression" dxfId="178" priority="159">
      <formula>$A$2&lt;&gt;""</formula>
    </cfRule>
  </conditionalFormatting>
  <conditionalFormatting sqref="A161:R161">
    <cfRule type="expression" dxfId="177" priority="158">
      <formula>$A$2&lt;&gt;""</formula>
    </cfRule>
  </conditionalFormatting>
  <conditionalFormatting sqref="A169:R169">
    <cfRule type="expression" dxfId="176" priority="157">
      <formula>$A$2&lt;&gt;""</formula>
    </cfRule>
  </conditionalFormatting>
  <conditionalFormatting sqref="A177:R177">
    <cfRule type="expression" dxfId="175" priority="156">
      <formula>$A$2&lt;&gt;""</formula>
    </cfRule>
  </conditionalFormatting>
  <conditionalFormatting sqref="A185:R185">
    <cfRule type="expression" dxfId="174" priority="155">
      <formula>$A$2&lt;&gt;""</formula>
    </cfRule>
  </conditionalFormatting>
  <conditionalFormatting sqref="A193:R193">
    <cfRule type="expression" dxfId="173" priority="154">
      <formula>$A$2&lt;&gt;""</formula>
    </cfRule>
  </conditionalFormatting>
  <conditionalFormatting sqref="A201:R201">
    <cfRule type="expression" dxfId="172" priority="153">
      <formula>$A$2&lt;&gt;""</formula>
    </cfRule>
  </conditionalFormatting>
  <conditionalFormatting sqref="A209:R209">
    <cfRule type="expression" dxfId="171" priority="152">
      <formula>$A$2&lt;&gt;""</formula>
    </cfRule>
  </conditionalFormatting>
  <conditionalFormatting sqref="A217:R217">
    <cfRule type="expression" dxfId="170" priority="151">
      <formula>$A$2&lt;&gt;""</formula>
    </cfRule>
  </conditionalFormatting>
  <conditionalFormatting sqref="A225:R225">
    <cfRule type="expression" dxfId="169" priority="150">
      <formula>$A$2&lt;&gt;""</formula>
    </cfRule>
  </conditionalFormatting>
  <conditionalFormatting sqref="A233:R233">
    <cfRule type="expression" dxfId="168" priority="149">
      <formula>$A$2&lt;&gt;""</formula>
    </cfRule>
  </conditionalFormatting>
  <conditionalFormatting sqref="A241:R241">
    <cfRule type="expression" dxfId="167" priority="148">
      <formula>$A$2&lt;&gt;""</formula>
    </cfRule>
  </conditionalFormatting>
  <conditionalFormatting sqref="A249:R249">
    <cfRule type="expression" dxfId="166" priority="147">
      <formula>$A$2&lt;&gt;""</formula>
    </cfRule>
  </conditionalFormatting>
  <conditionalFormatting sqref="A257:R257">
    <cfRule type="expression" dxfId="165" priority="146">
      <formula>$A$2&lt;&gt;""</formula>
    </cfRule>
  </conditionalFormatting>
  <conditionalFormatting sqref="A265:R265">
    <cfRule type="expression" dxfId="164" priority="145">
      <formula>$A$2&lt;&gt;""</formula>
    </cfRule>
  </conditionalFormatting>
  <conditionalFormatting sqref="A273:R273">
    <cfRule type="expression" dxfId="163" priority="144">
      <formula>$A$2&lt;&gt;""</formula>
    </cfRule>
  </conditionalFormatting>
  <conditionalFormatting sqref="A281:R281">
    <cfRule type="expression" dxfId="162" priority="143">
      <formula>$A$2&lt;&gt;""</formula>
    </cfRule>
  </conditionalFormatting>
  <conditionalFormatting sqref="A289:R289">
    <cfRule type="expression" dxfId="161" priority="142">
      <formula>$A$2&lt;&gt;""</formula>
    </cfRule>
  </conditionalFormatting>
  <conditionalFormatting sqref="A297:R297">
    <cfRule type="expression" dxfId="160" priority="141">
      <formula>$A$2&lt;&gt;""</formula>
    </cfRule>
  </conditionalFormatting>
  <conditionalFormatting sqref="A305:R305">
    <cfRule type="expression" dxfId="159" priority="140">
      <formula>$A$2&lt;&gt;""</formula>
    </cfRule>
  </conditionalFormatting>
  <conditionalFormatting sqref="A313:R313">
    <cfRule type="expression" dxfId="158" priority="139">
      <formula>$A$2&lt;&gt;""</formula>
    </cfRule>
  </conditionalFormatting>
  <conditionalFormatting sqref="A321:R321">
    <cfRule type="expression" dxfId="157" priority="138">
      <formula>$A$2&lt;&gt;""</formula>
    </cfRule>
  </conditionalFormatting>
  <conditionalFormatting sqref="A329:R329">
    <cfRule type="expression" dxfId="156" priority="137">
      <formula>$A$2&lt;&gt;""</formula>
    </cfRule>
  </conditionalFormatting>
  <conditionalFormatting sqref="A337:R337">
    <cfRule type="expression" dxfId="155" priority="136">
      <formula>$A$2&lt;&gt;""</formula>
    </cfRule>
  </conditionalFormatting>
  <conditionalFormatting sqref="A345:R345">
    <cfRule type="expression" dxfId="154" priority="135">
      <formula>$A$2&lt;&gt;""</formula>
    </cfRule>
  </conditionalFormatting>
  <conditionalFormatting sqref="A353:R353">
    <cfRule type="expression" dxfId="153" priority="134">
      <formula>$A$2&lt;&gt;""</formula>
    </cfRule>
  </conditionalFormatting>
  <conditionalFormatting sqref="A361:R361">
    <cfRule type="expression" dxfId="152" priority="133">
      <formula>$A$2&lt;&gt;""</formula>
    </cfRule>
  </conditionalFormatting>
  <conditionalFormatting sqref="A369:R369">
    <cfRule type="expression" dxfId="151" priority="132">
      <formula>$A$2&lt;&gt;""</formula>
    </cfRule>
  </conditionalFormatting>
  <conditionalFormatting sqref="A377:R377">
    <cfRule type="expression" dxfId="150" priority="131">
      <formula>$A$2&lt;&gt;""</formula>
    </cfRule>
  </conditionalFormatting>
  <conditionalFormatting sqref="A385:R385">
    <cfRule type="expression" dxfId="149" priority="130">
      <formula>$A$2&lt;&gt;""</formula>
    </cfRule>
  </conditionalFormatting>
  <conditionalFormatting sqref="A393:R393">
    <cfRule type="expression" dxfId="148" priority="129">
      <formula>$A$2&lt;&gt;""</formula>
    </cfRule>
  </conditionalFormatting>
  <conditionalFormatting sqref="A401:R401">
    <cfRule type="expression" dxfId="147" priority="128">
      <formula>$A$2&lt;&gt;""</formula>
    </cfRule>
  </conditionalFormatting>
  <conditionalFormatting sqref="A409:R409">
    <cfRule type="expression" dxfId="146" priority="127">
      <formula>$A$2&lt;&gt;""</formula>
    </cfRule>
  </conditionalFormatting>
  <conditionalFormatting sqref="A417:R417">
    <cfRule type="expression" dxfId="145" priority="126">
      <formula>$A$2&lt;&gt;""</formula>
    </cfRule>
  </conditionalFormatting>
  <conditionalFormatting sqref="A425:R425">
    <cfRule type="expression" dxfId="144" priority="125">
      <formula>$A$2&lt;&gt;""</formula>
    </cfRule>
  </conditionalFormatting>
  <conditionalFormatting sqref="A433:R433">
    <cfRule type="expression" dxfId="143" priority="124">
      <formula>$A$2&lt;&gt;""</formula>
    </cfRule>
  </conditionalFormatting>
  <conditionalFormatting sqref="A441:R441">
    <cfRule type="expression" dxfId="142" priority="123">
      <formula>$A$2&lt;&gt;""</formula>
    </cfRule>
  </conditionalFormatting>
  <conditionalFormatting sqref="A449:R449">
    <cfRule type="expression" dxfId="141" priority="122">
      <formula>$A$2&lt;&gt;""</formula>
    </cfRule>
  </conditionalFormatting>
  <conditionalFormatting sqref="A457:R457">
    <cfRule type="expression" dxfId="140" priority="121">
      <formula>$A$2&lt;&gt;""</formula>
    </cfRule>
  </conditionalFormatting>
  <conditionalFormatting sqref="A465:R465">
    <cfRule type="expression" dxfId="139" priority="120">
      <formula>$A$2&lt;&gt;""</formula>
    </cfRule>
  </conditionalFormatting>
  <conditionalFormatting sqref="A473:R473">
    <cfRule type="expression" dxfId="138" priority="119">
      <formula>$A$2&lt;&gt;""</formula>
    </cfRule>
  </conditionalFormatting>
  <conditionalFormatting sqref="A481:R481">
    <cfRule type="expression" dxfId="137" priority="118">
      <formula>$A$2&lt;&gt;""</formula>
    </cfRule>
  </conditionalFormatting>
  <conditionalFormatting sqref="A489:R489">
    <cfRule type="expression" dxfId="136" priority="117">
      <formula>$A$2&lt;&gt;""</formula>
    </cfRule>
  </conditionalFormatting>
  <conditionalFormatting sqref="A497:R497">
    <cfRule type="expression" dxfId="135" priority="116">
      <formula>$A$2&lt;&gt;""</formula>
    </cfRule>
  </conditionalFormatting>
  <conditionalFormatting sqref="A505:R505">
    <cfRule type="expression" dxfId="134" priority="115">
      <formula>$A$2&lt;&gt;""</formula>
    </cfRule>
  </conditionalFormatting>
  <conditionalFormatting sqref="A513:R513">
    <cfRule type="expression" dxfId="133" priority="114">
      <formula>$A$2&lt;&gt;""</formula>
    </cfRule>
  </conditionalFormatting>
  <conditionalFormatting sqref="A521:R521">
    <cfRule type="expression" dxfId="132" priority="113">
      <formula>$A$2&lt;&gt;""</formula>
    </cfRule>
  </conditionalFormatting>
  <conditionalFormatting sqref="A529:R529">
    <cfRule type="expression" dxfId="131" priority="112">
      <formula>$A$2&lt;&gt;""</formula>
    </cfRule>
  </conditionalFormatting>
  <conditionalFormatting sqref="A537:R537">
    <cfRule type="expression" dxfId="130" priority="111">
      <formula>$A$2&lt;&gt;""</formula>
    </cfRule>
  </conditionalFormatting>
  <conditionalFormatting sqref="A545:R545">
    <cfRule type="expression" dxfId="129" priority="110">
      <formula>$A$2&lt;&gt;""</formula>
    </cfRule>
  </conditionalFormatting>
  <conditionalFormatting sqref="A553:R553">
    <cfRule type="expression" dxfId="128" priority="109">
      <formula>$A$2&lt;&gt;""</formula>
    </cfRule>
  </conditionalFormatting>
  <conditionalFormatting sqref="A561:R561">
    <cfRule type="expression" dxfId="127" priority="108">
      <formula>$A$2&lt;&gt;""</formula>
    </cfRule>
  </conditionalFormatting>
  <conditionalFormatting sqref="A569:R569">
    <cfRule type="expression" dxfId="126" priority="107">
      <formula>$A$2&lt;&gt;""</formula>
    </cfRule>
  </conditionalFormatting>
  <conditionalFormatting sqref="A577:R577">
    <cfRule type="expression" dxfId="125" priority="106">
      <formula>$A$2&lt;&gt;""</formula>
    </cfRule>
  </conditionalFormatting>
  <conditionalFormatting sqref="A585:R585">
    <cfRule type="expression" dxfId="124" priority="105">
      <formula>$A$2&lt;&gt;""</formula>
    </cfRule>
  </conditionalFormatting>
  <conditionalFormatting sqref="A593:R593">
    <cfRule type="expression" dxfId="123" priority="104">
      <formula>$A$2&lt;&gt;""</formula>
    </cfRule>
  </conditionalFormatting>
  <conditionalFormatting sqref="A601:R601">
    <cfRule type="expression" dxfId="122" priority="103">
      <formula>$A$2&lt;&gt;""</formula>
    </cfRule>
  </conditionalFormatting>
  <conditionalFormatting sqref="A609:R609">
    <cfRule type="expression" dxfId="121" priority="102">
      <formula>$A$2&lt;&gt;""</formula>
    </cfRule>
  </conditionalFormatting>
  <conditionalFormatting sqref="A617:R617">
    <cfRule type="expression" dxfId="120" priority="101">
      <formula>$A$2&lt;&gt;""</formula>
    </cfRule>
  </conditionalFormatting>
  <conditionalFormatting sqref="A625:R625">
    <cfRule type="expression" dxfId="119" priority="100">
      <formula>$A$2&lt;&gt;""</formula>
    </cfRule>
  </conditionalFormatting>
  <conditionalFormatting sqref="A633:R633">
    <cfRule type="expression" dxfId="118" priority="99">
      <formula>$A$2&lt;&gt;""</formula>
    </cfRule>
  </conditionalFormatting>
  <conditionalFormatting sqref="A641:R641">
    <cfRule type="expression" dxfId="117" priority="98">
      <formula>$A$2&lt;&gt;""</formula>
    </cfRule>
  </conditionalFormatting>
  <conditionalFormatting sqref="A649:R649">
    <cfRule type="expression" dxfId="116" priority="97">
      <formula>$A$2&lt;&gt;""</formula>
    </cfRule>
  </conditionalFormatting>
  <conditionalFormatting sqref="A657:R657">
    <cfRule type="expression" dxfId="115" priority="96">
      <formula>$A$2&lt;&gt;""</formula>
    </cfRule>
  </conditionalFormatting>
  <conditionalFormatting sqref="A665:R665">
    <cfRule type="expression" dxfId="114" priority="95">
      <formula>$A$2&lt;&gt;""</formula>
    </cfRule>
  </conditionalFormatting>
  <conditionalFormatting sqref="A673:R673">
    <cfRule type="expression" dxfId="113" priority="94">
      <formula>$A$2&lt;&gt;""</formula>
    </cfRule>
  </conditionalFormatting>
  <conditionalFormatting sqref="A681:R681">
    <cfRule type="expression" dxfId="112" priority="93">
      <formula>$A$2&lt;&gt;""</formula>
    </cfRule>
  </conditionalFormatting>
  <conditionalFormatting sqref="A689:R689">
    <cfRule type="expression" dxfId="111" priority="92">
      <formula>$A$2&lt;&gt;""</formula>
    </cfRule>
  </conditionalFormatting>
  <conditionalFormatting sqref="A697:R697">
    <cfRule type="expression" dxfId="110" priority="91">
      <formula>$A$2&lt;&gt;""</formula>
    </cfRule>
  </conditionalFormatting>
  <conditionalFormatting sqref="A705:R705">
    <cfRule type="expression" dxfId="109" priority="90">
      <formula>$A$2&lt;&gt;""</formula>
    </cfRule>
  </conditionalFormatting>
  <conditionalFormatting sqref="A713:R713">
    <cfRule type="expression" dxfId="108" priority="89">
      <formula>$A$2&lt;&gt;""</formula>
    </cfRule>
  </conditionalFormatting>
  <conditionalFormatting sqref="A721:R721">
    <cfRule type="expression" dxfId="107" priority="88">
      <formula>$A$2&lt;&gt;""</formula>
    </cfRule>
  </conditionalFormatting>
  <conditionalFormatting sqref="A729:R729">
    <cfRule type="expression" dxfId="106" priority="87">
      <formula>$A$2&lt;&gt;""</formula>
    </cfRule>
  </conditionalFormatting>
  <conditionalFormatting sqref="A737:R737">
    <cfRule type="expression" dxfId="105" priority="86">
      <formula>$A$2&lt;&gt;""</formula>
    </cfRule>
  </conditionalFormatting>
  <conditionalFormatting sqref="A745:R745">
    <cfRule type="expression" dxfId="104" priority="85">
      <formula>$A$2&lt;&gt;""</formula>
    </cfRule>
  </conditionalFormatting>
  <conditionalFormatting sqref="A753:R753">
    <cfRule type="expression" dxfId="103" priority="84">
      <formula>$A$2&lt;&gt;""</formula>
    </cfRule>
  </conditionalFormatting>
  <conditionalFormatting sqref="A761:R761">
    <cfRule type="expression" dxfId="102" priority="83">
      <formula>$A$2&lt;&gt;""</formula>
    </cfRule>
  </conditionalFormatting>
  <conditionalFormatting sqref="A769:R769">
    <cfRule type="expression" dxfId="101" priority="82">
      <formula>$A$2&lt;&gt;""</formula>
    </cfRule>
  </conditionalFormatting>
  <conditionalFormatting sqref="A777:R777">
    <cfRule type="expression" dxfId="100" priority="81">
      <formula>$A$2&lt;&gt;""</formula>
    </cfRule>
  </conditionalFormatting>
  <conditionalFormatting sqref="A785:R785">
    <cfRule type="expression" dxfId="99" priority="80">
      <formula>$A$2&lt;&gt;""</formula>
    </cfRule>
  </conditionalFormatting>
  <conditionalFormatting sqref="A793:R793">
    <cfRule type="expression" dxfId="98" priority="79">
      <formula>$A$2&lt;&gt;""</formula>
    </cfRule>
  </conditionalFormatting>
  <conditionalFormatting sqref="A801:R801">
    <cfRule type="expression" dxfId="97" priority="78">
      <formula>$A$2&lt;&gt;""</formula>
    </cfRule>
  </conditionalFormatting>
  <conditionalFormatting sqref="A809:R809">
    <cfRule type="expression" dxfId="96" priority="77">
      <formula>$A$2&lt;&gt;""</formula>
    </cfRule>
  </conditionalFormatting>
  <conditionalFormatting sqref="A817:R817">
    <cfRule type="expression" dxfId="95" priority="76">
      <formula>$A$2&lt;&gt;""</formula>
    </cfRule>
  </conditionalFormatting>
  <conditionalFormatting sqref="A825:R825">
    <cfRule type="expression" dxfId="94" priority="75">
      <formula>$A$2&lt;&gt;""</formula>
    </cfRule>
  </conditionalFormatting>
  <conditionalFormatting sqref="A833:R833">
    <cfRule type="expression" dxfId="93" priority="74">
      <formula>$A$2&lt;&gt;""</formula>
    </cfRule>
  </conditionalFormatting>
  <conditionalFormatting sqref="A841:R841">
    <cfRule type="expression" dxfId="92" priority="73">
      <formula>$A$2&lt;&gt;""</formula>
    </cfRule>
  </conditionalFormatting>
  <conditionalFormatting sqref="A849:R849">
    <cfRule type="expression" dxfId="91" priority="72">
      <formula>$A$2&lt;&gt;""</formula>
    </cfRule>
  </conditionalFormatting>
  <conditionalFormatting sqref="A857:R857">
    <cfRule type="expression" dxfId="90" priority="71">
      <formula>$A$2&lt;&gt;""</formula>
    </cfRule>
  </conditionalFormatting>
  <conditionalFormatting sqref="A865:R865">
    <cfRule type="expression" dxfId="89" priority="70">
      <formula>$A$2&lt;&gt;""</formula>
    </cfRule>
  </conditionalFormatting>
  <conditionalFormatting sqref="A873:R873">
    <cfRule type="expression" dxfId="88" priority="69">
      <formula>$A$2&lt;&gt;""</formula>
    </cfRule>
  </conditionalFormatting>
  <conditionalFormatting sqref="A881:R881">
    <cfRule type="expression" dxfId="87" priority="68">
      <formula>$A$2&lt;&gt;""</formula>
    </cfRule>
  </conditionalFormatting>
  <conditionalFormatting sqref="A889:R889">
    <cfRule type="expression" dxfId="86" priority="67">
      <formula>$A$2&lt;&gt;""</formula>
    </cfRule>
  </conditionalFormatting>
  <conditionalFormatting sqref="A897:R897">
    <cfRule type="expression" dxfId="85" priority="66">
      <formula>$A$2&lt;&gt;""</formula>
    </cfRule>
  </conditionalFormatting>
  <conditionalFormatting sqref="A905:R905">
    <cfRule type="expression" dxfId="84" priority="65">
      <formula>$A$2&lt;&gt;""</formula>
    </cfRule>
  </conditionalFormatting>
  <conditionalFormatting sqref="A913:R913">
    <cfRule type="expression" dxfId="83" priority="64">
      <formula>$A$2&lt;&gt;""</formula>
    </cfRule>
  </conditionalFormatting>
  <conditionalFormatting sqref="A921:R921">
    <cfRule type="expression" dxfId="82" priority="63">
      <formula>$A$2&lt;&gt;""</formula>
    </cfRule>
  </conditionalFormatting>
  <conditionalFormatting sqref="A929:R929">
    <cfRule type="expression" dxfId="81" priority="62">
      <formula>$A$2&lt;&gt;""</formula>
    </cfRule>
  </conditionalFormatting>
  <conditionalFormatting sqref="A937:R937">
    <cfRule type="expression" dxfId="80" priority="61">
      <formula>$A$2&lt;&gt;""</formula>
    </cfRule>
  </conditionalFormatting>
  <conditionalFormatting sqref="A945:R945">
    <cfRule type="expression" dxfId="79" priority="60">
      <formula>$A$2&lt;&gt;""</formula>
    </cfRule>
  </conditionalFormatting>
  <conditionalFormatting sqref="A953:R953">
    <cfRule type="expression" dxfId="78" priority="59">
      <formula>$A$2&lt;&gt;""</formula>
    </cfRule>
  </conditionalFormatting>
  <conditionalFormatting sqref="A961:R961">
    <cfRule type="expression" dxfId="77" priority="58">
      <formula>$A$2&lt;&gt;""</formula>
    </cfRule>
  </conditionalFormatting>
  <conditionalFormatting sqref="A969:R969">
    <cfRule type="expression" dxfId="76" priority="57">
      <formula>$A$2&lt;&gt;""</formula>
    </cfRule>
  </conditionalFormatting>
  <conditionalFormatting sqref="A977:R977">
    <cfRule type="expression" dxfId="75" priority="56">
      <formula>$A$2&lt;&gt;""</formula>
    </cfRule>
  </conditionalFormatting>
  <conditionalFormatting sqref="A985:R985">
    <cfRule type="expression" dxfId="74" priority="55">
      <formula>$A$2&lt;&gt;""</formula>
    </cfRule>
  </conditionalFormatting>
  <conditionalFormatting sqref="A993:R993">
    <cfRule type="expression" dxfId="73" priority="54">
      <formula>$A$2&lt;&gt;""</formula>
    </cfRule>
  </conditionalFormatting>
  <conditionalFormatting sqref="A1001:R1001">
    <cfRule type="expression" dxfId="72" priority="53">
      <formula>$A$2&lt;&gt;""</formula>
    </cfRule>
  </conditionalFormatting>
  <conditionalFormatting sqref="A1009:R1009">
    <cfRule type="expression" dxfId="71" priority="52">
      <formula>$A$2&lt;&gt;""</formula>
    </cfRule>
  </conditionalFormatting>
  <conditionalFormatting sqref="A1017:R1017">
    <cfRule type="expression" dxfId="70" priority="51">
      <formula>$A$2&lt;&gt;""</formula>
    </cfRule>
  </conditionalFormatting>
  <conditionalFormatting sqref="A1025:R1025">
    <cfRule type="expression" dxfId="69" priority="50">
      <formula>$A$2&lt;&gt;""</formula>
    </cfRule>
  </conditionalFormatting>
  <conditionalFormatting sqref="A1033:R1033">
    <cfRule type="expression" dxfId="68" priority="49">
      <formula>$A$2&lt;&gt;""</formula>
    </cfRule>
  </conditionalFormatting>
  <conditionalFormatting sqref="A1041:R1041">
    <cfRule type="expression" dxfId="67" priority="48">
      <formula>$A$2&lt;&gt;""</formula>
    </cfRule>
  </conditionalFormatting>
  <conditionalFormatting sqref="A1049:R1049">
    <cfRule type="expression" dxfId="66" priority="47">
      <formula>$A$2&lt;&gt;""</formula>
    </cfRule>
  </conditionalFormatting>
  <conditionalFormatting sqref="A1057:R1057">
    <cfRule type="expression" dxfId="65" priority="46">
      <formula>$A$2&lt;&gt;""</formula>
    </cfRule>
  </conditionalFormatting>
  <conditionalFormatting sqref="A1065:R1065">
    <cfRule type="expression" dxfId="64" priority="45">
      <formula>$A$2&lt;&gt;""</formula>
    </cfRule>
  </conditionalFormatting>
  <conditionalFormatting sqref="A1073:R1073">
    <cfRule type="expression" dxfId="63" priority="44">
      <formula>$A$2&lt;&gt;""</formula>
    </cfRule>
  </conditionalFormatting>
  <conditionalFormatting sqref="A1081:R1081">
    <cfRule type="expression" dxfId="62" priority="43">
      <formula>$A$2&lt;&gt;""</formula>
    </cfRule>
  </conditionalFormatting>
  <conditionalFormatting sqref="A1089:R1089">
    <cfRule type="expression" dxfId="61" priority="42">
      <formula>$A$2&lt;&gt;""</formula>
    </cfRule>
  </conditionalFormatting>
  <conditionalFormatting sqref="A1097:R1097">
    <cfRule type="expression" dxfId="60" priority="41">
      <formula>$A$2&lt;&gt;""</formula>
    </cfRule>
  </conditionalFormatting>
  <conditionalFormatting sqref="A1105:R1105">
    <cfRule type="expression" dxfId="59" priority="40">
      <formula>$A$2&lt;&gt;""</formula>
    </cfRule>
  </conditionalFormatting>
  <conditionalFormatting sqref="A1113:R1113">
    <cfRule type="expression" dxfId="58" priority="39">
      <formula>$A$2&lt;&gt;""</formula>
    </cfRule>
  </conditionalFormatting>
  <conditionalFormatting sqref="A1121:R1121">
    <cfRule type="expression" dxfId="57" priority="38">
      <formula>$A$2&lt;&gt;""</formula>
    </cfRule>
  </conditionalFormatting>
  <conditionalFormatting sqref="A1129:R1129">
    <cfRule type="expression" dxfId="56" priority="37">
      <formula>$A$2&lt;&gt;""</formula>
    </cfRule>
  </conditionalFormatting>
  <conditionalFormatting sqref="A1137:R1137">
    <cfRule type="expression" dxfId="55" priority="36">
      <formula>$A$2&lt;&gt;""</formula>
    </cfRule>
  </conditionalFormatting>
  <conditionalFormatting sqref="A1145:R1145">
    <cfRule type="expression" dxfId="54" priority="35">
      <formula>$A$2&lt;&gt;""</formula>
    </cfRule>
  </conditionalFormatting>
  <conditionalFormatting sqref="A1153:R1153">
    <cfRule type="expression" dxfId="53" priority="34">
      <formula>$A$2&lt;&gt;""</formula>
    </cfRule>
  </conditionalFormatting>
  <conditionalFormatting sqref="A1161:R1161">
    <cfRule type="expression" dxfId="52" priority="33">
      <formula>$A$2&lt;&gt;""</formula>
    </cfRule>
  </conditionalFormatting>
  <conditionalFormatting sqref="A1169:R1169">
    <cfRule type="expression" dxfId="51" priority="32">
      <formula>$A$2&lt;&gt;""</formula>
    </cfRule>
  </conditionalFormatting>
  <conditionalFormatting sqref="A1177:R1177">
    <cfRule type="expression" dxfId="50" priority="31">
      <formula>$A$2&lt;&gt;""</formula>
    </cfRule>
  </conditionalFormatting>
  <conditionalFormatting sqref="A1185:R1185">
    <cfRule type="expression" dxfId="49" priority="30">
      <formula>$A$2&lt;&gt;""</formula>
    </cfRule>
  </conditionalFormatting>
  <conditionalFormatting sqref="A1193:R1193">
    <cfRule type="expression" dxfId="48" priority="29">
      <formula>$A$2&lt;&gt;""</formula>
    </cfRule>
  </conditionalFormatting>
  <conditionalFormatting sqref="A1201:R1201">
    <cfRule type="expression" dxfId="47" priority="28">
      <formula>$A$2&lt;&gt;""</formula>
    </cfRule>
  </conditionalFormatting>
  <conditionalFormatting sqref="A1209:R1209">
    <cfRule type="expression" dxfId="46" priority="27">
      <formula>$A$2&lt;&gt;""</formula>
    </cfRule>
  </conditionalFormatting>
  <conditionalFormatting sqref="A1217:R1217">
    <cfRule type="expression" dxfId="45" priority="26">
      <formula>$A$2&lt;&gt;""</formula>
    </cfRule>
  </conditionalFormatting>
  <conditionalFormatting sqref="A1225:R1225">
    <cfRule type="expression" dxfId="44" priority="25">
      <formula>$A$2&lt;&gt;""</formula>
    </cfRule>
  </conditionalFormatting>
  <conditionalFormatting sqref="A1233:R1233">
    <cfRule type="expression" dxfId="43" priority="24">
      <formula>$A$2&lt;&gt;""</formula>
    </cfRule>
  </conditionalFormatting>
  <conditionalFormatting sqref="A1241:R1241">
    <cfRule type="expression" dxfId="42" priority="23">
      <formula>$A$2&lt;&gt;""</formula>
    </cfRule>
  </conditionalFormatting>
  <conditionalFormatting sqref="A1249:R1249">
    <cfRule type="expression" dxfId="41" priority="22">
      <formula>$A$2&lt;&gt;""</formula>
    </cfRule>
  </conditionalFormatting>
  <conditionalFormatting sqref="A1257:R1257">
    <cfRule type="expression" dxfId="40" priority="21">
      <formula>$A$2&lt;&gt;""</formula>
    </cfRule>
  </conditionalFormatting>
  <conditionalFormatting sqref="A1265:R1265">
    <cfRule type="expression" dxfId="39" priority="20">
      <formula>$A$2&lt;&gt;""</formula>
    </cfRule>
  </conditionalFormatting>
  <conditionalFormatting sqref="A1273:R1273">
    <cfRule type="expression" dxfId="38" priority="19">
      <formula>$A$2&lt;&gt;""</formula>
    </cfRule>
  </conditionalFormatting>
  <conditionalFormatting sqref="A1281:R1281">
    <cfRule type="expression" dxfId="37" priority="18">
      <formula>$A$2&lt;&gt;""</formula>
    </cfRule>
  </conditionalFormatting>
  <conditionalFormatting sqref="A1289:R1289">
    <cfRule type="expression" dxfId="36" priority="17">
      <formula>$A$2&lt;&gt;""</formula>
    </cfRule>
  </conditionalFormatting>
  <conditionalFormatting sqref="A1297:R1297">
    <cfRule type="expression" dxfId="35" priority="16">
      <formula>$A$2&lt;&gt;""</formula>
    </cfRule>
  </conditionalFormatting>
  <conditionalFormatting sqref="A1305:R1305">
    <cfRule type="expression" dxfId="34" priority="15">
      <formula>$A$2&lt;&gt;""</formula>
    </cfRule>
  </conditionalFormatting>
  <conditionalFormatting sqref="A1313:R1313">
    <cfRule type="expression" dxfId="33" priority="14">
      <formula>$A$2&lt;&gt;""</formula>
    </cfRule>
  </conditionalFormatting>
  <conditionalFormatting sqref="A1321:R1321">
    <cfRule type="expression" dxfId="32" priority="13">
      <formula>$A$2&lt;&gt;""</formula>
    </cfRule>
  </conditionalFormatting>
  <conditionalFormatting sqref="A1329:R1329">
    <cfRule type="expression" dxfId="31" priority="12">
      <formula>$A$2&lt;&gt;""</formula>
    </cfRule>
  </conditionalFormatting>
  <conditionalFormatting sqref="A1337:R1337">
    <cfRule type="expression" dxfId="30" priority="11">
      <formula>$A$2&lt;&gt;""</formula>
    </cfRule>
  </conditionalFormatting>
  <conditionalFormatting sqref="A1345:R1345">
    <cfRule type="expression" dxfId="29" priority="10">
      <formula>$A$2&lt;&gt;""</formula>
    </cfRule>
  </conditionalFormatting>
  <conditionalFormatting sqref="A1353:R1353">
    <cfRule type="expression" dxfId="28" priority="9">
      <formula>$A$2&lt;&gt;""</formula>
    </cfRule>
  </conditionalFormatting>
  <conditionalFormatting sqref="A1361:R1361">
    <cfRule type="expression" dxfId="27" priority="8">
      <formula>$A$2&lt;&gt;""</formula>
    </cfRule>
  </conditionalFormatting>
  <conditionalFormatting sqref="A1369:R1369">
    <cfRule type="expression" dxfId="26" priority="7">
      <formula>$A$2&lt;&gt;""</formula>
    </cfRule>
  </conditionalFormatting>
  <conditionalFormatting sqref="A1377:R1377">
    <cfRule type="expression" dxfId="25" priority="6">
      <formula>$A$2&lt;&gt;""</formula>
    </cfRule>
  </conditionalFormatting>
  <conditionalFormatting sqref="A1385:R1385">
    <cfRule type="expression" dxfId="24" priority="5">
      <formula>$A$2&lt;&gt;""</formula>
    </cfRule>
  </conditionalFormatting>
  <conditionalFormatting sqref="A1393:R1393">
    <cfRule type="expression" dxfId="23" priority="4">
      <formula>$A$2&lt;&gt;""</formula>
    </cfRule>
  </conditionalFormatting>
  <conditionalFormatting sqref="A1401:R1401">
    <cfRule type="expression" dxfId="22" priority="3">
      <formula>$A$2&lt;&gt;""</formula>
    </cfRule>
  </conditionalFormatting>
  <conditionalFormatting sqref="A1409:R1409">
    <cfRule type="expression" dxfId="21" priority="2">
      <formula>$A$2&lt;&gt;""</formula>
    </cfRule>
  </conditionalFormatting>
  <conditionalFormatting sqref="G9:R9">
    <cfRule type="expression" dxfId="20" priority="1">
      <formula>$A$2&lt;&gt;""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8" tint="0.59999389629810485"/>
  </sheetPr>
  <dimension ref="A1:Q3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11.33203125" style="1" bestFit="1" customWidth="1"/>
    <col min="6" max="6" width="9.109375" style="1" customWidth="1"/>
    <col min="7" max="7" width="10.88671875" style="1" bestFit="1" customWidth="1"/>
    <col min="8" max="14" width="9.109375" style="1" customWidth="1"/>
    <col min="15" max="15" width="10.88671875" style="1" bestFit="1" customWidth="1"/>
    <col min="16" max="16" width="9.109375" style="1" customWidth="1"/>
    <col min="17" max="17" width="11.33203125" style="1" bestFit="1" customWidth="1"/>
  </cols>
  <sheetData>
    <row r="1" spans="1:17" s="5" customFormat="1">
      <c r="A1" s="13" t="s">
        <v>16</v>
      </c>
      <c r="B1" s="13" t="s">
        <v>18</v>
      </c>
      <c r="C1" s="13" t="s">
        <v>28</v>
      </c>
      <c r="D1" s="13" t="s">
        <v>600</v>
      </c>
      <c r="E1" s="14" t="s">
        <v>661</v>
      </c>
      <c r="F1" s="14" t="s">
        <v>662</v>
      </c>
      <c r="G1" s="14" t="s">
        <v>663</v>
      </c>
      <c r="H1" s="14" t="s">
        <v>664</v>
      </c>
      <c r="I1" s="14" t="s">
        <v>665</v>
      </c>
      <c r="J1" s="14" t="s">
        <v>666</v>
      </c>
      <c r="K1" s="14" t="s">
        <v>667</v>
      </c>
      <c r="L1" s="14" t="s">
        <v>668</v>
      </c>
      <c r="M1" s="14" t="s">
        <v>669</v>
      </c>
      <c r="N1" s="14" t="s">
        <v>670</v>
      </c>
      <c r="O1" s="14" t="s">
        <v>671</v>
      </c>
      <c r="P1" s="14" t="s">
        <v>672</v>
      </c>
      <c r="Q1" s="14"/>
    </row>
    <row r="2" spans="1:17">
      <c r="A2" t="s">
        <v>45</v>
      </c>
      <c r="B2" t="s">
        <v>47</v>
      </c>
      <c r="C2" t="s">
        <v>97</v>
      </c>
      <c r="D2">
        <v>79768800</v>
      </c>
      <c r="E2" s="15">
        <v>2916000</v>
      </c>
      <c r="F2" s="15">
        <v>8294400</v>
      </c>
      <c r="G2" s="15">
        <v>8100000</v>
      </c>
      <c r="H2" s="15">
        <v>10692000</v>
      </c>
      <c r="I2" s="15">
        <v>3240000</v>
      </c>
      <c r="J2" s="15">
        <v>10951200</v>
      </c>
      <c r="K2" s="15">
        <v>5184000</v>
      </c>
      <c r="L2" s="15">
        <v>3888000</v>
      </c>
      <c r="M2" s="15">
        <v>3564000</v>
      </c>
      <c r="N2" s="15">
        <v>5961600</v>
      </c>
      <c r="O2" s="15">
        <v>6220800</v>
      </c>
      <c r="P2" s="15">
        <v>10756800</v>
      </c>
      <c r="Q2" s="15"/>
    </row>
    <row r="3" spans="1:17">
      <c r="A3" t="s">
        <v>45</v>
      </c>
      <c r="B3" t="s">
        <v>47</v>
      </c>
      <c r="C3" t="s">
        <v>56</v>
      </c>
      <c r="D3">
        <v>424711735</v>
      </c>
      <c r="E3" s="1">
        <v>8234798</v>
      </c>
      <c r="F3" s="1">
        <v>38918106</v>
      </c>
      <c r="G3" s="1">
        <v>60551877</v>
      </c>
      <c r="H3" s="1">
        <v>22501823</v>
      </c>
      <c r="I3" s="1">
        <v>50832781</v>
      </c>
      <c r="J3" s="1">
        <v>32231215</v>
      </c>
      <c r="K3" s="1">
        <v>34652366</v>
      </c>
      <c r="L3" s="1">
        <v>42667119</v>
      </c>
      <c r="M3" s="1">
        <v>23598938</v>
      </c>
      <c r="N3" s="1">
        <v>28543235</v>
      </c>
      <c r="O3" s="1">
        <v>34913384</v>
      </c>
      <c r="P3" s="1">
        <v>47066093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8.5546875" style="1" bestFit="1" customWidth="1"/>
    <col min="2" max="2" width="20.5546875" style="1" bestFit="1" customWidth="1"/>
    <col min="3" max="3" width="8.109375" style="1" bestFit="1" customWidth="1"/>
    <col min="4" max="4" width="9.33203125" style="1" bestFit="1" customWidth="1"/>
    <col min="5" max="5" width="14.88671875" style="1" bestFit="1" customWidth="1"/>
    <col min="6" max="6" width="10.88671875" style="1" bestFit="1" customWidth="1"/>
    <col min="7" max="7" width="12" style="1" bestFit="1" customWidth="1"/>
    <col min="8" max="8" width="13" style="1" bestFit="1" customWidth="1"/>
    <col min="9" max="9" width="10.88671875" style="1" bestFit="1" customWidth="1"/>
    <col min="10" max="10" width="12" style="1" bestFit="1" customWidth="1"/>
    <col min="11" max="11" width="9.33203125" style="1" bestFit="1" customWidth="1"/>
    <col min="12" max="13" width="12" style="1" bestFit="1" customWidth="1"/>
    <col min="14" max="14" width="14.88671875" style="1" bestFit="1" customWidth="1"/>
    <col min="15" max="16" width="12" style="1" bestFit="1" customWidth="1"/>
    <col min="17" max="17" width="11.33203125" style="1" bestFit="1" customWidth="1"/>
    <col min="18" max="18" width="9.109375" style="1" customWidth="1"/>
    <col min="19" max="16384" width="9.109375" style="1"/>
  </cols>
  <sheetData>
    <row r="1" spans="1:17" s="8" customForma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>
    <tabColor theme="8" tint="0.59999389629810485"/>
  </sheetPr>
  <dimension ref="A1:Q2"/>
  <sheetViews>
    <sheetView zoomScale="80" zoomScaleNormal="80" workbookViewId="0"/>
  </sheetViews>
  <sheetFormatPr baseColWidth="10" defaultColWidth="9.109375" defaultRowHeight="14.4"/>
  <cols>
    <col min="1" max="1" width="17" bestFit="1" customWidth="1"/>
    <col min="2" max="2" width="19.109375" bestFit="1" customWidth="1"/>
    <col min="3" max="3" width="6.6640625" bestFit="1" customWidth="1"/>
    <col min="4" max="4" width="7.88671875" bestFit="1" customWidth="1"/>
    <col min="5" max="5" width="9.88671875" bestFit="1" customWidth="1"/>
    <col min="6" max="6" width="7.6640625" bestFit="1" customWidth="1"/>
    <col min="7" max="7" width="8.44140625" bestFit="1" customWidth="1"/>
    <col min="8" max="16" width="7.6640625" bestFit="1" customWidth="1"/>
    <col min="17" max="17" width="9.88671875" bestFit="1" customWidth="1"/>
    <col min="18" max="18" width="9.109375" customWidth="1"/>
  </cols>
  <sheetData>
    <row r="1" spans="1:17" s="5" customForma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</row>
    <row r="2" spans="1:17"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8" tint="0.59999389629810485"/>
  </sheetPr>
  <dimension ref="A1:R401"/>
  <sheetViews>
    <sheetView zoomScale="85" zoomScaleNormal="85" workbookViewId="0">
      <pane ySplit="1" topLeftCell="A2" activePane="bottomLeft" state="frozen"/>
      <selection activeCell="B8" sqref="B8"/>
      <selection pane="bottomLeft" activeCell="K1" sqref="K1:K1048576"/>
    </sheetView>
  </sheetViews>
  <sheetFormatPr baseColWidth="10" defaultColWidth="9.109375" defaultRowHeight="14.4"/>
  <cols>
    <col min="1" max="1" width="14.6640625" customWidth="1"/>
    <col min="2" max="2" width="47.6640625" customWidth="1"/>
    <col min="3" max="3" width="10.5546875" bestFit="1" customWidth="1"/>
    <col min="4" max="4" width="30.6640625" bestFit="1" customWidth="1"/>
    <col min="5" max="5" width="37.109375" bestFit="1" customWidth="1"/>
    <col min="6" max="17" width="14.6640625" style="3" customWidth="1"/>
    <col min="18" max="18" width="15.33203125" style="3" bestFit="1" customWidth="1"/>
    <col min="19" max="19" width="9.109375" customWidth="1"/>
  </cols>
  <sheetData>
    <row r="1" spans="1:18">
      <c r="A1" s="40" t="s">
        <v>658</v>
      </c>
      <c r="B1" s="40" t="s">
        <v>1</v>
      </c>
      <c r="C1" s="40" t="s">
        <v>2</v>
      </c>
      <c r="D1" s="40" t="s">
        <v>659</v>
      </c>
      <c r="E1" s="41" t="s">
        <v>660</v>
      </c>
      <c r="F1" s="42" t="s">
        <v>661</v>
      </c>
      <c r="G1" s="42" t="s">
        <v>662</v>
      </c>
      <c r="H1" s="42" t="s">
        <v>663</v>
      </c>
      <c r="I1" s="42" t="s">
        <v>664</v>
      </c>
      <c r="J1" s="42" t="s">
        <v>665</v>
      </c>
      <c r="K1" s="42" t="s">
        <v>666</v>
      </c>
      <c r="L1" s="42" t="s">
        <v>667</v>
      </c>
      <c r="M1" s="42" t="s">
        <v>668</v>
      </c>
      <c r="N1" s="42" t="s">
        <v>669</v>
      </c>
      <c r="O1" s="42" t="s">
        <v>670</v>
      </c>
      <c r="P1" s="42" t="s">
        <v>671</v>
      </c>
      <c r="Q1" s="42" t="s">
        <v>672</v>
      </c>
      <c r="R1" s="43" t="s">
        <v>600</v>
      </c>
    </row>
    <row r="2" spans="1:18">
      <c r="A2" t="s">
        <v>45</v>
      </c>
      <c r="B2" t="s">
        <v>601</v>
      </c>
      <c r="C2" t="s">
        <v>106</v>
      </c>
      <c r="D2" t="s">
        <v>602</v>
      </c>
      <c r="E2" t="s">
        <v>673</v>
      </c>
      <c r="F2" s="2">
        <f>SUMIFS(VI_Debitos!$W:$W,VI_Debitos!$H:$H,$C2,VI_Debitos!$U:$U,$D2,VI_Debitos!$S:$S,LEFT(PAGADO!F$1,4),VI_Debitos!$R:$R,RIGHT(F$1,2))</f>
        <v>0</v>
      </c>
      <c r="G2" s="2">
        <f>SUMIFS(VI_Debitos!$W:$W,VI_Debitos!$H:$H,$C2,VI_Debitos!$U:$U,$D2,VI_Debitos!$S:$S,LEFT(PAGADO!G$1,4),VI_Debitos!$R:$R,RIGHT(G$1,2))</f>
        <v>0</v>
      </c>
      <c r="H2" s="2">
        <f>SUMIFS(VI_Debitos!$W:$W,VI_Debitos!$H:$H,$C2,VI_Debitos!$U:$U,$D2,VI_Debitos!$S:$S,LEFT(PAGADO!H$1,4),VI_Debitos!$R:$R,RIGHT(H$1,2))</f>
        <v>0</v>
      </c>
      <c r="I2" s="2">
        <f>SUMIFS(VI_Debitos!$W:$W,VI_Debitos!$H:$H,$C2,VI_Debitos!$U:$U,$D2,VI_Debitos!$S:$S,LEFT(PAGADO!I$1,4),VI_Debitos!$R:$R,RIGHT(I$1,2))</f>
        <v>0</v>
      </c>
      <c r="J2" s="2">
        <f>SUMIFS(VI_Debitos!$W:$W,VI_Debitos!$H:$H,$C2,VI_Debitos!$U:$U,$D2,VI_Debitos!$S:$S,LEFT(PAGADO!J$1,4),VI_Debitos!$R:$R,RIGHT(J$1,2))</f>
        <v>0</v>
      </c>
      <c r="K2" s="2">
        <f>SUMIFS(VI_Debitos!$W:$W,VI_Debitos!$H:$H,$C2,VI_Debitos!$U:$U,$D2,VI_Debitos!$S:$S,LEFT(PAGADO!K$1,4),VI_Debitos!$R:$R,RIGHT(K$1,2))</f>
        <v>0</v>
      </c>
      <c r="L2" s="2">
        <f>SUMIFS(VI_Debitos!$W:$W,VI_Debitos!$H:$H,$C2,VI_Debitos!$U:$U,$D2,VI_Debitos!$S:$S,LEFT(PAGADO!L$1,4),VI_Debitos!$R:$R,RIGHT(L$1,2))</f>
        <v>0</v>
      </c>
      <c r="M2" s="2">
        <f>SUMIFS(VI_Debitos!$W:$W,VI_Debitos!$H:$H,$C2,VI_Debitos!$U:$U,$D2,VI_Debitos!$S:$S,LEFT(PAGADO!M$1,4),VI_Debitos!$R:$R,RIGHT(M$1,2))</f>
        <v>0</v>
      </c>
      <c r="N2" s="2">
        <f>SUMIFS(VI_Debitos!$W:$W,VI_Debitos!$H:$H,$C2,VI_Debitos!$U:$U,$D2,VI_Debitos!$S:$S,LEFT(PAGADO!N$1,4),VI_Debitos!$R:$R,RIGHT(N$1,2))</f>
        <v>0</v>
      </c>
      <c r="O2" s="2">
        <f>SUMIFS(VI_Debitos!$W:$W,VI_Debitos!$H:$H,$C2,VI_Debitos!$U:$U,$D2,VI_Debitos!$S:$S,LEFT(PAGADO!O$1,4),VI_Debitos!$R:$R,RIGHT(O$1,2))</f>
        <v>0</v>
      </c>
      <c r="P2" s="2">
        <f>SUMIFS(VI_Debitos!$W:$W,VI_Debitos!$H:$H,$C2,VI_Debitos!$U:$U,$D2,VI_Debitos!$S:$S,LEFT(PAGADO!P$1,4),VI_Debitos!$R:$R,RIGHT(P$1,2))</f>
        <v>0</v>
      </c>
      <c r="Q2" s="2">
        <f>SUMIFS(VI_Debitos!$W:$W,VI_Debitos!$H:$H,$C2,VI_Debitos!$U:$U,$D2,VI_Debitos!$S:$S,LEFT(PAGADO!Q$1,4),VI_Debitos!$R:$R,RIGHT(Q$1,2))</f>
        <v>0</v>
      </c>
      <c r="R2" s="2">
        <f t="shared" ref="R2:R65" si="0">SUM(F2:Q2)</f>
        <v>0</v>
      </c>
    </row>
    <row r="3" spans="1:18">
      <c r="A3" t="s">
        <v>45</v>
      </c>
      <c r="B3" t="s">
        <v>601</v>
      </c>
      <c r="C3" t="s">
        <v>106</v>
      </c>
      <c r="D3" t="s">
        <v>603</v>
      </c>
      <c r="E3" t="s">
        <v>674</v>
      </c>
      <c r="F3" s="2">
        <f>SUMIFS(VI_Debitos!$W:$W,VI_Debitos!$H:$H,$C3,VI_Debitos!$U:$U,$D3,VI_Debitos!$S:$S,LEFT(PAGADO!F$1,4),VI_Debitos!$R:$R,RIGHT(F$1,2))</f>
        <v>0</v>
      </c>
      <c r="G3" s="2">
        <f>SUMIFS(VI_Debitos!$W:$W,VI_Debitos!$H:$H,$C3,VI_Debitos!$U:$U,$D3,VI_Debitos!$S:$S,LEFT(PAGADO!G$1,4),VI_Debitos!$R:$R,RIGHT(G$1,2))</f>
        <v>0</v>
      </c>
      <c r="H3" s="2">
        <f>SUMIFS(VI_Debitos!$W:$W,VI_Debitos!$H:$H,$C3,VI_Debitos!$U:$U,$D3,VI_Debitos!$S:$S,LEFT(PAGADO!H$1,4),VI_Debitos!$R:$R,RIGHT(H$1,2))</f>
        <v>0</v>
      </c>
      <c r="I3" s="2">
        <f>SUMIFS(VI_Debitos!$W:$W,VI_Debitos!$H:$H,$C3,VI_Debitos!$U:$U,$D3,VI_Debitos!$S:$S,LEFT(PAGADO!I$1,4),VI_Debitos!$R:$R,RIGHT(I$1,2))</f>
        <v>0</v>
      </c>
      <c r="J3" s="2">
        <f>SUMIFS(VI_Debitos!$W:$W,VI_Debitos!$H:$H,$C3,VI_Debitos!$U:$U,$D3,VI_Debitos!$S:$S,LEFT(PAGADO!J$1,4),VI_Debitos!$R:$R,RIGHT(J$1,2))</f>
        <v>0</v>
      </c>
      <c r="K3" s="2">
        <f>SUMIFS(VI_Debitos!$W:$W,VI_Debitos!$H:$H,$C3,VI_Debitos!$U:$U,$D3,VI_Debitos!$S:$S,LEFT(PAGADO!K$1,4),VI_Debitos!$R:$R,RIGHT(K$1,2))</f>
        <v>0</v>
      </c>
      <c r="L3" s="2">
        <f>SUMIFS(VI_Debitos!$W:$W,VI_Debitos!$H:$H,$C3,VI_Debitos!$U:$U,$D3,VI_Debitos!$S:$S,LEFT(PAGADO!L$1,4),VI_Debitos!$R:$R,RIGHT(L$1,2))</f>
        <v>0</v>
      </c>
      <c r="M3" s="2">
        <f>SUMIFS(VI_Debitos!$W:$W,VI_Debitos!$H:$H,$C3,VI_Debitos!$U:$U,$D3,VI_Debitos!$S:$S,LEFT(PAGADO!M$1,4),VI_Debitos!$R:$R,RIGHT(M$1,2))</f>
        <v>0</v>
      </c>
      <c r="N3" s="2">
        <f>SUMIFS(VI_Debitos!$W:$W,VI_Debitos!$H:$H,$C3,VI_Debitos!$U:$U,$D3,VI_Debitos!$S:$S,LEFT(PAGADO!N$1,4),VI_Debitos!$R:$R,RIGHT(N$1,2))</f>
        <v>0</v>
      </c>
      <c r="O3" s="2">
        <f>SUMIFS(VI_Debitos!$W:$W,VI_Debitos!$H:$H,$C3,VI_Debitos!$U:$U,$D3,VI_Debitos!$S:$S,LEFT(PAGADO!O$1,4),VI_Debitos!$R:$R,RIGHT(O$1,2))</f>
        <v>0</v>
      </c>
      <c r="P3" s="2">
        <f>SUMIFS(VI_Debitos!$W:$W,VI_Debitos!$H:$H,$C3,VI_Debitos!$U:$U,$D3,VI_Debitos!$S:$S,LEFT(PAGADO!P$1,4),VI_Debitos!$R:$R,RIGHT(P$1,2))</f>
        <v>0</v>
      </c>
      <c r="Q3" s="2">
        <f>SUMIFS(VI_Debitos!$W:$W,VI_Debitos!$H:$H,$C3,VI_Debitos!$U:$U,$D3,VI_Debitos!$S:$S,LEFT(PAGADO!Q$1,4),VI_Debitos!$R:$R,RIGHT(Q$1,2))</f>
        <v>0</v>
      </c>
      <c r="R3" s="2">
        <f t="shared" si="0"/>
        <v>0</v>
      </c>
    </row>
    <row r="4" spans="1:18">
      <c r="A4" t="s">
        <v>45</v>
      </c>
      <c r="B4" t="s">
        <v>601</v>
      </c>
      <c r="C4" t="s">
        <v>106</v>
      </c>
      <c r="D4" t="s">
        <v>604</v>
      </c>
      <c r="E4" t="s">
        <v>675</v>
      </c>
      <c r="F4" s="2">
        <f>SUMIFS(VI_Debitos!$W:$W,VI_Debitos!$H:$H,$C4,VI_Debitos!$U:$U,$D4,VI_Debitos!$S:$S,LEFT(PAGADO!F$1,4),VI_Debitos!$R:$R,RIGHT(F$1,2))</f>
        <v>0</v>
      </c>
      <c r="G4" s="2">
        <f>SUMIFS(VI_Debitos!$W:$W,VI_Debitos!$H:$H,$C4,VI_Debitos!$U:$U,$D4,VI_Debitos!$S:$S,LEFT(PAGADO!G$1,4),VI_Debitos!$R:$R,RIGHT(G$1,2))</f>
        <v>0</v>
      </c>
      <c r="H4" s="2">
        <f>SUMIFS(VI_Debitos!$W:$W,VI_Debitos!$H:$H,$C4,VI_Debitos!$U:$U,$D4,VI_Debitos!$S:$S,LEFT(PAGADO!H$1,4),VI_Debitos!$R:$R,RIGHT(H$1,2))</f>
        <v>0</v>
      </c>
      <c r="I4" s="2">
        <f>SUMIFS(VI_Debitos!$W:$W,VI_Debitos!$H:$H,$C4,VI_Debitos!$U:$U,$D4,VI_Debitos!$S:$S,LEFT(PAGADO!I$1,4),VI_Debitos!$R:$R,RIGHT(I$1,2))</f>
        <v>0</v>
      </c>
      <c r="J4" s="2">
        <f>SUMIFS(VI_Debitos!$W:$W,VI_Debitos!$H:$H,$C4,VI_Debitos!$U:$U,$D4,VI_Debitos!$S:$S,LEFT(PAGADO!J$1,4),VI_Debitos!$R:$R,RIGHT(J$1,2))</f>
        <v>0</v>
      </c>
      <c r="K4" s="2">
        <f>SUMIFS(VI_Debitos!$W:$W,VI_Debitos!$H:$H,$C4,VI_Debitos!$U:$U,$D4,VI_Debitos!$S:$S,LEFT(PAGADO!K$1,4),VI_Debitos!$R:$R,RIGHT(K$1,2))</f>
        <v>0</v>
      </c>
      <c r="L4" s="2">
        <f>SUMIFS(VI_Debitos!$W:$W,VI_Debitos!$H:$H,$C4,VI_Debitos!$U:$U,$D4,VI_Debitos!$S:$S,LEFT(PAGADO!L$1,4),VI_Debitos!$R:$R,RIGHT(L$1,2))</f>
        <v>0</v>
      </c>
      <c r="M4" s="2">
        <f>SUMIFS(VI_Debitos!$W:$W,VI_Debitos!$H:$H,$C4,VI_Debitos!$U:$U,$D4,VI_Debitos!$S:$S,LEFT(PAGADO!M$1,4),VI_Debitos!$R:$R,RIGHT(M$1,2))</f>
        <v>0</v>
      </c>
      <c r="N4" s="2">
        <f>SUMIFS(VI_Debitos!$W:$W,VI_Debitos!$H:$H,$C4,VI_Debitos!$U:$U,$D4,VI_Debitos!$S:$S,LEFT(PAGADO!N$1,4),VI_Debitos!$R:$R,RIGHT(N$1,2))</f>
        <v>0</v>
      </c>
      <c r="O4" s="2">
        <f>SUMIFS(VI_Debitos!$W:$W,VI_Debitos!$H:$H,$C4,VI_Debitos!$U:$U,$D4,VI_Debitos!$S:$S,LEFT(PAGADO!O$1,4),VI_Debitos!$R:$R,RIGHT(O$1,2))</f>
        <v>0</v>
      </c>
      <c r="P4" s="2">
        <f>SUMIFS(VI_Debitos!$W:$W,VI_Debitos!$H:$H,$C4,VI_Debitos!$U:$U,$D4,VI_Debitos!$S:$S,LEFT(PAGADO!P$1,4),VI_Debitos!$R:$R,RIGHT(P$1,2))</f>
        <v>0</v>
      </c>
      <c r="Q4" s="2">
        <f>SUMIFS(VI_Debitos!$W:$W,VI_Debitos!$H:$H,$C4,VI_Debitos!$U:$U,$D4,VI_Debitos!$S:$S,LEFT(PAGADO!Q$1,4),VI_Debitos!$R:$R,RIGHT(Q$1,2))</f>
        <v>0</v>
      </c>
      <c r="R4" s="2">
        <f t="shared" si="0"/>
        <v>0</v>
      </c>
    </row>
    <row r="5" spans="1:18">
      <c r="A5" t="s">
        <v>45</v>
      </c>
      <c r="B5" t="s">
        <v>601</v>
      </c>
      <c r="C5" t="s">
        <v>106</v>
      </c>
      <c r="D5" t="s">
        <v>605</v>
      </c>
      <c r="E5" t="s">
        <v>676</v>
      </c>
      <c r="F5" s="2">
        <f>SUMIFS(VI_Debitos!$W:$W,VI_Debitos!$H:$H,$C5,VI_Debitos!$U:$U,$D5,VI_Debitos!$S:$S,LEFT(PAGADO!F$1,4),VI_Debitos!$R:$R,RIGHT(F$1,2))</f>
        <v>0</v>
      </c>
      <c r="G5" s="2">
        <f>SUMIFS(VI_Debitos!$W:$W,VI_Debitos!$H:$H,$C5,VI_Debitos!$U:$U,$D5,VI_Debitos!$S:$S,LEFT(PAGADO!G$1,4),VI_Debitos!$R:$R,RIGHT(G$1,2))</f>
        <v>0</v>
      </c>
      <c r="H5" s="2">
        <f>SUMIFS(VI_Debitos!$W:$W,VI_Debitos!$H:$H,$C5,VI_Debitos!$U:$U,$D5,VI_Debitos!$S:$S,LEFT(PAGADO!H$1,4),VI_Debitos!$R:$R,RIGHT(H$1,2))</f>
        <v>0</v>
      </c>
      <c r="I5" s="2">
        <f>SUMIFS(VI_Debitos!$W:$W,VI_Debitos!$H:$H,$C5,VI_Debitos!$U:$U,$D5,VI_Debitos!$S:$S,LEFT(PAGADO!I$1,4),VI_Debitos!$R:$R,RIGHT(I$1,2))</f>
        <v>0</v>
      </c>
      <c r="J5" s="2">
        <f>SUMIFS(VI_Debitos!$W:$W,VI_Debitos!$H:$H,$C5,VI_Debitos!$U:$U,$D5,VI_Debitos!$S:$S,LEFT(PAGADO!J$1,4),VI_Debitos!$R:$R,RIGHT(J$1,2))</f>
        <v>0</v>
      </c>
      <c r="K5" s="2">
        <f>SUMIFS(VI_Debitos!$W:$W,VI_Debitos!$H:$H,$C5,VI_Debitos!$U:$U,$D5,VI_Debitos!$S:$S,LEFT(PAGADO!K$1,4),VI_Debitos!$R:$R,RIGHT(K$1,2))</f>
        <v>0</v>
      </c>
      <c r="L5" s="2">
        <f>SUMIFS(VI_Debitos!$W:$W,VI_Debitos!$H:$H,$C5,VI_Debitos!$U:$U,$D5,VI_Debitos!$S:$S,LEFT(PAGADO!L$1,4),VI_Debitos!$R:$R,RIGHT(L$1,2))</f>
        <v>0</v>
      </c>
      <c r="M5" s="2">
        <f>SUMIFS(VI_Debitos!$W:$W,VI_Debitos!$H:$H,$C5,VI_Debitos!$U:$U,$D5,VI_Debitos!$S:$S,LEFT(PAGADO!M$1,4),VI_Debitos!$R:$R,RIGHT(M$1,2))</f>
        <v>0</v>
      </c>
      <c r="N5" s="2">
        <f>SUMIFS(VI_Debitos!$W:$W,VI_Debitos!$H:$H,$C5,VI_Debitos!$U:$U,$D5,VI_Debitos!$S:$S,LEFT(PAGADO!N$1,4),VI_Debitos!$R:$R,RIGHT(N$1,2))</f>
        <v>0</v>
      </c>
      <c r="O5" s="2">
        <f>SUMIFS(VI_Debitos!$W:$W,VI_Debitos!$H:$H,$C5,VI_Debitos!$U:$U,$D5,VI_Debitos!$S:$S,LEFT(PAGADO!O$1,4),VI_Debitos!$R:$R,RIGHT(O$1,2))</f>
        <v>0</v>
      </c>
      <c r="P5" s="2">
        <f>SUMIFS(VI_Debitos!$W:$W,VI_Debitos!$H:$H,$C5,VI_Debitos!$U:$U,$D5,VI_Debitos!$S:$S,LEFT(PAGADO!P$1,4),VI_Debitos!$R:$R,RIGHT(P$1,2))</f>
        <v>0</v>
      </c>
      <c r="Q5" s="2">
        <f>SUMIFS(VI_Debitos!$W:$W,VI_Debitos!$H:$H,$C5,VI_Debitos!$U:$U,$D5,VI_Debitos!$S:$S,LEFT(PAGADO!Q$1,4),VI_Debitos!$R:$R,RIGHT(Q$1,2))</f>
        <v>0</v>
      </c>
      <c r="R5" s="2">
        <f t="shared" si="0"/>
        <v>0</v>
      </c>
    </row>
    <row r="6" spans="1:18">
      <c r="A6" t="s">
        <v>45</v>
      </c>
      <c r="B6" t="s">
        <v>601</v>
      </c>
      <c r="C6" t="s">
        <v>106</v>
      </c>
      <c r="D6" t="s">
        <v>606</v>
      </c>
      <c r="E6" t="s">
        <v>677</v>
      </c>
      <c r="F6" s="2">
        <f>SUMIFS(VI_Debitos!$W:$W,VI_Debitos!$H:$H,$C6,VI_Debitos!$U:$U,$D6,VI_Debitos!$S:$S,LEFT(PAGADO!F$1,4),VI_Debitos!$R:$R,RIGHT(F$1,2))</f>
        <v>0</v>
      </c>
      <c r="G6" s="2">
        <f>SUMIFS(VI_Debitos!$W:$W,VI_Debitos!$H:$H,$C6,VI_Debitos!$U:$U,$D6,VI_Debitos!$S:$S,LEFT(PAGADO!G$1,4),VI_Debitos!$R:$R,RIGHT(G$1,2))</f>
        <v>0</v>
      </c>
      <c r="H6" s="2">
        <f>SUMIFS(VI_Debitos!$W:$W,VI_Debitos!$H:$H,$C6,VI_Debitos!$U:$U,$D6,VI_Debitos!$S:$S,LEFT(PAGADO!H$1,4),VI_Debitos!$R:$R,RIGHT(H$1,2))</f>
        <v>0</v>
      </c>
      <c r="I6" s="2">
        <f>SUMIFS(VI_Debitos!$W:$W,VI_Debitos!$H:$H,$C6,VI_Debitos!$U:$U,$D6,VI_Debitos!$S:$S,LEFT(PAGADO!I$1,4),VI_Debitos!$R:$R,RIGHT(I$1,2))</f>
        <v>0</v>
      </c>
      <c r="J6" s="2">
        <f>SUMIFS(VI_Debitos!$W:$W,VI_Debitos!$H:$H,$C6,VI_Debitos!$U:$U,$D6,VI_Debitos!$S:$S,LEFT(PAGADO!J$1,4),VI_Debitos!$R:$R,RIGHT(J$1,2))</f>
        <v>0</v>
      </c>
      <c r="K6" s="2">
        <f>SUMIFS(VI_Debitos!$W:$W,VI_Debitos!$H:$H,$C6,VI_Debitos!$U:$U,$D6,VI_Debitos!$S:$S,LEFT(PAGADO!K$1,4),VI_Debitos!$R:$R,RIGHT(K$1,2))</f>
        <v>0</v>
      </c>
      <c r="L6" s="2">
        <f>SUMIFS(VI_Debitos!$W:$W,VI_Debitos!$H:$H,$C6,VI_Debitos!$U:$U,$D6,VI_Debitos!$S:$S,LEFT(PAGADO!L$1,4),VI_Debitos!$R:$R,RIGHT(L$1,2))</f>
        <v>0</v>
      </c>
      <c r="M6" s="2">
        <f>SUMIFS(VI_Debitos!$W:$W,VI_Debitos!$H:$H,$C6,VI_Debitos!$U:$U,$D6,VI_Debitos!$S:$S,LEFT(PAGADO!M$1,4),VI_Debitos!$R:$R,RIGHT(M$1,2))</f>
        <v>0</v>
      </c>
      <c r="N6" s="2">
        <f>SUMIFS(VI_Debitos!$W:$W,VI_Debitos!$H:$H,$C6,VI_Debitos!$U:$U,$D6,VI_Debitos!$S:$S,LEFT(PAGADO!N$1,4),VI_Debitos!$R:$R,RIGHT(N$1,2))</f>
        <v>0</v>
      </c>
      <c r="O6" s="2">
        <f>SUMIFS(VI_Debitos!$W:$W,VI_Debitos!$H:$H,$C6,VI_Debitos!$U:$U,$D6,VI_Debitos!$S:$S,LEFT(PAGADO!O$1,4),VI_Debitos!$R:$R,RIGHT(O$1,2))</f>
        <v>0</v>
      </c>
      <c r="P6" s="2">
        <f>SUMIFS(VI_Debitos!$W:$W,VI_Debitos!$H:$H,$C6,VI_Debitos!$U:$U,$D6,VI_Debitos!$S:$S,LEFT(PAGADO!P$1,4),VI_Debitos!$R:$R,RIGHT(P$1,2))</f>
        <v>0</v>
      </c>
      <c r="Q6" s="2">
        <f>SUMIFS(VI_Debitos!$W:$W,VI_Debitos!$H:$H,$C6,VI_Debitos!$U:$U,$D6,VI_Debitos!$S:$S,LEFT(PAGADO!Q$1,4),VI_Debitos!$R:$R,RIGHT(Q$1,2))</f>
        <v>0</v>
      </c>
      <c r="R6" s="2">
        <f t="shared" si="0"/>
        <v>0</v>
      </c>
    </row>
    <row r="7" spans="1:18">
      <c r="A7" t="s">
        <v>45</v>
      </c>
      <c r="B7" t="s">
        <v>601</v>
      </c>
      <c r="C7" t="s">
        <v>106</v>
      </c>
      <c r="D7" t="s">
        <v>607</v>
      </c>
      <c r="E7" t="s">
        <v>678</v>
      </c>
      <c r="F7" s="2">
        <f>SUMIFS(VI_Debitos!$W:$W,VI_Debitos!$H:$H,$C7,VI_Debitos!$U:$U,$D7,VI_Debitos!$S:$S,LEFT(PAGADO!F$1,4),VI_Debitos!$R:$R,RIGHT(F$1,2))</f>
        <v>0</v>
      </c>
      <c r="G7" s="2">
        <f>SUMIFS(VI_Debitos!$W:$W,VI_Debitos!$H:$H,$C7,VI_Debitos!$U:$U,$D7,VI_Debitos!$S:$S,LEFT(PAGADO!G$1,4),VI_Debitos!$R:$R,RIGHT(G$1,2))</f>
        <v>0</v>
      </c>
      <c r="H7" s="2">
        <f>SUMIFS(VI_Debitos!$W:$W,VI_Debitos!$H:$H,$C7,VI_Debitos!$U:$U,$D7,VI_Debitos!$S:$S,LEFT(PAGADO!H$1,4),VI_Debitos!$R:$R,RIGHT(H$1,2))</f>
        <v>0</v>
      </c>
      <c r="I7" s="2">
        <f>SUMIFS(VI_Debitos!$W:$W,VI_Debitos!$H:$H,$C7,VI_Debitos!$U:$U,$D7,VI_Debitos!$S:$S,LEFT(PAGADO!I$1,4),VI_Debitos!$R:$R,RIGHT(I$1,2))</f>
        <v>0</v>
      </c>
      <c r="J7" s="2">
        <f>SUMIFS(VI_Debitos!$W:$W,VI_Debitos!$H:$H,$C7,VI_Debitos!$U:$U,$D7,VI_Debitos!$S:$S,LEFT(PAGADO!J$1,4),VI_Debitos!$R:$R,RIGHT(J$1,2))</f>
        <v>0</v>
      </c>
      <c r="K7" s="2">
        <f>SUMIFS(VI_Debitos!$W:$W,VI_Debitos!$H:$H,$C7,VI_Debitos!$U:$U,$D7,VI_Debitos!$S:$S,LEFT(PAGADO!K$1,4),VI_Debitos!$R:$R,RIGHT(K$1,2))</f>
        <v>0</v>
      </c>
      <c r="L7" s="2">
        <f>SUMIFS(VI_Debitos!$W:$W,VI_Debitos!$H:$H,$C7,VI_Debitos!$U:$U,$D7,VI_Debitos!$S:$S,LEFT(PAGADO!L$1,4),VI_Debitos!$R:$R,RIGHT(L$1,2))</f>
        <v>0</v>
      </c>
      <c r="M7" s="2">
        <f>SUMIFS(VI_Debitos!$W:$W,VI_Debitos!$H:$H,$C7,VI_Debitos!$U:$U,$D7,VI_Debitos!$S:$S,LEFT(PAGADO!M$1,4),VI_Debitos!$R:$R,RIGHT(M$1,2))</f>
        <v>0</v>
      </c>
      <c r="N7" s="2">
        <f>SUMIFS(VI_Debitos!$W:$W,VI_Debitos!$H:$H,$C7,VI_Debitos!$U:$U,$D7,VI_Debitos!$S:$S,LEFT(PAGADO!N$1,4),VI_Debitos!$R:$R,RIGHT(N$1,2))</f>
        <v>0</v>
      </c>
      <c r="O7" s="2">
        <f>SUMIFS(VI_Debitos!$W:$W,VI_Debitos!$H:$H,$C7,VI_Debitos!$U:$U,$D7,VI_Debitos!$S:$S,LEFT(PAGADO!O$1,4),VI_Debitos!$R:$R,RIGHT(O$1,2))</f>
        <v>0</v>
      </c>
      <c r="P7" s="2">
        <f>SUMIFS(VI_Debitos!$W:$W,VI_Debitos!$H:$H,$C7,VI_Debitos!$U:$U,$D7,VI_Debitos!$S:$S,LEFT(PAGADO!P$1,4),VI_Debitos!$R:$R,RIGHT(P$1,2))</f>
        <v>0</v>
      </c>
      <c r="Q7" s="2">
        <f>SUMIFS(VI_Debitos!$W:$W,VI_Debitos!$H:$H,$C7,VI_Debitos!$U:$U,$D7,VI_Debitos!$S:$S,LEFT(PAGADO!Q$1,4),VI_Debitos!$R:$R,RIGHT(Q$1,2))</f>
        <v>0</v>
      </c>
      <c r="R7" s="2">
        <f t="shared" si="0"/>
        <v>0</v>
      </c>
    </row>
    <row r="8" spans="1:18">
      <c r="A8" t="s">
        <v>45</v>
      </c>
      <c r="B8" t="s">
        <v>601</v>
      </c>
      <c r="C8" t="s">
        <v>106</v>
      </c>
      <c r="D8" t="s">
        <v>608</v>
      </c>
      <c r="E8" t="s">
        <v>679</v>
      </c>
      <c r="F8" s="2">
        <f>SUMIFS(VI_Debitos!$W:$W,VI_Debitos!$H:$H,$C8,VI_Debitos!$U:$U,$D8,VI_Debitos!$S:$S,LEFT(PAGADO!F$1,4),VI_Debitos!$R:$R,RIGHT(F$1,2))</f>
        <v>0</v>
      </c>
      <c r="G8" s="2">
        <f>SUMIFS(VI_Debitos!$W:$W,VI_Debitos!$H:$H,$C8,VI_Debitos!$U:$U,$D8,VI_Debitos!$S:$S,LEFT(PAGADO!G$1,4),VI_Debitos!$R:$R,RIGHT(G$1,2))</f>
        <v>0</v>
      </c>
      <c r="H8" s="2">
        <f>SUMIFS(VI_Debitos!$W:$W,VI_Debitos!$H:$H,$C8,VI_Debitos!$U:$U,$D8,VI_Debitos!$S:$S,LEFT(PAGADO!H$1,4),VI_Debitos!$R:$R,RIGHT(H$1,2))</f>
        <v>0</v>
      </c>
      <c r="I8" s="2">
        <f>SUMIFS(VI_Debitos!$W:$W,VI_Debitos!$H:$H,$C8,VI_Debitos!$U:$U,$D8,VI_Debitos!$S:$S,LEFT(PAGADO!I$1,4),VI_Debitos!$R:$R,RIGHT(I$1,2))</f>
        <v>-4860</v>
      </c>
      <c r="J8" s="2">
        <f>SUMIFS(VI_Debitos!$W:$W,VI_Debitos!$H:$H,$C8,VI_Debitos!$U:$U,$D8,VI_Debitos!$S:$S,LEFT(PAGADO!J$1,4),VI_Debitos!$R:$R,RIGHT(J$1,2))</f>
        <v>0</v>
      </c>
      <c r="K8" s="2">
        <f>SUMIFS(VI_Debitos!$W:$W,VI_Debitos!$H:$H,$C8,VI_Debitos!$U:$U,$D8,VI_Debitos!$S:$S,LEFT(PAGADO!K$1,4),VI_Debitos!$R:$R,RIGHT(K$1,2))</f>
        <v>0</v>
      </c>
      <c r="L8" s="2">
        <f>SUMIFS(VI_Debitos!$W:$W,VI_Debitos!$H:$H,$C8,VI_Debitos!$U:$U,$D8,VI_Debitos!$S:$S,LEFT(PAGADO!L$1,4),VI_Debitos!$R:$R,RIGHT(L$1,2))</f>
        <v>0</v>
      </c>
      <c r="M8" s="2">
        <f>SUMIFS(VI_Debitos!$W:$W,VI_Debitos!$H:$H,$C8,VI_Debitos!$U:$U,$D8,VI_Debitos!$S:$S,LEFT(PAGADO!M$1,4),VI_Debitos!$R:$R,RIGHT(M$1,2))</f>
        <v>0</v>
      </c>
      <c r="N8" s="2">
        <f>SUMIFS(VI_Debitos!$W:$W,VI_Debitos!$H:$H,$C8,VI_Debitos!$U:$U,$D8,VI_Debitos!$S:$S,LEFT(PAGADO!N$1,4),VI_Debitos!$R:$R,RIGHT(N$1,2))</f>
        <v>-520</v>
      </c>
      <c r="O8" s="2">
        <f>SUMIFS(VI_Debitos!$W:$W,VI_Debitos!$H:$H,$C8,VI_Debitos!$U:$U,$D8,VI_Debitos!$S:$S,LEFT(PAGADO!O$1,4),VI_Debitos!$R:$R,RIGHT(O$1,2))</f>
        <v>-35</v>
      </c>
      <c r="P8" s="2">
        <f>SUMIFS(VI_Debitos!$W:$W,VI_Debitos!$H:$H,$C8,VI_Debitos!$U:$U,$D8,VI_Debitos!$S:$S,LEFT(PAGADO!P$1,4),VI_Debitos!$R:$R,RIGHT(P$1,2))</f>
        <v>0</v>
      </c>
      <c r="Q8" s="2">
        <f>SUMIFS(VI_Debitos!$W:$W,VI_Debitos!$H:$H,$C8,VI_Debitos!$U:$U,$D8,VI_Debitos!$S:$S,LEFT(PAGADO!Q$1,4),VI_Debitos!$R:$R,RIGHT(Q$1,2))</f>
        <v>0</v>
      </c>
      <c r="R8" s="2">
        <f t="shared" si="0"/>
        <v>-5415</v>
      </c>
    </row>
    <row r="9" spans="1:18">
      <c r="A9" t="s">
        <v>45</v>
      </c>
      <c r="B9" t="s">
        <v>601</v>
      </c>
      <c r="C9" t="s">
        <v>106</v>
      </c>
      <c r="D9" t="s">
        <v>609</v>
      </c>
      <c r="E9" t="s">
        <v>680</v>
      </c>
      <c r="F9" s="2">
        <f>SUMIFS(VI_Debitos!$W:$W,VI_Debitos!$H:$H,$C9,VI_Debitos!$U:$U,$D9,VI_Debitos!$S:$S,LEFT(PAGADO!F$1,4),VI_Debitos!$R:$R,RIGHT(F$1,2))</f>
        <v>0</v>
      </c>
      <c r="G9" s="2">
        <f>SUMIFS(VI_Debitos!$W:$W,VI_Debitos!$H:$H,$C9,VI_Debitos!$U:$U,$D9,VI_Debitos!$S:$S,LEFT(PAGADO!G$1,4),VI_Debitos!$R:$R,RIGHT(G$1,2))</f>
        <v>0</v>
      </c>
      <c r="H9" s="2">
        <f>SUMIFS(VI_Debitos!$W:$W,VI_Debitos!$H:$H,$C9,VI_Debitos!$U:$U,$D9,VI_Debitos!$S:$S,LEFT(PAGADO!H$1,4),VI_Debitos!$R:$R,RIGHT(H$1,2))</f>
        <v>0</v>
      </c>
      <c r="I9" s="2">
        <f>SUMIFS(VI_Debitos!$W:$W,VI_Debitos!$H:$H,$C9,VI_Debitos!$U:$U,$D9,VI_Debitos!$S:$S,LEFT(PAGADO!I$1,4),VI_Debitos!$R:$R,RIGHT(I$1,2))</f>
        <v>0</v>
      </c>
      <c r="J9" s="2">
        <f>SUMIFS(VI_Debitos!$W:$W,VI_Debitos!$H:$H,$C9,VI_Debitos!$U:$U,$D9,VI_Debitos!$S:$S,LEFT(PAGADO!J$1,4),VI_Debitos!$R:$R,RIGHT(J$1,2))</f>
        <v>0</v>
      </c>
      <c r="K9" s="2">
        <f>SUMIFS(VI_Debitos!$W:$W,VI_Debitos!$H:$H,$C9,VI_Debitos!$U:$U,$D9,VI_Debitos!$S:$S,LEFT(PAGADO!K$1,4),VI_Debitos!$R:$R,RIGHT(K$1,2))</f>
        <v>0</v>
      </c>
      <c r="L9" s="2">
        <f>SUMIFS(VI_Debitos!$W:$W,VI_Debitos!$H:$H,$C9,VI_Debitos!$U:$U,$D9,VI_Debitos!$S:$S,LEFT(PAGADO!L$1,4),VI_Debitos!$R:$R,RIGHT(L$1,2))</f>
        <v>0</v>
      </c>
      <c r="M9" s="2">
        <f>SUMIFS(VI_Debitos!$W:$W,VI_Debitos!$H:$H,$C9,VI_Debitos!$U:$U,$D9,VI_Debitos!$S:$S,LEFT(PAGADO!M$1,4),VI_Debitos!$R:$R,RIGHT(M$1,2))</f>
        <v>0</v>
      </c>
      <c r="N9" s="2">
        <f>SUMIFS(VI_Debitos!$W:$W,VI_Debitos!$H:$H,$C9,VI_Debitos!$U:$U,$D9,VI_Debitos!$S:$S,LEFT(PAGADO!N$1,4),VI_Debitos!$R:$R,RIGHT(N$1,2))</f>
        <v>0</v>
      </c>
      <c r="O9" s="2">
        <f>SUMIFS(VI_Debitos!$W:$W,VI_Debitos!$H:$H,$C9,VI_Debitos!$U:$U,$D9,VI_Debitos!$S:$S,LEFT(PAGADO!O$1,4),VI_Debitos!$R:$R,RIGHT(O$1,2))</f>
        <v>0</v>
      </c>
      <c r="P9" s="2">
        <f>SUMIFS(VI_Debitos!$W:$W,VI_Debitos!$H:$H,$C9,VI_Debitos!$U:$U,$D9,VI_Debitos!$S:$S,LEFT(PAGADO!P$1,4),VI_Debitos!$R:$R,RIGHT(P$1,2))</f>
        <v>0</v>
      </c>
      <c r="Q9" s="2">
        <f>SUMIFS(VI_Debitos!$W:$W,VI_Debitos!$H:$H,$C9,VI_Debitos!$U:$U,$D9,VI_Debitos!$S:$S,LEFT(PAGADO!Q$1,4),VI_Debitos!$R:$R,RIGHT(Q$1,2))</f>
        <v>0</v>
      </c>
      <c r="R9" s="2">
        <f t="shared" si="0"/>
        <v>0</v>
      </c>
    </row>
    <row r="10" spans="1:18">
      <c r="A10" t="s">
        <v>45</v>
      </c>
      <c r="B10" t="s">
        <v>601</v>
      </c>
      <c r="C10" t="s">
        <v>310</v>
      </c>
      <c r="D10" t="s">
        <v>602</v>
      </c>
      <c r="E10" t="s">
        <v>681</v>
      </c>
      <c r="F10" s="2">
        <f>SUMIFS(VI_Debitos!$W:$W,VI_Debitos!$H:$H,$C10,VI_Debitos!$U:$U,$D10,VI_Debitos!$S:$S,LEFT(PAGADO!F$1,4),VI_Debitos!$R:$R,RIGHT(F$1,2))</f>
        <v>0</v>
      </c>
      <c r="G10" s="2">
        <f>SUMIFS(VI_Debitos!$W:$W,VI_Debitos!$H:$H,$C10,VI_Debitos!$U:$U,$D10,VI_Debitos!$S:$S,LEFT(PAGADO!G$1,4),VI_Debitos!$R:$R,RIGHT(G$1,2))</f>
        <v>0</v>
      </c>
      <c r="H10" s="2">
        <f>SUMIFS(VI_Debitos!$W:$W,VI_Debitos!$H:$H,$C10,VI_Debitos!$U:$U,$D10,VI_Debitos!$S:$S,LEFT(PAGADO!H$1,4),VI_Debitos!$R:$R,RIGHT(H$1,2))</f>
        <v>0</v>
      </c>
      <c r="I10" s="2">
        <f>SUMIFS(VI_Debitos!$W:$W,VI_Debitos!$H:$H,$C10,VI_Debitos!$U:$U,$D10,VI_Debitos!$S:$S,LEFT(PAGADO!I$1,4),VI_Debitos!$R:$R,RIGHT(I$1,2))</f>
        <v>0</v>
      </c>
      <c r="J10" s="2">
        <f>SUMIFS(VI_Debitos!$W:$W,VI_Debitos!$H:$H,$C10,VI_Debitos!$U:$U,$D10,VI_Debitos!$S:$S,LEFT(PAGADO!J$1,4),VI_Debitos!$R:$R,RIGHT(J$1,2))</f>
        <v>0</v>
      </c>
      <c r="K10" s="2">
        <f>SUMIFS(VI_Debitos!$W:$W,VI_Debitos!$H:$H,$C10,VI_Debitos!$U:$U,$D10,VI_Debitos!$S:$S,LEFT(PAGADO!K$1,4),VI_Debitos!$R:$R,RIGHT(K$1,2))</f>
        <v>0</v>
      </c>
      <c r="L10" s="2">
        <f>SUMIFS(VI_Debitos!$W:$W,VI_Debitos!$H:$H,$C10,VI_Debitos!$U:$U,$D10,VI_Debitos!$S:$S,LEFT(PAGADO!L$1,4),VI_Debitos!$R:$R,RIGHT(L$1,2))</f>
        <v>0</v>
      </c>
      <c r="M10" s="2">
        <f>SUMIFS(VI_Debitos!$W:$W,VI_Debitos!$H:$H,$C10,VI_Debitos!$U:$U,$D10,VI_Debitos!$S:$S,LEFT(PAGADO!M$1,4),VI_Debitos!$R:$R,RIGHT(M$1,2))</f>
        <v>0</v>
      </c>
      <c r="N10" s="2">
        <f>SUMIFS(VI_Debitos!$W:$W,VI_Debitos!$H:$H,$C10,VI_Debitos!$U:$U,$D10,VI_Debitos!$S:$S,LEFT(PAGADO!N$1,4),VI_Debitos!$R:$R,RIGHT(N$1,2))</f>
        <v>0</v>
      </c>
      <c r="O10" s="2">
        <f>SUMIFS(VI_Debitos!$W:$W,VI_Debitos!$H:$H,$C10,VI_Debitos!$U:$U,$D10,VI_Debitos!$S:$S,LEFT(PAGADO!O$1,4),VI_Debitos!$R:$R,RIGHT(O$1,2))</f>
        <v>0</v>
      </c>
      <c r="P10" s="2">
        <f>SUMIFS(VI_Debitos!$W:$W,VI_Debitos!$H:$H,$C10,VI_Debitos!$U:$U,$D10,VI_Debitos!$S:$S,LEFT(PAGADO!P$1,4),VI_Debitos!$R:$R,RIGHT(P$1,2))</f>
        <v>0</v>
      </c>
      <c r="Q10" s="2">
        <f>SUMIFS(VI_Debitos!$W:$W,VI_Debitos!$H:$H,$C10,VI_Debitos!$U:$U,$D10,VI_Debitos!$S:$S,LEFT(PAGADO!Q$1,4),VI_Debitos!$R:$R,RIGHT(Q$1,2))</f>
        <v>0</v>
      </c>
      <c r="R10" s="2">
        <f t="shared" si="0"/>
        <v>0</v>
      </c>
    </row>
    <row r="11" spans="1:18">
      <c r="A11" t="s">
        <v>45</v>
      </c>
      <c r="B11" t="s">
        <v>601</v>
      </c>
      <c r="C11" t="s">
        <v>310</v>
      </c>
      <c r="D11" t="s">
        <v>603</v>
      </c>
      <c r="E11" t="s">
        <v>682</v>
      </c>
      <c r="F11" s="2">
        <f>SUMIFS(VI_Debitos!$W:$W,VI_Debitos!$H:$H,$C11,VI_Debitos!$U:$U,$D11,VI_Debitos!$S:$S,LEFT(PAGADO!F$1,4),VI_Debitos!$R:$R,RIGHT(F$1,2))</f>
        <v>0</v>
      </c>
      <c r="G11" s="2">
        <f>SUMIFS(VI_Debitos!$W:$W,VI_Debitos!$H:$H,$C11,VI_Debitos!$U:$U,$D11,VI_Debitos!$S:$S,LEFT(PAGADO!G$1,4),VI_Debitos!$R:$R,RIGHT(G$1,2))</f>
        <v>0</v>
      </c>
      <c r="H11" s="2">
        <f>SUMIFS(VI_Debitos!$W:$W,VI_Debitos!$H:$H,$C11,VI_Debitos!$U:$U,$D11,VI_Debitos!$S:$S,LEFT(PAGADO!H$1,4),VI_Debitos!$R:$R,RIGHT(H$1,2))</f>
        <v>0</v>
      </c>
      <c r="I11" s="2">
        <f>SUMIFS(VI_Debitos!$W:$W,VI_Debitos!$H:$H,$C11,VI_Debitos!$U:$U,$D11,VI_Debitos!$S:$S,LEFT(PAGADO!I$1,4),VI_Debitos!$R:$R,RIGHT(I$1,2))</f>
        <v>0</v>
      </c>
      <c r="J11" s="2">
        <f>SUMIFS(VI_Debitos!$W:$W,VI_Debitos!$H:$H,$C11,VI_Debitos!$U:$U,$D11,VI_Debitos!$S:$S,LEFT(PAGADO!J$1,4),VI_Debitos!$R:$R,RIGHT(J$1,2))</f>
        <v>0</v>
      </c>
      <c r="K11" s="2">
        <f>SUMIFS(VI_Debitos!$W:$W,VI_Debitos!$H:$H,$C11,VI_Debitos!$U:$U,$D11,VI_Debitos!$S:$S,LEFT(PAGADO!K$1,4),VI_Debitos!$R:$R,RIGHT(K$1,2))</f>
        <v>0</v>
      </c>
      <c r="L11" s="2">
        <f>SUMIFS(VI_Debitos!$W:$W,VI_Debitos!$H:$H,$C11,VI_Debitos!$U:$U,$D11,VI_Debitos!$S:$S,LEFT(PAGADO!L$1,4),VI_Debitos!$R:$R,RIGHT(L$1,2))</f>
        <v>0</v>
      </c>
      <c r="M11" s="2">
        <f>SUMIFS(VI_Debitos!$W:$W,VI_Debitos!$H:$H,$C11,VI_Debitos!$U:$U,$D11,VI_Debitos!$S:$S,LEFT(PAGADO!M$1,4),VI_Debitos!$R:$R,RIGHT(M$1,2))</f>
        <v>0</v>
      </c>
      <c r="N11" s="2">
        <f>SUMIFS(VI_Debitos!$W:$W,VI_Debitos!$H:$H,$C11,VI_Debitos!$U:$U,$D11,VI_Debitos!$S:$S,LEFT(PAGADO!N$1,4),VI_Debitos!$R:$R,RIGHT(N$1,2))</f>
        <v>0</v>
      </c>
      <c r="O11" s="2">
        <f>SUMIFS(VI_Debitos!$W:$W,VI_Debitos!$H:$H,$C11,VI_Debitos!$U:$U,$D11,VI_Debitos!$S:$S,LEFT(PAGADO!O$1,4),VI_Debitos!$R:$R,RIGHT(O$1,2))</f>
        <v>0</v>
      </c>
      <c r="P11" s="2">
        <f>SUMIFS(VI_Debitos!$W:$W,VI_Debitos!$H:$H,$C11,VI_Debitos!$U:$U,$D11,VI_Debitos!$S:$S,LEFT(PAGADO!P$1,4),VI_Debitos!$R:$R,RIGHT(P$1,2))</f>
        <v>0</v>
      </c>
      <c r="Q11" s="2">
        <f>SUMIFS(VI_Debitos!$W:$W,VI_Debitos!$H:$H,$C11,VI_Debitos!$U:$U,$D11,VI_Debitos!$S:$S,LEFT(PAGADO!Q$1,4),VI_Debitos!$R:$R,RIGHT(Q$1,2))</f>
        <v>0</v>
      </c>
      <c r="R11" s="2">
        <f t="shared" si="0"/>
        <v>0</v>
      </c>
    </row>
    <row r="12" spans="1:18">
      <c r="A12" t="s">
        <v>45</v>
      </c>
      <c r="B12" t="s">
        <v>601</v>
      </c>
      <c r="C12" t="s">
        <v>310</v>
      </c>
      <c r="D12" t="s">
        <v>604</v>
      </c>
      <c r="E12" t="s">
        <v>683</v>
      </c>
      <c r="F12" s="2">
        <f>SUMIFS(VI_Debitos!$W:$W,VI_Debitos!$H:$H,$C12,VI_Debitos!$U:$U,$D12,VI_Debitos!$S:$S,LEFT(PAGADO!F$1,4),VI_Debitos!$R:$R,RIGHT(F$1,2))</f>
        <v>0</v>
      </c>
      <c r="G12" s="2">
        <f>SUMIFS(VI_Debitos!$W:$W,VI_Debitos!$H:$H,$C12,VI_Debitos!$U:$U,$D12,VI_Debitos!$S:$S,LEFT(PAGADO!G$1,4),VI_Debitos!$R:$R,RIGHT(G$1,2))</f>
        <v>0</v>
      </c>
      <c r="H12" s="2">
        <f>SUMIFS(VI_Debitos!$W:$W,VI_Debitos!$H:$H,$C12,VI_Debitos!$U:$U,$D12,VI_Debitos!$S:$S,LEFT(PAGADO!H$1,4),VI_Debitos!$R:$R,RIGHT(H$1,2))</f>
        <v>0</v>
      </c>
      <c r="I12" s="2">
        <f>SUMIFS(VI_Debitos!$W:$W,VI_Debitos!$H:$H,$C12,VI_Debitos!$U:$U,$D12,VI_Debitos!$S:$S,LEFT(PAGADO!I$1,4),VI_Debitos!$R:$R,RIGHT(I$1,2))</f>
        <v>0</v>
      </c>
      <c r="J12" s="2">
        <f>SUMIFS(VI_Debitos!$W:$W,VI_Debitos!$H:$H,$C12,VI_Debitos!$U:$U,$D12,VI_Debitos!$S:$S,LEFT(PAGADO!J$1,4),VI_Debitos!$R:$R,RIGHT(J$1,2))</f>
        <v>0</v>
      </c>
      <c r="K12" s="2">
        <f>SUMIFS(VI_Debitos!$W:$W,VI_Debitos!$H:$H,$C12,VI_Debitos!$U:$U,$D12,VI_Debitos!$S:$S,LEFT(PAGADO!K$1,4),VI_Debitos!$R:$R,RIGHT(K$1,2))</f>
        <v>0</v>
      </c>
      <c r="L12" s="2">
        <f>SUMIFS(VI_Debitos!$W:$W,VI_Debitos!$H:$H,$C12,VI_Debitos!$U:$U,$D12,VI_Debitos!$S:$S,LEFT(PAGADO!L$1,4),VI_Debitos!$R:$R,RIGHT(L$1,2))</f>
        <v>0</v>
      </c>
      <c r="M12" s="2">
        <f>SUMIFS(VI_Debitos!$W:$W,VI_Debitos!$H:$H,$C12,VI_Debitos!$U:$U,$D12,VI_Debitos!$S:$S,LEFT(PAGADO!M$1,4),VI_Debitos!$R:$R,RIGHT(M$1,2))</f>
        <v>0</v>
      </c>
      <c r="N12" s="2">
        <f>SUMIFS(VI_Debitos!$W:$W,VI_Debitos!$H:$H,$C12,VI_Debitos!$U:$U,$D12,VI_Debitos!$S:$S,LEFT(PAGADO!N$1,4),VI_Debitos!$R:$R,RIGHT(N$1,2))</f>
        <v>0</v>
      </c>
      <c r="O12" s="2">
        <f>SUMIFS(VI_Debitos!$W:$W,VI_Debitos!$H:$H,$C12,VI_Debitos!$U:$U,$D12,VI_Debitos!$S:$S,LEFT(PAGADO!O$1,4),VI_Debitos!$R:$R,RIGHT(O$1,2))</f>
        <v>0</v>
      </c>
      <c r="P12" s="2">
        <f>SUMIFS(VI_Debitos!$W:$W,VI_Debitos!$H:$H,$C12,VI_Debitos!$U:$U,$D12,VI_Debitos!$S:$S,LEFT(PAGADO!P$1,4),VI_Debitos!$R:$R,RIGHT(P$1,2))</f>
        <v>0</v>
      </c>
      <c r="Q12" s="2">
        <f>SUMIFS(VI_Debitos!$W:$W,VI_Debitos!$H:$H,$C12,VI_Debitos!$U:$U,$D12,VI_Debitos!$S:$S,LEFT(PAGADO!Q$1,4),VI_Debitos!$R:$R,RIGHT(Q$1,2))</f>
        <v>0</v>
      </c>
      <c r="R12" s="2">
        <f t="shared" si="0"/>
        <v>0</v>
      </c>
    </row>
    <row r="13" spans="1:18">
      <c r="A13" t="s">
        <v>45</v>
      </c>
      <c r="B13" t="s">
        <v>601</v>
      </c>
      <c r="C13" t="s">
        <v>310</v>
      </c>
      <c r="D13" t="s">
        <v>605</v>
      </c>
      <c r="E13" t="s">
        <v>684</v>
      </c>
      <c r="F13" s="2">
        <f>SUMIFS(VI_Debitos!$W:$W,VI_Debitos!$H:$H,$C13,VI_Debitos!$U:$U,$D13,VI_Debitos!$S:$S,LEFT(PAGADO!F$1,4),VI_Debitos!$R:$R,RIGHT(F$1,2))</f>
        <v>0</v>
      </c>
      <c r="G13" s="2">
        <f>SUMIFS(VI_Debitos!$W:$W,VI_Debitos!$H:$H,$C13,VI_Debitos!$U:$U,$D13,VI_Debitos!$S:$S,LEFT(PAGADO!G$1,4),VI_Debitos!$R:$R,RIGHT(G$1,2))</f>
        <v>0</v>
      </c>
      <c r="H13" s="2">
        <f>SUMIFS(VI_Debitos!$W:$W,VI_Debitos!$H:$H,$C13,VI_Debitos!$U:$U,$D13,VI_Debitos!$S:$S,LEFT(PAGADO!H$1,4),VI_Debitos!$R:$R,RIGHT(H$1,2))</f>
        <v>0</v>
      </c>
      <c r="I13" s="2">
        <f>SUMIFS(VI_Debitos!$W:$W,VI_Debitos!$H:$H,$C13,VI_Debitos!$U:$U,$D13,VI_Debitos!$S:$S,LEFT(PAGADO!I$1,4),VI_Debitos!$R:$R,RIGHT(I$1,2))</f>
        <v>0</v>
      </c>
      <c r="J13" s="2">
        <f>SUMIFS(VI_Debitos!$W:$W,VI_Debitos!$H:$H,$C13,VI_Debitos!$U:$U,$D13,VI_Debitos!$S:$S,LEFT(PAGADO!J$1,4),VI_Debitos!$R:$R,RIGHT(J$1,2))</f>
        <v>0</v>
      </c>
      <c r="K13" s="2">
        <f>SUMIFS(VI_Debitos!$W:$W,VI_Debitos!$H:$H,$C13,VI_Debitos!$U:$U,$D13,VI_Debitos!$S:$S,LEFT(PAGADO!K$1,4),VI_Debitos!$R:$R,RIGHT(K$1,2))</f>
        <v>0</v>
      </c>
      <c r="L13" s="2">
        <f>SUMIFS(VI_Debitos!$W:$W,VI_Debitos!$H:$H,$C13,VI_Debitos!$U:$U,$D13,VI_Debitos!$S:$S,LEFT(PAGADO!L$1,4),VI_Debitos!$R:$R,RIGHT(L$1,2))</f>
        <v>0</v>
      </c>
      <c r="M13" s="2">
        <f>SUMIFS(VI_Debitos!$W:$W,VI_Debitos!$H:$H,$C13,VI_Debitos!$U:$U,$D13,VI_Debitos!$S:$S,LEFT(PAGADO!M$1,4),VI_Debitos!$R:$R,RIGHT(M$1,2))</f>
        <v>0</v>
      </c>
      <c r="N13" s="2">
        <f>SUMIFS(VI_Debitos!$W:$W,VI_Debitos!$H:$H,$C13,VI_Debitos!$U:$U,$D13,VI_Debitos!$S:$S,LEFT(PAGADO!N$1,4),VI_Debitos!$R:$R,RIGHT(N$1,2))</f>
        <v>0</v>
      </c>
      <c r="O13" s="2">
        <f>SUMIFS(VI_Debitos!$W:$W,VI_Debitos!$H:$H,$C13,VI_Debitos!$U:$U,$D13,VI_Debitos!$S:$S,LEFT(PAGADO!O$1,4),VI_Debitos!$R:$R,RIGHT(O$1,2))</f>
        <v>0</v>
      </c>
      <c r="P13" s="2">
        <f>SUMIFS(VI_Debitos!$W:$W,VI_Debitos!$H:$H,$C13,VI_Debitos!$U:$U,$D13,VI_Debitos!$S:$S,LEFT(PAGADO!P$1,4),VI_Debitos!$R:$R,RIGHT(P$1,2))</f>
        <v>0</v>
      </c>
      <c r="Q13" s="2">
        <f>SUMIFS(VI_Debitos!$W:$W,VI_Debitos!$H:$H,$C13,VI_Debitos!$U:$U,$D13,VI_Debitos!$S:$S,LEFT(PAGADO!Q$1,4),VI_Debitos!$R:$R,RIGHT(Q$1,2))</f>
        <v>0</v>
      </c>
      <c r="R13" s="2">
        <f t="shared" si="0"/>
        <v>0</v>
      </c>
    </row>
    <row r="14" spans="1:18">
      <c r="A14" t="s">
        <v>45</v>
      </c>
      <c r="B14" t="s">
        <v>601</v>
      </c>
      <c r="C14" t="s">
        <v>310</v>
      </c>
      <c r="D14" t="s">
        <v>606</v>
      </c>
      <c r="E14" t="s">
        <v>685</v>
      </c>
      <c r="F14" s="2">
        <f>SUMIFS(VI_Debitos!$W:$W,VI_Debitos!$H:$H,$C14,VI_Debitos!$U:$U,$D14,VI_Debitos!$S:$S,LEFT(PAGADO!F$1,4),VI_Debitos!$R:$R,RIGHT(F$1,2))</f>
        <v>0</v>
      </c>
      <c r="G14" s="2">
        <f>SUMIFS(VI_Debitos!$W:$W,VI_Debitos!$H:$H,$C14,VI_Debitos!$U:$U,$D14,VI_Debitos!$S:$S,LEFT(PAGADO!G$1,4),VI_Debitos!$R:$R,RIGHT(G$1,2))</f>
        <v>0</v>
      </c>
      <c r="H14" s="2">
        <f>SUMIFS(VI_Debitos!$W:$W,VI_Debitos!$H:$H,$C14,VI_Debitos!$U:$U,$D14,VI_Debitos!$S:$S,LEFT(PAGADO!H$1,4),VI_Debitos!$R:$R,RIGHT(H$1,2))</f>
        <v>0</v>
      </c>
      <c r="I14" s="2">
        <f>SUMIFS(VI_Debitos!$W:$W,VI_Debitos!$H:$H,$C14,VI_Debitos!$U:$U,$D14,VI_Debitos!$S:$S,LEFT(PAGADO!I$1,4),VI_Debitos!$R:$R,RIGHT(I$1,2))</f>
        <v>0</v>
      </c>
      <c r="J14" s="2">
        <f>SUMIFS(VI_Debitos!$W:$W,VI_Debitos!$H:$H,$C14,VI_Debitos!$U:$U,$D14,VI_Debitos!$S:$S,LEFT(PAGADO!J$1,4),VI_Debitos!$R:$R,RIGHT(J$1,2))</f>
        <v>0</v>
      </c>
      <c r="K14" s="2">
        <f>SUMIFS(VI_Debitos!$W:$W,VI_Debitos!$H:$H,$C14,VI_Debitos!$U:$U,$D14,VI_Debitos!$S:$S,LEFT(PAGADO!K$1,4),VI_Debitos!$R:$R,RIGHT(K$1,2))</f>
        <v>0</v>
      </c>
      <c r="L14" s="2">
        <f>SUMIFS(VI_Debitos!$W:$W,VI_Debitos!$H:$H,$C14,VI_Debitos!$U:$U,$D14,VI_Debitos!$S:$S,LEFT(PAGADO!L$1,4),VI_Debitos!$R:$R,RIGHT(L$1,2))</f>
        <v>0</v>
      </c>
      <c r="M14" s="2">
        <f>SUMIFS(VI_Debitos!$W:$W,VI_Debitos!$H:$H,$C14,VI_Debitos!$U:$U,$D14,VI_Debitos!$S:$S,LEFT(PAGADO!M$1,4),VI_Debitos!$R:$R,RIGHT(M$1,2))</f>
        <v>0</v>
      </c>
      <c r="N14" s="2">
        <f>SUMIFS(VI_Debitos!$W:$W,VI_Debitos!$H:$H,$C14,VI_Debitos!$U:$U,$D14,VI_Debitos!$S:$S,LEFT(PAGADO!N$1,4),VI_Debitos!$R:$R,RIGHT(N$1,2))</f>
        <v>0</v>
      </c>
      <c r="O14" s="2">
        <f>SUMIFS(VI_Debitos!$W:$W,VI_Debitos!$H:$H,$C14,VI_Debitos!$U:$U,$D14,VI_Debitos!$S:$S,LEFT(PAGADO!O$1,4),VI_Debitos!$R:$R,RIGHT(O$1,2))</f>
        <v>0</v>
      </c>
      <c r="P14" s="2">
        <f>SUMIFS(VI_Debitos!$W:$W,VI_Debitos!$H:$H,$C14,VI_Debitos!$U:$U,$D14,VI_Debitos!$S:$S,LEFT(PAGADO!P$1,4),VI_Debitos!$R:$R,RIGHT(P$1,2))</f>
        <v>0</v>
      </c>
      <c r="Q14" s="2">
        <f>SUMIFS(VI_Debitos!$W:$W,VI_Debitos!$H:$H,$C14,VI_Debitos!$U:$U,$D14,VI_Debitos!$S:$S,LEFT(PAGADO!Q$1,4),VI_Debitos!$R:$R,RIGHT(Q$1,2))</f>
        <v>0</v>
      </c>
      <c r="R14" s="2">
        <f t="shared" si="0"/>
        <v>0</v>
      </c>
    </row>
    <row r="15" spans="1:18">
      <c r="A15" t="s">
        <v>45</v>
      </c>
      <c r="B15" t="s">
        <v>601</v>
      </c>
      <c r="C15" t="s">
        <v>310</v>
      </c>
      <c r="D15" t="s">
        <v>607</v>
      </c>
      <c r="E15" t="s">
        <v>686</v>
      </c>
      <c r="F15" s="2">
        <f>SUMIFS(VI_Debitos!$W:$W,VI_Debitos!$H:$H,$C15,VI_Debitos!$U:$U,$D15,VI_Debitos!$S:$S,LEFT(PAGADO!F$1,4),VI_Debitos!$R:$R,RIGHT(F$1,2))</f>
        <v>0</v>
      </c>
      <c r="G15" s="2">
        <f>SUMIFS(VI_Debitos!$W:$W,VI_Debitos!$H:$H,$C15,VI_Debitos!$U:$U,$D15,VI_Debitos!$S:$S,LEFT(PAGADO!G$1,4),VI_Debitos!$R:$R,RIGHT(G$1,2))</f>
        <v>0</v>
      </c>
      <c r="H15" s="2">
        <f>SUMIFS(VI_Debitos!$W:$W,VI_Debitos!$H:$H,$C15,VI_Debitos!$U:$U,$D15,VI_Debitos!$S:$S,LEFT(PAGADO!H$1,4),VI_Debitos!$R:$R,RIGHT(H$1,2))</f>
        <v>0</v>
      </c>
      <c r="I15" s="2">
        <f>SUMIFS(VI_Debitos!$W:$W,VI_Debitos!$H:$H,$C15,VI_Debitos!$U:$U,$D15,VI_Debitos!$S:$S,LEFT(PAGADO!I$1,4),VI_Debitos!$R:$R,RIGHT(I$1,2))</f>
        <v>0</v>
      </c>
      <c r="J15" s="2">
        <f>SUMIFS(VI_Debitos!$W:$W,VI_Debitos!$H:$H,$C15,VI_Debitos!$U:$U,$D15,VI_Debitos!$S:$S,LEFT(PAGADO!J$1,4),VI_Debitos!$R:$R,RIGHT(J$1,2))</f>
        <v>0</v>
      </c>
      <c r="K15" s="2">
        <f>SUMIFS(VI_Debitos!$W:$W,VI_Debitos!$H:$H,$C15,VI_Debitos!$U:$U,$D15,VI_Debitos!$S:$S,LEFT(PAGADO!K$1,4),VI_Debitos!$R:$R,RIGHT(K$1,2))</f>
        <v>0</v>
      </c>
      <c r="L15" s="2">
        <f>SUMIFS(VI_Debitos!$W:$W,VI_Debitos!$H:$H,$C15,VI_Debitos!$U:$U,$D15,VI_Debitos!$S:$S,LEFT(PAGADO!L$1,4),VI_Debitos!$R:$R,RIGHT(L$1,2))</f>
        <v>0</v>
      </c>
      <c r="M15" s="2">
        <f>SUMIFS(VI_Debitos!$W:$W,VI_Debitos!$H:$H,$C15,VI_Debitos!$U:$U,$D15,VI_Debitos!$S:$S,LEFT(PAGADO!M$1,4),VI_Debitos!$R:$R,RIGHT(M$1,2))</f>
        <v>0</v>
      </c>
      <c r="N15" s="2">
        <f>SUMIFS(VI_Debitos!$W:$W,VI_Debitos!$H:$H,$C15,VI_Debitos!$U:$U,$D15,VI_Debitos!$S:$S,LEFT(PAGADO!N$1,4),VI_Debitos!$R:$R,RIGHT(N$1,2))</f>
        <v>0</v>
      </c>
      <c r="O15" s="2">
        <f>SUMIFS(VI_Debitos!$W:$W,VI_Debitos!$H:$H,$C15,VI_Debitos!$U:$U,$D15,VI_Debitos!$S:$S,LEFT(PAGADO!O$1,4),VI_Debitos!$R:$R,RIGHT(O$1,2))</f>
        <v>0</v>
      </c>
      <c r="P15" s="2">
        <f>SUMIFS(VI_Debitos!$W:$W,VI_Debitos!$H:$H,$C15,VI_Debitos!$U:$U,$D15,VI_Debitos!$S:$S,LEFT(PAGADO!P$1,4),VI_Debitos!$R:$R,RIGHT(P$1,2))</f>
        <v>0</v>
      </c>
      <c r="Q15" s="2">
        <f>SUMIFS(VI_Debitos!$W:$W,VI_Debitos!$H:$H,$C15,VI_Debitos!$U:$U,$D15,VI_Debitos!$S:$S,LEFT(PAGADO!Q$1,4),VI_Debitos!$R:$R,RIGHT(Q$1,2))</f>
        <v>0</v>
      </c>
      <c r="R15" s="2">
        <f t="shared" si="0"/>
        <v>0</v>
      </c>
    </row>
    <row r="16" spans="1:18">
      <c r="A16" t="s">
        <v>45</v>
      </c>
      <c r="B16" t="s">
        <v>601</v>
      </c>
      <c r="C16" t="s">
        <v>310</v>
      </c>
      <c r="D16" t="s">
        <v>608</v>
      </c>
      <c r="E16" t="s">
        <v>687</v>
      </c>
      <c r="F16" s="2">
        <f>SUMIFS(VI_Debitos!$W:$W,VI_Debitos!$H:$H,$C16,VI_Debitos!$U:$U,$D16,VI_Debitos!$S:$S,LEFT(PAGADO!F$1,4),VI_Debitos!$R:$R,RIGHT(F$1,2))</f>
        <v>0</v>
      </c>
      <c r="G16" s="2">
        <f>SUMIFS(VI_Debitos!$W:$W,VI_Debitos!$H:$H,$C16,VI_Debitos!$U:$U,$D16,VI_Debitos!$S:$S,LEFT(PAGADO!G$1,4),VI_Debitos!$R:$R,RIGHT(G$1,2))</f>
        <v>0</v>
      </c>
      <c r="H16" s="2">
        <f>SUMIFS(VI_Debitos!$W:$W,VI_Debitos!$H:$H,$C16,VI_Debitos!$U:$U,$D16,VI_Debitos!$S:$S,LEFT(PAGADO!H$1,4),VI_Debitos!$R:$R,RIGHT(H$1,2))</f>
        <v>0</v>
      </c>
      <c r="I16" s="2">
        <f>SUMIFS(VI_Debitos!$W:$W,VI_Debitos!$H:$H,$C16,VI_Debitos!$U:$U,$D16,VI_Debitos!$S:$S,LEFT(PAGADO!I$1,4),VI_Debitos!$R:$R,RIGHT(I$1,2))</f>
        <v>0</v>
      </c>
      <c r="J16" s="2">
        <f>SUMIFS(VI_Debitos!$W:$W,VI_Debitos!$H:$H,$C16,VI_Debitos!$U:$U,$D16,VI_Debitos!$S:$S,LEFT(PAGADO!J$1,4),VI_Debitos!$R:$R,RIGHT(J$1,2))</f>
        <v>0</v>
      </c>
      <c r="K16" s="2">
        <f>SUMIFS(VI_Debitos!$W:$W,VI_Debitos!$H:$H,$C16,VI_Debitos!$U:$U,$D16,VI_Debitos!$S:$S,LEFT(PAGADO!K$1,4),VI_Debitos!$R:$R,RIGHT(K$1,2))</f>
        <v>0</v>
      </c>
      <c r="L16" s="2">
        <f>SUMIFS(VI_Debitos!$W:$W,VI_Debitos!$H:$H,$C16,VI_Debitos!$U:$U,$D16,VI_Debitos!$S:$S,LEFT(PAGADO!L$1,4),VI_Debitos!$R:$R,RIGHT(L$1,2))</f>
        <v>0</v>
      </c>
      <c r="M16" s="2">
        <f>SUMIFS(VI_Debitos!$W:$W,VI_Debitos!$H:$H,$C16,VI_Debitos!$U:$U,$D16,VI_Debitos!$S:$S,LEFT(PAGADO!M$1,4),VI_Debitos!$R:$R,RIGHT(M$1,2))</f>
        <v>-80</v>
      </c>
      <c r="N16" s="2">
        <f>SUMIFS(VI_Debitos!$W:$W,VI_Debitos!$H:$H,$C16,VI_Debitos!$U:$U,$D16,VI_Debitos!$S:$S,LEFT(PAGADO!N$1,4),VI_Debitos!$R:$R,RIGHT(N$1,2))</f>
        <v>-169</v>
      </c>
      <c r="O16" s="2">
        <f>SUMIFS(VI_Debitos!$W:$W,VI_Debitos!$H:$H,$C16,VI_Debitos!$U:$U,$D16,VI_Debitos!$S:$S,LEFT(PAGADO!O$1,4),VI_Debitos!$R:$R,RIGHT(O$1,2))</f>
        <v>-13500</v>
      </c>
      <c r="P16" s="2">
        <f>SUMIFS(VI_Debitos!$W:$W,VI_Debitos!$H:$H,$C16,VI_Debitos!$U:$U,$D16,VI_Debitos!$S:$S,LEFT(PAGADO!P$1,4),VI_Debitos!$R:$R,RIGHT(P$1,2))</f>
        <v>0</v>
      </c>
      <c r="Q16" s="2">
        <f>SUMIFS(VI_Debitos!$W:$W,VI_Debitos!$H:$H,$C16,VI_Debitos!$U:$U,$D16,VI_Debitos!$S:$S,LEFT(PAGADO!Q$1,4),VI_Debitos!$R:$R,RIGHT(Q$1,2))</f>
        <v>-397</v>
      </c>
      <c r="R16" s="2">
        <f t="shared" si="0"/>
        <v>-14146</v>
      </c>
    </row>
    <row r="17" spans="1:18">
      <c r="A17" t="s">
        <v>45</v>
      </c>
      <c r="B17" t="s">
        <v>601</v>
      </c>
      <c r="C17" t="s">
        <v>310</v>
      </c>
      <c r="D17" t="s">
        <v>609</v>
      </c>
      <c r="E17" t="s">
        <v>688</v>
      </c>
      <c r="F17" s="2">
        <f>SUMIFS(VI_Debitos!$W:$W,VI_Debitos!$H:$H,$C17,VI_Debitos!$U:$U,$D17,VI_Debitos!$S:$S,LEFT(PAGADO!F$1,4),VI_Debitos!$R:$R,RIGHT(F$1,2))</f>
        <v>0</v>
      </c>
      <c r="G17" s="2">
        <f>SUMIFS(VI_Debitos!$W:$W,VI_Debitos!$H:$H,$C17,VI_Debitos!$U:$U,$D17,VI_Debitos!$S:$S,LEFT(PAGADO!G$1,4),VI_Debitos!$R:$R,RIGHT(G$1,2))</f>
        <v>0</v>
      </c>
      <c r="H17" s="2">
        <f>SUMIFS(VI_Debitos!$W:$W,VI_Debitos!$H:$H,$C17,VI_Debitos!$U:$U,$D17,VI_Debitos!$S:$S,LEFT(PAGADO!H$1,4),VI_Debitos!$R:$R,RIGHT(H$1,2))</f>
        <v>0</v>
      </c>
      <c r="I17" s="2">
        <f>SUMIFS(VI_Debitos!$W:$W,VI_Debitos!$H:$H,$C17,VI_Debitos!$U:$U,$D17,VI_Debitos!$S:$S,LEFT(PAGADO!I$1,4),VI_Debitos!$R:$R,RIGHT(I$1,2))</f>
        <v>0</v>
      </c>
      <c r="J17" s="2">
        <f>SUMIFS(VI_Debitos!$W:$W,VI_Debitos!$H:$H,$C17,VI_Debitos!$U:$U,$D17,VI_Debitos!$S:$S,LEFT(PAGADO!J$1,4),VI_Debitos!$R:$R,RIGHT(J$1,2))</f>
        <v>0</v>
      </c>
      <c r="K17" s="2">
        <f>SUMIFS(VI_Debitos!$W:$W,VI_Debitos!$H:$H,$C17,VI_Debitos!$U:$U,$D17,VI_Debitos!$S:$S,LEFT(PAGADO!K$1,4),VI_Debitos!$R:$R,RIGHT(K$1,2))</f>
        <v>0</v>
      </c>
      <c r="L17" s="2">
        <f>SUMIFS(VI_Debitos!$W:$W,VI_Debitos!$H:$H,$C17,VI_Debitos!$U:$U,$D17,VI_Debitos!$S:$S,LEFT(PAGADO!L$1,4),VI_Debitos!$R:$R,RIGHT(L$1,2))</f>
        <v>0</v>
      </c>
      <c r="M17" s="2">
        <f>SUMIFS(VI_Debitos!$W:$W,VI_Debitos!$H:$H,$C17,VI_Debitos!$U:$U,$D17,VI_Debitos!$S:$S,LEFT(PAGADO!M$1,4),VI_Debitos!$R:$R,RIGHT(M$1,2))</f>
        <v>0</v>
      </c>
      <c r="N17" s="2">
        <f>SUMIFS(VI_Debitos!$W:$W,VI_Debitos!$H:$H,$C17,VI_Debitos!$U:$U,$D17,VI_Debitos!$S:$S,LEFT(PAGADO!N$1,4),VI_Debitos!$R:$R,RIGHT(N$1,2))</f>
        <v>0</v>
      </c>
      <c r="O17" s="2">
        <f>SUMIFS(VI_Debitos!$W:$W,VI_Debitos!$H:$H,$C17,VI_Debitos!$U:$U,$D17,VI_Debitos!$S:$S,LEFT(PAGADO!O$1,4),VI_Debitos!$R:$R,RIGHT(O$1,2))</f>
        <v>-2128</v>
      </c>
      <c r="P17" s="2">
        <f>SUMIFS(VI_Debitos!$W:$W,VI_Debitos!$H:$H,$C17,VI_Debitos!$U:$U,$D17,VI_Debitos!$S:$S,LEFT(PAGADO!P$1,4),VI_Debitos!$R:$R,RIGHT(P$1,2))</f>
        <v>-4512</v>
      </c>
      <c r="Q17" s="2">
        <f>SUMIFS(VI_Debitos!$W:$W,VI_Debitos!$H:$H,$C17,VI_Debitos!$U:$U,$D17,VI_Debitos!$S:$S,LEFT(PAGADO!Q$1,4),VI_Debitos!$R:$R,RIGHT(Q$1,2))</f>
        <v>0</v>
      </c>
      <c r="R17" s="2">
        <f t="shared" si="0"/>
        <v>-6640</v>
      </c>
    </row>
    <row r="18" spans="1:18">
      <c r="A18" t="s">
        <v>45</v>
      </c>
      <c r="B18" t="s">
        <v>601</v>
      </c>
      <c r="C18" t="s">
        <v>97</v>
      </c>
      <c r="D18" t="s">
        <v>602</v>
      </c>
      <c r="E18" t="s">
        <v>689</v>
      </c>
      <c r="F18" s="2">
        <f>SUMIFS(VI_Debitos!$W:$W,VI_Debitos!$H:$H,$C18,VI_Debitos!$U:$U,$D18,VI_Debitos!$S:$S,LEFT(PAGADO!F$1,4),VI_Debitos!$R:$R,RIGHT(F$1,2))</f>
        <v>0</v>
      </c>
      <c r="G18" s="2">
        <f>SUMIFS(VI_Debitos!$W:$W,VI_Debitos!$H:$H,$C18,VI_Debitos!$U:$U,$D18,VI_Debitos!$S:$S,LEFT(PAGADO!G$1,4),VI_Debitos!$R:$R,RIGHT(G$1,2))</f>
        <v>0</v>
      </c>
      <c r="H18" s="2">
        <f>SUMIFS(VI_Debitos!$W:$W,VI_Debitos!$H:$H,$C18,VI_Debitos!$U:$U,$D18,VI_Debitos!$S:$S,LEFT(PAGADO!H$1,4),VI_Debitos!$R:$R,RIGHT(H$1,2))</f>
        <v>0</v>
      </c>
      <c r="I18" s="2">
        <f>SUMIFS(VI_Debitos!$W:$W,VI_Debitos!$H:$H,$C18,VI_Debitos!$U:$U,$D18,VI_Debitos!$S:$S,LEFT(PAGADO!I$1,4),VI_Debitos!$R:$R,RIGHT(I$1,2))</f>
        <v>0</v>
      </c>
      <c r="J18" s="2">
        <f>SUMIFS(VI_Debitos!$W:$W,VI_Debitos!$H:$H,$C18,VI_Debitos!$U:$U,$D18,VI_Debitos!$S:$S,LEFT(PAGADO!J$1,4),VI_Debitos!$R:$R,RIGHT(J$1,2))</f>
        <v>0</v>
      </c>
      <c r="K18" s="2">
        <f>SUMIFS(VI_Debitos!$W:$W,VI_Debitos!$H:$H,$C18,VI_Debitos!$U:$U,$D18,VI_Debitos!$S:$S,LEFT(PAGADO!K$1,4),VI_Debitos!$R:$R,RIGHT(K$1,2))</f>
        <v>0</v>
      </c>
      <c r="L18" s="2">
        <f>SUMIFS(VI_Debitos!$W:$W,VI_Debitos!$H:$H,$C18,VI_Debitos!$U:$U,$D18,VI_Debitos!$S:$S,LEFT(PAGADO!L$1,4),VI_Debitos!$R:$R,RIGHT(L$1,2))</f>
        <v>0</v>
      </c>
      <c r="M18" s="2">
        <f>SUMIFS(VI_Debitos!$W:$W,VI_Debitos!$H:$H,$C18,VI_Debitos!$U:$U,$D18,VI_Debitos!$S:$S,LEFT(PAGADO!M$1,4),VI_Debitos!$R:$R,RIGHT(M$1,2))</f>
        <v>0</v>
      </c>
      <c r="N18" s="2">
        <f>SUMIFS(VI_Debitos!$W:$W,VI_Debitos!$H:$H,$C18,VI_Debitos!$U:$U,$D18,VI_Debitos!$S:$S,LEFT(PAGADO!N$1,4),VI_Debitos!$R:$R,RIGHT(N$1,2))</f>
        <v>0</v>
      </c>
      <c r="O18" s="2">
        <f>SUMIFS(VI_Debitos!$W:$W,VI_Debitos!$H:$H,$C18,VI_Debitos!$U:$U,$D18,VI_Debitos!$S:$S,LEFT(PAGADO!O$1,4),VI_Debitos!$R:$R,RIGHT(O$1,2))</f>
        <v>0</v>
      </c>
      <c r="P18" s="2">
        <f>SUMIFS(VI_Debitos!$W:$W,VI_Debitos!$H:$H,$C18,VI_Debitos!$U:$U,$D18,VI_Debitos!$S:$S,LEFT(PAGADO!P$1,4),VI_Debitos!$R:$R,RIGHT(P$1,2))</f>
        <v>0</v>
      </c>
      <c r="Q18" s="2">
        <f>SUMIFS(VI_Debitos!$W:$W,VI_Debitos!$H:$H,$C18,VI_Debitos!$U:$U,$D18,VI_Debitos!$S:$S,LEFT(PAGADO!Q$1,4),VI_Debitos!$R:$R,RIGHT(Q$1,2))</f>
        <v>0</v>
      </c>
      <c r="R18" s="2">
        <f t="shared" si="0"/>
        <v>0</v>
      </c>
    </row>
    <row r="19" spans="1:18">
      <c r="A19" t="s">
        <v>45</v>
      </c>
      <c r="B19" t="s">
        <v>601</v>
      </c>
      <c r="C19" t="s">
        <v>97</v>
      </c>
      <c r="D19" t="s">
        <v>603</v>
      </c>
      <c r="E19" t="s">
        <v>690</v>
      </c>
      <c r="F19" s="2">
        <f>SUMIFS(VI_Debitos!$W:$W,VI_Debitos!$H:$H,$C19,VI_Debitos!$U:$U,$D19,VI_Debitos!$S:$S,LEFT(PAGADO!F$1,4),VI_Debitos!$R:$R,RIGHT(F$1,2))</f>
        <v>-116640</v>
      </c>
      <c r="G19" s="2">
        <f>SUMIFS(VI_Debitos!$W:$W,VI_Debitos!$H:$H,$C19,VI_Debitos!$U:$U,$D19,VI_Debitos!$S:$S,LEFT(PAGADO!G$1,4),VI_Debitos!$R:$R,RIGHT(G$1,2))</f>
        <v>-422496</v>
      </c>
      <c r="H19" s="2">
        <f>SUMIFS(VI_Debitos!$W:$W,VI_Debitos!$H:$H,$C19,VI_Debitos!$U:$U,$D19,VI_Debitos!$S:$S,LEFT(PAGADO!H$1,4),VI_Debitos!$R:$R,RIGHT(H$1,2))</f>
        <v>-233280</v>
      </c>
      <c r="I19" s="2">
        <f>SUMIFS(VI_Debitos!$W:$W,VI_Debitos!$H:$H,$C19,VI_Debitos!$U:$U,$D19,VI_Debitos!$S:$S,LEFT(PAGADO!I$1,4),VI_Debitos!$R:$R,RIGHT(I$1,2))</f>
        <v>-427680</v>
      </c>
      <c r="J19" s="2">
        <f>SUMIFS(VI_Debitos!$W:$W,VI_Debitos!$H:$H,$C19,VI_Debitos!$U:$U,$D19,VI_Debitos!$S:$S,LEFT(PAGADO!J$1,4),VI_Debitos!$R:$R,RIGHT(J$1,2))</f>
        <v>-220320</v>
      </c>
      <c r="K19" s="2">
        <f>SUMIFS(VI_Debitos!$W:$W,VI_Debitos!$H:$H,$C19,VI_Debitos!$U:$U,$D19,VI_Debitos!$S:$S,LEFT(PAGADO!K$1,4),VI_Debitos!$R:$R,RIGHT(K$1,2))</f>
        <v>-347328</v>
      </c>
      <c r="L19" s="2">
        <f>SUMIFS(VI_Debitos!$W:$W,VI_Debitos!$H:$H,$C19,VI_Debitos!$U:$U,$D19,VI_Debitos!$S:$S,LEFT(PAGADO!L$1,4),VI_Debitos!$R:$R,RIGHT(L$1,2))</f>
        <v>-207360</v>
      </c>
      <c r="M19" s="2">
        <f>SUMIFS(VI_Debitos!$W:$W,VI_Debitos!$H:$H,$C19,VI_Debitos!$U:$U,$D19,VI_Debitos!$S:$S,LEFT(PAGADO!M$1,4),VI_Debitos!$R:$R,RIGHT(M$1,2))</f>
        <v>0</v>
      </c>
      <c r="N19" s="2">
        <f>SUMIFS(VI_Debitos!$W:$W,VI_Debitos!$H:$H,$C19,VI_Debitos!$U:$U,$D19,VI_Debitos!$S:$S,LEFT(PAGADO!N$1,4),VI_Debitos!$R:$R,RIGHT(N$1,2))</f>
        <v>-142560</v>
      </c>
      <c r="O19" s="2">
        <f>SUMIFS(VI_Debitos!$W:$W,VI_Debitos!$H:$H,$C19,VI_Debitos!$U:$U,$D19,VI_Debitos!$S:$S,LEFT(PAGADO!O$1,4),VI_Debitos!$R:$R,RIGHT(O$1,2))</f>
        <v>-295488</v>
      </c>
      <c r="P19" s="2">
        <f>SUMIFS(VI_Debitos!$W:$W,VI_Debitos!$H:$H,$C19,VI_Debitos!$U:$U,$D19,VI_Debitos!$S:$S,LEFT(PAGADO!P$1,4),VI_Debitos!$R:$R,RIGHT(P$1,2))</f>
        <v>-191808</v>
      </c>
      <c r="Q19" s="2">
        <f>SUMIFS(VI_Debitos!$W:$W,VI_Debitos!$H:$H,$C19,VI_Debitos!$U:$U,$D19,VI_Debitos!$S:$S,LEFT(PAGADO!Q$1,4),VI_Debitos!$R:$R,RIGHT(Q$1,2))</f>
        <v>-430272</v>
      </c>
      <c r="R19" s="2">
        <f t="shared" si="0"/>
        <v>-3035232</v>
      </c>
    </row>
    <row r="20" spans="1:18">
      <c r="A20" t="s">
        <v>45</v>
      </c>
      <c r="B20" t="s">
        <v>601</v>
      </c>
      <c r="C20" t="s">
        <v>97</v>
      </c>
      <c r="D20" t="s">
        <v>604</v>
      </c>
      <c r="E20" t="s">
        <v>691</v>
      </c>
      <c r="F20" s="2">
        <f>SUMIFS(VI_Debitos!$W:$W,VI_Debitos!$H:$H,$C20,VI_Debitos!$U:$U,$D20,VI_Debitos!$S:$S,LEFT(PAGADO!F$1,4),VI_Debitos!$R:$R,RIGHT(F$1,2))</f>
        <v>0</v>
      </c>
      <c r="G20" s="2">
        <f>SUMIFS(VI_Debitos!$W:$W,VI_Debitos!$H:$H,$C20,VI_Debitos!$U:$U,$D20,VI_Debitos!$S:$S,LEFT(PAGADO!G$1,4),VI_Debitos!$R:$R,RIGHT(G$1,2))</f>
        <v>0</v>
      </c>
      <c r="H20" s="2">
        <f>SUMIFS(VI_Debitos!$W:$W,VI_Debitos!$H:$H,$C20,VI_Debitos!$U:$U,$D20,VI_Debitos!$S:$S,LEFT(PAGADO!H$1,4),VI_Debitos!$R:$R,RIGHT(H$1,2))</f>
        <v>0</v>
      </c>
      <c r="I20" s="2">
        <f>SUMIFS(VI_Debitos!$W:$W,VI_Debitos!$H:$H,$C20,VI_Debitos!$U:$U,$D20,VI_Debitos!$S:$S,LEFT(PAGADO!I$1,4),VI_Debitos!$R:$R,RIGHT(I$1,2))</f>
        <v>0</v>
      </c>
      <c r="J20" s="2">
        <f>SUMIFS(VI_Debitos!$W:$W,VI_Debitos!$H:$H,$C20,VI_Debitos!$U:$U,$D20,VI_Debitos!$S:$S,LEFT(PAGADO!J$1,4),VI_Debitos!$R:$R,RIGHT(J$1,2))</f>
        <v>0</v>
      </c>
      <c r="K20" s="2">
        <f>SUMIFS(VI_Debitos!$W:$W,VI_Debitos!$H:$H,$C20,VI_Debitos!$U:$U,$D20,VI_Debitos!$S:$S,LEFT(PAGADO!K$1,4),VI_Debitos!$R:$R,RIGHT(K$1,2))</f>
        <v>0</v>
      </c>
      <c r="L20" s="2">
        <f>SUMIFS(VI_Debitos!$W:$W,VI_Debitos!$H:$H,$C20,VI_Debitos!$U:$U,$D20,VI_Debitos!$S:$S,LEFT(PAGADO!L$1,4),VI_Debitos!$R:$R,RIGHT(L$1,2))</f>
        <v>0</v>
      </c>
      <c r="M20" s="2">
        <f>SUMIFS(VI_Debitos!$W:$W,VI_Debitos!$H:$H,$C20,VI_Debitos!$U:$U,$D20,VI_Debitos!$S:$S,LEFT(PAGADO!M$1,4),VI_Debitos!$R:$R,RIGHT(M$1,2))</f>
        <v>0</v>
      </c>
      <c r="N20" s="2">
        <f>SUMIFS(VI_Debitos!$W:$W,VI_Debitos!$H:$H,$C20,VI_Debitos!$U:$U,$D20,VI_Debitos!$S:$S,LEFT(PAGADO!N$1,4),VI_Debitos!$R:$R,RIGHT(N$1,2))</f>
        <v>0</v>
      </c>
      <c r="O20" s="2">
        <f>SUMIFS(VI_Debitos!$W:$W,VI_Debitos!$H:$H,$C20,VI_Debitos!$U:$U,$D20,VI_Debitos!$S:$S,LEFT(PAGADO!O$1,4),VI_Debitos!$R:$R,RIGHT(O$1,2))</f>
        <v>0</v>
      </c>
      <c r="P20" s="2">
        <f>SUMIFS(VI_Debitos!$W:$W,VI_Debitos!$H:$H,$C20,VI_Debitos!$U:$U,$D20,VI_Debitos!$S:$S,LEFT(PAGADO!P$1,4),VI_Debitos!$R:$R,RIGHT(P$1,2))</f>
        <v>0</v>
      </c>
      <c r="Q20" s="2">
        <f>SUMIFS(VI_Debitos!$W:$W,VI_Debitos!$H:$H,$C20,VI_Debitos!$U:$U,$D20,VI_Debitos!$S:$S,LEFT(PAGADO!Q$1,4),VI_Debitos!$R:$R,RIGHT(Q$1,2))</f>
        <v>0</v>
      </c>
      <c r="R20" s="2">
        <f t="shared" si="0"/>
        <v>0</v>
      </c>
    </row>
    <row r="21" spans="1:18">
      <c r="A21" t="s">
        <v>45</v>
      </c>
      <c r="B21" t="s">
        <v>601</v>
      </c>
      <c r="C21" t="s">
        <v>97</v>
      </c>
      <c r="D21" t="s">
        <v>605</v>
      </c>
      <c r="E21" t="s">
        <v>692</v>
      </c>
      <c r="F21" s="2">
        <f>SUMIFS(VI_Debitos!$W:$W,VI_Debitos!$H:$H,$C21,VI_Debitos!$U:$U,$D21,VI_Debitos!$S:$S,LEFT(PAGADO!F$1,4),VI_Debitos!$R:$R,RIGHT(F$1,2))</f>
        <v>0</v>
      </c>
      <c r="G21" s="2">
        <f>SUMIFS(VI_Debitos!$W:$W,VI_Debitos!$H:$H,$C21,VI_Debitos!$U:$U,$D21,VI_Debitos!$S:$S,LEFT(PAGADO!G$1,4),VI_Debitos!$R:$R,RIGHT(G$1,2))</f>
        <v>0</v>
      </c>
      <c r="H21" s="2">
        <f>SUMIFS(VI_Debitos!$W:$W,VI_Debitos!$H:$H,$C21,VI_Debitos!$U:$U,$D21,VI_Debitos!$S:$S,LEFT(PAGADO!H$1,4),VI_Debitos!$R:$R,RIGHT(H$1,2))</f>
        <v>-392688</v>
      </c>
      <c r="I21" s="2">
        <f>SUMIFS(VI_Debitos!$W:$W,VI_Debitos!$H:$H,$C21,VI_Debitos!$U:$U,$D21,VI_Debitos!$S:$S,LEFT(PAGADO!I$1,4),VI_Debitos!$R:$R,RIGHT(I$1,2))</f>
        <v>-124324</v>
      </c>
      <c r="J21" s="2">
        <f>SUMIFS(VI_Debitos!$W:$W,VI_Debitos!$H:$H,$C21,VI_Debitos!$U:$U,$D21,VI_Debitos!$S:$S,LEFT(PAGADO!J$1,4),VI_Debitos!$R:$R,RIGHT(J$1,2))</f>
        <v>-167771</v>
      </c>
      <c r="K21" s="2">
        <f>SUMIFS(VI_Debitos!$W:$W,VI_Debitos!$H:$H,$C21,VI_Debitos!$U:$U,$D21,VI_Debitos!$S:$S,LEFT(PAGADO!K$1,4),VI_Debitos!$R:$R,RIGHT(K$1,2))</f>
        <v>0</v>
      </c>
      <c r="L21" s="2">
        <f>SUMIFS(VI_Debitos!$W:$W,VI_Debitos!$H:$H,$C21,VI_Debitos!$U:$U,$D21,VI_Debitos!$S:$S,LEFT(PAGADO!L$1,4),VI_Debitos!$R:$R,RIGHT(L$1,2))</f>
        <v>0</v>
      </c>
      <c r="M21" s="2">
        <f>SUMIFS(VI_Debitos!$W:$W,VI_Debitos!$H:$H,$C21,VI_Debitos!$U:$U,$D21,VI_Debitos!$S:$S,LEFT(PAGADO!M$1,4),VI_Debitos!$R:$R,RIGHT(M$1,2))</f>
        <v>0</v>
      </c>
      <c r="N21" s="2">
        <f>SUMIFS(VI_Debitos!$W:$W,VI_Debitos!$H:$H,$C21,VI_Debitos!$U:$U,$D21,VI_Debitos!$S:$S,LEFT(PAGADO!N$1,4),VI_Debitos!$R:$R,RIGHT(N$1,2))</f>
        <v>0</v>
      </c>
      <c r="O21" s="2">
        <f>SUMIFS(VI_Debitos!$W:$W,VI_Debitos!$H:$H,$C21,VI_Debitos!$U:$U,$D21,VI_Debitos!$S:$S,LEFT(PAGADO!O$1,4),VI_Debitos!$R:$R,RIGHT(O$1,2))</f>
        <v>0</v>
      </c>
      <c r="P21" s="2">
        <f>SUMIFS(VI_Debitos!$W:$W,VI_Debitos!$H:$H,$C21,VI_Debitos!$U:$U,$D21,VI_Debitos!$S:$S,LEFT(PAGADO!P$1,4),VI_Debitos!$R:$R,RIGHT(P$1,2))</f>
        <v>0</v>
      </c>
      <c r="Q21" s="2">
        <f>SUMIFS(VI_Debitos!$W:$W,VI_Debitos!$H:$H,$C21,VI_Debitos!$U:$U,$D21,VI_Debitos!$S:$S,LEFT(PAGADO!Q$1,4),VI_Debitos!$R:$R,RIGHT(Q$1,2))</f>
        <v>0</v>
      </c>
      <c r="R21" s="2">
        <f t="shared" si="0"/>
        <v>-684783</v>
      </c>
    </row>
    <row r="22" spans="1:18">
      <c r="A22" t="s">
        <v>45</v>
      </c>
      <c r="B22" t="s">
        <v>601</v>
      </c>
      <c r="C22" t="s">
        <v>97</v>
      </c>
      <c r="D22" t="s">
        <v>606</v>
      </c>
      <c r="E22" t="s">
        <v>693</v>
      </c>
      <c r="F22" s="2">
        <f>SUMIFS(VI_Debitos!$W:$W,VI_Debitos!$H:$H,$C22,VI_Debitos!$U:$U,$D22,VI_Debitos!$S:$S,LEFT(PAGADO!F$1,4),VI_Debitos!$R:$R,RIGHT(F$1,2))</f>
        <v>0</v>
      </c>
      <c r="G22" s="2">
        <f>SUMIFS(VI_Debitos!$W:$W,VI_Debitos!$H:$H,$C22,VI_Debitos!$U:$U,$D22,VI_Debitos!$S:$S,LEFT(PAGADO!G$1,4),VI_Debitos!$R:$R,RIGHT(G$1,2))</f>
        <v>0</v>
      </c>
      <c r="H22" s="2">
        <f>SUMIFS(VI_Debitos!$W:$W,VI_Debitos!$H:$H,$C22,VI_Debitos!$U:$U,$D22,VI_Debitos!$S:$S,LEFT(PAGADO!H$1,4),VI_Debitos!$R:$R,RIGHT(H$1,2))</f>
        <v>0</v>
      </c>
      <c r="I22" s="2">
        <f>SUMIFS(VI_Debitos!$W:$W,VI_Debitos!$H:$H,$C22,VI_Debitos!$U:$U,$D22,VI_Debitos!$S:$S,LEFT(PAGADO!I$1,4),VI_Debitos!$R:$R,RIGHT(I$1,2))</f>
        <v>0</v>
      </c>
      <c r="J22" s="2">
        <f>SUMIFS(VI_Debitos!$W:$W,VI_Debitos!$H:$H,$C22,VI_Debitos!$U:$U,$D22,VI_Debitos!$S:$S,LEFT(PAGADO!J$1,4),VI_Debitos!$R:$R,RIGHT(J$1,2))</f>
        <v>0</v>
      </c>
      <c r="K22" s="2">
        <f>SUMIFS(VI_Debitos!$W:$W,VI_Debitos!$H:$H,$C22,VI_Debitos!$U:$U,$D22,VI_Debitos!$S:$S,LEFT(PAGADO!K$1,4),VI_Debitos!$R:$R,RIGHT(K$1,2))</f>
        <v>0</v>
      </c>
      <c r="L22" s="2">
        <f>SUMIFS(VI_Debitos!$W:$W,VI_Debitos!$H:$H,$C22,VI_Debitos!$U:$U,$D22,VI_Debitos!$S:$S,LEFT(PAGADO!L$1,4),VI_Debitos!$R:$R,RIGHT(L$1,2))</f>
        <v>0</v>
      </c>
      <c r="M22" s="2">
        <f>SUMIFS(VI_Debitos!$W:$W,VI_Debitos!$H:$H,$C22,VI_Debitos!$U:$U,$D22,VI_Debitos!$S:$S,LEFT(PAGADO!M$1,4),VI_Debitos!$R:$R,RIGHT(M$1,2))</f>
        <v>0</v>
      </c>
      <c r="N22" s="2">
        <f>SUMIFS(VI_Debitos!$W:$W,VI_Debitos!$H:$H,$C22,VI_Debitos!$U:$U,$D22,VI_Debitos!$S:$S,LEFT(PAGADO!N$1,4),VI_Debitos!$R:$R,RIGHT(N$1,2))</f>
        <v>0</v>
      </c>
      <c r="O22" s="2">
        <f>SUMIFS(VI_Debitos!$W:$W,VI_Debitos!$H:$H,$C22,VI_Debitos!$U:$U,$D22,VI_Debitos!$S:$S,LEFT(PAGADO!O$1,4),VI_Debitos!$R:$R,RIGHT(O$1,2))</f>
        <v>0</v>
      </c>
      <c r="P22" s="2">
        <f>SUMIFS(VI_Debitos!$W:$W,VI_Debitos!$H:$H,$C22,VI_Debitos!$U:$U,$D22,VI_Debitos!$S:$S,LEFT(PAGADO!P$1,4),VI_Debitos!$R:$R,RIGHT(P$1,2))</f>
        <v>0</v>
      </c>
      <c r="Q22" s="2">
        <f>SUMIFS(VI_Debitos!$W:$W,VI_Debitos!$H:$H,$C22,VI_Debitos!$U:$U,$D22,VI_Debitos!$S:$S,LEFT(PAGADO!Q$1,4),VI_Debitos!$R:$R,RIGHT(Q$1,2))</f>
        <v>0</v>
      </c>
      <c r="R22" s="2">
        <f t="shared" si="0"/>
        <v>0</v>
      </c>
    </row>
    <row r="23" spans="1:18">
      <c r="A23" t="s">
        <v>45</v>
      </c>
      <c r="B23" t="s">
        <v>601</v>
      </c>
      <c r="C23" t="s">
        <v>97</v>
      </c>
      <c r="D23" t="s">
        <v>607</v>
      </c>
      <c r="E23" t="s">
        <v>694</v>
      </c>
      <c r="F23" s="2">
        <f>SUMIFS(VI_Debitos!$W:$W,VI_Debitos!$H:$H,$C23,VI_Debitos!$U:$U,$D23,VI_Debitos!$S:$S,LEFT(PAGADO!F$1,4),VI_Debitos!$R:$R,RIGHT(F$1,2))</f>
        <v>0</v>
      </c>
      <c r="G23" s="2">
        <f>SUMIFS(VI_Debitos!$W:$W,VI_Debitos!$H:$H,$C23,VI_Debitos!$U:$U,$D23,VI_Debitos!$S:$S,LEFT(PAGADO!G$1,4),VI_Debitos!$R:$R,RIGHT(G$1,2))</f>
        <v>0</v>
      </c>
      <c r="H23" s="2">
        <f>SUMIFS(VI_Debitos!$W:$W,VI_Debitos!$H:$H,$C23,VI_Debitos!$U:$U,$D23,VI_Debitos!$S:$S,LEFT(PAGADO!H$1,4),VI_Debitos!$R:$R,RIGHT(H$1,2))</f>
        <v>0</v>
      </c>
      <c r="I23" s="2">
        <f>SUMIFS(VI_Debitos!$W:$W,VI_Debitos!$H:$H,$C23,VI_Debitos!$U:$U,$D23,VI_Debitos!$S:$S,LEFT(PAGADO!I$1,4),VI_Debitos!$R:$R,RIGHT(I$1,2))</f>
        <v>0</v>
      </c>
      <c r="J23" s="2">
        <f>SUMIFS(VI_Debitos!$W:$W,VI_Debitos!$H:$H,$C23,VI_Debitos!$U:$U,$D23,VI_Debitos!$S:$S,LEFT(PAGADO!J$1,4),VI_Debitos!$R:$R,RIGHT(J$1,2))</f>
        <v>0</v>
      </c>
      <c r="K23" s="2">
        <f>SUMIFS(VI_Debitos!$W:$W,VI_Debitos!$H:$H,$C23,VI_Debitos!$U:$U,$D23,VI_Debitos!$S:$S,LEFT(PAGADO!K$1,4),VI_Debitos!$R:$R,RIGHT(K$1,2))</f>
        <v>0</v>
      </c>
      <c r="L23" s="2">
        <f>SUMIFS(VI_Debitos!$W:$W,VI_Debitos!$H:$H,$C23,VI_Debitos!$U:$U,$D23,VI_Debitos!$S:$S,LEFT(PAGADO!L$1,4),VI_Debitos!$R:$R,RIGHT(L$1,2))</f>
        <v>0</v>
      </c>
      <c r="M23" s="2">
        <f>SUMIFS(VI_Debitos!$W:$W,VI_Debitos!$H:$H,$C23,VI_Debitos!$U:$U,$D23,VI_Debitos!$S:$S,LEFT(PAGADO!M$1,4),VI_Debitos!$R:$R,RIGHT(M$1,2))</f>
        <v>0</v>
      </c>
      <c r="N23" s="2">
        <f>SUMIFS(VI_Debitos!$W:$W,VI_Debitos!$H:$H,$C23,VI_Debitos!$U:$U,$D23,VI_Debitos!$S:$S,LEFT(PAGADO!N$1,4),VI_Debitos!$R:$R,RIGHT(N$1,2))</f>
        <v>0</v>
      </c>
      <c r="O23" s="2">
        <f>SUMIFS(VI_Debitos!$W:$W,VI_Debitos!$H:$H,$C23,VI_Debitos!$U:$U,$D23,VI_Debitos!$S:$S,LEFT(PAGADO!O$1,4),VI_Debitos!$R:$R,RIGHT(O$1,2))</f>
        <v>0</v>
      </c>
      <c r="P23" s="2">
        <f>SUMIFS(VI_Debitos!$W:$W,VI_Debitos!$H:$H,$C23,VI_Debitos!$U:$U,$D23,VI_Debitos!$S:$S,LEFT(PAGADO!P$1,4),VI_Debitos!$R:$R,RIGHT(P$1,2))</f>
        <v>0</v>
      </c>
      <c r="Q23" s="2">
        <f>SUMIFS(VI_Debitos!$W:$W,VI_Debitos!$H:$H,$C23,VI_Debitos!$U:$U,$D23,VI_Debitos!$S:$S,LEFT(PAGADO!Q$1,4),VI_Debitos!$R:$R,RIGHT(Q$1,2))</f>
        <v>0</v>
      </c>
      <c r="R23" s="2">
        <f t="shared" si="0"/>
        <v>0</v>
      </c>
    </row>
    <row r="24" spans="1:18">
      <c r="A24" t="s">
        <v>45</v>
      </c>
      <c r="B24" t="s">
        <v>601</v>
      </c>
      <c r="C24" t="s">
        <v>97</v>
      </c>
      <c r="D24" t="s">
        <v>608</v>
      </c>
      <c r="E24" t="s">
        <v>695</v>
      </c>
      <c r="F24" s="2">
        <f>SUMIFS(VI_Debitos!$W:$W,VI_Debitos!$H:$H,$C24,VI_Debitos!$U:$U,$D24,VI_Debitos!$S:$S,LEFT(PAGADO!F$1,4),VI_Debitos!$R:$R,RIGHT(F$1,2))</f>
        <v>0</v>
      </c>
      <c r="G24" s="2">
        <f>SUMIFS(VI_Debitos!$W:$W,VI_Debitos!$H:$H,$C24,VI_Debitos!$U:$U,$D24,VI_Debitos!$S:$S,LEFT(PAGADO!G$1,4),VI_Debitos!$R:$R,RIGHT(G$1,2))</f>
        <v>-12442</v>
      </c>
      <c r="H24" s="2">
        <f>SUMIFS(VI_Debitos!$W:$W,VI_Debitos!$H:$H,$C24,VI_Debitos!$U:$U,$D24,VI_Debitos!$S:$S,LEFT(PAGADO!H$1,4),VI_Debitos!$R:$R,RIGHT(H$1,2))</f>
        <v>-10216</v>
      </c>
      <c r="I24" s="2">
        <f>SUMIFS(VI_Debitos!$W:$W,VI_Debitos!$H:$H,$C24,VI_Debitos!$U:$U,$D24,VI_Debitos!$S:$S,LEFT(PAGADO!I$1,4),VI_Debitos!$R:$R,RIGHT(I$1,2))</f>
        <v>-16038</v>
      </c>
      <c r="J24" s="2">
        <f>SUMIFS(VI_Debitos!$W:$W,VI_Debitos!$H:$H,$C24,VI_Debitos!$U:$U,$D24,VI_Debitos!$S:$S,LEFT(PAGADO!J$1,4),VI_Debitos!$R:$R,RIGHT(J$1,2))</f>
        <v>-5741</v>
      </c>
      <c r="K24" s="2">
        <f>SUMIFS(VI_Debitos!$W:$W,VI_Debitos!$H:$H,$C24,VI_Debitos!$U:$U,$D24,VI_Debitos!$S:$S,LEFT(PAGADO!K$1,4),VI_Debitos!$R:$R,RIGHT(K$1,2))</f>
        <v>-14813</v>
      </c>
      <c r="L24" s="2">
        <f>SUMIFS(VI_Debitos!$W:$W,VI_Debitos!$H:$H,$C24,VI_Debitos!$U:$U,$D24,VI_Debitos!$S:$S,LEFT(PAGADO!L$1,4),VI_Debitos!$R:$R,RIGHT(L$1,2))</f>
        <v>-12183</v>
      </c>
      <c r="M24" s="2">
        <f>SUMIFS(VI_Debitos!$W:$W,VI_Debitos!$H:$H,$C24,VI_Debitos!$U:$U,$D24,VI_Debitos!$S:$S,LEFT(PAGADO!M$1,4),VI_Debitos!$R:$R,RIGHT(M$1,2))</f>
        <v>-7196</v>
      </c>
      <c r="N24" s="2">
        <f>SUMIFS(VI_Debitos!$W:$W,VI_Debitos!$H:$H,$C24,VI_Debitos!$U:$U,$D24,VI_Debitos!$S:$S,LEFT(PAGADO!N$1,4),VI_Debitos!$R:$R,RIGHT(N$1,2))</f>
        <v>-5346</v>
      </c>
      <c r="O24" s="2">
        <f>SUMIFS(VI_Debitos!$W:$W,VI_Debitos!$H:$H,$C24,VI_Debitos!$U:$U,$D24,VI_Debitos!$S:$S,LEFT(PAGADO!O$1,4),VI_Debitos!$R:$R,RIGHT(O$1,2))</f>
        <v>-12460</v>
      </c>
      <c r="P24" s="2">
        <f>SUMIFS(VI_Debitos!$W:$W,VI_Debitos!$H:$H,$C24,VI_Debitos!$U:$U,$D24,VI_Debitos!$S:$S,LEFT(PAGADO!P$1,4),VI_Debitos!$R:$R,RIGHT(P$1,2))</f>
        <v>-16010</v>
      </c>
      <c r="Q24" s="2">
        <f>SUMIFS(VI_Debitos!$W:$W,VI_Debitos!$H:$H,$C24,VI_Debitos!$U:$U,$D24,VI_Debitos!$S:$S,LEFT(PAGADO!Q$1,4),VI_Debitos!$R:$R,RIGHT(Q$1,2))</f>
        <v>-18794</v>
      </c>
      <c r="R24" s="2">
        <f t="shared" si="0"/>
        <v>-131239</v>
      </c>
    </row>
    <row r="25" spans="1:18">
      <c r="A25" t="s">
        <v>45</v>
      </c>
      <c r="B25" t="s">
        <v>601</v>
      </c>
      <c r="C25" t="s">
        <v>97</v>
      </c>
      <c r="D25" t="s">
        <v>609</v>
      </c>
      <c r="E25" t="s">
        <v>696</v>
      </c>
      <c r="F25" s="2">
        <f>SUMIFS(VI_Debitos!$W:$W,VI_Debitos!$H:$H,$C25,VI_Debitos!$U:$U,$D25,VI_Debitos!$S:$S,LEFT(PAGADO!F$1,4),VI_Debitos!$R:$R,RIGHT(F$1,2))</f>
        <v>0</v>
      </c>
      <c r="G25" s="2">
        <f>SUMIFS(VI_Debitos!$W:$W,VI_Debitos!$H:$H,$C25,VI_Debitos!$U:$U,$D25,VI_Debitos!$S:$S,LEFT(PAGADO!G$1,4),VI_Debitos!$R:$R,RIGHT(G$1,2))</f>
        <v>0</v>
      </c>
      <c r="H25" s="2">
        <f>SUMIFS(VI_Debitos!$W:$W,VI_Debitos!$H:$H,$C25,VI_Debitos!$U:$U,$D25,VI_Debitos!$S:$S,LEFT(PAGADO!H$1,4),VI_Debitos!$R:$R,RIGHT(H$1,2))</f>
        <v>0</v>
      </c>
      <c r="I25" s="2">
        <f>SUMIFS(VI_Debitos!$W:$W,VI_Debitos!$H:$H,$C25,VI_Debitos!$U:$U,$D25,VI_Debitos!$S:$S,LEFT(PAGADO!I$1,4),VI_Debitos!$R:$R,RIGHT(I$1,2))</f>
        <v>-312954</v>
      </c>
      <c r="J25" s="2">
        <f>SUMIFS(VI_Debitos!$W:$W,VI_Debitos!$H:$H,$C25,VI_Debitos!$U:$U,$D25,VI_Debitos!$S:$S,LEFT(PAGADO!J$1,4),VI_Debitos!$R:$R,RIGHT(J$1,2))</f>
        <v>0</v>
      </c>
      <c r="K25" s="2">
        <f>SUMIFS(VI_Debitos!$W:$W,VI_Debitos!$H:$H,$C25,VI_Debitos!$U:$U,$D25,VI_Debitos!$S:$S,LEFT(PAGADO!K$1,4),VI_Debitos!$R:$R,RIGHT(K$1,2))</f>
        <v>-93000</v>
      </c>
      <c r="L25" s="2">
        <f>SUMIFS(VI_Debitos!$W:$W,VI_Debitos!$H:$H,$C25,VI_Debitos!$U:$U,$D25,VI_Debitos!$S:$S,LEFT(PAGADO!L$1,4),VI_Debitos!$R:$R,RIGHT(L$1,2))</f>
        <v>0</v>
      </c>
      <c r="M25" s="2">
        <f>SUMIFS(VI_Debitos!$W:$W,VI_Debitos!$H:$H,$C25,VI_Debitos!$U:$U,$D25,VI_Debitos!$S:$S,LEFT(PAGADO!M$1,4),VI_Debitos!$R:$R,RIGHT(M$1,2))</f>
        <v>0</v>
      </c>
      <c r="N25" s="2">
        <f>SUMIFS(VI_Debitos!$W:$W,VI_Debitos!$H:$H,$C25,VI_Debitos!$U:$U,$D25,VI_Debitos!$S:$S,LEFT(PAGADO!N$1,4),VI_Debitos!$R:$R,RIGHT(N$1,2))</f>
        <v>0</v>
      </c>
      <c r="O25" s="2">
        <f>SUMIFS(VI_Debitos!$W:$W,VI_Debitos!$H:$H,$C25,VI_Debitos!$U:$U,$D25,VI_Debitos!$S:$S,LEFT(PAGADO!O$1,4),VI_Debitos!$R:$R,RIGHT(O$1,2))</f>
        <v>-122500</v>
      </c>
      <c r="P25" s="2">
        <f>SUMIFS(VI_Debitos!$W:$W,VI_Debitos!$H:$H,$C25,VI_Debitos!$U:$U,$D25,VI_Debitos!$S:$S,LEFT(PAGADO!P$1,4),VI_Debitos!$R:$R,RIGHT(P$1,2))</f>
        <v>0</v>
      </c>
      <c r="Q25" s="2">
        <f>SUMIFS(VI_Debitos!$W:$W,VI_Debitos!$H:$H,$C25,VI_Debitos!$U:$U,$D25,VI_Debitos!$S:$S,LEFT(PAGADO!Q$1,4),VI_Debitos!$R:$R,RIGHT(Q$1,2))</f>
        <v>0</v>
      </c>
      <c r="R25" s="2">
        <f t="shared" si="0"/>
        <v>-528454</v>
      </c>
    </row>
    <row r="26" spans="1:18">
      <c r="A26" t="s">
        <v>45</v>
      </c>
      <c r="B26" t="s">
        <v>601</v>
      </c>
      <c r="C26" t="s">
        <v>56</v>
      </c>
      <c r="D26" t="s">
        <v>602</v>
      </c>
      <c r="E26" t="s">
        <v>697</v>
      </c>
      <c r="F26" s="2">
        <f>SUMIFS(VI_Debitos!$W:$W,VI_Debitos!$H:$H,$C26,VI_Debitos!$U:$U,$D26,VI_Debitos!$S:$S,LEFT(PAGADO!F$1,4),VI_Debitos!$R:$R,RIGHT(F$1,2))</f>
        <v>0</v>
      </c>
      <c r="G26" s="2">
        <f>SUMIFS(VI_Debitos!$W:$W,VI_Debitos!$H:$H,$C26,VI_Debitos!$U:$U,$D26,VI_Debitos!$S:$S,LEFT(PAGADO!G$1,4),VI_Debitos!$R:$R,RIGHT(G$1,2))</f>
        <v>0</v>
      </c>
      <c r="H26" s="2">
        <f>SUMIFS(VI_Debitos!$W:$W,VI_Debitos!$H:$H,$C26,VI_Debitos!$U:$U,$D26,VI_Debitos!$S:$S,LEFT(PAGADO!H$1,4),VI_Debitos!$R:$R,RIGHT(H$1,2))</f>
        <v>0</v>
      </c>
      <c r="I26" s="2">
        <f>SUMIFS(VI_Debitos!$W:$W,VI_Debitos!$H:$H,$C26,VI_Debitos!$U:$U,$D26,VI_Debitos!$S:$S,LEFT(PAGADO!I$1,4),VI_Debitos!$R:$R,RIGHT(I$1,2))</f>
        <v>0</v>
      </c>
      <c r="J26" s="2">
        <f>SUMIFS(VI_Debitos!$W:$W,VI_Debitos!$H:$H,$C26,VI_Debitos!$U:$U,$D26,VI_Debitos!$S:$S,LEFT(PAGADO!J$1,4),VI_Debitos!$R:$R,RIGHT(J$1,2))</f>
        <v>0</v>
      </c>
      <c r="K26" s="2">
        <f>SUMIFS(VI_Debitos!$W:$W,VI_Debitos!$H:$H,$C26,VI_Debitos!$U:$U,$D26,VI_Debitos!$S:$S,LEFT(PAGADO!K$1,4),VI_Debitos!$R:$R,RIGHT(K$1,2))</f>
        <v>0</v>
      </c>
      <c r="L26" s="2">
        <f>SUMIFS(VI_Debitos!$W:$W,VI_Debitos!$H:$H,$C26,VI_Debitos!$U:$U,$D26,VI_Debitos!$S:$S,LEFT(PAGADO!L$1,4),VI_Debitos!$R:$R,RIGHT(L$1,2))</f>
        <v>0</v>
      </c>
      <c r="M26" s="2">
        <f>SUMIFS(VI_Debitos!$W:$W,VI_Debitos!$H:$H,$C26,VI_Debitos!$U:$U,$D26,VI_Debitos!$S:$S,LEFT(PAGADO!M$1,4),VI_Debitos!$R:$R,RIGHT(M$1,2))</f>
        <v>0</v>
      </c>
      <c r="N26" s="2">
        <f>SUMIFS(VI_Debitos!$W:$W,VI_Debitos!$H:$H,$C26,VI_Debitos!$U:$U,$D26,VI_Debitos!$S:$S,LEFT(PAGADO!N$1,4),VI_Debitos!$R:$R,RIGHT(N$1,2))</f>
        <v>0</v>
      </c>
      <c r="O26" s="2">
        <f>SUMIFS(VI_Debitos!$W:$W,VI_Debitos!$H:$H,$C26,VI_Debitos!$U:$U,$D26,VI_Debitos!$S:$S,LEFT(PAGADO!O$1,4),VI_Debitos!$R:$R,RIGHT(O$1,2))</f>
        <v>0</v>
      </c>
      <c r="P26" s="2">
        <f>SUMIFS(VI_Debitos!$W:$W,VI_Debitos!$H:$H,$C26,VI_Debitos!$U:$U,$D26,VI_Debitos!$S:$S,LEFT(PAGADO!P$1,4),VI_Debitos!$R:$R,RIGHT(P$1,2))</f>
        <v>0</v>
      </c>
      <c r="Q26" s="2">
        <f>SUMIFS(VI_Debitos!$W:$W,VI_Debitos!$H:$H,$C26,VI_Debitos!$U:$U,$D26,VI_Debitos!$S:$S,LEFT(PAGADO!Q$1,4),VI_Debitos!$R:$R,RIGHT(Q$1,2))</f>
        <v>0</v>
      </c>
      <c r="R26" s="2">
        <f t="shared" si="0"/>
        <v>0</v>
      </c>
    </row>
    <row r="27" spans="1:18">
      <c r="A27" t="s">
        <v>45</v>
      </c>
      <c r="B27" t="s">
        <v>601</v>
      </c>
      <c r="C27" t="s">
        <v>56</v>
      </c>
      <c r="D27" t="s">
        <v>603</v>
      </c>
      <c r="E27" t="s">
        <v>698</v>
      </c>
      <c r="F27" s="2">
        <f>SUMIFS(VI_Debitos!$W:$W,VI_Debitos!$H:$H,$C27,VI_Debitos!$U:$U,$D27,VI_Debitos!$S:$S,LEFT(PAGADO!F$1,4),VI_Debitos!$R:$R,RIGHT(F$1,2))</f>
        <v>-844902</v>
      </c>
      <c r="G27" s="2">
        <f>SUMIFS(VI_Debitos!$W:$W,VI_Debitos!$H:$H,$C27,VI_Debitos!$U:$U,$D27,VI_Debitos!$S:$S,LEFT(PAGADO!G$1,4),VI_Debitos!$R:$R,RIGHT(G$1,2))</f>
        <v>-1041214</v>
      </c>
      <c r="H27" s="2">
        <f>SUMIFS(VI_Debitos!$W:$W,VI_Debitos!$H:$H,$C27,VI_Debitos!$U:$U,$D27,VI_Debitos!$S:$S,LEFT(PAGADO!H$1,4),VI_Debitos!$R:$R,RIGHT(H$1,2))</f>
        <v>-2422075</v>
      </c>
      <c r="I27" s="2">
        <f>SUMIFS(VI_Debitos!$W:$W,VI_Debitos!$H:$H,$C27,VI_Debitos!$U:$U,$D27,VI_Debitos!$S:$S,LEFT(PAGADO!I$1,4),VI_Debitos!$R:$R,RIGHT(I$1,2))</f>
        <v>-900073</v>
      </c>
      <c r="J27" s="2">
        <f>SUMIFS(VI_Debitos!$W:$W,VI_Debitos!$H:$H,$C27,VI_Debitos!$U:$U,$D27,VI_Debitos!$S:$S,LEFT(PAGADO!J$1,4),VI_Debitos!$R:$R,RIGHT(J$1,2))</f>
        <v>-2360009</v>
      </c>
      <c r="K27" s="2">
        <f>SUMIFS(VI_Debitos!$W:$W,VI_Debitos!$H:$H,$C27,VI_Debitos!$U:$U,$D27,VI_Debitos!$S:$S,LEFT(PAGADO!K$1,4),VI_Debitos!$R:$R,RIGHT(K$1,2))</f>
        <v>-1184356</v>
      </c>
      <c r="L27" s="2">
        <f>SUMIFS(VI_Debitos!$W:$W,VI_Debitos!$H:$H,$C27,VI_Debitos!$U:$U,$D27,VI_Debitos!$S:$S,LEFT(PAGADO!L$1,4),VI_Debitos!$R:$R,RIGHT(L$1,2))</f>
        <v>-1164289</v>
      </c>
      <c r="M27" s="2">
        <f>SUMIFS(VI_Debitos!$W:$W,VI_Debitos!$H:$H,$C27,VI_Debitos!$U:$U,$D27,VI_Debitos!$S:$S,LEFT(PAGADO!M$1,4),VI_Debitos!$R:$R,RIGHT(M$1,2))</f>
        <v>-1706685</v>
      </c>
      <c r="N27" s="2">
        <f>SUMIFS(VI_Debitos!$W:$W,VI_Debitos!$H:$H,$C27,VI_Debitos!$U:$U,$D27,VI_Debitos!$S:$S,LEFT(PAGADO!N$1,4),VI_Debitos!$R:$R,RIGHT(N$1,2))</f>
        <v>-943958</v>
      </c>
      <c r="O27" s="2">
        <f>SUMIFS(VI_Debitos!$W:$W,VI_Debitos!$H:$H,$C27,VI_Debitos!$U:$U,$D27,VI_Debitos!$S:$S,LEFT(PAGADO!O$1,4),VI_Debitos!$R:$R,RIGHT(O$1,2))</f>
        <v>-1571994</v>
      </c>
      <c r="P27" s="2">
        <f>SUMIFS(VI_Debitos!$W:$W,VI_Debitos!$H:$H,$C27,VI_Debitos!$U:$U,$D27,VI_Debitos!$S:$S,LEFT(PAGADO!P$1,4),VI_Debitos!$R:$R,RIGHT(P$1,2))</f>
        <v>-966271</v>
      </c>
      <c r="Q27" s="2">
        <f>SUMIFS(VI_Debitos!$W:$W,VI_Debitos!$H:$H,$C27,VI_Debitos!$U:$U,$D27,VI_Debitos!$S:$S,LEFT(PAGADO!Q$1,4),VI_Debitos!$R:$R,RIGHT(Q$1,2))</f>
        <v>-1882644</v>
      </c>
      <c r="R27" s="2">
        <f t="shared" si="0"/>
        <v>-16988470</v>
      </c>
    </row>
    <row r="28" spans="1:18">
      <c r="A28" t="s">
        <v>45</v>
      </c>
      <c r="B28" t="s">
        <v>601</v>
      </c>
      <c r="C28" t="s">
        <v>56</v>
      </c>
      <c r="D28" t="s">
        <v>604</v>
      </c>
      <c r="E28" t="s">
        <v>699</v>
      </c>
      <c r="F28" s="2">
        <f>SUMIFS(VI_Debitos!$W:$W,VI_Debitos!$H:$H,$C28,VI_Debitos!$U:$U,$D28,VI_Debitos!$S:$S,LEFT(PAGADO!F$1,4),VI_Debitos!$R:$R,RIGHT(F$1,2))</f>
        <v>0</v>
      </c>
      <c r="G28" s="2">
        <f>SUMIFS(VI_Debitos!$W:$W,VI_Debitos!$H:$H,$C28,VI_Debitos!$U:$U,$D28,VI_Debitos!$S:$S,LEFT(PAGADO!G$1,4),VI_Debitos!$R:$R,RIGHT(G$1,2))</f>
        <v>0</v>
      </c>
      <c r="H28" s="2">
        <f>SUMIFS(VI_Debitos!$W:$W,VI_Debitos!$H:$H,$C28,VI_Debitos!$U:$U,$D28,VI_Debitos!$S:$S,LEFT(PAGADO!H$1,4),VI_Debitos!$R:$R,RIGHT(H$1,2))</f>
        <v>0</v>
      </c>
      <c r="I28" s="2">
        <f>SUMIFS(VI_Debitos!$W:$W,VI_Debitos!$H:$H,$C28,VI_Debitos!$U:$U,$D28,VI_Debitos!$S:$S,LEFT(PAGADO!I$1,4),VI_Debitos!$R:$R,RIGHT(I$1,2))</f>
        <v>0</v>
      </c>
      <c r="J28" s="2">
        <f>SUMIFS(VI_Debitos!$W:$W,VI_Debitos!$H:$H,$C28,VI_Debitos!$U:$U,$D28,VI_Debitos!$S:$S,LEFT(PAGADO!J$1,4),VI_Debitos!$R:$R,RIGHT(J$1,2))</f>
        <v>0</v>
      </c>
      <c r="K28" s="2">
        <f>SUMIFS(VI_Debitos!$W:$W,VI_Debitos!$H:$H,$C28,VI_Debitos!$U:$U,$D28,VI_Debitos!$S:$S,LEFT(PAGADO!K$1,4),VI_Debitos!$R:$R,RIGHT(K$1,2))</f>
        <v>0</v>
      </c>
      <c r="L28" s="2">
        <f>SUMIFS(VI_Debitos!$W:$W,VI_Debitos!$H:$H,$C28,VI_Debitos!$U:$U,$D28,VI_Debitos!$S:$S,LEFT(PAGADO!L$1,4),VI_Debitos!$R:$R,RIGHT(L$1,2))</f>
        <v>0</v>
      </c>
      <c r="M28" s="2">
        <f>SUMIFS(VI_Debitos!$W:$W,VI_Debitos!$H:$H,$C28,VI_Debitos!$U:$U,$D28,VI_Debitos!$S:$S,LEFT(PAGADO!M$1,4),VI_Debitos!$R:$R,RIGHT(M$1,2))</f>
        <v>0</v>
      </c>
      <c r="N28" s="2">
        <f>SUMIFS(VI_Debitos!$W:$W,VI_Debitos!$H:$H,$C28,VI_Debitos!$U:$U,$D28,VI_Debitos!$S:$S,LEFT(PAGADO!N$1,4),VI_Debitos!$R:$R,RIGHT(N$1,2))</f>
        <v>0</v>
      </c>
      <c r="O28" s="2">
        <f>SUMIFS(VI_Debitos!$W:$W,VI_Debitos!$H:$H,$C28,VI_Debitos!$U:$U,$D28,VI_Debitos!$S:$S,LEFT(PAGADO!O$1,4),VI_Debitos!$R:$R,RIGHT(O$1,2))</f>
        <v>0</v>
      </c>
      <c r="P28" s="2">
        <f>SUMIFS(VI_Debitos!$W:$W,VI_Debitos!$H:$H,$C28,VI_Debitos!$U:$U,$D28,VI_Debitos!$S:$S,LEFT(PAGADO!P$1,4),VI_Debitos!$R:$R,RIGHT(P$1,2))</f>
        <v>0</v>
      </c>
      <c r="Q28" s="2">
        <f>SUMIFS(VI_Debitos!$W:$W,VI_Debitos!$H:$H,$C28,VI_Debitos!$U:$U,$D28,VI_Debitos!$S:$S,LEFT(PAGADO!Q$1,4),VI_Debitos!$R:$R,RIGHT(Q$1,2))</f>
        <v>0</v>
      </c>
      <c r="R28" s="2">
        <f t="shared" si="0"/>
        <v>0</v>
      </c>
    </row>
    <row r="29" spans="1:18">
      <c r="A29" t="s">
        <v>45</v>
      </c>
      <c r="B29" t="s">
        <v>601</v>
      </c>
      <c r="C29" t="s">
        <v>56</v>
      </c>
      <c r="D29" t="s">
        <v>605</v>
      </c>
      <c r="E29" t="s">
        <v>700</v>
      </c>
      <c r="F29" s="2">
        <f>SUMIFS(VI_Debitos!$W:$W,VI_Debitos!$H:$H,$C29,VI_Debitos!$U:$U,$D29,VI_Debitos!$S:$S,LEFT(PAGADO!F$1,4),VI_Debitos!$R:$R,RIGHT(F$1,2))</f>
        <v>0</v>
      </c>
      <c r="G29" s="2">
        <f>SUMIFS(VI_Debitos!$W:$W,VI_Debitos!$H:$H,$C29,VI_Debitos!$U:$U,$D29,VI_Debitos!$S:$S,LEFT(PAGADO!G$1,4),VI_Debitos!$R:$R,RIGHT(G$1,2))</f>
        <v>0</v>
      </c>
      <c r="H29" s="2">
        <f>SUMIFS(VI_Debitos!$W:$W,VI_Debitos!$H:$H,$C29,VI_Debitos!$U:$U,$D29,VI_Debitos!$S:$S,LEFT(PAGADO!H$1,4),VI_Debitos!$R:$R,RIGHT(H$1,2))</f>
        <v>-2154096</v>
      </c>
      <c r="I29" s="2">
        <f>SUMIFS(VI_Debitos!$W:$W,VI_Debitos!$H:$H,$C29,VI_Debitos!$U:$U,$D29,VI_Debitos!$S:$S,LEFT(PAGADO!I$1,4),VI_Debitos!$R:$R,RIGHT(I$1,2))</f>
        <v>-539552</v>
      </c>
      <c r="J29" s="2">
        <f>SUMIFS(VI_Debitos!$W:$W,VI_Debitos!$H:$H,$C29,VI_Debitos!$U:$U,$D29,VI_Debitos!$S:$S,LEFT(PAGADO!J$1,4),VI_Debitos!$R:$R,RIGHT(J$1,2))</f>
        <v>-913685</v>
      </c>
      <c r="K29" s="2">
        <f>SUMIFS(VI_Debitos!$W:$W,VI_Debitos!$H:$H,$C29,VI_Debitos!$U:$U,$D29,VI_Debitos!$S:$S,LEFT(PAGADO!K$1,4),VI_Debitos!$R:$R,RIGHT(K$1,2))</f>
        <v>0</v>
      </c>
      <c r="L29" s="2">
        <f>SUMIFS(VI_Debitos!$W:$W,VI_Debitos!$H:$H,$C29,VI_Debitos!$U:$U,$D29,VI_Debitos!$S:$S,LEFT(PAGADO!L$1,4),VI_Debitos!$R:$R,RIGHT(L$1,2))</f>
        <v>0</v>
      </c>
      <c r="M29" s="2">
        <f>SUMIFS(VI_Debitos!$W:$W,VI_Debitos!$H:$H,$C29,VI_Debitos!$U:$U,$D29,VI_Debitos!$S:$S,LEFT(PAGADO!M$1,4),VI_Debitos!$R:$R,RIGHT(M$1,2))</f>
        <v>0</v>
      </c>
      <c r="N29" s="2">
        <f>SUMIFS(VI_Debitos!$W:$W,VI_Debitos!$H:$H,$C29,VI_Debitos!$U:$U,$D29,VI_Debitos!$S:$S,LEFT(PAGADO!N$1,4),VI_Debitos!$R:$R,RIGHT(N$1,2))</f>
        <v>0</v>
      </c>
      <c r="O29" s="2">
        <f>SUMIFS(VI_Debitos!$W:$W,VI_Debitos!$H:$H,$C29,VI_Debitos!$U:$U,$D29,VI_Debitos!$S:$S,LEFT(PAGADO!O$1,4),VI_Debitos!$R:$R,RIGHT(O$1,2))</f>
        <v>0</v>
      </c>
      <c r="P29" s="2">
        <f>SUMIFS(VI_Debitos!$W:$W,VI_Debitos!$H:$H,$C29,VI_Debitos!$U:$U,$D29,VI_Debitos!$S:$S,LEFT(PAGADO!P$1,4),VI_Debitos!$R:$R,RIGHT(P$1,2))</f>
        <v>0</v>
      </c>
      <c r="Q29" s="2">
        <f>SUMIFS(VI_Debitos!$W:$W,VI_Debitos!$H:$H,$C29,VI_Debitos!$U:$U,$D29,VI_Debitos!$S:$S,LEFT(PAGADO!Q$1,4),VI_Debitos!$R:$R,RIGHT(Q$1,2))</f>
        <v>-15197335</v>
      </c>
      <c r="R29" s="2">
        <f t="shared" si="0"/>
        <v>-18804668</v>
      </c>
    </row>
    <row r="30" spans="1:18">
      <c r="A30" t="s">
        <v>45</v>
      </c>
      <c r="B30" t="s">
        <v>601</v>
      </c>
      <c r="C30" t="s">
        <v>56</v>
      </c>
      <c r="D30" t="s">
        <v>606</v>
      </c>
      <c r="E30" t="s">
        <v>701</v>
      </c>
      <c r="F30" s="2">
        <f>SUMIFS(VI_Debitos!$W:$W,VI_Debitos!$H:$H,$C30,VI_Debitos!$U:$U,$D30,VI_Debitos!$S:$S,LEFT(PAGADO!F$1,4),VI_Debitos!$R:$R,RIGHT(F$1,2))</f>
        <v>0</v>
      </c>
      <c r="G30" s="2">
        <f>SUMIFS(VI_Debitos!$W:$W,VI_Debitos!$H:$H,$C30,VI_Debitos!$U:$U,$D30,VI_Debitos!$S:$S,LEFT(PAGADO!G$1,4),VI_Debitos!$R:$R,RIGHT(G$1,2))</f>
        <v>0</v>
      </c>
      <c r="H30" s="2">
        <f>SUMIFS(VI_Debitos!$W:$W,VI_Debitos!$H:$H,$C30,VI_Debitos!$U:$U,$D30,VI_Debitos!$S:$S,LEFT(PAGADO!H$1,4),VI_Debitos!$R:$R,RIGHT(H$1,2))</f>
        <v>0</v>
      </c>
      <c r="I30" s="2">
        <f>SUMIFS(VI_Debitos!$W:$W,VI_Debitos!$H:$H,$C30,VI_Debitos!$U:$U,$D30,VI_Debitos!$S:$S,LEFT(PAGADO!I$1,4),VI_Debitos!$R:$R,RIGHT(I$1,2))</f>
        <v>0</v>
      </c>
      <c r="J30" s="2">
        <f>SUMIFS(VI_Debitos!$W:$W,VI_Debitos!$H:$H,$C30,VI_Debitos!$U:$U,$D30,VI_Debitos!$S:$S,LEFT(PAGADO!J$1,4),VI_Debitos!$R:$R,RIGHT(J$1,2))</f>
        <v>0</v>
      </c>
      <c r="K30" s="2">
        <f>SUMIFS(VI_Debitos!$W:$W,VI_Debitos!$H:$H,$C30,VI_Debitos!$U:$U,$D30,VI_Debitos!$S:$S,LEFT(PAGADO!K$1,4),VI_Debitos!$R:$R,RIGHT(K$1,2))</f>
        <v>0</v>
      </c>
      <c r="L30" s="2">
        <f>SUMIFS(VI_Debitos!$W:$W,VI_Debitos!$H:$H,$C30,VI_Debitos!$U:$U,$D30,VI_Debitos!$S:$S,LEFT(PAGADO!L$1,4),VI_Debitos!$R:$R,RIGHT(L$1,2))</f>
        <v>0</v>
      </c>
      <c r="M30" s="2">
        <f>SUMIFS(VI_Debitos!$W:$W,VI_Debitos!$H:$H,$C30,VI_Debitos!$U:$U,$D30,VI_Debitos!$S:$S,LEFT(PAGADO!M$1,4),VI_Debitos!$R:$R,RIGHT(M$1,2))</f>
        <v>0</v>
      </c>
      <c r="N30" s="2">
        <f>SUMIFS(VI_Debitos!$W:$W,VI_Debitos!$H:$H,$C30,VI_Debitos!$U:$U,$D30,VI_Debitos!$S:$S,LEFT(PAGADO!N$1,4),VI_Debitos!$R:$R,RIGHT(N$1,2))</f>
        <v>0</v>
      </c>
      <c r="O30" s="2">
        <f>SUMIFS(VI_Debitos!$W:$W,VI_Debitos!$H:$H,$C30,VI_Debitos!$U:$U,$D30,VI_Debitos!$S:$S,LEFT(PAGADO!O$1,4),VI_Debitos!$R:$R,RIGHT(O$1,2))</f>
        <v>0</v>
      </c>
      <c r="P30" s="2">
        <f>SUMIFS(VI_Debitos!$W:$W,VI_Debitos!$H:$H,$C30,VI_Debitos!$U:$U,$D30,VI_Debitos!$S:$S,LEFT(PAGADO!P$1,4),VI_Debitos!$R:$R,RIGHT(P$1,2))</f>
        <v>0</v>
      </c>
      <c r="Q30" s="2">
        <f>SUMIFS(VI_Debitos!$W:$W,VI_Debitos!$H:$H,$C30,VI_Debitos!$U:$U,$D30,VI_Debitos!$S:$S,LEFT(PAGADO!Q$1,4),VI_Debitos!$R:$R,RIGHT(Q$1,2))</f>
        <v>0</v>
      </c>
      <c r="R30" s="2">
        <f t="shared" si="0"/>
        <v>0</v>
      </c>
    </row>
    <row r="31" spans="1:18">
      <c r="A31" t="s">
        <v>45</v>
      </c>
      <c r="B31" t="s">
        <v>601</v>
      </c>
      <c r="C31" t="s">
        <v>56</v>
      </c>
      <c r="D31" t="s">
        <v>607</v>
      </c>
      <c r="E31" t="s">
        <v>702</v>
      </c>
      <c r="F31" s="2">
        <f>SUMIFS(VI_Debitos!$W:$W,VI_Debitos!$H:$H,$C31,VI_Debitos!$U:$U,$D31,VI_Debitos!$S:$S,LEFT(PAGADO!F$1,4),VI_Debitos!$R:$R,RIGHT(F$1,2))</f>
        <v>0</v>
      </c>
      <c r="G31" s="2">
        <f>SUMIFS(VI_Debitos!$W:$W,VI_Debitos!$H:$H,$C31,VI_Debitos!$U:$U,$D31,VI_Debitos!$S:$S,LEFT(PAGADO!G$1,4),VI_Debitos!$R:$R,RIGHT(G$1,2))</f>
        <v>0</v>
      </c>
      <c r="H31" s="2">
        <f>SUMIFS(VI_Debitos!$W:$W,VI_Debitos!$H:$H,$C31,VI_Debitos!$U:$U,$D31,VI_Debitos!$S:$S,LEFT(PAGADO!H$1,4),VI_Debitos!$R:$R,RIGHT(H$1,2))</f>
        <v>0</v>
      </c>
      <c r="I31" s="2">
        <f>SUMIFS(VI_Debitos!$W:$W,VI_Debitos!$H:$H,$C31,VI_Debitos!$U:$U,$D31,VI_Debitos!$S:$S,LEFT(PAGADO!I$1,4),VI_Debitos!$R:$R,RIGHT(I$1,2))</f>
        <v>0</v>
      </c>
      <c r="J31" s="2">
        <f>SUMIFS(VI_Debitos!$W:$W,VI_Debitos!$H:$H,$C31,VI_Debitos!$U:$U,$D31,VI_Debitos!$S:$S,LEFT(PAGADO!J$1,4),VI_Debitos!$R:$R,RIGHT(J$1,2))</f>
        <v>0</v>
      </c>
      <c r="K31" s="2">
        <f>SUMIFS(VI_Debitos!$W:$W,VI_Debitos!$H:$H,$C31,VI_Debitos!$U:$U,$D31,VI_Debitos!$S:$S,LEFT(PAGADO!K$1,4),VI_Debitos!$R:$R,RIGHT(K$1,2))</f>
        <v>0</v>
      </c>
      <c r="L31" s="2">
        <f>SUMIFS(VI_Debitos!$W:$W,VI_Debitos!$H:$H,$C31,VI_Debitos!$U:$U,$D31,VI_Debitos!$S:$S,LEFT(PAGADO!L$1,4),VI_Debitos!$R:$R,RIGHT(L$1,2))</f>
        <v>0</v>
      </c>
      <c r="M31" s="2">
        <f>SUMIFS(VI_Debitos!$W:$W,VI_Debitos!$H:$H,$C31,VI_Debitos!$U:$U,$D31,VI_Debitos!$S:$S,LEFT(PAGADO!M$1,4),VI_Debitos!$R:$R,RIGHT(M$1,2))</f>
        <v>0</v>
      </c>
      <c r="N31" s="2">
        <f>SUMIFS(VI_Debitos!$W:$W,VI_Debitos!$H:$H,$C31,VI_Debitos!$U:$U,$D31,VI_Debitos!$S:$S,LEFT(PAGADO!N$1,4),VI_Debitos!$R:$R,RIGHT(N$1,2))</f>
        <v>0</v>
      </c>
      <c r="O31" s="2">
        <f>SUMIFS(VI_Debitos!$W:$W,VI_Debitos!$H:$H,$C31,VI_Debitos!$U:$U,$D31,VI_Debitos!$S:$S,LEFT(PAGADO!O$1,4),VI_Debitos!$R:$R,RIGHT(O$1,2))</f>
        <v>0</v>
      </c>
      <c r="P31" s="2">
        <f>SUMIFS(VI_Debitos!$W:$W,VI_Debitos!$H:$H,$C31,VI_Debitos!$U:$U,$D31,VI_Debitos!$S:$S,LEFT(PAGADO!P$1,4),VI_Debitos!$R:$R,RIGHT(P$1,2))</f>
        <v>0</v>
      </c>
      <c r="Q31" s="2">
        <f>SUMIFS(VI_Debitos!$W:$W,VI_Debitos!$H:$H,$C31,VI_Debitos!$U:$U,$D31,VI_Debitos!$S:$S,LEFT(PAGADO!Q$1,4),VI_Debitos!$R:$R,RIGHT(Q$1,2))</f>
        <v>0</v>
      </c>
      <c r="R31" s="2">
        <f t="shared" si="0"/>
        <v>0</v>
      </c>
    </row>
    <row r="32" spans="1:18">
      <c r="A32" t="s">
        <v>45</v>
      </c>
      <c r="B32" t="s">
        <v>601</v>
      </c>
      <c r="C32" t="s">
        <v>56</v>
      </c>
      <c r="D32" t="s">
        <v>608</v>
      </c>
      <c r="E32" t="s">
        <v>703</v>
      </c>
      <c r="F32" s="2">
        <f>SUMIFS(VI_Debitos!$W:$W,VI_Debitos!$H:$H,$C32,VI_Debitos!$U:$U,$D32,VI_Debitos!$S:$S,LEFT(PAGADO!F$1,4),VI_Debitos!$R:$R,RIGHT(F$1,2))</f>
        <v>0</v>
      </c>
      <c r="G32" s="2">
        <f>SUMIFS(VI_Debitos!$W:$W,VI_Debitos!$H:$H,$C32,VI_Debitos!$U:$U,$D32,VI_Debitos!$S:$S,LEFT(PAGADO!G$1,4),VI_Debitos!$R:$R,RIGHT(G$1,2))</f>
        <v>-47255</v>
      </c>
      <c r="H32" s="2">
        <f>SUMIFS(VI_Debitos!$W:$W,VI_Debitos!$H:$H,$C32,VI_Debitos!$U:$U,$D32,VI_Debitos!$S:$S,LEFT(PAGADO!H$1,4),VI_Debitos!$R:$R,RIGHT(H$1,2))</f>
        <v>-105419</v>
      </c>
      <c r="I32" s="2">
        <f>SUMIFS(VI_Debitos!$W:$W,VI_Debitos!$H:$H,$C32,VI_Debitos!$U:$U,$D32,VI_Debitos!$S:$S,LEFT(PAGADO!I$1,4),VI_Debitos!$R:$R,RIGHT(I$1,2))</f>
        <v>-45769</v>
      </c>
      <c r="J32" s="2">
        <f>SUMIFS(VI_Debitos!$W:$W,VI_Debitos!$H:$H,$C32,VI_Debitos!$U:$U,$D32,VI_Debitos!$S:$S,LEFT(PAGADO!J$1,4),VI_Debitos!$R:$R,RIGHT(J$1,2))</f>
        <v>-128545</v>
      </c>
      <c r="K32" s="2">
        <f>SUMIFS(VI_Debitos!$W:$W,VI_Debitos!$H:$H,$C32,VI_Debitos!$U:$U,$D32,VI_Debitos!$S:$S,LEFT(PAGADO!K$1,4),VI_Debitos!$R:$R,RIGHT(K$1,2))</f>
        <v>-91887</v>
      </c>
      <c r="L32" s="2">
        <f>SUMIFS(VI_Debitos!$W:$W,VI_Debitos!$H:$H,$C32,VI_Debitos!$U:$U,$D32,VI_Debitos!$S:$S,LEFT(PAGADO!L$1,4),VI_Debitos!$R:$R,RIGHT(L$1,2))</f>
        <v>-109256</v>
      </c>
      <c r="M32" s="2">
        <f>SUMIFS(VI_Debitos!$W:$W,VI_Debitos!$H:$H,$C32,VI_Debitos!$U:$U,$D32,VI_Debitos!$S:$S,LEFT(PAGADO!M$1,4),VI_Debitos!$R:$R,RIGHT(M$1,2))</f>
        <v>-107188</v>
      </c>
      <c r="N32" s="2">
        <f>SUMIFS(VI_Debitos!$W:$W,VI_Debitos!$H:$H,$C32,VI_Debitos!$U:$U,$D32,VI_Debitos!$S:$S,LEFT(PAGADO!N$1,4),VI_Debitos!$R:$R,RIGHT(N$1,2))</f>
        <v>-72917</v>
      </c>
      <c r="O32" s="2">
        <f>SUMIFS(VI_Debitos!$W:$W,VI_Debitos!$H:$H,$C32,VI_Debitos!$U:$U,$D32,VI_Debitos!$S:$S,LEFT(PAGADO!O$1,4),VI_Debitos!$R:$R,RIGHT(O$1,2))</f>
        <v>-156867</v>
      </c>
      <c r="P32" s="2">
        <f>SUMIFS(VI_Debitos!$W:$W,VI_Debitos!$H:$H,$C32,VI_Debitos!$U:$U,$D32,VI_Debitos!$S:$S,LEFT(PAGADO!P$1,4),VI_Debitos!$R:$R,RIGHT(P$1,2))</f>
        <v>-58183</v>
      </c>
      <c r="Q32" s="2">
        <f>SUMIFS(VI_Debitos!$W:$W,VI_Debitos!$H:$H,$C32,VI_Debitos!$U:$U,$D32,VI_Debitos!$S:$S,LEFT(PAGADO!Q$1,4),VI_Debitos!$R:$R,RIGHT(Q$1,2))</f>
        <v>-165059</v>
      </c>
      <c r="R32" s="2">
        <f t="shared" si="0"/>
        <v>-1088345</v>
      </c>
    </row>
    <row r="33" spans="1:18">
      <c r="A33" t="s">
        <v>45</v>
      </c>
      <c r="B33" t="s">
        <v>601</v>
      </c>
      <c r="C33" t="s">
        <v>56</v>
      </c>
      <c r="D33" t="s">
        <v>609</v>
      </c>
      <c r="E33" t="s">
        <v>704</v>
      </c>
      <c r="F33" s="2">
        <f>SUMIFS(VI_Debitos!$W:$W,VI_Debitos!$H:$H,$C33,VI_Debitos!$U:$U,$D33,VI_Debitos!$S:$S,LEFT(PAGADO!F$1,4),VI_Debitos!$R:$R,RIGHT(F$1,2))</f>
        <v>-2969936</v>
      </c>
      <c r="G33" s="2">
        <f>SUMIFS(VI_Debitos!$W:$W,VI_Debitos!$H:$H,$C33,VI_Debitos!$U:$U,$D33,VI_Debitos!$S:$S,LEFT(PAGADO!G$1,4),VI_Debitos!$R:$R,RIGHT(G$1,2))</f>
        <v>-5539619</v>
      </c>
      <c r="H33" s="2">
        <f>SUMIFS(VI_Debitos!$W:$W,VI_Debitos!$H:$H,$C33,VI_Debitos!$U:$U,$D33,VI_Debitos!$S:$S,LEFT(PAGADO!H$1,4),VI_Debitos!$R:$R,RIGHT(H$1,2))</f>
        <v>-8535775</v>
      </c>
      <c r="I33" s="2">
        <f>SUMIFS(VI_Debitos!$W:$W,VI_Debitos!$H:$H,$C33,VI_Debitos!$U:$U,$D33,VI_Debitos!$S:$S,LEFT(PAGADO!I$1,4),VI_Debitos!$R:$R,RIGHT(I$1,2))</f>
        <v>-2453030</v>
      </c>
      <c r="J33" s="2">
        <f>SUMIFS(VI_Debitos!$W:$W,VI_Debitos!$H:$H,$C33,VI_Debitos!$U:$U,$D33,VI_Debitos!$S:$S,LEFT(PAGADO!J$1,4),VI_Debitos!$R:$R,RIGHT(J$1,2))</f>
        <v>-6243207</v>
      </c>
      <c r="K33" s="2">
        <f>SUMIFS(VI_Debitos!$W:$W,VI_Debitos!$H:$H,$C33,VI_Debitos!$U:$U,$D33,VI_Debitos!$S:$S,LEFT(PAGADO!K$1,4),VI_Debitos!$R:$R,RIGHT(K$1,2))</f>
        <v>-93010</v>
      </c>
      <c r="L33" s="2">
        <f>SUMIFS(VI_Debitos!$W:$W,VI_Debitos!$H:$H,$C33,VI_Debitos!$U:$U,$D33,VI_Debitos!$S:$S,LEFT(PAGADO!L$1,4),VI_Debitos!$R:$R,RIGHT(L$1,2))</f>
        <v>-93042</v>
      </c>
      <c r="M33" s="2">
        <f>SUMIFS(VI_Debitos!$W:$W,VI_Debitos!$H:$H,$C33,VI_Debitos!$U:$U,$D33,VI_Debitos!$S:$S,LEFT(PAGADO!M$1,4),VI_Debitos!$R:$R,RIGHT(M$1,2))</f>
        <v>-341638</v>
      </c>
      <c r="N33" s="2">
        <f>SUMIFS(VI_Debitos!$W:$W,VI_Debitos!$H:$H,$C33,VI_Debitos!$U:$U,$D33,VI_Debitos!$S:$S,LEFT(PAGADO!N$1,4),VI_Debitos!$R:$R,RIGHT(N$1,2))</f>
        <v>0</v>
      </c>
      <c r="O33" s="2">
        <f>SUMIFS(VI_Debitos!$W:$W,VI_Debitos!$H:$H,$C33,VI_Debitos!$U:$U,$D33,VI_Debitos!$S:$S,LEFT(PAGADO!O$1,4),VI_Debitos!$R:$R,RIGHT(O$1,2))</f>
        <v>-687443</v>
      </c>
      <c r="P33" s="2">
        <f>SUMIFS(VI_Debitos!$W:$W,VI_Debitos!$H:$H,$C33,VI_Debitos!$U:$U,$D33,VI_Debitos!$S:$S,LEFT(PAGADO!P$1,4),VI_Debitos!$R:$R,RIGHT(P$1,2))</f>
        <v>-1081899</v>
      </c>
      <c r="Q33" s="2">
        <f>SUMIFS(VI_Debitos!$W:$W,VI_Debitos!$H:$H,$C33,VI_Debitos!$U:$U,$D33,VI_Debitos!$S:$S,LEFT(PAGADO!Q$1,4),VI_Debitos!$R:$R,RIGHT(Q$1,2))</f>
        <v>0</v>
      </c>
      <c r="R33" s="2">
        <f t="shared" si="0"/>
        <v>-28038599</v>
      </c>
    </row>
    <row r="34" spans="1:18">
      <c r="F34" s="2">
        <f>SUMIFS(VI_Debitos!$W:$W,VI_Debitos!$H:$H,$C34,VI_Debitos!$U:$U,$D34,VI_Debitos!$S:$S,LEFT(PAGADO!F$1,4),VI_Debitos!$R:$R,RIGHT(F$1,2))</f>
        <v>0</v>
      </c>
      <c r="G34" s="2">
        <f>SUMIFS(VI_Debitos!$W:$W,VI_Debitos!$H:$H,$C34,VI_Debitos!$U:$U,$D34,VI_Debitos!$S:$S,LEFT(PAGADO!G$1,4),VI_Debitos!$R:$R,RIGHT(G$1,2))</f>
        <v>0</v>
      </c>
      <c r="H34" s="2">
        <f>SUMIFS(VI_Debitos!$W:$W,VI_Debitos!$H:$H,$C34,VI_Debitos!$U:$U,$D34,VI_Debitos!$S:$S,LEFT(PAGADO!H$1,4),VI_Debitos!$R:$R,RIGHT(H$1,2))</f>
        <v>0</v>
      </c>
      <c r="I34" s="2">
        <f>SUMIFS(VI_Debitos!$W:$W,VI_Debitos!$H:$H,$C34,VI_Debitos!$U:$U,$D34,VI_Debitos!$S:$S,LEFT(PAGADO!I$1,4),VI_Debitos!$R:$R,RIGHT(I$1,2))</f>
        <v>0</v>
      </c>
      <c r="J34" s="2">
        <f>SUMIFS(VI_Debitos!$W:$W,VI_Debitos!$H:$H,$C34,VI_Debitos!$U:$U,$D34,VI_Debitos!$S:$S,LEFT(PAGADO!J$1,4),VI_Debitos!$R:$R,RIGHT(J$1,2))</f>
        <v>0</v>
      </c>
      <c r="K34" s="2">
        <f>SUMIFS(VI_Debitos!$W:$W,VI_Debitos!$H:$H,$C34,VI_Debitos!$U:$U,$D34,VI_Debitos!$S:$S,LEFT(PAGADO!K$1,4),VI_Debitos!$R:$R,RIGHT(K$1,2))</f>
        <v>0</v>
      </c>
      <c r="L34" s="2">
        <f>SUMIFS(VI_Debitos!$W:$W,VI_Debitos!$H:$H,$C34,VI_Debitos!$U:$U,$D34,VI_Debitos!$S:$S,LEFT(PAGADO!L$1,4),VI_Debitos!$R:$R,RIGHT(L$1,2))</f>
        <v>0</v>
      </c>
      <c r="M34" s="2">
        <f>SUMIFS(VI_Debitos!$W:$W,VI_Debitos!$H:$H,$C34,VI_Debitos!$U:$U,$D34,VI_Debitos!$S:$S,LEFT(PAGADO!M$1,4),VI_Debitos!$R:$R,RIGHT(M$1,2))</f>
        <v>0</v>
      </c>
      <c r="N34" s="2">
        <f>SUMIFS(VI_Debitos!$W:$W,VI_Debitos!$H:$H,$C34,VI_Debitos!$U:$U,$D34,VI_Debitos!$S:$S,LEFT(PAGADO!N$1,4),VI_Debitos!$R:$R,RIGHT(N$1,2))</f>
        <v>0</v>
      </c>
      <c r="O34" s="2">
        <f>SUMIFS(VI_Debitos!$W:$W,VI_Debitos!$H:$H,$C34,VI_Debitos!$U:$U,$D34,VI_Debitos!$S:$S,LEFT(PAGADO!O$1,4),VI_Debitos!$R:$R,RIGHT(O$1,2))</f>
        <v>0</v>
      </c>
      <c r="P34" s="2">
        <f>SUMIFS(VI_Debitos!$W:$W,VI_Debitos!$H:$H,$C34,VI_Debitos!$U:$U,$D34,VI_Debitos!$S:$S,LEFT(PAGADO!P$1,4),VI_Debitos!$R:$R,RIGHT(P$1,2))</f>
        <v>0</v>
      </c>
      <c r="Q34" s="2">
        <f>SUMIFS(VI_Debitos!$W:$W,VI_Debitos!$H:$H,$C34,VI_Debitos!$U:$U,$D34,VI_Debitos!$S:$S,LEFT(PAGADO!Q$1,4),VI_Debitos!$R:$R,RIGHT(Q$1,2))</f>
        <v>0</v>
      </c>
      <c r="R34" s="2">
        <f t="shared" si="0"/>
        <v>0</v>
      </c>
    </row>
    <row r="35" spans="1:18">
      <c r="F35" s="2">
        <f>SUMIFS(VI_Debitos!$W:$W,VI_Debitos!$H:$H,$C35,VI_Debitos!$U:$U,$D35,VI_Debitos!$S:$S,LEFT(PAGADO!F$1,4),VI_Debitos!$R:$R,RIGHT(F$1,2))</f>
        <v>0</v>
      </c>
      <c r="G35" s="2">
        <f>SUMIFS(VI_Debitos!$W:$W,VI_Debitos!$H:$H,$C35,VI_Debitos!$U:$U,$D35,VI_Debitos!$S:$S,LEFT(PAGADO!G$1,4),VI_Debitos!$R:$R,RIGHT(G$1,2))</f>
        <v>0</v>
      </c>
      <c r="H35" s="2">
        <f>SUMIFS(VI_Debitos!$W:$W,VI_Debitos!$H:$H,$C35,VI_Debitos!$U:$U,$D35,VI_Debitos!$S:$S,LEFT(PAGADO!H$1,4),VI_Debitos!$R:$R,RIGHT(H$1,2))</f>
        <v>0</v>
      </c>
      <c r="I35" s="2">
        <f>SUMIFS(VI_Debitos!$W:$W,VI_Debitos!$H:$H,$C35,VI_Debitos!$U:$U,$D35,VI_Debitos!$S:$S,LEFT(PAGADO!I$1,4),VI_Debitos!$R:$R,RIGHT(I$1,2))</f>
        <v>0</v>
      </c>
      <c r="J35" s="2">
        <f>SUMIFS(VI_Debitos!$W:$W,VI_Debitos!$H:$H,$C35,VI_Debitos!$U:$U,$D35,VI_Debitos!$S:$S,LEFT(PAGADO!J$1,4),VI_Debitos!$R:$R,RIGHT(J$1,2))</f>
        <v>0</v>
      </c>
      <c r="K35" s="2">
        <f>SUMIFS(VI_Debitos!$W:$W,VI_Debitos!$H:$H,$C35,VI_Debitos!$U:$U,$D35,VI_Debitos!$S:$S,LEFT(PAGADO!K$1,4),VI_Debitos!$R:$R,RIGHT(K$1,2))</f>
        <v>0</v>
      </c>
      <c r="L35" s="2">
        <f>SUMIFS(VI_Debitos!$W:$W,VI_Debitos!$H:$H,$C35,VI_Debitos!$U:$U,$D35,VI_Debitos!$S:$S,LEFT(PAGADO!L$1,4),VI_Debitos!$R:$R,RIGHT(L$1,2))</f>
        <v>0</v>
      </c>
      <c r="M35" s="2">
        <f>SUMIFS(VI_Debitos!$W:$W,VI_Debitos!$H:$H,$C35,VI_Debitos!$U:$U,$D35,VI_Debitos!$S:$S,LEFT(PAGADO!M$1,4),VI_Debitos!$R:$R,RIGHT(M$1,2))</f>
        <v>0</v>
      </c>
      <c r="N35" s="2">
        <f>SUMIFS(VI_Debitos!$W:$W,VI_Debitos!$H:$H,$C35,VI_Debitos!$U:$U,$D35,VI_Debitos!$S:$S,LEFT(PAGADO!N$1,4),VI_Debitos!$R:$R,RIGHT(N$1,2))</f>
        <v>0</v>
      </c>
      <c r="O35" s="2">
        <f>SUMIFS(VI_Debitos!$W:$W,VI_Debitos!$H:$H,$C35,VI_Debitos!$U:$U,$D35,VI_Debitos!$S:$S,LEFT(PAGADO!O$1,4),VI_Debitos!$R:$R,RIGHT(O$1,2))</f>
        <v>0</v>
      </c>
      <c r="P35" s="2">
        <f>SUMIFS(VI_Debitos!$W:$W,VI_Debitos!$H:$H,$C35,VI_Debitos!$U:$U,$D35,VI_Debitos!$S:$S,LEFT(PAGADO!P$1,4),VI_Debitos!$R:$R,RIGHT(P$1,2))</f>
        <v>0</v>
      </c>
      <c r="Q35" s="2">
        <f>SUMIFS(VI_Debitos!$W:$W,VI_Debitos!$H:$H,$C35,VI_Debitos!$U:$U,$D35,VI_Debitos!$S:$S,LEFT(PAGADO!Q$1,4),VI_Debitos!$R:$R,RIGHT(Q$1,2))</f>
        <v>0</v>
      </c>
      <c r="R35" s="2">
        <f t="shared" si="0"/>
        <v>0</v>
      </c>
    </row>
    <row r="36" spans="1:18">
      <c r="F36" s="2">
        <f>SUMIFS(VI_Debitos!$W:$W,VI_Debitos!$H:$H,$C36,VI_Debitos!$U:$U,$D36,VI_Debitos!$S:$S,LEFT(PAGADO!F$1,4),VI_Debitos!$R:$R,RIGHT(F$1,2))</f>
        <v>0</v>
      </c>
      <c r="G36" s="2">
        <f>SUMIFS(VI_Debitos!$W:$W,VI_Debitos!$H:$H,$C36,VI_Debitos!$U:$U,$D36,VI_Debitos!$S:$S,LEFT(PAGADO!G$1,4),VI_Debitos!$R:$R,RIGHT(G$1,2))</f>
        <v>0</v>
      </c>
      <c r="H36" s="2">
        <f>SUMIFS(VI_Debitos!$W:$W,VI_Debitos!$H:$H,$C36,VI_Debitos!$U:$U,$D36,VI_Debitos!$S:$S,LEFT(PAGADO!H$1,4),VI_Debitos!$R:$R,RIGHT(H$1,2))</f>
        <v>0</v>
      </c>
      <c r="I36" s="2">
        <f>SUMIFS(VI_Debitos!$W:$W,VI_Debitos!$H:$H,$C36,VI_Debitos!$U:$U,$D36,VI_Debitos!$S:$S,LEFT(PAGADO!I$1,4),VI_Debitos!$R:$R,RIGHT(I$1,2))</f>
        <v>0</v>
      </c>
      <c r="J36" s="2">
        <f>SUMIFS(VI_Debitos!$W:$W,VI_Debitos!$H:$H,$C36,VI_Debitos!$U:$U,$D36,VI_Debitos!$S:$S,LEFT(PAGADO!J$1,4),VI_Debitos!$R:$R,RIGHT(J$1,2))</f>
        <v>0</v>
      </c>
      <c r="K36" s="2">
        <f>SUMIFS(VI_Debitos!$W:$W,VI_Debitos!$H:$H,$C36,VI_Debitos!$U:$U,$D36,VI_Debitos!$S:$S,LEFT(PAGADO!K$1,4),VI_Debitos!$R:$R,RIGHT(K$1,2))</f>
        <v>0</v>
      </c>
      <c r="L36" s="2">
        <f>SUMIFS(VI_Debitos!$W:$W,VI_Debitos!$H:$H,$C36,VI_Debitos!$U:$U,$D36,VI_Debitos!$S:$S,LEFT(PAGADO!L$1,4),VI_Debitos!$R:$R,RIGHT(L$1,2))</f>
        <v>0</v>
      </c>
      <c r="M36" s="2">
        <f>SUMIFS(VI_Debitos!$W:$W,VI_Debitos!$H:$H,$C36,VI_Debitos!$U:$U,$D36,VI_Debitos!$S:$S,LEFT(PAGADO!M$1,4),VI_Debitos!$R:$R,RIGHT(M$1,2))</f>
        <v>0</v>
      </c>
      <c r="N36" s="2">
        <f>SUMIFS(VI_Debitos!$W:$W,VI_Debitos!$H:$H,$C36,VI_Debitos!$U:$U,$D36,VI_Debitos!$S:$S,LEFT(PAGADO!N$1,4),VI_Debitos!$R:$R,RIGHT(N$1,2))</f>
        <v>0</v>
      </c>
      <c r="O36" s="2">
        <f>SUMIFS(VI_Debitos!$W:$W,VI_Debitos!$H:$H,$C36,VI_Debitos!$U:$U,$D36,VI_Debitos!$S:$S,LEFT(PAGADO!O$1,4),VI_Debitos!$R:$R,RIGHT(O$1,2))</f>
        <v>0</v>
      </c>
      <c r="P36" s="2">
        <f>SUMIFS(VI_Debitos!$W:$W,VI_Debitos!$H:$H,$C36,VI_Debitos!$U:$U,$D36,VI_Debitos!$S:$S,LEFT(PAGADO!P$1,4),VI_Debitos!$R:$R,RIGHT(P$1,2))</f>
        <v>0</v>
      </c>
      <c r="Q36" s="2">
        <f>SUMIFS(VI_Debitos!$W:$W,VI_Debitos!$H:$H,$C36,VI_Debitos!$U:$U,$D36,VI_Debitos!$S:$S,LEFT(PAGADO!Q$1,4),VI_Debitos!$R:$R,RIGHT(Q$1,2))</f>
        <v>0</v>
      </c>
      <c r="R36" s="2">
        <f t="shared" si="0"/>
        <v>0</v>
      </c>
    </row>
    <row r="37" spans="1:18">
      <c r="F37" s="2">
        <f>SUMIFS(VI_Debitos!$W:$W,VI_Debitos!$H:$H,$C37,VI_Debitos!$U:$U,$D37,VI_Debitos!$S:$S,LEFT(PAGADO!F$1,4),VI_Debitos!$R:$R,RIGHT(F$1,2))</f>
        <v>0</v>
      </c>
      <c r="G37" s="2">
        <f>SUMIFS(VI_Debitos!$W:$W,VI_Debitos!$H:$H,$C37,VI_Debitos!$U:$U,$D37,VI_Debitos!$S:$S,LEFT(PAGADO!G$1,4),VI_Debitos!$R:$R,RIGHT(G$1,2))</f>
        <v>0</v>
      </c>
      <c r="H37" s="2">
        <f>SUMIFS(VI_Debitos!$W:$W,VI_Debitos!$H:$H,$C37,VI_Debitos!$U:$U,$D37,VI_Debitos!$S:$S,LEFT(PAGADO!H$1,4),VI_Debitos!$R:$R,RIGHT(H$1,2))</f>
        <v>0</v>
      </c>
      <c r="I37" s="2">
        <f>SUMIFS(VI_Debitos!$W:$W,VI_Debitos!$H:$H,$C37,VI_Debitos!$U:$U,$D37,VI_Debitos!$S:$S,LEFT(PAGADO!I$1,4),VI_Debitos!$R:$R,RIGHT(I$1,2))</f>
        <v>0</v>
      </c>
      <c r="J37" s="2">
        <f>SUMIFS(VI_Debitos!$W:$W,VI_Debitos!$H:$H,$C37,VI_Debitos!$U:$U,$D37,VI_Debitos!$S:$S,LEFT(PAGADO!J$1,4),VI_Debitos!$R:$R,RIGHT(J$1,2))</f>
        <v>0</v>
      </c>
      <c r="K37" s="2">
        <f>SUMIFS(VI_Debitos!$W:$W,VI_Debitos!$H:$H,$C37,VI_Debitos!$U:$U,$D37,VI_Debitos!$S:$S,LEFT(PAGADO!K$1,4),VI_Debitos!$R:$R,RIGHT(K$1,2))</f>
        <v>0</v>
      </c>
      <c r="L37" s="2">
        <f>SUMIFS(VI_Debitos!$W:$W,VI_Debitos!$H:$H,$C37,VI_Debitos!$U:$U,$D37,VI_Debitos!$S:$S,LEFT(PAGADO!L$1,4),VI_Debitos!$R:$R,RIGHT(L$1,2))</f>
        <v>0</v>
      </c>
      <c r="M37" s="2">
        <f>SUMIFS(VI_Debitos!$W:$W,VI_Debitos!$H:$H,$C37,VI_Debitos!$U:$U,$D37,VI_Debitos!$S:$S,LEFT(PAGADO!M$1,4),VI_Debitos!$R:$R,RIGHT(M$1,2))</f>
        <v>0</v>
      </c>
      <c r="N37" s="2">
        <f>SUMIFS(VI_Debitos!$W:$W,VI_Debitos!$H:$H,$C37,VI_Debitos!$U:$U,$D37,VI_Debitos!$S:$S,LEFT(PAGADO!N$1,4),VI_Debitos!$R:$R,RIGHT(N$1,2))</f>
        <v>0</v>
      </c>
      <c r="O37" s="2">
        <f>SUMIFS(VI_Debitos!$W:$W,VI_Debitos!$H:$H,$C37,VI_Debitos!$U:$U,$D37,VI_Debitos!$S:$S,LEFT(PAGADO!O$1,4),VI_Debitos!$R:$R,RIGHT(O$1,2))</f>
        <v>0</v>
      </c>
      <c r="P37" s="2">
        <f>SUMIFS(VI_Debitos!$W:$W,VI_Debitos!$H:$H,$C37,VI_Debitos!$U:$U,$D37,VI_Debitos!$S:$S,LEFT(PAGADO!P$1,4),VI_Debitos!$R:$R,RIGHT(P$1,2))</f>
        <v>0</v>
      </c>
      <c r="Q37" s="2">
        <f>SUMIFS(VI_Debitos!$W:$W,VI_Debitos!$H:$H,$C37,VI_Debitos!$U:$U,$D37,VI_Debitos!$S:$S,LEFT(PAGADO!Q$1,4),VI_Debitos!$R:$R,RIGHT(Q$1,2))</f>
        <v>0</v>
      </c>
      <c r="R37" s="2">
        <f t="shared" si="0"/>
        <v>0</v>
      </c>
    </row>
    <row r="38" spans="1:18">
      <c r="F38" s="2">
        <f>SUMIFS(VI_Debitos!$W:$W,VI_Debitos!$H:$H,$C38,VI_Debitos!$U:$U,$D38,VI_Debitos!$S:$S,LEFT(PAGADO!F$1,4),VI_Debitos!$R:$R,RIGHT(F$1,2))</f>
        <v>0</v>
      </c>
      <c r="G38" s="2">
        <f>SUMIFS(VI_Debitos!$W:$W,VI_Debitos!$H:$H,$C38,VI_Debitos!$U:$U,$D38,VI_Debitos!$S:$S,LEFT(PAGADO!G$1,4),VI_Debitos!$R:$R,RIGHT(G$1,2))</f>
        <v>0</v>
      </c>
      <c r="H38" s="2">
        <f>SUMIFS(VI_Debitos!$W:$W,VI_Debitos!$H:$H,$C38,VI_Debitos!$U:$U,$D38,VI_Debitos!$S:$S,LEFT(PAGADO!H$1,4),VI_Debitos!$R:$R,RIGHT(H$1,2))</f>
        <v>0</v>
      </c>
      <c r="I38" s="2">
        <f>SUMIFS(VI_Debitos!$W:$W,VI_Debitos!$H:$H,$C38,VI_Debitos!$U:$U,$D38,VI_Debitos!$S:$S,LEFT(PAGADO!I$1,4),VI_Debitos!$R:$R,RIGHT(I$1,2))</f>
        <v>0</v>
      </c>
      <c r="J38" s="2">
        <f>SUMIFS(VI_Debitos!$W:$W,VI_Debitos!$H:$H,$C38,VI_Debitos!$U:$U,$D38,VI_Debitos!$S:$S,LEFT(PAGADO!J$1,4),VI_Debitos!$R:$R,RIGHT(J$1,2))</f>
        <v>0</v>
      </c>
      <c r="K38" s="2">
        <f>SUMIFS(VI_Debitos!$W:$W,VI_Debitos!$H:$H,$C38,VI_Debitos!$U:$U,$D38,VI_Debitos!$S:$S,LEFT(PAGADO!K$1,4),VI_Debitos!$R:$R,RIGHT(K$1,2))</f>
        <v>0</v>
      </c>
      <c r="L38" s="2">
        <f>SUMIFS(VI_Debitos!$W:$W,VI_Debitos!$H:$H,$C38,VI_Debitos!$U:$U,$D38,VI_Debitos!$S:$S,LEFT(PAGADO!L$1,4),VI_Debitos!$R:$R,RIGHT(L$1,2))</f>
        <v>0</v>
      </c>
      <c r="M38" s="2">
        <f>SUMIFS(VI_Debitos!$W:$W,VI_Debitos!$H:$H,$C38,VI_Debitos!$U:$U,$D38,VI_Debitos!$S:$S,LEFT(PAGADO!M$1,4),VI_Debitos!$R:$R,RIGHT(M$1,2))</f>
        <v>0</v>
      </c>
      <c r="N38" s="2">
        <f>SUMIFS(VI_Debitos!$W:$W,VI_Debitos!$H:$H,$C38,VI_Debitos!$U:$U,$D38,VI_Debitos!$S:$S,LEFT(PAGADO!N$1,4),VI_Debitos!$R:$R,RIGHT(N$1,2))</f>
        <v>0</v>
      </c>
      <c r="O38" s="2">
        <f>SUMIFS(VI_Debitos!$W:$W,VI_Debitos!$H:$H,$C38,VI_Debitos!$U:$U,$D38,VI_Debitos!$S:$S,LEFT(PAGADO!O$1,4),VI_Debitos!$R:$R,RIGHT(O$1,2))</f>
        <v>0</v>
      </c>
      <c r="P38" s="2">
        <f>SUMIFS(VI_Debitos!$W:$W,VI_Debitos!$H:$H,$C38,VI_Debitos!$U:$U,$D38,VI_Debitos!$S:$S,LEFT(PAGADO!P$1,4),VI_Debitos!$R:$R,RIGHT(P$1,2))</f>
        <v>0</v>
      </c>
      <c r="Q38" s="2">
        <f>SUMIFS(VI_Debitos!$W:$W,VI_Debitos!$H:$H,$C38,VI_Debitos!$U:$U,$D38,VI_Debitos!$S:$S,LEFT(PAGADO!Q$1,4),VI_Debitos!$R:$R,RIGHT(Q$1,2))</f>
        <v>0</v>
      </c>
      <c r="R38" s="2">
        <f t="shared" si="0"/>
        <v>0</v>
      </c>
    </row>
    <row r="39" spans="1:18">
      <c r="F39" s="2">
        <f>SUMIFS(VI_Debitos!$W:$W,VI_Debitos!$H:$H,$C39,VI_Debitos!$U:$U,$D39,VI_Debitos!$S:$S,LEFT(PAGADO!F$1,4),VI_Debitos!$R:$R,RIGHT(F$1,2))</f>
        <v>0</v>
      </c>
      <c r="G39" s="2">
        <f>SUMIFS(VI_Debitos!$W:$W,VI_Debitos!$H:$H,$C39,VI_Debitos!$U:$U,$D39,VI_Debitos!$S:$S,LEFT(PAGADO!G$1,4),VI_Debitos!$R:$R,RIGHT(G$1,2))</f>
        <v>0</v>
      </c>
      <c r="H39" s="2">
        <f>SUMIFS(VI_Debitos!$W:$W,VI_Debitos!$H:$H,$C39,VI_Debitos!$U:$U,$D39,VI_Debitos!$S:$S,LEFT(PAGADO!H$1,4),VI_Debitos!$R:$R,RIGHT(H$1,2))</f>
        <v>0</v>
      </c>
      <c r="I39" s="2">
        <f>SUMIFS(VI_Debitos!$W:$W,VI_Debitos!$H:$H,$C39,VI_Debitos!$U:$U,$D39,VI_Debitos!$S:$S,LEFT(PAGADO!I$1,4),VI_Debitos!$R:$R,RIGHT(I$1,2))</f>
        <v>0</v>
      </c>
      <c r="J39" s="2">
        <f>SUMIFS(VI_Debitos!$W:$W,VI_Debitos!$H:$H,$C39,VI_Debitos!$U:$U,$D39,VI_Debitos!$S:$S,LEFT(PAGADO!J$1,4),VI_Debitos!$R:$R,RIGHT(J$1,2))</f>
        <v>0</v>
      </c>
      <c r="K39" s="2">
        <f>SUMIFS(VI_Debitos!$W:$W,VI_Debitos!$H:$H,$C39,VI_Debitos!$U:$U,$D39,VI_Debitos!$S:$S,LEFT(PAGADO!K$1,4),VI_Debitos!$R:$R,RIGHT(K$1,2))</f>
        <v>0</v>
      </c>
      <c r="L39" s="2">
        <f>SUMIFS(VI_Debitos!$W:$W,VI_Debitos!$H:$H,$C39,VI_Debitos!$U:$U,$D39,VI_Debitos!$S:$S,LEFT(PAGADO!L$1,4),VI_Debitos!$R:$R,RIGHT(L$1,2))</f>
        <v>0</v>
      </c>
      <c r="M39" s="2">
        <f>SUMIFS(VI_Debitos!$W:$W,VI_Debitos!$H:$H,$C39,VI_Debitos!$U:$U,$D39,VI_Debitos!$S:$S,LEFT(PAGADO!M$1,4),VI_Debitos!$R:$R,RIGHT(M$1,2))</f>
        <v>0</v>
      </c>
      <c r="N39" s="2">
        <f>SUMIFS(VI_Debitos!$W:$W,VI_Debitos!$H:$H,$C39,VI_Debitos!$U:$U,$D39,VI_Debitos!$S:$S,LEFT(PAGADO!N$1,4),VI_Debitos!$R:$R,RIGHT(N$1,2))</f>
        <v>0</v>
      </c>
      <c r="O39" s="2">
        <f>SUMIFS(VI_Debitos!$W:$W,VI_Debitos!$H:$H,$C39,VI_Debitos!$U:$U,$D39,VI_Debitos!$S:$S,LEFT(PAGADO!O$1,4),VI_Debitos!$R:$R,RIGHT(O$1,2))</f>
        <v>0</v>
      </c>
      <c r="P39" s="2">
        <f>SUMIFS(VI_Debitos!$W:$W,VI_Debitos!$H:$H,$C39,VI_Debitos!$U:$U,$D39,VI_Debitos!$S:$S,LEFT(PAGADO!P$1,4),VI_Debitos!$R:$R,RIGHT(P$1,2))</f>
        <v>0</v>
      </c>
      <c r="Q39" s="2">
        <f>SUMIFS(VI_Debitos!$W:$W,VI_Debitos!$H:$H,$C39,VI_Debitos!$U:$U,$D39,VI_Debitos!$S:$S,LEFT(PAGADO!Q$1,4),VI_Debitos!$R:$R,RIGHT(Q$1,2))</f>
        <v>0</v>
      </c>
      <c r="R39" s="2">
        <f t="shared" si="0"/>
        <v>0</v>
      </c>
    </row>
    <row r="40" spans="1:18">
      <c r="F40" s="2">
        <f>SUMIFS(VI_Debitos!$W:$W,VI_Debitos!$H:$H,$C40,VI_Debitos!$U:$U,$D40,VI_Debitos!$S:$S,LEFT(PAGADO!F$1,4),VI_Debitos!$R:$R,RIGHT(F$1,2))</f>
        <v>0</v>
      </c>
      <c r="G40" s="2">
        <f>SUMIFS(VI_Debitos!$W:$W,VI_Debitos!$H:$H,$C40,VI_Debitos!$U:$U,$D40,VI_Debitos!$S:$S,LEFT(PAGADO!G$1,4),VI_Debitos!$R:$R,RIGHT(G$1,2))</f>
        <v>0</v>
      </c>
      <c r="H40" s="2">
        <f>SUMIFS(VI_Debitos!$W:$W,VI_Debitos!$H:$H,$C40,VI_Debitos!$U:$U,$D40,VI_Debitos!$S:$S,LEFT(PAGADO!H$1,4),VI_Debitos!$R:$R,RIGHT(H$1,2))</f>
        <v>0</v>
      </c>
      <c r="I40" s="2">
        <f>SUMIFS(VI_Debitos!$W:$W,VI_Debitos!$H:$H,$C40,VI_Debitos!$U:$U,$D40,VI_Debitos!$S:$S,LEFT(PAGADO!I$1,4),VI_Debitos!$R:$R,RIGHT(I$1,2))</f>
        <v>0</v>
      </c>
      <c r="J40" s="2">
        <f>SUMIFS(VI_Debitos!$W:$W,VI_Debitos!$H:$H,$C40,VI_Debitos!$U:$U,$D40,VI_Debitos!$S:$S,LEFT(PAGADO!J$1,4),VI_Debitos!$R:$R,RIGHT(J$1,2))</f>
        <v>0</v>
      </c>
      <c r="K40" s="2">
        <f>SUMIFS(VI_Debitos!$W:$W,VI_Debitos!$H:$H,$C40,VI_Debitos!$U:$U,$D40,VI_Debitos!$S:$S,LEFT(PAGADO!K$1,4),VI_Debitos!$R:$R,RIGHT(K$1,2))</f>
        <v>0</v>
      </c>
      <c r="L40" s="2">
        <f>SUMIFS(VI_Debitos!$W:$W,VI_Debitos!$H:$H,$C40,VI_Debitos!$U:$U,$D40,VI_Debitos!$S:$S,LEFT(PAGADO!L$1,4),VI_Debitos!$R:$R,RIGHT(L$1,2))</f>
        <v>0</v>
      </c>
      <c r="M40" s="2">
        <f>SUMIFS(VI_Debitos!$W:$W,VI_Debitos!$H:$H,$C40,VI_Debitos!$U:$U,$D40,VI_Debitos!$S:$S,LEFT(PAGADO!M$1,4),VI_Debitos!$R:$R,RIGHT(M$1,2))</f>
        <v>0</v>
      </c>
      <c r="N40" s="2">
        <f>SUMIFS(VI_Debitos!$W:$W,VI_Debitos!$H:$H,$C40,VI_Debitos!$U:$U,$D40,VI_Debitos!$S:$S,LEFT(PAGADO!N$1,4),VI_Debitos!$R:$R,RIGHT(N$1,2))</f>
        <v>0</v>
      </c>
      <c r="O40" s="2">
        <f>SUMIFS(VI_Debitos!$W:$W,VI_Debitos!$H:$H,$C40,VI_Debitos!$U:$U,$D40,VI_Debitos!$S:$S,LEFT(PAGADO!O$1,4),VI_Debitos!$R:$R,RIGHT(O$1,2))</f>
        <v>0</v>
      </c>
      <c r="P40" s="2">
        <f>SUMIFS(VI_Debitos!$W:$W,VI_Debitos!$H:$H,$C40,VI_Debitos!$U:$U,$D40,VI_Debitos!$S:$S,LEFT(PAGADO!P$1,4),VI_Debitos!$R:$R,RIGHT(P$1,2))</f>
        <v>0</v>
      </c>
      <c r="Q40" s="2">
        <f>SUMIFS(VI_Debitos!$W:$W,VI_Debitos!$H:$H,$C40,VI_Debitos!$U:$U,$D40,VI_Debitos!$S:$S,LEFT(PAGADO!Q$1,4),VI_Debitos!$R:$R,RIGHT(Q$1,2))</f>
        <v>0</v>
      </c>
      <c r="R40" s="2">
        <f t="shared" si="0"/>
        <v>0</v>
      </c>
    </row>
    <row r="41" spans="1:18">
      <c r="F41" s="2">
        <f>SUMIFS(VI_Debitos!$W:$W,VI_Debitos!$H:$H,$C41,VI_Debitos!$U:$U,$D41,VI_Debitos!$S:$S,LEFT(PAGADO!F$1,4),VI_Debitos!$R:$R,RIGHT(F$1,2))</f>
        <v>0</v>
      </c>
      <c r="G41" s="2">
        <f>SUMIFS(VI_Debitos!$W:$W,VI_Debitos!$H:$H,$C41,VI_Debitos!$U:$U,$D41,VI_Debitos!$S:$S,LEFT(PAGADO!G$1,4),VI_Debitos!$R:$R,RIGHT(G$1,2))</f>
        <v>0</v>
      </c>
      <c r="H41" s="2">
        <f>SUMIFS(VI_Debitos!$W:$W,VI_Debitos!$H:$H,$C41,VI_Debitos!$U:$U,$D41,VI_Debitos!$S:$S,LEFT(PAGADO!H$1,4),VI_Debitos!$R:$R,RIGHT(H$1,2))</f>
        <v>0</v>
      </c>
      <c r="I41" s="2">
        <f>SUMIFS(VI_Debitos!$W:$W,VI_Debitos!$H:$H,$C41,VI_Debitos!$U:$U,$D41,VI_Debitos!$S:$S,LEFT(PAGADO!I$1,4),VI_Debitos!$R:$R,RIGHT(I$1,2))</f>
        <v>0</v>
      </c>
      <c r="J41" s="2">
        <f>SUMIFS(VI_Debitos!$W:$W,VI_Debitos!$H:$H,$C41,VI_Debitos!$U:$U,$D41,VI_Debitos!$S:$S,LEFT(PAGADO!J$1,4),VI_Debitos!$R:$R,RIGHT(J$1,2))</f>
        <v>0</v>
      </c>
      <c r="K41" s="2">
        <f>SUMIFS(VI_Debitos!$W:$W,VI_Debitos!$H:$H,$C41,VI_Debitos!$U:$U,$D41,VI_Debitos!$S:$S,LEFT(PAGADO!K$1,4),VI_Debitos!$R:$R,RIGHT(K$1,2))</f>
        <v>0</v>
      </c>
      <c r="L41" s="2">
        <f>SUMIFS(VI_Debitos!$W:$W,VI_Debitos!$H:$H,$C41,VI_Debitos!$U:$U,$D41,VI_Debitos!$S:$S,LEFT(PAGADO!L$1,4),VI_Debitos!$R:$R,RIGHT(L$1,2))</f>
        <v>0</v>
      </c>
      <c r="M41" s="2">
        <f>SUMIFS(VI_Debitos!$W:$W,VI_Debitos!$H:$H,$C41,VI_Debitos!$U:$U,$D41,VI_Debitos!$S:$S,LEFT(PAGADO!M$1,4),VI_Debitos!$R:$R,RIGHT(M$1,2))</f>
        <v>0</v>
      </c>
      <c r="N41" s="2">
        <f>SUMIFS(VI_Debitos!$W:$W,VI_Debitos!$H:$H,$C41,VI_Debitos!$U:$U,$D41,VI_Debitos!$S:$S,LEFT(PAGADO!N$1,4),VI_Debitos!$R:$R,RIGHT(N$1,2))</f>
        <v>0</v>
      </c>
      <c r="O41" s="2">
        <f>SUMIFS(VI_Debitos!$W:$W,VI_Debitos!$H:$H,$C41,VI_Debitos!$U:$U,$D41,VI_Debitos!$S:$S,LEFT(PAGADO!O$1,4),VI_Debitos!$R:$R,RIGHT(O$1,2))</f>
        <v>0</v>
      </c>
      <c r="P41" s="2">
        <f>SUMIFS(VI_Debitos!$W:$W,VI_Debitos!$H:$H,$C41,VI_Debitos!$U:$U,$D41,VI_Debitos!$S:$S,LEFT(PAGADO!P$1,4),VI_Debitos!$R:$R,RIGHT(P$1,2))</f>
        <v>0</v>
      </c>
      <c r="Q41" s="2">
        <f>SUMIFS(VI_Debitos!$W:$W,VI_Debitos!$H:$H,$C41,VI_Debitos!$U:$U,$D41,VI_Debitos!$S:$S,LEFT(PAGADO!Q$1,4),VI_Debitos!$R:$R,RIGHT(Q$1,2))</f>
        <v>0</v>
      </c>
      <c r="R41" s="2">
        <f t="shared" si="0"/>
        <v>0</v>
      </c>
    </row>
    <row r="42" spans="1:18">
      <c r="F42" s="2">
        <f>SUMIFS(VI_Debitos!$W:$W,VI_Debitos!$H:$H,$C42,VI_Debitos!$U:$U,$D42,VI_Debitos!$S:$S,LEFT(PAGADO!F$1,4),VI_Debitos!$R:$R,RIGHT(F$1,2))</f>
        <v>0</v>
      </c>
      <c r="G42" s="2">
        <f>SUMIFS(VI_Debitos!$W:$W,VI_Debitos!$H:$H,$C42,VI_Debitos!$U:$U,$D42,VI_Debitos!$S:$S,LEFT(PAGADO!G$1,4),VI_Debitos!$R:$R,RIGHT(G$1,2))</f>
        <v>0</v>
      </c>
      <c r="H42" s="2">
        <f>SUMIFS(VI_Debitos!$W:$W,VI_Debitos!$H:$H,$C42,VI_Debitos!$U:$U,$D42,VI_Debitos!$S:$S,LEFT(PAGADO!H$1,4),VI_Debitos!$R:$R,RIGHT(H$1,2))</f>
        <v>0</v>
      </c>
      <c r="I42" s="2">
        <f>SUMIFS(VI_Debitos!$W:$W,VI_Debitos!$H:$H,$C42,VI_Debitos!$U:$U,$D42,VI_Debitos!$S:$S,LEFT(PAGADO!I$1,4),VI_Debitos!$R:$R,RIGHT(I$1,2))</f>
        <v>0</v>
      </c>
      <c r="J42" s="2">
        <f>SUMIFS(VI_Debitos!$W:$W,VI_Debitos!$H:$H,$C42,VI_Debitos!$U:$U,$D42,VI_Debitos!$S:$S,LEFT(PAGADO!J$1,4),VI_Debitos!$R:$R,RIGHT(J$1,2))</f>
        <v>0</v>
      </c>
      <c r="K42" s="2">
        <f>SUMIFS(VI_Debitos!$W:$W,VI_Debitos!$H:$H,$C42,VI_Debitos!$U:$U,$D42,VI_Debitos!$S:$S,LEFT(PAGADO!K$1,4),VI_Debitos!$R:$R,RIGHT(K$1,2))</f>
        <v>0</v>
      </c>
      <c r="L42" s="2">
        <f>SUMIFS(VI_Debitos!$W:$W,VI_Debitos!$H:$H,$C42,VI_Debitos!$U:$U,$D42,VI_Debitos!$S:$S,LEFT(PAGADO!L$1,4),VI_Debitos!$R:$R,RIGHT(L$1,2))</f>
        <v>0</v>
      </c>
      <c r="M42" s="2">
        <f>SUMIFS(VI_Debitos!$W:$W,VI_Debitos!$H:$H,$C42,VI_Debitos!$U:$U,$D42,VI_Debitos!$S:$S,LEFT(PAGADO!M$1,4),VI_Debitos!$R:$R,RIGHT(M$1,2))</f>
        <v>0</v>
      </c>
      <c r="N42" s="2">
        <f>SUMIFS(VI_Debitos!$W:$W,VI_Debitos!$H:$H,$C42,VI_Debitos!$U:$U,$D42,VI_Debitos!$S:$S,LEFT(PAGADO!N$1,4),VI_Debitos!$R:$R,RIGHT(N$1,2))</f>
        <v>0</v>
      </c>
      <c r="O42" s="2">
        <f>SUMIFS(VI_Debitos!$W:$W,VI_Debitos!$H:$H,$C42,VI_Debitos!$U:$U,$D42,VI_Debitos!$S:$S,LEFT(PAGADO!O$1,4),VI_Debitos!$R:$R,RIGHT(O$1,2))</f>
        <v>0</v>
      </c>
      <c r="P42" s="2">
        <f>SUMIFS(VI_Debitos!$W:$W,VI_Debitos!$H:$H,$C42,VI_Debitos!$U:$U,$D42,VI_Debitos!$S:$S,LEFT(PAGADO!P$1,4),VI_Debitos!$R:$R,RIGHT(P$1,2))</f>
        <v>0</v>
      </c>
      <c r="Q42" s="2">
        <f>SUMIFS(VI_Debitos!$W:$W,VI_Debitos!$H:$H,$C42,VI_Debitos!$U:$U,$D42,VI_Debitos!$S:$S,LEFT(PAGADO!Q$1,4),VI_Debitos!$R:$R,RIGHT(Q$1,2))</f>
        <v>0</v>
      </c>
      <c r="R42" s="2">
        <f t="shared" si="0"/>
        <v>0</v>
      </c>
    </row>
    <row r="43" spans="1:18">
      <c r="F43" s="2">
        <f>SUMIFS(VI_Debitos!$W:$W,VI_Debitos!$H:$H,$C43,VI_Debitos!$U:$U,$D43,VI_Debitos!$S:$S,LEFT(PAGADO!F$1,4),VI_Debitos!$R:$R,RIGHT(F$1,2))</f>
        <v>0</v>
      </c>
      <c r="G43" s="2">
        <f>SUMIFS(VI_Debitos!$W:$W,VI_Debitos!$H:$H,$C43,VI_Debitos!$U:$U,$D43,VI_Debitos!$S:$S,LEFT(PAGADO!G$1,4),VI_Debitos!$R:$R,RIGHT(G$1,2))</f>
        <v>0</v>
      </c>
      <c r="H43" s="2">
        <f>SUMIFS(VI_Debitos!$W:$W,VI_Debitos!$H:$H,$C43,VI_Debitos!$U:$U,$D43,VI_Debitos!$S:$S,LEFT(PAGADO!H$1,4),VI_Debitos!$R:$R,RIGHT(H$1,2))</f>
        <v>0</v>
      </c>
      <c r="I43" s="2">
        <f>SUMIFS(VI_Debitos!$W:$W,VI_Debitos!$H:$H,$C43,VI_Debitos!$U:$U,$D43,VI_Debitos!$S:$S,LEFT(PAGADO!I$1,4),VI_Debitos!$R:$R,RIGHT(I$1,2))</f>
        <v>0</v>
      </c>
      <c r="J43" s="2">
        <f>SUMIFS(VI_Debitos!$W:$W,VI_Debitos!$H:$H,$C43,VI_Debitos!$U:$U,$D43,VI_Debitos!$S:$S,LEFT(PAGADO!J$1,4),VI_Debitos!$R:$R,RIGHT(J$1,2))</f>
        <v>0</v>
      </c>
      <c r="K43" s="2">
        <f>SUMIFS(VI_Debitos!$W:$W,VI_Debitos!$H:$H,$C43,VI_Debitos!$U:$U,$D43,VI_Debitos!$S:$S,LEFT(PAGADO!K$1,4),VI_Debitos!$R:$R,RIGHT(K$1,2))</f>
        <v>0</v>
      </c>
      <c r="L43" s="2">
        <f>SUMIFS(VI_Debitos!$W:$W,VI_Debitos!$H:$H,$C43,VI_Debitos!$U:$U,$D43,VI_Debitos!$S:$S,LEFT(PAGADO!L$1,4),VI_Debitos!$R:$R,RIGHT(L$1,2))</f>
        <v>0</v>
      </c>
      <c r="M43" s="2">
        <f>SUMIFS(VI_Debitos!$W:$W,VI_Debitos!$H:$H,$C43,VI_Debitos!$U:$U,$D43,VI_Debitos!$S:$S,LEFT(PAGADO!M$1,4),VI_Debitos!$R:$R,RIGHT(M$1,2))</f>
        <v>0</v>
      </c>
      <c r="N43" s="2">
        <f>SUMIFS(VI_Debitos!$W:$W,VI_Debitos!$H:$H,$C43,VI_Debitos!$U:$U,$D43,VI_Debitos!$S:$S,LEFT(PAGADO!N$1,4),VI_Debitos!$R:$R,RIGHT(N$1,2))</f>
        <v>0</v>
      </c>
      <c r="O43" s="2">
        <f>SUMIFS(VI_Debitos!$W:$W,VI_Debitos!$H:$H,$C43,VI_Debitos!$U:$U,$D43,VI_Debitos!$S:$S,LEFT(PAGADO!O$1,4),VI_Debitos!$R:$R,RIGHT(O$1,2))</f>
        <v>0</v>
      </c>
      <c r="P43" s="2">
        <f>SUMIFS(VI_Debitos!$W:$W,VI_Debitos!$H:$H,$C43,VI_Debitos!$U:$U,$D43,VI_Debitos!$S:$S,LEFT(PAGADO!P$1,4),VI_Debitos!$R:$R,RIGHT(P$1,2))</f>
        <v>0</v>
      </c>
      <c r="Q43" s="2">
        <f>SUMIFS(VI_Debitos!$W:$W,VI_Debitos!$H:$H,$C43,VI_Debitos!$U:$U,$D43,VI_Debitos!$S:$S,LEFT(PAGADO!Q$1,4),VI_Debitos!$R:$R,RIGHT(Q$1,2))</f>
        <v>0</v>
      </c>
      <c r="R43" s="2">
        <f t="shared" si="0"/>
        <v>0</v>
      </c>
    </row>
    <row r="44" spans="1:18">
      <c r="F44" s="2">
        <f>SUMIFS(VI_Debitos!$W:$W,VI_Debitos!$H:$H,$C44,VI_Debitos!$U:$U,$D44,VI_Debitos!$S:$S,LEFT(PAGADO!F$1,4),VI_Debitos!$R:$R,RIGHT(F$1,2))</f>
        <v>0</v>
      </c>
      <c r="G44" s="2">
        <f>SUMIFS(VI_Debitos!$W:$W,VI_Debitos!$H:$H,$C44,VI_Debitos!$U:$U,$D44,VI_Debitos!$S:$S,LEFT(PAGADO!G$1,4),VI_Debitos!$R:$R,RIGHT(G$1,2))</f>
        <v>0</v>
      </c>
      <c r="H44" s="2">
        <f>SUMIFS(VI_Debitos!$W:$W,VI_Debitos!$H:$H,$C44,VI_Debitos!$U:$U,$D44,VI_Debitos!$S:$S,LEFT(PAGADO!H$1,4),VI_Debitos!$R:$R,RIGHT(H$1,2))</f>
        <v>0</v>
      </c>
      <c r="I44" s="2">
        <f>SUMIFS(VI_Debitos!$W:$W,VI_Debitos!$H:$H,$C44,VI_Debitos!$U:$U,$D44,VI_Debitos!$S:$S,LEFT(PAGADO!I$1,4),VI_Debitos!$R:$R,RIGHT(I$1,2))</f>
        <v>0</v>
      </c>
      <c r="J44" s="2">
        <f>SUMIFS(VI_Debitos!$W:$W,VI_Debitos!$H:$H,$C44,VI_Debitos!$U:$U,$D44,VI_Debitos!$S:$S,LEFT(PAGADO!J$1,4),VI_Debitos!$R:$R,RIGHT(J$1,2))</f>
        <v>0</v>
      </c>
      <c r="K44" s="2">
        <f>SUMIFS(VI_Debitos!$W:$W,VI_Debitos!$H:$H,$C44,VI_Debitos!$U:$U,$D44,VI_Debitos!$S:$S,LEFT(PAGADO!K$1,4),VI_Debitos!$R:$R,RIGHT(K$1,2))</f>
        <v>0</v>
      </c>
      <c r="L44" s="2">
        <f>SUMIFS(VI_Debitos!$W:$W,VI_Debitos!$H:$H,$C44,VI_Debitos!$U:$U,$D44,VI_Debitos!$S:$S,LEFT(PAGADO!L$1,4),VI_Debitos!$R:$R,RIGHT(L$1,2))</f>
        <v>0</v>
      </c>
      <c r="M44" s="2">
        <f>SUMIFS(VI_Debitos!$W:$W,VI_Debitos!$H:$H,$C44,VI_Debitos!$U:$U,$D44,VI_Debitos!$S:$S,LEFT(PAGADO!M$1,4),VI_Debitos!$R:$R,RIGHT(M$1,2))</f>
        <v>0</v>
      </c>
      <c r="N44" s="2">
        <f>SUMIFS(VI_Debitos!$W:$W,VI_Debitos!$H:$H,$C44,VI_Debitos!$U:$U,$D44,VI_Debitos!$S:$S,LEFT(PAGADO!N$1,4),VI_Debitos!$R:$R,RIGHT(N$1,2))</f>
        <v>0</v>
      </c>
      <c r="O44" s="2">
        <f>SUMIFS(VI_Debitos!$W:$W,VI_Debitos!$H:$H,$C44,VI_Debitos!$U:$U,$D44,VI_Debitos!$S:$S,LEFT(PAGADO!O$1,4),VI_Debitos!$R:$R,RIGHT(O$1,2))</f>
        <v>0</v>
      </c>
      <c r="P44" s="2">
        <f>SUMIFS(VI_Debitos!$W:$W,VI_Debitos!$H:$H,$C44,VI_Debitos!$U:$U,$D44,VI_Debitos!$S:$S,LEFT(PAGADO!P$1,4),VI_Debitos!$R:$R,RIGHT(P$1,2))</f>
        <v>0</v>
      </c>
      <c r="Q44" s="2">
        <f>SUMIFS(VI_Debitos!$W:$W,VI_Debitos!$H:$H,$C44,VI_Debitos!$U:$U,$D44,VI_Debitos!$S:$S,LEFT(PAGADO!Q$1,4),VI_Debitos!$R:$R,RIGHT(Q$1,2))</f>
        <v>0</v>
      </c>
      <c r="R44" s="2">
        <f t="shared" si="0"/>
        <v>0</v>
      </c>
    </row>
    <row r="45" spans="1:18">
      <c r="F45" s="2">
        <f>SUMIFS(VI_Debitos!$W:$W,VI_Debitos!$H:$H,$C45,VI_Debitos!$U:$U,$D45,VI_Debitos!$S:$S,LEFT(PAGADO!F$1,4),VI_Debitos!$R:$R,RIGHT(F$1,2))</f>
        <v>0</v>
      </c>
      <c r="G45" s="2">
        <f>SUMIFS(VI_Debitos!$W:$W,VI_Debitos!$H:$H,$C45,VI_Debitos!$U:$U,$D45,VI_Debitos!$S:$S,LEFT(PAGADO!G$1,4),VI_Debitos!$R:$R,RIGHT(G$1,2))</f>
        <v>0</v>
      </c>
      <c r="H45" s="2">
        <f>SUMIFS(VI_Debitos!$W:$W,VI_Debitos!$H:$H,$C45,VI_Debitos!$U:$U,$D45,VI_Debitos!$S:$S,LEFT(PAGADO!H$1,4),VI_Debitos!$R:$R,RIGHT(H$1,2))</f>
        <v>0</v>
      </c>
      <c r="I45" s="2">
        <f>SUMIFS(VI_Debitos!$W:$W,VI_Debitos!$H:$H,$C45,VI_Debitos!$U:$U,$D45,VI_Debitos!$S:$S,LEFT(PAGADO!I$1,4),VI_Debitos!$R:$R,RIGHT(I$1,2))</f>
        <v>0</v>
      </c>
      <c r="J45" s="2">
        <f>SUMIFS(VI_Debitos!$W:$W,VI_Debitos!$H:$H,$C45,VI_Debitos!$U:$U,$D45,VI_Debitos!$S:$S,LEFT(PAGADO!J$1,4),VI_Debitos!$R:$R,RIGHT(J$1,2))</f>
        <v>0</v>
      </c>
      <c r="K45" s="2">
        <f>SUMIFS(VI_Debitos!$W:$W,VI_Debitos!$H:$H,$C45,VI_Debitos!$U:$U,$D45,VI_Debitos!$S:$S,LEFT(PAGADO!K$1,4),VI_Debitos!$R:$R,RIGHT(K$1,2))</f>
        <v>0</v>
      </c>
      <c r="L45" s="2">
        <f>SUMIFS(VI_Debitos!$W:$W,VI_Debitos!$H:$H,$C45,VI_Debitos!$U:$U,$D45,VI_Debitos!$S:$S,LEFT(PAGADO!L$1,4),VI_Debitos!$R:$R,RIGHT(L$1,2))</f>
        <v>0</v>
      </c>
      <c r="M45" s="2">
        <f>SUMIFS(VI_Debitos!$W:$W,VI_Debitos!$H:$H,$C45,VI_Debitos!$U:$U,$D45,VI_Debitos!$S:$S,LEFT(PAGADO!M$1,4),VI_Debitos!$R:$R,RIGHT(M$1,2))</f>
        <v>0</v>
      </c>
      <c r="N45" s="2">
        <f>SUMIFS(VI_Debitos!$W:$W,VI_Debitos!$H:$H,$C45,VI_Debitos!$U:$U,$D45,VI_Debitos!$S:$S,LEFT(PAGADO!N$1,4),VI_Debitos!$R:$R,RIGHT(N$1,2))</f>
        <v>0</v>
      </c>
      <c r="O45" s="2">
        <f>SUMIFS(VI_Debitos!$W:$W,VI_Debitos!$H:$H,$C45,VI_Debitos!$U:$U,$D45,VI_Debitos!$S:$S,LEFT(PAGADO!O$1,4),VI_Debitos!$R:$R,RIGHT(O$1,2))</f>
        <v>0</v>
      </c>
      <c r="P45" s="2">
        <f>SUMIFS(VI_Debitos!$W:$W,VI_Debitos!$H:$H,$C45,VI_Debitos!$U:$U,$D45,VI_Debitos!$S:$S,LEFT(PAGADO!P$1,4),VI_Debitos!$R:$R,RIGHT(P$1,2))</f>
        <v>0</v>
      </c>
      <c r="Q45" s="2">
        <f>SUMIFS(VI_Debitos!$W:$W,VI_Debitos!$H:$H,$C45,VI_Debitos!$U:$U,$D45,VI_Debitos!$S:$S,LEFT(PAGADO!Q$1,4),VI_Debitos!$R:$R,RIGHT(Q$1,2))</f>
        <v>0</v>
      </c>
      <c r="R45" s="2">
        <f t="shared" si="0"/>
        <v>0</v>
      </c>
    </row>
    <row r="46" spans="1:18">
      <c r="F46" s="2">
        <f>SUMIFS(VI_Debitos!$W:$W,VI_Debitos!$H:$H,$C46,VI_Debitos!$U:$U,$D46,VI_Debitos!$S:$S,LEFT(PAGADO!F$1,4),VI_Debitos!$R:$R,RIGHT(F$1,2))</f>
        <v>0</v>
      </c>
      <c r="G46" s="2">
        <f>SUMIFS(VI_Debitos!$W:$W,VI_Debitos!$H:$H,$C46,VI_Debitos!$U:$U,$D46,VI_Debitos!$S:$S,LEFT(PAGADO!G$1,4),VI_Debitos!$R:$R,RIGHT(G$1,2))</f>
        <v>0</v>
      </c>
      <c r="H46" s="2">
        <f>SUMIFS(VI_Debitos!$W:$W,VI_Debitos!$H:$H,$C46,VI_Debitos!$U:$U,$D46,VI_Debitos!$S:$S,LEFT(PAGADO!H$1,4),VI_Debitos!$R:$R,RIGHT(H$1,2))</f>
        <v>0</v>
      </c>
      <c r="I46" s="2">
        <f>SUMIFS(VI_Debitos!$W:$W,VI_Debitos!$H:$H,$C46,VI_Debitos!$U:$U,$D46,VI_Debitos!$S:$S,LEFT(PAGADO!I$1,4),VI_Debitos!$R:$R,RIGHT(I$1,2))</f>
        <v>0</v>
      </c>
      <c r="J46" s="2">
        <f>SUMIFS(VI_Debitos!$W:$W,VI_Debitos!$H:$H,$C46,VI_Debitos!$U:$U,$D46,VI_Debitos!$S:$S,LEFT(PAGADO!J$1,4),VI_Debitos!$R:$R,RIGHT(J$1,2))</f>
        <v>0</v>
      </c>
      <c r="K46" s="2">
        <f>SUMIFS(VI_Debitos!$W:$W,VI_Debitos!$H:$H,$C46,VI_Debitos!$U:$U,$D46,VI_Debitos!$S:$S,LEFT(PAGADO!K$1,4),VI_Debitos!$R:$R,RIGHT(K$1,2))</f>
        <v>0</v>
      </c>
      <c r="L46" s="2">
        <f>SUMIFS(VI_Debitos!$W:$W,VI_Debitos!$H:$H,$C46,VI_Debitos!$U:$U,$D46,VI_Debitos!$S:$S,LEFT(PAGADO!L$1,4),VI_Debitos!$R:$R,RIGHT(L$1,2))</f>
        <v>0</v>
      </c>
      <c r="M46" s="2">
        <f>SUMIFS(VI_Debitos!$W:$W,VI_Debitos!$H:$H,$C46,VI_Debitos!$U:$U,$D46,VI_Debitos!$S:$S,LEFT(PAGADO!M$1,4),VI_Debitos!$R:$R,RIGHT(M$1,2))</f>
        <v>0</v>
      </c>
      <c r="N46" s="2">
        <f>SUMIFS(VI_Debitos!$W:$W,VI_Debitos!$H:$H,$C46,VI_Debitos!$U:$U,$D46,VI_Debitos!$S:$S,LEFT(PAGADO!N$1,4),VI_Debitos!$R:$R,RIGHT(N$1,2))</f>
        <v>0</v>
      </c>
      <c r="O46" s="2">
        <f>SUMIFS(VI_Debitos!$W:$W,VI_Debitos!$H:$H,$C46,VI_Debitos!$U:$U,$D46,VI_Debitos!$S:$S,LEFT(PAGADO!O$1,4),VI_Debitos!$R:$R,RIGHT(O$1,2))</f>
        <v>0</v>
      </c>
      <c r="P46" s="2">
        <f>SUMIFS(VI_Debitos!$W:$W,VI_Debitos!$H:$H,$C46,VI_Debitos!$U:$U,$D46,VI_Debitos!$S:$S,LEFT(PAGADO!P$1,4),VI_Debitos!$R:$R,RIGHT(P$1,2))</f>
        <v>0</v>
      </c>
      <c r="Q46" s="2">
        <f>SUMIFS(VI_Debitos!$W:$W,VI_Debitos!$H:$H,$C46,VI_Debitos!$U:$U,$D46,VI_Debitos!$S:$S,LEFT(PAGADO!Q$1,4),VI_Debitos!$R:$R,RIGHT(Q$1,2))</f>
        <v>0</v>
      </c>
      <c r="R46" s="2">
        <f t="shared" si="0"/>
        <v>0</v>
      </c>
    </row>
    <row r="47" spans="1:18">
      <c r="F47" s="2">
        <f>SUMIFS(VI_Debitos!$W:$W,VI_Debitos!$H:$H,$C47,VI_Debitos!$U:$U,$D47,VI_Debitos!$S:$S,LEFT(PAGADO!F$1,4),VI_Debitos!$R:$R,RIGHT(F$1,2))</f>
        <v>0</v>
      </c>
      <c r="G47" s="2">
        <f>SUMIFS(VI_Debitos!$W:$W,VI_Debitos!$H:$H,$C47,VI_Debitos!$U:$U,$D47,VI_Debitos!$S:$S,LEFT(PAGADO!G$1,4),VI_Debitos!$R:$R,RIGHT(G$1,2))</f>
        <v>0</v>
      </c>
      <c r="H47" s="2">
        <f>SUMIFS(VI_Debitos!$W:$W,VI_Debitos!$H:$H,$C47,VI_Debitos!$U:$U,$D47,VI_Debitos!$S:$S,LEFT(PAGADO!H$1,4),VI_Debitos!$R:$R,RIGHT(H$1,2))</f>
        <v>0</v>
      </c>
      <c r="I47" s="2">
        <f>SUMIFS(VI_Debitos!$W:$W,VI_Debitos!$H:$H,$C47,VI_Debitos!$U:$U,$D47,VI_Debitos!$S:$S,LEFT(PAGADO!I$1,4),VI_Debitos!$R:$R,RIGHT(I$1,2))</f>
        <v>0</v>
      </c>
      <c r="J47" s="2">
        <f>SUMIFS(VI_Debitos!$W:$W,VI_Debitos!$H:$H,$C47,VI_Debitos!$U:$U,$D47,VI_Debitos!$S:$S,LEFT(PAGADO!J$1,4),VI_Debitos!$R:$R,RIGHT(J$1,2))</f>
        <v>0</v>
      </c>
      <c r="K47" s="2">
        <f>SUMIFS(VI_Debitos!$W:$W,VI_Debitos!$H:$H,$C47,VI_Debitos!$U:$U,$D47,VI_Debitos!$S:$S,LEFT(PAGADO!K$1,4),VI_Debitos!$R:$R,RIGHT(K$1,2))</f>
        <v>0</v>
      </c>
      <c r="L47" s="2">
        <f>SUMIFS(VI_Debitos!$W:$W,VI_Debitos!$H:$H,$C47,VI_Debitos!$U:$U,$D47,VI_Debitos!$S:$S,LEFT(PAGADO!L$1,4),VI_Debitos!$R:$R,RIGHT(L$1,2))</f>
        <v>0</v>
      </c>
      <c r="M47" s="2">
        <f>SUMIFS(VI_Debitos!$W:$W,VI_Debitos!$H:$H,$C47,VI_Debitos!$U:$U,$D47,VI_Debitos!$S:$S,LEFT(PAGADO!M$1,4),VI_Debitos!$R:$R,RIGHT(M$1,2))</f>
        <v>0</v>
      </c>
      <c r="N47" s="2">
        <f>SUMIFS(VI_Debitos!$W:$W,VI_Debitos!$H:$H,$C47,VI_Debitos!$U:$U,$D47,VI_Debitos!$S:$S,LEFT(PAGADO!N$1,4),VI_Debitos!$R:$R,RIGHT(N$1,2))</f>
        <v>0</v>
      </c>
      <c r="O47" s="2">
        <f>SUMIFS(VI_Debitos!$W:$W,VI_Debitos!$H:$H,$C47,VI_Debitos!$U:$U,$D47,VI_Debitos!$S:$S,LEFT(PAGADO!O$1,4),VI_Debitos!$R:$R,RIGHT(O$1,2))</f>
        <v>0</v>
      </c>
      <c r="P47" s="2">
        <f>SUMIFS(VI_Debitos!$W:$W,VI_Debitos!$H:$H,$C47,VI_Debitos!$U:$U,$D47,VI_Debitos!$S:$S,LEFT(PAGADO!P$1,4),VI_Debitos!$R:$R,RIGHT(P$1,2))</f>
        <v>0</v>
      </c>
      <c r="Q47" s="2">
        <f>SUMIFS(VI_Debitos!$W:$W,VI_Debitos!$H:$H,$C47,VI_Debitos!$U:$U,$D47,VI_Debitos!$S:$S,LEFT(PAGADO!Q$1,4),VI_Debitos!$R:$R,RIGHT(Q$1,2))</f>
        <v>0</v>
      </c>
      <c r="R47" s="2">
        <f t="shared" si="0"/>
        <v>0</v>
      </c>
    </row>
    <row r="48" spans="1:18">
      <c r="F48" s="2">
        <f>SUMIFS(VI_Debitos!$W:$W,VI_Debitos!$H:$H,$C48,VI_Debitos!$U:$U,$D48,VI_Debitos!$S:$S,LEFT(PAGADO!F$1,4),VI_Debitos!$R:$R,RIGHT(F$1,2))</f>
        <v>0</v>
      </c>
      <c r="G48" s="2">
        <f>SUMIFS(VI_Debitos!$W:$W,VI_Debitos!$H:$H,$C48,VI_Debitos!$U:$U,$D48,VI_Debitos!$S:$S,LEFT(PAGADO!G$1,4),VI_Debitos!$R:$R,RIGHT(G$1,2))</f>
        <v>0</v>
      </c>
      <c r="H48" s="2">
        <f>SUMIFS(VI_Debitos!$W:$W,VI_Debitos!$H:$H,$C48,VI_Debitos!$U:$U,$D48,VI_Debitos!$S:$S,LEFT(PAGADO!H$1,4),VI_Debitos!$R:$R,RIGHT(H$1,2))</f>
        <v>0</v>
      </c>
      <c r="I48" s="2">
        <f>SUMIFS(VI_Debitos!$W:$W,VI_Debitos!$H:$H,$C48,VI_Debitos!$U:$U,$D48,VI_Debitos!$S:$S,LEFT(PAGADO!I$1,4),VI_Debitos!$R:$R,RIGHT(I$1,2))</f>
        <v>0</v>
      </c>
      <c r="J48" s="2">
        <f>SUMIFS(VI_Debitos!$W:$W,VI_Debitos!$H:$H,$C48,VI_Debitos!$U:$U,$D48,VI_Debitos!$S:$S,LEFT(PAGADO!J$1,4),VI_Debitos!$R:$R,RIGHT(J$1,2))</f>
        <v>0</v>
      </c>
      <c r="K48" s="2">
        <f>SUMIFS(VI_Debitos!$W:$W,VI_Debitos!$H:$H,$C48,VI_Debitos!$U:$U,$D48,VI_Debitos!$S:$S,LEFT(PAGADO!K$1,4),VI_Debitos!$R:$R,RIGHT(K$1,2))</f>
        <v>0</v>
      </c>
      <c r="L48" s="2">
        <f>SUMIFS(VI_Debitos!$W:$W,VI_Debitos!$H:$H,$C48,VI_Debitos!$U:$U,$D48,VI_Debitos!$S:$S,LEFT(PAGADO!L$1,4),VI_Debitos!$R:$R,RIGHT(L$1,2))</f>
        <v>0</v>
      </c>
      <c r="M48" s="2">
        <f>SUMIFS(VI_Debitos!$W:$W,VI_Debitos!$H:$H,$C48,VI_Debitos!$U:$U,$D48,VI_Debitos!$S:$S,LEFT(PAGADO!M$1,4),VI_Debitos!$R:$R,RIGHT(M$1,2))</f>
        <v>0</v>
      </c>
      <c r="N48" s="2">
        <f>SUMIFS(VI_Debitos!$W:$W,VI_Debitos!$H:$H,$C48,VI_Debitos!$U:$U,$D48,VI_Debitos!$S:$S,LEFT(PAGADO!N$1,4),VI_Debitos!$R:$R,RIGHT(N$1,2))</f>
        <v>0</v>
      </c>
      <c r="O48" s="2">
        <f>SUMIFS(VI_Debitos!$W:$W,VI_Debitos!$H:$H,$C48,VI_Debitos!$U:$U,$D48,VI_Debitos!$S:$S,LEFT(PAGADO!O$1,4),VI_Debitos!$R:$R,RIGHT(O$1,2))</f>
        <v>0</v>
      </c>
      <c r="P48" s="2">
        <f>SUMIFS(VI_Debitos!$W:$W,VI_Debitos!$H:$H,$C48,VI_Debitos!$U:$U,$D48,VI_Debitos!$S:$S,LEFT(PAGADO!P$1,4),VI_Debitos!$R:$R,RIGHT(P$1,2))</f>
        <v>0</v>
      </c>
      <c r="Q48" s="2">
        <f>SUMIFS(VI_Debitos!$W:$W,VI_Debitos!$H:$H,$C48,VI_Debitos!$U:$U,$D48,VI_Debitos!$S:$S,LEFT(PAGADO!Q$1,4),VI_Debitos!$R:$R,RIGHT(Q$1,2))</f>
        <v>0</v>
      </c>
      <c r="R48" s="2">
        <f t="shared" si="0"/>
        <v>0</v>
      </c>
    </row>
    <row r="49" spans="6:18">
      <c r="F49" s="2">
        <f>SUMIFS(VI_Debitos!$W:$W,VI_Debitos!$H:$H,$C49,VI_Debitos!$U:$U,$D49,VI_Debitos!$S:$S,LEFT(PAGADO!F$1,4),VI_Debitos!$R:$R,RIGHT(F$1,2))</f>
        <v>0</v>
      </c>
      <c r="G49" s="2">
        <f>SUMIFS(VI_Debitos!$W:$W,VI_Debitos!$H:$H,$C49,VI_Debitos!$U:$U,$D49,VI_Debitos!$S:$S,LEFT(PAGADO!G$1,4),VI_Debitos!$R:$R,RIGHT(G$1,2))</f>
        <v>0</v>
      </c>
      <c r="H49" s="2">
        <f>SUMIFS(VI_Debitos!$W:$W,VI_Debitos!$H:$H,$C49,VI_Debitos!$U:$U,$D49,VI_Debitos!$S:$S,LEFT(PAGADO!H$1,4),VI_Debitos!$R:$R,RIGHT(H$1,2))</f>
        <v>0</v>
      </c>
      <c r="I49" s="2">
        <f>SUMIFS(VI_Debitos!$W:$W,VI_Debitos!$H:$H,$C49,VI_Debitos!$U:$U,$D49,VI_Debitos!$S:$S,LEFT(PAGADO!I$1,4),VI_Debitos!$R:$R,RIGHT(I$1,2))</f>
        <v>0</v>
      </c>
      <c r="J49" s="2">
        <f>SUMIFS(VI_Debitos!$W:$W,VI_Debitos!$H:$H,$C49,VI_Debitos!$U:$U,$D49,VI_Debitos!$S:$S,LEFT(PAGADO!J$1,4),VI_Debitos!$R:$R,RIGHT(J$1,2))</f>
        <v>0</v>
      </c>
      <c r="K49" s="2">
        <f>SUMIFS(VI_Debitos!$W:$W,VI_Debitos!$H:$H,$C49,VI_Debitos!$U:$U,$D49,VI_Debitos!$S:$S,LEFT(PAGADO!K$1,4),VI_Debitos!$R:$R,RIGHT(K$1,2))</f>
        <v>0</v>
      </c>
      <c r="L49" s="2">
        <f>SUMIFS(VI_Debitos!$W:$W,VI_Debitos!$H:$H,$C49,VI_Debitos!$U:$U,$D49,VI_Debitos!$S:$S,LEFT(PAGADO!L$1,4),VI_Debitos!$R:$R,RIGHT(L$1,2))</f>
        <v>0</v>
      </c>
      <c r="M49" s="2">
        <f>SUMIFS(VI_Debitos!$W:$W,VI_Debitos!$H:$H,$C49,VI_Debitos!$U:$U,$D49,VI_Debitos!$S:$S,LEFT(PAGADO!M$1,4),VI_Debitos!$R:$R,RIGHT(M$1,2))</f>
        <v>0</v>
      </c>
      <c r="N49" s="2">
        <f>SUMIFS(VI_Debitos!$W:$W,VI_Debitos!$H:$H,$C49,VI_Debitos!$U:$U,$D49,VI_Debitos!$S:$S,LEFT(PAGADO!N$1,4),VI_Debitos!$R:$R,RIGHT(N$1,2))</f>
        <v>0</v>
      </c>
      <c r="O49" s="2">
        <f>SUMIFS(VI_Debitos!$W:$W,VI_Debitos!$H:$H,$C49,VI_Debitos!$U:$U,$D49,VI_Debitos!$S:$S,LEFT(PAGADO!O$1,4),VI_Debitos!$R:$R,RIGHT(O$1,2))</f>
        <v>0</v>
      </c>
      <c r="P49" s="2">
        <f>SUMIFS(VI_Debitos!$W:$W,VI_Debitos!$H:$H,$C49,VI_Debitos!$U:$U,$D49,VI_Debitos!$S:$S,LEFT(PAGADO!P$1,4),VI_Debitos!$R:$R,RIGHT(P$1,2))</f>
        <v>0</v>
      </c>
      <c r="Q49" s="2">
        <f>SUMIFS(VI_Debitos!$W:$W,VI_Debitos!$H:$H,$C49,VI_Debitos!$U:$U,$D49,VI_Debitos!$S:$S,LEFT(PAGADO!Q$1,4),VI_Debitos!$R:$R,RIGHT(Q$1,2))</f>
        <v>0</v>
      </c>
      <c r="R49" s="2">
        <f t="shared" si="0"/>
        <v>0</v>
      </c>
    </row>
    <row r="50" spans="6:18">
      <c r="F50" s="2">
        <f>SUMIFS(VI_Debitos!$W:$W,VI_Debitos!$H:$H,$C50,VI_Debitos!$U:$U,$D50,VI_Debitos!$S:$S,LEFT(PAGADO!F$1,4),VI_Debitos!$R:$R,RIGHT(F$1,2))</f>
        <v>0</v>
      </c>
      <c r="G50" s="2">
        <f>SUMIFS(VI_Debitos!$W:$W,VI_Debitos!$H:$H,$C50,VI_Debitos!$U:$U,$D50,VI_Debitos!$S:$S,LEFT(PAGADO!G$1,4),VI_Debitos!$R:$R,RIGHT(G$1,2))</f>
        <v>0</v>
      </c>
      <c r="H50" s="2">
        <f>SUMIFS(VI_Debitos!$W:$W,VI_Debitos!$H:$H,$C50,VI_Debitos!$U:$U,$D50,VI_Debitos!$S:$S,LEFT(PAGADO!H$1,4),VI_Debitos!$R:$R,RIGHT(H$1,2))</f>
        <v>0</v>
      </c>
      <c r="I50" s="2">
        <f>SUMIFS(VI_Debitos!$W:$W,VI_Debitos!$H:$H,$C50,VI_Debitos!$U:$U,$D50,VI_Debitos!$S:$S,LEFT(PAGADO!I$1,4),VI_Debitos!$R:$R,RIGHT(I$1,2))</f>
        <v>0</v>
      </c>
      <c r="J50" s="2">
        <f>SUMIFS(VI_Debitos!$W:$W,VI_Debitos!$H:$H,$C50,VI_Debitos!$U:$U,$D50,VI_Debitos!$S:$S,LEFT(PAGADO!J$1,4),VI_Debitos!$R:$R,RIGHT(J$1,2))</f>
        <v>0</v>
      </c>
      <c r="K50" s="2">
        <f>SUMIFS(VI_Debitos!$W:$W,VI_Debitos!$H:$H,$C50,VI_Debitos!$U:$U,$D50,VI_Debitos!$S:$S,LEFT(PAGADO!K$1,4),VI_Debitos!$R:$R,RIGHT(K$1,2))</f>
        <v>0</v>
      </c>
      <c r="L50" s="2">
        <f>SUMIFS(VI_Debitos!$W:$W,VI_Debitos!$H:$H,$C50,VI_Debitos!$U:$U,$D50,VI_Debitos!$S:$S,LEFT(PAGADO!L$1,4),VI_Debitos!$R:$R,RIGHT(L$1,2))</f>
        <v>0</v>
      </c>
      <c r="M50" s="2">
        <f>SUMIFS(VI_Debitos!$W:$W,VI_Debitos!$H:$H,$C50,VI_Debitos!$U:$U,$D50,VI_Debitos!$S:$S,LEFT(PAGADO!M$1,4),VI_Debitos!$R:$R,RIGHT(M$1,2))</f>
        <v>0</v>
      </c>
      <c r="N50" s="2">
        <f>SUMIFS(VI_Debitos!$W:$W,VI_Debitos!$H:$H,$C50,VI_Debitos!$U:$U,$D50,VI_Debitos!$S:$S,LEFT(PAGADO!N$1,4),VI_Debitos!$R:$R,RIGHT(N$1,2))</f>
        <v>0</v>
      </c>
      <c r="O50" s="2">
        <f>SUMIFS(VI_Debitos!$W:$W,VI_Debitos!$H:$H,$C50,VI_Debitos!$U:$U,$D50,VI_Debitos!$S:$S,LEFT(PAGADO!O$1,4),VI_Debitos!$R:$R,RIGHT(O$1,2))</f>
        <v>0</v>
      </c>
      <c r="P50" s="2">
        <f>SUMIFS(VI_Debitos!$W:$W,VI_Debitos!$H:$H,$C50,VI_Debitos!$U:$U,$D50,VI_Debitos!$S:$S,LEFT(PAGADO!P$1,4),VI_Debitos!$R:$R,RIGHT(P$1,2))</f>
        <v>0</v>
      </c>
      <c r="Q50" s="2">
        <f>SUMIFS(VI_Debitos!$W:$W,VI_Debitos!$H:$H,$C50,VI_Debitos!$U:$U,$D50,VI_Debitos!$S:$S,LEFT(PAGADO!Q$1,4),VI_Debitos!$R:$R,RIGHT(Q$1,2))</f>
        <v>0</v>
      </c>
      <c r="R50" s="2">
        <f t="shared" si="0"/>
        <v>0</v>
      </c>
    </row>
    <row r="51" spans="6:18">
      <c r="F51" s="2">
        <f>SUMIFS(VI_Debitos!$W:$W,VI_Debitos!$H:$H,$C51,VI_Debitos!$U:$U,$D51,VI_Debitos!$S:$S,LEFT(PAGADO!F$1,4),VI_Debitos!$R:$R,RIGHT(F$1,2))</f>
        <v>0</v>
      </c>
      <c r="G51" s="2">
        <f>SUMIFS(VI_Debitos!$W:$W,VI_Debitos!$H:$H,$C51,VI_Debitos!$U:$U,$D51,VI_Debitos!$S:$S,LEFT(PAGADO!G$1,4),VI_Debitos!$R:$R,RIGHT(G$1,2))</f>
        <v>0</v>
      </c>
      <c r="H51" s="2">
        <f>SUMIFS(VI_Debitos!$W:$W,VI_Debitos!$H:$H,$C51,VI_Debitos!$U:$U,$D51,VI_Debitos!$S:$S,LEFT(PAGADO!H$1,4),VI_Debitos!$R:$R,RIGHT(H$1,2))</f>
        <v>0</v>
      </c>
      <c r="I51" s="2">
        <f>SUMIFS(VI_Debitos!$W:$W,VI_Debitos!$H:$H,$C51,VI_Debitos!$U:$U,$D51,VI_Debitos!$S:$S,LEFT(PAGADO!I$1,4),VI_Debitos!$R:$R,RIGHT(I$1,2))</f>
        <v>0</v>
      </c>
      <c r="J51" s="2">
        <f>SUMIFS(VI_Debitos!$W:$W,VI_Debitos!$H:$H,$C51,VI_Debitos!$U:$U,$D51,VI_Debitos!$S:$S,LEFT(PAGADO!J$1,4),VI_Debitos!$R:$R,RIGHT(J$1,2))</f>
        <v>0</v>
      </c>
      <c r="K51" s="2">
        <f>SUMIFS(VI_Debitos!$W:$W,VI_Debitos!$H:$H,$C51,VI_Debitos!$U:$U,$D51,VI_Debitos!$S:$S,LEFT(PAGADO!K$1,4),VI_Debitos!$R:$R,RIGHT(K$1,2))</f>
        <v>0</v>
      </c>
      <c r="L51" s="2">
        <f>SUMIFS(VI_Debitos!$W:$W,VI_Debitos!$H:$H,$C51,VI_Debitos!$U:$U,$D51,VI_Debitos!$S:$S,LEFT(PAGADO!L$1,4),VI_Debitos!$R:$R,RIGHT(L$1,2))</f>
        <v>0</v>
      </c>
      <c r="M51" s="2">
        <f>SUMIFS(VI_Debitos!$W:$W,VI_Debitos!$H:$H,$C51,VI_Debitos!$U:$U,$D51,VI_Debitos!$S:$S,LEFT(PAGADO!M$1,4),VI_Debitos!$R:$R,RIGHT(M$1,2))</f>
        <v>0</v>
      </c>
      <c r="N51" s="2">
        <f>SUMIFS(VI_Debitos!$W:$W,VI_Debitos!$H:$H,$C51,VI_Debitos!$U:$U,$D51,VI_Debitos!$S:$S,LEFT(PAGADO!N$1,4),VI_Debitos!$R:$R,RIGHT(N$1,2))</f>
        <v>0</v>
      </c>
      <c r="O51" s="2">
        <f>SUMIFS(VI_Debitos!$W:$W,VI_Debitos!$H:$H,$C51,VI_Debitos!$U:$U,$D51,VI_Debitos!$S:$S,LEFT(PAGADO!O$1,4),VI_Debitos!$R:$R,RIGHT(O$1,2))</f>
        <v>0</v>
      </c>
      <c r="P51" s="2">
        <f>SUMIFS(VI_Debitos!$W:$W,VI_Debitos!$H:$H,$C51,VI_Debitos!$U:$U,$D51,VI_Debitos!$S:$S,LEFT(PAGADO!P$1,4),VI_Debitos!$R:$R,RIGHT(P$1,2))</f>
        <v>0</v>
      </c>
      <c r="Q51" s="2">
        <f>SUMIFS(VI_Debitos!$W:$W,VI_Debitos!$H:$H,$C51,VI_Debitos!$U:$U,$D51,VI_Debitos!$S:$S,LEFT(PAGADO!Q$1,4),VI_Debitos!$R:$R,RIGHT(Q$1,2))</f>
        <v>0</v>
      </c>
      <c r="R51" s="2">
        <f t="shared" si="0"/>
        <v>0</v>
      </c>
    </row>
    <row r="52" spans="6:18">
      <c r="F52" s="2">
        <f>SUMIFS(VI_Debitos!$W:$W,VI_Debitos!$H:$H,$C52,VI_Debitos!$U:$U,$D52,VI_Debitos!$S:$S,LEFT(PAGADO!F$1,4),VI_Debitos!$R:$R,RIGHT(F$1,2))</f>
        <v>0</v>
      </c>
      <c r="G52" s="2">
        <f>SUMIFS(VI_Debitos!$W:$W,VI_Debitos!$H:$H,$C52,VI_Debitos!$U:$U,$D52,VI_Debitos!$S:$S,LEFT(PAGADO!G$1,4),VI_Debitos!$R:$R,RIGHT(G$1,2))</f>
        <v>0</v>
      </c>
      <c r="H52" s="2">
        <f>SUMIFS(VI_Debitos!$W:$W,VI_Debitos!$H:$H,$C52,VI_Debitos!$U:$U,$D52,VI_Debitos!$S:$S,LEFT(PAGADO!H$1,4),VI_Debitos!$R:$R,RIGHT(H$1,2))</f>
        <v>0</v>
      </c>
      <c r="I52" s="2">
        <f>SUMIFS(VI_Debitos!$W:$W,VI_Debitos!$H:$H,$C52,VI_Debitos!$U:$U,$D52,VI_Debitos!$S:$S,LEFT(PAGADO!I$1,4),VI_Debitos!$R:$R,RIGHT(I$1,2))</f>
        <v>0</v>
      </c>
      <c r="J52" s="2">
        <f>SUMIFS(VI_Debitos!$W:$W,VI_Debitos!$H:$H,$C52,VI_Debitos!$U:$U,$D52,VI_Debitos!$S:$S,LEFT(PAGADO!J$1,4),VI_Debitos!$R:$R,RIGHT(J$1,2))</f>
        <v>0</v>
      </c>
      <c r="K52" s="2">
        <f>SUMIFS(VI_Debitos!$W:$W,VI_Debitos!$H:$H,$C52,VI_Debitos!$U:$U,$D52,VI_Debitos!$S:$S,LEFT(PAGADO!K$1,4),VI_Debitos!$R:$R,RIGHT(K$1,2))</f>
        <v>0</v>
      </c>
      <c r="L52" s="2">
        <f>SUMIFS(VI_Debitos!$W:$W,VI_Debitos!$H:$H,$C52,VI_Debitos!$U:$U,$D52,VI_Debitos!$S:$S,LEFT(PAGADO!L$1,4),VI_Debitos!$R:$R,RIGHT(L$1,2))</f>
        <v>0</v>
      </c>
      <c r="M52" s="2">
        <f>SUMIFS(VI_Debitos!$W:$W,VI_Debitos!$H:$H,$C52,VI_Debitos!$U:$U,$D52,VI_Debitos!$S:$S,LEFT(PAGADO!M$1,4),VI_Debitos!$R:$R,RIGHT(M$1,2))</f>
        <v>0</v>
      </c>
      <c r="N52" s="2">
        <f>SUMIFS(VI_Debitos!$W:$W,VI_Debitos!$H:$H,$C52,VI_Debitos!$U:$U,$D52,VI_Debitos!$S:$S,LEFT(PAGADO!N$1,4),VI_Debitos!$R:$R,RIGHT(N$1,2))</f>
        <v>0</v>
      </c>
      <c r="O52" s="2">
        <f>SUMIFS(VI_Debitos!$W:$W,VI_Debitos!$H:$H,$C52,VI_Debitos!$U:$U,$D52,VI_Debitos!$S:$S,LEFT(PAGADO!O$1,4),VI_Debitos!$R:$R,RIGHT(O$1,2))</f>
        <v>0</v>
      </c>
      <c r="P52" s="2">
        <f>SUMIFS(VI_Debitos!$W:$W,VI_Debitos!$H:$H,$C52,VI_Debitos!$U:$U,$D52,VI_Debitos!$S:$S,LEFT(PAGADO!P$1,4),VI_Debitos!$R:$R,RIGHT(P$1,2))</f>
        <v>0</v>
      </c>
      <c r="Q52" s="2">
        <f>SUMIFS(VI_Debitos!$W:$W,VI_Debitos!$H:$H,$C52,VI_Debitos!$U:$U,$D52,VI_Debitos!$S:$S,LEFT(PAGADO!Q$1,4),VI_Debitos!$R:$R,RIGHT(Q$1,2))</f>
        <v>0</v>
      </c>
      <c r="R52" s="2">
        <f t="shared" si="0"/>
        <v>0</v>
      </c>
    </row>
    <row r="53" spans="6:18">
      <c r="F53" s="2">
        <f>SUMIFS(VI_Debitos!$W:$W,VI_Debitos!$H:$H,$C53,VI_Debitos!$U:$U,$D53,VI_Debitos!$S:$S,LEFT(PAGADO!F$1,4),VI_Debitos!$R:$R,RIGHT(F$1,2))</f>
        <v>0</v>
      </c>
      <c r="G53" s="2">
        <f>SUMIFS(VI_Debitos!$W:$W,VI_Debitos!$H:$H,$C53,VI_Debitos!$U:$U,$D53,VI_Debitos!$S:$S,LEFT(PAGADO!G$1,4),VI_Debitos!$R:$R,RIGHT(G$1,2))</f>
        <v>0</v>
      </c>
      <c r="H53" s="2">
        <f>SUMIFS(VI_Debitos!$W:$W,VI_Debitos!$H:$H,$C53,VI_Debitos!$U:$U,$D53,VI_Debitos!$S:$S,LEFT(PAGADO!H$1,4),VI_Debitos!$R:$R,RIGHT(H$1,2))</f>
        <v>0</v>
      </c>
      <c r="I53" s="2">
        <f>SUMIFS(VI_Debitos!$W:$W,VI_Debitos!$H:$H,$C53,VI_Debitos!$U:$U,$D53,VI_Debitos!$S:$S,LEFT(PAGADO!I$1,4),VI_Debitos!$R:$R,RIGHT(I$1,2))</f>
        <v>0</v>
      </c>
      <c r="J53" s="2">
        <f>SUMIFS(VI_Debitos!$W:$W,VI_Debitos!$H:$H,$C53,VI_Debitos!$U:$U,$D53,VI_Debitos!$S:$S,LEFT(PAGADO!J$1,4),VI_Debitos!$R:$R,RIGHT(J$1,2))</f>
        <v>0</v>
      </c>
      <c r="K53" s="2">
        <f>SUMIFS(VI_Debitos!$W:$W,VI_Debitos!$H:$H,$C53,VI_Debitos!$U:$U,$D53,VI_Debitos!$S:$S,LEFT(PAGADO!K$1,4),VI_Debitos!$R:$R,RIGHT(K$1,2))</f>
        <v>0</v>
      </c>
      <c r="L53" s="2">
        <f>SUMIFS(VI_Debitos!$W:$W,VI_Debitos!$H:$H,$C53,VI_Debitos!$U:$U,$D53,VI_Debitos!$S:$S,LEFT(PAGADO!L$1,4),VI_Debitos!$R:$R,RIGHT(L$1,2))</f>
        <v>0</v>
      </c>
      <c r="M53" s="2">
        <f>SUMIFS(VI_Debitos!$W:$W,VI_Debitos!$H:$H,$C53,VI_Debitos!$U:$U,$D53,VI_Debitos!$S:$S,LEFT(PAGADO!M$1,4),VI_Debitos!$R:$R,RIGHT(M$1,2))</f>
        <v>0</v>
      </c>
      <c r="N53" s="2">
        <f>SUMIFS(VI_Debitos!$W:$W,VI_Debitos!$H:$H,$C53,VI_Debitos!$U:$U,$D53,VI_Debitos!$S:$S,LEFT(PAGADO!N$1,4),VI_Debitos!$R:$R,RIGHT(N$1,2))</f>
        <v>0</v>
      </c>
      <c r="O53" s="2">
        <f>SUMIFS(VI_Debitos!$W:$W,VI_Debitos!$H:$H,$C53,VI_Debitos!$U:$U,$D53,VI_Debitos!$S:$S,LEFT(PAGADO!O$1,4),VI_Debitos!$R:$R,RIGHT(O$1,2))</f>
        <v>0</v>
      </c>
      <c r="P53" s="2">
        <f>SUMIFS(VI_Debitos!$W:$W,VI_Debitos!$H:$H,$C53,VI_Debitos!$U:$U,$D53,VI_Debitos!$S:$S,LEFT(PAGADO!P$1,4),VI_Debitos!$R:$R,RIGHT(P$1,2))</f>
        <v>0</v>
      </c>
      <c r="Q53" s="2">
        <f>SUMIFS(VI_Debitos!$W:$W,VI_Debitos!$H:$H,$C53,VI_Debitos!$U:$U,$D53,VI_Debitos!$S:$S,LEFT(PAGADO!Q$1,4),VI_Debitos!$R:$R,RIGHT(Q$1,2))</f>
        <v>0</v>
      </c>
      <c r="R53" s="2">
        <f t="shared" si="0"/>
        <v>0</v>
      </c>
    </row>
    <row r="54" spans="6:18">
      <c r="F54" s="2">
        <f>SUMIFS(VI_Debitos!$W:$W,VI_Debitos!$H:$H,$C54,VI_Debitos!$U:$U,$D54,VI_Debitos!$S:$S,LEFT(PAGADO!F$1,4),VI_Debitos!$R:$R,RIGHT(F$1,2))</f>
        <v>0</v>
      </c>
      <c r="G54" s="2">
        <f>SUMIFS(VI_Debitos!$W:$W,VI_Debitos!$H:$H,$C54,VI_Debitos!$U:$U,$D54,VI_Debitos!$S:$S,LEFT(PAGADO!G$1,4),VI_Debitos!$R:$R,RIGHT(G$1,2))</f>
        <v>0</v>
      </c>
      <c r="H54" s="2">
        <f>SUMIFS(VI_Debitos!$W:$W,VI_Debitos!$H:$H,$C54,VI_Debitos!$U:$U,$D54,VI_Debitos!$S:$S,LEFT(PAGADO!H$1,4),VI_Debitos!$R:$R,RIGHT(H$1,2))</f>
        <v>0</v>
      </c>
      <c r="I54" s="2">
        <f>SUMIFS(VI_Debitos!$W:$W,VI_Debitos!$H:$H,$C54,VI_Debitos!$U:$U,$D54,VI_Debitos!$S:$S,LEFT(PAGADO!I$1,4),VI_Debitos!$R:$R,RIGHT(I$1,2))</f>
        <v>0</v>
      </c>
      <c r="J54" s="2">
        <f>SUMIFS(VI_Debitos!$W:$W,VI_Debitos!$H:$H,$C54,VI_Debitos!$U:$U,$D54,VI_Debitos!$S:$S,LEFT(PAGADO!J$1,4),VI_Debitos!$R:$R,RIGHT(J$1,2))</f>
        <v>0</v>
      </c>
      <c r="K54" s="2">
        <f>SUMIFS(VI_Debitos!$W:$W,VI_Debitos!$H:$H,$C54,VI_Debitos!$U:$U,$D54,VI_Debitos!$S:$S,LEFT(PAGADO!K$1,4),VI_Debitos!$R:$R,RIGHT(K$1,2))</f>
        <v>0</v>
      </c>
      <c r="L54" s="2">
        <f>SUMIFS(VI_Debitos!$W:$W,VI_Debitos!$H:$H,$C54,VI_Debitos!$U:$U,$D54,VI_Debitos!$S:$S,LEFT(PAGADO!L$1,4),VI_Debitos!$R:$R,RIGHT(L$1,2))</f>
        <v>0</v>
      </c>
      <c r="M54" s="2">
        <f>SUMIFS(VI_Debitos!$W:$W,VI_Debitos!$H:$H,$C54,VI_Debitos!$U:$U,$D54,VI_Debitos!$S:$S,LEFT(PAGADO!M$1,4),VI_Debitos!$R:$R,RIGHT(M$1,2))</f>
        <v>0</v>
      </c>
      <c r="N54" s="2">
        <f>SUMIFS(VI_Debitos!$W:$W,VI_Debitos!$H:$H,$C54,VI_Debitos!$U:$U,$D54,VI_Debitos!$S:$S,LEFT(PAGADO!N$1,4),VI_Debitos!$R:$R,RIGHT(N$1,2))</f>
        <v>0</v>
      </c>
      <c r="O54" s="2">
        <f>SUMIFS(VI_Debitos!$W:$W,VI_Debitos!$H:$H,$C54,VI_Debitos!$U:$U,$D54,VI_Debitos!$S:$S,LEFT(PAGADO!O$1,4),VI_Debitos!$R:$R,RIGHT(O$1,2))</f>
        <v>0</v>
      </c>
      <c r="P54" s="2">
        <f>SUMIFS(VI_Debitos!$W:$W,VI_Debitos!$H:$H,$C54,VI_Debitos!$U:$U,$D54,VI_Debitos!$S:$S,LEFT(PAGADO!P$1,4),VI_Debitos!$R:$R,RIGHT(P$1,2))</f>
        <v>0</v>
      </c>
      <c r="Q54" s="2">
        <f>SUMIFS(VI_Debitos!$W:$W,VI_Debitos!$H:$H,$C54,VI_Debitos!$U:$U,$D54,VI_Debitos!$S:$S,LEFT(PAGADO!Q$1,4),VI_Debitos!$R:$R,RIGHT(Q$1,2))</f>
        <v>0</v>
      </c>
      <c r="R54" s="2">
        <f t="shared" si="0"/>
        <v>0</v>
      </c>
    </row>
    <row r="55" spans="6:18">
      <c r="F55" s="2">
        <f>SUMIFS(VI_Debitos!$W:$W,VI_Debitos!$H:$H,$C55,VI_Debitos!$U:$U,$D55,VI_Debitos!$S:$S,LEFT(PAGADO!F$1,4),VI_Debitos!$R:$R,RIGHT(F$1,2))</f>
        <v>0</v>
      </c>
      <c r="G55" s="2">
        <f>SUMIFS(VI_Debitos!$W:$W,VI_Debitos!$H:$H,$C55,VI_Debitos!$U:$U,$D55,VI_Debitos!$S:$S,LEFT(PAGADO!G$1,4),VI_Debitos!$R:$R,RIGHT(G$1,2))</f>
        <v>0</v>
      </c>
      <c r="H55" s="2">
        <f>SUMIFS(VI_Debitos!$W:$W,VI_Debitos!$H:$H,$C55,VI_Debitos!$U:$U,$D55,VI_Debitos!$S:$S,LEFT(PAGADO!H$1,4),VI_Debitos!$R:$R,RIGHT(H$1,2))</f>
        <v>0</v>
      </c>
      <c r="I55" s="2">
        <f>SUMIFS(VI_Debitos!$W:$W,VI_Debitos!$H:$H,$C55,VI_Debitos!$U:$U,$D55,VI_Debitos!$S:$S,LEFT(PAGADO!I$1,4),VI_Debitos!$R:$R,RIGHT(I$1,2))</f>
        <v>0</v>
      </c>
      <c r="J55" s="2">
        <f>SUMIFS(VI_Debitos!$W:$W,VI_Debitos!$H:$H,$C55,VI_Debitos!$U:$U,$D55,VI_Debitos!$S:$S,LEFT(PAGADO!J$1,4),VI_Debitos!$R:$R,RIGHT(J$1,2))</f>
        <v>0</v>
      </c>
      <c r="K55" s="2">
        <f>SUMIFS(VI_Debitos!$W:$W,VI_Debitos!$H:$H,$C55,VI_Debitos!$U:$U,$D55,VI_Debitos!$S:$S,LEFT(PAGADO!K$1,4),VI_Debitos!$R:$R,RIGHT(K$1,2))</f>
        <v>0</v>
      </c>
      <c r="L55" s="2">
        <f>SUMIFS(VI_Debitos!$W:$W,VI_Debitos!$H:$H,$C55,VI_Debitos!$U:$U,$D55,VI_Debitos!$S:$S,LEFT(PAGADO!L$1,4),VI_Debitos!$R:$R,RIGHT(L$1,2))</f>
        <v>0</v>
      </c>
      <c r="M55" s="2">
        <f>SUMIFS(VI_Debitos!$W:$W,VI_Debitos!$H:$H,$C55,VI_Debitos!$U:$U,$D55,VI_Debitos!$S:$S,LEFT(PAGADO!M$1,4),VI_Debitos!$R:$R,RIGHT(M$1,2))</f>
        <v>0</v>
      </c>
      <c r="N55" s="2">
        <f>SUMIFS(VI_Debitos!$W:$W,VI_Debitos!$H:$H,$C55,VI_Debitos!$U:$U,$D55,VI_Debitos!$S:$S,LEFT(PAGADO!N$1,4),VI_Debitos!$R:$R,RIGHT(N$1,2))</f>
        <v>0</v>
      </c>
      <c r="O55" s="2">
        <f>SUMIFS(VI_Debitos!$W:$W,VI_Debitos!$H:$H,$C55,VI_Debitos!$U:$U,$D55,VI_Debitos!$S:$S,LEFT(PAGADO!O$1,4),VI_Debitos!$R:$R,RIGHT(O$1,2))</f>
        <v>0</v>
      </c>
      <c r="P55" s="2">
        <f>SUMIFS(VI_Debitos!$W:$W,VI_Debitos!$H:$H,$C55,VI_Debitos!$U:$U,$D55,VI_Debitos!$S:$S,LEFT(PAGADO!P$1,4),VI_Debitos!$R:$R,RIGHT(P$1,2))</f>
        <v>0</v>
      </c>
      <c r="Q55" s="2">
        <f>SUMIFS(VI_Debitos!$W:$W,VI_Debitos!$H:$H,$C55,VI_Debitos!$U:$U,$D55,VI_Debitos!$S:$S,LEFT(PAGADO!Q$1,4),VI_Debitos!$R:$R,RIGHT(Q$1,2))</f>
        <v>0</v>
      </c>
      <c r="R55" s="2">
        <f t="shared" si="0"/>
        <v>0</v>
      </c>
    </row>
    <row r="56" spans="6:18">
      <c r="F56" s="2">
        <f>SUMIFS(VI_Debitos!$W:$W,VI_Debitos!$H:$H,$C56,VI_Debitos!$U:$U,$D56,VI_Debitos!$S:$S,LEFT(PAGADO!F$1,4),VI_Debitos!$R:$R,RIGHT(F$1,2))</f>
        <v>0</v>
      </c>
      <c r="G56" s="2">
        <f>SUMIFS(VI_Debitos!$W:$W,VI_Debitos!$H:$H,$C56,VI_Debitos!$U:$U,$D56,VI_Debitos!$S:$S,LEFT(PAGADO!G$1,4),VI_Debitos!$R:$R,RIGHT(G$1,2))</f>
        <v>0</v>
      </c>
      <c r="H56" s="2">
        <f>SUMIFS(VI_Debitos!$W:$W,VI_Debitos!$H:$H,$C56,VI_Debitos!$U:$U,$D56,VI_Debitos!$S:$S,LEFT(PAGADO!H$1,4),VI_Debitos!$R:$R,RIGHT(H$1,2))</f>
        <v>0</v>
      </c>
      <c r="I56" s="2">
        <f>SUMIFS(VI_Debitos!$W:$W,VI_Debitos!$H:$H,$C56,VI_Debitos!$U:$U,$D56,VI_Debitos!$S:$S,LEFT(PAGADO!I$1,4),VI_Debitos!$R:$R,RIGHT(I$1,2))</f>
        <v>0</v>
      </c>
      <c r="J56" s="2">
        <f>SUMIFS(VI_Debitos!$W:$W,VI_Debitos!$H:$H,$C56,VI_Debitos!$U:$U,$D56,VI_Debitos!$S:$S,LEFT(PAGADO!J$1,4),VI_Debitos!$R:$R,RIGHT(J$1,2))</f>
        <v>0</v>
      </c>
      <c r="K56" s="2">
        <f>SUMIFS(VI_Debitos!$W:$W,VI_Debitos!$H:$H,$C56,VI_Debitos!$U:$U,$D56,VI_Debitos!$S:$S,LEFT(PAGADO!K$1,4),VI_Debitos!$R:$R,RIGHT(K$1,2))</f>
        <v>0</v>
      </c>
      <c r="L56" s="2">
        <f>SUMIFS(VI_Debitos!$W:$W,VI_Debitos!$H:$H,$C56,VI_Debitos!$U:$U,$D56,VI_Debitos!$S:$S,LEFT(PAGADO!L$1,4),VI_Debitos!$R:$R,RIGHT(L$1,2))</f>
        <v>0</v>
      </c>
      <c r="M56" s="2">
        <f>SUMIFS(VI_Debitos!$W:$W,VI_Debitos!$H:$H,$C56,VI_Debitos!$U:$U,$D56,VI_Debitos!$S:$S,LEFT(PAGADO!M$1,4),VI_Debitos!$R:$R,RIGHT(M$1,2))</f>
        <v>0</v>
      </c>
      <c r="N56" s="2">
        <f>SUMIFS(VI_Debitos!$W:$W,VI_Debitos!$H:$H,$C56,VI_Debitos!$U:$U,$D56,VI_Debitos!$S:$S,LEFT(PAGADO!N$1,4),VI_Debitos!$R:$R,RIGHT(N$1,2))</f>
        <v>0</v>
      </c>
      <c r="O56" s="2">
        <f>SUMIFS(VI_Debitos!$W:$W,VI_Debitos!$H:$H,$C56,VI_Debitos!$U:$U,$D56,VI_Debitos!$S:$S,LEFT(PAGADO!O$1,4),VI_Debitos!$R:$R,RIGHT(O$1,2))</f>
        <v>0</v>
      </c>
      <c r="P56" s="2">
        <f>SUMIFS(VI_Debitos!$W:$W,VI_Debitos!$H:$H,$C56,VI_Debitos!$U:$U,$D56,VI_Debitos!$S:$S,LEFT(PAGADO!P$1,4),VI_Debitos!$R:$R,RIGHT(P$1,2))</f>
        <v>0</v>
      </c>
      <c r="Q56" s="2">
        <f>SUMIFS(VI_Debitos!$W:$W,VI_Debitos!$H:$H,$C56,VI_Debitos!$U:$U,$D56,VI_Debitos!$S:$S,LEFT(PAGADO!Q$1,4),VI_Debitos!$R:$R,RIGHT(Q$1,2))</f>
        <v>0</v>
      </c>
      <c r="R56" s="2">
        <f t="shared" si="0"/>
        <v>0</v>
      </c>
    </row>
    <row r="57" spans="6:18">
      <c r="F57" s="2">
        <f>SUMIFS(VI_Debitos!$W:$W,VI_Debitos!$H:$H,$C57,VI_Debitos!$U:$U,$D57,VI_Debitos!$S:$S,LEFT(PAGADO!F$1,4),VI_Debitos!$R:$R,RIGHT(F$1,2))</f>
        <v>0</v>
      </c>
      <c r="G57" s="2">
        <f>SUMIFS(VI_Debitos!$W:$W,VI_Debitos!$H:$H,$C57,VI_Debitos!$U:$U,$D57,VI_Debitos!$S:$S,LEFT(PAGADO!G$1,4),VI_Debitos!$R:$R,RIGHT(G$1,2))</f>
        <v>0</v>
      </c>
      <c r="H57" s="2">
        <f>SUMIFS(VI_Debitos!$W:$W,VI_Debitos!$H:$H,$C57,VI_Debitos!$U:$U,$D57,VI_Debitos!$S:$S,LEFT(PAGADO!H$1,4),VI_Debitos!$R:$R,RIGHT(H$1,2))</f>
        <v>0</v>
      </c>
      <c r="I57" s="2">
        <f>SUMIFS(VI_Debitos!$W:$W,VI_Debitos!$H:$H,$C57,VI_Debitos!$U:$U,$D57,VI_Debitos!$S:$S,LEFT(PAGADO!I$1,4),VI_Debitos!$R:$R,RIGHT(I$1,2))</f>
        <v>0</v>
      </c>
      <c r="J57" s="2">
        <f>SUMIFS(VI_Debitos!$W:$W,VI_Debitos!$H:$H,$C57,VI_Debitos!$U:$U,$D57,VI_Debitos!$S:$S,LEFT(PAGADO!J$1,4),VI_Debitos!$R:$R,RIGHT(J$1,2))</f>
        <v>0</v>
      </c>
      <c r="K57" s="2">
        <f>SUMIFS(VI_Debitos!$W:$W,VI_Debitos!$H:$H,$C57,VI_Debitos!$U:$U,$D57,VI_Debitos!$S:$S,LEFT(PAGADO!K$1,4),VI_Debitos!$R:$R,RIGHT(K$1,2))</f>
        <v>0</v>
      </c>
      <c r="L57" s="2">
        <f>SUMIFS(VI_Debitos!$W:$W,VI_Debitos!$H:$H,$C57,VI_Debitos!$U:$U,$D57,VI_Debitos!$S:$S,LEFT(PAGADO!L$1,4),VI_Debitos!$R:$R,RIGHT(L$1,2))</f>
        <v>0</v>
      </c>
      <c r="M57" s="2">
        <f>SUMIFS(VI_Debitos!$W:$W,VI_Debitos!$H:$H,$C57,VI_Debitos!$U:$U,$D57,VI_Debitos!$S:$S,LEFT(PAGADO!M$1,4),VI_Debitos!$R:$R,RIGHT(M$1,2))</f>
        <v>0</v>
      </c>
      <c r="N57" s="2">
        <f>SUMIFS(VI_Debitos!$W:$W,VI_Debitos!$H:$H,$C57,VI_Debitos!$U:$U,$D57,VI_Debitos!$S:$S,LEFT(PAGADO!N$1,4),VI_Debitos!$R:$R,RIGHT(N$1,2))</f>
        <v>0</v>
      </c>
      <c r="O57" s="2">
        <f>SUMIFS(VI_Debitos!$W:$W,VI_Debitos!$H:$H,$C57,VI_Debitos!$U:$U,$D57,VI_Debitos!$S:$S,LEFT(PAGADO!O$1,4),VI_Debitos!$R:$R,RIGHT(O$1,2))</f>
        <v>0</v>
      </c>
      <c r="P57" s="2">
        <f>SUMIFS(VI_Debitos!$W:$W,VI_Debitos!$H:$H,$C57,VI_Debitos!$U:$U,$D57,VI_Debitos!$S:$S,LEFT(PAGADO!P$1,4),VI_Debitos!$R:$R,RIGHT(P$1,2))</f>
        <v>0</v>
      </c>
      <c r="Q57" s="2">
        <f>SUMIFS(VI_Debitos!$W:$W,VI_Debitos!$H:$H,$C57,VI_Debitos!$U:$U,$D57,VI_Debitos!$S:$S,LEFT(PAGADO!Q$1,4),VI_Debitos!$R:$R,RIGHT(Q$1,2))</f>
        <v>0</v>
      </c>
      <c r="R57" s="2">
        <f t="shared" si="0"/>
        <v>0</v>
      </c>
    </row>
    <row r="58" spans="6:18">
      <c r="F58" s="2">
        <f>SUMIFS(VI_Debitos!$W:$W,VI_Debitos!$H:$H,$C58,VI_Debitos!$U:$U,$D58,VI_Debitos!$S:$S,LEFT(PAGADO!F$1,4),VI_Debitos!$R:$R,RIGHT(F$1,2))</f>
        <v>0</v>
      </c>
      <c r="G58" s="2">
        <f>SUMIFS(VI_Debitos!$W:$W,VI_Debitos!$H:$H,$C58,VI_Debitos!$U:$U,$D58,VI_Debitos!$S:$S,LEFT(PAGADO!G$1,4),VI_Debitos!$R:$R,RIGHT(G$1,2))</f>
        <v>0</v>
      </c>
      <c r="H58" s="2">
        <f>SUMIFS(VI_Debitos!$W:$W,VI_Debitos!$H:$H,$C58,VI_Debitos!$U:$U,$D58,VI_Debitos!$S:$S,LEFT(PAGADO!H$1,4),VI_Debitos!$R:$R,RIGHT(H$1,2))</f>
        <v>0</v>
      </c>
      <c r="I58" s="2">
        <f>SUMIFS(VI_Debitos!$W:$W,VI_Debitos!$H:$H,$C58,VI_Debitos!$U:$U,$D58,VI_Debitos!$S:$S,LEFT(PAGADO!I$1,4),VI_Debitos!$R:$R,RIGHT(I$1,2))</f>
        <v>0</v>
      </c>
      <c r="J58" s="2">
        <f>SUMIFS(VI_Debitos!$W:$W,VI_Debitos!$H:$H,$C58,VI_Debitos!$U:$U,$D58,VI_Debitos!$S:$S,LEFT(PAGADO!J$1,4),VI_Debitos!$R:$R,RIGHT(J$1,2))</f>
        <v>0</v>
      </c>
      <c r="K58" s="2">
        <f>SUMIFS(VI_Debitos!$W:$W,VI_Debitos!$H:$H,$C58,VI_Debitos!$U:$U,$D58,VI_Debitos!$S:$S,LEFT(PAGADO!K$1,4),VI_Debitos!$R:$R,RIGHT(K$1,2))</f>
        <v>0</v>
      </c>
      <c r="L58" s="2">
        <f>SUMIFS(VI_Debitos!$W:$W,VI_Debitos!$H:$H,$C58,VI_Debitos!$U:$U,$D58,VI_Debitos!$S:$S,LEFT(PAGADO!L$1,4),VI_Debitos!$R:$R,RIGHT(L$1,2))</f>
        <v>0</v>
      </c>
      <c r="M58" s="2">
        <f>SUMIFS(VI_Debitos!$W:$W,VI_Debitos!$H:$H,$C58,VI_Debitos!$U:$U,$D58,VI_Debitos!$S:$S,LEFT(PAGADO!M$1,4),VI_Debitos!$R:$R,RIGHT(M$1,2))</f>
        <v>0</v>
      </c>
      <c r="N58" s="2">
        <f>SUMIFS(VI_Debitos!$W:$W,VI_Debitos!$H:$H,$C58,VI_Debitos!$U:$U,$D58,VI_Debitos!$S:$S,LEFT(PAGADO!N$1,4),VI_Debitos!$R:$R,RIGHT(N$1,2))</f>
        <v>0</v>
      </c>
      <c r="O58" s="2">
        <f>SUMIFS(VI_Debitos!$W:$W,VI_Debitos!$H:$H,$C58,VI_Debitos!$U:$U,$D58,VI_Debitos!$S:$S,LEFT(PAGADO!O$1,4),VI_Debitos!$R:$R,RIGHT(O$1,2))</f>
        <v>0</v>
      </c>
      <c r="P58" s="2">
        <f>SUMIFS(VI_Debitos!$W:$W,VI_Debitos!$H:$H,$C58,VI_Debitos!$U:$U,$D58,VI_Debitos!$S:$S,LEFT(PAGADO!P$1,4),VI_Debitos!$R:$R,RIGHT(P$1,2))</f>
        <v>0</v>
      </c>
      <c r="Q58" s="2">
        <f>SUMIFS(VI_Debitos!$W:$W,VI_Debitos!$H:$H,$C58,VI_Debitos!$U:$U,$D58,VI_Debitos!$S:$S,LEFT(PAGADO!Q$1,4),VI_Debitos!$R:$R,RIGHT(Q$1,2))</f>
        <v>0</v>
      </c>
      <c r="R58" s="2">
        <f t="shared" si="0"/>
        <v>0</v>
      </c>
    </row>
    <row r="59" spans="6:18">
      <c r="F59" s="2">
        <f>SUMIFS(VI_Debitos!$W:$W,VI_Debitos!$H:$H,$C59,VI_Debitos!$U:$U,$D59,VI_Debitos!$S:$S,LEFT(PAGADO!F$1,4),VI_Debitos!$R:$R,RIGHT(F$1,2))</f>
        <v>0</v>
      </c>
      <c r="G59" s="2">
        <f>SUMIFS(VI_Debitos!$W:$W,VI_Debitos!$H:$H,$C59,VI_Debitos!$U:$U,$D59,VI_Debitos!$S:$S,LEFT(PAGADO!G$1,4),VI_Debitos!$R:$R,RIGHT(G$1,2))</f>
        <v>0</v>
      </c>
      <c r="H59" s="2">
        <f>SUMIFS(VI_Debitos!$W:$W,VI_Debitos!$H:$H,$C59,VI_Debitos!$U:$U,$D59,VI_Debitos!$S:$S,LEFT(PAGADO!H$1,4),VI_Debitos!$R:$R,RIGHT(H$1,2))</f>
        <v>0</v>
      </c>
      <c r="I59" s="2">
        <f>SUMIFS(VI_Debitos!$W:$W,VI_Debitos!$H:$H,$C59,VI_Debitos!$U:$U,$D59,VI_Debitos!$S:$S,LEFT(PAGADO!I$1,4),VI_Debitos!$R:$R,RIGHT(I$1,2))</f>
        <v>0</v>
      </c>
      <c r="J59" s="2">
        <f>SUMIFS(VI_Debitos!$W:$W,VI_Debitos!$H:$H,$C59,VI_Debitos!$U:$U,$D59,VI_Debitos!$S:$S,LEFT(PAGADO!J$1,4),VI_Debitos!$R:$R,RIGHT(J$1,2))</f>
        <v>0</v>
      </c>
      <c r="K59" s="2">
        <f>SUMIFS(VI_Debitos!$W:$W,VI_Debitos!$H:$H,$C59,VI_Debitos!$U:$U,$D59,VI_Debitos!$S:$S,LEFT(PAGADO!K$1,4),VI_Debitos!$R:$R,RIGHT(K$1,2))</f>
        <v>0</v>
      </c>
      <c r="L59" s="2">
        <f>SUMIFS(VI_Debitos!$W:$W,VI_Debitos!$H:$H,$C59,VI_Debitos!$U:$U,$D59,VI_Debitos!$S:$S,LEFT(PAGADO!L$1,4),VI_Debitos!$R:$R,RIGHT(L$1,2))</f>
        <v>0</v>
      </c>
      <c r="M59" s="2">
        <f>SUMIFS(VI_Debitos!$W:$W,VI_Debitos!$H:$H,$C59,VI_Debitos!$U:$U,$D59,VI_Debitos!$S:$S,LEFT(PAGADO!M$1,4),VI_Debitos!$R:$R,RIGHT(M$1,2))</f>
        <v>0</v>
      </c>
      <c r="N59" s="2">
        <f>SUMIFS(VI_Debitos!$W:$W,VI_Debitos!$H:$H,$C59,VI_Debitos!$U:$U,$D59,VI_Debitos!$S:$S,LEFT(PAGADO!N$1,4),VI_Debitos!$R:$R,RIGHT(N$1,2))</f>
        <v>0</v>
      </c>
      <c r="O59" s="2">
        <f>SUMIFS(VI_Debitos!$W:$W,VI_Debitos!$H:$H,$C59,VI_Debitos!$U:$U,$D59,VI_Debitos!$S:$S,LEFT(PAGADO!O$1,4),VI_Debitos!$R:$R,RIGHT(O$1,2))</f>
        <v>0</v>
      </c>
      <c r="P59" s="2">
        <f>SUMIFS(VI_Debitos!$W:$W,VI_Debitos!$H:$H,$C59,VI_Debitos!$U:$U,$D59,VI_Debitos!$S:$S,LEFT(PAGADO!P$1,4),VI_Debitos!$R:$R,RIGHT(P$1,2))</f>
        <v>0</v>
      </c>
      <c r="Q59" s="2">
        <f>SUMIFS(VI_Debitos!$W:$W,VI_Debitos!$H:$H,$C59,VI_Debitos!$U:$U,$D59,VI_Debitos!$S:$S,LEFT(PAGADO!Q$1,4),VI_Debitos!$R:$R,RIGHT(Q$1,2))</f>
        <v>0</v>
      </c>
      <c r="R59" s="2">
        <f t="shared" si="0"/>
        <v>0</v>
      </c>
    </row>
    <row r="60" spans="6:18">
      <c r="F60" s="2">
        <f>SUMIFS(VI_Debitos!$W:$W,VI_Debitos!$H:$H,$C60,VI_Debitos!$U:$U,$D60,VI_Debitos!$S:$S,LEFT(PAGADO!F$1,4),VI_Debitos!$R:$R,RIGHT(F$1,2))</f>
        <v>0</v>
      </c>
      <c r="G60" s="2">
        <f>SUMIFS(VI_Debitos!$W:$W,VI_Debitos!$H:$H,$C60,VI_Debitos!$U:$U,$D60,VI_Debitos!$S:$S,LEFT(PAGADO!G$1,4),VI_Debitos!$R:$R,RIGHT(G$1,2))</f>
        <v>0</v>
      </c>
      <c r="H60" s="2">
        <f>SUMIFS(VI_Debitos!$W:$W,VI_Debitos!$H:$H,$C60,VI_Debitos!$U:$U,$D60,VI_Debitos!$S:$S,LEFT(PAGADO!H$1,4),VI_Debitos!$R:$R,RIGHT(H$1,2))</f>
        <v>0</v>
      </c>
      <c r="I60" s="2">
        <f>SUMIFS(VI_Debitos!$W:$W,VI_Debitos!$H:$H,$C60,VI_Debitos!$U:$U,$D60,VI_Debitos!$S:$S,LEFT(PAGADO!I$1,4),VI_Debitos!$R:$R,RIGHT(I$1,2))</f>
        <v>0</v>
      </c>
      <c r="J60" s="2">
        <f>SUMIFS(VI_Debitos!$W:$W,VI_Debitos!$H:$H,$C60,VI_Debitos!$U:$U,$D60,VI_Debitos!$S:$S,LEFT(PAGADO!J$1,4),VI_Debitos!$R:$R,RIGHT(J$1,2))</f>
        <v>0</v>
      </c>
      <c r="K60" s="2">
        <f>SUMIFS(VI_Debitos!$W:$W,VI_Debitos!$H:$H,$C60,VI_Debitos!$U:$U,$D60,VI_Debitos!$S:$S,LEFT(PAGADO!K$1,4),VI_Debitos!$R:$R,RIGHT(K$1,2))</f>
        <v>0</v>
      </c>
      <c r="L60" s="2">
        <f>SUMIFS(VI_Debitos!$W:$W,VI_Debitos!$H:$H,$C60,VI_Debitos!$U:$U,$D60,VI_Debitos!$S:$S,LEFT(PAGADO!L$1,4),VI_Debitos!$R:$R,RIGHT(L$1,2))</f>
        <v>0</v>
      </c>
      <c r="M60" s="2">
        <f>SUMIFS(VI_Debitos!$W:$W,VI_Debitos!$H:$H,$C60,VI_Debitos!$U:$U,$D60,VI_Debitos!$S:$S,LEFT(PAGADO!M$1,4),VI_Debitos!$R:$R,RIGHT(M$1,2))</f>
        <v>0</v>
      </c>
      <c r="N60" s="2">
        <f>SUMIFS(VI_Debitos!$W:$W,VI_Debitos!$H:$H,$C60,VI_Debitos!$U:$U,$D60,VI_Debitos!$S:$S,LEFT(PAGADO!N$1,4),VI_Debitos!$R:$R,RIGHT(N$1,2))</f>
        <v>0</v>
      </c>
      <c r="O60" s="2">
        <f>SUMIFS(VI_Debitos!$W:$W,VI_Debitos!$H:$H,$C60,VI_Debitos!$U:$U,$D60,VI_Debitos!$S:$S,LEFT(PAGADO!O$1,4),VI_Debitos!$R:$R,RIGHT(O$1,2))</f>
        <v>0</v>
      </c>
      <c r="P60" s="2">
        <f>SUMIFS(VI_Debitos!$W:$W,VI_Debitos!$H:$H,$C60,VI_Debitos!$U:$U,$D60,VI_Debitos!$S:$S,LEFT(PAGADO!P$1,4),VI_Debitos!$R:$R,RIGHT(P$1,2))</f>
        <v>0</v>
      </c>
      <c r="Q60" s="2">
        <f>SUMIFS(VI_Debitos!$W:$W,VI_Debitos!$H:$H,$C60,VI_Debitos!$U:$U,$D60,VI_Debitos!$S:$S,LEFT(PAGADO!Q$1,4),VI_Debitos!$R:$R,RIGHT(Q$1,2))</f>
        <v>0</v>
      </c>
      <c r="R60" s="2">
        <f t="shared" si="0"/>
        <v>0</v>
      </c>
    </row>
    <row r="61" spans="6:18">
      <c r="F61" s="2">
        <f>SUMIFS(VI_Debitos!$W:$W,VI_Debitos!$H:$H,$C61,VI_Debitos!$U:$U,$D61,VI_Debitos!$S:$S,LEFT(PAGADO!F$1,4),VI_Debitos!$R:$R,RIGHT(F$1,2))</f>
        <v>0</v>
      </c>
      <c r="G61" s="2">
        <f>SUMIFS(VI_Debitos!$W:$W,VI_Debitos!$H:$H,$C61,VI_Debitos!$U:$U,$D61,VI_Debitos!$S:$S,LEFT(PAGADO!G$1,4),VI_Debitos!$R:$R,RIGHT(G$1,2))</f>
        <v>0</v>
      </c>
      <c r="H61" s="2">
        <f>SUMIFS(VI_Debitos!$W:$W,VI_Debitos!$H:$H,$C61,VI_Debitos!$U:$U,$D61,VI_Debitos!$S:$S,LEFT(PAGADO!H$1,4),VI_Debitos!$R:$R,RIGHT(H$1,2))</f>
        <v>0</v>
      </c>
      <c r="I61" s="2">
        <f>SUMIFS(VI_Debitos!$W:$W,VI_Debitos!$H:$H,$C61,VI_Debitos!$U:$U,$D61,VI_Debitos!$S:$S,LEFT(PAGADO!I$1,4),VI_Debitos!$R:$R,RIGHT(I$1,2))</f>
        <v>0</v>
      </c>
      <c r="J61" s="2">
        <f>SUMIFS(VI_Debitos!$W:$W,VI_Debitos!$H:$H,$C61,VI_Debitos!$U:$U,$D61,VI_Debitos!$S:$S,LEFT(PAGADO!J$1,4),VI_Debitos!$R:$R,RIGHT(J$1,2))</f>
        <v>0</v>
      </c>
      <c r="K61" s="2">
        <f>SUMIFS(VI_Debitos!$W:$W,VI_Debitos!$H:$H,$C61,VI_Debitos!$U:$U,$D61,VI_Debitos!$S:$S,LEFT(PAGADO!K$1,4),VI_Debitos!$R:$R,RIGHT(K$1,2))</f>
        <v>0</v>
      </c>
      <c r="L61" s="2">
        <f>SUMIFS(VI_Debitos!$W:$W,VI_Debitos!$H:$H,$C61,VI_Debitos!$U:$U,$D61,VI_Debitos!$S:$S,LEFT(PAGADO!L$1,4),VI_Debitos!$R:$R,RIGHT(L$1,2))</f>
        <v>0</v>
      </c>
      <c r="M61" s="2">
        <f>SUMIFS(VI_Debitos!$W:$W,VI_Debitos!$H:$H,$C61,VI_Debitos!$U:$U,$D61,VI_Debitos!$S:$S,LEFT(PAGADO!M$1,4),VI_Debitos!$R:$R,RIGHT(M$1,2))</f>
        <v>0</v>
      </c>
      <c r="N61" s="2">
        <f>SUMIFS(VI_Debitos!$W:$W,VI_Debitos!$H:$H,$C61,VI_Debitos!$U:$U,$D61,VI_Debitos!$S:$S,LEFT(PAGADO!N$1,4),VI_Debitos!$R:$R,RIGHT(N$1,2))</f>
        <v>0</v>
      </c>
      <c r="O61" s="2">
        <f>SUMIFS(VI_Debitos!$W:$W,VI_Debitos!$H:$H,$C61,VI_Debitos!$U:$U,$D61,VI_Debitos!$S:$S,LEFT(PAGADO!O$1,4),VI_Debitos!$R:$R,RIGHT(O$1,2))</f>
        <v>0</v>
      </c>
      <c r="P61" s="2">
        <f>SUMIFS(VI_Debitos!$W:$W,VI_Debitos!$H:$H,$C61,VI_Debitos!$U:$U,$D61,VI_Debitos!$S:$S,LEFT(PAGADO!P$1,4),VI_Debitos!$R:$R,RIGHT(P$1,2))</f>
        <v>0</v>
      </c>
      <c r="Q61" s="2">
        <f>SUMIFS(VI_Debitos!$W:$W,VI_Debitos!$H:$H,$C61,VI_Debitos!$U:$U,$D61,VI_Debitos!$S:$S,LEFT(PAGADO!Q$1,4),VI_Debitos!$R:$R,RIGHT(Q$1,2))</f>
        <v>0</v>
      </c>
      <c r="R61" s="2">
        <f t="shared" si="0"/>
        <v>0</v>
      </c>
    </row>
    <row r="62" spans="6:18">
      <c r="F62" s="2">
        <f>SUMIFS(VI_Debitos!$W:$W,VI_Debitos!$H:$H,$C62,VI_Debitos!$U:$U,$D62,VI_Debitos!$S:$S,LEFT(PAGADO!F$1,4),VI_Debitos!$R:$R,RIGHT(F$1,2))</f>
        <v>0</v>
      </c>
      <c r="G62" s="2">
        <f>SUMIFS(VI_Debitos!$W:$W,VI_Debitos!$H:$H,$C62,VI_Debitos!$U:$U,$D62,VI_Debitos!$S:$S,LEFT(PAGADO!G$1,4),VI_Debitos!$R:$R,RIGHT(G$1,2))</f>
        <v>0</v>
      </c>
      <c r="H62" s="2">
        <f>SUMIFS(VI_Debitos!$W:$W,VI_Debitos!$H:$H,$C62,VI_Debitos!$U:$U,$D62,VI_Debitos!$S:$S,LEFT(PAGADO!H$1,4),VI_Debitos!$R:$R,RIGHT(H$1,2))</f>
        <v>0</v>
      </c>
      <c r="I62" s="2">
        <f>SUMIFS(VI_Debitos!$W:$W,VI_Debitos!$H:$H,$C62,VI_Debitos!$U:$U,$D62,VI_Debitos!$S:$S,LEFT(PAGADO!I$1,4),VI_Debitos!$R:$R,RIGHT(I$1,2))</f>
        <v>0</v>
      </c>
      <c r="J62" s="2">
        <f>SUMIFS(VI_Debitos!$W:$W,VI_Debitos!$H:$H,$C62,VI_Debitos!$U:$U,$D62,VI_Debitos!$S:$S,LEFT(PAGADO!J$1,4),VI_Debitos!$R:$R,RIGHT(J$1,2))</f>
        <v>0</v>
      </c>
      <c r="K62" s="2">
        <f>SUMIFS(VI_Debitos!$W:$W,VI_Debitos!$H:$H,$C62,VI_Debitos!$U:$U,$D62,VI_Debitos!$S:$S,LEFT(PAGADO!K$1,4),VI_Debitos!$R:$R,RIGHT(K$1,2))</f>
        <v>0</v>
      </c>
      <c r="L62" s="2">
        <f>SUMIFS(VI_Debitos!$W:$W,VI_Debitos!$H:$H,$C62,VI_Debitos!$U:$U,$D62,VI_Debitos!$S:$S,LEFT(PAGADO!L$1,4),VI_Debitos!$R:$R,RIGHT(L$1,2))</f>
        <v>0</v>
      </c>
      <c r="M62" s="2">
        <f>SUMIFS(VI_Debitos!$W:$W,VI_Debitos!$H:$H,$C62,VI_Debitos!$U:$U,$D62,VI_Debitos!$S:$S,LEFT(PAGADO!M$1,4),VI_Debitos!$R:$R,RIGHT(M$1,2))</f>
        <v>0</v>
      </c>
      <c r="N62" s="2">
        <f>SUMIFS(VI_Debitos!$W:$W,VI_Debitos!$H:$H,$C62,VI_Debitos!$U:$U,$D62,VI_Debitos!$S:$S,LEFT(PAGADO!N$1,4),VI_Debitos!$R:$R,RIGHT(N$1,2))</f>
        <v>0</v>
      </c>
      <c r="O62" s="2">
        <f>SUMIFS(VI_Debitos!$W:$W,VI_Debitos!$H:$H,$C62,VI_Debitos!$U:$U,$D62,VI_Debitos!$S:$S,LEFT(PAGADO!O$1,4),VI_Debitos!$R:$R,RIGHT(O$1,2))</f>
        <v>0</v>
      </c>
      <c r="P62" s="2">
        <f>SUMIFS(VI_Debitos!$W:$W,VI_Debitos!$H:$H,$C62,VI_Debitos!$U:$U,$D62,VI_Debitos!$S:$S,LEFT(PAGADO!P$1,4),VI_Debitos!$R:$R,RIGHT(P$1,2))</f>
        <v>0</v>
      </c>
      <c r="Q62" s="2">
        <f>SUMIFS(VI_Debitos!$W:$W,VI_Debitos!$H:$H,$C62,VI_Debitos!$U:$U,$D62,VI_Debitos!$S:$S,LEFT(PAGADO!Q$1,4),VI_Debitos!$R:$R,RIGHT(Q$1,2))</f>
        <v>0</v>
      </c>
      <c r="R62" s="2">
        <f t="shared" si="0"/>
        <v>0</v>
      </c>
    </row>
    <row r="63" spans="6:18">
      <c r="F63" s="2">
        <f>SUMIFS(VI_Debitos!$W:$W,VI_Debitos!$H:$H,$C63,VI_Debitos!$U:$U,$D63,VI_Debitos!$S:$S,LEFT(PAGADO!F$1,4),VI_Debitos!$R:$R,RIGHT(F$1,2))</f>
        <v>0</v>
      </c>
      <c r="G63" s="2">
        <f>SUMIFS(VI_Debitos!$W:$W,VI_Debitos!$H:$H,$C63,VI_Debitos!$U:$U,$D63,VI_Debitos!$S:$S,LEFT(PAGADO!G$1,4),VI_Debitos!$R:$R,RIGHT(G$1,2))</f>
        <v>0</v>
      </c>
      <c r="H63" s="2">
        <f>SUMIFS(VI_Debitos!$W:$W,VI_Debitos!$H:$H,$C63,VI_Debitos!$U:$U,$D63,VI_Debitos!$S:$S,LEFT(PAGADO!H$1,4),VI_Debitos!$R:$R,RIGHT(H$1,2))</f>
        <v>0</v>
      </c>
      <c r="I63" s="2">
        <f>SUMIFS(VI_Debitos!$W:$W,VI_Debitos!$H:$H,$C63,VI_Debitos!$U:$U,$D63,VI_Debitos!$S:$S,LEFT(PAGADO!I$1,4),VI_Debitos!$R:$R,RIGHT(I$1,2))</f>
        <v>0</v>
      </c>
      <c r="J63" s="2">
        <f>SUMIFS(VI_Debitos!$W:$W,VI_Debitos!$H:$H,$C63,VI_Debitos!$U:$U,$D63,VI_Debitos!$S:$S,LEFT(PAGADO!J$1,4),VI_Debitos!$R:$R,RIGHT(J$1,2))</f>
        <v>0</v>
      </c>
      <c r="K63" s="2">
        <f>SUMIFS(VI_Debitos!$W:$W,VI_Debitos!$H:$H,$C63,VI_Debitos!$U:$U,$D63,VI_Debitos!$S:$S,LEFT(PAGADO!K$1,4),VI_Debitos!$R:$R,RIGHT(K$1,2))</f>
        <v>0</v>
      </c>
      <c r="L63" s="2">
        <f>SUMIFS(VI_Debitos!$W:$W,VI_Debitos!$H:$H,$C63,VI_Debitos!$U:$U,$D63,VI_Debitos!$S:$S,LEFT(PAGADO!L$1,4),VI_Debitos!$R:$R,RIGHT(L$1,2))</f>
        <v>0</v>
      </c>
      <c r="M63" s="2">
        <f>SUMIFS(VI_Debitos!$W:$W,VI_Debitos!$H:$H,$C63,VI_Debitos!$U:$U,$D63,VI_Debitos!$S:$S,LEFT(PAGADO!M$1,4),VI_Debitos!$R:$R,RIGHT(M$1,2))</f>
        <v>0</v>
      </c>
      <c r="N63" s="2">
        <f>SUMIFS(VI_Debitos!$W:$W,VI_Debitos!$H:$H,$C63,VI_Debitos!$U:$U,$D63,VI_Debitos!$S:$S,LEFT(PAGADO!N$1,4),VI_Debitos!$R:$R,RIGHT(N$1,2))</f>
        <v>0</v>
      </c>
      <c r="O63" s="2">
        <f>SUMIFS(VI_Debitos!$W:$W,VI_Debitos!$H:$H,$C63,VI_Debitos!$U:$U,$D63,VI_Debitos!$S:$S,LEFT(PAGADO!O$1,4),VI_Debitos!$R:$R,RIGHT(O$1,2))</f>
        <v>0</v>
      </c>
      <c r="P63" s="2">
        <f>SUMIFS(VI_Debitos!$W:$W,VI_Debitos!$H:$H,$C63,VI_Debitos!$U:$U,$D63,VI_Debitos!$S:$S,LEFT(PAGADO!P$1,4),VI_Debitos!$R:$R,RIGHT(P$1,2))</f>
        <v>0</v>
      </c>
      <c r="Q63" s="2">
        <f>SUMIFS(VI_Debitos!$W:$W,VI_Debitos!$H:$H,$C63,VI_Debitos!$U:$U,$D63,VI_Debitos!$S:$S,LEFT(PAGADO!Q$1,4),VI_Debitos!$R:$R,RIGHT(Q$1,2))</f>
        <v>0</v>
      </c>
      <c r="R63" s="2">
        <f t="shared" si="0"/>
        <v>0</v>
      </c>
    </row>
    <row r="64" spans="6:18">
      <c r="F64" s="2">
        <f>SUMIFS(VI_Debitos!$W:$W,VI_Debitos!$H:$H,$C64,VI_Debitos!$U:$U,$D64,VI_Debitos!$S:$S,LEFT(PAGADO!F$1,4),VI_Debitos!$R:$R,RIGHT(F$1,2))</f>
        <v>0</v>
      </c>
      <c r="G64" s="2">
        <f>SUMIFS(VI_Debitos!$W:$W,VI_Debitos!$H:$H,$C64,VI_Debitos!$U:$U,$D64,VI_Debitos!$S:$S,LEFT(PAGADO!G$1,4),VI_Debitos!$R:$R,RIGHT(G$1,2))</f>
        <v>0</v>
      </c>
      <c r="H64" s="2">
        <f>SUMIFS(VI_Debitos!$W:$W,VI_Debitos!$H:$H,$C64,VI_Debitos!$U:$U,$D64,VI_Debitos!$S:$S,LEFT(PAGADO!H$1,4),VI_Debitos!$R:$R,RIGHT(H$1,2))</f>
        <v>0</v>
      </c>
      <c r="I64" s="2">
        <f>SUMIFS(VI_Debitos!$W:$W,VI_Debitos!$H:$H,$C64,VI_Debitos!$U:$U,$D64,VI_Debitos!$S:$S,LEFT(PAGADO!I$1,4),VI_Debitos!$R:$R,RIGHT(I$1,2))</f>
        <v>0</v>
      </c>
      <c r="J64" s="2">
        <f>SUMIFS(VI_Debitos!$W:$W,VI_Debitos!$H:$H,$C64,VI_Debitos!$U:$U,$D64,VI_Debitos!$S:$S,LEFT(PAGADO!J$1,4),VI_Debitos!$R:$R,RIGHT(J$1,2))</f>
        <v>0</v>
      </c>
      <c r="K64" s="2">
        <f>SUMIFS(VI_Debitos!$W:$W,VI_Debitos!$H:$H,$C64,VI_Debitos!$U:$U,$D64,VI_Debitos!$S:$S,LEFT(PAGADO!K$1,4),VI_Debitos!$R:$R,RIGHT(K$1,2))</f>
        <v>0</v>
      </c>
      <c r="L64" s="2">
        <f>SUMIFS(VI_Debitos!$W:$W,VI_Debitos!$H:$H,$C64,VI_Debitos!$U:$U,$D64,VI_Debitos!$S:$S,LEFT(PAGADO!L$1,4),VI_Debitos!$R:$R,RIGHT(L$1,2))</f>
        <v>0</v>
      </c>
      <c r="M64" s="2">
        <f>SUMIFS(VI_Debitos!$W:$W,VI_Debitos!$H:$H,$C64,VI_Debitos!$U:$U,$D64,VI_Debitos!$S:$S,LEFT(PAGADO!M$1,4),VI_Debitos!$R:$R,RIGHT(M$1,2))</f>
        <v>0</v>
      </c>
      <c r="N64" s="2">
        <f>SUMIFS(VI_Debitos!$W:$W,VI_Debitos!$H:$H,$C64,VI_Debitos!$U:$U,$D64,VI_Debitos!$S:$S,LEFT(PAGADO!N$1,4),VI_Debitos!$R:$R,RIGHT(N$1,2))</f>
        <v>0</v>
      </c>
      <c r="O64" s="2">
        <f>SUMIFS(VI_Debitos!$W:$W,VI_Debitos!$H:$H,$C64,VI_Debitos!$U:$U,$D64,VI_Debitos!$S:$S,LEFT(PAGADO!O$1,4),VI_Debitos!$R:$R,RIGHT(O$1,2))</f>
        <v>0</v>
      </c>
      <c r="P64" s="2">
        <f>SUMIFS(VI_Debitos!$W:$W,VI_Debitos!$H:$H,$C64,VI_Debitos!$U:$U,$D64,VI_Debitos!$S:$S,LEFT(PAGADO!P$1,4),VI_Debitos!$R:$R,RIGHT(P$1,2))</f>
        <v>0</v>
      </c>
      <c r="Q64" s="2">
        <f>SUMIFS(VI_Debitos!$W:$W,VI_Debitos!$H:$H,$C64,VI_Debitos!$U:$U,$D64,VI_Debitos!$S:$S,LEFT(PAGADO!Q$1,4),VI_Debitos!$R:$R,RIGHT(Q$1,2))</f>
        <v>0</v>
      </c>
      <c r="R64" s="2">
        <f t="shared" si="0"/>
        <v>0</v>
      </c>
    </row>
    <row r="65" spans="6:18">
      <c r="F65" s="2">
        <f>SUMIFS(VI_Debitos!$W:$W,VI_Debitos!$H:$H,$C65,VI_Debitos!$U:$U,$D65,VI_Debitos!$S:$S,LEFT(PAGADO!F$1,4),VI_Debitos!$R:$R,RIGHT(F$1,2))</f>
        <v>0</v>
      </c>
      <c r="G65" s="2">
        <f>SUMIFS(VI_Debitos!$W:$W,VI_Debitos!$H:$H,$C65,VI_Debitos!$U:$U,$D65,VI_Debitos!$S:$S,LEFT(PAGADO!G$1,4),VI_Debitos!$R:$R,RIGHT(G$1,2))</f>
        <v>0</v>
      </c>
      <c r="H65" s="2">
        <f>SUMIFS(VI_Debitos!$W:$W,VI_Debitos!$H:$H,$C65,VI_Debitos!$U:$U,$D65,VI_Debitos!$S:$S,LEFT(PAGADO!H$1,4),VI_Debitos!$R:$R,RIGHT(H$1,2))</f>
        <v>0</v>
      </c>
      <c r="I65" s="2">
        <f>SUMIFS(VI_Debitos!$W:$W,VI_Debitos!$H:$H,$C65,VI_Debitos!$U:$U,$D65,VI_Debitos!$S:$S,LEFT(PAGADO!I$1,4),VI_Debitos!$R:$R,RIGHT(I$1,2))</f>
        <v>0</v>
      </c>
      <c r="J65" s="2">
        <f>SUMIFS(VI_Debitos!$W:$W,VI_Debitos!$H:$H,$C65,VI_Debitos!$U:$U,$D65,VI_Debitos!$S:$S,LEFT(PAGADO!J$1,4),VI_Debitos!$R:$R,RIGHT(J$1,2))</f>
        <v>0</v>
      </c>
      <c r="K65" s="2">
        <f>SUMIFS(VI_Debitos!$W:$W,VI_Debitos!$H:$H,$C65,VI_Debitos!$U:$U,$D65,VI_Debitos!$S:$S,LEFT(PAGADO!K$1,4),VI_Debitos!$R:$R,RIGHT(K$1,2))</f>
        <v>0</v>
      </c>
      <c r="L65" s="2">
        <f>SUMIFS(VI_Debitos!$W:$W,VI_Debitos!$H:$H,$C65,VI_Debitos!$U:$U,$D65,VI_Debitos!$S:$S,LEFT(PAGADO!L$1,4),VI_Debitos!$R:$R,RIGHT(L$1,2))</f>
        <v>0</v>
      </c>
      <c r="M65" s="2">
        <f>SUMIFS(VI_Debitos!$W:$W,VI_Debitos!$H:$H,$C65,VI_Debitos!$U:$U,$D65,VI_Debitos!$S:$S,LEFT(PAGADO!M$1,4),VI_Debitos!$R:$R,RIGHT(M$1,2))</f>
        <v>0</v>
      </c>
      <c r="N65" s="2">
        <f>SUMIFS(VI_Debitos!$W:$W,VI_Debitos!$H:$H,$C65,VI_Debitos!$U:$U,$D65,VI_Debitos!$S:$S,LEFT(PAGADO!N$1,4),VI_Debitos!$R:$R,RIGHT(N$1,2))</f>
        <v>0</v>
      </c>
      <c r="O65" s="2">
        <f>SUMIFS(VI_Debitos!$W:$W,VI_Debitos!$H:$H,$C65,VI_Debitos!$U:$U,$D65,VI_Debitos!$S:$S,LEFT(PAGADO!O$1,4),VI_Debitos!$R:$R,RIGHT(O$1,2))</f>
        <v>0</v>
      </c>
      <c r="P65" s="2">
        <f>SUMIFS(VI_Debitos!$W:$W,VI_Debitos!$H:$H,$C65,VI_Debitos!$U:$U,$D65,VI_Debitos!$S:$S,LEFT(PAGADO!P$1,4),VI_Debitos!$R:$R,RIGHT(P$1,2))</f>
        <v>0</v>
      </c>
      <c r="Q65" s="2">
        <f>SUMIFS(VI_Debitos!$W:$W,VI_Debitos!$H:$H,$C65,VI_Debitos!$U:$U,$D65,VI_Debitos!$S:$S,LEFT(PAGADO!Q$1,4),VI_Debitos!$R:$R,RIGHT(Q$1,2))</f>
        <v>0</v>
      </c>
      <c r="R65" s="2">
        <f t="shared" si="0"/>
        <v>0</v>
      </c>
    </row>
    <row r="66" spans="6:18">
      <c r="F66" s="2">
        <f>SUMIFS(VI_Debitos!$W:$W,VI_Debitos!$H:$H,$C66,VI_Debitos!$U:$U,$D66,VI_Debitos!$S:$S,LEFT(PAGADO!F$1,4),VI_Debitos!$R:$R,RIGHT(F$1,2))</f>
        <v>0</v>
      </c>
      <c r="G66" s="2">
        <f>SUMIFS(VI_Debitos!$W:$W,VI_Debitos!$H:$H,$C66,VI_Debitos!$U:$U,$D66,VI_Debitos!$S:$S,LEFT(PAGADO!G$1,4),VI_Debitos!$R:$R,RIGHT(G$1,2))</f>
        <v>0</v>
      </c>
      <c r="H66" s="2">
        <f>SUMIFS(VI_Debitos!$W:$W,VI_Debitos!$H:$H,$C66,VI_Debitos!$U:$U,$D66,VI_Debitos!$S:$S,LEFT(PAGADO!H$1,4),VI_Debitos!$R:$R,RIGHT(H$1,2))</f>
        <v>0</v>
      </c>
      <c r="I66" s="2">
        <f>SUMIFS(VI_Debitos!$W:$W,VI_Debitos!$H:$H,$C66,VI_Debitos!$U:$U,$D66,VI_Debitos!$S:$S,LEFT(PAGADO!I$1,4),VI_Debitos!$R:$R,RIGHT(I$1,2))</f>
        <v>0</v>
      </c>
      <c r="J66" s="2">
        <f>SUMIFS(VI_Debitos!$W:$W,VI_Debitos!$H:$H,$C66,VI_Debitos!$U:$U,$D66,VI_Debitos!$S:$S,LEFT(PAGADO!J$1,4),VI_Debitos!$R:$R,RIGHT(J$1,2))</f>
        <v>0</v>
      </c>
      <c r="K66" s="2">
        <f>SUMIFS(VI_Debitos!$W:$W,VI_Debitos!$H:$H,$C66,VI_Debitos!$U:$U,$D66,VI_Debitos!$S:$S,LEFT(PAGADO!K$1,4),VI_Debitos!$R:$R,RIGHT(K$1,2))</f>
        <v>0</v>
      </c>
      <c r="L66" s="2">
        <f>SUMIFS(VI_Debitos!$W:$W,VI_Debitos!$H:$H,$C66,VI_Debitos!$U:$U,$D66,VI_Debitos!$S:$S,LEFT(PAGADO!L$1,4),VI_Debitos!$R:$R,RIGHT(L$1,2))</f>
        <v>0</v>
      </c>
      <c r="M66" s="2">
        <f>SUMIFS(VI_Debitos!$W:$W,VI_Debitos!$H:$H,$C66,VI_Debitos!$U:$U,$D66,VI_Debitos!$S:$S,LEFT(PAGADO!M$1,4),VI_Debitos!$R:$R,RIGHT(M$1,2))</f>
        <v>0</v>
      </c>
      <c r="N66" s="2">
        <f>SUMIFS(VI_Debitos!$W:$W,VI_Debitos!$H:$H,$C66,VI_Debitos!$U:$U,$D66,VI_Debitos!$S:$S,LEFT(PAGADO!N$1,4),VI_Debitos!$R:$R,RIGHT(N$1,2))</f>
        <v>0</v>
      </c>
      <c r="O66" s="2">
        <f>SUMIFS(VI_Debitos!$W:$W,VI_Debitos!$H:$H,$C66,VI_Debitos!$U:$U,$D66,VI_Debitos!$S:$S,LEFT(PAGADO!O$1,4),VI_Debitos!$R:$R,RIGHT(O$1,2))</f>
        <v>0</v>
      </c>
      <c r="P66" s="2">
        <f>SUMIFS(VI_Debitos!$W:$W,VI_Debitos!$H:$H,$C66,VI_Debitos!$U:$U,$D66,VI_Debitos!$S:$S,LEFT(PAGADO!P$1,4),VI_Debitos!$R:$R,RIGHT(P$1,2))</f>
        <v>0</v>
      </c>
      <c r="Q66" s="2">
        <f>SUMIFS(VI_Debitos!$W:$W,VI_Debitos!$H:$H,$C66,VI_Debitos!$U:$U,$D66,VI_Debitos!$S:$S,LEFT(PAGADO!Q$1,4),VI_Debitos!$R:$R,RIGHT(Q$1,2))</f>
        <v>0</v>
      </c>
      <c r="R66" s="2">
        <f t="shared" ref="R66:R129" si="1">SUM(F66:Q66)</f>
        <v>0</v>
      </c>
    </row>
    <row r="67" spans="6:18">
      <c r="F67" s="2">
        <f>SUMIFS(VI_Debitos!$W:$W,VI_Debitos!$H:$H,$C67,VI_Debitos!$U:$U,$D67,VI_Debitos!$S:$S,LEFT(PAGADO!F$1,4),VI_Debitos!$R:$R,RIGHT(F$1,2))</f>
        <v>0</v>
      </c>
      <c r="G67" s="2">
        <f>SUMIFS(VI_Debitos!$W:$W,VI_Debitos!$H:$H,$C67,VI_Debitos!$U:$U,$D67,VI_Debitos!$S:$S,LEFT(PAGADO!G$1,4),VI_Debitos!$R:$R,RIGHT(G$1,2))</f>
        <v>0</v>
      </c>
      <c r="H67" s="2">
        <f>SUMIFS(VI_Debitos!$W:$W,VI_Debitos!$H:$H,$C67,VI_Debitos!$U:$U,$D67,VI_Debitos!$S:$S,LEFT(PAGADO!H$1,4),VI_Debitos!$R:$R,RIGHT(H$1,2))</f>
        <v>0</v>
      </c>
      <c r="I67" s="2">
        <f>SUMIFS(VI_Debitos!$W:$W,VI_Debitos!$H:$H,$C67,VI_Debitos!$U:$U,$D67,VI_Debitos!$S:$S,LEFT(PAGADO!I$1,4),VI_Debitos!$R:$R,RIGHT(I$1,2))</f>
        <v>0</v>
      </c>
      <c r="J67" s="2">
        <f>SUMIFS(VI_Debitos!$W:$W,VI_Debitos!$H:$H,$C67,VI_Debitos!$U:$U,$D67,VI_Debitos!$S:$S,LEFT(PAGADO!J$1,4),VI_Debitos!$R:$R,RIGHT(J$1,2))</f>
        <v>0</v>
      </c>
      <c r="K67" s="2">
        <f>SUMIFS(VI_Debitos!$W:$W,VI_Debitos!$H:$H,$C67,VI_Debitos!$U:$U,$D67,VI_Debitos!$S:$S,LEFT(PAGADO!K$1,4),VI_Debitos!$R:$R,RIGHT(K$1,2))</f>
        <v>0</v>
      </c>
      <c r="L67" s="2">
        <f>SUMIFS(VI_Debitos!$W:$W,VI_Debitos!$H:$H,$C67,VI_Debitos!$U:$U,$D67,VI_Debitos!$S:$S,LEFT(PAGADO!L$1,4),VI_Debitos!$R:$R,RIGHT(L$1,2))</f>
        <v>0</v>
      </c>
      <c r="M67" s="2">
        <f>SUMIFS(VI_Debitos!$W:$W,VI_Debitos!$H:$H,$C67,VI_Debitos!$U:$U,$D67,VI_Debitos!$S:$S,LEFT(PAGADO!M$1,4),VI_Debitos!$R:$R,RIGHT(M$1,2))</f>
        <v>0</v>
      </c>
      <c r="N67" s="2">
        <f>SUMIFS(VI_Debitos!$W:$W,VI_Debitos!$H:$H,$C67,VI_Debitos!$U:$U,$D67,VI_Debitos!$S:$S,LEFT(PAGADO!N$1,4),VI_Debitos!$R:$R,RIGHT(N$1,2))</f>
        <v>0</v>
      </c>
      <c r="O67" s="2">
        <f>SUMIFS(VI_Debitos!$W:$W,VI_Debitos!$H:$H,$C67,VI_Debitos!$U:$U,$D67,VI_Debitos!$S:$S,LEFT(PAGADO!O$1,4),VI_Debitos!$R:$R,RIGHT(O$1,2))</f>
        <v>0</v>
      </c>
      <c r="P67" s="2">
        <f>SUMIFS(VI_Debitos!$W:$W,VI_Debitos!$H:$H,$C67,VI_Debitos!$U:$U,$D67,VI_Debitos!$S:$S,LEFT(PAGADO!P$1,4),VI_Debitos!$R:$R,RIGHT(P$1,2))</f>
        <v>0</v>
      </c>
      <c r="Q67" s="2">
        <f>SUMIFS(VI_Debitos!$W:$W,VI_Debitos!$H:$H,$C67,VI_Debitos!$U:$U,$D67,VI_Debitos!$S:$S,LEFT(PAGADO!Q$1,4),VI_Debitos!$R:$R,RIGHT(Q$1,2))</f>
        <v>0</v>
      </c>
      <c r="R67" s="2">
        <f t="shared" si="1"/>
        <v>0</v>
      </c>
    </row>
    <row r="68" spans="6:18">
      <c r="F68" s="2">
        <f>SUMIFS(VI_Debitos!$W:$W,VI_Debitos!$H:$H,$C68,VI_Debitos!$U:$U,$D68,VI_Debitos!$S:$S,LEFT(PAGADO!F$1,4),VI_Debitos!$R:$R,RIGHT(F$1,2))</f>
        <v>0</v>
      </c>
      <c r="G68" s="2">
        <f>SUMIFS(VI_Debitos!$W:$W,VI_Debitos!$H:$H,$C68,VI_Debitos!$U:$U,$D68,VI_Debitos!$S:$S,LEFT(PAGADO!G$1,4),VI_Debitos!$R:$R,RIGHT(G$1,2))</f>
        <v>0</v>
      </c>
      <c r="H68" s="2">
        <f>SUMIFS(VI_Debitos!$W:$W,VI_Debitos!$H:$H,$C68,VI_Debitos!$U:$U,$D68,VI_Debitos!$S:$S,LEFT(PAGADO!H$1,4),VI_Debitos!$R:$R,RIGHT(H$1,2))</f>
        <v>0</v>
      </c>
      <c r="I68" s="2">
        <f>SUMIFS(VI_Debitos!$W:$W,VI_Debitos!$H:$H,$C68,VI_Debitos!$U:$U,$D68,VI_Debitos!$S:$S,LEFT(PAGADO!I$1,4),VI_Debitos!$R:$R,RIGHT(I$1,2))</f>
        <v>0</v>
      </c>
      <c r="J68" s="2">
        <f>SUMIFS(VI_Debitos!$W:$W,VI_Debitos!$H:$H,$C68,VI_Debitos!$U:$U,$D68,VI_Debitos!$S:$S,LEFT(PAGADO!J$1,4),VI_Debitos!$R:$R,RIGHT(J$1,2))</f>
        <v>0</v>
      </c>
      <c r="K68" s="2">
        <f>SUMIFS(VI_Debitos!$W:$W,VI_Debitos!$H:$H,$C68,VI_Debitos!$U:$U,$D68,VI_Debitos!$S:$S,LEFT(PAGADO!K$1,4),VI_Debitos!$R:$R,RIGHT(K$1,2))</f>
        <v>0</v>
      </c>
      <c r="L68" s="2">
        <f>SUMIFS(VI_Debitos!$W:$W,VI_Debitos!$H:$H,$C68,VI_Debitos!$U:$U,$D68,VI_Debitos!$S:$S,LEFT(PAGADO!L$1,4),VI_Debitos!$R:$R,RIGHT(L$1,2))</f>
        <v>0</v>
      </c>
      <c r="M68" s="2">
        <f>SUMIFS(VI_Debitos!$W:$W,VI_Debitos!$H:$H,$C68,VI_Debitos!$U:$U,$D68,VI_Debitos!$S:$S,LEFT(PAGADO!M$1,4),VI_Debitos!$R:$R,RIGHT(M$1,2))</f>
        <v>0</v>
      </c>
      <c r="N68" s="2">
        <f>SUMIFS(VI_Debitos!$W:$W,VI_Debitos!$H:$H,$C68,VI_Debitos!$U:$U,$D68,VI_Debitos!$S:$S,LEFT(PAGADO!N$1,4),VI_Debitos!$R:$R,RIGHT(N$1,2))</f>
        <v>0</v>
      </c>
      <c r="O68" s="2">
        <f>SUMIFS(VI_Debitos!$W:$W,VI_Debitos!$H:$H,$C68,VI_Debitos!$U:$U,$D68,VI_Debitos!$S:$S,LEFT(PAGADO!O$1,4),VI_Debitos!$R:$R,RIGHT(O$1,2))</f>
        <v>0</v>
      </c>
      <c r="P68" s="2">
        <f>SUMIFS(VI_Debitos!$W:$W,VI_Debitos!$H:$H,$C68,VI_Debitos!$U:$U,$D68,VI_Debitos!$S:$S,LEFT(PAGADO!P$1,4),VI_Debitos!$R:$R,RIGHT(P$1,2))</f>
        <v>0</v>
      </c>
      <c r="Q68" s="2">
        <f>SUMIFS(VI_Debitos!$W:$W,VI_Debitos!$H:$H,$C68,VI_Debitos!$U:$U,$D68,VI_Debitos!$S:$S,LEFT(PAGADO!Q$1,4),VI_Debitos!$R:$R,RIGHT(Q$1,2))</f>
        <v>0</v>
      </c>
      <c r="R68" s="2">
        <f t="shared" si="1"/>
        <v>0</v>
      </c>
    </row>
    <row r="69" spans="6:18">
      <c r="F69" s="2">
        <f>SUMIFS(VI_Debitos!$W:$W,VI_Debitos!$H:$H,$C69,VI_Debitos!$U:$U,$D69,VI_Debitos!$S:$S,LEFT(PAGADO!F$1,4),VI_Debitos!$R:$R,RIGHT(F$1,2))</f>
        <v>0</v>
      </c>
      <c r="G69" s="2">
        <f>SUMIFS(VI_Debitos!$W:$W,VI_Debitos!$H:$H,$C69,VI_Debitos!$U:$U,$D69,VI_Debitos!$S:$S,LEFT(PAGADO!G$1,4),VI_Debitos!$R:$R,RIGHT(G$1,2))</f>
        <v>0</v>
      </c>
      <c r="H69" s="2">
        <f>SUMIFS(VI_Debitos!$W:$W,VI_Debitos!$H:$H,$C69,VI_Debitos!$U:$U,$D69,VI_Debitos!$S:$S,LEFT(PAGADO!H$1,4),VI_Debitos!$R:$R,RIGHT(H$1,2))</f>
        <v>0</v>
      </c>
      <c r="I69" s="2">
        <f>SUMIFS(VI_Debitos!$W:$W,VI_Debitos!$H:$H,$C69,VI_Debitos!$U:$U,$D69,VI_Debitos!$S:$S,LEFT(PAGADO!I$1,4),VI_Debitos!$R:$R,RIGHT(I$1,2))</f>
        <v>0</v>
      </c>
      <c r="J69" s="2">
        <f>SUMIFS(VI_Debitos!$W:$W,VI_Debitos!$H:$H,$C69,VI_Debitos!$U:$U,$D69,VI_Debitos!$S:$S,LEFT(PAGADO!J$1,4),VI_Debitos!$R:$R,RIGHT(J$1,2))</f>
        <v>0</v>
      </c>
      <c r="K69" s="2">
        <f>SUMIFS(VI_Debitos!$W:$W,VI_Debitos!$H:$H,$C69,VI_Debitos!$U:$U,$D69,VI_Debitos!$S:$S,LEFT(PAGADO!K$1,4),VI_Debitos!$R:$R,RIGHT(K$1,2))</f>
        <v>0</v>
      </c>
      <c r="L69" s="2">
        <f>SUMIFS(VI_Debitos!$W:$W,VI_Debitos!$H:$H,$C69,VI_Debitos!$U:$U,$D69,VI_Debitos!$S:$S,LEFT(PAGADO!L$1,4),VI_Debitos!$R:$R,RIGHT(L$1,2))</f>
        <v>0</v>
      </c>
      <c r="M69" s="2">
        <f>SUMIFS(VI_Debitos!$W:$W,VI_Debitos!$H:$H,$C69,VI_Debitos!$U:$U,$D69,VI_Debitos!$S:$S,LEFT(PAGADO!M$1,4),VI_Debitos!$R:$R,RIGHT(M$1,2))</f>
        <v>0</v>
      </c>
      <c r="N69" s="2">
        <f>SUMIFS(VI_Debitos!$W:$W,VI_Debitos!$H:$H,$C69,VI_Debitos!$U:$U,$D69,VI_Debitos!$S:$S,LEFT(PAGADO!N$1,4),VI_Debitos!$R:$R,RIGHT(N$1,2))</f>
        <v>0</v>
      </c>
      <c r="O69" s="2">
        <f>SUMIFS(VI_Debitos!$W:$W,VI_Debitos!$H:$H,$C69,VI_Debitos!$U:$U,$D69,VI_Debitos!$S:$S,LEFT(PAGADO!O$1,4),VI_Debitos!$R:$R,RIGHT(O$1,2))</f>
        <v>0</v>
      </c>
      <c r="P69" s="2">
        <f>SUMIFS(VI_Debitos!$W:$W,VI_Debitos!$H:$H,$C69,VI_Debitos!$U:$U,$D69,VI_Debitos!$S:$S,LEFT(PAGADO!P$1,4),VI_Debitos!$R:$R,RIGHT(P$1,2))</f>
        <v>0</v>
      </c>
      <c r="Q69" s="2">
        <f>SUMIFS(VI_Debitos!$W:$W,VI_Debitos!$H:$H,$C69,VI_Debitos!$U:$U,$D69,VI_Debitos!$S:$S,LEFT(PAGADO!Q$1,4),VI_Debitos!$R:$R,RIGHT(Q$1,2))</f>
        <v>0</v>
      </c>
      <c r="R69" s="2">
        <f t="shared" si="1"/>
        <v>0</v>
      </c>
    </row>
    <row r="70" spans="6:18">
      <c r="F70" s="2">
        <f>SUMIFS(VI_Debitos!$W:$W,VI_Debitos!$H:$H,$C70,VI_Debitos!$U:$U,$D70,VI_Debitos!$S:$S,LEFT(PAGADO!F$1,4),VI_Debitos!$R:$R,RIGHT(F$1,2))</f>
        <v>0</v>
      </c>
      <c r="G70" s="2">
        <f>SUMIFS(VI_Debitos!$W:$W,VI_Debitos!$H:$H,$C70,VI_Debitos!$U:$U,$D70,VI_Debitos!$S:$S,LEFT(PAGADO!G$1,4),VI_Debitos!$R:$R,RIGHT(G$1,2))</f>
        <v>0</v>
      </c>
      <c r="H70" s="2">
        <f>SUMIFS(VI_Debitos!$W:$W,VI_Debitos!$H:$H,$C70,VI_Debitos!$U:$U,$D70,VI_Debitos!$S:$S,LEFT(PAGADO!H$1,4),VI_Debitos!$R:$R,RIGHT(H$1,2))</f>
        <v>0</v>
      </c>
      <c r="I70" s="2">
        <f>SUMIFS(VI_Debitos!$W:$W,VI_Debitos!$H:$H,$C70,VI_Debitos!$U:$U,$D70,VI_Debitos!$S:$S,LEFT(PAGADO!I$1,4),VI_Debitos!$R:$R,RIGHT(I$1,2))</f>
        <v>0</v>
      </c>
      <c r="J70" s="2">
        <f>SUMIFS(VI_Debitos!$W:$W,VI_Debitos!$H:$H,$C70,VI_Debitos!$U:$U,$D70,VI_Debitos!$S:$S,LEFT(PAGADO!J$1,4),VI_Debitos!$R:$R,RIGHT(J$1,2))</f>
        <v>0</v>
      </c>
      <c r="K70" s="2">
        <f>SUMIFS(VI_Debitos!$W:$W,VI_Debitos!$H:$H,$C70,VI_Debitos!$U:$U,$D70,VI_Debitos!$S:$S,LEFT(PAGADO!K$1,4),VI_Debitos!$R:$R,RIGHT(K$1,2))</f>
        <v>0</v>
      </c>
      <c r="L70" s="2">
        <f>SUMIFS(VI_Debitos!$W:$W,VI_Debitos!$H:$H,$C70,VI_Debitos!$U:$U,$D70,VI_Debitos!$S:$S,LEFT(PAGADO!L$1,4),VI_Debitos!$R:$R,RIGHT(L$1,2))</f>
        <v>0</v>
      </c>
      <c r="M70" s="2">
        <f>SUMIFS(VI_Debitos!$W:$W,VI_Debitos!$H:$H,$C70,VI_Debitos!$U:$U,$D70,VI_Debitos!$S:$S,LEFT(PAGADO!M$1,4),VI_Debitos!$R:$R,RIGHT(M$1,2))</f>
        <v>0</v>
      </c>
      <c r="N70" s="2">
        <f>SUMIFS(VI_Debitos!$W:$W,VI_Debitos!$H:$H,$C70,VI_Debitos!$U:$U,$D70,VI_Debitos!$S:$S,LEFT(PAGADO!N$1,4),VI_Debitos!$R:$R,RIGHT(N$1,2))</f>
        <v>0</v>
      </c>
      <c r="O70" s="2">
        <f>SUMIFS(VI_Debitos!$W:$W,VI_Debitos!$H:$H,$C70,VI_Debitos!$U:$U,$D70,VI_Debitos!$S:$S,LEFT(PAGADO!O$1,4),VI_Debitos!$R:$R,RIGHT(O$1,2))</f>
        <v>0</v>
      </c>
      <c r="P70" s="2">
        <f>SUMIFS(VI_Debitos!$W:$W,VI_Debitos!$H:$H,$C70,VI_Debitos!$U:$U,$D70,VI_Debitos!$S:$S,LEFT(PAGADO!P$1,4),VI_Debitos!$R:$R,RIGHT(P$1,2))</f>
        <v>0</v>
      </c>
      <c r="Q70" s="2">
        <f>SUMIFS(VI_Debitos!$W:$W,VI_Debitos!$H:$H,$C70,VI_Debitos!$U:$U,$D70,VI_Debitos!$S:$S,LEFT(PAGADO!Q$1,4),VI_Debitos!$R:$R,RIGHT(Q$1,2))</f>
        <v>0</v>
      </c>
      <c r="R70" s="2">
        <f t="shared" si="1"/>
        <v>0</v>
      </c>
    </row>
    <row r="71" spans="6:18">
      <c r="F71" s="2">
        <f>SUMIFS(VI_Debitos!$W:$W,VI_Debitos!$H:$H,$C71,VI_Debitos!$U:$U,$D71,VI_Debitos!$S:$S,LEFT(PAGADO!F$1,4),VI_Debitos!$R:$R,RIGHT(F$1,2))</f>
        <v>0</v>
      </c>
      <c r="G71" s="2">
        <f>SUMIFS(VI_Debitos!$W:$W,VI_Debitos!$H:$H,$C71,VI_Debitos!$U:$U,$D71,VI_Debitos!$S:$S,LEFT(PAGADO!G$1,4),VI_Debitos!$R:$R,RIGHT(G$1,2))</f>
        <v>0</v>
      </c>
      <c r="H71" s="2">
        <f>SUMIFS(VI_Debitos!$W:$W,VI_Debitos!$H:$H,$C71,VI_Debitos!$U:$U,$D71,VI_Debitos!$S:$S,LEFT(PAGADO!H$1,4),VI_Debitos!$R:$R,RIGHT(H$1,2))</f>
        <v>0</v>
      </c>
      <c r="I71" s="2">
        <f>SUMIFS(VI_Debitos!$W:$W,VI_Debitos!$H:$H,$C71,VI_Debitos!$U:$U,$D71,VI_Debitos!$S:$S,LEFT(PAGADO!I$1,4),VI_Debitos!$R:$R,RIGHT(I$1,2))</f>
        <v>0</v>
      </c>
      <c r="J71" s="2">
        <f>SUMIFS(VI_Debitos!$W:$W,VI_Debitos!$H:$H,$C71,VI_Debitos!$U:$U,$D71,VI_Debitos!$S:$S,LEFT(PAGADO!J$1,4),VI_Debitos!$R:$R,RIGHT(J$1,2))</f>
        <v>0</v>
      </c>
      <c r="K71" s="2">
        <f>SUMIFS(VI_Debitos!$W:$W,VI_Debitos!$H:$H,$C71,VI_Debitos!$U:$U,$D71,VI_Debitos!$S:$S,LEFT(PAGADO!K$1,4),VI_Debitos!$R:$R,RIGHT(K$1,2))</f>
        <v>0</v>
      </c>
      <c r="L71" s="2">
        <f>SUMIFS(VI_Debitos!$W:$W,VI_Debitos!$H:$H,$C71,VI_Debitos!$U:$U,$D71,VI_Debitos!$S:$S,LEFT(PAGADO!L$1,4),VI_Debitos!$R:$R,RIGHT(L$1,2))</f>
        <v>0</v>
      </c>
      <c r="M71" s="2">
        <f>SUMIFS(VI_Debitos!$W:$W,VI_Debitos!$H:$H,$C71,VI_Debitos!$U:$U,$D71,VI_Debitos!$S:$S,LEFT(PAGADO!M$1,4),VI_Debitos!$R:$R,RIGHT(M$1,2))</f>
        <v>0</v>
      </c>
      <c r="N71" s="2">
        <f>SUMIFS(VI_Debitos!$W:$W,VI_Debitos!$H:$H,$C71,VI_Debitos!$U:$U,$D71,VI_Debitos!$S:$S,LEFT(PAGADO!N$1,4),VI_Debitos!$R:$R,RIGHT(N$1,2))</f>
        <v>0</v>
      </c>
      <c r="O71" s="2">
        <f>SUMIFS(VI_Debitos!$W:$W,VI_Debitos!$H:$H,$C71,VI_Debitos!$U:$U,$D71,VI_Debitos!$S:$S,LEFT(PAGADO!O$1,4),VI_Debitos!$R:$R,RIGHT(O$1,2))</f>
        <v>0</v>
      </c>
      <c r="P71" s="2">
        <f>SUMIFS(VI_Debitos!$W:$W,VI_Debitos!$H:$H,$C71,VI_Debitos!$U:$U,$D71,VI_Debitos!$S:$S,LEFT(PAGADO!P$1,4),VI_Debitos!$R:$R,RIGHT(P$1,2))</f>
        <v>0</v>
      </c>
      <c r="Q71" s="2">
        <f>SUMIFS(VI_Debitos!$W:$W,VI_Debitos!$H:$H,$C71,VI_Debitos!$U:$U,$D71,VI_Debitos!$S:$S,LEFT(PAGADO!Q$1,4),VI_Debitos!$R:$R,RIGHT(Q$1,2))</f>
        <v>0</v>
      </c>
      <c r="R71" s="2">
        <f t="shared" si="1"/>
        <v>0</v>
      </c>
    </row>
    <row r="72" spans="6:18">
      <c r="F72" s="2">
        <f>SUMIFS(VI_Debitos!$W:$W,VI_Debitos!$H:$H,$C72,VI_Debitos!$U:$U,$D72,VI_Debitos!$S:$S,LEFT(PAGADO!F$1,4),VI_Debitos!$R:$R,RIGHT(F$1,2))</f>
        <v>0</v>
      </c>
      <c r="G72" s="2">
        <f>SUMIFS(VI_Debitos!$W:$W,VI_Debitos!$H:$H,$C72,VI_Debitos!$U:$U,$D72,VI_Debitos!$S:$S,LEFT(PAGADO!G$1,4),VI_Debitos!$R:$R,RIGHT(G$1,2))</f>
        <v>0</v>
      </c>
      <c r="H72" s="2">
        <f>SUMIFS(VI_Debitos!$W:$W,VI_Debitos!$H:$H,$C72,VI_Debitos!$U:$U,$D72,VI_Debitos!$S:$S,LEFT(PAGADO!H$1,4),VI_Debitos!$R:$R,RIGHT(H$1,2))</f>
        <v>0</v>
      </c>
      <c r="I72" s="2">
        <f>SUMIFS(VI_Debitos!$W:$W,VI_Debitos!$H:$H,$C72,VI_Debitos!$U:$U,$D72,VI_Debitos!$S:$S,LEFT(PAGADO!I$1,4),VI_Debitos!$R:$R,RIGHT(I$1,2))</f>
        <v>0</v>
      </c>
      <c r="J72" s="2">
        <f>SUMIFS(VI_Debitos!$W:$W,VI_Debitos!$H:$H,$C72,VI_Debitos!$U:$U,$D72,VI_Debitos!$S:$S,LEFT(PAGADO!J$1,4),VI_Debitos!$R:$R,RIGHT(J$1,2))</f>
        <v>0</v>
      </c>
      <c r="K72" s="2">
        <f>SUMIFS(VI_Debitos!$W:$W,VI_Debitos!$H:$H,$C72,VI_Debitos!$U:$U,$D72,VI_Debitos!$S:$S,LEFT(PAGADO!K$1,4),VI_Debitos!$R:$R,RIGHT(K$1,2))</f>
        <v>0</v>
      </c>
      <c r="L72" s="2">
        <f>SUMIFS(VI_Debitos!$W:$W,VI_Debitos!$H:$H,$C72,VI_Debitos!$U:$U,$D72,VI_Debitos!$S:$S,LEFT(PAGADO!L$1,4),VI_Debitos!$R:$R,RIGHT(L$1,2))</f>
        <v>0</v>
      </c>
      <c r="M72" s="2">
        <f>SUMIFS(VI_Debitos!$W:$W,VI_Debitos!$H:$H,$C72,VI_Debitos!$U:$U,$D72,VI_Debitos!$S:$S,LEFT(PAGADO!M$1,4),VI_Debitos!$R:$R,RIGHT(M$1,2))</f>
        <v>0</v>
      </c>
      <c r="N72" s="2">
        <f>SUMIFS(VI_Debitos!$W:$W,VI_Debitos!$H:$H,$C72,VI_Debitos!$U:$U,$D72,VI_Debitos!$S:$S,LEFT(PAGADO!N$1,4),VI_Debitos!$R:$R,RIGHT(N$1,2))</f>
        <v>0</v>
      </c>
      <c r="O72" s="2">
        <f>SUMIFS(VI_Debitos!$W:$W,VI_Debitos!$H:$H,$C72,VI_Debitos!$U:$U,$D72,VI_Debitos!$S:$S,LEFT(PAGADO!O$1,4),VI_Debitos!$R:$R,RIGHT(O$1,2))</f>
        <v>0</v>
      </c>
      <c r="P72" s="2">
        <f>SUMIFS(VI_Debitos!$W:$W,VI_Debitos!$H:$H,$C72,VI_Debitos!$U:$U,$D72,VI_Debitos!$S:$S,LEFT(PAGADO!P$1,4),VI_Debitos!$R:$R,RIGHT(P$1,2))</f>
        <v>0</v>
      </c>
      <c r="Q72" s="2">
        <f>SUMIFS(VI_Debitos!$W:$W,VI_Debitos!$H:$H,$C72,VI_Debitos!$U:$U,$D72,VI_Debitos!$S:$S,LEFT(PAGADO!Q$1,4),VI_Debitos!$R:$R,RIGHT(Q$1,2))</f>
        <v>0</v>
      </c>
      <c r="R72" s="2">
        <f t="shared" si="1"/>
        <v>0</v>
      </c>
    </row>
    <row r="73" spans="6:18">
      <c r="F73" s="2">
        <f>SUMIFS(VI_Debitos!$W:$W,VI_Debitos!$H:$H,$C73,VI_Debitos!$U:$U,$D73,VI_Debitos!$S:$S,LEFT(PAGADO!F$1,4),VI_Debitos!$R:$R,RIGHT(F$1,2))</f>
        <v>0</v>
      </c>
      <c r="G73" s="2">
        <f>SUMIFS(VI_Debitos!$W:$W,VI_Debitos!$H:$H,$C73,VI_Debitos!$U:$U,$D73,VI_Debitos!$S:$S,LEFT(PAGADO!G$1,4),VI_Debitos!$R:$R,RIGHT(G$1,2))</f>
        <v>0</v>
      </c>
      <c r="H73" s="2">
        <f>SUMIFS(VI_Debitos!$W:$W,VI_Debitos!$H:$H,$C73,VI_Debitos!$U:$U,$D73,VI_Debitos!$S:$S,LEFT(PAGADO!H$1,4),VI_Debitos!$R:$R,RIGHT(H$1,2))</f>
        <v>0</v>
      </c>
      <c r="I73" s="2">
        <f>SUMIFS(VI_Debitos!$W:$W,VI_Debitos!$H:$H,$C73,VI_Debitos!$U:$U,$D73,VI_Debitos!$S:$S,LEFT(PAGADO!I$1,4),VI_Debitos!$R:$R,RIGHT(I$1,2))</f>
        <v>0</v>
      </c>
      <c r="J73" s="2">
        <f>SUMIFS(VI_Debitos!$W:$W,VI_Debitos!$H:$H,$C73,VI_Debitos!$U:$U,$D73,VI_Debitos!$S:$S,LEFT(PAGADO!J$1,4),VI_Debitos!$R:$R,RIGHT(J$1,2))</f>
        <v>0</v>
      </c>
      <c r="K73" s="2">
        <f>SUMIFS(VI_Debitos!$W:$W,VI_Debitos!$H:$H,$C73,VI_Debitos!$U:$U,$D73,VI_Debitos!$S:$S,LEFT(PAGADO!K$1,4),VI_Debitos!$R:$R,RIGHT(K$1,2))</f>
        <v>0</v>
      </c>
      <c r="L73" s="2">
        <f>SUMIFS(VI_Debitos!$W:$W,VI_Debitos!$H:$H,$C73,VI_Debitos!$U:$U,$D73,VI_Debitos!$S:$S,LEFT(PAGADO!L$1,4),VI_Debitos!$R:$R,RIGHT(L$1,2))</f>
        <v>0</v>
      </c>
      <c r="M73" s="2">
        <f>SUMIFS(VI_Debitos!$W:$W,VI_Debitos!$H:$H,$C73,VI_Debitos!$U:$U,$D73,VI_Debitos!$S:$S,LEFT(PAGADO!M$1,4),VI_Debitos!$R:$R,RIGHT(M$1,2))</f>
        <v>0</v>
      </c>
      <c r="N73" s="2">
        <f>SUMIFS(VI_Debitos!$W:$W,VI_Debitos!$H:$H,$C73,VI_Debitos!$U:$U,$D73,VI_Debitos!$S:$S,LEFT(PAGADO!N$1,4),VI_Debitos!$R:$R,RIGHT(N$1,2))</f>
        <v>0</v>
      </c>
      <c r="O73" s="2">
        <f>SUMIFS(VI_Debitos!$W:$W,VI_Debitos!$H:$H,$C73,VI_Debitos!$U:$U,$D73,VI_Debitos!$S:$S,LEFT(PAGADO!O$1,4),VI_Debitos!$R:$R,RIGHT(O$1,2))</f>
        <v>0</v>
      </c>
      <c r="P73" s="2">
        <f>SUMIFS(VI_Debitos!$W:$W,VI_Debitos!$H:$H,$C73,VI_Debitos!$U:$U,$D73,VI_Debitos!$S:$S,LEFT(PAGADO!P$1,4),VI_Debitos!$R:$R,RIGHT(P$1,2))</f>
        <v>0</v>
      </c>
      <c r="Q73" s="2">
        <f>SUMIFS(VI_Debitos!$W:$W,VI_Debitos!$H:$H,$C73,VI_Debitos!$U:$U,$D73,VI_Debitos!$S:$S,LEFT(PAGADO!Q$1,4),VI_Debitos!$R:$R,RIGHT(Q$1,2))</f>
        <v>0</v>
      </c>
      <c r="R73" s="2">
        <f t="shared" si="1"/>
        <v>0</v>
      </c>
    </row>
    <row r="74" spans="6:18">
      <c r="F74" s="2">
        <f>SUMIFS(VI_Debitos!$W:$W,VI_Debitos!$H:$H,$C74,VI_Debitos!$U:$U,$D74,VI_Debitos!$S:$S,LEFT(PAGADO!F$1,4),VI_Debitos!$R:$R,RIGHT(F$1,2))</f>
        <v>0</v>
      </c>
      <c r="G74" s="2">
        <f>SUMIFS(VI_Debitos!$W:$W,VI_Debitos!$H:$H,$C74,VI_Debitos!$U:$U,$D74,VI_Debitos!$S:$S,LEFT(PAGADO!G$1,4),VI_Debitos!$R:$R,RIGHT(G$1,2))</f>
        <v>0</v>
      </c>
      <c r="H74" s="2">
        <f>SUMIFS(VI_Debitos!$W:$W,VI_Debitos!$H:$H,$C74,VI_Debitos!$U:$U,$D74,VI_Debitos!$S:$S,LEFT(PAGADO!H$1,4),VI_Debitos!$R:$R,RIGHT(H$1,2))</f>
        <v>0</v>
      </c>
      <c r="I74" s="2">
        <f>SUMIFS(VI_Debitos!$W:$W,VI_Debitos!$H:$H,$C74,VI_Debitos!$U:$U,$D74,VI_Debitos!$S:$S,LEFT(PAGADO!I$1,4),VI_Debitos!$R:$R,RIGHT(I$1,2))</f>
        <v>0</v>
      </c>
      <c r="J74" s="2">
        <f>SUMIFS(VI_Debitos!$W:$W,VI_Debitos!$H:$H,$C74,VI_Debitos!$U:$U,$D74,VI_Debitos!$S:$S,LEFT(PAGADO!J$1,4),VI_Debitos!$R:$R,RIGHT(J$1,2))</f>
        <v>0</v>
      </c>
      <c r="K74" s="2">
        <f>SUMIFS(VI_Debitos!$W:$W,VI_Debitos!$H:$H,$C74,VI_Debitos!$U:$U,$D74,VI_Debitos!$S:$S,LEFT(PAGADO!K$1,4),VI_Debitos!$R:$R,RIGHT(K$1,2))</f>
        <v>0</v>
      </c>
      <c r="L74" s="2">
        <f>SUMIFS(VI_Debitos!$W:$W,VI_Debitos!$H:$H,$C74,VI_Debitos!$U:$U,$D74,VI_Debitos!$S:$S,LEFT(PAGADO!L$1,4),VI_Debitos!$R:$R,RIGHT(L$1,2))</f>
        <v>0</v>
      </c>
      <c r="M74" s="2">
        <f>SUMIFS(VI_Debitos!$W:$W,VI_Debitos!$H:$H,$C74,VI_Debitos!$U:$U,$D74,VI_Debitos!$S:$S,LEFT(PAGADO!M$1,4),VI_Debitos!$R:$R,RIGHT(M$1,2))</f>
        <v>0</v>
      </c>
      <c r="N74" s="2">
        <f>SUMIFS(VI_Debitos!$W:$W,VI_Debitos!$H:$H,$C74,VI_Debitos!$U:$U,$D74,VI_Debitos!$S:$S,LEFT(PAGADO!N$1,4),VI_Debitos!$R:$R,RIGHT(N$1,2))</f>
        <v>0</v>
      </c>
      <c r="O74" s="2">
        <f>SUMIFS(VI_Debitos!$W:$W,VI_Debitos!$H:$H,$C74,VI_Debitos!$U:$U,$D74,VI_Debitos!$S:$S,LEFT(PAGADO!O$1,4),VI_Debitos!$R:$R,RIGHT(O$1,2))</f>
        <v>0</v>
      </c>
      <c r="P74" s="2">
        <f>SUMIFS(VI_Debitos!$W:$W,VI_Debitos!$H:$H,$C74,VI_Debitos!$U:$U,$D74,VI_Debitos!$S:$S,LEFT(PAGADO!P$1,4),VI_Debitos!$R:$R,RIGHT(P$1,2))</f>
        <v>0</v>
      </c>
      <c r="Q74" s="2">
        <f>SUMIFS(VI_Debitos!$W:$W,VI_Debitos!$H:$H,$C74,VI_Debitos!$U:$U,$D74,VI_Debitos!$S:$S,LEFT(PAGADO!Q$1,4),VI_Debitos!$R:$R,RIGHT(Q$1,2))</f>
        <v>0</v>
      </c>
      <c r="R74" s="2">
        <f t="shared" si="1"/>
        <v>0</v>
      </c>
    </row>
    <row r="75" spans="6:18">
      <c r="F75" s="2">
        <f>SUMIFS(VI_Debitos!$W:$W,VI_Debitos!$H:$H,$C75,VI_Debitos!$U:$U,$D75,VI_Debitos!$S:$S,LEFT(PAGADO!F$1,4),VI_Debitos!$R:$R,RIGHT(F$1,2))</f>
        <v>0</v>
      </c>
      <c r="G75" s="2">
        <f>SUMIFS(VI_Debitos!$W:$W,VI_Debitos!$H:$H,$C75,VI_Debitos!$U:$U,$D75,VI_Debitos!$S:$S,LEFT(PAGADO!G$1,4),VI_Debitos!$R:$R,RIGHT(G$1,2))</f>
        <v>0</v>
      </c>
      <c r="H75" s="2">
        <f>SUMIFS(VI_Debitos!$W:$W,VI_Debitos!$H:$H,$C75,VI_Debitos!$U:$U,$D75,VI_Debitos!$S:$S,LEFT(PAGADO!H$1,4),VI_Debitos!$R:$R,RIGHT(H$1,2))</f>
        <v>0</v>
      </c>
      <c r="I75" s="2">
        <f>SUMIFS(VI_Debitos!$W:$W,VI_Debitos!$H:$H,$C75,VI_Debitos!$U:$U,$D75,VI_Debitos!$S:$S,LEFT(PAGADO!I$1,4),VI_Debitos!$R:$R,RIGHT(I$1,2))</f>
        <v>0</v>
      </c>
      <c r="J75" s="2">
        <f>SUMIFS(VI_Debitos!$W:$W,VI_Debitos!$H:$H,$C75,VI_Debitos!$U:$U,$D75,VI_Debitos!$S:$S,LEFT(PAGADO!J$1,4),VI_Debitos!$R:$R,RIGHT(J$1,2))</f>
        <v>0</v>
      </c>
      <c r="K75" s="2">
        <f>SUMIFS(VI_Debitos!$W:$W,VI_Debitos!$H:$H,$C75,VI_Debitos!$U:$U,$D75,VI_Debitos!$S:$S,LEFT(PAGADO!K$1,4),VI_Debitos!$R:$R,RIGHT(K$1,2))</f>
        <v>0</v>
      </c>
      <c r="L75" s="2">
        <f>SUMIFS(VI_Debitos!$W:$W,VI_Debitos!$H:$H,$C75,VI_Debitos!$U:$U,$D75,VI_Debitos!$S:$S,LEFT(PAGADO!L$1,4),VI_Debitos!$R:$R,RIGHT(L$1,2))</f>
        <v>0</v>
      </c>
      <c r="M75" s="2">
        <f>SUMIFS(VI_Debitos!$W:$W,VI_Debitos!$H:$H,$C75,VI_Debitos!$U:$U,$D75,VI_Debitos!$S:$S,LEFT(PAGADO!M$1,4),VI_Debitos!$R:$R,RIGHT(M$1,2))</f>
        <v>0</v>
      </c>
      <c r="N75" s="2">
        <f>SUMIFS(VI_Debitos!$W:$W,VI_Debitos!$H:$H,$C75,VI_Debitos!$U:$U,$D75,VI_Debitos!$S:$S,LEFT(PAGADO!N$1,4),VI_Debitos!$R:$R,RIGHT(N$1,2))</f>
        <v>0</v>
      </c>
      <c r="O75" s="2">
        <f>SUMIFS(VI_Debitos!$W:$W,VI_Debitos!$H:$H,$C75,VI_Debitos!$U:$U,$D75,VI_Debitos!$S:$S,LEFT(PAGADO!O$1,4),VI_Debitos!$R:$R,RIGHT(O$1,2))</f>
        <v>0</v>
      </c>
      <c r="P75" s="2">
        <f>SUMIFS(VI_Debitos!$W:$W,VI_Debitos!$H:$H,$C75,VI_Debitos!$U:$U,$D75,VI_Debitos!$S:$S,LEFT(PAGADO!P$1,4),VI_Debitos!$R:$R,RIGHT(P$1,2))</f>
        <v>0</v>
      </c>
      <c r="Q75" s="2">
        <f>SUMIFS(VI_Debitos!$W:$W,VI_Debitos!$H:$H,$C75,VI_Debitos!$U:$U,$D75,VI_Debitos!$S:$S,LEFT(PAGADO!Q$1,4),VI_Debitos!$R:$R,RIGHT(Q$1,2))</f>
        <v>0</v>
      </c>
      <c r="R75" s="2">
        <f t="shared" si="1"/>
        <v>0</v>
      </c>
    </row>
    <row r="76" spans="6:18">
      <c r="F76" s="2">
        <f>SUMIFS(VI_Debitos!$W:$W,VI_Debitos!$H:$H,$C76,VI_Debitos!$U:$U,$D76,VI_Debitos!$S:$S,LEFT(PAGADO!F$1,4),VI_Debitos!$R:$R,RIGHT(F$1,2))</f>
        <v>0</v>
      </c>
      <c r="G76" s="2">
        <f>SUMIFS(VI_Debitos!$W:$W,VI_Debitos!$H:$H,$C76,VI_Debitos!$U:$U,$D76,VI_Debitos!$S:$S,LEFT(PAGADO!G$1,4),VI_Debitos!$R:$R,RIGHT(G$1,2))</f>
        <v>0</v>
      </c>
      <c r="H76" s="2">
        <f>SUMIFS(VI_Debitos!$W:$W,VI_Debitos!$H:$H,$C76,VI_Debitos!$U:$U,$D76,VI_Debitos!$S:$S,LEFT(PAGADO!H$1,4),VI_Debitos!$R:$R,RIGHT(H$1,2))</f>
        <v>0</v>
      </c>
      <c r="I76" s="2">
        <f>SUMIFS(VI_Debitos!$W:$W,VI_Debitos!$H:$H,$C76,VI_Debitos!$U:$U,$D76,VI_Debitos!$S:$S,LEFT(PAGADO!I$1,4),VI_Debitos!$R:$R,RIGHT(I$1,2))</f>
        <v>0</v>
      </c>
      <c r="J76" s="2">
        <f>SUMIFS(VI_Debitos!$W:$W,VI_Debitos!$H:$H,$C76,VI_Debitos!$U:$U,$D76,VI_Debitos!$S:$S,LEFT(PAGADO!J$1,4),VI_Debitos!$R:$R,RIGHT(J$1,2))</f>
        <v>0</v>
      </c>
      <c r="K76" s="2">
        <f>SUMIFS(VI_Debitos!$W:$W,VI_Debitos!$H:$H,$C76,VI_Debitos!$U:$U,$D76,VI_Debitos!$S:$S,LEFT(PAGADO!K$1,4),VI_Debitos!$R:$R,RIGHT(K$1,2))</f>
        <v>0</v>
      </c>
      <c r="L76" s="2">
        <f>SUMIFS(VI_Debitos!$W:$W,VI_Debitos!$H:$H,$C76,VI_Debitos!$U:$U,$D76,VI_Debitos!$S:$S,LEFT(PAGADO!L$1,4),VI_Debitos!$R:$R,RIGHT(L$1,2))</f>
        <v>0</v>
      </c>
      <c r="M76" s="2">
        <f>SUMIFS(VI_Debitos!$W:$W,VI_Debitos!$H:$H,$C76,VI_Debitos!$U:$U,$D76,VI_Debitos!$S:$S,LEFT(PAGADO!M$1,4),VI_Debitos!$R:$R,RIGHT(M$1,2))</f>
        <v>0</v>
      </c>
      <c r="N76" s="2">
        <f>SUMIFS(VI_Debitos!$W:$W,VI_Debitos!$H:$H,$C76,VI_Debitos!$U:$U,$D76,VI_Debitos!$S:$S,LEFT(PAGADO!N$1,4),VI_Debitos!$R:$R,RIGHT(N$1,2))</f>
        <v>0</v>
      </c>
      <c r="O76" s="2">
        <f>SUMIFS(VI_Debitos!$W:$W,VI_Debitos!$H:$H,$C76,VI_Debitos!$U:$U,$D76,VI_Debitos!$S:$S,LEFT(PAGADO!O$1,4),VI_Debitos!$R:$R,RIGHT(O$1,2))</f>
        <v>0</v>
      </c>
      <c r="P76" s="2">
        <f>SUMIFS(VI_Debitos!$W:$W,VI_Debitos!$H:$H,$C76,VI_Debitos!$U:$U,$D76,VI_Debitos!$S:$S,LEFT(PAGADO!P$1,4),VI_Debitos!$R:$R,RIGHT(P$1,2))</f>
        <v>0</v>
      </c>
      <c r="Q76" s="2">
        <f>SUMIFS(VI_Debitos!$W:$W,VI_Debitos!$H:$H,$C76,VI_Debitos!$U:$U,$D76,VI_Debitos!$S:$S,LEFT(PAGADO!Q$1,4),VI_Debitos!$R:$R,RIGHT(Q$1,2))</f>
        <v>0</v>
      </c>
      <c r="R76" s="2">
        <f t="shared" si="1"/>
        <v>0</v>
      </c>
    </row>
    <row r="77" spans="6:18">
      <c r="F77" s="2">
        <f>SUMIFS(VI_Debitos!$W:$W,VI_Debitos!$H:$H,$C77,VI_Debitos!$U:$U,$D77,VI_Debitos!$S:$S,LEFT(PAGADO!F$1,4),VI_Debitos!$R:$R,RIGHT(F$1,2))</f>
        <v>0</v>
      </c>
      <c r="G77" s="2">
        <f>SUMIFS(VI_Debitos!$W:$W,VI_Debitos!$H:$H,$C77,VI_Debitos!$U:$U,$D77,VI_Debitos!$S:$S,LEFT(PAGADO!G$1,4),VI_Debitos!$R:$R,RIGHT(G$1,2))</f>
        <v>0</v>
      </c>
      <c r="H77" s="2">
        <f>SUMIFS(VI_Debitos!$W:$W,VI_Debitos!$H:$H,$C77,VI_Debitos!$U:$U,$D77,VI_Debitos!$S:$S,LEFT(PAGADO!H$1,4),VI_Debitos!$R:$R,RIGHT(H$1,2))</f>
        <v>0</v>
      </c>
      <c r="I77" s="2">
        <f>SUMIFS(VI_Debitos!$W:$W,VI_Debitos!$H:$H,$C77,VI_Debitos!$U:$U,$D77,VI_Debitos!$S:$S,LEFT(PAGADO!I$1,4),VI_Debitos!$R:$R,RIGHT(I$1,2))</f>
        <v>0</v>
      </c>
      <c r="J77" s="2">
        <f>SUMIFS(VI_Debitos!$W:$W,VI_Debitos!$H:$H,$C77,VI_Debitos!$U:$U,$D77,VI_Debitos!$S:$S,LEFT(PAGADO!J$1,4),VI_Debitos!$R:$R,RIGHT(J$1,2))</f>
        <v>0</v>
      </c>
      <c r="K77" s="2">
        <f>SUMIFS(VI_Debitos!$W:$W,VI_Debitos!$H:$H,$C77,VI_Debitos!$U:$U,$D77,VI_Debitos!$S:$S,LEFT(PAGADO!K$1,4),VI_Debitos!$R:$R,RIGHT(K$1,2))</f>
        <v>0</v>
      </c>
      <c r="L77" s="2">
        <f>SUMIFS(VI_Debitos!$W:$W,VI_Debitos!$H:$H,$C77,VI_Debitos!$U:$U,$D77,VI_Debitos!$S:$S,LEFT(PAGADO!L$1,4),VI_Debitos!$R:$R,RIGHT(L$1,2))</f>
        <v>0</v>
      </c>
      <c r="M77" s="2">
        <f>SUMIFS(VI_Debitos!$W:$W,VI_Debitos!$H:$H,$C77,VI_Debitos!$U:$U,$D77,VI_Debitos!$S:$S,LEFT(PAGADO!M$1,4),VI_Debitos!$R:$R,RIGHT(M$1,2))</f>
        <v>0</v>
      </c>
      <c r="N77" s="2">
        <f>SUMIFS(VI_Debitos!$W:$W,VI_Debitos!$H:$H,$C77,VI_Debitos!$U:$U,$D77,VI_Debitos!$S:$S,LEFT(PAGADO!N$1,4),VI_Debitos!$R:$R,RIGHT(N$1,2))</f>
        <v>0</v>
      </c>
      <c r="O77" s="2">
        <f>SUMIFS(VI_Debitos!$W:$W,VI_Debitos!$H:$H,$C77,VI_Debitos!$U:$U,$D77,VI_Debitos!$S:$S,LEFT(PAGADO!O$1,4),VI_Debitos!$R:$R,RIGHT(O$1,2))</f>
        <v>0</v>
      </c>
      <c r="P77" s="2">
        <f>SUMIFS(VI_Debitos!$W:$W,VI_Debitos!$H:$H,$C77,VI_Debitos!$U:$U,$D77,VI_Debitos!$S:$S,LEFT(PAGADO!P$1,4),VI_Debitos!$R:$R,RIGHT(P$1,2))</f>
        <v>0</v>
      </c>
      <c r="Q77" s="2">
        <f>SUMIFS(VI_Debitos!$W:$W,VI_Debitos!$H:$H,$C77,VI_Debitos!$U:$U,$D77,VI_Debitos!$S:$S,LEFT(PAGADO!Q$1,4),VI_Debitos!$R:$R,RIGHT(Q$1,2))</f>
        <v>0</v>
      </c>
      <c r="R77" s="2">
        <f t="shared" si="1"/>
        <v>0</v>
      </c>
    </row>
    <row r="78" spans="6:18">
      <c r="F78" s="2">
        <f>SUMIFS(VI_Debitos!$W:$W,VI_Debitos!$H:$H,$C78,VI_Debitos!$U:$U,$D78,VI_Debitos!$S:$S,LEFT(PAGADO!F$1,4),VI_Debitos!$R:$R,RIGHT(F$1,2))</f>
        <v>0</v>
      </c>
      <c r="G78" s="2">
        <f>SUMIFS(VI_Debitos!$W:$W,VI_Debitos!$H:$H,$C78,VI_Debitos!$U:$U,$D78,VI_Debitos!$S:$S,LEFT(PAGADO!G$1,4),VI_Debitos!$R:$R,RIGHT(G$1,2))</f>
        <v>0</v>
      </c>
      <c r="H78" s="2">
        <f>SUMIFS(VI_Debitos!$W:$W,VI_Debitos!$H:$H,$C78,VI_Debitos!$U:$U,$D78,VI_Debitos!$S:$S,LEFT(PAGADO!H$1,4),VI_Debitos!$R:$R,RIGHT(H$1,2))</f>
        <v>0</v>
      </c>
      <c r="I78" s="2">
        <f>SUMIFS(VI_Debitos!$W:$W,VI_Debitos!$H:$H,$C78,VI_Debitos!$U:$U,$D78,VI_Debitos!$S:$S,LEFT(PAGADO!I$1,4),VI_Debitos!$R:$R,RIGHT(I$1,2))</f>
        <v>0</v>
      </c>
      <c r="J78" s="2">
        <f>SUMIFS(VI_Debitos!$W:$W,VI_Debitos!$H:$H,$C78,VI_Debitos!$U:$U,$D78,VI_Debitos!$S:$S,LEFT(PAGADO!J$1,4),VI_Debitos!$R:$R,RIGHT(J$1,2))</f>
        <v>0</v>
      </c>
      <c r="K78" s="2">
        <f>SUMIFS(VI_Debitos!$W:$W,VI_Debitos!$H:$H,$C78,VI_Debitos!$U:$U,$D78,VI_Debitos!$S:$S,LEFT(PAGADO!K$1,4),VI_Debitos!$R:$R,RIGHT(K$1,2))</f>
        <v>0</v>
      </c>
      <c r="L78" s="2">
        <f>SUMIFS(VI_Debitos!$W:$W,VI_Debitos!$H:$H,$C78,VI_Debitos!$U:$U,$D78,VI_Debitos!$S:$S,LEFT(PAGADO!L$1,4),VI_Debitos!$R:$R,RIGHT(L$1,2))</f>
        <v>0</v>
      </c>
      <c r="M78" s="2">
        <f>SUMIFS(VI_Debitos!$W:$W,VI_Debitos!$H:$H,$C78,VI_Debitos!$U:$U,$D78,VI_Debitos!$S:$S,LEFT(PAGADO!M$1,4),VI_Debitos!$R:$R,RIGHT(M$1,2))</f>
        <v>0</v>
      </c>
      <c r="N78" s="2">
        <f>SUMIFS(VI_Debitos!$W:$W,VI_Debitos!$H:$H,$C78,VI_Debitos!$U:$U,$D78,VI_Debitos!$S:$S,LEFT(PAGADO!N$1,4),VI_Debitos!$R:$R,RIGHT(N$1,2))</f>
        <v>0</v>
      </c>
      <c r="O78" s="2">
        <f>SUMIFS(VI_Debitos!$W:$W,VI_Debitos!$H:$H,$C78,VI_Debitos!$U:$U,$D78,VI_Debitos!$S:$S,LEFT(PAGADO!O$1,4),VI_Debitos!$R:$R,RIGHT(O$1,2))</f>
        <v>0</v>
      </c>
      <c r="P78" s="2">
        <f>SUMIFS(VI_Debitos!$W:$W,VI_Debitos!$H:$H,$C78,VI_Debitos!$U:$U,$D78,VI_Debitos!$S:$S,LEFT(PAGADO!P$1,4),VI_Debitos!$R:$R,RIGHT(P$1,2))</f>
        <v>0</v>
      </c>
      <c r="Q78" s="2">
        <f>SUMIFS(VI_Debitos!$W:$W,VI_Debitos!$H:$H,$C78,VI_Debitos!$U:$U,$D78,VI_Debitos!$S:$S,LEFT(PAGADO!Q$1,4),VI_Debitos!$R:$R,RIGHT(Q$1,2))</f>
        <v>0</v>
      </c>
      <c r="R78" s="2">
        <f t="shared" si="1"/>
        <v>0</v>
      </c>
    </row>
    <row r="79" spans="6:18">
      <c r="F79" s="2">
        <f>SUMIFS(VI_Debitos!$W:$W,VI_Debitos!$H:$H,$C79,VI_Debitos!$U:$U,$D79,VI_Debitos!$S:$S,LEFT(PAGADO!F$1,4),VI_Debitos!$R:$R,RIGHT(F$1,2))</f>
        <v>0</v>
      </c>
      <c r="G79" s="2">
        <f>SUMIFS(VI_Debitos!$W:$W,VI_Debitos!$H:$H,$C79,VI_Debitos!$U:$U,$D79,VI_Debitos!$S:$S,LEFT(PAGADO!G$1,4),VI_Debitos!$R:$R,RIGHT(G$1,2))</f>
        <v>0</v>
      </c>
      <c r="H79" s="2">
        <f>SUMIFS(VI_Debitos!$W:$W,VI_Debitos!$H:$H,$C79,VI_Debitos!$U:$U,$D79,VI_Debitos!$S:$S,LEFT(PAGADO!H$1,4),VI_Debitos!$R:$R,RIGHT(H$1,2))</f>
        <v>0</v>
      </c>
      <c r="I79" s="2">
        <f>SUMIFS(VI_Debitos!$W:$W,VI_Debitos!$H:$H,$C79,VI_Debitos!$U:$U,$D79,VI_Debitos!$S:$S,LEFT(PAGADO!I$1,4),VI_Debitos!$R:$R,RIGHT(I$1,2))</f>
        <v>0</v>
      </c>
      <c r="J79" s="2">
        <f>SUMIFS(VI_Debitos!$W:$W,VI_Debitos!$H:$H,$C79,VI_Debitos!$U:$U,$D79,VI_Debitos!$S:$S,LEFT(PAGADO!J$1,4),VI_Debitos!$R:$R,RIGHT(J$1,2))</f>
        <v>0</v>
      </c>
      <c r="K79" s="2">
        <f>SUMIFS(VI_Debitos!$W:$W,VI_Debitos!$H:$H,$C79,VI_Debitos!$U:$U,$D79,VI_Debitos!$S:$S,LEFT(PAGADO!K$1,4),VI_Debitos!$R:$R,RIGHT(K$1,2))</f>
        <v>0</v>
      </c>
      <c r="L79" s="2">
        <f>SUMIFS(VI_Debitos!$W:$W,VI_Debitos!$H:$H,$C79,VI_Debitos!$U:$U,$D79,VI_Debitos!$S:$S,LEFT(PAGADO!L$1,4),VI_Debitos!$R:$R,RIGHT(L$1,2))</f>
        <v>0</v>
      </c>
      <c r="M79" s="2">
        <f>SUMIFS(VI_Debitos!$W:$W,VI_Debitos!$H:$H,$C79,VI_Debitos!$U:$U,$D79,VI_Debitos!$S:$S,LEFT(PAGADO!M$1,4),VI_Debitos!$R:$R,RIGHT(M$1,2))</f>
        <v>0</v>
      </c>
      <c r="N79" s="2">
        <f>SUMIFS(VI_Debitos!$W:$W,VI_Debitos!$H:$H,$C79,VI_Debitos!$U:$U,$D79,VI_Debitos!$S:$S,LEFT(PAGADO!N$1,4),VI_Debitos!$R:$R,RIGHT(N$1,2))</f>
        <v>0</v>
      </c>
      <c r="O79" s="2">
        <f>SUMIFS(VI_Debitos!$W:$W,VI_Debitos!$H:$H,$C79,VI_Debitos!$U:$U,$D79,VI_Debitos!$S:$S,LEFT(PAGADO!O$1,4),VI_Debitos!$R:$R,RIGHT(O$1,2))</f>
        <v>0</v>
      </c>
      <c r="P79" s="2">
        <f>SUMIFS(VI_Debitos!$W:$W,VI_Debitos!$H:$H,$C79,VI_Debitos!$U:$U,$D79,VI_Debitos!$S:$S,LEFT(PAGADO!P$1,4),VI_Debitos!$R:$R,RIGHT(P$1,2))</f>
        <v>0</v>
      </c>
      <c r="Q79" s="2">
        <f>SUMIFS(VI_Debitos!$W:$W,VI_Debitos!$H:$H,$C79,VI_Debitos!$U:$U,$D79,VI_Debitos!$S:$S,LEFT(PAGADO!Q$1,4),VI_Debitos!$R:$R,RIGHT(Q$1,2))</f>
        <v>0</v>
      </c>
      <c r="R79" s="2">
        <f t="shared" si="1"/>
        <v>0</v>
      </c>
    </row>
    <row r="80" spans="6:18">
      <c r="F80" s="2">
        <f>SUMIFS(VI_Debitos!$W:$W,VI_Debitos!$H:$H,$C80,VI_Debitos!$U:$U,$D80,VI_Debitos!$S:$S,LEFT(PAGADO!F$1,4),VI_Debitos!$R:$R,RIGHT(F$1,2))</f>
        <v>0</v>
      </c>
      <c r="G80" s="2">
        <f>SUMIFS(VI_Debitos!$W:$W,VI_Debitos!$H:$H,$C80,VI_Debitos!$U:$U,$D80,VI_Debitos!$S:$S,LEFT(PAGADO!G$1,4),VI_Debitos!$R:$R,RIGHT(G$1,2))</f>
        <v>0</v>
      </c>
      <c r="H80" s="2">
        <f>SUMIFS(VI_Debitos!$W:$W,VI_Debitos!$H:$H,$C80,VI_Debitos!$U:$U,$D80,VI_Debitos!$S:$S,LEFT(PAGADO!H$1,4),VI_Debitos!$R:$R,RIGHT(H$1,2))</f>
        <v>0</v>
      </c>
      <c r="I80" s="2">
        <f>SUMIFS(VI_Debitos!$W:$W,VI_Debitos!$H:$H,$C80,VI_Debitos!$U:$U,$D80,VI_Debitos!$S:$S,LEFT(PAGADO!I$1,4),VI_Debitos!$R:$R,RIGHT(I$1,2))</f>
        <v>0</v>
      </c>
      <c r="J80" s="2">
        <f>SUMIFS(VI_Debitos!$W:$W,VI_Debitos!$H:$H,$C80,VI_Debitos!$U:$U,$D80,VI_Debitos!$S:$S,LEFT(PAGADO!J$1,4),VI_Debitos!$R:$R,RIGHT(J$1,2))</f>
        <v>0</v>
      </c>
      <c r="K80" s="2">
        <f>SUMIFS(VI_Debitos!$W:$W,VI_Debitos!$H:$H,$C80,VI_Debitos!$U:$U,$D80,VI_Debitos!$S:$S,LEFT(PAGADO!K$1,4),VI_Debitos!$R:$R,RIGHT(K$1,2))</f>
        <v>0</v>
      </c>
      <c r="L80" s="2">
        <f>SUMIFS(VI_Debitos!$W:$W,VI_Debitos!$H:$H,$C80,VI_Debitos!$U:$U,$D80,VI_Debitos!$S:$S,LEFT(PAGADO!L$1,4),VI_Debitos!$R:$R,RIGHT(L$1,2))</f>
        <v>0</v>
      </c>
      <c r="M80" s="2">
        <f>SUMIFS(VI_Debitos!$W:$W,VI_Debitos!$H:$H,$C80,VI_Debitos!$U:$U,$D80,VI_Debitos!$S:$S,LEFT(PAGADO!M$1,4),VI_Debitos!$R:$R,RIGHT(M$1,2))</f>
        <v>0</v>
      </c>
      <c r="N80" s="2">
        <f>SUMIFS(VI_Debitos!$W:$W,VI_Debitos!$H:$H,$C80,VI_Debitos!$U:$U,$D80,VI_Debitos!$S:$S,LEFT(PAGADO!N$1,4),VI_Debitos!$R:$R,RIGHT(N$1,2))</f>
        <v>0</v>
      </c>
      <c r="O80" s="2">
        <f>SUMIFS(VI_Debitos!$W:$W,VI_Debitos!$H:$H,$C80,VI_Debitos!$U:$U,$D80,VI_Debitos!$S:$S,LEFT(PAGADO!O$1,4),VI_Debitos!$R:$R,RIGHT(O$1,2))</f>
        <v>0</v>
      </c>
      <c r="P80" s="2">
        <f>SUMIFS(VI_Debitos!$W:$W,VI_Debitos!$H:$H,$C80,VI_Debitos!$U:$U,$D80,VI_Debitos!$S:$S,LEFT(PAGADO!P$1,4),VI_Debitos!$R:$R,RIGHT(P$1,2))</f>
        <v>0</v>
      </c>
      <c r="Q80" s="2">
        <f>SUMIFS(VI_Debitos!$W:$W,VI_Debitos!$H:$H,$C80,VI_Debitos!$U:$U,$D80,VI_Debitos!$S:$S,LEFT(PAGADO!Q$1,4),VI_Debitos!$R:$R,RIGHT(Q$1,2))</f>
        <v>0</v>
      </c>
      <c r="R80" s="2">
        <f t="shared" si="1"/>
        <v>0</v>
      </c>
    </row>
    <row r="81" spans="6:18">
      <c r="F81" s="2">
        <f>SUMIFS(VI_Debitos!$W:$W,VI_Debitos!$H:$H,$C81,VI_Debitos!$U:$U,$D81,VI_Debitos!$S:$S,LEFT(PAGADO!F$1,4),VI_Debitos!$R:$R,RIGHT(F$1,2))</f>
        <v>0</v>
      </c>
      <c r="G81" s="2">
        <f>SUMIFS(VI_Debitos!$W:$W,VI_Debitos!$H:$H,$C81,VI_Debitos!$U:$U,$D81,VI_Debitos!$S:$S,LEFT(PAGADO!G$1,4),VI_Debitos!$R:$R,RIGHT(G$1,2))</f>
        <v>0</v>
      </c>
      <c r="H81" s="2">
        <f>SUMIFS(VI_Debitos!$W:$W,VI_Debitos!$H:$H,$C81,VI_Debitos!$U:$U,$D81,VI_Debitos!$S:$S,LEFT(PAGADO!H$1,4),VI_Debitos!$R:$R,RIGHT(H$1,2))</f>
        <v>0</v>
      </c>
      <c r="I81" s="2">
        <f>SUMIFS(VI_Debitos!$W:$W,VI_Debitos!$H:$H,$C81,VI_Debitos!$U:$U,$D81,VI_Debitos!$S:$S,LEFT(PAGADO!I$1,4),VI_Debitos!$R:$R,RIGHT(I$1,2))</f>
        <v>0</v>
      </c>
      <c r="J81" s="2">
        <f>SUMIFS(VI_Debitos!$W:$W,VI_Debitos!$H:$H,$C81,VI_Debitos!$U:$U,$D81,VI_Debitos!$S:$S,LEFT(PAGADO!J$1,4),VI_Debitos!$R:$R,RIGHT(J$1,2))</f>
        <v>0</v>
      </c>
      <c r="K81" s="2">
        <f>SUMIFS(VI_Debitos!$W:$W,VI_Debitos!$H:$H,$C81,VI_Debitos!$U:$U,$D81,VI_Debitos!$S:$S,LEFT(PAGADO!K$1,4),VI_Debitos!$R:$R,RIGHT(K$1,2))</f>
        <v>0</v>
      </c>
      <c r="L81" s="2">
        <f>SUMIFS(VI_Debitos!$W:$W,VI_Debitos!$H:$H,$C81,VI_Debitos!$U:$U,$D81,VI_Debitos!$S:$S,LEFT(PAGADO!L$1,4),VI_Debitos!$R:$R,RIGHT(L$1,2))</f>
        <v>0</v>
      </c>
      <c r="M81" s="2">
        <f>SUMIFS(VI_Debitos!$W:$W,VI_Debitos!$H:$H,$C81,VI_Debitos!$U:$U,$D81,VI_Debitos!$S:$S,LEFT(PAGADO!M$1,4),VI_Debitos!$R:$R,RIGHT(M$1,2))</f>
        <v>0</v>
      </c>
      <c r="N81" s="2">
        <f>SUMIFS(VI_Debitos!$W:$W,VI_Debitos!$H:$H,$C81,VI_Debitos!$U:$U,$D81,VI_Debitos!$S:$S,LEFT(PAGADO!N$1,4),VI_Debitos!$R:$R,RIGHT(N$1,2))</f>
        <v>0</v>
      </c>
      <c r="O81" s="2">
        <f>SUMIFS(VI_Debitos!$W:$W,VI_Debitos!$H:$H,$C81,VI_Debitos!$U:$U,$D81,VI_Debitos!$S:$S,LEFT(PAGADO!O$1,4),VI_Debitos!$R:$R,RIGHT(O$1,2))</f>
        <v>0</v>
      </c>
      <c r="P81" s="2">
        <f>SUMIFS(VI_Debitos!$W:$W,VI_Debitos!$H:$H,$C81,VI_Debitos!$U:$U,$D81,VI_Debitos!$S:$S,LEFT(PAGADO!P$1,4),VI_Debitos!$R:$R,RIGHT(P$1,2))</f>
        <v>0</v>
      </c>
      <c r="Q81" s="2">
        <f>SUMIFS(VI_Debitos!$W:$W,VI_Debitos!$H:$H,$C81,VI_Debitos!$U:$U,$D81,VI_Debitos!$S:$S,LEFT(PAGADO!Q$1,4),VI_Debitos!$R:$R,RIGHT(Q$1,2))</f>
        <v>0</v>
      </c>
      <c r="R81" s="2">
        <f t="shared" si="1"/>
        <v>0</v>
      </c>
    </row>
    <row r="82" spans="6:18">
      <c r="F82" s="2">
        <f>SUMIFS(VI_Debitos!$W:$W,VI_Debitos!$H:$H,$C82,VI_Debitos!$U:$U,$D82,VI_Debitos!$S:$S,LEFT(PAGADO!F$1,4),VI_Debitos!$R:$R,RIGHT(F$1,2))</f>
        <v>0</v>
      </c>
      <c r="G82" s="2">
        <f>SUMIFS(VI_Debitos!$W:$W,VI_Debitos!$H:$H,$C82,VI_Debitos!$U:$U,$D82,VI_Debitos!$S:$S,LEFT(PAGADO!G$1,4),VI_Debitos!$R:$R,RIGHT(G$1,2))</f>
        <v>0</v>
      </c>
      <c r="H82" s="2">
        <f>SUMIFS(VI_Debitos!$W:$W,VI_Debitos!$H:$H,$C82,VI_Debitos!$U:$U,$D82,VI_Debitos!$S:$S,LEFT(PAGADO!H$1,4),VI_Debitos!$R:$R,RIGHT(H$1,2))</f>
        <v>0</v>
      </c>
      <c r="I82" s="2">
        <f>SUMIFS(VI_Debitos!$W:$W,VI_Debitos!$H:$H,$C82,VI_Debitos!$U:$U,$D82,VI_Debitos!$S:$S,LEFT(PAGADO!I$1,4),VI_Debitos!$R:$R,RIGHT(I$1,2))</f>
        <v>0</v>
      </c>
      <c r="J82" s="2">
        <f>SUMIFS(VI_Debitos!$W:$W,VI_Debitos!$H:$H,$C82,VI_Debitos!$U:$U,$D82,VI_Debitos!$S:$S,LEFT(PAGADO!J$1,4),VI_Debitos!$R:$R,RIGHT(J$1,2))</f>
        <v>0</v>
      </c>
      <c r="K82" s="2">
        <f>SUMIFS(VI_Debitos!$W:$W,VI_Debitos!$H:$H,$C82,VI_Debitos!$U:$U,$D82,VI_Debitos!$S:$S,LEFT(PAGADO!K$1,4),VI_Debitos!$R:$R,RIGHT(K$1,2))</f>
        <v>0</v>
      </c>
      <c r="L82" s="2">
        <f>SUMIFS(VI_Debitos!$W:$W,VI_Debitos!$H:$H,$C82,VI_Debitos!$U:$U,$D82,VI_Debitos!$S:$S,LEFT(PAGADO!L$1,4),VI_Debitos!$R:$R,RIGHT(L$1,2))</f>
        <v>0</v>
      </c>
      <c r="M82" s="2">
        <f>SUMIFS(VI_Debitos!$W:$W,VI_Debitos!$H:$H,$C82,VI_Debitos!$U:$U,$D82,VI_Debitos!$S:$S,LEFT(PAGADO!M$1,4),VI_Debitos!$R:$R,RIGHT(M$1,2))</f>
        <v>0</v>
      </c>
      <c r="N82" s="2">
        <f>SUMIFS(VI_Debitos!$W:$W,VI_Debitos!$H:$H,$C82,VI_Debitos!$U:$U,$D82,VI_Debitos!$S:$S,LEFT(PAGADO!N$1,4),VI_Debitos!$R:$R,RIGHT(N$1,2))</f>
        <v>0</v>
      </c>
      <c r="O82" s="2">
        <f>SUMIFS(VI_Debitos!$W:$W,VI_Debitos!$H:$H,$C82,VI_Debitos!$U:$U,$D82,VI_Debitos!$S:$S,LEFT(PAGADO!O$1,4),VI_Debitos!$R:$R,RIGHT(O$1,2))</f>
        <v>0</v>
      </c>
      <c r="P82" s="2">
        <f>SUMIFS(VI_Debitos!$W:$W,VI_Debitos!$H:$H,$C82,VI_Debitos!$U:$U,$D82,VI_Debitos!$S:$S,LEFT(PAGADO!P$1,4),VI_Debitos!$R:$R,RIGHT(P$1,2))</f>
        <v>0</v>
      </c>
      <c r="Q82" s="2">
        <f>SUMIFS(VI_Debitos!$W:$W,VI_Debitos!$H:$H,$C82,VI_Debitos!$U:$U,$D82,VI_Debitos!$S:$S,LEFT(PAGADO!Q$1,4),VI_Debitos!$R:$R,RIGHT(Q$1,2))</f>
        <v>0</v>
      </c>
      <c r="R82" s="2">
        <f t="shared" si="1"/>
        <v>0</v>
      </c>
    </row>
    <row r="83" spans="6:18">
      <c r="F83" s="2">
        <f>SUMIFS(VI_Debitos!$W:$W,VI_Debitos!$H:$H,$C83,VI_Debitos!$U:$U,$D83,VI_Debitos!$S:$S,LEFT(PAGADO!F$1,4),VI_Debitos!$R:$R,RIGHT(F$1,2))</f>
        <v>0</v>
      </c>
      <c r="G83" s="2">
        <f>SUMIFS(VI_Debitos!$W:$W,VI_Debitos!$H:$H,$C83,VI_Debitos!$U:$U,$D83,VI_Debitos!$S:$S,LEFT(PAGADO!G$1,4),VI_Debitos!$R:$R,RIGHT(G$1,2))</f>
        <v>0</v>
      </c>
      <c r="H83" s="2">
        <f>SUMIFS(VI_Debitos!$W:$W,VI_Debitos!$H:$H,$C83,VI_Debitos!$U:$U,$D83,VI_Debitos!$S:$S,LEFT(PAGADO!H$1,4),VI_Debitos!$R:$R,RIGHT(H$1,2))</f>
        <v>0</v>
      </c>
      <c r="I83" s="2">
        <f>SUMIFS(VI_Debitos!$W:$W,VI_Debitos!$H:$H,$C83,VI_Debitos!$U:$U,$D83,VI_Debitos!$S:$S,LEFT(PAGADO!I$1,4),VI_Debitos!$R:$R,RIGHT(I$1,2))</f>
        <v>0</v>
      </c>
      <c r="J83" s="2">
        <f>SUMIFS(VI_Debitos!$W:$W,VI_Debitos!$H:$H,$C83,VI_Debitos!$U:$U,$D83,VI_Debitos!$S:$S,LEFT(PAGADO!J$1,4),VI_Debitos!$R:$R,RIGHT(J$1,2))</f>
        <v>0</v>
      </c>
      <c r="K83" s="2">
        <f>SUMIFS(VI_Debitos!$W:$W,VI_Debitos!$H:$H,$C83,VI_Debitos!$U:$U,$D83,VI_Debitos!$S:$S,LEFT(PAGADO!K$1,4),VI_Debitos!$R:$R,RIGHT(K$1,2))</f>
        <v>0</v>
      </c>
      <c r="L83" s="2">
        <f>SUMIFS(VI_Debitos!$W:$W,VI_Debitos!$H:$H,$C83,VI_Debitos!$U:$U,$D83,VI_Debitos!$S:$S,LEFT(PAGADO!L$1,4),VI_Debitos!$R:$R,RIGHT(L$1,2))</f>
        <v>0</v>
      </c>
      <c r="M83" s="2">
        <f>SUMIFS(VI_Debitos!$W:$W,VI_Debitos!$H:$H,$C83,VI_Debitos!$U:$U,$D83,VI_Debitos!$S:$S,LEFT(PAGADO!M$1,4),VI_Debitos!$R:$R,RIGHT(M$1,2))</f>
        <v>0</v>
      </c>
      <c r="N83" s="2">
        <f>SUMIFS(VI_Debitos!$W:$W,VI_Debitos!$H:$H,$C83,VI_Debitos!$U:$U,$D83,VI_Debitos!$S:$S,LEFT(PAGADO!N$1,4),VI_Debitos!$R:$R,RIGHT(N$1,2))</f>
        <v>0</v>
      </c>
      <c r="O83" s="2">
        <f>SUMIFS(VI_Debitos!$W:$W,VI_Debitos!$H:$H,$C83,VI_Debitos!$U:$U,$D83,VI_Debitos!$S:$S,LEFT(PAGADO!O$1,4),VI_Debitos!$R:$R,RIGHT(O$1,2))</f>
        <v>0</v>
      </c>
      <c r="P83" s="2">
        <f>SUMIFS(VI_Debitos!$W:$W,VI_Debitos!$H:$H,$C83,VI_Debitos!$U:$U,$D83,VI_Debitos!$S:$S,LEFT(PAGADO!P$1,4),VI_Debitos!$R:$R,RIGHT(P$1,2))</f>
        <v>0</v>
      </c>
      <c r="Q83" s="2">
        <f>SUMIFS(VI_Debitos!$W:$W,VI_Debitos!$H:$H,$C83,VI_Debitos!$U:$U,$D83,VI_Debitos!$S:$S,LEFT(PAGADO!Q$1,4),VI_Debitos!$R:$R,RIGHT(Q$1,2))</f>
        <v>0</v>
      </c>
      <c r="R83" s="2">
        <f t="shared" si="1"/>
        <v>0</v>
      </c>
    </row>
    <row r="84" spans="6:18">
      <c r="F84" s="2">
        <f>SUMIFS(VI_Debitos!$W:$W,VI_Debitos!$H:$H,$C84,VI_Debitos!$U:$U,$D84,VI_Debitos!$S:$S,LEFT(PAGADO!F$1,4),VI_Debitos!$R:$R,RIGHT(F$1,2))</f>
        <v>0</v>
      </c>
      <c r="G84" s="2">
        <f>SUMIFS(VI_Debitos!$W:$W,VI_Debitos!$H:$H,$C84,VI_Debitos!$U:$U,$D84,VI_Debitos!$S:$S,LEFT(PAGADO!G$1,4),VI_Debitos!$R:$R,RIGHT(G$1,2))</f>
        <v>0</v>
      </c>
      <c r="H84" s="2">
        <f>SUMIFS(VI_Debitos!$W:$W,VI_Debitos!$H:$H,$C84,VI_Debitos!$U:$U,$D84,VI_Debitos!$S:$S,LEFT(PAGADO!H$1,4),VI_Debitos!$R:$R,RIGHT(H$1,2))</f>
        <v>0</v>
      </c>
      <c r="I84" s="2">
        <f>SUMIFS(VI_Debitos!$W:$W,VI_Debitos!$H:$H,$C84,VI_Debitos!$U:$U,$D84,VI_Debitos!$S:$S,LEFT(PAGADO!I$1,4),VI_Debitos!$R:$R,RIGHT(I$1,2))</f>
        <v>0</v>
      </c>
      <c r="J84" s="2">
        <f>SUMIFS(VI_Debitos!$W:$W,VI_Debitos!$H:$H,$C84,VI_Debitos!$U:$U,$D84,VI_Debitos!$S:$S,LEFT(PAGADO!J$1,4),VI_Debitos!$R:$R,RIGHT(J$1,2))</f>
        <v>0</v>
      </c>
      <c r="K84" s="2">
        <f>SUMIFS(VI_Debitos!$W:$W,VI_Debitos!$H:$H,$C84,VI_Debitos!$U:$U,$D84,VI_Debitos!$S:$S,LEFT(PAGADO!K$1,4),VI_Debitos!$R:$R,RIGHT(K$1,2))</f>
        <v>0</v>
      </c>
      <c r="L84" s="2">
        <f>SUMIFS(VI_Debitos!$W:$W,VI_Debitos!$H:$H,$C84,VI_Debitos!$U:$U,$D84,VI_Debitos!$S:$S,LEFT(PAGADO!L$1,4),VI_Debitos!$R:$R,RIGHT(L$1,2))</f>
        <v>0</v>
      </c>
      <c r="M84" s="2">
        <f>SUMIFS(VI_Debitos!$W:$W,VI_Debitos!$H:$H,$C84,VI_Debitos!$U:$U,$D84,VI_Debitos!$S:$S,LEFT(PAGADO!M$1,4),VI_Debitos!$R:$R,RIGHT(M$1,2))</f>
        <v>0</v>
      </c>
      <c r="N84" s="2">
        <f>SUMIFS(VI_Debitos!$W:$W,VI_Debitos!$H:$H,$C84,VI_Debitos!$U:$U,$D84,VI_Debitos!$S:$S,LEFT(PAGADO!N$1,4),VI_Debitos!$R:$R,RIGHT(N$1,2))</f>
        <v>0</v>
      </c>
      <c r="O84" s="2">
        <f>SUMIFS(VI_Debitos!$W:$W,VI_Debitos!$H:$H,$C84,VI_Debitos!$U:$U,$D84,VI_Debitos!$S:$S,LEFT(PAGADO!O$1,4),VI_Debitos!$R:$R,RIGHT(O$1,2))</f>
        <v>0</v>
      </c>
      <c r="P84" s="2">
        <f>SUMIFS(VI_Debitos!$W:$W,VI_Debitos!$H:$H,$C84,VI_Debitos!$U:$U,$D84,VI_Debitos!$S:$S,LEFT(PAGADO!P$1,4),VI_Debitos!$R:$R,RIGHT(P$1,2))</f>
        <v>0</v>
      </c>
      <c r="Q84" s="2">
        <f>SUMIFS(VI_Debitos!$W:$W,VI_Debitos!$H:$H,$C84,VI_Debitos!$U:$U,$D84,VI_Debitos!$S:$S,LEFT(PAGADO!Q$1,4),VI_Debitos!$R:$R,RIGHT(Q$1,2))</f>
        <v>0</v>
      </c>
      <c r="R84" s="2">
        <f t="shared" si="1"/>
        <v>0</v>
      </c>
    </row>
    <row r="85" spans="6:18">
      <c r="F85" s="2">
        <f>SUMIFS(VI_Debitos!$W:$W,VI_Debitos!$H:$H,$C85,VI_Debitos!$U:$U,$D85,VI_Debitos!$S:$S,LEFT(PAGADO!F$1,4),VI_Debitos!$R:$R,RIGHT(F$1,2))</f>
        <v>0</v>
      </c>
      <c r="G85" s="2">
        <f>SUMIFS(VI_Debitos!$W:$W,VI_Debitos!$H:$H,$C85,VI_Debitos!$U:$U,$D85,VI_Debitos!$S:$S,LEFT(PAGADO!G$1,4),VI_Debitos!$R:$R,RIGHT(G$1,2))</f>
        <v>0</v>
      </c>
      <c r="H85" s="2">
        <f>SUMIFS(VI_Debitos!$W:$W,VI_Debitos!$H:$H,$C85,VI_Debitos!$U:$U,$D85,VI_Debitos!$S:$S,LEFT(PAGADO!H$1,4),VI_Debitos!$R:$R,RIGHT(H$1,2))</f>
        <v>0</v>
      </c>
      <c r="I85" s="2">
        <f>SUMIFS(VI_Debitos!$W:$W,VI_Debitos!$H:$H,$C85,VI_Debitos!$U:$U,$D85,VI_Debitos!$S:$S,LEFT(PAGADO!I$1,4),VI_Debitos!$R:$R,RIGHT(I$1,2))</f>
        <v>0</v>
      </c>
      <c r="J85" s="2">
        <f>SUMIFS(VI_Debitos!$W:$W,VI_Debitos!$H:$H,$C85,VI_Debitos!$U:$U,$D85,VI_Debitos!$S:$S,LEFT(PAGADO!J$1,4),VI_Debitos!$R:$R,RIGHT(J$1,2))</f>
        <v>0</v>
      </c>
      <c r="K85" s="2">
        <f>SUMIFS(VI_Debitos!$W:$W,VI_Debitos!$H:$H,$C85,VI_Debitos!$U:$U,$D85,VI_Debitos!$S:$S,LEFT(PAGADO!K$1,4),VI_Debitos!$R:$R,RIGHT(K$1,2))</f>
        <v>0</v>
      </c>
      <c r="L85" s="2">
        <f>SUMIFS(VI_Debitos!$W:$W,VI_Debitos!$H:$H,$C85,VI_Debitos!$U:$U,$D85,VI_Debitos!$S:$S,LEFT(PAGADO!L$1,4),VI_Debitos!$R:$R,RIGHT(L$1,2))</f>
        <v>0</v>
      </c>
      <c r="M85" s="2">
        <f>SUMIFS(VI_Debitos!$W:$W,VI_Debitos!$H:$H,$C85,VI_Debitos!$U:$U,$D85,VI_Debitos!$S:$S,LEFT(PAGADO!M$1,4),VI_Debitos!$R:$R,RIGHT(M$1,2))</f>
        <v>0</v>
      </c>
      <c r="N85" s="2">
        <f>SUMIFS(VI_Debitos!$W:$W,VI_Debitos!$H:$H,$C85,VI_Debitos!$U:$U,$D85,VI_Debitos!$S:$S,LEFT(PAGADO!N$1,4),VI_Debitos!$R:$R,RIGHT(N$1,2))</f>
        <v>0</v>
      </c>
      <c r="O85" s="2">
        <f>SUMIFS(VI_Debitos!$W:$W,VI_Debitos!$H:$H,$C85,VI_Debitos!$U:$U,$D85,VI_Debitos!$S:$S,LEFT(PAGADO!O$1,4),VI_Debitos!$R:$R,RIGHT(O$1,2))</f>
        <v>0</v>
      </c>
      <c r="P85" s="2">
        <f>SUMIFS(VI_Debitos!$W:$W,VI_Debitos!$H:$H,$C85,VI_Debitos!$U:$U,$D85,VI_Debitos!$S:$S,LEFT(PAGADO!P$1,4),VI_Debitos!$R:$R,RIGHT(P$1,2))</f>
        <v>0</v>
      </c>
      <c r="Q85" s="2">
        <f>SUMIFS(VI_Debitos!$W:$W,VI_Debitos!$H:$H,$C85,VI_Debitos!$U:$U,$D85,VI_Debitos!$S:$S,LEFT(PAGADO!Q$1,4),VI_Debitos!$R:$R,RIGHT(Q$1,2))</f>
        <v>0</v>
      </c>
      <c r="R85" s="2">
        <f t="shared" si="1"/>
        <v>0</v>
      </c>
    </row>
    <row r="86" spans="6:18">
      <c r="F86" s="2">
        <f>SUMIFS(VI_Debitos!$W:$W,VI_Debitos!$H:$H,$C86,VI_Debitos!$U:$U,$D86,VI_Debitos!$S:$S,LEFT(PAGADO!F$1,4),VI_Debitos!$R:$R,RIGHT(F$1,2))</f>
        <v>0</v>
      </c>
      <c r="G86" s="2">
        <f>SUMIFS(VI_Debitos!$W:$W,VI_Debitos!$H:$H,$C86,VI_Debitos!$U:$U,$D86,VI_Debitos!$S:$S,LEFT(PAGADO!G$1,4),VI_Debitos!$R:$R,RIGHT(G$1,2))</f>
        <v>0</v>
      </c>
      <c r="H86" s="2">
        <f>SUMIFS(VI_Debitos!$W:$W,VI_Debitos!$H:$H,$C86,VI_Debitos!$U:$U,$D86,VI_Debitos!$S:$S,LEFT(PAGADO!H$1,4),VI_Debitos!$R:$R,RIGHT(H$1,2))</f>
        <v>0</v>
      </c>
      <c r="I86" s="2">
        <f>SUMIFS(VI_Debitos!$W:$W,VI_Debitos!$H:$H,$C86,VI_Debitos!$U:$U,$D86,VI_Debitos!$S:$S,LEFT(PAGADO!I$1,4),VI_Debitos!$R:$R,RIGHT(I$1,2))</f>
        <v>0</v>
      </c>
      <c r="J86" s="2">
        <f>SUMIFS(VI_Debitos!$W:$W,VI_Debitos!$H:$H,$C86,VI_Debitos!$U:$U,$D86,VI_Debitos!$S:$S,LEFT(PAGADO!J$1,4),VI_Debitos!$R:$R,RIGHT(J$1,2))</f>
        <v>0</v>
      </c>
      <c r="K86" s="2">
        <f>SUMIFS(VI_Debitos!$W:$W,VI_Debitos!$H:$H,$C86,VI_Debitos!$U:$U,$D86,VI_Debitos!$S:$S,LEFT(PAGADO!K$1,4),VI_Debitos!$R:$R,RIGHT(K$1,2))</f>
        <v>0</v>
      </c>
      <c r="L86" s="2">
        <f>SUMIFS(VI_Debitos!$W:$W,VI_Debitos!$H:$H,$C86,VI_Debitos!$U:$U,$D86,VI_Debitos!$S:$S,LEFT(PAGADO!L$1,4),VI_Debitos!$R:$R,RIGHT(L$1,2))</f>
        <v>0</v>
      </c>
      <c r="M86" s="2">
        <f>SUMIFS(VI_Debitos!$W:$W,VI_Debitos!$H:$H,$C86,VI_Debitos!$U:$U,$D86,VI_Debitos!$S:$S,LEFT(PAGADO!M$1,4),VI_Debitos!$R:$R,RIGHT(M$1,2))</f>
        <v>0</v>
      </c>
      <c r="N86" s="2">
        <f>SUMIFS(VI_Debitos!$W:$W,VI_Debitos!$H:$H,$C86,VI_Debitos!$U:$U,$D86,VI_Debitos!$S:$S,LEFT(PAGADO!N$1,4),VI_Debitos!$R:$R,RIGHT(N$1,2))</f>
        <v>0</v>
      </c>
      <c r="O86" s="2">
        <f>SUMIFS(VI_Debitos!$W:$W,VI_Debitos!$H:$H,$C86,VI_Debitos!$U:$U,$D86,VI_Debitos!$S:$S,LEFT(PAGADO!O$1,4),VI_Debitos!$R:$R,RIGHT(O$1,2))</f>
        <v>0</v>
      </c>
      <c r="P86" s="2">
        <f>SUMIFS(VI_Debitos!$W:$W,VI_Debitos!$H:$H,$C86,VI_Debitos!$U:$U,$D86,VI_Debitos!$S:$S,LEFT(PAGADO!P$1,4),VI_Debitos!$R:$R,RIGHT(P$1,2))</f>
        <v>0</v>
      </c>
      <c r="Q86" s="2">
        <f>SUMIFS(VI_Debitos!$W:$W,VI_Debitos!$H:$H,$C86,VI_Debitos!$U:$U,$D86,VI_Debitos!$S:$S,LEFT(PAGADO!Q$1,4),VI_Debitos!$R:$R,RIGHT(Q$1,2))</f>
        <v>0</v>
      </c>
      <c r="R86" s="2">
        <f t="shared" si="1"/>
        <v>0</v>
      </c>
    </row>
    <row r="87" spans="6:18">
      <c r="F87" s="2">
        <f>SUMIFS(VI_Debitos!$W:$W,VI_Debitos!$H:$H,$C87,VI_Debitos!$U:$U,$D87,VI_Debitos!$S:$S,LEFT(PAGADO!F$1,4),VI_Debitos!$R:$R,RIGHT(F$1,2))</f>
        <v>0</v>
      </c>
      <c r="G87" s="2">
        <f>SUMIFS(VI_Debitos!$W:$W,VI_Debitos!$H:$H,$C87,VI_Debitos!$U:$U,$D87,VI_Debitos!$S:$S,LEFT(PAGADO!G$1,4),VI_Debitos!$R:$R,RIGHT(G$1,2))</f>
        <v>0</v>
      </c>
      <c r="H87" s="2">
        <f>SUMIFS(VI_Debitos!$W:$W,VI_Debitos!$H:$H,$C87,VI_Debitos!$U:$U,$D87,VI_Debitos!$S:$S,LEFT(PAGADO!H$1,4),VI_Debitos!$R:$R,RIGHT(H$1,2))</f>
        <v>0</v>
      </c>
      <c r="I87" s="2">
        <f>SUMIFS(VI_Debitos!$W:$W,VI_Debitos!$H:$H,$C87,VI_Debitos!$U:$U,$D87,VI_Debitos!$S:$S,LEFT(PAGADO!I$1,4),VI_Debitos!$R:$R,RIGHT(I$1,2))</f>
        <v>0</v>
      </c>
      <c r="J87" s="2">
        <f>SUMIFS(VI_Debitos!$W:$W,VI_Debitos!$H:$H,$C87,VI_Debitos!$U:$U,$D87,VI_Debitos!$S:$S,LEFT(PAGADO!J$1,4),VI_Debitos!$R:$R,RIGHT(J$1,2))</f>
        <v>0</v>
      </c>
      <c r="K87" s="2">
        <f>SUMIFS(VI_Debitos!$W:$W,VI_Debitos!$H:$H,$C87,VI_Debitos!$U:$U,$D87,VI_Debitos!$S:$S,LEFT(PAGADO!K$1,4),VI_Debitos!$R:$R,RIGHT(K$1,2))</f>
        <v>0</v>
      </c>
      <c r="L87" s="2">
        <f>SUMIFS(VI_Debitos!$W:$W,VI_Debitos!$H:$H,$C87,VI_Debitos!$U:$U,$D87,VI_Debitos!$S:$S,LEFT(PAGADO!L$1,4),VI_Debitos!$R:$R,RIGHT(L$1,2))</f>
        <v>0</v>
      </c>
      <c r="M87" s="2">
        <f>SUMIFS(VI_Debitos!$W:$W,VI_Debitos!$H:$H,$C87,VI_Debitos!$U:$U,$D87,VI_Debitos!$S:$S,LEFT(PAGADO!M$1,4),VI_Debitos!$R:$R,RIGHT(M$1,2))</f>
        <v>0</v>
      </c>
      <c r="N87" s="2">
        <f>SUMIFS(VI_Debitos!$W:$W,VI_Debitos!$H:$H,$C87,VI_Debitos!$U:$U,$D87,VI_Debitos!$S:$S,LEFT(PAGADO!N$1,4),VI_Debitos!$R:$R,RIGHT(N$1,2))</f>
        <v>0</v>
      </c>
      <c r="O87" s="2">
        <f>SUMIFS(VI_Debitos!$W:$W,VI_Debitos!$H:$H,$C87,VI_Debitos!$U:$U,$D87,VI_Debitos!$S:$S,LEFT(PAGADO!O$1,4),VI_Debitos!$R:$R,RIGHT(O$1,2))</f>
        <v>0</v>
      </c>
      <c r="P87" s="2">
        <f>SUMIFS(VI_Debitos!$W:$W,VI_Debitos!$H:$H,$C87,VI_Debitos!$U:$U,$D87,VI_Debitos!$S:$S,LEFT(PAGADO!P$1,4),VI_Debitos!$R:$R,RIGHT(P$1,2))</f>
        <v>0</v>
      </c>
      <c r="Q87" s="2">
        <f>SUMIFS(VI_Debitos!$W:$W,VI_Debitos!$H:$H,$C87,VI_Debitos!$U:$U,$D87,VI_Debitos!$S:$S,LEFT(PAGADO!Q$1,4),VI_Debitos!$R:$R,RIGHT(Q$1,2))</f>
        <v>0</v>
      </c>
      <c r="R87" s="2">
        <f t="shared" si="1"/>
        <v>0</v>
      </c>
    </row>
    <row r="88" spans="6:18">
      <c r="F88" s="2">
        <f>SUMIFS(VI_Debitos!$W:$W,VI_Debitos!$H:$H,$C88,VI_Debitos!$U:$U,$D88,VI_Debitos!$S:$S,LEFT(PAGADO!F$1,4),VI_Debitos!$R:$R,RIGHT(F$1,2))</f>
        <v>0</v>
      </c>
      <c r="G88" s="2">
        <f>SUMIFS(VI_Debitos!$W:$W,VI_Debitos!$H:$H,$C88,VI_Debitos!$U:$U,$D88,VI_Debitos!$S:$S,LEFT(PAGADO!G$1,4),VI_Debitos!$R:$R,RIGHT(G$1,2))</f>
        <v>0</v>
      </c>
      <c r="H88" s="2">
        <f>SUMIFS(VI_Debitos!$W:$W,VI_Debitos!$H:$H,$C88,VI_Debitos!$U:$U,$D88,VI_Debitos!$S:$S,LEFT(PAGADO!H$1,4),VI_Debitos!$R:$R,RIGHT(H$1,2))</f>
        <v>0</v>
      </c>
      <c r="I88" s="2">
        <f>SUMIFS(VI_Debitos!$W:$W,VI_Debitos!$H:$H,$C88,VI_Debitos!$U:$U,$D88,VI_Debitos!$S:$S,LEFT(PAGADO!I$1,4),VI_Debitos!$R:$R,RIGHT(I$1,2))</f>
        <v>0</v>
      </c>
      <c r="J88" s="2">
        <f>SUMIFS(VI_Debitos!$W:$W,VI_Debitos!$H:$H,$C88,VI_Debitos!$U:$U,$D88,VI_Debitos!$S:$S,LEFT(PAGADO!J$1,4),VI_Debitos!$R:$R,RIGHT(J$1,2))</f>
        <v>0</v>
      </c>
      <c r="K88" s="2">
        <f>SUMIFS(VI_Debitos!$W:$W,VI_Debitos!$H:$H,$C88,VI_Debitos!$U:$U,$D88,VI_Debitos!$S:$S,LEFT(PAGADO!K$1,4),VI_Debitos!$R:$R,RIGHT(K$1,2))</f>
        <v>0</v>
      </c>
      <c r="L88" s="2">
        <f>SUMIFS(VI_Debitos!$W:$W,VI_Debitos!$H:$H,$C88,VI_Debitos!$U:$U,$D88,VI_Debitos!$S:$S,LEFT(PAGADO!L$1,4),VI_Debitos!$R:$R,RIGHT(L$1,2))</f>
        <v>0</v>
      </c>
      <c r="M88" s="2">
        <f>SUMIFS(VI_Debitos!$W:$W,VI_Debitos!$H:$H,$C88,VI_Debitos!$U:$U,$D88,VI_Debitos!$S:$S,LEFT(PAGADO!M$1,4),VI_Debitos!$R:$R,RIGHT(M$1,2))</f>
        <v>0</v>
      </c>
      <c r="N88" s="2">
        <f>SUMIFS(VI_Debitos!$W:$W,VI_Debitos!$H:$H,$C88,VI_Debitos!$U:$U,$D88,VI_Debitos!$S:$S,LEFT(PAGADO!N$1,4),VI_Debitos!$R:$R,RIGHT(N$1,2))</f>
        <v>0</v>
      </c>
      <c r="O88" s="2">
        <f>SUMIFS(VI_Debitos!$W:$W,VI_Debitos!$H:$H,$C88,VI_Debitos!$U:$U,$D88,VI_Debitos!$S:$S,LEFT(PAGADO!O$1,4),VI_Debitos!$R:$R,RIGHT(O$1,2))</f>
        <v>0</v>
      </c>
      <c r="P88" s="2">
        <f>SUMIFS(VI_Debitos!$W:$W,VI_Debitos!$H:$H,$C88,VI_Debitos!$U:$U,$D88,VI_Debitos!$S:$S,LEFT(PAGADO!P$1,4),VI_Debitos!$R:$R,RIGHT(P$1,2))</f>
        <v>0</v>
      </c>
      <c r="Q88" s="2">
        <f>SUMIFS(VI_Debitos!$W:$W,VI_Debitos!$H:$H,$C88,VI_Debitos!$U:$U,$D88,VI_Debitos!$S:$S,LEFT(PAGADO!Q$1,4),VI_Debitos!$R:$R,RIGHT(Q$1,2))</f>
        <v>0</v>
      </c>
      <c r="R88" s="2">
        <f t="shared" si="1"/>
        <v>0</v>
      </c>
    </row>
    <row r="89" spans="6:18">
      <c r="F89" s="2">
        <f>SUMIFS(VI_Debitos!$W:$W,VI_Debitos!$H:$H,$C89,VI_Debitos!$U:$U,$D89,VI_Debitos!$S:$S,LEFT(PAGADO!F$1,4),VI_Debitos!$R:$R,RIGHT(F$1,2))</f>
        <v>0</v>
      </c>
      <c r="G89" s="2">
        <f>SUMIFS(VI_Debitos!$W:$W,VI_Debitos!$H:$H,$C89,VI_Debitos!$U:$U,$D89,VI_Debitos!$S:$S,LEFT(PAGADO!G$1,4),VI_Debitos!$R:$R,RIGHT(G$1,2))</f>
        <v>0</v>
      </c>
      <c r="H89" s="2">
        <f>SUMIFS(VI_Debitos!$W:$W,VI_Debitos!$H:$H,$C89,VI_Debitos!$U:$U,$D89,VI_Debitos!$S:$S,LEFT(PAGADO!H$1,4),VI_Debitos!$R:$R,RIGHT(H$1,2))</f>
        <v>0</v>
      </c>
      <c r="I89" s="2">
        <f>SUMIFS(VI_Debitos!$W:$W,VI_Debitos!$H:$H,$C89,VI_Debitos!$U:$U,$D89,VI_Debitos!$S:$S,LEFT(PAGADO!I$1,4),VI_Debitos!$R:$R,RIGHT(I$1,2))</f>
        <v>0</v>
      </c>
      <c r="J89" s="2">
        <f>SUMIFS(VI_Debitos!$W:$W,VI_Debitos!$H:$H,$C89,VI_Debitos!$U:$U,$D89,VI_Debitos!$S:$S,LEFT(PAGADO!J$1,4),VI_Debitos!$R:$R,RIGHT(J$1,2))</f>
        <v>0</v>
      </c>
      <c r="K89" s="2">
        <f>SUMIFS(VI_Debitos!$W:$W,VI_Debitos!$H:$H,$C89,VI_Debitos!$U:$U,$D89,VI_Debitos!$S:$S,LEFT(PAGADO!K$1,4),VI_Debitos!$R:$R,RIGHT(K$1,2))</f>
        <v>0</v>
      </c>
      <c r="L89" s="2">
        <f>SUMIFS(VI_Debitos!$W:$W,VI_Debitos!$H:$H,$C89,VI_Debitos!$U:$U,$D89,VI_Debitos!$S:$S,LEFT(PAGADO!L$1,4),VI_Debitos!$R:$R,RIGHT(L$1,2))</f>
        <v>0</v>
      </c>
      <c r="M89" s="2">
        <f>SUMIFS(VI_Debitos!$W:$W,VI_Debitos!$H:$H,$C89,VI_Debitos!$U:$U,$D89,VI_Debitos!$S:$S,LEFT(PAGADO!M$1,4),VI_Debitos!$R:$R,RIGHT(M$1,2))</f>
        <v>0</v>
      </c>
      <c r="N89" s="2">
        <f>SUMIFS(VI_Debitos!$W:$W,VI_Debitos!$H:$H,$C89,VI_Debitos!$U:$U,$D89,VI_Debitos!$S:$S,LEFT(PAGADO!N$1,4),VI_Debitos!$R:$R,RIGHT(N$1,2))</f>
        <v>0</v>
      </c>
      <c r="O89" s="2">
        <f>SUMIFS(VI_Debitos!$W:$W,VI_Debitos!$H:$H,$C89,VI_Debitos!$U:$U,$D89,VI_Debitos!$S:$S,LEFT(PAGADO!O$1,4),VI_Debitos!$R:$R,RIGHT(O$1,2))</f>
        <v>0</v>
      </c>
      <c r="P89" s="2">
        <f>SUMIFS(VI_Debitos!$W:$W,VI_Debitos!$H:$H,$C89,VI_Debitos!$U:$U,$D89,VI_Debitos!$S:$S,LEFT(PAGADO!P$1,4),VI_Debitos!$R:$R,RIGHT(P$1,2))</f>
        <v>0</v>
      </c>
      <c r="Q89" s="2">
        <f>SUMIFS(VI_Debitos!$W:$W,VI_Debitos!$H:$H,$C89,VI_Debitos!$U:$U,$D89,VI_Debitos!$S:$S,LEFT(PAGADO!Q$1,4),VI_Debitos!$R:$R,RIGHT(Q$1,2))</f>
        <v>0</v>
      </c>
      <c r="R89" s="2">
        <f t="shared" si="1"/>
        <v>0</v>
      </c>
    </row>
    <row r="90" spans="6:18">
      <c r="F90" s="2">
        <f>SUMIFS(VI_Debitos!$W:$W,VI_Debitos!$H:$H,$C90,VI_Debitos!$U:$U,$D90,VI_Debitos!$S:$S,LEFT(PAGADO!F$1,4),VI_Debitos!$R:$R,RIGHT(F$1,2))</f>
        <v>0</v>
      </c>
      <c r="G90" s="2">
        <f>SUMIFS(VI_Debitos!$W:$W,VI_Debitos!$H:$H,$C90,VI_Debitos!$U:$U,$D90,VI_Debitos!$S:$S,LEFT(PAGADO!G$1,4),VI_Debitos!$R:$R,RIGHT(G$1,2))</f>
        <v>0</v>
      </c>
      <c r="H90" s="2">
        <f>SUMIFS(VI_Debitos!$W:$W,VI_Debitos!$H:$H,$C90,VI_Debitos!$U:$U,$D90,VI_Debitos!$S:$S,LEFT(PAGADO!H$1,4),VI_Debitos!$R:$R,RIGHT(H$1,2))</f>
        <v>0</v>
      </c>
      <c r="I90" s="2">
        <f>SUMIFS(VI_Debitos!$W:$W,VI_Debitos!$H:$H,$C90,VI_Debitos!$U:$U,$D90,VI_Debitos!$S:$S,LEFT(PAGADO!I$1,4),VI_Debitos!$R:$R,RIGHT(I$1,2))</f>
        <v>0</v>
      </c>
      <c r="J90" s="2">
        <f>SUMIFS(VI_Debitos!$W:$W,VI_Debitos!$H:$H,$C90,VI_Debitos!$U:$U,$D90,VI_Debitos!$S:$S,LEFT(PAGADO!J$1,4),VI_Debitos!$R:$R,RIGHT(J$1,2))</f>
        <v>0</v>
      </c>
      <c r="K90" s="2">
        <f>SUMIFS(VI_Debitos!$W:$W,VI_Debitos!$H:$H,$C90,VI_Debitos!$U:$U,$D90,VI_Debitos!$S:$S,LEFT(PAGADO!K$1,4),VI_Debitos!$R:$R,RIGHT(K$1,2))</f>
        <v>0</v>
      </c>
      <c r="L90" s="2">
        <f>SUMIFS(VI_Debitos!$W:$W,VI_Debitos!$H:$H,$C90,VI_Debitos!$U:$U,$D90,VI_Debitos!$S:$S,LEFT(PAGADO!L$1,4),VI_Debitos!$R:$R,RIGHT(L$1,2))</f>
        <v>0</v>
      </c>
      <c r="M90" s="2">
        <f>SUMIFS(VI_Debitos!$W:$W,VI_Debitos!$H:$H,$C90,VI_Debitos!$U:$U,$D90,VI_Debitos!$S:$S,LEFT(PAGADO!M$1,4),VI_Debitos!$R:$R,RIGHT(M$1,2))</f>
        <v>0</v>
      </c>
      <c r="N90" s="2">
        <f>SUMIFS(VI_Debitos!$W:$W,VI_Debitos!$H:$H,$C90,VI_Debitos!$U:$U,$D90,VI_Debitos!$S:$S,LEFT(PAGADO!N$1,4),VI_Debitos!$R:$R,RIGHT(N$1,2))</f>
        <v>0</v>
      </c>
      <c r="O90" s="2">
        <f>SUMIFS(VI_Debitos!$W:$W,VI_Debitos!$H:$H,$C90,VI_Debitos!$U:$U,$D90,VI_Debitos!$S:$S,LEFT(PAGADO!O$1,4),VI_Debitos!$R:$R,RIGHT(O$1,2))</f>
        <v>0</v>
      </c>
      <c r="P90" s="2">
        <f>SUMIFS(VI_Debitos!$W:$W,VI_Debitos!$H:$H,$C90,VI_Debitos!$U:$U,$D90,VI_Debitos!$S:$S,LEFT(PAGADO!P$1,4),VI_Debitos!$R:$R,RIGHT(P$1,2))</f>
        <v>0</v>
      </c>
      <c r="Q90" s="2">
        <f>SUMIFS(VI_Debitos!$W:$W,VI_Debitos!$H:$H,$C90,VI_Debitos!$U:$U,$D90,VI_Debitos!$S:$S,LEFT(PAGADO!Q$1,4),VI_Debitos!$R:$R,RIGHT(Q$1,2))</f>
        <v>0</v>
      </c>
      <c r="R90" s="2">
        <f t="shared" si="1"/>
        <v>0</v>
      </c>
    </row>
    <row r="91" spans="6:18">
      <c r="F91" s="2">
        <f>SUMIFS(VI_Debitos!$W:$W,VI_Debitos!$H:$H,$C91,VI_Debitos!$U:$U,$D91,VI_Debitos!$S:$S,LEFT(PAGADO!F$1,4),VI_Debitos!$R:$R,RIGHT(F$1,2))</f>
        <v>0</v>
      </c>
      <c r="G91" s="2">
        <f>SUMIFS(VI_Debitos!$W:$W,VI_Debitos!$H:$H,$C91,VI_Debitos!$U:$U,$D91,VI_Debitos!$S:$S,LEFT(PAGADO!G$1,4),VI_Debitos!$R:$R,RIGHT(G$1,2))</f>
        <v>0</v>
      </c>
      <c r="H91" s="2">
        <f>SUMIFS(VI_Debitos!$W:$W,VI_Debitos!$H:$H,$C91,VI_Debitos!$U:$U,$D91,VI_Debitos!$S:$S,LEFT(PAGADO!H$1,4),VI_Debitos!$R:$R,RIGHT(H$1,2))</f>
        <v>0</v>
      </c>
      <c r="I91" s="2">
        <f>SUMIFS(VI_Debitos!$W:$W,VI_Debitos!$H:$H,$C91,VI_Debitos!$U:$U,$D91,VI_Debitos!$S:$S,LEFT(PAGADO!I$1,4),VI_Debitos!$R:$R,RIGHT(I$1,2))</f>
        <v>0</v>
      </c>
      <c r="J91" s="2">
        <f>SUMIFS(VI_Debitos!$W:$W,VI_Debitos!$H:$H,$C91,VI_Debitos!$U:$U,$D91,VI_Debitos!$S:$S,LEFT(PAGADO!J$1,4),VI_Debitos!$R:$R,RIGHT(J$1,2))</f>
        <v>0</v>
      </c>
      <c r="K91" s="2">
        <f>SUMIFS(VI_Debitos!$W:$W,VI_Debitos!$H:$H,$C91,VI_Debitos!$U:$U,$D91,VI_Debitos!$S:$S,LEFT(PAGADO!K$1,4),VI_Debitos!$R:$R,RIGHT(K$1,2))</f>
        <v>0</v>
      </c>
      <c r="L91" s="2">
        <f>SUMIFS(VI_Debitos!$W:$W,VI_Debitos!$H:$H,$C91,VI_Debitos!$U:$U,$D91,VI_Debitos!$S:$S,LEFT(PAGADO!L$1,4),VI_Debitos!$R:$R,RIGHT(L$1,2))</f>
        <v>0</v>
      </c>
      <c r="M91" s="2">
        <f>SUMIFS(VI_Debitos!$W:$W,VI_Debitos!$H:$H,$C91,VI_Debitos!$U:$U,$D91,VI_Debitos!$S:$S,LEFT(PAGADO!M$1,4),VI_Debitos!$R:$R,RIGHT(M$1,2))</f>
        <v>0</v>
      </c>
      <c r="N91" s="2">
        <f>SUMIFS(VI_Debitos!$W:$W,VI_Debitos!$H:$H,$C91,VI_Debitos!$U:$U,$D91,VI_Debitos!$S:$S,LEFT(PAGADO!N$1,4),VI_Debitos!$R:$R,RIGHT(N$1,2))</f>
        <v>0</v>
      </c>
      <c r="O91" s="2">
        <f>SUMIFS(VI_Debitos!$W:$W,VI_Debitos!$H:$H,$C91,VI_Debitos!$U:$U,$D91,VI_Debitos!$S:$S,LEFT(PAGADO!O$1,4),VI_Debitos!$R:$R,RIGHT(O$1,2))</f>
        <v>0</v>
      </c>
      <c r="P91" s="2">
        <f>SUMIFS(VI_Debitos!$W:$W,VI_Debitos!$H:$H,$C91,VI_Debitos!$U:$U,$D91,VI_Debitos!$S:$S,LEFT(PAGADO!P$1,4),VI_Debitos!$R:$R,RIGHT(P$1,2))</f>
        <v>0</v>
      </c>
      <c r="Q91" s="2">
        <f>SUMIFS(VI_Debitos!$W:$W,VI_Debitos!$H:$H,$C91,VI_Debitos!$U:$U,$D91,VI_Debitos!$S:$S,LEFT(PAGADO!Q$1,4),VI_Debitos!$R:$R,RIGHT(Q$1,2))</f>
        <v>0</v>
      </c>
      <c r="R91" s="2">
        <f t="shared" si="1"/>
        <v>0</v>
      </c>
    </row>
    <row r="92" spans="6:18">
      <c r="F92" s="2">
        <f>SUMIFS(VI_Debitos!$W:$W,VI_Debitos!$H:$H,$C92,VI_Debitos!$U:$U,$D92,VI_Debitos!$S:$S,LEFT(PAGADO!F$1,4),VI_Debitos!$R:$R,RIGHT(F$1,2))</f>
        <v>0</v>
      </c>
      <c r="G92" s="2">
        <f>SUMIFS(VI_Debitos!$W:$W,VI_Debitos!$H:$H,$C92,VI_Debitos!$U:$U,$D92,VI_Debitos!$S:$S,LEFT(PAGADO!G$1,4),VI_Debitos!$R:$R,RIGHT(G$1,2))</f>
        <v>0</v>
      </c>
      <c r="H92" s="2">
        <f>SUMIFS(VI_Debitos!$W:$W,VI_Debitos!$H:$H,$C92,VI_Debitos!$U:$U,$D92,VI_Debitos!$S:$S,LEFT(PAGADO!H$1,4),VI_Debitos!$R:$R,RIGHT(H$1,2))</f>
        <v>0</v>
      </c>
      <c r="I92" s="2">
        <f>SUMIFS(VI_Debitos!$W:$W,VI_Debitos!$H:$H,$C92,VI_Debitos!$U:$U,$D92,VI_Debitos!$S:$S,LEFT(PAGADO!I$1,4),VI_Debitos!$R:$R,RIGHT(I$1,2))</f>
        <v>0</v>
      </c>
      <c r="J92" s="2">
        <f>SUMIFS(VI_Debitos!$W:$W,VI_Debitos!$H:$H,$C92,VI_Debitos!$U:$U,$D92,VI_Debitos!$S:$S,LEFT(PAGADO!J$1,4),VI_Debitos!$R:$R,RIGHT(J$1,2))</f>
        <v>0</v>
      </c>
      <c r="K92" s="2">
        <f>SUMIFS(VI_Debitos!$W:$W,VI_Debitos!$H:$H,$C92,VI_Debitos!$U:$U,$D92,VI_Debitos!$S:$S,LEFT(PAGADO!K$1,4),VI_Debitos!$R:$R,RIGHT(K$1,2))</f>
        <v>0</v>
      </c>
      <c r="L92" s="2">
        <f>SUMIFS(VI_Debitos!$W:$W,VI_Debitos!$H:$H,$C92,VI_Debitos!$U:$U,$D92,VI_Debitos!$S:$S,LEFT(PAGADO!L$1,4),VI_Debitos!$R:$R,RIGHT(L$1,2))</f>
        <v>0</v>
      </c>
      <c r="M92" s="2">
        <f>SUMIFS(VI_Debitos!$W:$W,VI_Debitos!$H:$H,$C92,VI_Debitos!$U:$U,$D92,VI_Debitos!$S:$S,LEFT(PAGADO!M$1,4),VI_Debitos!$R:$R,RIGHT(M$1,2))</f>
        <v>0</v>
      </c>
      <c r="N92" s="2">
        <f>SUMIFS(VI_Debitos!$W:$W,VI_Debitos!$H:$H,$C92,VI_Debitos!$U:$U,$D92,VI_Debitos!$S:$S,LEFT(PAGADO!N$1,4),VI_Debitos!$R:$R,RIGHT(N$1,2))</f>
        <v>0</v>
      </c>
      <c r="O92" s="2">
        <f>SUMIFS(VI_Debitos!$W:$W,VI_Debitos!$H:$H,$C92,VI_Debitos!$U:$U,$D92,VI_Debitos!$S:$S,LEFT(PAGADO!O$1,4),VI_Debitos!$R:$R,RIGHT(O$1,2))</f>
        <v>0</v>
      </c>
      <c r="P92" s="2">
        <f>SUMIFS(VI_Debitos!$W:$W,VI_Debitos!$H:$H,$C92,VI_Debitos!$U:$U,$D92,VI_Debitos!$S:$S,LEFT(PAGADO!P$1,4),VI_Debitos!$R:$R,RIGHT(P$1,2))</f>
        <v>0</v>
      </c>
      <c r="Q92" s="2">
        <f>SUMIFS(VI_Debitos!$W:$W,VI_Debitos!$H:$H,$C92,VI_Debitos!$U:$U,$D92,VI_Debitos!$S:$S,LEFT(PAGADO!Q$1,4),VI_Debitos!$R:$R,RIGHT(Q$1,2))</f>
        <v>0</v>
      </c>
      <c r="R92" s="2">
        <f t="shared" si="1"/>
        <v>0</v>
      </c>
    </row>
    <row r="93" spans="6:18">
      <c r="F93" s="2">
        <f>SUMIFS(VI_Debitos!$W:$W,VI_Debitos!$H:$H,$C93,VI_Debitos!$U:$U,$D93,VI_Debitos!$S:$S,LEFT(PAGADO!F$1,4),VI_Debitos!$R:$R,RIGHT(F$1,2))</f>
        <v>0</v>
      </c>
      <c r="G93" s="2">
        <f>SUMIFS(VI_Debitos!$W:$W,VI_Debitos!$H:$H,$C93,VI_Debitos!$U:$U,$D93,VI_Debitos!$S:$S,LEFT(PAGADO!G$1,4),VI_Debitos!$R:$R,RIGHT(G$1,2))</f>
        <v>0</v>
      </c>
      <c r="H93" s="2">
        <f>SUMIFS(VI_Debitos!$W:$W,VI_Debitos!$H:$H,$C93,VI_Debitos!$U:$U,$D93,VI_Debitos!$S:$S,LEFT(PAGADO!H$1,4),VI_Debitos!$R:$R,RIGHT(H$1,2))</f>
        <v>0</v>
      </c>
      <c r="I93" s="2">
        <f>SUMIFS(VI_Debitos!$W:$W,VI_Debitos!$H:$H,$C93,VI_Debitos!$U:$U,$D93,VI_Debitos!$S:$S,LEFT(PAGADO!I$1,4),VI_Debitos!$R:$R,RIGHT(I$1,2))</f>
        <v>0</v>
      </c>
      <c r="J93" s="2">
        <f>SUMIFS(VI_Debitos!$W:$W,VI_Debitos!$H:$H,$C93,VI_Debitos!$U:$U,$D93,VI_Debitos!$S:$S,LEFT(PAGADO!J$1,4),VI_Debitos!$R:$R,RIGHT(J$1,2))</f>
        <v>0</v>
      </c>
      <c r="K93" s="2">
        <f>SUMIFS(VI_Debitos!$W:$W,VI_Debitos!$H:$H,$C93,VI_Debitos!$U:$U,$D93,VI_Debitos!$S:$S,LEFT(PAGADO!K$1,4),VI_Debitos!$R:$R,RIGHT(K$1,2))</f>
        <v>0</v>
      </c>
      <c r="L93" s="2">
        <f>SUMIFS(VI_Debitos!$W:$W,VI_Debitos!$H:$H,$C93,VI_Debitos!$U:$U,$D93,VI_Debitos!$S:$S,LEFT(PAGADO!L$1,4),VI_Debitos!$R:$R,RIGHT(L$1,2))</f>
        <v>0</v>
      </c>
      <c r="M93" s="2">
        <f>SUMIFS(VI_Debitos!$W:$W,VI_Debitos!$H:$H,$C93,VI_Debitos!$U:$U,$D93,VI_Debitos!$S:$S,LEFT(PAGADO!M$1,4),VI_Debitos!$R:$R,RIGHT(M$1,2))</f>
        <v>0</v>
      </c>
      <c r="N93" s="2">
        <f>SUMIFS(VI_Debitos!$W:$W,VI_Debitos!$H:$H,$C93,VI_Debitos!$U:$U,$D93,VI_Debitos!$S:$S,LEFT(PAGADO!N$1,4),VI_Debitos!$R:$R,RIGHT(N$1,2))</f>
        <v>0</v>
      </c>
      <c r="O93" s="2">
        <f>SUMIFS(VI_Debitos!$W:$W,VI_Debitos!$H:$H,$C93,VI_Debitos!$U:$U,$D93,VI_Debitos!$S:$S,LEFT(PAGADO!O$1,4),VI_Debitos!$R:$R,RIGHT(O$1,2))</f>
        <v>0</v>
      </c>
      <c r="P93" s="2">
        <f>SUMIFS(VI_Debitos!$W:$W,VI_Debitos!$H:$H,$C93,VI_Debitos!$U:$U,$D93,VI_Debitos!$S:$S,LEFT(PAGADO!P$1,4),VI_Debitos!$R:$R,RIGHT(P$1,2))</f>
        <v>0</v>
      </c>
      <c r="Q93" s="2">
        <f>SUMIFS(VI_Debitos!$W:$W,VI_Debitos!$H:$H,$C93,VI_Debitos!$U:$U,$D93,VI_Debitos!$S:$S,LEFT(PAGADO!Q$1,4),VI_Debitos!$R:$R,RIGHT(Q$1,2))</f>
        <v>0</v>
      </c>
      <c r="R93" s="2">
        <f t="shared" si="1"/>
        <v>0</v>
      </c>
    </row>
    <row r="94" spans="6:18">
      <c r="F94" s="2">
        <f>SUMIFS(VI_Debitos!$W:$W,VI_Debitos!$H:$H,$C94,VI_Debitos!$U:$U,$D94,VI_Debitos!$S:$S,LEFT(PAGADO!F$1,4),VI_Debitos!$R:$R,RIGHT(F$1,2))</f>
        <v>0</v>
      </c>
      <c r="G94" s="2">
        <f>SUMIFS(VI_Debitos!$W:$W,VI_Debitos!$H:$H,$C94,VI_Debitos!$U:$U,$D94,VI_Debitos!$S:$S,LEFT(PAGADO!G$1,4),VI_Debitos!$R:$R,RIGHT(G$1,2))</f>
        <v>0</v>
      </c>
      <c r="H94" s="2">
        <f>SUMIFS(VI_Debitos!$W:$W,VI_Debitos!$H:$H,$C94,VI_Debitos!$U:$U,$D94,VI_Debitos!$S:$S,LEFT(PAGADO!H$1,4),VI_Debitos!$R:$R,RIGHT(H$1,2))</f>
        <v>0</v>
      </c>
      <c r="I94" s="2">
        <f>SUMIFS(VI_Debitos!$W:$W,VI_Debitos!$H:$H,$C94,VI_Debitos!$U:$U,$D94,VI_Debitos!$S:$S,LEFT(PAGADO!I$1,4),VI_Debitos!$R:$R,RIGHT(I$1,2))</f>
        <v>0</v>
      </c>
      <c r="J94" s="2">
        <f>SUMIFS(VI_Debitos!$W:$W,VI_Debitos!$H:$H,$C94,VI_Debitos!$U:$U,$D94,VI_Debitos!$S:$S,LEFT(PAGADO!J$1,4),VI_Debitos!$R:$R,RIGHT(J$1,2))</f>
        <v>0</v>
      </c>
      <c r="K94" s="2">
        <f>SUMIFS(VI_Debitos!$W:$W,VI_Debitos!$H:$H,$C94,VI_Debitos!$U:$U,$D94,VI_Debitos!$S:$S,LEFT(PAGADO!K$1,4),VI_Debitos!$R:$R,RIGHT(K$1,2))</f>
        <v>0</v>
      </c>
      <c r="L94" s="2">
        <f>SUMIFS(VI_Debitos!$W:$W,VI_Debitos!$H:$H,$C94,VI_Debitos!$U:$U,$D94,VI_Debitos!$S:$S,LEFT(PAGADO!L$1,4),VI_Debitos!$R:$R,RIGHT(L$1,2))</f>
        <v>0</v>
      </c>
      <c r="M94" s="2">
        <f>SUMIFS(VI_Debitos!$W:$W,VI_Debitos!$H:$H,$C94,VI_Debitos!$U:$U,$D94,VI_Debitos!$S:$S,LEFT(PAGADO!M$1,4),VI_Debitos!$R:$R,RIGHT(M$1,2))</f>
        <v>0</v>
      </c>
      <c r="N94" s="2">
        <f>SUMIFS(VI_Debitos!$W:$W,VI_Debitos!$H:$H,$C94,VI_Debitos!$U:$U,$D94,VI_Debitos!$S:$S,LEFT(PAGADO!N$1,4),VI_Debitos!$R:$R,RIGHT(N$1,2))</f>
        <v>0</v>
      </c>
      <c r="O94" s="2">
        <f>SUMIFS(VI_Debitos!$W:$W,VI_Debitos!$H:$H,$C94,VI_Debitos!$U:$U,$D94,VI_Debitos!$S:$S,LEFT(PAGADO!O$1,4),VI_Debitos!$R:$R,RIGHT(O$1,2))</f>
        <v>0</v>
      </c>
      <c r="P94" s="2">
        <f>SUMIFS(VI_Debitos!$W:$W,VI_Debitos!$H:$H,$C94,VI_Debitos!$U:$U,$D94,VI_Debitos!$S:$S,LEFT(PAGADO!P$1,4),VI_Debitos!$R:$R,RIGHT(P$1,2))</f>
        <v>0</v>
      </c>
      <c r="Q94" s="2">
        <f>SUMIFS(VI_Debitos!$W:$W,VI_Debitos!$H:$H,$C94,VI_Debitos!$U:$U,$D94,VI_Debitos!$S:$S,LEFT(PAGADO!Q$1,4),VI_Debitos!$R:$R,RIGHT(Q$1,2))</f>
        <v>0</v>
      </c>
      <c r="R94" s="2">
        <f t="shared" si="1"/>
        <v>0</v>
      </c>
    </row>
    <row r="95" spans="6:18">
      <c r="F95" s="2">
        <f>SUMIFS(VI_Debitos!$W:$W,VI_Debitos!$H:$H,$C95,VI_Debitos!$U:$U,$D95,VI_Debitos!$S:$S,LEFT(PAGADO!F$1,4),VI_Debitos!$R:$R,RIGHT(F$1,2))</f>
        <v>0</v>
      </c>
      <c r="G95" s="2">
        <f>SUMIFS(VI_Debitos!$W:$W,VI_Debitos!$H:$H,$C95,VI_Debitos!$U:$U,$D95,VI_Debitos!$S:$S,LEFT(PAGADO!G$1,4),VI_Debitos!$R:$R,RIGHT(G$1,2))</f>
        <v>0</v>
      </c>
      <c r="H95" s="2">
        <f>SUMIFS(VI_Debitos!$W:$W,VI_Debitos!$H:$H,$C95,VI_Debitos!$U:$U,$D95,VI_Debitos!$S:$S,LEFT(PAGADO!H$1,4),VI_Debitos!$R:$R,RIGHT(H$1,2))</f>
        <v>0</v>
      </c>
      <c r="I95" s="2">
        <f>SUMIFS(VI_Debitos!$W:$W,VI_Debitos!$H:$H,$C95,VI_Debitos!$U:$U,$D95,VI_Debitos!$S:$S,LEFT(PAGADO!I$1,4),VI_Debitos!$R:$R,RIGHT(I$1,2))</f>
        <v>0</v>
      </c>
      <c r="J95" s="2">
        <f>SUMIFS(VI_Debitos!$W:$W,VI_Debitos!$H:$H,$C95,VI_Debitos!$U:$U,$D95,VI_Debitos!$S:$S,LEFT(PAGADO!J$1,4),VI_Debitos!$R:$R,RIGHT(J$1,2))</f>
        <v>0</v>
      </c>
      <c r="K95" s="2">
        <f>SUMIFS(VI_Debitos!$W:$W,VI_Debitos!$H:$H,$C95,VI_Debitos!$U:$U,$D95,VI_Debitos!$S:$S,LEFT(PAGADO!K$1,4),VI_Debitos!$R:$R,RIGHT(K$1,2))</f>
        <v>0</v>
      </c>
      <c r="L95" s="2">
        <f>SUMIFS(VI_Debitos!$W:$W,VI_Debitos!$H:$H,$C95,VI_Debitos!$U:$U,$D95,VI_Debitos!$S:$S,LEFT(PAGADO!L$1,4),VI_Debitos!$R:$R,RIGHT(L$1,2))</f>
        <v>0</v>
      </c>
      <c r="M95" s="2">
        <f>SUMIFS(VI_Debitos!$W:$W,VI_Debitos!$H:$H,$C95,VI_Debitos!$U:$U,$D95,VI_Debitos!$S:$S,LEFT(PAGADO!M$1,4),VI_Debitos!$R:$R,RIGHT(M$1,2))</f>
        <v>0</v>
      </c>
      <c r="N95" s="2">
        <f>SUMIFS(VI_Debitos!$W:$W,VI_Debitos!$H:$H,$C95,VI_Debitos!$U:$U,$D95,VI_Debitos!$S:$S,LEFT(PAGADO!N$1,4),VI_Debitos!$R:$R,RIGHT(N$1,2))</f>
        <v>0</v>
      </c>
      <c r="O95" s="2">
        <f>SUMIFS(VI_Debitos!$W:$W,VI_Debitos!$H:$H,$C95,VI_Debitos!$U:$U,$D95,VI_Debitos!$S:$S,LEFT(PAGADO!O$1,4),VI_Debitos!$R:$R,RIGHT(O$1,2))</f>
        <v>0</v>
      </c>
      <c r="P95" s="2">
        <f>SUMIFS(VI_Debitos!$W:$W,VI_Debitos!$H:$H,$C95,VI_Debitos!$U:$U,$D95,VI_Debitos!$S:$S,LEFT(PAGADO!P$1,4),VI_Debitos!$R:$R,RIGHT(P$1,2))</f>
        <v>0</v>
      </c>
      <c r="Q95" s="2">
        <f>SUMIFS(VI_Debitos!$W:$W,VI_Debitos!$H:$H,$C95,VI_Debitos!$U:$U,$D95,VI_Debitos!$S:$S,LEFT(PAGADO!Q$1,4),VI_Debitos!$R:$R,RIGHT(Q$1,2))</f>
        <v>0</v>
      </c>
      <c r="R95" s="2">
        <f t="shared" si="1"/>
        <v>0</v>
      </c>
    </row>
    <row r="96" spans="6:18">
      <c r="F96" s="2">
        <f>SUMIFS(VI_Debitos!$W:$W,VI_Debitos!$H:$H,$C96,VI_Debitos!$U:$U,$D96,VI_Debitos!$S:$S,LEFT(PAGADO!F$1,4),VI_Debitos!$R:$R,RIGHT(F$1,2))</f>
        <v>0</v>
      </c>
      <c r="G96" s="2">
        <f>SUMIFS(VI_Debitos!$W:$W,VI_Debitos!$H:$H,$C96,VI_Debitos!$U:$U,$D96,VI_Debitos!$S:$S,LEFT(PAGADO!G$1,4),VI_Debitos!$R:$R,RIGHT(G$1,2))</f>
        <v>0</v>
      </c>
      <c r="H96" s="2">
        <f>SUMIFS(VI_Debitos!$W:$W,VI_Debitos!$H:$H,$C96,VI_Debitos!$U:$U,$D96,VI_Debitos!$S:$S,LEFT(PAGADO!H$1,4),VI_Debitos!$R:$R,RIGHT(H$1,2))</f>
        <v>0</v>
      </c>
      <c r="I96" s="2">
        <f>SUMIFS(VI_Debitos!$W:$W,VI_Debitos!$H:$H,$C96,VI_Debitos!$U:$U,$D96,VI_Debitos!$S:$S,LEFT(PAGADO!I$1,4),VI_Debitos!$R:$R,RIGHT(I$1,2))</f>
        <v>0</v>
      </c>
      <c r="J96" s="2">
        <f>SUMIFS(VI_Debitos!$W:$W,VI_Debitos!$H:$H,$C96,VI_Debitos!$U:$U,$D96,VI_Debitos!$S:$S,LEFT(PAGADO!J$1,4),VI_Debitos!$R:$R,RIGHT(J$1,2))</f>
        <v>0</v>
      </c>
      <c r="K96" s="2">
        <f>SUMIFS(VI_Debitos!$W:$W,VI_Debitos!$H:$H,$C96,VI_Debitos!$U:$U,$D96,VI_Debitos!$S:$S,LEFT(PAGADO!K$1,4),VI_Debitos!$R:$R,RIGHT(K$1,2))</f>
        <v>0</v>
      </c>
      <c r="L96" s="2">
        <f>SUMIFS(VI_Debitos!$W:$W,VI_Debitos!$H:$H,$C96,VI_Debitos!$U:$U,$D96,VI_Debitos!$S:$S,LEFT(PAGADO!L$1,4),VI_Debitos!$R:$R,RIGHT(L$1,2))</f>
        <v>0</v>
      </c>
      <c r="M96" s="2">
        <f>SUMIFS(VI_Debitos!$W:$W,VI_Debitos!$H:$H,$C96,VI_Debitos!$U:$U,$D96,VI_Debitos!$S:$S,LEFT(PAGADO!M$1,4),VI_Debitos!$R:$R,RIGHT(M$1,2))</f>
        <v>0</v>
      </c>
      <c r="N96" s="2">
        <f>SUMIFS(VI_Debitos!$W:$W,VI_Debitos!$H:$H,$C96,VI_Debitos!$U:$U,$D96,VI_Debitos!$S:$S,LEFT(PAGADO!N$1,4),VI_Debitos!$R:$R,RIGHT(N$1,2))</f>
        <v>0</v>
      </c>
      <c r="O96" s="2">
        <f>SUMIFS(VI_Debitos!$W:$W,VI_Debitos!$H:$H,$C96,VI_Debitos!$U:$U,$D96,VI_Debitos!$S:$S,LEFT(PAGADO!O$1,4),VI_Debitos!$R:$R,RIGHT(O$1,2))</f>
        <v>0</v>
      </c>
      <c r="P96" s="2">
        <f>SUMIFS(VI_Debitos!$W:$W,VI_Debitos!$H:$H,$C96,VI_Debitos!$U:$U,$D96,VI_Debitos!$S:$S,LEFT(PAGADO!P$1,4),VI_Debitos!$R:$R,RIGHT(P$1,2))</f>
        <v>0</v>
      </c>
      <c r="Q96" s="2">
        <f>SUMIFS(VI_Debitos!$W:$W,VI_Debitos!$H:$H,$C96,VI_Debitos!$U:$U,$D96,VI_Debitos!$S:$S,LEFT(PAGADO!Q$1,4),VI_Debitos!$R:$R,RIGHT(Q$1,2))</f>
        <v>0</v>
      </c>
      <c r="R96" s="2">
        <f t="shared" si="1"/>
        <v>0</v>
      </c>
    </row>
    <row r="97" spans="6:18">
      <c r="F97" s="2">
        <f>SUMIFS(VI_Debitos!$W:$W,VI_Debitos!$H:$H,$C97,VI_Debitos!$U:$U,$D97,VI_Debitos!$S:$S,LEFT(PAGADO!F$1,4),VI_Debitos!$R:$R,RIGHT(F$1,2))</f>
        <v>0</v>
      </c>
      <c r="G97" s="2">
        <f>SUMIFS(VI_Debitos!$W:$W,VI_Debitos!$H:$H,$C97,VI_Debitos!$U:$U,$D97,VI_Debitos!$S:$S,LEFT(PAGADO!G$1,4),VI_Debitos!$R:$R,RIGHT(G$1,2))</f>
        <v>0</v>
      </c>
      <c r="H97" s="2">
        <f>SUMIFS(VI_Debitos!$W:$W,VI_Debitos!$H:$H,$C97,VI_Debitos!$U:$U,$D97,VI_Debitos!$S:$S,LEFT(PAGADO!H$1,4),VI_Debitos!$R:$R,RIGHT(H$1,2))</f>
        <v>0</v>
      </c>
      <c r="I97" s="2">
        <f>SUMIFS(VI_Debitos!$W:$W,VI_Debitos!$H:$H,$C97,VI_Debitos!$U:$U,$D97,VI_Debitos!$S:$S,LEFT(PAGADO!I$1,4),VI_Debitos!$R:$R,RIGHT(I$1,2))</f>
        <v>0</v>
      </c>
      <c r="J97" s="2">
        <f>SUMIFS(VI_Debitos!$W:$W,VI_Debitos!$H:$H,$C97,VI_Debitos!$U:$U,$D97,VI_Debitos!$S:$S,LEFT(PAGADO!J$1,4),VI_Debitos!$R:$R,RIGHT(J$1,2))</f>
        <v>0</v>
      </c>
      <c r="K97" s="2">
        <f>SUMIFS(VI_Debitos!$W:$W,VI_Debitos!$H:$H,$C97,VI_Debitos!$U:$U,$D97,VI_Debitos!$S:$S,LEFT(PAGADO!K$1,4),VI_Debitos!$R:$R,RIGHT(K$1,2))</f>
        <v>0</v>
      </c>
      <c r="L97" s="2">
        <f>SUMIFS(VI_Debitos!$W:$W,VI_Debitos!$H:$H,$C97,VI_Debitos!$U:$U,$D97,VI_Debitos!$S:$S,LEFT(PAGADO!L$1,4),VI_Debitos!$R:$R,RIGHT(L$1,2))</f>
        <v>0</v>
      </c>
      <c r="M97" s="2">
        <f>SUMIFS(VI_Debitos!$W:$W,VI_Debitos!$H:$H,$C97,VI_Debitos!$U:$U,$D97,VI_Debitos!$S:$S,LEFT(PAGADO!M$1,4),VI_Debitos!$R:$R,RIGHT(M$1,2))</f>
        <v>0</v>
      </c>
      <c r="N97" s="2">
        <f>SUMIFS(VI_Debitos!$W:$W,VI_Debitos!$H:$H,$C97,VI_Debitos!$U:$U,$D97,VI_Debitos!$S:$S,LEFT(PAGADO!N$1,4),VI_Debitos!$R:$R,RIGHT(N$1,2))</f>
        <v>0</v>
      </c>
      <c r="O97" s="2">
        <f>SUMIFS(VI_Debitos!$W:$W,VI_Debitos!$H:$H,$C97,VI_Debitos!$U:$U,$D97,VI_Debitos!$S:$S,LEFT(PAGADO!O$1,4),VI_Debitos!$R:$R,RIGHT(O$1,2))</f>
        <v>0</v>
      </c>
      <c r="P97" s="2">
        <f>SUMIFS(VI_Debitos!$W:$W,VI_Debitos!$H:$H,$C97,VI_Debitos!$U:$U,$D97,VI_Debitos!$S:$S,LEFT(PAGADO!P$1,4),VI_Debitos!$R:$R,RIGHT(P$1,2))</f>
        <v>0</v>
      </c>
      <c r="Q97" s="2">
        <f>SUMIFS(VI_Debitos!$W:$W,VI_Debitos!$H:$H,$C97,VI_Debitos!$U:$U,$D97,VI_Debitos!$S:$S,LEFT(PAGADO!Q$1,4),VI_Debitos!$R:$R,RIGHT(Q$1,2))</f>
        <v>0</v>
      </c>
      <c r="R97" s="2">
        <f t="shared" si="1"/>
        <v>0</v>
      </c>
    </row>
    <row r="98" spans="6:18">
      <c r="F98" s="2">
        <f>SUMIFS(VI_Debitos!$W:$W,VI_Debitos!$H:$H,$C98,VI_Debitos!$U:$U,$D98,VI_Debitos!$S:$S,LEFT(PAGADO!F$1,4),VI_Debitos!$R:$R,RIGHT(F$1,2))</f>
        <v>0</v>
      </c>
      <c r="G98" s="2">
        <f>SUMIFS(VI_Debitos!$W:$W,VI_Debitos!$H:$H,$C98,VI_Debitos!$U:$U,$D98,VI_Debitos!$S:$S,LEFT(PAGADO!G$1,4),VI_Debitos!$R:$R,RIGHT(G$1,2))</f>
        <v>0</v>
      </c>
      <c r="H98" s="2">
        <f>SUMIFS(VI_Debitos!$W:$W,VI_Debitos!$H:$H,$C98,VI_Debitos!$U:$U,$D98,VI_Debitos!$S:$S,LEFT(PAGADO!H$1,4),VI_Debitos!$R:$R,RIGHT(H$1,2))</f>
        <v>0</v>
      </c>
      <c r="I98" s="2">
        <f>SUMIFS(VI_Debitos!$W:$W,VI_Debitos!$H:$H,$C98,VI_Debitos!$U:$U,$D98,VI_Debitos!$S:$S,LEFT(PAGADO!I$1,4),VI_Debitos!$R:$R,RIGHT(I$1,2))</f>
        <v>0</v>
      </c>
      <c r="J98" s="2">
        <f>SUMIFS(VI_Debitos!$W:$W,VI_Debitos!$H:$H,$C98,VI_Debitos!$U:$U,$D98,VI_Debitos!$S:$S,LEFT(PAGADO!J$1,4),VI_Debitos!$R:$R,RIGHT(J$1,2))</f>
        <v>0</v>
      </c>
      <c r="K98" s="2">
        <f>SUMIFS(VI_Debitos!$W:$W,VI_Debitos!$H:$H,$C98,VI_Debitos!$U:$U,$D98,VI_Debitos!$S:$S,LEFT(PAGADO!K$1,4),VI_Debitos!$R:$R,RIGHT(K$1,2))</f>
        <v>0</v>
      </c>
      <c r="L98" s="2">
        <f>SUMIFS(VI_Debitos!$W:$W,VI_Debitos!$H:$H,$C98,VI_Debitos!$U:$U,$D98,VI_Debitos!$S:$S,LEFT(PAGADO!L$1,4),VI_Debitos!$R:$R,RIGHT(L$1,2))</f>
        <v>0</v>
      </c>
      <c r="M98" s="2">
        <f>SUMIFS(VI_Debitos!$W:$W,VI_Debitos!$H:$H,$C98,VI_Debitos!$U:$U,$D98,VI_Debitos!$S:$S,LEFT(PAGADO!M$1,4),VI_Debitos!$R:$R,RIGHT(M$1,2))</f>
        <v>0</v>
      </c>
      <c r="N98" s="2">
        <f>SUMIFS(VI_Debitos!$W:$W,VI_Debitos!$H:$H,$C98,VI_Debitos!$U:$U,$D98,VI_Debitos!$S:$S,LEFT(PAGADO!N$1,4),VI_Debitos!$R:$R,RIGHT(N$1,2))</f>
        <v>0</v>
      </c>
      <c r="O98" s="2">
        <f>SUMIFS(VI_Debitos!$W:$W,VI_Debitos!$H:$H,$C98,VI_Debitos!$U:$U,$D98,VI_Debitos!$S:$S,LEFT(PAGADO!O$1,4),VI_Debitos!$R:$R,RIGHT(O$1,2))</f>
        <v>0</v>
      </c>
      <c r="P98" s="2">
        <f>SUMIFS(VI_Debitos!$W:$W,VI_Debitos!$H:$H,$C98,VI_Debitos!$U:$U,$D98,VI_Debitos!$S:$S,LEFT(PAGADO!P$1,4),VI_Debitos!$R:$R,RIGHT(P$1,2))</f>
        <v>0</v>
      </c>
      <c r="Q98" s="2">
        <f>SUMIFS(VI_Debitos!$W:$W,VI_Debitos!$H:$H,$C98,VI_Debitos!$U:$U,$D98,VI_Debitos!$S:$S,LEFT(PAGADO!Q$1,4),VI_Debitos!$R:$R,RIGHT(Q$1,2))</f>
        <v>0</v>
      </c>
      <c r="R98" s="2">
        <f t="shared" si="1"/>
        <v>0</v>
      </c>
    </row>
    <row r="99" spans="6:18">
      <c r="F99" s="2">
        <f>SUMIFS(VI_Debitos!$W:$W,VI_Debitos!$H:$H,$C99,VI_Debitos!$U:$U,$D99,VI_Debitos!$S:$S,LEFT(PAGADO!F$1,4),VI_Debitos!$R:$R,RIGHT(F$1,2))</f>
        <v>0</v>
      </c>
      <c r="G99" s="2">
        <f>SUMIFS(VI_Debitos!$W:$W,VI_Debitos!$H:$H,$C99,VI_Debitos!$U:$U,$D99,VI_Debitos!$S:$S,LEFT(PAGADO!G$1,4),VI_Debitos!$R:$R,RIGHT(G$1,2))</f>
        <v>0</v>
      </c>
      <c r="H99" s="2">
        <f>SUMIFS(VI_Debitos!$W:$W,VI_Debitos!$H:$H,$C99,VI_Debitos!$U:$U,$D99,VI_Debitos!$S:$S,LEFT(PAGADO!H$1,4),VI_Debitos!$R:$R,RIGHT(H$1,2))</f>
        <v>0</v>
      </c>
      <c r="I99" s="2">
        <f>SUMIFS(VI_Debitos!$W:$W,VI_Debitos!$H:$H,$C99,VI_Debitos!$U:$U,$D99,VI_Debitos!$S:$S,LEFT(PAGADO!I$1,4),VI_Debitos!$R:$R,RIGHT(I$1,2))</f>
        <v>0</v>
      </c>
      <c r="J99" s="2">
        <f>SUMIFS(VI_Debitos!$W:$W,VI_Debitos!$H:$H,$C99,VI_Debitos!$U:$U,$D99,VI_Debitos!$S:$S,LEFT(PAGADO!J$1,4),VI_Debitos!$R:$R,RIGHT(J$1,2))</f>
        <v>0</v>
      </c>
      <c r="K99" s="2">
        <f>SUMIFS(VI_Debitos!$W:$W,VI_Debitos!$H:$H,$C99,VI_Debitos!$U:$U,$D99,VI_Debitos!$S:$S,LEFT(PAGADO!K$1,4),VI_Debitos!$R:$R,RIGHT(K$1,2))</f>
        <v>0</v>
      </c>
      <c r="L99" s="2">
        <f>SUMIFS(VI_Debitos!$W:$W,VI_Debitos!$H:$H,$C99,VI_Debitos!$U:$U,$D99,VI_Debitos!$S:$S,LEFT(PAGADO!L$1,4),VI_Debitos!$R:$R,RIGHT(L$1,2))</f>
        <v>0</v>
      </c>
      <c r="M99" s="2">
        <f>SUMIFS(VI_Debitos!$W:$W,VI_Debitos!$H:$H,$C99,VI_Debitos!$U:$U,$D99,VI_Debitos!$S:$S,LEFT(PAGADO!M$1,4),VI_Debitos!$R:$R,RIGHT(M$1,2))</f>
        <v>0</v>
      </c>
      <c r="N99" s="2">
        <f>SUMIFS(VI_Debitos!$W:$W,VI_Debitos!$H:$H,$C99,VI_Debitos!$U:$U,$D99,VI_Debitos!$S:$S,LEFT(PAGADO!N$1,4),VI_Debitos!$R:$R,RIGHT(N$1,2))</f>
        <v>0</v>
      </c>
      <c r="O99" s="2">
        <f>SUMIFS(VI_Debitos!$W:$W,VI_Debitos!$H:$H,$C99,VI_Debitos!$U:$U,$D99,VI_Debitos!$S:$S,LEFT(PAGADO!O$1,4),VI_Debitos!$R:$R,RIGHT(O$1,2))</f>
        <v>0</v>
      </c>
      <c r="P99" s="2">
        <f>SUMIFS(VI_Debitos!$W:$W,VI_Debitos!$H:$H,$C99,VI_Debitos!$U:$U,$D99,VI_Debitos!$S:$S,LEFT(PAGADO!P$1,4),VI_Debitos!$R:$R,RIGHT(P$1,2))</f>
        <v>0</v>
      </c>
      <c r="Q99" s="2">
        <f>SUMIFS(VI_Debitos!$W:$W,VI_Debitos!$H:$H,$C99,VI_Debitos!$U:$U,$D99,VI_Debitos!$S:$S,LEFT(PAGADO!Q$1,4),VI_Debitos!$R:$R,RIGHT(Q$1,2))</f>
        <v>0</v>
      </c>
      <c r="R99" s="2">
        <f t="shared" si="1"/>
        <v>0</v>
      </c>
    </row>
    <row r="100" spans="6:18">
      <c r="F100" s="2">
        <f>SUMIFS(VI_Debitos!$W:$W,VI_Debitos!$H:$H,$C100,VI_Debitos!$U:$U,$D100,VI_Debitos!$S:$S,LEFT(PAGADO!F$1,4),VI_Debitos!$R:$R,RIGHT(F$1,2))</f>
        <v>0</v>
      </c>
      <c r="G100" s="2">
        <f>SUMIFS(VI_Debitos!$W:$W,VI_Debitos!$H:$H,$C100,VI_Debitos!$U:$U,$D100,VI_Debitos!$S:$S,LEFT(PAGADO!G$1,4),VI_Debitos!$R:$R,RIGHT(G$1,2))</f>
        <v>0</v>
      </c>
      <c r="H100" s="2">
        <f>SUMIFS(VI_Debitos!$W:$W,VI_Debitos!$H:$H,$C100,VI_Debitos!$U:$U,$D100,VI_Debitos!$S:$S,LEFT(PAGADO!H$1,4),VI_Debitos!$R:$R,RIGHT(H$1,2))</f>
        <v>0</v>
      </c>
      <c r="I100" s="2">
        <f>SUMIFS(VI_Debitos!$W:$W,VI_Debitos!$H:$H,$C100,VI_Debitos!$U:$U,$D100,VI_Debitos!$S:$S,LEFT(PAGADO!I$1,4),VI_Debitos!$R:$R,RIGHT(I$1,2))</f>
        <v>0</v>
      </c>
      <c r="J100" s="2">
        <f>SUMIFS(VI_Debitos!$W:$W,VI_Debitos!$H:$H,$C100,VI_Debitos!$U:$U,$D100,VI_Debitos!$S:$S,LEFT(PAGADO!J$1,4),VI_Debitos!$R:$R,RIGHT(J$1,2))</f>
        <v>0</v>
      </c>
      <c r="K100" s="2">
        <f>SUMIFS(VI_Debitos!$W:$W,VI_Debitos!$H:$H,$C100,VI_Debitos!$U:$U,$D100,VI_Debitos!$S:$S,LEFT(PAGADO!K$1,4),VI_Debitos!$R:$R,RIGHT(K$1,2))</f>
        <v>0</v>
      </c>
      <c r="L100" s="2">
        <f>SUMIFS(VI_Debitos!$W:$W,VI_Debitos!$H:$H,$C100,VI_Debitos!$U:$U,$D100,VI_Debitos!$S:$S,LEFT(PAGADO!L$1,4),VI_Debitos!$R:$R,RIGHT(L$1,2))</f>
        <v>0</v>
      </c>
      <c r="M100" s="2">
        <f>SUMIFS(VI_Debitos!$W:$W,VI_Debitos!$H:$H,$C100,VI_Debitos!$U:$U,$D100,VI_Debitos!$S:$S,LEFT(PAGADO!M$1,4),VI_Debitos!$R:$R,RIGHT(M$1,2))</f>
        <v>0</v>
      </c>
      <c r="N100" s="2">
        <f>SUMIFS(VI_Debitos!$W:$W,VI_Debitos!$H:$H,$C100,VI_Debitos!$U:$U,$D100,VI_Debitos!$S:$S,LEFT(PAGADO!N$1,4),VI_Debitos!$R:$R,RIGHT(N$1,2))</f>
        <v>0</v>
      </c>
      <c r="O100" s="2">
        <f>SUMIFS(VI_Debitos!$W:$W,VI_Debitos!$H:$H,$C100,VI_Debitos!$U:$U,$D100,VI_Debitos!$S:$S,LEFT(PAGADO!O$1,4),VI_Debitos!$R:$R,RIGHT(O$1,2))</f>
        <v>0</v>
      </c>
      <c r="P100" s="2">
        <f>SUMIFS(VI_Debitos!$W:$W,VI_Debitos!$H:$H,$C100,VI_Debitos!$U:$U,$D100,VI_Debitos!$S:$S,LEFT(PAGADO!P$1,4),VI_Debitos!$R:$R,RIGHT(P$1,2))</f>
        <v>0</v>
      </c>
      <c r="Q100" s="2">
        <f>SUMIFS(VI_Debitos!$W:$W,VI_Debitos!$H:$H,$C100,VI_Debitos!$U:$U,$D100,VI_Debitos!$S:$S,LEFT(PAGADO!Q$1,4),VI_Debitos!$R:$R,RIGHT(Q$1,2))</f>
        <v>0</v>
      </c>
      <c r="R100" s="2">
        <f t="shared" si="1"/>
        <v>0</v>
      </c>
    </row>
    <row r="101" spans="6:18">
      <c r="F101" s="2">
        <f>SUMIFS(VI_Debitos!$W:$W,VI_Debitos!$H:$H,$C101,VI_Debitos!$U:$U,$D101,VI_Debitos!$S:$S,LEFT(PAGADO!F$1,4),VI_Debitos!$R:$R,RIGHT(F$1,2))</f>
        <v>0</v>
      </c>
      <c r="G101" s="2">
        <f>SUMIFS(VI_Debitos!$W:$W,VI_Debitos!$H:$H,$C101,VI_Debitos!$U:$U,$D101,VI_Debitos!$S:$S,LEFT(PAGADO!G$1,4),VI_Debitos!$R:$R,RIGHT(G$1,2))</f>
        <v>0</v>
      </c>
      <c r="H101" s="2">
        <f>SUMIFS(VI_Debitos!$W:$W,VI_Debitos!$H:$H,$C101,VI_Debitos!$U:$U,$D101,VI_Debitos!$S:$S,LEFT(PAGADO!H$1,4),VI_Debitos!$R:$R,RIGHT(H$1,2))</f>
        <v>0</v>
      </c>
      <c r="I101" s="2">
        <f>SUMIFS(VI_Debitos!$W:$W,VI_Debitos!$H:$H,$C101,VI_Debitos!$U:$U,$D101,VI_Debitos!$S:$S,LEFT(PAGADO!I$1,4),VI_Debitos!$R:$R,RIGHT(I$1,2))</f>
        <v>0</v>
      </c>
      <c r="J101" s="2">
        <f>SUMIFS(VI_Debitos!$W:$W,VI_Debitos!$H:$H,$C101,VI_Debitos!$U:$U,$D101,VI_Debitos!$S:$S,LEFT(PAGADO!J$1,4),VI_Debitos!$R:$R,RIGHT(J$1,2))</f>
        <v>0</v>
      </c>
      <c r="K101" s="2">
        <f>SUMIFS(VI_Debitos!$W:$W,VI_Debitos!$H:$H,$C101,VI_Debitos!$U:$U,$D101,VI_Debitos!$S:$S,LEFT(PAGADO!K$1,4),VI_Debitos!$R:$R,RIGHT(K$1,2))</f>
        <v>0</v>
      </c>
      <c r="L101" s="2">
        <f>SUMIFS(VI_Debitos!$W:$W,VI_Debitos!$H:$H,$C101,VI_Debitos!$U:$U,$D101,VI_Debitos!$S:$S,LEFT(PAGADO!L$1,4),VI_Debitos!$R:$R,RIGHT(L$1,2))</f>
        <v>0</v>
      </c>
      <c r="M101" s="2">
        <f>SUMIFS(VI_Debitos!$W:$W,VI_Debitos!$H:$H,$C101,VI_Debitos!$U:$U,$D101,VI_Debitos!$S:$S,LEFT(PAGADO!M$1,4),VI_Debitos!$R:$R,RIGHT(M$1,2))</f>
        <v>0</v>
      </c>
      <c r="N101" s="2">
        <f>SUMIFS(VI_Debitos!$W:$W,VI_Debitos!$H:$H,$C101,VI_Debitos!$U:$U,$D101,VI_Debitos!$S:$S,LEFT(PAGADO!N$1,4),VI_Debitos!$R:$R,RIGHT(N$1,2))</f>
        <v>0</v>
      </c>
      <c r="O101" s="2">
        <f>SUMIFS(VI_Debitos!$W:$W,VI_Debitos!$H:$H,$C101,VI_Debitos!$U:$U,$D101,VI_Debitos!$S:$S,LEFT(PAGADO!O$1,4),VI_Debitos!$R:$R,RIGHT(O$1,2))</f>
        <v>0</v>
      </c>
      <c r="P101" s="2">
        <f>SUMIFS(VI_Debitos!$W:$W,VI_Debitos!$H:$H,$C101,VI_Debitos!$U:$U,$D101,VI_Debitos!$S:$S,LEFT(PAGADO!P$1,4),VI_Debitos!$R:$R,RIGHT(P$1,2))</f>
        <v>0</v>
      </c>
      <c r="Q101" s="2">
        <f>SUMIFS(VI_Debitos!$W:$W,VI_Debitos!$H:$H,$C101,VI_Debitos!$U:$U,$D101,VI_Debitos!$S:$S,LEFT(PAGADO!Q$1,4),VI_Debitos!$R:$R,RIGHT(Q$1,2))</f>
        <v>0</v>
      </c>
      <c r="R101" s="2">
        <f t="shared" si="1"/>
        <v>0</v>
      </c>
    </row>
    <row r="102" spans="6:18">
      <c r="F102" s="2">
        <f>SUMIFS(VI_Debitos!$W:$W,VI_Debitos!$H:$H,$C102,VI_Debitos!$U:$U,$D102,VI_Debitos!$S:$S,LEFT(PAGADO!F$1,4),VI_Debitos!$R:$R,RIGHT(F$1,2))</f>
        <v>0</v>
      </c>
      <c r="G102" s="2">
        <f>SUMIFS(VI_Debitos!$W:$W,VI_Debitos!$H:$H,$C102,VI_Debitos!$U:$U,$D102,VI_Debitos!$S:$S,LEFT(PAGADO!G$1,4),VI_Debitos!$R:$R,RIGHT(G$1,2))</f>
        <v>0</v>
      </c>
      <c r="H102" s="2">
        <f>SUMIFS(VI_Debitos!$W:$W,VI_Debitos!$H:$H,$C102,VI_Debitos!$U:$U,$D102,VI_Debitos!$S:$S,LEFT(PAGADO!H$1,4),VI_Debitos!$R:$R,RIGHT(H$1,2))</f>
        <v>0</v>
      </c>
      <c r="I102" s="2">
        <f>SUMIFS(VI_Debitos!$W:$W,VI_Debitos!$H:$H,$C102,VI_Debitos!$U:$U,$D102,VI_Debitos!$S:$S,LEFT(PAGADO!I$1,4),VI_Debitos!$R:$R,RIGHT(I$1,2))</f>
        <v>0</v>
      </c>
      <c r="J102" s="2">
        <f>SUMIFS(VI_Debitos!$W:$W,VI_Debitos!$H:$H,$C102,VI_Debitos!$U:$U,$D102,VI_Debitos!$S:$S,LEFT(PAGADO!J$1,4),VI_Debitos!$R:$R,RIGHT(J$1,2))</f>
        <v>0</v>
      </c>
      <c r="K102" s="2">
        <f>SUMIFS(VI_Debitos!$W:$W,VI_Debitos!$H:$H,$C102,VI_Debitos!$U:$U,$D102,VI_Debitos!$S:$S,LEFT(PAGADO!K$1,4),VI_Debitos!$R:$R,RIGHT(K$1,2))</f>
        <v>0</v>
      </c>
      <c r="L102" s="2">
        <f>SUMIFS(VI_Debitos!$W:$W,VI_Debitos!$H:$H,$C102,VI_Debitos!$U:$U,$D102,VI_Debitos!$S:$S,LEFT(PAGADO!L$1,4),VI_Debitos!$R:$R,RIGHT(L$1,2))</f>
        <v>0</v>
      </c>
      <c r="M102" s="2">
        <f>SUMIFS(VI_Debitos!$W:$W,VI_Debitos!$H:$H,$C102,VI_Debitos!$U:$U,$D102,VI_Debitos!$S:$S,LEFT(PAGADO!M$1,4),VI_Debitos!$R:$R,RIGHT(M$1,2))</f>
        <v>0</v>
      </c>
      <c r="N102" s="2">
        <f>SUMIFS(VI_Debitos!$W:$W,VI_Debitos!$H:$H,$C102,VI_Debitos!$U:$U,$D102,VI_Debitos!$S:$S,LEFT(PAGADO!N$1,4),VI_Debitos!$R:$R,RIGHT(N$1,2))</f>
        <v>0</v>
      </c>
      <c r="O102" s="2">
        <f>SUMIFS(VI_Debitos!$W:$W,VI_Debitos!$H:$H,$C102,VI_Debitos!$U:$U,$D102,VI_Debitos!$S:$S,LEFT(PAGADO!O$1,4),VI_Debitos!$R:$R,RIGHT(O$1,2))</f>
        <v>0</v>
      </c>
      <c r="P102" s="2">
        <f>SUMIFS(VI_Debitos!$W:$W,VI_Debitos!$H:$H,$C102,VI_Debitos!$U:$U,$D102,VI_Debitos!$S:$S,LEFT(PAGADO!P$1,4),VI_Debitos!$R:$R,RIGHT(P$1,2))</f>
        <v>0</v>
      </c>
      <c r="Q102" s="2">
        <f>SUMIFS(VI_Debitos!$W:$W,VI_Debitos!$H:$H,$C102,VI_Debitos!$U:$U,$D102,VI_Debitos!$S:$S,LEFT(PAGADO!Q$1,4),VI_Debitos!$R:$R,RIGHT(Q$1,2))</f>
        <v>0</v>
      </c>
      <c r="R102" s="2">
        <f t="shared" si="1"/>
        <v>0</v>
      </c>
    </row>
    <row r="103" spans="6:18">
      <c r="F103" s="2">
        <f>SUMIFS(VI_Debitos!$W:$W,VI_Debitos!$H:$H,$C103,VI_Debitos!$U:$U,$D103,VI_Debitos!$S:$S,LEFT(PAGADO!F$1,4),VI_Debitos!$R:$R,RIGHT(F$1,2))</f>
        <v>0</v>
      </c>
      <c r="G103" s="2">
        <f>SUMIFS(VI_Debitos!$W:$W,VI_Debitos!$H:$H,$C103,VI_Debitos!$U:$U,$D103,VI_Debitos!$S:$S,LEFT(PAGADO!G$1,4),VI_Debitos!$R:$R,RIGHT(G$1,2))</f>
        <v>0</v>
      </c>
      <c r="H103" s="2">
        <f>SUMIFS(VI_Debitos!$W:$W,VI_Debitos!$H:$H,$C103,VI_Debitos!$U:$U,$D103,VI_Debitos!$S:$S,LEFT(PAGADO!H$1,4),VI_Debitos!$R:$R,RIGHT(H$1,2))</f>
        <v>0</v>
      </c>
      <c r="I103" s="2">
        <f>SUMIFS(VI_Debitos!$W:$W,VI_Debitos!$H:$H,$C103,VI_Debitos!$U:$U,$D103,VI_Debitos!$S:$S,LEFT(PAGADO!I$1,4),VI_Debitos!$R:$R,RIGHT(I$1,2))</f>
        <v>0</v>
      </c>
      <c r="J103" s="2">
        <f>SUMIFS(VI_Debitos!$W:$W,VI_Debitos!$H:$H,$C103,VI_Debitos!$U:$U,$D103,VI_Debitos!$S:$S,LEFT(PAGADO!J$1,4),VI_Debitos!$R:$R,RIGHT(J$1,2))</f>
        <v>0</v>
      </c>
      <c r="K103" s="2">
        <f>SUMIFS(VI_Debitos!$W:$W,VI_Debitos!$H:$H,$C103,VI_Debitos!$U:$U,$D103,VI_Debitos!$S:$S,LEFT(PAGADO!K$1,4),VI_Debitos!$R:$R,RIGHT(K$1,2))</f>
        <v>0</v>
      </c>
      <c r="L103" s="2">
        <f>SUMIFS(VI_Debitos!$W:$W,VI_Debitos!$H:$H,$C103,VI_Debitos!$U:$U,$D103,VI_Debitos!$S:$S,LEFT(PAGADO!L$1,4),VI_Debitos!$R:$R,RIGHT(L$1,2))</f>
        <v>0</v>
      </c>
      <c r="M103" s="2">
        <f>SUMIFS(VI_Debitos!$W:$W,VI_Debitos!$H:$H,$C103,VI_Debitos!$U:$U,$D103,VI_Debitos!$S:$S,LEFT(PAGADO!M$1,4),VI_Debitos!$R:$R,RIGHT(M$1,2))</f>
        <v>0</v>
      </c>
      <c r="N103" s="2">
        <f>SUMIFS(VI_Debitos!$W:$W,VI_Debitos!$H:$H,$C103,VI_Debitos!$U:$U,$D103,VI_Debitos!$S:$S,LEFT(PAGADO!N$1,4),VI_Debitos!$R:$R,RIGHT(N$1,2))</f>
        <v>0</v>
      </c>
      <c r="O103" s="2">
        <f>SUMIFS(VI_Debitos!$W:$W,VI_Debitos!$H:$H,$C103,VI_Debitos!$U:$U,$D103,VI_Debitos!$S:$S,LEFT(PAGADO!O$1,4),VI_Debitos!$R:$R,RIGHT(O$1,2))</f>
        <v>0</v>
      </c>
      <c r="P103" s="2">
        <f>SUMIFS(VI_Debitos!$W:$W,VI_Debitos!$H:$H,$C103,VI_Debitos!$U:$U,$D103,VI_Debitos!$S:$S,LEFT(PAGADO!P$1,4),VI_Debitos!$R:$R,RIGHT(P$1,2))</f>
        <v>0</v>
      </c>
      <c r="Q103" s="2">
        <f>SUMIFS(VI_Debitos!$W:$W,VI_Debitos!$H:$H,$C103,VI_Debitos!$U:$U,$D103,VI_Debitos!$S:$S,LEFT(PAGADO!Q$1,4),VI_Debitos!$R:$R,RIGHT(Q$1,2))</f>
        <v>0</v>
      </c>
      <c r="R103" s="2">
        <f t="shared" si="1"/>
        <v>0</v>
      </c>
    </row>
    <row r="104" spans="6:18">
      <c r="F104" s="2">
        <f>SUMIFS(VI_Debitos!$W:$W,VI_Debitos!$H:$H,$C104,VI_Debitos!$U:$U,$D104,VI_Debitos!$S:$S,LEFT(PAGADO!F$1,4),VI_Debitos!$R:$R,RIGHT(F$1,2))</f>
        <v>0</v>
      </c>
      <c r="G104" s="2">
        <f>SUMIFS(VI_Debitos!$W:$W,VI_Debitos!$H:$H,$C104,VI_Debitos!$U:$U,$D104,VI_Debitos!$S:$S,LEFT(PAGADO!G$1,4),VI_Debitos!$R:$R,RIGHT(G$1,2))</f>
        <v>0</v>
      </c>
      <c r="H104" s="2">
        <f>SUMIFS(VI_Debitos!$W:$W,VI_Debitos!$H:$H,$C104,VI_Debitos!$U:$U,$D104,VI_Debitos!$S:$S,LEFT(PAGADO!H$1,4),VI_Debitos!$R:$R,RIGHT(H$1,2))</f>
        <v>0</v>
      </c>
      <c r="I104" s="2">
        <f>SUMIFS(VI_Debitos!$W:$W,VI_Debitos!$H:$H,$C104,VI_Debitos!$U:$U,$D104,VI_Debitos!$S:$S,LEFT(PAGADO!I$1,4),VI_Debitos!$R:$R,RIGHT(I$1,2))</f>
        <v>0</v>
      </c>
      <c r="J104" s="2">
        <f>SUMIFS(VI_Debitos!$W:$W,VI_Debitos!$H:$H,$C104,VI_Debitos!$U:$U,$D104,VI_Debitos!$S:$S,LEFT(PAGADO!J$1,4),VI_Debitos!$R:$R,RIGHT(J$1,2))</f>
        <v>0</v>
      </c>
      <c r="K104" s="2">
        <f>SUMIFS(VI_Debitos!$W:$W,VI_Debitos!$H:$H,$C104,VI_Debitos!$U:$U,$D104,VI_Debitos!$S:$S,LEFT(PAGADO!K$1,4),VI_Debitos!$R:$R,RIGHT(K$1,2))</f>
        <v>0</v>
      </c>
      <c r="L104" s="2">
        <f>SUMIFS(VI_Debitos!$W:$W,VI_Debitos!$H:$H,$C104,VI_Debitos!$U:$U,$D104,VI_Debitos!$S:$S,LEFT(PAGADO!L$1,4),VI_Debitos!$R:$R,RIGHT(L$1,2))</f>
        <v>0</v>
      </c>
      <c r="M104" s="2">
        <f>SUMIFS(VI_Debitos!$W:$W,VI_Debitos!$H:$H,$C104,VI_Debitos!$U:$U,$D104,VI_Debitos!$S:$S,LEFT(PAGADO!M$1,4),VI_Debitos!$R:$R,RIGHT(M$1,2))</f>
        <v>0</v>
      </c>
      <c r="N104" s="2">
        <f>SUMIFS(VI_Debitos!$W:$W,VI_Debitos!$H:$H,$C104,VI_Debitos!$U:$U,$D104,VI_Debitos!$S:$S,LEFT(PAGADO!N$1,4),VI_Debitos!$R:$R,RIGHT(N$1,2))</f>
        <v>0</v>
      </c>
      <c r="O104" s="2">
        <f>SUMIFS(VI_Debitos!$W:$W,VI_Debitos!$H:$H,$C104,VI_Debitos!$U:$U,$D104,VI_Debitos!$S:$S,LEFT(PAGADO!O$1,4),VI_Debitos!$R:$R,RIGHT(O$1,2))</f>
        <v>0</v>
      </c>
      <c r="P104" s="2">
        <f>SUMIFS(VI_Debitos!$W:$W,VI_Debitos!$H:$H,$C104,VI_Debitos!$U:$U,$D104,VI_Debitos!$S:$S,LEFT(PAGADO!P$1,4),VI_Debitos!$R:$R,RIGHT(P$1,2))</f>
        <v>0</v>
      </c>
      <c r="Q104" s="2">
        <f>SUMIFS(VI_Debitos!$W:$W,VI_Debitos!$H:$H,$C104,VI_Debitos!$U:$U,$D104,VI_Debitos!$S:$S,LEFT(PAGADO!Q$1,4),VI_Debitos!$R:$R,RIGHT(Q$1,2))</f>
        <v>0</v>
      </c>
      <c r="R104" s="2">
        <f t="shared" si="1"/>
        <v>0</v>
      </c>
    </row>
    <row r="105" spans="6:18">
      <c r="F105" s="2">
        <f>SUMIFS(VI_Debitos!$W:$W,VI_Debitos!$H:$H,$C105,VI_Debitos!$U:$U,$D105,VI_Debitos!$S:$S,LEFT(PAGADO!F$1,4),VI_Debitos!$R:$R,RIGHT(F$1,2))</f>
        <v>0</v>
      </c>
      <c r="G105" s="2">
        <f>SUMIFS(VI_Debitos!$W:$W,VI_Debitos!$H:$H,$C105,VI_Debitos!$U:$U,$D105,VI_Debitos!$S:$S,LEFT(PAGADO!G$1,4),VI_Debitos!$R:$R,RIGHT(G$1,2))</f>
        <v>0</v>
      </c>
      <c r="H105" s="2">
        <f>SUMIFS(VI_Debitos!$W:$W,VI_Debitos!$H:$H,$C105,VI_Debitos!$U:$U,$D105,VI_Debitos!$S:$S,LEFT(PAGADO!H$1,4),VI_Debitos!$R:$R,RIGHT(H$1,2))</f>
        <v>0</v>
      </c>
      <c r="I105" s="2">
        <f>SUMIFS(VI_Debitos!$W:$W,VI_Debitos!$H:$H,$C105,VI_Debitos!$U:$U,$D105,VI_Debitos!$S:$S,LEFT(PAGADO!I$1,4),VI_Debitos!$R:$R,RIGHT(I$1,2))</f>
        <v>0</v>
      </c>
      <c r="J105" s="2">
        <f>SUMIFS(VI_Debitos!$W:$W,VI_Debitos!$H:$H,$C105,VI_Debitos!$U:$U,$D105,VI_Debitos!$S:$S,LEFT(PAGADO!J$1,4),VI_Debitos!$R:$R,RIGHT(J$1,2))</f>
        <v>0</v>
      </c>
      <c r="K105" s="2">
        <f>SUMIFS(VI_Debitos!$W:$W,VI_Debitos!$H:$H,$C105,VI_Debitos!$U:$U,$D105,VI_Debitos!$S:$S,LEFT(PAGADO!K$1,4),VI_Debitos!$R:$R,RIGHT(K$1,2))</f>
        <v>0</v>
      </c>
      <c r="L105" s="2">
        <f>SUMIFS(VI_Debitos!$W:$W,VI_Debitos!$H:$H,$C105,VI_Debitos!$U:$U,$D105,VI_Debitos!$S:$S,LEFT(PAGADO!L$1,4),VI_Debitos!$R:$R,RIGHT(L$1,2))</f>
        <v>0</v>
      </c>
      <c r="M105" s="2">
        <f>SUMIFS(VI_Debitos!$W:$W,VI_Debitos!$H:$H,$C105,VI_Debitos!$U:$U,$D105,VI_Debitos!$S:$S,LEFT(PAGADO!M$1,4),VI_Debitos!$R:$R,RIGHT(M$1,2))</f>
        <v>0</v>
      </c>
      <c r="N105" s="2">
        <f>SUMIFS(VI_Debitos!$W:$W,VI_Debitos!$H:$H,$C105,VI_Debitos!$U:$U,$D105,VI_Debitos!$S:$S,LEFT(PAGADO!N$1,4),VI_Debitos!$R:$R,RIGHT(N$1,2))</f>
        <v>0</v>
      </c>
      <c r="O105" s="2">
        <f>SUMIFS(VI_Debitos!$W:$W,VI_Debitos!$H:$H,$C105,VI_Debitos!$U:$U,$D105,VI_Debitos!$S:$S,LEFT(PAGADO!O$1,4),VI_Debitos!$R:$R,RIGHT(O$1,2))</f>
        <v>0</v>
      </c>
      <c r="P105" s="2">
        <f>SUMIFS(VI_Debitos!$W:$W,VI_Debitos!$H:$H,$C105,VI_Debitos!$U:$U,$D105,VI_Debitos!$S:$S,LEFT(PAGADO!P$1,4),VI_Debitos!$R:$R,RIGHT(P$1,2))</f>
        <v>0</v>
      </c>
      <c r="Q105" s="2">
        <f>SUMIFS(VI_Debitos!$W:$W,VI_Debitos!$H:$H,$C105,VI_Debitos!$U:$U,$D105,VI_Debitos!$S:$S,LEFT(PAGADO!Q$1,4),VI_Debitos!$R:$R,RIGHT(Q$1,2))</f>
        <v>0</v>
      </c>
      <c r="R105" s="2">
        <f t="shared" si="1"/>
        <v>0</v>
      </c>
    </row>
    <row r="106" spans="6:18">
      <c r="F106" s="2">
        <f>SUMIFS(VI_Debitos!$W:$W,VI_Debitos!$H:$H,$C106,VI_Debitos!$U:$U,$D106,VI_Debitos!$S:$S,LEFT(PAGADO!F$1,4),VI_Debitos!$R:$R,RIGHT(F$1,2))</f>
        <v>0</v>
      </c>
      <c r="G106" s="2">
        <f>SUMIFS(VI_Debitos!$W:$W,VI_Debitos!$H:$H,$C106,VI_Debitos!$U:$U,$D106,VI_Debitos!$S:$S,LEFT(PAGADO!G$1,4),VI_Debitos!$R:$R,RIGHT(G$1,2))</f>
        <v>0</v>
      </c>
      <c r="H106" s="2">
        <f>SUMIFS(VI_Debitos!$W:$W,VI_Debitos!$H:$H,$C106,VI_Debitos!$U:$U,$D106,VI_Debitos!$S:$S,LEFT(PAGADO!H$1,4),VI_Debitos!$R:$R,RIGHT(H$1,2))</f>
        <v>0</v>
      </c>
      <c r="I106" s="2">
        <f>SUMIFS(VI_Debitos!$W:$W,VI_Debitos!$H:$H,$C106,VI_Debitos!$U:$U,$D106,VI_Debitos!$S:$S,LEFT(PAGADO!I$1,4),VI_Debitos!$R:$R,RIGHT(I$1,2))</f>
        <v>0</v>
      </c>
      <c r="J106" s="2">
        <f>SUMIFS(VI_Debitos!$W:$W,VI_Debitos!$H:$H,$C106,VI_Debitos!$U:$U,$D106,VI_Debitos!$S:$S,LEFT(PAGADO!J$1,4),VI_Debitos!$R:$R,RIGHT(J$1,2))</f>
        <v>0</v>
      </c>
      <c r="K106" s="2">
        <f>SUMIFS(VI_Debitos!$W:$W,VI_Debitos!$H:$H,$C106,VI_Debitos!$U:$U,$D106,VI_Debitos!$S:$S,LEFT(PAGADO!K$1,4),VI_Debitos!$R:$R,RIGHT(K$1,2))</f>
        <v>0</v>
      </c>
      <c r="L106" s="2">
        <f>SUMIFS(VI_Debitos!$W:$W,VI_Debitos!$H:$H,$C106,VI_Debitos!$U:$U,$D106,VI_Debitos!$S:$S,LEFT(PAGADO!L$1,4),VI_Debitos!$R:$R,RIGHT(L$1,2))</f>
        <v>0</v>
      </c>
      <c r="M106" s="2">
        <f>SUMIFS(VI_Debitos!$W:$W,VI_Debitos!$H:$H,$C106,VI_Debitos!$U:$U,$D106,VI_Debitos!$S:$S,LEFT(PAGADO!M$1,4),VI_Debitos!$R:$R,RIGHT(M$1,2))</f>
        <v>0</v>
      </c>
      <c r="N106" s="2">
        <f>SUMIFS(VI_Debitos!$W:$W,VI_Debitos!$H:$H,$C106,VI_Debitos!$U:$U,$D106,VI_Debitos!$S:$S,LEFT(PAGADO!N$1,4),VI_Debitos!$R:$R,RIGHT(N$1,2))</f>
        <v>0</v>
      </c>
      <c r="O106" s="2">
        <f>SUMIFS(VI_Debitos!$W:$W,VI_Debitos!$H:$H,$C106,VI_Debitos!$U:$U,$D106,VI_Debitos!$S:$S,LEFT(PAGADO!O$1,4),VI_Debitos!$R:$R,RIGHT(O$1,2))</f>
        <v>0</v>
      </c>
      <c r="P106" s="2">
        <f>SUMIFS(VI_Debitos!$W:$W,VI_Debitos!$H:$H,$C106,VI_Debitos!$U:$U,$D106,VI_Debitos!$S:$S,LEFT(PAGADO!P$1,4),VI_Debitos!$R:$R,RIGHT(P$1,2))</f>
        <v>0</v>
      </c>
      <c r="Q106" s="2">
        <f>SUMIFS(VI_Debitos!$W:$W,VI_Debitos!$H:$H,$C106,VI_Debitos!$U:$U,$D106,VI_Debitos!$S:$S,LEFT(PAGADO!Q$1,4),VI_Debitos!$R:$R,RIGHT(Q$1,2))</f>
        <v>0</v>
      </c>
      <c r="R106" s="2">
        <f t="shared" si="1"/>
        <v>0</v>
      </c>
    </row>
    <row r="107" spans="6:18">
      <c r="F107" s="2">
        <f>SUMIFS(VI_Debitos!$W:$W,VI_Debitos!$H:$H,$C107,VI_Debitos!$U:$U,$D107,VI_Debitos!$S:$S,LEFT(PAGADO!F$1,4),VI_Debitos!$R:$R,RIGHT(F$1,2))</f>
        <v>0</v>
      </c>
      <c r="G107" s="2">
        <f>SUMIFS(VI_Debitos!$W:$W,VI_Debitos!$H:$H,$C107,VI_Debitos!$U:$U,$D107,VI_Debitos!$S:$S,LEFT(PAGADO!G$1,4),VI_Debitos!$R:$R,RIGHT(G$1,2))</f>
        <v>0</v>
      </c>
      <c r="H107" s="2">
        <f>SUMIFS(VI_Debitos!$W:$W,VI_Debitos!$H:$H,$C107,VI_Debitos!$U:$U,$D107,VI_Debitos!$S:$S,LEFT(PAGADO!H$1,4),VI_Debitos!$R:$R,RIGHT(H$1,2))</f>
        <v>0</v>
      </c>
      <c r="I107" s="2">
        <f>SUMIFS(VI_Debitos!$W:$W,VI_Debitos!$H:$H,$C107,VI_Debitos!$U:$U,$D107,VI_Debitos!$S:$S,LEFT(PAGADO!I$1,4),VI_Debitos!$R:$R,RIGHT(I$1,2))</f>
        <v>0</v>
      </c>
      <c r="J107" s="2">
        <f>SUMIFS(VI_Debitos!$W:$W,VI_Debitos!$H:$H,$C107,VI_Debitos!$U:$U,$D107,VI_Debitos!$S:$S,LEFT(PAGADO!J$1,4),VI_Debitos!$R:$R,RIGHT(J$1,2))</f>
        <v>0</v>
      </c>
      <c r="K107" s="2">
        <f>SUMIFS(VI_Debitos!$W:$W,VI_Debitos!$H:$H,$C107,VI_Debitos!$U:$U,$D107,VI_Debitos!$S:$S,LEFT(PAGADO!K$1,4),VI_Debitos!$R:$R,RIGHT(K$1,2))</f>
        <v>0</v>
      </c>
      <c r="L107" s="2">
        <f>SUMIFS(VI_Debitos!$W:$W,VI_Debitos!$H:$H,$C107,VI_Debitos!$U:$U,$D107,VI_Debitos!$S:$S,LEFT(PAGADO!L$1,4),VI_Debitos!$R:$R,RIGHT(L$1,2))</f>
        <v>0</v>
      </c>
      <c r="M107" s="2">
        <f>SUMIFS(VI_Debitos!$W:$W,VI_Debitos!$H:$H,$C107,VI_Debitos!$U:$U,$D107,VI_Debitos!$S:$S,LEFT(PAGADO!M$1,4),VI_Debitos!$R:$R,RIGHT(M$1,2))</f>
        <v>0</v>
      </c>
      <c r="N107" s="2">
        <f>SUMIFS(VI_Debitos!$W:$W,VI_Debitos!$H:$H,$C107,VI_Debitos!$U:$U,$D107,VI_Debitos!$S:$S,LEFT(PAGADO!N$1,4),VI_Debitos!$R:$R,RIGHT(N$1,2))</f>
        <v>0</v>
      </c>
      <c r="O107" s="2">
        <f>SUMIFS(VI_Debitos!$W:$W,VI_Debitos!$H:$H,$C107,VI_Debitos!$U:$U,$D107,VI_Debitos!$S:$S,LEFT(PAGADO!O$1,4),VI_Debitos!$R:$R,RIGHT(O$1,2))</f>
        <v>0</v>
      </c>
      <c r="P107" s="2">
        <f>SUMIFS(VI_Debitos!$W:$W,VI_Debitos!$H:$H,$C107,VI_Debitos!$U:$U,$D107,VI_Debitos!$S:$S,LEFT(PAGADO!P$1,4),VI_Debitos!$R:$R,RIGHT(P$1,2))</f>
        <v>0</v>
      </c>
      <c r="Q107" s="2">
        <f>SUMIFS(VI_Debitos!$W:$W,VI_Debitos!$H:$H,$C107,VI_Debitos!$U:$U,$D107,VI_Debitos!$S:$S,LEFT(PAGADO!Q$1,4),VI_Debitos!$R:$R,RIGHT(Q$1,2))</f>
        <v>0</v>
      </c>
      <c r="R107" s="2">
        <f t="shared" si="1"/>
        <v>0</v>
      </c>
    </row>
    <row r="108" spans="6:18">
      <c r="F108" s="2">
        <f>SUMIFS(VI_Debitos!$W:$W,VI_Debitos!$H:$H,$C108,VI_Debitos!$U:$U,$D108,VI_Debitos!$S:$S,LEFT(PAGADO!F$1,4),VI_Debitos!$R:$R,RIGHT(F$1,2))</f>
        <v>0</v>
      </c>
      <c r="G108" s="2">
        <f>SUMIFS(VI_Debitos!$W:$W,VI_Debitos!$H:$H,$C108,VI_Debitos!$U:$U,$D108,VI_Debitos!$S:$S,LEFT(PAGADO!G$1,4),VI_Debitos!$R:$R,RIGHT(G$1,2))</f>
        <v>0</v>
      </c>
      <c r="H108" s="2">
        <f>SUMIFS(VI_Debitos!$W:$W,VI_Debitos!$H:$H,$C108,VI_Debitos!$U:$U,$D108,VI_Debitos!$S:$S,LEFT(PAGADO!H$1,4),VI_Debitos!$R:$R,RIGHT(H$1,2))</f>
        <v>0</v>
      </c>
      <c r="I108" s="2">
        <f>SUMIFS(VI_Debitos!$W:$W,VI_Debitos!$H:$H,$C108,VI_Debitos!$U:$U,$D108,VI_Debitos!$S:$S,LEFT(PAGADO!I$1,4),VI_Debitos!$R:$R,RIGHT(I$1,2))</f>
        <v>0</v>
      </c>
      <c r="J108" s="2">
        <f>SUMIFS(VI_Debitos!$W:$W,VI_Debitos!$H:$H,$C108,VI_Debitos!$U:$U,$D108,VI_Debitos!$S:$S,LEFT(PAGADO!J$1,4),VI_Debitos!$R:$R,RIGHT(J$1,2))</f>
        <v>0</v>
      </c>
      <c r="K108" s="2">
        <f>SUMIFS(VI_Debitos!$W:$W,VI_Debitos!$H:$H,$C108,VI_Debitos!$U:$U,$D108,VI_Debitos!$S:$S,LEFT(PAGADO!K$1,4),VI_Debitos!$R:$R,RIGHT(K$1,2))</f>
        <v>0</v>
      </c>
      <c r="L108" s="2">
        <f>SUMIFS(VI_Debitos!$W:$W,VI_Debitos!$H:$H,$C108,VI_Debitos!$U:$U,$D108,VI_Debitos!$S:$S,LEFT(PAGADO!L$1,4),VI_Debitos!$R:$R,RIGHT(L$1,2))</f>
        <v>0</v>
      </c>
      <c r="M108" s="2">
        <f>SUMIFS(VI_Debitos!$W:$W,VI_Debitos!$H:$H,$C108,VI_Debitos!$U:$U,$D108,VI_Debitos!$S:$S,LEFT(PAGADO!M$1,4),VI_Debitos!$R:$R,RIGHT(M$1,2))</f>
        <v>0</v>
      </c>
      <c r="N108" s="2">
        <f>SUMIFS(VI_Debitos!$W:$W,VI_Debitos!$H:$H,$C108,VI_Debitos!$U:$U,$D108,VI_Debitos!$S:$S,LEFT(PAGADO!N$1,4),VI_Debitos!$R:$R,RIGHT(N$1,2))</f>
        <v>0</v>
      </c>
      <c r="O108" s="2">
        <f>SUMIFS(VI_Debitos!$W:$W,VI_Debitos!$H:$H,$C108,VI_Debitos!$U:$U,$D108,VI_Debitos!$S:$S,LEFT(PAGADO!O$1,4),VI_Debitos!$R:$R,RIGHT(O$1,2))</f>
        <v>0</v>
      </c>
      <c r="P108" s="2">
        <f>SUMIFS(VI_Debitos!$W:$W,VI_Debitos!$H:$H,$C108,VI_Debitos!$U:$U,$D108,VI_Debitos!$S:$S,LEFT(PAGADO!P$1,4),VI_Debitos!$R:$R,RIGHT(P$1,2))</f>
        <v>0</v>
      </c>
      <c r="Q108" s="2">
        <f>SUMIFS(VI_Debitos!$W:$W,VI_Debitos!$H:$H,$C108,VI_Debitos!$U:$U,$D108,VI_Debitos!$S:$S,LEFT(PAGADO!Q$1,4),VI_Debitos!$R:$R,RIGHT(Q$1,2))</f>
        <v>0</v>
      </c>
      <c r="R108" s="2">
        <f t="shared" si="1"/>
        <v>0</v>
      </c>
    </row>
    <row r="109" spans="6:18">
      <c r="F109" s="2">
        <f>SUMIFS(VI_Debitos!$W:$W,VI_Debitos!$H:$H,$C109,VI_Debitos!$U:$U,$D109,VI_Debitos!$S:$S,LEFT(PAGADO!F$1,4),VI_Debitos!$R:$R,RIGHT(F$1,2))</f>
        <v>0</v>
      </c>
      <c r="G109" s="2">
        <f>SUMIFS(VI_Debitos!$W:$W,VI_Debitos!$H:$H,$C109,VI_Debitos!$U:$U,$D109,VI_Debitos!$S:$S,LEFT(PAGADO!G$1,4),VI_Debitos!$R:$R,RIGHT(G$1,2))</f>
        <v>0</v>
      </c>
      <c r="H109" s="2">
        <f>SUMIFS(VI_Debitos!$W:$W,VI_Debitos!$H:$H,$C109,VI_Debitos!$U:$U,$D109,VI_Debitos!$S:$S,LEFT(PAGADO!H$1,4),VI_Debitos!$R:$R,RIGHT(H$1,2))</f>
        <v>0</v>
      </c>
      <c r="I109" s="2">
        <f>SUMIFS(VI_Debitos!$W:$W,VI_Debitos!$H:$H,$C109,VI_Debitos!$U:$U,$D109,VI_Debitos!$S:$S,LEFT(PAGADO!I$1,4),VI_Debitos!$R:$R,RIGHT(I$1,2))</f>
        <v>0</v>
      </c>
      <c r="J109" s="2">
        <f>SUMIFS(VI_Debitos!$W:$W,VI_Debitos!$H:$H,$C109,VI_Debitos!$U:$U,$D109,VI_Debitos!$S:$S,LEFT(PAGADO!J$1,4),VI_Debitos!$R:$R,RIGHT(J$1,2))</f>
        <v>0</v>
      </c>
      <c r="K109" s="2">
        <f>SUMIFS(VI_Debitos!$W:$W,VI_Debitos!$H:$H,$C109,VI_Debitos!$U:$U,$D109,VI_Debitos!$S:$S,LEFT(PAGADO!K$1,4),VI_Debitos!$R:$R,RIGHT(K$1,2))</f>
        <v>0</v>
      </c>
      <c r="L109" s="2">
        <f>SUMIFS(VI_Debitos!$W:$W,VI_Debitos!$H:$H,$C109,VI_Debitos!$U:$U,$D109,VI_Debitos!$S:$S,LEFT(PAGADO!L$1,4),VI_Debitos!$R:$R,RIGHT(L$1,2))</f>
        <v>0</v>
      </c>
      <c r="M109" s="2">
        <f>SUMIFS(VI_Debitos!$W:$W,VI_Debitos!$H:$H,$C109,VI_Debitos!$U:$U,$D109,VI_Debitos!$S:$S,LEFT(PAGADO!M$1,4),VI_Debitos!$R:$R,RIGHT(M$1,2))</f>
        <v>0</v>
      </c>
      <c r="N109" s="2">
        <f>SUMIFS(VI_Debitos!$W:$W,VI_Debitos!$H:$H,$C109,VI_Debitos!$U:$U,$D109,VI_Debitos!$S:$S,LEFT(PAGADO!N$1,4),VI_Debitos!$R:$R,RIGHT(N$1,2))</f>
        <v>0</v>
      </c>
      <c r="O109" s="2">
        <f>SUMIFS(VI_Debitos!$W:$W,VI_Debitos!$H:$H,$C109,VI_Debitos!$U:$U,$D109,VI_Debitos!$S:$S,LEFT(PAGADO!O$1,4),VI_Debitos!$R:$R,RIGHT(O$1,2))</f>
        <v>0</v>
      </c>
      <c r="P109" s="2">
        <f>SUMIFS(VI_Debitos!$W:$W,VI_Debitos!$H:$H,$C109,VI_Debitos!$U:$U,$D109,VI_Debitos!$S:$S,LEFT(PAGADO!P$1,4),VI_Debitos!$R:$R,RIGHT(P$1,2))</f>
        <v>0</v>
      </c>
      <c r="Q109" s="2">
        <f>SUMIFS(VI_Debitos!$W:$W,VI_Debitos!$H:$H,$C109,VI_Debitos!$U:$U,$D109,VI_Debitos!$S:$S,LEFT(PAGADO!Q$1,4),VI_Debitos!$R:$R,RIGHT(Q$1,2))</f>
        <v>0</v>
      </c>
      <c r="R109" s="2">
        <f t="shared" si="1"/>
        <v>0</v>
      </c>
    </row>
    <row r="110" spans="6:18">
      <c r="F110" s="2">
        <f>SUMIFS(VI_Debitos!$W:$W,VI_Debitos!$H:$H,$C110,VI_Debitos!$U:$U,$D110,VI_Debitos!$S:$S,LEFT(PAGADO!F$1,4),VI_Debitos!$R:$R,RIGHT(F$1,2))</f>
        <v>0</v>
      </c>
      <c r="G110" s="2">
        <f>SUMIFS(VI_Debitos!$W:$W,VI_Debitos!$H:$H,$C110,VI_Debitos!$U:$U,$D110,VI_Debitos!$S:$S,LEFT(PAGADO!G$1,4),VI_Debitos!$R:$R,RIGHT(G$1,2))</f>
        <v>0</v>
      </c>
      <c r="H110" s="2">
        <f>SUMIFS(VI_Debitos!$W:$W,VI_Debitos!$H:$H,$C110,VI_Debitos!$U:$U,$D110,VI_Debitos!$S:$S,LEFT(PAGADO!H$1,4),VI_Debitos!$R:$R,RIGHT(H$1,2))</f>
        <v>0</v>
      </c>
      <c r="I110" s="2">
        <f>SUMIFS(VI_Debitos!$W:$W,VI_Debitos!$H:$H,$C110,VI_Debitos!$U:$U,$D110,VI_Debitos!$S:$S,LEFT(PAGADO!I$1,4),VI_Debitos!$R:$R,RIGHT(I$1,2))</f>
        <v>0</v>
      </c>
      <c r="J110" s="2">
        <f>SUMIFS(VI_Debitos!$W:$W,VI_Debitos!$H:$H,$C110,VI_Debitos!$U:$U,$D110,VI_Debitos!$S:$S,LEFT(PAGADO!J$1,4),VI_Debitos!$R:$R,RIGHT(J$1,2))</f>
        <v>0</v>
      </c>
      <c r="K110" s="2">
        <f>SUMIFS(VI_Debitos!$W:$W,VI_Debitos!$H:$H,$C110,VI_Debitos!$U:$U,$D110,VI_Debitos!$S:$S,LEFT(PAGADO!K$1,4),VI_Debitos!$R:$R,RIGHT(K$1,2))</f>
        <v>0</v>
      </c>
      <c r="L110" s="2">
        <f>SUMIFS(VI_Debitos!$W:$W,VI_Debitos!$H:$H,$C110,VI_Debitos!$U:$U,$D110,VI_Debitos!$S:$S,LEFT(PAGADO!L$1,4),VI_Debitos!$R:$R,RIGHT(L$1,2))</f>
        <v>0</v>
      </c>
      <c r="M110" s="2">
        <f>SUMIFS(VI_Debitos!$W:$W,VI_Debitos!$H:$H,$C110,VI_Debitos!$U:$U,$D110,VI_Debitos!$S:$S,LEFT(PAGADO!M$1,4),VI_Debitos!$R:$R,RIGHT(M$1,2))</f>
        <v>0</v>
      </c>
      <c r="N110" s="2">
        <f>SUMIFS(VI_Debitos!$W:$W,VI_Debitos!$H:$H,$C110,VI_Debitos!$U:$U,$D110,VI_Debitos!$S:$S,LEFT(PAGADO!N$1,4),VI_Debitos!$R:$R,RIGHT(N$1,2))</f>
        <v>0</v>
      </c>
      <c r="O110" s="2">
        <f>SUMIFS(VI_Debitos!$W:$W,VI_Debitos!$H:$H,$C110,VI_Debitos!$U:$U,$D110,VI_Debitos!$S:$S,LEFT(PAGADO!O$1,4),VI_Debitos!$R:$R,RIGHT(O$1,2))</f>
        <v>0</v>
      </c>
      <c r="P110" s="2">
        <f>SUMIFS(VI_Debitos!$W:$W,VI_Debitos!$H:$H,$C110,VI_Debitos!$U:$U,$D110,VI_Debitos!$S:$S,LEFT(PAGADO!P$1,4),VI_Debitos!$R:$R,RIGHT(P$1,2))</f>
        <v>0</v>
      </c>
      <c r="Q110" s="2">
        <f>SUMIFS(VI_Debitos!$W:$W,VI_Debitos!$H:$H,$C110,VI_Debitos!$U:$U,$D110,VI_Debitos!$S:$S,LEFT(PAGADO!Q$1,4),VI_Debitos!$R:$R,RIGHT(Q$1,2))</f>
        <v>0</v>
      </c>
      <c r="R110" s="2">
        <f t="shared" si="1"/>
        <v>0</v>
      </c>
    </row>
    <row r="111" spans="6:18">
      <c r="F111" s="2">
        <f>SUMIFS(VI_Debitos!$W:$W,VI_Debitos!$H:$H,$C111,VI_Debitos!$U:$U,$D111,VI_Debitos!$S:$S,LEFT(PAGADO!F$1,4),VI_Debitos!$R:$R,RIGHT(F$1,2))</f>
        <v>0</v>
      </c>
      <c r="G111" s="2">
        <f>SUMIFS(VI_Debitos!$W:$W,VI_Debitos!$H:$H,$C111,VI_Debitos!$U:$U,$D111,VI_Debitos!$S:$S,LEFT(PAGADO!G$1,4),VI_Debitos!$R:$R,RIGHT(G$1,2))</f>
        <v>0</v>
      </c>
      <c r="H111" s="2">
        <f>SUMIFS(VI_Debitos!$W:$W,VI_Debitos!$H:$H,$C111,VI_Debitos!$U:$U,$D111,VI_Debitos!$S:$S,LEFT(PAGADO!H$1,4),VI_Debitos!$R:$R,RIGHT(H$1,2))</f>
        <v>0</v>
      </c>
      <c r="I111" s="2">
        <f>SUMIFS(VI_Debitos!$W:$W,VI_Debitos!$H:$H,$C111,VI_Debitos!$U:$U,$D111,VI_Debitos!$S:$S,LEFT(PAGADO!I$1,4),VI_Debitos!$R:$R,RIGHT(I$1,2))</f>
        <v>0</v>
      </c>
      <c r="J111" s="2">
        <f>SUMIFS(VI_Debitos!$W:$W,VI_Debitos!$H:$H,$C111,VI_Debitos!$U:$U,$D111,VI_Debitos!$S:$S,LEFT(PAGADO!J$1,4),VI_Debitos!$R:$R,RIGHT(J$1,2))</f>
        <v>0</v>
      </c>
      <c r="K111" s="2">
        <f>SUMIFS(VI_Debitos!$W:$W,VI_Debitos!$H:$H,$C111,VI_Debitos!$U:$U,$D111,VI_Debitos!$S:$S,LEFT(PAGADO!K$1,4),VI_Debitos!$R:$R,RIGHT(K$1,2))</f>
        <v>0</v>
      </c>
      <c r="L111" s="2">
        <f>SUMIFS(VI_Debitos!$W:$W,VI_Debitos!$H:$H,$C111,VI_Debitos!$U:$U,$D111,VI_Debitos!$S:$S,LEFT(PAGADO!L$1,4),VI_Debitos!$R:$R,RIGHT(L$1,2))</f>
        <v>0</v>
      </c>
      <c r="M111" s="2">
        <f>SUMIFS(VI_Debitos!$W:$W,VI_Debitos!$H:$H,$C111,VI_Debitos!$U:$U,$D111,VI_Debitos!$S:$S,LEFT(PAGADO!M$1,4),VI_Debitos!$R:$R,RIGHT(M$1,2))</f>
        <v>0</v>
      </c>
      <c r="N111" s="2">
        <f>SUMIFS(VI_Debitos!$W:$W,VI_Debitos!$H:$H,$C111,VI_Debitos!$U:$U,$D111,VI_Debitos!$S:$S,LEFT(PAGADO!N$1,4),VI_Debitos!$R:$R,RIGHT(N$1,2))</f>
        <v>0</v>
      </c>
      <c r="O111" s="2">
        <f>SUMIFS(VI_Debitos!$W:$W,VI_Debitos!$H:$H,$C111,VI_Debitos!$U:$U,$D111,VI_Debitos!$S:$S,LEFT(PAGADO!O$1,4),VI_Debitos!$R:$R,RIGHT(O$1,2))</f>
        <v>0</v>
      </c>
      <c r="P111" s="2">
        <f>SUMIFS(VI_Debitos!$W:$W,VI_Debitos!$H:$H,$C111,VI_Debitos!$U:$U,$D111,VI_Debitos!$S:$S,LEFT(PAGADO!P$1,4),VI_Debitos!$R:$R,RIGHT(P$1,2))</f>
        <v>0</v>
      </c>
      <c r="Q111" s="2">
        <f>SUMIFS(VI_Debitos!$W:$W,VI_Debitos!$H:$H,$C111,VI_Debitos!$U:$U,$D111,VI_Debitos!$S:$S,LEFT(PAGADO!Q$1,4),VI_Debitos!$R:$R,RIGHT(Q$1,2))</f>
        <v>0</v>
      </c>
      <c r="R111" s="2">
        <f t="shared" si="1"/>
        <v>0</v>
      </c>
    </row>
    <row r="112" spans="6:18">
      <c r="F112" s="2">
        <f>SUMIFS(VI_Debitos!$W:$W,VI_Debitos!$H:$H,$C112,VI_Debitos!$U:$U,$D112,VI_Debitos!$S:$S,LEFT(PAGADO!F$1,4),VI_Debitos!$R:$R,RIGHT(F$1,2))</f>
        <v>0</v>
      </c>
      <c r="G112" s="2">
        <f>SUMIFS(VI_Debitos!$W:$W,VI_Debitos!$H:$H,$C112,VI_Debitos!$U:$U,$D112,VI_Debitos!$S:$S,LEFT(PAGADO!G$1,4),VI_Debitos!$R:$R,RIGHT(G$1,2))</f>
        <v>0</v>
      </c>
      <c r="H112" s="2">
        <f>SUMIFS(VI_Debitos!$W:$W,VI_Debitos!$H:$H,$C112,VI_Debitos!$U:$U,$D112,VI_Debitos!$S:$S,LEFT(PAGADO!H$1,4),VI_Debitos!$R:$R,RIGHT(H$1,2))</f>
        <v>0</v>
      </c>
      <c r="I112" s="2">
        <f>SUMIFS(VI_Debitos!$W:$W,VI_Debitos!$H:$H,$C112,VI_Debitos!$U:$U,$D112,VI_Debitos!$S:$S,LEFT(PAGADO!I$1,4),VI_Debitos!$R:$R,RIGHT(I$1,2))</f>
        <v>0</v>
      </c>
      <c r="J112" s="2">
        <f>SUMIFS(VI_Debitos!$W:$W,VI_Debitos!$H:$H,$C112,VI_Debitos!$U:$U,$D112,VI_Debitos!$S:$S,LEFT(PAGADO!J$1,4),VI_Debitos!$R:$R,RIGHT(J$1,2))</f>
        <v>0</v>
      </c>
      <c r="K112" s="2">
        <f>SUMIFS(VI_Debitos!$W:$W,VI_Debitos!$H:$H,$C112,VI_Debitos!$U:$U,$D112,VI_Debitos!$S:$S,LEFT(PAGADO!K$1,4),VI_Debitos!$R:$R,RIGHT(K$1,2))</f>
        <v>0</v>
      </c>
      <c r="L112" s="2">
        <f>SUMIFS(VI_Debitos!$W:$W,VI_Debitos!$H:$H,$C112,VI_Debitos!$U:$U,$D112,VI_Debitos!$S:$S,LEFT(PAGADO!L$1,4),VI_Debitos!$R:$R,RIGHT(L$1,2))</f>
        <v>0</v>
      </c>
      <c r="M112" s="2">
        <f>SUMIFS(VI_Debitos!$W:$W,VI_Debitos!$H:$H,$C112,VI_Debitos!$U:$U,$D112,VI_Debitos!$S:$S,LEFT(PAGADO!M$1,4),VI_Debitos!$R:$R,RIGHT(M$1,2))</f>
        <v>0</v>
      </c>
      <c r="N112" s="2">
        <f>SUMIFS(VI_Debitos!$W:$W,VI_Debitos!$H:$H,$C112,VI_Debitos!$U:$U,$D112,VI_Debitos!$S:$S,LEFT(PAGADO!N$1,4),VI_Debitos!$R:$R,RIGHT(N$1,2))</f>
        <v>0</v>
      </c>
      <c r="O112" s="2">
        <f>SUMIFS(VI_Debitos!$W:$W,VI_Debitos!$H:$H,$C112,VI_Debitos!$U:$U,$D112,VI_Debitos!$S:$S,LEFT(PAGADO!O$1,4),VI_Debitos!$R:$R,RIGHT(O$1,2))</f>
        <v>0</v>
      </c>
      <c r="P112" s="2">
        <f>SUMIFS(VI_Debitos!$W:$W,VI_Debitos!$H:$H,$C112,VI_Debitos!$U:$U,$D112,VI_Debitos!$S:$S,LEFT(PAGADO!P$1,4),VI_Debitos!$R:$R,RIGHT(P$1,2))</f>
        <v>0</v>
      </c>
      <c r="Q112" s="2">
        <f>SUMIFS(VI_Debitos!$W:$W,VI_Debitos!$H:$H,$C112,VI_Debitos!$U:$U,$D112,VI_Debitos!$S:$S,LEFT(PAGADO!Q$1,4),VI_Debitos!$R:$R,RIGHT(Q$1,2))</f>
        <v>0</v>
      </c>
      <c r="R112" s="2">
        <f t="shared" si="1"/>
        <v>0</v>
      </c>
    </row>
    <row r="113" spans="6:18">
      <c r="F113" s="2">
        <f>SUMIFS(VI_Debitos!$W:$W,VI_Debitos!$H:$H,$C113,VI_Debitos!$U:$U,$D113,VI_Debitos!$S:$S,LEFT(PAGADO!F$1,4),VI_Debitos!$R:$R,RIGHT(F$1,2))</f>
        <v>0</v>
      </c>
      <c r="G113" s="2">
        <f>SUMIFS(VI_Debitos!$W:$W,VI_Debitos!$H:$H,$C113,VI_Debitos!$U:$U,$D113,VI_Debitos!$S:$S,LEFT(PAGADO!G$1,4),VI_Debitos!$R:$R,RIGHT(G$1,2))</f>
        <v>0</v>
      </c>
      <c r="H113" s="2">
        <f>SUMIFS(VI_Debitos!$W:$W,VI_Debitos!$H:$H,$C113,VI_Debitos!$U:$U,$D113,VI_Debitos!$S:$S,LEFT(PAGADO!H$1,4),VI_Debitos!$R:$R,RIGHT(H$1,2))</f>
        <v>0</v>
      </c>
      <c r="I113" s="2">
        <f>SUMIFS(VI_Debitos!$W:$W,VI_Debitos!$H:$H,$C113,VI_Debitos!$U:$U,$D113,VI_Debitos!$S:$S,LEFT(PAGADO!I$1,4),VI_Debitos!$R:$R,RIGHT(I$1,2))</f>
        <v>0</v>
      </c>
      <c r="J113" s="2">
        <f>SUMIFS(VI_Debitos!$W:$W,VI_Debitos!$H:$H,$C113,VI_Debitos!$U:$U,$D113,VI_Debitos!$S:$S,LEFT(PAGADO!J$1,4),VI_Debitos!$R:$R,RIGHT(J$1,2))</f>
        <v>0</v>
      </c>
      <c r="K113" s="2">
        <f>SUMIFS(VI_Debitos!$W:$W,VI_Debitos!$H:$H,$C113,VI_Debitos!$U:$U,$D113,VI_Debitos!$S:$S,LEFT(PAGADO!K$1,4),VI_Debitos!$R:$R,RIGHT(K$1,2))</f>
        <v>0</v>
      </c>
      <c r="L113" s="2">
        <f>SUMIFS(VI_Debitos!$W:$W,VI_Debitos!$H:$H,$C113,VI_Debitos!$U:$U,$D113,VI_Debitos!$S:$S,LEFT(PAGADO!L$1,4),VI_Debitos!$R:$R,RIGHT(L$1,2))</f>
        <v>0</v>
      </c>
      <c r="M113" s="2">
        <f>SUMIFS(VI_Debitos!$W:$W,VI_Debitos!$H:$H,$C113,VI_Debitos!$U:$U,$D113,VI_Debitos!$S:$S,LEFT(PAGADO!M$1,4),VI_Debitos!$R:$R,RIGHT(M$1,2))</f>
        <v>0</v>
      </c>
      <c r="N113" s="2">
        <f>SUMIFS(VI_Debitos!$W:$W,VI_Debitos!$H:$H,$C113,VI_Debitos!$U:$U,$D113,VI_Debitos!$S:$S,LEFT(PAGADO!N$1,4),VI_Debitos!$R:$R,RIGHT(N$1,2))</f>
        <v>0</v>
      </c>
      <c r="O113" s="2">
        <f>SUMIFS(VI_Debitos!$W:$W,VI_Debitos!$H:$H,$C113,VI_Debitos!$U:$U,$D113,VI_Debitos!$S:$S,LEFT(PAGADO!O$1,4),VI_Debitos!$R:$R,RIGHT(O$1,2))</f>
        <v>0</v>
      </c>
      <c r="P113" s="2">
        <f>SUMIFS(VI_Debitos!$W:$W,VI_Debitos!$H:$H,$C113,VI_Debitos!$U:$U,$D113,VI_Debitos!$S:$S,LEFT(PAGADO!P$1,4),VI_Debitos!$R:$R,RIGHT(P$1,2))</f>
        <v>0</v>
      </c>
      <c r="Q113" s="2">
        <f>SUMIFS(VI_Debitos!$W:$W,VI_Debitos!$H:$H,$C113,VI_Debitos!$U:$U,$D113,VI_Debitos!$S:$S,LEFT(PAGADO!Q$1,4),VI_Debitos!$R:$R,RIGHT(Q$1,2))</f>
        <v>0</v>
      </c>
      <c r="R113" s="2">
        <f t="shared" si="1"/>
        <v>0</v>
      </c>
    </row>
    <row r="114" spans="6:18">
      <c r="F114" s="2">
        <f>SUMIFS(VI_Debitos!$W:$W,VI_Debitos!$H:$H,$C114,VI_Debitos!$U:$U,$D114,VI_Debitos!$S:$S,LEFT(PAGADO!F$1,4),VI_Debitos!$R:$R,RIGHT(F$1,2))</f>
        <v>0</v>
      </c>
      <c r="G114" s="2">
        <f>SUMIFS(VI_Debitos!$W:$W,VI_Debitos!$H:$H,$C114,VI_Debitos!$U:$U,$D114,VI_Debitos!$S:$S,LEFT(PAGADO!G$1,4),VI_Debitos!$R:$R,RIGHT(G$1,2))</f>
        <v>0</v>
      </c>
      <c r="H114" s="2">
        <f>SUMIFS(VI_Debitos!$W:$W,VI_Debitos!$H:$H,$C114,VI_Debitos!$U:$U,$D114,VI_Debitos!$S:$S,LEFT(PAGADO!H$1,4),VI_Debitos!$R:$R,RIGHT(H$1,2))</f>
        <v>0</v>
      </c>
      <c r="I114" s="2">
        <f>SUMIFS(VI_Debitos!$W:$W,VI_Debitos!$H:$H,$C114,VI_Debitos!$U:$U,$D114,VI_Debitos!$S:$S,LEFT(PAGADO!I$1,4),VI_Debitos!$R:$R,RIGHT(I$1,2))</f>
        <v>0</v>
      </c>
      <c r="J114" s="2">
        <f>SUMIFS(VI_Debitos!$W:$W,VI_Debitos!$H:$H,$C114,VI_Debitos!$U:$U,$D114,VI_Debitos!$S:$S,LEFT(PAGADO!J$1,4),VI_Debitos!$R:$R,RIGHT(J$1,2))</f>
        <v>0</v>
      </c>
      <c r="K114" s="2">
        <f>SUMIFS(VI_Debitos!$W:$W,VI_Debitos!$H:$H,$C114,VI_Debitos!$U:$U,$D114,VI_Debitos!$S:$S,LEFT(PAGADO!K$1,4),VI_Debitos!$R:$R,RIGHT(K$1,2))</f>
        <v>0</v>
      </c>
      <c r="L114" s="2">
        <f>SUMIFS(VI_Debitos!$W:$W,VI_Debitos!$H:$H,$C114,VI_Debitos!$U:$U,$D114,VI_Debitos!$S:$S,LEFT(PAGADO!L$1,4),VI_Debitos!$R:$R,RIGHT(L$1,2))</f>
        <v>0</v>
      </c>
      <c r="M114" s="2">
        <f>SUMIFS(VI_Debitos!$W:$W,VI_Debitos!$H:$H,$C114,VI_Debitos!$U:$U,$D114,VI_Debitos!$S:$S,LEFT(PAGADO!M$1,4),VI_Debitos!$R:$R,RIGHT(M$1,2))</f>
        <v>0</v>
      </c>
      <c r="N114" s="2">
        <f>SUMIFS(VI_Debitos!$W:$W,VI_Debitos!$H:$H,$C114,VI_Debitos!$U:$U,$D114,VI_Debitos!$S:$S,LEFT(PAGADO!N$1,4),VI_Debitos!$R:$R,RIGHT(N$1,2))</f>
        <v>0</v>
      </c>
      <c r="O114" s="2">
        <f>SUMIFS(VI_Debitos!$W:$W,VI_Debitos!$H:$H,$C114,VI_Debitos!$U:$U,$D114,VI_Debitos!$S:$S,LEFT(PAGADO!O$1,4),VI_Debitos!$R:$R,RIGHT(O$1,2))</f>
        <v>0</v>
      </c>
      <c r="P114" s="2">
        <f>SUMIFS(VI_Debitos!$W:$W,VI_Debitos!$H:$H,$C114,VI_Debitos!$U:$U,$D114,VI_Debitos!$S:$S,LEFT(PAGADO!P$1,4),VI_Debitos!$R:$R,RIGHT(P$1,2))</f>
        <v>0</v>
      </c>
      <c r="Q114" s="2">
        <f>SUMIFS(VI_Debitos!$W:$W,VI_Debitos!$H:$H,$C114,VI_Debitos!$U:$U,$D114,VI_Debitos!$S:$S,LEFT(PAGADO!Q$1,4),VI_Debitos!$R:$R,RIGHT(Q$1,2))</f>
        <v>0</v>
      </c>
      <c r="R114" s="2">
        <f t="shared" si="1"/>
        <v>0</v>
      </c>
    </row>
    <row r="115" spans="6:18">
      <c r="F115" s="2">
        <f>SUMIFS(VI_Debitos!$W:$W,VI_Debitos!$H:$H,$C115,VI_Debitos!$U:$U,$D115,VI_Debitos!$S:$S,LEFT(PAGADO!F$1,4),VI_Debitos!$R:$R,RIGHT(F$1,2))</f>
        <v>0</v>
      </c>
      <c r="G115" s="2">
        <f>SUMIFS(VI_Debitos!$W:$W,VI_Debitos!$H:$H,$C115,VI_Debitos!$U:$U,$D115,VI_Debitos!$S:$S,LEFT(PAGADO!G$1,4),VI_Debitos!$R:$R,RIGHT(G$1,2))</f>
        <v>0</v>
      </c>
      <c r="H115" s="2">
        <f>SUMIFS(VI_Debitos!$W:$W,VI_Debitos!$H:$H,$C115,VI_Debitos!$U:$U,$D115,VI_Debitos!$S:$S,LEFT(PAGADO!H$1,4),VI_Debitos!$R:$R,RIGHT(H$1,2))</f>
        <v>0</v>
      </c>
      <c r="I115" s="2">
        <f>SUMIFS(VI_Debitos!$W:$W,VI_Debitos!$H:$H,$C115,VI_Debitos!$U:$U,$D115,VI_Debitos!$S:$S,LEFT(PAGADO!I$1,4),VI_Debitos!$R:$R,RIGHT(I$1,2))</f>
        <v>0</v>
      </c>
      <c r="J115" s="2">
        <f>SUMIFS(VI_Debitos!$W:$W,VI_Debitos!$H:$H,$C115,VI_Debitos!$U:$U,$D115,VI_Debitos!$S:$S,LEFT(PAGADO!J$1,4),VI_Debitos!$R:$R,RIGHT(J$1,2))</f>
        <v>0</v>
      </c>
      <c r="K115" s="2">
        <f>SUMIFS(VI_Debitos!$W:$W,VI_Debitos!$H:$H,$C115,VI_Debitos!$U:$U,$D115,VI_Debitos!$S:$S,LEFT(PAGADO!K$1,4),VI_Debitos!$R:$R,RIGHT(K$1,2))</f>
        <v>0</v>
      </c>
      <c r="L115" s="2">
        <f>SUMIFS(VI_Debitos!$W:$W,VI_Debitos!$H:$H,$C115,VI_Debitos!$U:$U,$D115,VI_Debitos!$S:$S,LEFT(PAGADO!L$1,4),VI_Debitos!$R:$R,RIGHT(L$1,2))</f>
        <v>0</v>
      </c>
      <c r="M115" s="2">
        <f>SUMIFS(VI_Debitos!$W:$W,VI_Debitos!$H:$H,$C115,VI_Debitos!$U:$U,$D115,VI_Debitos!$S:$S,LEFT(PAGADO!M$1,4),VI_Debitos!$R:$R,RIGHT(M$1,2))</f>
        <v>0</v>
      </c>
      <c r="N115" s="2">
        <f>SUMIFS(VI_Debitos!$W:$W,VI_Debitos!$H:$H,$C115,VI_Debitos!$U:$U,$D115,VI_Debitos!$S:$S,LEFT(PAGADO!N$1,4),VI_Debitos!$R:$R,RIGHT(N$1,2))</f>
        <v>0</v>
      </c>
      <c r="O115" s="2">
        <f>SUMIFS(VI_Debitos!$W:$W,VI_Debitos!$H:$H,$C115,VI_Debitos!$U:$U,$D115,VI_Debitos!$S:$S,LEFT(PAGADO!O$1,4),VI_Debitos!$R:$R,RIGHT(O$1,2))</f>
        <v>0</v>
      </c>
      <c r="P115" s="2">
        <f>SUMIFS(VI_Debitos!$W:$W,VI_Debitos!$H:$H,$C115,VI_Debitos!$U:$U,$D115,VI_Debitos!$S:$S,LEFT(PAGADO!P$1,4),VI_Debitos!$R:$R,RIGHT(P$1,2))</f>
        <v>0</v>
      </c>
      <c r="Q115" s="2">
        <f>SUMIFS(VI_Debitos!$W:$W,VI_Debitos!$H:$H,$C115,VI_Debitos!$U:$U,$D115,VI_Debitos!$S:$S,LEFT(PAGADO!Q$1,4),VI_Debitos!$R:$R,RIGHT(Q$1,2))</f>
        <v>0</v>
      </c>
      <c r="R115" s="2">
        <f t="shared" si="1"/>
        <v>0</v>
      </c>
    </row>
    <row r="116" spans="6:18">
      <c r="F116" s="2">
        <f>SUMIFS(VI_Debitos!$W:$W,VI_Debitos!$H:$H,$C116,VI_Debitos!$U:$U,$D116,VI_Debitos!$S:$S,LEFT(PAGADO!F$1,4),VI_Debitos!$R:$R,RIGHT(F$1,2))</f>
        <v>0</v>
      </c>
      <c r="G116" s="2">
        <f>SUMIFS(VI_Debitos!$W:$W,VI_Debitos!$H:$H,$C116,VI_Debitos!$U:$U,$D116,VI_Debitos!$S:$S,LEFT(PAGADO!G$1,4),VI_Debitos!$R:$R,RIGHT(G$1,2))</f>
        <v>0</v>
      </c>
      <c r="H116" s="2">
        <f>SUMIFS(VI_Debitos!$W:$W,VI_Debitos!$H:$H,$C116,VI_Debitos!$U:$U,$D116,VI_Debitos!$S:$S,LEFT(PAGADO!H$1,4),VI_Debitos!$R:$R,RIGHT(H$1,2))</f>
        <v>0</v>
      </c>
      <c r="I116" s="2">
        <f>SUMIFS(VI_Debitos!$W:$W,VI_Debitos!$H:$H,$C116,VI_Debitos!$U:$U,$D116,VI_Debitos!$S:$S,LEFT(PAGADO!I$1,4),VI_Debitos!$R:$R,RIGHT(I$1,2))</f>
        <v>0</v>
      </c>
      <c r="J116" s="2">
        <f>SUMIFS(VI_Debitos!$W:$W,VI_Debitos!$H:$H,$C116,VI_Debitos!$U:$U,$D116,VI_Debitos!$S:$S,LEFT(PAGADO!J$1,4),VI_Debitos!$R:$R,RIGHT(J$1,2))</f>
        <v>0</v>
      </c>
      <c r="K116" s="2">
        <f>SUMIFS(VI_Debitos!$W:$W,VI_Debitos!$H:$H,$C116,VI_Debitos!$U:$U,$D116,VI_Debitos!$S:$S,LEFT(PAGADO!K$1,4),VI_Debitos!$R:$R,RIGHT(K$1,2))</f>
        <v>0</v>
      </c>
      <c r="L116" s="2">
        <f>SUMIFS(VI_Debitos!$W:$W,VI_Debitos!$H:$H,$C116,VI_Debitos!$U:$U,$D116,VI_Debitos!$S:$S,LEFT(PAGADO!L$1,4),VI_Debitos!$R:$R,RIGHT(L$1,2))</f>
        <v>0</v>
      </c>
      <c r="M116" s="2">
        <f>SUMIFS(VI_Debitos!$W:$W,VI_Debitos!$H:$H,$C116,VI_Debitos!$U:$U,$D116,VI_Debitos!$S:$S,LEFT(PAGADO!M$1,4),VI_Debitos!$R:$R,RIGHT(M$1,2))</f>
        <v>0</v>
      </c>
      <c r="N116" s="2">
        <f>SUMIFS(VI_Debitos!$W:$W,VI_Debitos!$H:$H,$C116,VI_Debitos!$U:$U,$D116,VI_Debitos!$S:$S,LEFT(PAGADO!N$1,4),VI_Debitos!$R:$R,RIGHT(N$1,2))</f>
        <v>0</v>
      </c>
      <c r="O116" s="2">
        <f>SUMIFS(VI_Debitos!$W:$W,VI_Debitos!$H:$H,$C116,VI_Debitos!$U:$U,$D116,VI_Debitos!$S:$S,LEFT(PAGADO!O$1,4),VI_Debitos!$R:$R,RIGHT(O$1,2))</f>
        <v>0</v>
      </c>
      <c r="P116" s="2">
        <f>SUMIFS(VI_Debitos!$W:$W,VI_Debitos!$H:$H,$C116,VI_Debitos!$U:$U,$D116,VI_Debitos!$S:$S,LEFT(PAGADO!P$1,4),VI_Debitos!$R:$R,RIGHT(P$1,2))</f>
        <v>0</v>
      </c>
      <c r="Q116" s="2">
        <f>SUMIFS(VI_Debitos!$W:$W,VI_Debitos!$H:$H,$C116,VI_Debitos!$U:$U,$D116,VI_Debitos!$S:$S,LEFT(PAGADO!Q$1,4),VI_Debitos!$R:$R,RIGHT(Q$1,2))</f>
        <v>0</v>
      </c>
      <c r="R116" s="2">
        <f t="shared" si="1"/>
        <v>0</v>
      </c>
    </row>
    <row r="117" spans="6:18">
      <c r="F117" s="2">
        <f>SUMIFS(VI_Debitos!$W:$W,VI_Debitos!$H:$H,$C117,VI_Debitos!$U:$U,$D117,VI_Debitos!$S:$S,LEFT(PAGADO!F$1,4),VI_Debitos!$R:$R,RIGHT(F$1,2))</f>
        <v>0</v>
      </c>
      <c r="G117" s="2">
        <f>SUMIFS(VI_Debitos!$W:$W,VI_Debitos!$H:$H,$C117,VI_Debitos!$U:$U,$D117,VI_Debitos!$S:$S,LEFT(PAGADO!G$1,4),VI_Debitos!$R:$R,RIGHT(G$1,2))</f>
        <v>0</v>
      </c>
      <c r="H117" s="2">
        <f>SUMIFS(VI_Debitos!$W:$W,VI_Debitos!$H:$H,$C117,VI_Debitos!$U:$U,$D117,VI_Debitos!$S:$S,LEFT(PAGADO!H$1,4),VI_Debitos!$R:$R,RIGHT(H$1,2))</f>
        <v>0</v>
      </c>
      <c r="I117" s="2">
        <f>SUMIFS(VI_Debitos!$W:$W,VI_Debitos!$H:$H,$C117,VI_Debitos!$U:$U,$D117,VI_Debitos!$S:$S,LEFT(PAGADO!I$1,4),VI_Debitos!$R:$R,RIGHT(I$1,2))</f>
        <v>0</v>
      </c>
      <c r="J117" s="2">
        <f>SUMIFS(VI_Debitos!$W:$W,VI_Debitos!$H:$H,$C117,VI_Debitos!$U:$U,$D117,VI_Debitos!$S:$S,LEFT(PAGADO!J$1,4),VI_Debitos!$R:$R,RIGHT(J$1,2))</f>
        <v>0</v>
      </c>
      <c r="K117" s="2">
        <f>SUMIFS(VI_Debitos!$W:$W,VI_Debitos!$H:$H,$C117,VI_Debitos!$U:$U,$D117,VI_Debitos!$S:$S,LEFT(PAGADO!K$1,4),VI_Debitos!$R:$R,RIGHT(K$1,2))</f>
        <v>0</v>
      </c>
      <c r="L117" s="2">
        <f>SUMIFS(VI_Debitos!$W:$W,VI_Debitos!$H:$H,$C117,VI_Debitos!$U:$U,$D117,VI_Debitos!$S:$S,LEFT(PAGADO!L$1,4),VI_Debitos!$R:$R,RIGHT(L$1,2))</f>
        <v>0</v>
      </c>
      <c r="M117" s="2">
        <f>SUMIFS(VI_Debitos!$W:$W,VI_Debitos!$H:$H,$C117,VI_Debitos!$U:$U,$D117,VI_Debitos!$S:$S,LEFT(PAGADO!M$1,4),VI_Debitos!$R:$R,RIGHT(M$1,2))</f>
        <v>0</v>
      </c>
      <c r="N117" s="2">
        <f>SUMIFS(VI_Debitos!$W:$W,VI_Debitos!$H:$H,$C117,VI_Debitos!$U:$U,$D117,VI_Debitos!$S:$S,LEFT(PAGADO!N$1,4),VI_Debitos!$R:$R,RIGHT(N$1,2))</f>
        <v>0</v>
      </c>
      <c r="O117" s="2">
        <f>SUMIFS(VI_Debitos!$W:$W,VI_Debitos!$H:$H,$C117,VI_Debitos!$U:$U,$D117,VI_Debitos!$S:$S,LEFT(PAGADO!O$1,4),VI_Debitos!$R:$R,RIGHT(O$1,2))</f>
        <v>0</v>
      </c>
      <c r="P117" s="2">
        <f>SUMIFS(VI_Debitos!$W:$W,VI_Debitos!$H:$H,$C117,VI_Debitos!$U:$U,$D117,VI_Debitos!$S:$S,LEFT(PAGADO!P$1,4),VI_Debitos!$R:$R,RIGHT(P$1,2))</f>
        <v>0</v>
      </c>
      <c r="Q117" s="2">
        <f>SUMIFS(VI_Debitos!$W:$W,VI_Debitos!$H:$H,$C117,VI_Debitos!$U:$U,$D117,VI_Debitos!$S:$S,LEFT(PAGADO!Q$1,4),VI_Debitos!$R:$R,RIGHT(Q$1,2))</f>
        <v>0</v>
      </c>
      <c r="R117" s="2">
        <f t="shared" si="1"/>
        <v>0</v>
      </c>
    </row>
    <row r="118" spans="6:18">
      <c r="F118" s="2">
        <f>SUMIFS(VI_Debitos!$W:$W,VI_Debitos!$H:$H,$C118,VI_Debitos!$U:$U,$D118,VI_Debitos!$S:$S,LEFT(PAGADO!F$1,4),VI_Debitos!$R:$R,RIGHT(F$1,2))</f>
        <v>0</v>
      </c>
      <c r="G118" s="2">
        <f>SUMIFS(VI_Debitos!$W:$W,VI_Debitos!$H:$H,$C118,VI_Debitos!$U:$U,$D118,VI_Debitos!$S:$S,LEFT(PAGADO!G$1,4),VI_Debitos!$R:$R,RIGHT(G$1,2))</f>
        <v>0</v>
      </c>
      <c r="H118" s="2">
        <f>SUMIFS(VI_Debitos!$W:$W,VI_Debitos!$H:$H,$C118,VI_Debitos!$U:$U,$D118,VI_Debitos!$S:$S,LEFT(PAGADO!H$1,4),VI_Debitos!$R:$R,RIGHT(H$1,2))</f>
        <v>0</v>
      </c>
      <c r="I118" s="2">
        <f>SUMIFS(VI_Debitos!$W:$W,VI_Debitos!$H:$H,$C118,VI_Debitos!$U:$U,$D118,VI_Debitos!$S:$S,LEFT(PAGADO!I$1,4),VI_Debitos!$R:$R,RIGHT(I$1,2))</f>
        <v>0</v>
      </c>
      <c r="J118" s="2">
        <f>SUMIFS(VI_Debitos!$W:$W,VI_Debitos!$H:$H,$C118,VI_Debitos!$U:$U,$D118,VI_Debitos!$S:$S,LEFT(PAGADO!J$1,4),VI_Debitos!$R:$R,RIGHT(J$1,2))</f>
        <v>0</v>
      </c>
      <c r="K118" s="2">
        <f>SUMIFS(VI_Debitos!$W:$W,VI_Debitos!$H:$H,$C118,VI_Debitos!$U:$U,$D118,VI_Debitos!$S:$S,LEFT(PAGADO!K$1,4),VI_Debitos!$R:$R,RIGHT(K$1,2))</f>
        <v>0</v>
      </c>
      <c r="L118" s="2">
        <f>SUMIFS(VI_Debitos!$W:$W,VI_Debitos!$H:$H,$C118,VI_Debitos!$U:$U,$D118,VI_Debitos!$S:$S,LEFT(PAGADO!L$1,4),VI_Debitos!$R:$R,RIGHT(L$1,2))</f>
        <v>0</v>
      </c>
      <c r="M118" s="2">
        <f>SUMIFS(VI_Debitos!$W:$W,VI_Debitos!$H:$H,$C118,VI_Debitos!$U:$U,$D118,VI_Debitos!$S:$S,LEFT(PAGADO!M$1,4),VI_Debitos!$R:$R,RIGHT(M$1,2))</f>
        <v>0</v>
      </c>
      <c r="N118" s="2">
        <f>SUMIFS(VI_Debitos!$W:$W,VI_Debitos!$H:$H,$C118,VI_Debitos!$U:$U,$D118,VI_Debitos!$S:$S,LEFT(PAGADO!N$1,4),VI_Debitos!$R:$R,RIGHT(N$1,2))</f>
        <v>0</v>
      </c>
      <c r="O118" s="2">
        <f>SUMIFS(VI_Debitos!$W:$W,VI_Debitos!$H:$H,$C118,VI_Debitos!$U:$U,$D118,VI_Debitos!$S:$S,LEFT(PAGADO!O$1,4),VI_Debitos!$R:$R,RIGHT(O$1,2))</f>
        <v>0</v>
      </c>
      <c r="P118" s="2">
        <f>SUMIFS(VI_Debitos!$W:$W,VI_Debitos!$H:$H,$C118,VI_Debitos!$U:$U,$D118,VI_Debitos!$S:$S,LEFT(PAGADO!P$1,4),VI_Debitos!$R:$R,RIGHT(P$1,2))</f>
        <v>0</v>
      </c>
      <c r="Q118" s="2">
        <f>SUMIFS(VI_Debitos!$W:$W,VI_Debitos!$H:$H,$C118,VI_Debitos!$U:$U,$D118,VI_Debitos!$S:$S,LEFT(PAGADO!Q$1,4),VI_Debitos!$R:$R,RIGHT(Q$1,2))</f>
        <v>0</v>
      </c>
      <c r="R118" s="2">
        <f t="shared" si="1"/>
        <v>0</v>
      </c>
    </row>
    <row r="119" spans="6:18">
      <c r="F119" s="2">
        <f>SUMIFS(VI_Debitos!$W:$W,VI_Debitos!$H:$H,$C119,VI_Debitos!$U:$U,$D119,VI_Debitos!$S:$S,LEFT(PAGADO!F$1,4),VI_Debitos!$R:$R,RIGHT(F$1,2))</f>
        <v>0</v>
      </c>
      <c r="G119" s="2">
        <f>SUMIFS(VI_Debitos!$W:$W,VI_Debitos!$H:$H,$C119,VI_Debitos!$U:$U,$D119,VI_Debitos!$S:$S,LEFT(PAGADO!G$1,4),VI_Debitos!$R:$R,RIGHT(G$1,2))</f>
        <v>0</v>
      </c>
      <c r="H119" s="2">
        <f>SUMIFS(VI_Debitos!$W:$W,VI_Debitos!$H:$H,$C119,VI_Debitos!$U:$U,$D119,VI_Debitos!$S:$S,LEFT(PAGADO!H$1,4),VI_Debitos!$R:$R,RIGHT(H$1,2))</f>
        <v>0</v>
      </c>
      <c r="I119" s="2">
        <f>SUMIFS(VI_Debitos!$W:$W,VI_Debitos!$H:$H,$C119,VI_Debitos!$U:$U,$D119,VI_Debitos!$S:$S,LEFT(PAGADO!I$1,4),VI_Debitos!$R:$R,RIGHT(I$1,2))</f>
        <v>0</v>
      </c>
      <c r="J119" s="2">
        <f>SUMIFS(VI_Debitos!$W:$W,VI_Debitos!$H:$H,$C119,VI_Debitos!$U:$U,$D119,VI_Debitos!$S:$S,LEFT(PAGADO!J$1,4),VI_Debitos!$R:$R,RIGHT(J$1,2))</f>
        <v>0</v>
      </c>
      <c r="K119" s="2">
        <f>SUMIFS(VI_Debitos!$W:$W,VI_Debitos!$H:$H,$C119,VI_Debitos!$U:$U,$D119,VI_Debitos!$S:$S,LEFT(PAGADO!K$1,4),VI_Debitos!$R:$R,RIGHT(K$1,2))</f>
        <v>0</v>
      </c>
      <c r="L119" s="2">
        <f>SUMIFS(VI_Debitos!$W:$W,VI_Debitos!$H:$H,$C119,VI_Debitos!$U:$U,$D119,VI_Debitos!$S:$S,LEFT(PAGADO!L$1,4),VI_Debitos!$R:$R,RIGHT(L$1,2))</f>
        <v>0</v>
      </c>
      <c r="M119" s="2">
        <f>SUMIFS(VI_Debitos!$W:$W,VI_Debitos!$H:$H,$C119,VI_Debitos!$U:$U,$D119,VI_Debitos!$S:$S,LEFT(PAGADO!M$1,4),VI_Debitos!$R:$R,RIGHT(M$1,2))</f>
        <v>0</v>
      </c>
      <c r="N119" s="2">
        <f>SUMIFS(VI_Debitos!$W:$W,VI_Debitos!$H:$H,$C119,VI_Debitos!$U:$U,$D119,VI_Debitos!$S:$S,LEFT(PAGADO!N$1,4),VI_Debitos!$R:$R,RIGHT(N$1,2))</f>
        <v>0</v>
      </c>
      <c r="O119" s="2">
        <f>SUMIFS(VI_Debitos!$W:$W,VI_Debitos!$H:$H,$C119,VI_Debitos!$U:$U,$D119,VI_Debitos!$S:$S,LEFT(PAGADO!O$1,4),VI_Debitos!$R:$R,RIGHT(O$1,2))</f>
        <v>0</v>
      </c>
      <c r="P119" s="2">
        <f>SUMIFS(VI_Debitos!$W:$W,VI_Debitos!$H:$H,$C119,VI_Debitos!$U:$U,$D119,VI_Debitos!$S:$S,LEFT(PAGADO!P$1,4),VI_Debitos!$R:$R,RIGHT(P$1,2))</f>
        <v>0</v>
      </c>
      <c r="Q119" s="2">
        <f>SUMIFS(VI_Debitos!$W:$W,VI_Debitos!$H:$H,$C119,VI_Debitos!$U:$U,$D119,VI_Debitos!$S:$S,LEFT(PAGADO!Q$1,4),VI_Debitos!$R:$R,RIGHT(Q$1,2))</f>
        <v>0</v>
      </c>
      <c r="R119" s="2">
        <f t="shared" si="1"/>
        <v>0</v>
      </c>
    </row>
    <row r="120" spans="6:18">
      <c r="F120" s="2">
        <f>SUMIFS(VI_Debitos!$W:$W,VI_Debitos!$H:$H,$C120,VI_Debitos!$U:$U,$D120,VI_Debitos!$S:$S,LEFT(PAGADO!F$1,4),VI_Debitos!$R:$R,RIGHT(F$1,2))</f>
        <v>0</v>
      </c>
      <c r="G120" s="2">
        <f>SUMIFS(VI_Debitos!$W:$W,VI_Debitos!$H:$H,$C120,VI_Debitos!$U:$U,$D120,VI_Debitos!$S:$S,LEFT(PAGADO!G$1,4),VI_Debitos!$R:$R,RIGHT(G$1,2))</f>
        <v>0</v>
      </c>
      <c r="H120" s="2">
        <f>SUMIFS(VI_Debitos!$W:$W,VI_Debitos!$H:$H,$C120,VI_Debitos!$U:$U,$D120,VI_Debitos!$S:$S,LEFT(PAGADO!H$1,4),VI_Debitos!$R:$R,RIGHT(H$1,2))</f>
        <v>0</v>
      </c>
      <c r="I120" s="2">
        <f>SUMIFS(VI_Debitos!$W:$W,VI_Debitos!$H:$H,$C120,VI_Debitos!$U:$U,$D120,VI_Debitos!$S:$S,LEFT(PAGADO!I$1,4),VI_Debitos!$R:$R,RIGHT(I$1,2))</f>
        <v>0</v>
      </c>
      <c r="J120" s="2">
        <f>SUMIFS(VI_Debitos!$W:$W,VI_Debitos!$H:$H,$C120,VI_Debitos!$U:$U,$D120,VI_Debitos!$S:$S,LEFT(PAGADO!J$1,4),VI_Debitos!$R:$R,RIGHT(J$1,2))</f>
        <v>0</v>
      </c>
      <c r="K120" s="2">
        <f>SUMIFS(VI_Debitos!$W:$W,VI_Debitos!$H:$H,$C120,VI_Debitos!$U:$U,$D120,VI_Debitos!$S:$S,LEFT(PAGADO!K$1,4),VI_Debitos!$R:$R,RIGHT(K$1,2))</f>
        <v>0</v>
      </c>
      <c r="L120" s="2">
        <f>SUMIFS(VI_Debitos!$W:$W,VI_Debitos!$H:$H,$C120,VI_Debitos!$U:$U,$D120,VI_Debitos!$S:$S,LEFT(PAGADO!L$1,4),VI_Debitos!$R:$R,RIGHT(L$1,2))</f>
        <v>0</v>
      </c>
      <c r="M120" s="2">
        <f>SUMIFS(VI_Debitos!$W:$W,VI_Debitos!$H:$H,$C120,VI_Debitos!$U:$U,$D120,VI_Debitos!$S:$S,LEFT(PAGADO!M$1,4),VI_Debitos!$R:$R,RIGHT(M$1,2))</f>
        <v>0</v>
      </c>
      <c r="N120" s="2">
        <f>SUMIFS(VI_Debitos!$W:$W,VI_Debitos!$H:$H,$C120,VI_Debitos!$U:$U,$D120,VI_Debitos!$S:$S,LEFT(PAGADO!N$1,4),VI_Debitos!$R:$R,RIGHT(N$1,2))</f>
        <v>0</v>
      </c>
      <c r="O120" s="2">
        <f>SUMIFS(VI_Debitos!$W:$W,VI_Debitos!$H:$H,$C120,VI_Debitos!$U:$U,$D120,VI_Debitos!$S:$S,LEFT(PAGADO!O$1,4),VI_Debitos!$R:$R,RIGHT(O$1,2))</f>
        <v>0</v>
      </c>
      <c r="P120" s="2">
        <f>SUMIFS(VI_Debitos!$W:$W,VI_Debitos!$H:$H,$C120,VI_Debitos!$U:$U,$D120,VI_Debitos!$S:$S,LEFT(PAGADO!P$1,4),VI_Debitos!$R:$R,RIGHT(P$1,2))</f>
        <v>0</v>
      </c>
      <c r="Q120" s="2">
        <f>SUMIFS(VI_Debitos!$W:$W,VI_Debitos!$H:$H,$C120,VI_Debitos!$U:$U,$D120,VI_Debitos!$S:$S,LEFT(PAGADO!Q$1,4),VI_Debitos!$R:$R,RIGHT(Q$1,2))</f>
        <v>0</v>
      </c>
      <c r="R120" s="2">
        <f t="shared" si="1"/>
        <v>0</v>
      </c>
    </row>
    <row r="121" spans="6:18">
      <c r="F121" s="2">
        <f>SUMIFS(VI_Debitos!$W:$W,VI_Debitos!$H:$H,$C121,VI_Debitos!$U:$U,$D121,VI_Debitos!$S:$S,LEFT(PAGADO!F$1,4),VI_Debitos!$R:$R,RIGHT(F$1,2))</f>
        <v>0</v>
      </c>
      <c r="G121" s="2">
        <f>SUMIFS(VI_Debitos!$W:$W,VI_Debitos!$H:$H,$C121,VI_Debitos!$U:$U,$D121,VI_Debitos!$S:$S,LEFT(PAGADO!G$1,4),VI_Debitos!$R:$R,RIGHT(G$1,2))</f>
        <v>0</v>
      </c>
      <c r="H121" s="2">
        <f>SUMIFS(VI_Debitos!$W:$W,VI_Debitos!$H:$H,$C121,VI_Debitos!$U:$U,$D121,VI_Debitos!$S:$S,LEFT(PAGADO!H$1,4),VI_Debitos!$R:$R,RIGHT(H$1,2))</f>
        <v>0</v>
      </c>
      <c r="I121" s="2">
        <f>SUMIFS(VI_Debitos!$W:$W,VI_Debitos!$H:$H,$C121,VI_Debitos!$U:$U,$D121,VI_Debitos!$S:$S,LEFT(PAGADO!I$1,4),VI_Debitos!$R:$R,RIGHT(I$1,2))</f>
        <v>0</v>
      </c>
      <c r="J121" s="2">
        <f>SUMIFS(VI_Debitos!$W:$W,VI_Debitos!$H:$H,$C121,VI_Debitos!$U:$U,$D121,VI_Debitos!$S:$S,LEFT(PAGADO!J$1,4),VI_Debitos!$R:$R,RIGHT(J$1,2))</f>
        <v>0</v>
      </c>
      <c r="K121" s="2">
        <f>SUMIFS(VI_Debitos!$W:$W,VI_Debitos!$H:$H,$C121,VI_Debitos!$U:$U,$D121,VI_Debitos!$S:$S,LEFT(PAGADO!K$1,4),VI_Debitos!$R:$R,RIGHT(K$1,2))</f>
        <v>0</v>
      </c>
      <c r="L121" s="2">
        <f>SUMIFS(VI_Debitos!$W:$W,VI_Debitos!$H:$H,$C121,VI_Debitos!$U:$U,$D121,VI_Debitos!$S:$S,LEFT(PAGADO!L$1,4),VI_Debitos!$R:$R,RIGHT(L$1,2))</f>
        <v>0</v>
      </c>
      <c r="M121" s="2">
        <f>SUMIFS(VI_Debitos!$W:$W,VI_Debitos!$H:$H,$C121,VI_Debitos!$U:$U,$D121,VI_Debitos!$S:$S,LEFT(PAGADO!M$1,4),VI_Debitos!$R:$R,RIGHT(M$1,2))</f>
        <v>0</v>
      </c>
      <c r="N121" s="2">
        <f>SUMIFS(VI_Debitos!$W:$W,VI_Debitos!$H:$H,$C121,VI_Debitos!$U:$U,$D121,VI_Debitos!$S:$S,LEFT(PAGADO!N$1,4),VI_Debitos!$R:$R,RIGHT(N$1,2))</f>
        <v>0</v>
      </c>
      <c r="O121" s="2">
        <f>SUMIFS(VI_Debitos!$W:$W,VI_Debitos!$H:$H,$C121,VI_Debitos!$U:$U,$D121,VI_Debitos!$S:$S,LEFT(PAGADO!O$1,4),VI_Debitos!$R:$R,RIGHT(O$1,2))</f>
        <v>0</v>
      </c>
      <c r="P121" s="2">
        <f>SUMIFS(VI_Debitos!$W:$W,VI_Debitos!$H:$H,$C121,VI_Debitos!$U:$U,$D121,VI_Debitos!$S:$S,LEFT(PAGADO!P$1,4),VI_Debitos!$R:$R,RIGHT(P$1,2))</f>
        <v>0</v>
      </c>
      <c r="Q121" s="2">
        <f>SUMIFS(VI_Debitos!$W:$W,VI_Debitos!$H:$H,$C121,VI_Debitos!$U:$U,$D121,VI_Debitos!$S:$S,LEFT(PAGADO!Q$1,4),VI_Debitos!$R:$R,RIGHT(Q$1,2))</f>
        <v>0</v>
      </c>
      <c r="R121" s="2">
        <f t="shared" si="1"/>
        <v>0</v>
      </c>
    </row>
    <row r="122" spans="6:18">
      <c r="F122" s="2">
        <f>SUMIFS(VI_Debitos!$W:$W,VI_Debitos!$H:$H,$C122,VI_Debitos!$U:$U,$D122,VI_Debitos!$S:$S,LEFT(PAGADO!F$1,4),VI_Debitos!$R:$R,RIGHT(F$1,2))</f>
        <v>0</v>
      </c>
      <c r="G122" s="2">
        <f>SUMIFS(VI_Debitos!$W:$W,VI_Debitos!$H:$H,$C122,VI_Debitos!$U:$U,$D122,VI_Debitos!$S:$S,LEFT(PAGADO!G$1,4),VI_Debitos!$R:$R,RIGHT(G$1,2))</f>
        <v>0</v>
      </c>
      <c r="H122" s="2">
        <f>SUMIFS(VI_Debitos!$W:$W,VI_Debitos!$H:$H,$C122,VI_Debitos!$U:$U,$D122,VI_Debitos!$S:$S,LEFT(PAGADO!H$1,4),VI_Debitos!$R:$R,RIGHT(H$1,2))</f>
        <v>0</v>
      </c>
      <c r="I122" s="2">
        <f>SUMIFS(VI_Debitos!$W:$W,VI_Debitos!$H:$H,$C122,VI_Debitos!$U:$U,$D122,VI_Debitos!$S:$S,LEFT(PAGADO!I$1,4),VI_Debitos!$R:$R,RIGHT(I$1,2))</f>
        <v>0</v>
      </c>
      <c r="J122" s="2">
        <f>SUMIFS(VI_Debitos!$W:$W,VI_Debitos!$H:$H,$C122,VI_Debitos!$U:$U,$D122,VI_Debitos!$S:$S,LEFT(PAGADO!J$1,4),VI_Debitos!$R:$R,RIGHT(J$1,2))</f>
        <v>0</v>
      </c>
      <c r="K122" s="2">
        <f>SUMIFS(VI_Debitos!$W:$W,VI_Debitos!$H:$H,$C122,VI_Debitos!$U:$U,$D122,VI_Debitos!$S:$S,LEFT(PAGADO!K$1,4),VI_Debitos!$R:$R,RIGHT(K$1,2))</f>
        <v>0</v>
      </c>
      <c r="L122" s="2">
        <f>SUMIFS(VI_Debitos!$W:$W,VI_Debitos!$H:$H,$C122,VI_Debitos!$U:$U,$D122,VI_Debitos!$S:$S,LEFT(PAGADO!L$1,4),VI_Debitos!$R:$R,RIGHT(L$1,2))</f>
        <v>0</v>
      </c>
      <c r="M122" s="2">
        <f>SUMIFS(VI_Debitos!$W:$W,VI_Debitos!$H:$H,$C122,VI_Debitos!$U:$U,$D122,VI_Debitos!$S:$S,LEFT(PAGADO!M$1,4),VI_Debitos!$R:$R,RIGHT(M$1,2))</f>
        <v>0</v>
      </c>
      <c r="N122" s="2">
        <f>SUMIFS(VI_Debitos!$W:$W,VI_Debitos!$H:$H,$C122,VI_Debitos!$U:$U,$D122,VI_Debitos!$S:$S,LEFT(PAGADO!N$1,4),VI_Debitos!$R:$R,RIGHT(N$1,2))</f>
        <v>0</v>
      </c>
      <c r="O122" s="2">
        <f>SUMIFS(VI_Debitos!$W:$W,VI_Debitos!$H:$H,$C122,VI_Debitos!$U:$U,$D122,VI_Debitos!$S:$S,LEFT(PAGADO!O$1,4),VI_Debitos!$R:$R,RIGHT(O$1,2))</f>
        <v>0</v>
      </c>
      <c r="P122" s="2">
        <f>SUMIFS(VI_Debitos!$W:$W,VI_Debitos!$H:$H,$C122,VI_Debitos!$U:$U,$D122,VI_Debitos!$S:$S,LEFT(PAGADO!P$1,4),VI_Debitos!$R:$R,RIGHT(P$1,2))</f>
        <v>0</v>
      </c>
      <c r="Q122" s="2">
        <f>SUMIFS(VI_Debitos!$W:$W,VI_Debitos!$H:$H,$C122,VI_Debitos!$U:$U,$D122,VI_Debitos!$S:$S,LEFT(PAGADO!Q$1,4),VI_Debitos!$R:$R,RIGHT(Q$1,2))</f>
        <v>0</v>
      </c>
      <c r="R122" s="2">
        <f t="shared" si="1"/>
        <v>0</v>
      </c>
    </row>
    <row r="123" spans="6:18">
      <c r="F123" s="2">
        <f>SUMIFS(VI_Debitos!$W:$W,VI_Debitos!$H:$H,$C123,VI_Debitos!$U:$U,$D123,VI_Debitos!$S:$S,LEFT(PAGADO!F$1,4),VI_Debitos!$R:$R,RIGHT(F$1,2))</f>
        <v>0</v>
      </c>
      <c r="G123" s="2">
        <f>SUMIFS(VI_Debitos!$W:$W,VI_Debitos!$H:$H,$C123,VI_Debitos!$U:$U,$D123,VI_Debitos!$S:$S,LEFT(PAGADO!G$1,4),VI_Debitos!$R:$R,RIGHT(G$1,2))</f>
        <v>0</v>
      </c>
      <c r="H123" s="2">
        <f>SUMIFS(VI_Debitos!$W:$W,VI_Debitos!$H:$H,$C123,VI_Debitos!$U:$U,$D123,VI_Debitos!$S:$S,LEFT(PAGADO!H$1,4),VI_Debitos!$R:$R,RIGHT(H$1,2))</f>
        <v>0</v>
      </c>
      <c r="I123" s="2">
        <f>SUMIFS(VI_Debitos!$W:$W,VI_Debitos!$H:$H,$C123,VI_Debitos!$U:$U,$D123,VI_Debitos!$S:$S,LEFT(PAGADO!I$1,4),VI_Debitos!$R:$R,RIGHT(I$1,2))</f>
        <v>0</v>
      </c>
      <c r="J123" s="2">
        <f>SUMIFS(VI_Debitos!$W:$W,VI_Debitos!$H:$H,$C123,VI_Debitos!$U:$U,$D123,VI_Debitos!$S:$S,LEFT(PAGADO!J$1,4),VI_Debitos!$R:$R,RIGHT(J$1,2))</f>
        <v>0</v>
      </c>
      <c r="K123" s="2">
        <f>SUMIFS(VI_Debitos!$W:$W,VI_Debitos!$H:$H,$C123,VI_Debitos!$U:$U,$D123,VI_Debitos!$S:$S,LEFT(PAGADO!K$1,4),VI_Debitos!$R:$R,RIGHT(K$1,2))</f>
        <v>0</v>
      </c>
      <c r="L123" s="2">
        <f>SUMIFS(VI_Debitos!$W:$W,VI_Debitos!$H:$H,$C123,VI_Debitos!$U:$U,$D123,VI_Debitos!$S:$S,LEFT(PAGADO!L$1,4),VI_Debitos!$R:$R,RIGHT(L$1,2))</f>
        <v>0</v>
      </c>
      <c r="M123" s="2">
        <f>SUMIFS(VI_Debitos!$W:$W,VI_Debitos!$H:$H,$C123,VI_Debitos!$U:$U,$D123,VI_Debitos!$S:$S,LEFT(PAGADO!M$1,4),VI_Debitos!$R:$R,RIGHT(M$1,2))</f>
        <v>0</v>
      </c>
      <c r="N123" s="2">
        <f>SUMIFS(VI_Debitos!$W:$W,VI_Debitos!$H:$H,$C123,VI_Debitos!$U:$U,$D123,VI_Debitos!$S:$S,LEFT(PAGADO!N$1,4),VI_Debitos!$R:$R,RIGHT(N$1,2))</f>
        <v>0</v>
      </c>
      <c r="O123" s="2">
        <f>SUMIFS(VI_Debitos!$W:$W,VI_Debitos!$H:$H,$C123,VI_Debitos!$U:$U,$D123,VI_Debitos!$S:$S,LEFT(PAGADO!O$1,4),VI_Debitos!$R:$R,RIGHT(O$1,2))</f>
        <v>0</v>
      </c>
      <c r="P123" s="2">
        <f>SUMIFS(VI_Debitos!$W:$W,VI_Debitos!$H:$H,$C123,VI_Debitos!$U:$U,$D123,VI_Debitos!$S:$S,LEFT(PAGADO!P$1,4),VI_Debitos!$R:$R,RIGHT(P$1,2))</f>
        <v>0</v>
      </c>
      <c r="Q123" s="2">
        <f>SUMIFS(VI_Debitos!$W:$W,VI_Debitos!$H:$H,$C123,VI_Debitos!$U:$U,$D123,VI_Debitos!$S:$S,LEFT(PAGADO!Q$1,4),VI_Debitos!$R:$R,RIGHT(Q$1,2))</f>
        <v>0</v>
      </c>
      <c r="R123" s="2">
        <f t="shared" si="1"/>
        <v>0</v>
      </c>
    </row>
    <row r="124" spans="6:18">
      <c r="F124" s="2">
        <f>SUMIFS(VI_Debitos!$W:$W,VI_Debitos!$H:$H,$C124,VI_Debitos!$U:$U,$D124,VI_Debitos!$S:$S,LEFT(PAGADO!F$1,4),VI_Debitos!$R:$R,RIGHT(F$1,2))</f>
        <v>0</v>
      </c>
      <c r="G124" s="2">
        <f>SUMIFS(VI_Debitos!$W:$W,VI_Debitos!$H:$H,$C124,VI_Debitos!$U:$U,$D124,VI_Debitos!$S:$S,LEFT(PAGADO!G$1,4),VI_Debitos!$R:$R,RIGHT(G$1,2))</f>
        <v>0</v>
      </c>
      <c r="H124" s="2">
        <f>SUMIFS(VI_Debitos!$W:$W,VI_Debitos!$H:$H,$C124,VI_Debitos!$U:$U,$D124,VI_Debitos!$S:$S,LEFT(PAGADO!H$1,4),VI_Debitos!$R:$R,RIGHT(H$1,2))</f>
        <v>0</v>
      </c>
      <c r="I124" s="2">
        <f>SUMIFS(VI_Debitos!$W:$W,VI_Debitos!$H:$H,$C124,VI_Debitos!$U:$U,$D124,VI_Debitos!$S:$S,LEFT(PAGADO!I$1,4),VI_Debitos!$R:$R,RIGHT(I$1,2))</f>
        <v>0</v>
      </c>
      <c r="J124" s="2">
        <f>SUMIFS(VI_Debitos!$W:$W,VI_Debitos!$H:$H,$C124,VI_Debitos!$U:$U,$D124,VI_Debitos!$S:$S,LEFT(PAGADO!J$1,4),VI_Debitos!$R:$R,RIGHT(J$1,2))</f>
        <v>0</v>
      </c>
      <c r="K124" s="2">
        <f>SUMIFS(VI_Debitos!$W:$W,VI_Debitos!$H:$H,$C124,VI_Debitos!$U:$U,$D124,VI_Debitos!$S:$S,LEFT(PAGADO!K$1,4),VI_Debitos!$R:$R,RIGHT(K$1,2))</f>
        <v>0</v>
      </c>
      <c r="L124" s="2">
        <f>SUMIFS(VI_Debitos!$W:$W,VI_Debitos!$H:$H,$C124,VI_Debitos!$U:$U,$D124,VI_Debitos!$S:$S,LEFT(PAGADO!L$1,4),VI_Debitos!$R:$R,RIGHT(L$1,2))</f>
        <v>0</v>
      </c>
      <c r="M124" s="2">
        <f>SUMIFS(VI_Debitos!$W:$W,VI_Debitos!$H:$H,$C124,VI_Debitos!$U:$U,$D124,VI_Debitos!$S:$S,LEFT(PAGADO!M$1,4),VI_Debitos!$R:$R,RIGHT(M$1,2))</f>
        <v>0</v>
      </c>
      <c r="N124" s="2">
        <f>SUMIFS(VI_Debitos!$W:$W,VI_Debitos!$H:$H,$C124,VI_Debitos!$U:$U,$D124,VI_Debitos!$S:$S,LEFT(PAGADO!N$1,4),VI_Debitos!$R:$R,RIGHT(N$1,2))</f>
        <v>0</v>
      </c>
      <c r="O124" s="2">
        <f>SUMIFS(VI_Debitos!$W:$W,VI_Debitos!$H:$H,$C124,VI_Debitos!$U:$U,$D124,VI_Debitos!$S:$S,LEFT(PAGADO!O$1,4),VI_Debitos!$R:$R,RIGHT(O$1,2))</f>
        <v>0</v>
      </c>
      <c r="P124" s="2">
        <f>SUMIFS(VI_Debitos!$W:$W,VI_Debitos!$H:$H,$C124,VI_Debitos!$U:$U,$D124,VI_Debitos!$S:$S,LEFT(PAGADO!P$1,4),VI_Debitos!$R:$R,RIGHT(P$1,2))</f>
        <v>0</v>
      </c>
      <c r="Q124" s="2">
        <f>SUMIFS(VI_Debitos!$W:$W,VI_Debitos!$H:$H,$C124,VI_Debitos!$U:$U,$D124,VI_Debitos!$S:$S,LEFT(PAGADO!Q$1,4),VI_Debitos!$R:$R,RIGHT(Q$1,2))</f>
        <v>0</v>
      </c>
      <c r="R124" s="2">
        <f t="shared" si="1"/>
        <v>0</v>
      </c>
    </row>
    <row r="125" spans="6:18">
      <c r="F125" s="2">
        <f>SUMIFS(VI_Debitos!$W:$W,VI_Debitos!$H:$H,$C125,VI_Debitos!$U:$U,$D125,VI_Debitos!$S:$S,LEFT(PAGADO!F$1,4),VI_Debitos!$R:$R,RIGHT(F$1,2))</f>
        <v>0</v>
      </c>
      <c r="G125" s="2">
        <f>SUMIFS(VI_Debitos!$W:$W,VI_Debitos!$H:$H,$C125,VI_Debitos!$U:$U,$D125,VI_Debitos!$S:$S,LEFT(PAGADO!G$1,4),VI_Debitos!$R:$R,RIGHT(G$1,2))</f>
        <v>0</v>
      </c>
      <c r="H125" s="2">
        <f>SUMIFS(VI_Debitos!$W:$W,VI_Debitos!$H:$H,$C125,VI_Debitos!$U:$U,$D125,VI_Debitos!$S:$S,LEFT(PAGADO!H$1,4),VI_Debitos!$R:$R,RIGHT(H$1,2))</f>
        <v>0</v>
      </c>
      <c r="I125" s="2">
        <f>SUMIFS(VI_Debitos!$W:$W,VI_Debitos!$H:$H,$C125,VI_Debitos!$U:$U,$D125,VI_Debitos!$S:$S,LEFT(PAGADO!I$1,4),VI_Debitos!$R:$R,RIGHT(I$1,2))</f>
        <v>0</v>
      </c>
      <c r="J125" s="2">
        <f>SUMIFS(VI_Debitos!$W:$W,VI_Debitos!$H:$H,$C125,VI_Debitos!$U:$U,$D125,VI_Debitos!$S:$S,LEFT(PAGADO!J$1,4),VI_Debitos!$R:$R,RIGHT(J$1,2))</f>
        <v>0</v>
      </c>
      <c r="K125" s="2">
        <f>SUMIFS(VI_Debitos!$W:$W,VI_Debitos!$H:$H,$C125,VI_Debitos!$U:$U,$D125,VI_Debitos!$S:$S,LEFT(PAGADO!K$1,4),VI_Debitos!$R:$R,RIGHT(K$1,2))</f>
        <v>0</v>
      </c>
      <c r="L125" s="2">
        <f>SUMIFS(VI_Debitos!$W:$W,VI_Debitos!$H:$H,$C125,VI_Debitos!$U:$U,$D125,VI_Debitos!$S:$S,LEFT(PAGADO!L$1,4),VI_Debitos!$R:$R,RIGHT(L$1,2))</f>
        <v>0</v>
      </c>
      <c r="M125" s="2">
        <f>SUMIFS(VI_Debitos!$W:$W,VI_Debitos!$H:$H,$C125,VI_Debitos!$U:$U,$D125,VI_Debitos!$S:$S,LEFT(PAGADO!M$1,4),VI_Debitos!$R:$R,RIGHT(M$1,2))</f>
        <v>0</v>
      </c>
      <c r="N125" s="2">
        <f>SUMIFS(VI_Debitos!$W:$W,VI_Debitos!$H:$H,$C125,VI_Debitos!$U:$U,$D125,VI_Debitos!$S:$S,LEFT(PAGADO!N$1,4),VI_Debitos!$R:$R,RIGHT(N$1,2))</f>
        <v>0</v>
      </c>
      <c r="O125" s="2">
        <f>SUMIFS(VI_Debitos!$W:$W,VI_Debitos!$H:$H,$C125,VI_Debitos!$U:$U,$D125,VI_Debitos!$S:$S,LEFT(PAGADO!O$1,4),VI_Debitos!$R:$R,RIGHT(O$1,2))</f>
        <v>0</v>
      </c>
      <c r="P125" s="2">
        <f>SUMIFS(VI_Debitos!$W:$W,VI_Debitos!$H:$H,$C125,VI_Debitos!$U:$U,$D125,VI_Debitos!$S:$S,LEFT(PAGADO!P$1,4),VI_Debitos!$R:$R,RIGHT(P$1,2))</f>
        <v>0</v>
      </c>
      <c r="Q125" s="2">
        <f>SUMIFS(VI_Debitos!$W:$W,VI_Debitos!$H:$H,$C125,VI_Debitos!$U:$U,$D125,VI_Debitos!$S:$S,LEFT(PAGADO!Q$1,4),VI_Debitos!$R:$R,RIGHT(Q$1,2))</f>
        <v>0</v>
      </c>
      <c r="R125" s="2">
        <f t="shared" si="1"/>
        <v>0</v>
      </c>
    </row>
    <row r="126" spans="6:18">
      <c r="F126" s="2">
        <f>SUMIFS(VI_Debitos!$W:$W,VI_Debitos!$H:$H,$C126,VI_Debitos!$U:$U,$D126,VI_Debitos!$S:$S,LEFT(PAGADO!F$1,4),VI_Debitos!$R:$R,RIGHT(F$1,2))</f>
        <v>0</v>
      </c>
      <c r="G126" s="2">
        <f>SUMIFS(VI_Debitos!$W:$W,VI_Debitos!$H:$H,$C126,VI_Debitos!$U:$U,$D126,VI_Debitos!$S:$S,LEFT(PAGADO!G$1,4),VI_Debitos!$R:$R,RIGHT(G$1,2))</f>
        <v>0</v>
      </c>
      <c r="H126" s="2">
        <f>SUMIFS(VI_Debitos!$W:$W,VI_Debitos!$H:$H,$C126,VI_Debitos!$U:$U,$D126,VI_Debitos!$S:$S,LEFT(PAGADO!H$1,4),VI_Debitos!$R:$R,RIGHT(H$1,2))</f>
        <v>0</v>
      </c>
      <c r="I126" s="2">
        <f>SUMIFS(VI_Debitos!$W:$W,VI_Debitos!$H:$H,$C126,VI_Debitos!$U:$U,$D126,VI_Debitos!$S:$S,LEFT(PAGADO!I$1,4),VI_Debitos!$R:$R,RIGHT(I$1,2))</f>
        <v>0</v>
      </c>
      <c r="J126" s="2">
        <f>SUMIFS(VI_Debitos!$W:$W,VI_Debitos!$H:$H,$C126,VI_Debitos!$U:$U,$D126,VI_Debitos!$S:$S,LEFT(PAGADO!J$1,4),VI_Debitos!$R:$R,RIGHT(J$1,2))</f>
        <v>0</v>
      </c>
      <c r="K126" s="2">
        <f>SUMIFS(VI_Debitos!$W:$W,VI_Debitos!$H:$H,$C126,VI_Debitos!$U:$U,$D126,VI_Debitos!$S:$S,LEFT(PAGADO!K$1,4),VI_Debitos!$R:$R,RIGHT(K$1,2))</f>
        <v>0</v>
      </c>
      <c r="L126" s="2">
        <f>SUMIFS(VI_Debitos!$W:$W,VI_Debitos!$H:$H,$C126,VI_Debitos!$U:$U,$D126,VI_Debitos!$S:$S,LEFT(PAGADO!L$1,4),VI_Debitos!$R:$R,RIGHT(L$1,2))</f>
        <v>0</v>
      </c>
      <c r="M126" s="2">
        <f>SUMIFS(VI_Debitos!$W:$W,VI_Debitos!$H:$H,$C126,VI_Debitos!$U:$U,$D126,VI_Debitos!$S:$S,LEFT(PAGADO!M$1,4),VI_Debitos!$R:$R,RIGHT(M$1,2))</f>
        <v>0</v>
      </c>
      <c r="N126" s="2">
        <f>SUMIFS(VI_Debitos!$W:$W,VI_Debitos!$H:$H,$C126,VI_Debitos!$U:$U,$D126,VI_Debitos!$S:$S,LEFT(PAGADO!N$1,4),VI_Debitos!$R:$R,RIGHT(N$1,2))</f>
        <v>0</v>
      </c>
      <c r="O126" s="2">
        <f>SUMIFS(VI_Debitos!$W:$W,VI_Debitos!$H:$H,$C126,VI_Debitos!$U:$U,$D126,VI_Debitos!$S:$S,LEFT(PAGADO!O$1,4),VI_Debitos!$R:$R,RIGHT(O$1,2))</f>
        <v>0</v>
      </c>
      <c r="P126" s="2">
        <f>SUMIFS(VI_Debitos!$W:$W,VI_Debitos!$H:$H,$C126,VI_Debitos!$U:$U,$D126,VI_Debitos!$S:$S,LEFT(PAGADO!P$1,4),VI_Debitos!$R:$R,RIGHT(P$1,2))</f>
        <v>0</v>
      </c>
      <c r="Q126" s="2">
        <f>SUMIFS(VI_Debitos!$W:$W,VI_Debitos!$H:$H,$C126,VI_Debitos!$U:$U,$D126,VI_Debitos!$S:$S,LEFT(PAGADO!Q$1,4),VI_Debitos!$R:$R,RIGHT(Q$1,2))</f>
        <v>0</v>
      </c>
      <c r="R126" s="2">
        <f t="shared" si="1"/>
        <v>0</v>
      </c>
    </row>
    <row r="127" spans="6:18">
      <c r="F127" s="2">
        <f>SUMIFS(VI_Debitos!$W:$W,VI_Debitos!$H:$H,$C127,VI_Debitos!$U:$U,$D127,VI_Debitos!$S:$S,LEFT(PAGADO!F$1,4),VI_Debitos!$R:$R,RIGHT(F$1,2))</f>
        <v>0</v>
      </c>
      <c r="G127" s="2">
        <f>SUMIFS(VI_Debitos!$W:$W,VI_Debitos!$H:$H,$C127,VI_Debitos!$U:$U,$D127,VI_Debitos!$S:$S,LEFT(PAGADO!G$1,4),VI_Debitos!$R:$R,RIGHT(G$1,2))</f>
        <v>0</v>
      </c>
      <c r="H127" s="2">
        <f>SUMIFS(VI_Debitos!$W:$W,VI_Debitos!$H:$H,$C127,VI_Debitos!$U:$U,$D127,VI_Debitos!$S:$S,LEFT(PAGADO!H$1,4),VI_Debitos!$R:$R,RIGHT(H$1,2))</f>
        <v>0</v>
      </c>
      <c r="I127" s="2">
        <f>SUMIFS(VI_Debitos!$W:$W,VI_Debitos!$H:$H,$C127,VI_Debitos!$U:$U,$D127,VI_Debitos!$S:$S,LEFT(PAGADO!I$1,4),VI_Debitos!$R:$R,RIGHT(I$1,2))</f>
        <v>0</v>
      </c>
      <c r="J127" s="2">
        <f>SUMIFS(VI_Debitos!$W:$W,VI_Debitos!$H:$H,$C127,VI_Debitos!$U:$U,$D127,VI_Debitos!$S:$S,LEFT(PAGADO!J$1,4),VI_Debitos!$R:$R,RIGHT(J$1,2))</f>
        <v>0</v>
      </c>
      <c r="K127" s="2">
        <f>SUMIFS(VI_Debitos!$W:$W,VI_Debitos!$H:$H,$C127,VI_Debitos!$U:$U,$D127,VI_Debitos!$S:$S,LEFT(PAGADO!K$1,4),VI_Debitos!$R:$R,RIGHT(K$1,2))</f>
        <v>0</v>
      </c>
      <c r="L127" s="2">
        <f>SUMIFS(VI_Debitos!$W:$W,VI_Debitos!$H:$H,$C127,VI_Debitos!$U:$U,$D127,VI_Debitos!$S:$S,LEFT(PAGADO!L$1,4),VI_Debitos!$R:$R,RIGHT(L$1,2))</f>
        <v>0</v>
      </c>
      <c r="M127" s="2">
        <f>SUMIFS(VI_Debitos!$W:$W,VI_Debitos!$H:$H,$C127,VI_Debitos!$U:$U,$D127,VI_Debitos!$S:$S,LEFT(PAGADO!M$1,4),VI_Debitos!$R:$R,RIGHT(M$1,2))</f>
        <v>0</v>
      </c>
      <c r="N127" s="2">
        <f>SUMIFS(VI_Debitos!$W:$W,VI_Debitos!$H:$H,$C127,VI_Debitos!$U:$U,$D127,VI_Debitos!$S:$S,LEFT(PAGADO!N$1,4),VI_Debitos!$R:$R,RIGHT(N$1,2))</f>
        <v>0</v>
      </c>
      <c r="O127" s="2">
        <f>SUMIFS(VI_Debitos!$W:$W,VI_Debitos!$H:$H,$C127,VI_Debitos!$U:$U,$D127,VI_Debitos!$S:$S,LEFT(PAGADO!O$1,4),VI_Debitos!$R:$R,RIGHT(O$1,2))</f>
        <v>0</v>
      </c>
      <c r="P127" s="2">
        <f>SUMIFS(VI_Debitos!$W:$W,VI_Debitos!$H:$H,$C127,VI_Debitos!$U:$U,$D127,VI_Debitos!$S:$S,LEFT(PAGADO!P$1,4),VI_Debitos!$R:$R,RIGHT(P$1,2))</f>
        <v>0</v>
      </c>
      <c r="Q127" s="2">
        <f>SUMIFS(VI_Debitos!$W:$W,VI_Debitos!$H:$H,$C127,VI_Debitos!$U:$U,$D127,VI_Debitos!$S:$S,LEFT(PAGADO!Q$1,4),VI_Debitos!$R:$R,RIGHT(Q$1,2))</f>
        <v>0</v>
      </c>
      <c r="R127" s="2">
        <f t="shared" si="1"/>
        <v>0</v>
      </c>
    </row>
    <row r="128" spans="6:18">
      <c r="F128" s="2">
        <f>SUMIFS(VI_Debitos!$W:$W,VI_Debitos!$H:$H,$C128,VI_Debitos!$U:$U,$D128,VI_Debitos!$S:$S,LEFT(PAGADO!F$1,4),VI_Debitos!$R:$R,RIGHT(F$1,2))</f>
        <v>0</v>
      </c>
      <c r="G128" s="2">
        <f>SUMIFS(VI_Debitos!$W:$W,VI_Debitos!$H:$H,$C128,VI_Debitos!$U:$U,$D128,VI_Debitos!$S:$S,LEFT(PAGADO!G$1,4),VI_Debitos!$R:$R,RIGHT(G$1,2))</f>
        <v>0</v>
      </c>
      <c r="H128" s="2">
        <f>SUMIFS(VI_Debitos!$W:$W,VI_Debitos!$H:$H,$C128,VI_Debitos!$U:$U,$D128,VI_Debitos!$S:$S,LEFT(PAGADO!H$1,4),VI_Debitos!$R:$R,RIGHT(H$1,2))</f>
        <v>0</v>
      </c>
      <c r="I128" s="2">
        <f>SUMIFS(VI_Debitos!$W:$W,VI_Debitos!$H:$H,$C128,VI_Debitos!$U:$U,$D128,VI_Debitos!$S:$S,LEFT(PAGADO!I$1,4),VI_Debitos!$R:$R,RIGHT(I$1,2))</f>
        <v>0</v>
      </c>
      <c r="J128" s="2">
        <f>SUMIFS(VI_Debitos!$W:$W,VI_Debitos!$H:$H,$C128,VI_Debitos!$U:$U,$D128,VI_Debitos!$S:$S,LEFT(PAGADO!J$1,4),VI_Debitos!$R:$R,RIGHT(J$1,2))</f>
        <v>0</v>
      </c>
      <c r="K128" s="2">
        <f>SUMIFS(VI_Debitos!$W:$W,VI_Debitos!$H:$H,$C128,VI_Debitos!$U:$U,$D128,VI_Debitos!$S:$S,LEFT(PAGADO!K$1,4),VI_Debitos!$R:$R,RIGHT(K$1,2))</f>
        <v>0</v>
      </c>
      <c r="L128" s="2">
        <f>SUMIFS(VI_Debitos!$W:$W,VI_Debitos!$H:$H,$C128,VI_Debitos!$U:$U,$D128,VI_Debitos!$S:$S,LEFT(PAGADO!L$1,4),VI_Debitos!$R:$R,RIGHT(L$1,2))</f>
        <v>0</v>
      </c>
      <c r="M128" s="2">
        <f>SUMIFS(VI_Debitos!$W:$W,VI_Debitos!$H:$H,$C128,VI_Debitos!$U:$U,$D128,VI_Debitos!$S:$S,LEFT(PAGADO!M$1,4),VI_Debitos!$R:$R,RIGHT(M$1,2))</f>
        <v>0</v>
      </c>
      <c r="N128" s="2">
        <f>SUMIFS(VI_Debitos!$W:$W,VI_Debitos!$H:$H,$C128,VI_Debitos!$U:$U,$D128,VI_Debitos!$S:$S,LEFT(PAGADO!N$1,4),VI_Debitos!$R:$R,RIGHT(N$1,2))</f>
        <v>0</v>
      </c>
      <c r="O128" s="2">
        <f>SUMIFS(VI_Debitos!$W:$W,VI_Debitos!$H:$H,$C128,VI_Debitos!$U:$U,$D128,VI_Debitos!$S:$S,LEFT(PAGADO!O$1,4),VI_Debitos!$R:$R,RIGHT(O$1,2))</f>
        <v>0</v>
      </c>
      <c r="P128" s="2">
        <f>SUMIFS(VI_Debitos!$W:$W,VI_Debitos!$H:$H,$C128,VI_Debitos!$U:$U,$D128,VI_Debitos!$S:$S,LEFT(PAGADO!P$1,4),VI_Debitos!$R:$R,RIGHT(P$1,2))</f>
        <v>0</v>
      </c>
      <c r="Q128" s="2">
        <f>SUMIFS(VI_Debitos!$W:$W,VI_Debitos!$H:$H,$C128,VI_Debitos!$U:$U,$D128,VI_Debitos!$S:$S,LEFT(PAGADO!Q$1,4),VI_Debitos!$R:$R,RIGHT(Q$1,2))</f>
        <v>0</v>
      </c>
      <c r="R128" s="2">
        <f t="shared" si="1"/>
        <v>0</v>
      </c>
    </row>
    <row r="129" spans="6:18">
      <c r="F129" s="2">
        <f>SUMIFS(VI_Debitos!$W:$W,VI_Debitos!$H:$H,$C129,VI_Debitos!$U:$U,$D129,VI_Debitos!$S:$S,LEFT(PAGADO!F$1,4),VI_Debitos!$R:$R,RIGHT(F$1,2))</f>
        <v>0</v>
      </c>
      <c r="G129" s="2">
        <f>SUMIFS(VI_Debitos!$W:$W,VI_Debitos!$H:$H,$C129,VI_Debitos!$U:$U,$D129,VI_Debitos!$S:$S,LEFT(PAGADO!G$1,4),VI_Debitos!$R:$R,RIGHT(G$1,2))</f>
        <v>0</v>
      </c>
      <c r="H129" s="2">
        <f>SUMIFS(VI_Debitos!$W:$W,VI_Debitos!$H:$H,$C129,VI_Debitos!$U:$U,$D129,VI_Debitos!$S:$S,LEFT(PAGADO!H$1,4),VI_Debitos!$R:$R,RIGHT(H$1,2))</f>
        <v>0</v>
      </c>
      <c r="I129" s="2">
        <f>SUMIFS(VI_Debitos!$W:$W,VI_Debitos!$H:$H,$C129,VI_Debitos!$U:$U,$D129,VI_Debitos!$S:$S,LEFT(PAGADO!I$1,4),VI_Debitos!$R:$R,RIGHT(I$1,2))</f>
        <v>0</v>
      </c>
      <c r="J129" s="2">
        <f>SUMIFS(VI_Debitos!$W:$W,VI_Debitos!$H:$H,$C129,VI_Debitos!$U:$U,$D129,VI_Debitos!$S:$S,LEFT(PAGADO!J$1,4),VI_Debitos!$R:$R,RIGHT(J$1,2))</f>
        <v>0</v>
      </c>
      <c r="K129" s="2">
        <f>SUMIFS(VI_Debitos!$W:$W,VI_Debitos!$H:$H,$C129,VI_Debitos!$U:$U,$D129,VI_Debitos!$S:$S,LEFT(PAGADO!K$1,4),VI_Debitos!$R:$R,RIGHT(K$1,2))</f>
        <v>0</v>
      </c>
      <c r="L129" s="2">
        <f>SUMIFS(VI_Debitos!$W:$W,VI_Debitos!$H:$H,$C129,VI_Debitos!$U:$U,$D129,VI_Debitos!$S:$S,LEFT(PAGADO!L$1,4),VI_Debitos!$R:$R,RIGHT(L$1,2))</f>
        <v>0</v>
      </c>
      <c r="M129" s="2">
        <f>SUMIFS(VI_Debitos!$W:$W,VI_Debitos!$H:$H,$C129,VI_Debitos!$U:$U,$D129,VI_Debitos!$S:$S,LEFT(PAGADO!M$1,4),VI_Debitos!$R:$R,RIGHT(M$1,2))</f>
        <v>0</v>
      </c>
      <c r="N129" s="2">
        <f>SUMIFS(VI_Debitos!$W:$W,VI_Debitos!$H:$H,$C129,VI_Debitos!$U:$U,$D129,VI_Debitos!$S:$S,LEFT(PAGADO!N$1,4),VI_Debitos!$R:$R,RIGHT(N$1,2))</f>
        <v>0</v>
      </c>
      <c r="O129" s="2">
        <f>SUMIFS(VI_Debitos!$W:$W,VI_Debitos!$H:$H,$C129,VI_Debitos!$U:$U,$D129,VI_Debitos!$S:$S,LEFT(PAGADO!O$1,4),VI_Debitos!$R:$R,RIGHT(O$1,2))</f>
        <v>0</v>
      </c>
      <c r="P129" s="2">
        <f>SUMIFS(VI_Debitos!$W:$W,VI_Debitos!$H:$H,$C129,VI_Debitos!$U:$U,$D129,VI_Debitos!$S:$S,LEFT(PAGADO!P$1,4),VI_Debitos!$R:$R,RIGHT(P$1,2))</f>
        <v>0</v>
      </c>
      <c r="Q129" s="2">
        <f>SUMIFS(VI_Debitos!$W:$W,VI_Debitos!$H:$H,$C129,VI_Debitos!$U:$U,$D129,VI_Debitos!$S:$S,LEFT(PAGADO!Q$1,4),VI_Debitos!$R:$R,RIGHT(Q$1,2))</f>
        <v>0</v>
      </c>
      <c r="R129" s="2">
        <f t="shared" si="1"/>
        <v>0</v>
      </c>
    </row>
    <row r="130" spans="6:18">
      <c r="F130" s="2">
        <f>SUMIFS(VI_Debitos!$W:$W,VI_Debitos!$H:$H,$C130,VI_Debitos!$U:$U,$D130,VI_Debitos!$S:$S,LEFT(PAGADO!F$1,4),VI_Debitos!$R:$R,RIGHT(F$1,2))</f>
        <v>0</v>
      </c>
      <c r="G130" s="2">
        <f>SUMIFS(VI_Debitos!$W:$W,VI_Debitos!$H:$H,$C130,VI_Debitos!$U:$U,$D130,VI_Debitos!$S:$S,LEFT(PAGADO!G$1,4),VI_Debitos!$R:$R,RIGHT(G$1,2))</f>
        <v>0</v>
      </c>
      <c r="H130" s="2">
        <f>SUMIFS(VI_Debitos!$W:$W,VI_Debitos!$H:$H,$C130,VI_Debitos!$U:$U,$D130,VI_Debitos!$S:$S,LEFT(PAGADO!H$1,4),VI_Debitos!$R:$R,RIGHT(H$1,2))</f>
        <v>0</v>
      </c>
      <c r="I130" s="2">
        <f>SUMIFS(VI_Debitos!$W:$W,VI_Debitos!$H:$H,$C130,VI_Debitos!$U:$U,$D130,VI_Debitos!$S:$S,LEFT(PAGADO!I$1,4),VI_Debitos!$R:$R,RIGHT(I$1,2))</f>
        <v>0</v>
      </c>
      <c r="J130" s="2">
        <f>SUMIFS(VI_Debitos!$W:$W,VI_Debitos!$H:$H,$C130,VI_Debitos!$U:$U,$D130,VI_Debitos!$S:$S,LEFT(PAGADO!J$1,4),VI_Debitos!$R:$R,RIGHT(J$1,2))</f>
        <v>0</v>
      </c>
      <c r="K130" s="2">
        <f>SUMIFS(VI_Debitos!$W:$W,VI_Debitos!$H:$H,$C130,VI_Debitos!$U:$U,$D130,VI_Debitos!$S:$S,LEFT(PAGADO!K$1,4),VI_Debitos!$R:$R,RIGHT(K$1,2))</f>
        <v>0</v>
      </c>
      <c r="L130" s="2">
        <f>SUMIFS(VI_Debitos!$W:$W,VI_Debitos!$H:$H,$C130,VI_Debitos!$U:$U,$D130,VI_Debitos!$S:$S,LEFT(PAGADO!L$1,4),VI_Debitos!$R:$R,RIGHT(L$1,2))</f>
        <v>0</v>
      </c>
      <c r="M130" s="2">
        <f>SUMIFS(VI_Debitos!$W:$W,VI_Debitos!$H:$H,$C130,VI_Debitos!$U:$U,$D130,VI_Debitos!$S:$S,LEFT(PAGADO!M$1,4),VI_Debitos!$R:$R,RIGHT(M$1,2))</f>
        <v>0</v>
      </c>
      <c r="N130" s="2">
        <f>SUMIFS(VI_Debitos!$W:$W,VI_Debitos!$H:$H,$C130,VI_Debitos!$U:$U,$D130,VI_Debitos!$S:$S,LEFT(PAGADO!N$1,4),VI_Debitos!$R:$R,RIGHT(N$1,2))</f>
        <v>0</v>
      </c>
      <c r="O130" s="2">
        <f>SUMIFS(VI_Debitos!$W:$W,VI_Debitos!$H:$H,$C130,VI_Debitos!$U:$U,$D130,VI_Debitos!$S:$S,LEFT(PAGADO!O$1,4),VI_Debitos!$R:$R,RIGHT(O$1,2))</f>
        <v>0</v>
      </c>
      <c r="P130" s="2">
        <f>SUMIFS(VI_Debitos!$W:$W,VI_Debitos!$H:$H,$C130,VI_Debitos!$U:$U,$D130,VI_Debitos!$S:$S,LEFT(PAGADO!P$1,4),VI_Debitos!$R:$R,RIGHT(P$1,2))</f>
        <v>0</v>
      </c>
      <c r="Q130" s="2">
        <f>SUMIFS(VI_Debitos!$W:$W,VI_Debitos!$H:$H,$C130,VI_Debitos!$U:$U,$D130,VI_Debitos!$S:$S,LEFT(PAGADO!Q$1,4),VI_Debitos!$R:$R,RIGHT(Q$1,2))</f>
        <v>0</v>
      </c>
      <c r="R130" s="2">
        <f t="shared" ref="R130:R193" si="2">SUM(F130:Q130)</f>
        <v>0</v>
      </c>
    </row>
    <row r="131" spans="6:18">
      <c r="F131" s="2">
        <f>SUMIFS(VI_Debitos!$W:$W,VI_Debitos!$H:$H,$C131,VI_Debitos!$U:$U,$D131,VI_Debitos!$S:$S,LEFT(PAGADO!F$1,4),VI_Debitos!$R:$R,RIGHT(F$1,2))</f>
        <v>0</v>
      </c>
      <c r="G131" s="2">
        <f>SUMIFS(VI_Debitos!$W:$W,VI_Debitos!$H:$H,$C131,VI_Debitos!$U:$U,$D131,VI_Debitos!$S:$S,LEFT(PAGADO!G$1,4),VI_Debitos!$R:$R,RIGHT(G$1,2))</f>
        <v>0</v>
      </c>
      <c r="H131" s="2">
        <f>SUMIFS(VI_Debitos!$W:$W,VI_Debitos!$H:$H,$C131,VI_Debitos!$U:$U,$D131,VI_Debitos!$S:$S,LEFT(PAGADO!H$1,4),VI_Debitos!$R:$R,RIGHT(H$1,2))</f>
        <v>0</v>
      </c>
      <c r="I131" s="2">
        <f>SUMIFS(VI_Debitos!$W:$W,VI_Debitos!$H:$H,$C131,VI_Debitos!$U:$U,$D131,VI_Debitos!$S:$S,LEFT(PAGADO!I$1,4),VI_Debitos!$R:$R,RIGHT(I$1,2))</f>
        <v>0</v>
      </c>
      <c r="J131" s="2">
        <f>SUMIFS(VI_Debitos!$W:$W,VI_Debitos!$H:$H,$C131,VI_Debitos!$U:$U,$D131,VI_Debitos!$S:$S,LEFT(PAGADO!J$1,4),VI_Debitos!$R:$R,RIGHT(J$1,2))</f>
        <v>0</v>
      </c>
      <c r="K131" s="2">
        <f>SUMIFS(VI_Debitos!$W:$W,VI_Debitos!$H:$H,$C131,VI_Debitos!$U:$U,$D131,VI_Debitos!$S:$S,LEFT(PAGADO!K$1,4),VI_Debitos!$R:$R,RIGHT(K$1,2))</f>
        <v>0</v>
      </c>
      <c r="L131" s="2">
        <f>SUMIFS(VI_Debitos!$W:$W,VI_Debitos!$H:$H,$C131,VI_Debitos!$U:$U,$D131,VI_Debitos!$S:$S,LEFT(PAGADO!L$1,4),VI_Debitos!$R:$R,RIGHT(L$1,2))</f>
        <v>0</v>
      </c>
      <c r="M131" s="2">
        <f>SUMIFS(VI_Debitos!$W:$W,VI_Debitos!$H:$H,$C131,VI_Debitos!$U:$U,$D131,VI_Debitos!$S:$S,LEFT(PAGADO!M$1,4),VI_Debitos!$R:$R,RIGHT(M$1,2))</f>
        <v>0</v>
      </c>
      <c r="N131" s="2">
        <f>SUMIFS(VI_Debitos!$W:$W,VI_Debitos!$H:$H,$C131,VI_Debitos!$U:$U,$D131,VI_Debitos!$S:$S,LEFT(PAGADO!N$1,4),VI_Debitos!$R:$R,RIGHT(N$1,2))</f>
        <v>0</v>
      </c>
      <c r="O131" s="2">
        <f>SUMIFS(VI_Debitos!$W:$W,VI_Debitos!$H:$H,$C131,VI_Debitos!$U:$U,$D131,VI_Debitos!$S:$S,LEFT(PAGADO!O$1,4),VI_Debitos!$R:$R,RIGHT(O$1,2))</f>
        <v>0</v>
      </c>
      <c r="P131" s="2">
        <f>SUMIFS(VI_Debitos!$W:$W,VI_Debitos!$H:$H,$C131,VI_Debitos!$U:$U,$D131,VI_Debitos!$S:$S,LEFT(PAGADO!P$1,4),VI_Debitos!$R:$R,RIGHT(P$1,2))</f>
        <v>0</v>
      </c>
      <c r="Q131" s="2">
        <f>SUMIFS(VI_Debitos!$W:$W,VI_Debitos!$H:$H,$C131,VI_Debitos!$U:$U,$D131,VI_Debitos!$S:$S,LEFT(PAGADO!Q$1,4),VI_Debitos!$R:$R,RIGHT(Q$1,2))</f>
        <v>0</v>
      </c>
      <c r="R131" s="2">
        <f t="shared" si="2"/>
        <v>0</v>
      </c>
    </row>
    <row r="132" spans="6:18">
      <c r="F132" s="2">
        <f>SUMIFS(VI_Debitos!$W:$W,VI_Debitos!$H:$H,$C132,VI_Debitos!$U:$U,$D132,VI_Debitos!$S:$S,LEFT(PAGADO!F$1,4),VI_Debitos!$R:$R,RIGHT(F$1,2))</f>
        <v>0</v>
      </c>
      <c r="G132" s="2">
        <f>SUMIFS(VI_Debitos!$W:$W,VI_Debitos!$H:$H,$C132,VI_Debitos!$U:$U,$D132,VI_Debitos!$S:$S,LEFT(PAGADO!G$1,4),VI_Debitos!$R:$R,RIGHT(G$1,2))</f>
        <v>0</v>
      </c>
      <c r="H132" s="2">
        <f>SUMIFS(VI_Debitos!$W:$W,VI_Debitos!$H:$H,$C132,VI_Debitos!$U:$U,$D132,VI_Debitos!$S:$S,LEFT(PAGADO!H$1,4),VI_Debitos!$R:$R,RIGHT(H$1,2))</f>
        <v>0</v>
      </c>
      <c r="I132" s="2">
        <f>SUMIFS(VI_Debitos!$W:$W,VI_Debitos!$H:$H,$C132,VI_Debitos!$U:$U,$D132,VI_Debitos!$S:$S,LEFT(PAGADO!I$1,4),VI_Debitos!$R:$R,RIGHT(I$1,2))</f>
        <v>0</v>
      </c>
      <c r="J132" s="2">
        <f>SUMIFS(VI_Debitos!$W:$W,VI_Debitos!$H:$H,$C132,VI_Debitos!$U:$U,$D132,VI_Debitos!$S:$S,LEFT(PAGADO!J$1,4),VI_Debitos!$R:$R,RIGHT(J$1,2))</f>
        <v>0</v>
      </c>
      <c r="K132" s="2">
        <f>SUMIFS(VI_Debitos!$W:$W,VI_Debitos!$H:$H,$C132,VI_Debitos!$U:$U,$D132,VI_Debitos!$S:$S,LEFT(PAGADO!K$1,4),VI_Debitos!$R:$R,RIGHT(K$1,2))</f>
        <v>0</v>
      </c>
      <c r="L132" s="2">
        <f>SUMIFS(VI_Debitos!$W:$W,VI_Debitos!$H:$H,$C132,VI_Debitos!$U:$U,$D132,VI_Debitos!$S:$S,LEFT(PAGADO!L$1,4),VI_Debitos!$R:$R,RIGHT(L$1,2))</f>
        <v>0</v>
      </c>
      <c r="M132" s="2">
        <f>SUMIFS(VI_Debitos!$W:$W,VI_Debitos!$H:$H,$C132,VI_Debitos!$U:$U,$D132,VI_Debitos!$S:$S,LEFT(PAGADO!M$1,4),VI_Debitos!$R:$R,RIGHT(M$1,2))</f>
        <v>0</v>
      </c>
      <c r="N132" s="2">
        <f>SUMIFS(VI_Debitos!$W:$W,VI_Debitos!$H:$H,$C132,VI_Debitos!$U:$U,$D132,VI_Debitos!$S:$S,LEFT(PAGADO!N$1,4),VI_Debitos!$R:$R,RIGHT(N$1,2))</f>
        <v>0</v>
      </c>
      <c r="O132" s="2">
        <f>SUMIFS(VI_Debitos!$W:$W,VI_Debitos!$H:$H,$C132,VI_Debitos!$U:$U,$D132,VI_Debitos!$S:$S,LEFT(PAGADO!O$1,4),VI_Debitos!$R:$R,RIGHT(O$1,2))</f>
        <v>0</v>
      </c>
      <c r="P132" s="2">
        <f>SUMIFS(VI_Debitos!$W:$W,VI_Debitos!$H:$H,$C132,VI_Debitos!$U:$U,$D132,VI_Debitos!$S:$S,LEFT(PAGADO!P$1,4),VI_Debitos!$R:$R,RIGHT(P$1,2))</f>
        <v>0</v>
      </c>
      <c r="Q132" s="2">
        <f>SUMIFS(VI_Debitos!$W:$W,VI_Debitos!$H:$H,$C132,VI_Debitos!$U:$U,$D132,VI_Debitos!$S:$S,LEFT(PAGADO!Q$1,4),VI_Debitos!$R:$R,RIGHT(Q$1,2))</f>
        <v>0</v>
      </c>
      <c r="R132" s="2">
        <f t="shared" si="2"/>
        <v>0</v>
      </c>
    </row>
    <row r="133" spans="6:18">
      <c r="F133" s="2">
        <f>SUMIFS(VI_Debitos!$W:$W,VI_Debitos!$H:$H,$C133,VI_Debitos!$U:$U,$D133,VI_Debitos!$S:$S,LEFT(PAGADO!F$1,4),VI_Debitos!$R:$R,RIGHT(F$1,2))</f>
        <v>0</v>
      </c>
      <c r="G133" s="2">
        <f>SUMIFS(VI_Debitos!$W:$W,VI_Debitos!$H:$H,$C133,VI_Debitos!$U:$U,$D133,VI_Debitos!$S:$S,LEFT(PAGADO!G$1,4),VI_Debitos!$R:$R,RIGHT(G$1,2))</f>
        <v>0</v>
      </c>
      <c r="H133" s="2">
        <f>SUMIFS(VI_Debitos!$W:$W,VI_Debitos!$H:$H,$C133,VI_Debitos!$U:$U,$D133,VI_Debitos!$S:$S,LEFT(PAGADO!H$1,4),VI_Debitos!$R:$R,RIGHT(H$1,2))</f>
        <v>0</v>
      </c>
      <c r="I133" s="2">
        <f>SUMIFS(VI_Debitos!$W:$W,VI_Debitos!$H:$H,$C133,VI_Debitos!$U:$U,$D133,VI_Debitos!$S:$S,LEFT(PAGADO!I$1,4),VI_Debitos!$R:$R,RIGHT(I$1,2))</f>
        <v>0</v>
      </c>
      <c r="J133" s="2">
        <f>SUMIFS(VI_Debitos!$W:$W,VI_Debitos!$H:$H,$C133,VI_Debitos!$U:$U,$D133,VI_Debitos!$S:$S,LEFT(PAGADO!J$1,4),VI_Debitos!$R:$R,RIGHT(J$1,2))</f>
        <v>0</v>
      </c>
      <c r="K133" s="2">
        <f>SUMIFS(VI_Debitos!$W:$W,VI_Debitos!$H:$H,$C133,VI_Debitos!$U:$U,$D133,VI_Debitos!$S:$S,LEFT(PAGADO!K$1,4),VI_Debitos!$R:$R,RIGHT(K$1,2))</f>
        <v>0</v>
      </c>
      <c r="L133" s="2">
        <f>SUMIFS(VI_Debitos!$W:$W,VI_Debitos!$H:$H,$C133,VI_Debitos!$U:$U,$D133,VI_Debitos!$S:$S,LEFT(PAGADO!L$1,4),VI_Debitos!$R:$R,RIGHT(L$1,2))</f>
        <v>0</v>
      </c>
      <c r="M133" s="2">
        <f>SUMIFS(VI_Debitos!$W:$W,VI_Debitos!$H:$H,$C133,VI_Debitos!$U:$U,$D133,VI_Debitos!$S:$S,LEFT(PAGADO!M$1,4),VI_Debitos!$R:$R,RIGHT(M$1,2))</f>
        <v>0</v>
      </c>
      <c r="N133" s="2">
        <f>SUMIFS(VI_Debitos!$W:$W,VI_Debitos!$H:$H,$C133,VI_Debitos!$U:$U,$D133,VI_Debitos!$S:$S,LEFT(PAGADO!N$1,4),VI_Debitos!$R:$R,RIGHT(N$1,2))</f>
        <v>0</v>
      </c>
      <c r="O133" s="2">
        <f>SUMIFS(VI_Debitos!$W:$W,VI_Debitos!$H:$H,$C133,VI_Debitos!$U:$U,$D133,VI_Debitos!$S:$S,LEFT(PAGADO!O$1,4),VI_Debitos!$R:$R,RIGHT(O$1,2))</f>
        <v>0</v>
      </c>
      <c r="P133" s="2">
        <f>SUMIFS(VI_Debitos!$W:$W,VI_Debitos!$H:$H,$C133,VI_Debitos!$U:$U,$D133,VI_Debitos!$S:$S,LEFT(PAGADO!P$1,4),VI_Debitos!$R:$R,RIGHT(P$1,2))</f>
        <v>0</v>
      </c>
      <c r="Q133" s="2">
        <f>SUMIFS(VI_Debitos!$W:$W,VI_Debitos!$H:$H,$C133,VI_Debitos!$U:$U,$D133,VI_Debitos!$S:$S,LEFT(PAGADO!Q$1,4),VI_Debitos!$R:$R,RIGHT(Q$1,2))</f>
        <v>0</v>
      </c>
      <c r="R133" s="2">
        <f t="shared" si="2"/>
        <v>0</v>
      </c>
    </row>
    <row r="134" spans="6:18">
      <c r="F134" s="2">
        <f>SUMIFS(VI_Debitos!$W:$W,VI_Debitos!$H:$H,$C134,VI_Debitos!$U:$U,$D134,VI_Debitos!$S:$S,LEFT(PAGADO!F$1,4),VI_Debitos!$R:$R,RIGHT(F$1,2))</f>
        <v>0</v>
      </c>
      <c r="G134" s="2">
        <f>SUMIFS(VI_Debitos!$W:$W,VI_Debitos!$H:$H,$C134,VI_Debitos!$U:$U,$D134,VI_Debitos!$S:$S,LEFT(PAGADO!G$1,4),VI_Debitos!$R:$R,RIGHT(G$1,2))</f>
        <v>0</v>
      </c>
      <c r="H134" s="2">
        <f>SUMIFS(VI_Debitos!$W:$W,VI_Debitos!$H:$H,$C134,VI_Debitos!$U:$U,$D134,VI_Debitos!$S:$S,LEFT(PAGADO!H$1,4),VI_Debitos!$R:$R,RIGHT(H$1,2))</f>
        <v>0</v>
      </c>
      <c r="I134" s="2">
        <f>SUMIFS(VI_Debitos!$W:$W,VI_Debitos!$H:$H,$C134,VI_Debitos!$U:$U,$D134,VI_Debitos!$S:$S,LEFT(PAGADO!I$1,4),VI_Debitos!$R:$R,RIGHT(I$1,2))</f>
        <v>0</v>
      </c>
      <c r="J134" s="2">
        <f>SUMIFS(VI_Debitos!$W:$W,VI_Debitos!$H:$H,$C134,VI_Debitos!$U:$U,$D134,VI_Debitos!$S:$S,LEFT(PAGADO!J$1,4),VI_Debitos!$R:$R,RIGHT(J$1,2))</f>
        <v>0</v>
      </c>
      <c r="K134" s="2">
        <f>SUMIFS(VI_Debitos!$W:$W,VI_Debitos!$H:$H,$C134,VI_Debitos!$U:$U,$D134,VI_Debitos!$S:$S,LEFT(PAGADO!K$1,4),VI_Debitos!$R:$R,RIGHT(K$1,2))</f>
        <v>0</v>
      </c>
      <c r="L134" s="2">
        <f>SUMIFS(VI_Debitos!$W:$W,VI_Debitos!$H:$H,$C134,VI_Debitos!$U:$U,$D134,VI_Debitos!$S:$S,LEFT(PAGADO!L$1,4),VI_Debitos!$R:$R,RIGHT(L$1,2))</f>
        <v>0</v>
      </c>
      <c r="M134" s="2">
        <f>SUMIFS(VI_Debitos!$W:$W,VI_Debitos!$H:$H,$C134,VI_Debitos!$U:$U,$D134,VI_Debitos!$S:$S,LEFT(PAGADO!M$1,4),VI_Debitos!$R:$R,RIGHT(M$1,2))</f>
        <v>0</v>
      </c>
      <c r="N134" s="2">
        <f>SUMIFS(VI_Debitos!$W:$W,VI_Debitos!$H:$H,$C134,VI_Debitos!$U:$U,$D134,VI_Debitos!$S:$S,LEFT(PAGADO!N$1,4),VI_Debitos!$R:$R,RIGHT(N$1,2))</f>
        <v>0</v>
      </c>
      <c r="O134" s="2">
        <f>SUMIFS(VI_Debitos!$W:$W,VI_Debitos!$H:$H,$C134,VI_Debitos!$U:$U,$D134,VI_Debitos!$S:$S,LEFT(PAGADO!O$1,4),VI_Debitos!$R:$R,RIGHT(O$1,2))</f>
        <v>0</v>
      </c>
      <c r="P134" s="2">
        <f>SUMIFS(VI_Debitos!$W:$W,VI_Debitos!$H:$H,$C134,VI_Debitos!$U:$U,$D134,VI_Debitos!$S:$S,LEFT(PAGADO!P$1,4),VI_Debitos!$R:$R,RIGHT(P$1,2))</f>
        <v>0</v>
      </c>
      <c r="Q134" s="2">
        <f>SUMIFS(VI_Debitos!$W:$W,VI_Debitos!$H:$H,$C134,VI_Debitos!$U:$U,$D134,VI_Debitos!$S:$S,LEFT(PAGADO!Q$1,4),VI_Debitos!$R:$R,RIGHT(Q$1,2))</f>
        <v>0</v>
      </c>
      <c r="R134" s="2">
        <f t="shared" si="2"/>
        <v>0</v>
      </c>
    </row>
    <row r="135" spans="6:18">
      <c r="F135" s="2">
        <f>SUMIFS(VI_Debitos!$W:$W,VI_Debitos!$H:$H,$C135,VI_Debitos!$U:$U,$D135,VI_Debitos!$S:$S,LEFT(PAGADO!F$1,4),VI_Debitos!$R:$R,RIGHT(F$1,2))</f>
        <v>0</v>
      </c>
      <c r="G135" s="2">
        <f>SUMIFS(VI_Debitos!$W:$W,VI_Debitos!$H:$H,$C135,VI_Debitos!$U:$U,$D135,VI_Debitos!$S:$S,LEFT(PAGADO!G$1,4),VI_Debitos!$R:$R,RIGHT(G$1,2))</f>
        <v>0</v>
      </c>
      <c r="H135" s="2">
        <f>SUMIFS(VI_Debitos!$W:$W,VI_Debitos!$H:$H,$C135,VI_Debitos!$U:$U,$D135,VI_Debitos!$S:$S,LEFT(PAGADO!H$1,4),VI_Debitos!$R:$R,RIGHT(H$1,2))</f>
        <v>0</v>
      </c>
      <c r="I135" s="2">
        <f>SUMIFS(VI_Debitos!$W:$W,VI_Debitos!$H:$H,$C135,VI_Debitos!$U:$U,$D135,VI_Debitos!$S:$S,LEFT(PAGADO!I$1,4),VI_Debitos!$R:$R,RIGHT(I$1,2))</f>
        <v>0</v>
      </c>
      <c r="J135" s="2">
        <f>SUMIFS(VI_Debitos!$W:$W,VI_Debitos!$H:$H,$C135,VI_Debitos!$U:$U,$D135,VI_Debitos!$S:$S,LEFT(PAGADO!J$1,4),VI_Debitos!$R:$R,RIGHT(J$1,2))</f>
        <v>0</v>
      </c>
      <c r="K135" s="2">
        <f>SUMIFS(VI_Debitos!$W:$W,VI_Debitos!$H:$H,$C135,VI_Debitos!$U:$U,$D135,VI_Debitos!$S:$S,LEFT(PAGADO!K$1,4),VI_Debitos!$R:$R,RIGHT(K$1,2))</f>
        <v>0</v>
      </c>
      <c r="L135" s="2">
        <f>SUMIFS(VI_Debitos!$W:$W,VI_Debitos!$H:$H,$C135,VI_Debitos!$U:$U,$D135,VI_Debitos!$S:$S,LEFT(PAGADO!L$1,4),VI_Debitos!$R:$R,RIGHT(L$1,2))</f>
        <v>0</v>
      </c>
      <c r="M135" s="2">
        <f>SUMIFS(VI_Debitos!$W:$W,VI_Debitos!$H:$H,$C135,VI_Debitos!$U:$U,$D135,VI_Debitos!$S:$S,LEFT(PAGADO!M$1,4),VI_Debitos!$R:$R,RIGHT(M$1,2))</f>
        <v>0</v>
      </c>
      <c r="N135" s="2">
        <f>SUMIFS(VI_Debitos!$W:$W,VI_Debitos!$H:$H,$C135,VI_Debitos!$U:$U,$D135,VI_Debitos!$S:$S,LEFT(PAGADO!N$1,4),VI_Debitos!$R:$R,RIGHT(N$1,2))</f>
        <v>0</v>
      </c>
      <c r="O135" s="2">
        <f>SUMIFS(VI_Debitos!$W:$W,VI_Debitos!$H:$H,$C135,VI_Debitos!$U:$U,$D135,VI_Debitos!$S:$S,LEFT(PAGADO!O$1,4),VI_Debitos!$R:$R,RIGHT(O$1,2))</f>
        <v>0</v>
      </c>
      <c r="P135" s="2">
        <f>SUMIFS(VI_Debitos!$W:$W,VI_Debitos!$H:$H,$C135,VI_Debitos!$U:$U,$D135,VI_Debitos!$S:$S,LEFT(PAGADO!P$1,4),VI_Debitos!$R:$R,RIGHT(P$1,2))</f>
        <v>0</v>
      </c>
      <c r="Q135" s="2">
        <f>SUMIFS(VI_Debitos!$W:$W,VI_Debitos!$H:$H,$C135,VI_Debitos!$U:$U,$D135,VI_Debitos!$S:$S,LEFT(PAGADO!Q$1,4),VI_Debitos!$R:$R,RIGHT(Q$1,2))</f>
        <v>0</v>
      </c>
      <c r="R135" s="2">
        <f t="shared" si="2"/>
        <v>0</v>
      </c>
    </row>
    <row r="136" spans="6:18">
      <c r="F136" s="2">
        <f>SUMIFS(VI_Debitos!$W:$W,VI_Debitos!$H:$H,$C136,VI_Debitos!$U:$U,$D136,VI_Debitos!$S:$S,LEFT(PAGADO!F$1,4),VI_Debitos!$R:$R,RIGHT(F$1,2))</f>
        <v>0</v>
      </c>
      <c r="G136" s="2">
        <f>SUMIFS(VI_Debitos!$W:$W,VI_Debitos!$H:$H,$C136,VI_Debitos!$U:$U,$D136,VI_Debitos!$S:$S,LEFT(PAGADO!G$1,4),VI_Debitos!$R:$R,RIGHT(G$1,2))</f>
        <v>0</v>
      </c>
      <c r="H136" s="2">
        <f>SUMIFS(VI_Debitos!$W:$W,VI_Debitos!$H:$H,$C136,VI_Debitos!$U:$U,$D136,VI_Debitos!$S:$S,LEFT(PAGADO!H$1,4),VI_Debitos!$R:$R,RIGHT(H$1,2))</f>
        <v>0</v>
      </c>
      <c r="I136" s="2">
        <f>SUMIFS(VI_Debitos!$W:$W,VI_Debitos!$H:$H,$C136,VI_Debitos!$U:$U,$D136,VI_Debitos!$S:$S,LEFT(PAGADO!I$1,4),VI_Debitos!$R:$R,RIGHT(I$1,2))</f>
        <v>0</v>
      </c>
      <c r="J136" s="2">
        <f>SUMIFS(VI_Debitos!$W:$W,VI_Debitos!$H:$H,$C136,VI_Debitos!$U:$U,$D136,VI_Debitos!$S:$S,LEFT(PAGADO!J$1,4),VI_Debitos!$R:$R,RIGHT(J$1,2))</f>
        <v>0</v>
      </c>
      <c r="K136" s="2">
        <f>SUMIFS(VI_Debitos!$W:$W,VI_Debitos!$H:$H,$C136,VI_Debitos!$U:$U,$D136,VI_Debitos!$S:$S,LEFT(PAGADO!K$1,4),VI_Debitos!$R:$R,RIGHT(K$1,2))</f>
        <v>0</v>
      </c>
      <c r="L136" s="2">
        <f>SUMIFS(VI_Debitos!$W:$W,VI_Debitos!$H:$H,$C136,VI_Debitos!$U:$U,$D136,VI_Debitos!$S:$S,LEFT(PAGADO!L$1,4),VI_Debitos!$R:$R,RIGHT(L$1,2))</f>
        <v>0</v>
      </c>
      <c r="M136" s="2">
        <f>SUMIFS(VI_Debitos!$W:$W,VI_Debitos!$H:$H,$C136,VI_Debitos!$U:$U,$D136,VI_Debitos!$S:$S,LEFT(PAGADO!M$1,4),VI_Debitos!$R:$R,RIGHT(M$1,2))</f>
        <v>0</v>
      </c>
      <c r="N136" s="2">
        <f>SUMIFS(VI_Debitos!$W:$W,VI_Debitos!$H:$H,$C136,VI_Debitos!$U:$U,$D136,VI_Debitos!$S:$S,LEFT(PAGADO!N$1,4),VI_Debitos!$R:$R,RIGHT(N$1,2))</f>
        <v>0</v>
      </c>
      <c r="O136" s="2">
        <f>SUMIFS(VI_Debitos!$W:$W,VI_Debitos!$H:$H,$C136,VI_Debitos!$U:$U,$D136,VI_Debitos!$S:$S,LEFT(PAGADO!O$1,4),VI_Debitos!$R:$R,RIGHT(O$1,2))</f>
        <v>0</v>
      </c>
      <c r="P136" s="2">
        <f>SUMIFS(VI_Debitos!$W:$W,VI_Debitos!$H:$H,$C136,VI_Debitos!$U:$U,$D136,VI_Debitos!$S:$S,LEFT(PAGADO!P$1,4),VI_Debitos!$R:$R,RIGHT(P$1,2))</f>
        <v>0</v>
      </c>
      <c r="Q136" s="2">
        <f>SUMIFS(VI_Debitos!$W:$W,VI_Debitos!$H:$H,$C136,VI_Debitos!$U:$U,$D136,VI_Debitos!$S:$S,LEFT(PAGADO!Q$1,4),VI_Debitos!$R:$R,RIGHT(Q$1,2))</f>
        <v>0</v>
      </c>
      <c r="R136" s="2">
        <f t="shared" si="2"/>
        <v>0</v>
      </c>
    </row>
    <row r="137" spans="6:18">
      <c r="F137" s="2">
        <f>SUMIFS(VI_Debitos!$W:$W,VI_Debitos!$H:$H,$C137,VI_Debitos!$U:$U,$D137,VI_Debitos!$S:$S,LEFT(PAGADO!F$1,4),VI_Debitos!$R:$R,RIGHT(F$1,2))</f>
        <v>0</v>
      </c>
      <c r="G137" s="2">
        <f>SUMIFS(VI_Debitos!$W:$W,VI_Debitos!$H:$H,$C137,VI_Debitos!$U:$U,$D137,VI_Debitos!$S:$S,LEFT(PAGADO!G$1,4),VI_Debitos!$R:$R,RIGHT(G$1,2))</f>
        <v>0</v>
      </c>
      <c r="H137" s="2">
        <f>SUMIFS(VI_Debitos!$W:$W,VI_Debitos!$H:$H,$C137,VI_Debitos!$U:$U,$D137,VI_Debitos!$S:$S,LEFT(PAGADO!H$1,4),VI_Debitos!$R:$R,RIGHT(H$1,2))</f>
        <v>0</v>
      </c>
      <c r="I137" s="2">
        <f>SUMIFS(VI_Debitos!$W:$W,VI_Debitos!$H:$H,$C137,VI_Debitos!$U:$U,$D137,VI_Debitos!$S:$S,LEFT(PAGADO!I$1,4),VI_Debitos!$R:$R,RIGHT(I$1,2))</f>
        <v>0</v>
      </c>
      <c r="J137" s="2">
        <f>SUMIFS(VI_Debitos!$W:$W,VI_Debitos!$H:$H,$C137,VI_Debitos!$U:$U,$D137,VI_Debitos!$S:$S,LEFT(PAGADO!J$1,4),VI_Debitos!$R:$R,RIGHT(J$1,2))</f>
        <v>0</v>
      </c>
      <c r="K137" s="2">
        <f>SUMIFS(VI_Debitos!$W:$W,VI_Debitos!$H:$H,$C137,VI_Debitos!$U:$U,$D137,VI_Debitos!$S:$S,LEFT(PAGADO!K$1,4),VI_Debitos!$R:$R,RIGHT(K$1,2))</f>
        <v>0</v>
      </c>
      <c r="L137" s="2">
        <f>SUMIFS(VI_Debitos!$W:$W,VI_Debitos!$H:$H,$C137,VI_Debitos!$U:$U,$D137,VI_Debitos!$S:$S,LEFT(PAGADO!L$1,4),VI_Debitos!$R:$R,RIGHT(L$1,2))</f>
        <v>0</v>
      </c>
      <c r="M137" s="2">
        <f>SUMIFS(VI_Debitos!$W:$W,VI_Debitos!$H:$H,$C137,VI_Debitos!$U:$U,$D137,VI_Debitos!$S:$S,LEFT(PAGADO!M$1,4),VI_Debitos!$R:$R,RIGHT(M$1,2))</f>
        <v>0</v>
      </c>
      <c r="N137" s="2">
        <f>SUMIFS(VI_Debitos!$W:$W,VI_Debitos!$H:$H,$C137,VI_Debitos!$U:$U,$D137,VI_Debitos!$S:$S,LEFT(PAGADO!N$1,4),VI_Debitos!$R:$R,RIGHT(N$1,2))</f>
        <v>0</v>
      </c>
      <c r="O137" s="2">
        <f>SUMIFS(VI_Debitos!$W:$W,VI_Debitos!$H:$H,$C137,VI_Debitos!$U:$U,$D137,VI_Debitos!$S:$S,LEFT(PAGADO!O$1,4),VI_Debitos!$R:$R,RIGHT(O$1,2))</f>
        <v>0</v>
      </c>
      <c r="P137" s="2">
        <f>SUMIFS(VI_Debitos!$W:$W,VI_Debitos!$H:$H,$C137,VI_Debitos!$U:$U,$D137,VI_Debitos!$S:$S,LEFT(PAGADO!P$1,4),VI_Debitos!$R:$R,RIGHT(P$1,2))</f>
        <v>0</v>
      </c>
      <c r="Q137" s="2">
        <f>SUMIFS(VI_Debitos!$W:$W,VI_Debitos!$H:$H,$C137,VI_Debitos!$U:$U,$D137,VI_Debitos!$S:$S,LEFT(PAGADO!Q$1,4),VI_Debitos!$R:$R,RIGHT(Q$1,2))</f>
        <v>0</v>
      </c>
      <c r="R137" s="2">
        <f t="shared" si="2"/>
        <v>0</v>
      </c>
    </row>
    <row r="138" spans="6:18">
      <c r="F138" s="2">
        <f>SUMIFS(VI_Debitos!$W:$W,VI_Debitos!$H:$H,$C138,VI_Debitos!$U:$U,$D138,VI_Debitos!$S:$S,LEFT(PAGADO!F$1,4),VI_Debitos!$R:$R,RIGHT(F$1,2))</f>
        <v>0</v>
      </c>
      <c r="G138" s="2">
        <f>SUMIFS(VI_Debitos!$W:$W,VI_Debitos!$H:$H,$C138,VI_Debitos!$U:$U,$D138,VI_Debitos!$S:$S,LEFT(PAGADO!G$1,4),VI_Debitos!$R:$R,RIGHT(G$1,2))</f>
        <v>0</v>
      </c>
      <c r="H138" s="2">
        <f>SUMIFS(VI_Debitos!$W:$W,VI_Debitos!$H:$H,$C138,VI_Debitos!$U:$U,$D138,VI_Debitos!$S:$S,LEFT(PAGADO!H$1,4),VI_Debitos!$R:$R,RIGHT(H$1,2))</f>
        <v>0</v>
      </c>
      <c r="I138" s="2">
        <f>SUMIFS(VI_Debitos!$W:$W,VI_Debitos!$H:$H,$C138,VI_Debitos!$U:$U,$D138,VI_Debitos!$S:$S,LEFT(PAGADO!I$1,4),VI_Debitos!$R:$R,RIGHT(I$1,2))</f>
        <v>0</v>
      </c>
      <c r="J138" s="2">
        <f>SUMIFS(VI_Debitos!$W:$W,VI_Debitos!$H:$H,$C138,VI_Debitos!$U:$U,$D138,VI_Debitos!$S:$S,LEFT(PAGADO!J$1,4),VI_Debitos!$R:$R,RIGHT(J$1,2))</f>
        <v>0</v>
      </c>
      <c r="K138" s="2">
        <f>SUMIFS(VI_Debitos!$W:$W,VI_Debitos!$H:$H,$C138,VI_Debitos!$U:$U,$D138,VI_Debitos!$S:$S,LEFT(PAGADO!K$1,4),VI_Debitos!$R:$R,RIGHT(K$1,2))</f>
        <v>0</v>
      </c>
      <c r="L138" s="2">
        <f>SUMIFS(VI_Debitos!$W:$W,VI_Debitos!$H:$H,$C138,VI_Debitos!$U:$U,$D138,VI_Debitos!$S:$S,LEFT(PAGADO!L$1,4),VI_Debitos!$R:$R,RIGHT(L$1,2))</f>
        <v>0</v>
      </c>
      <c r="M138" s="2">
        <f>SUMIFS(VI_Debitos!$W:$W,VI_Debitos!$H:$H,$C138,VI_Debitos!$U:$U,$D138,VI_Debitos!$S:$S,LEFT(PAGADO!M$1,4),VI_Debitos!$R:$R,RIGHT(M$1,2))</f>
        <v>0</v>
      </c>
      <c r="N138" s="2">
        <f>SUMIFS(VI_Debitos!$W:$W,VI_Debitos!$H:$H,$C138,VI_Debitos!$U:$U,$D138,VI_Debitos!$S:$S,LEFT(PAGADO!N$1,4),VI_Debitos!$R:$R,RIGHT(N$1,2))</f>
        <v>0</v>
      </c>
      <c r="O138" s="2">
        <f>SUMIFS(VI_Debitos!$W:$W,VI_Debitos!$H:$H,$C138,VI_Debitos!$U:$U,$D138,VI_Debitos!$S:$S,LEFT(PAGADO!O$1,4),VI_Debitos!$R:$R,RIGHT(O$1,2))</f>
        <v>0</v>
      </c>
      <c r="P138" s="2">
        <f>SUMIFS(VI_Debitos!$W:$W,VI_Debitos!$H:$H,$C138,VI_Debitos!$U:$U,$D138,VI_Debitos!$S:$S,LEFT(PAGADO!P$1,4),VI_Debitos!$R:$R,RIGHT(P$1,2))</f>
        <v>0</v>
      </c>
      <c r="Q138" s="2">
        <f>SUMIFS(VI_Debitos!$W:$W,VI_Debitos!$H:$H,$C138,VI_Debitos!$U:$U,$D138,VI_Debitos!$S:$S,LEFT(PAGADO!Q$1,4),VI_Debitos!$R:$R,RIGHT(Q$1,2))</f>
        <v>0</v>
      </c>
      <c r="R138" s="2">
        <f t="shared" si="2"/>
        <v>0</v>
      </c>
    </row>
    <row r="139" spans="6:18">
      <c r="F139" s="2">
        <f>SUMIFS(VI_Debitos!$W:$W,VI_Debitos!$H:$H,$C139,VI_Debitos!$U:$U,$D139,VI_Debitos!$S:$S,LEFT(PAGADO!F$1,4),VI_Debitos!$R:$R,RIGHT(F$1,2))</f>
        <v>0</v>
      </c>
      <c r="G139" s="2">
        <f>SUMIFS(VI_Debitos!$W:$W,VI_Debitos!$H:$H,$C139,VI_Debitos!$U:$U,$D139,VI_Debitos!$S:$S,LEFT(PAGADO!G$1,4),VI_Debitos!$R:$R,RIGHT(G$1,2))</f>
        <v>0</v>
      </c>
      <c r="H139" s="2">
        <f>SUMIFS(VI_Debitos!$W:$W,VI_Debitos!$H:$H,$C139,VI_Debitos!$U:$U,$D139,VI_Debitos!$S:$S,LEFT(PAGADO!H$1,4),VI_Debitos!$R:$R,RIGHT(H$1,2))</f>
        <v>0</v>
      </c>
      <c r="I139" s="2">
        <f>SUMIFS(VI_Debitos!$W:$W,VI_Debitos!$H:$H,$C139,VI_Debitos!$U:$U,$D139,VI_Debitos!$S:$S,LEFT(PAGADO!I$1,4),VI_Debitos!$R:$R,RIGHT(I$1,2))</f>
        <v>0</v>
      </c>
      <c r="J139" s="2">
        <f>SUMIFS(VI_Debitos!$W:$W,VI_Debitos!$H:$H,$C139,VI_Debitos!$U:$U,$D139,VI_Debitos!$S:$S,LEFT(PAGADO!J$1,4),VI_Debitos!$R:$R,RIGHT(J$1,2))</f>
        <v>0</v>
      </c>
      <c r="K139" s="2">
        <f>SUMIFS(VI_Debitos!$W:$W,VI_Debitos!$H:$H,$C139,VI_Debitos!$U:$U,$D139,VI_Debitos!$S:$S,LEFT(PAGADO!K$1,4),VI_Debitos!$R:$R,RIGHT(K$1,2))</f>
        <v>0</v>
      </c>
      <c r="L139" s="2">
        <f>SUMIFS(VI_Debitos!$W:$W,VI_Debitos!$H:$H,$C139,VI_Debitos!$U:$U,$D139,VI_Debitos!$S:$S,LEFT(PAGADO!L$1,4),VI_Debitos!$R:$R,RIGHT(L$1,2))</f>
        <v>0</v>
      </c>
      <c r="M139" s="2">
        <f>SUMIFS(VI_Debitos!$W:$W,VI_Debitos!$H:$H,$C139,VI_Debitos!$U:$U,$D139,VI_Debitos!$S:$S,LEFT(PAGADO!M$1,4),VI_Debitos!$R:$R,RIGHT(M$1,2))</f>
        <v>0</v>
      </c>
      <c r="N139" s="2">
        <f>SUMIFS(VI_Debitos!$W:$W,VI_Debitos!$H:$H,$C139,VI_Debitos!$U:$U,$D139,VI_Debitos!$S:$S,LEFT(PAGADO!N$1,4),VI_Debitos!$R:$R,RIGHT(N$1,2))</f>
        <v>0</v>
      </c>
      <c r="O139" s="2">
        <f>SUMIFS(VI_Debitos!$W:$W,VI_Debitos!$H:$H,$C139,VI_Debitos!$U:$U,$D139,VI_Debitos!$S:$S,LEFT(PAGADO!O$1,4),VI_Debitos!$R:$R,RIGHT(O$1,2))</f>
        <v>0</v>
      </c>
      <c r="P139" s="2">
        <f>SUMIFS(VI_Debitos!$W:$W,VI_Debitos!$H:$H,$C139,VI_Debitos!$U:$U,$D139,VI_Debitos!$S:$S,LEFT(PAGADO!P$1,4),VI_Debitos!$R:$R,RIGHT(P$1,2))</f>
        <v>0</v>
      </c>
      <c r="Q139" s="2">
        <f>SUMIFS(VI_Debitos!$W:$W,VI_Debitos!$H:$H,$C139,VI_Debitos!$U:$U,$D139,VI_Debitos!$S:$S,LEFT(PAGADO!Q$1,4),VI_Debitos!$R:$R,RIGHT(Q$1,2))</f>
        <v>0</v>
      </c>
      <c r="R139" s="2">
        <f t="shared" si="2"/>
        <v>0</v>
      </c>
    </row>
    <row r="140" spans="6:18">
      <c r="F140" s="2">
        <f>SUMIFS(VI_Debitos!$W:$W,VI_Debitos!$H:$H,$C140,VI_Debitos!$U:$U,$D140,VI_Debitos!$S:$S,LEFT(PAGADO!F$1,4),VI_Debitos!$R:$R,RIGHT(F$1,2))</f>
        <v>0</v>
      </c>
      <c r="G140" s="2">
        <f>SUMIFS(VI_Debitos!$W:$W,VI_Debitos!$H:$H,$C140,VI_Debitos!$U:$U,$D140,VI_Debitos!$S:$S,LEFT(PAGADO!G$1,4),VI_Debitos!$R:$R,RIGHT(G$1,2))</f>
        <v>0</v>
      </c>
      <c r="H140" s="2">
        <f>SUMIFS(VI_Debitos!$W:$W,VI_Debitos!$H:$H,$C140,VI_Debitos!$U:$U,$D140,VI_Debitos!$S:$S,LEFT(PAGADO!H$1,4),VI_Debitos!$R:$R,RIGHT(H$1,2))</f>
        <v>0</v>
      </c>
      <c r="I140" s="2">
        <f>SUMIFS(VI_Debitos!$W:$W,VI_Debitos!$H:$H,$C140,VI_Debitos!$U:$U,$D140,VI_Debitos!$S:$S,LEFT(PAGADO!I$1,4),VI_Debitos!$R:$R,RIGHT(I$1,2))</f>
        <v>0</v>
      </c>
      <c r="J140" s="2">
        <f>SUMIFS(VI_Debitos!$W:$W,VI_Debitos!$H:$H,$C140,VI_Debitos!$U:$U,$D140,VI_Debitos!$S:$S,LEFT(PAGADO!J$1,4),VI_Debitos!$R:$R,RIGHT(J$1,2))</f>
        <v>0</v>
      </c>
      <c r="K140" s="2">
        <f>SUMIFS(VI_Debitos!$W:$W,VI_Debitos!$H:$H,$C140,VI_Debitos!$U:$U,$D140,VI_Debitos!$S:$S,LEFT(PAGADO!K$1,4),VI_Debitos!$R:$R,RIGHT(K$1,2))</f>
        <v>0</v>
      </c>
      <c r="L140" s="2">
        <f>SUMIFS(VI_Debitos!$W:$W,VI_Debitos!$H:$H,$C140,VI_Debitos!$U:$U,$D140,VI_Debitos!$S:$S,LEFT(PAGADO!L$1,4),VI_Debitos!$R:$R,RIGHT(L$1,2))</f>
        <v>0</v>
      </c>
      <c r="M140" s="2">
        <f>SUMIFS(VI_Debitos!$W:$W,VI_Debitos!$H:$H,$C140,VI_Debitos!$U:$U,$D140,VI_Debitos!$S:$S,LEFT(PAGADO!M$1,4),VI_Debitos!$R:$R,RIGHT(M$1,2))</f>
        <v>0</v>
      </c>
      <c r="N140" s="2">
        <f>SUMIFS(VI_Debitos!$W:$W,VI_Debitos!$H:$H,$C140,VI_Debitos!$U:$U,$D140,VI_Debitos!$S:$S,LEFT(PAGADO!N$1,4),VI_Debitos!$R:$R,RIGHT(N$1,2))</f>
        <v>0</v>
      </c>
      <c r="O140" s="2">
        <f>SUMIFS(VI_Debitos!$W:$W,VI_Debitos!$H:$H,$C140,VI_Debitos!$U:$U,$D140,VI_Debitos!$S:$S,LEFT(PAGADO!O$1,4),VI_Debitos!$R:$R,RIGHT(O$1,2))</f>
        <v>0</v>
      </c>
      <c r="P140" s="2">
        <f>SUMIFS(VI_Debitos!$W:$W,VI_Debitos!$H:$H,$C140,VI_Debitos!$U:$U,$D140,VI_Debitos!$S:$S,LEFT(PAGADO!P$1,4),VI_Debitos!$R:$R,RIGHT(P$1,2))</f>
        <v>0</v>
      </c>
      <c r="Q140" s="2">
        <f>SUMIFS(VI_Debitos!$W:$W,VI_Debitos!$H:$H,$C140,VI_Debitos!$U:$U,$D140,VI_Debitos!$S:$S,LEFT(PAGADO!Q$1,4),VI_Debitos!$R:$R,RIGHT(Q$1,2))</f>
        <v>0</v>
      </c>
      <c r="R140" s="2">
        <f t="shared" si="2"/>
        <v>0</v>
      </c>
    </row>
    <row r="141" spans="6:18">
      <c r="F141" s="2">
        <f>SUMIFS(VI_Debitos!$W:$W,VI_Debitos!$H:$H,$C141,VI_Debitos!$U:$U,$D141,VI_Debitos!$S:$S,LEFT(PAGADO!F$1,4),VI_Debitos!$R:$R,RIGHT(F$1,2))</f>
        <v>0</v>
      </c>
      <c r="G141" s="2">
        <f>SUMIFS(VI_Debitos!$W:$W,VI_Debitos!$H:$H,$C141,VI_Debitos!$U:$U,$D141,VI_Debitos!$S:$S,LEFT(PAGADO!G$1,4),VI_Debitos!$R:$R,RIGHT(G$1,2))</f>
        <v>0</v>
      </c>
      <c r="H141" s="2">
        <f>SUMIFS(VI_Debitos!$W:$W,VI_Debitos!$H:$H,$C141,VI_Debitos!$U:$U,$D141,VI_Debitos!$S:$S,LEFT(PAGADO!H$1,4),VI_Debitos!$R:$R,RIGHT(H$1,2))</f>
        <v>0</v>
      </c>
      <c r="I141" s="2">
        <f>SUMIFS(VI_Debitos!$W:$W,VI_Debitos!$H:$H,$C141,VI_Debitos!$U:$U,$D141,VI_Debitos!$S:$S,LEFT(PAGADO!I$1,4),VI_Debitos!$R:$R,RIGHT(I$1,2))</f>
        <v>0</v>
      </c>
      <c r="J141" s="2">
        <f>SUMIFS(VI_Debitos!$W:$W,VI_Debitos!$H:$H,$C141,VI_Debitos!$U:$U,$D141,VI_Debitos!$S:$S,LEFT(PAGADO!J$1,4),VI_Debitos!$R:$R,RIGHT(J$1,2))</f>
        <v>0</v>
      </c>
      <c r="K141" s="2">
        <f>SUMIFS(VI_Debitos!$W:$W,VI_Debitos!$H:$H,$C141,VI_Debitos!$U:$U,$D141,VI_Debitos!$S:$S,LEFT(PAGADO!K$1,4),VI_Debitos!$R:$R,RIGHT(K$1,2))</f>
        <v>0</v>
      </c>
      <c r="L141" s="2">
        <f>SUMIFS(VI_Debitos!$W:$W,VI_Debitos!$H:$H,$C141,VI_Debitos!$U:$U,$D141,VI_Debitos!$S:$S,LEFT(PAGADO!L$1,4),VI_Debitos!$R:$R,RIGHT(L$1,2))</f>
        <v>0</v>
      </c>
      <c r="M141" s="2">
        <f>SUMIFS(VI_Debitos!$W:$W,VI_Debitos!$H:$H,$C141,VI_Debitos!$U:$U,$D141,VI_Debitos!$S:$S,LEFT(PAGADO!M$1,4),VI_Debitos!$R:$R,RIGHT(M$1,2))</f>
        <v>0</v>
      </c>
      <c r="N141" s="2">
        <f>SUMIFS(VI_Debitos!$W:$W,VI_Debitos!$H:$H,$C141,VI_Debitos!$U:$U,$D141,VI_Debitos!$S:$S,LEFT(PAGADO!N$1,4),VI_Debitos!$R:$R,RIGHT(N$1,2))</f>
        <v>0</v>
      </c>
      <c r="O141" s="2">
        <f>SUMIFS(VI_Debitos!$W:$W,VI_Debitos!$H:$H,$C141,VI_Debitos!$U:$U,$D141,VI_Debitos!$S:$S,LEFT(PAGADO!O$1,4),VI_Debitos!$R:$R,RIGHT(O$1,2))</f>
        <v>0</v>
      </c>
      <c r="P141" s="2">
        <f>SUMIFS(VI_Debitos!$W:$W,VI_Debitos!$H:$H,$C141,VI_Debitos!$U:$U,$D141,VI_Debitos!$S:$S,LEFT(PAGADO!P$1,4),VI_Debitos!$R:$R,RIGHT(P$1,2))</f>
        <v>0</v>
      </c>
      <c r="Q141" s="2">
        <f>SUMIFS(VI_Debitos!$W:$W,VI_Debitos!$H:$H,$C141,VI_Debitos!$U:$U,$D141,VI_Debitos!$S:$S,LEFT(PAGADO!Q$1,4),VI_Debitos!$R:$R,RIGHT(Q$1,2))</f>
        <v>0</v>
      </c>
      <c r="R141" s="2">
        <f t="shared" si="2"/>
        <v>0</v>
      </c>
    </row>
    <row r="142" spans="6:18">
      <c r="F142" s="2">
        <f>SUMIFS(VI_Debitos!$W:$W,VI_Debitos!$H:$H,$C142,VI_Debitos!$U:$U,$D142,VI_Debitos!$S:$S,LEFT(PAGADO!F$1,4),VI_Debitos!$R:$R,RIGHT(F$1,2))</f>
        <v>0</v>
      </c>
      <c r="G142" s="2">
        <f>SUMIFS(VI_Debitos!$W:$W,VI_Debitos!$H:$H,$C142,VI_Debitos!$U:$U,$D142,VI_Debitos!$S:$S,LEFT(PAGADO!G$1,4),VI_Debitos!$R:$R,RIGHT(G$1,2))</f>
        <v>0</v>
      </c>
      <c r="H142" s="2">
        <f>SUMIFS(VI_Debitos!$W:$W,VI_Debitos!$H:$H,$C142,VI_Debitos!$U:$U,$D142,VI_Debitos!$S:$S,LEFT(PAGADO!H$1,4),VI_Debitos!$R:$R,RIGHT(H$1,2))</f>
        <v>0</v>
      </c>
      <c r="I142" s="2">
        <f>SUMIFS(VI_Debitos!$W:$W,VI_Debitos!$H:$H,$C142,VI_Debitos!$U:$U,$D142,VI_Debitos!$S:$S,LEFT(PAGADO!I$1,4),VI_Debitos!$R:$R,RIGHT(I$1,2))</f>
        <v>0</v>
      </c>
      <c r="J142" s="2">
        <f>SUMIFS(VI_Debitos!$W:$W,VI_Debitos!$H:$H,$C142,VI_Debitos!$U:$U,$D142,VI_Debitos!$S:$S,LEFT(PAGADO!J$1,4),VI_Debitos!$R:$R,RIGHT(J$1,2))</f>
        <v>0</v>
      </c>
      <c r="K142" s="2">
        <f>SUMIFS(VI_Debitos!$W:$W,VI_Debitos!$H:$H,$C142,VI_Debitos!$U:$U,$D142,VI_Debitos!$S:$S,LEFT(PAGADO!K$1,4),VI_Debitos!$R:$R,RIGHT(K$1,2))</f>
        <v>0</v>
      </c>
      <c r="L142" s="2">
        <f>SUMIFS(VI_Debitos!$W:$W,VI_Debitos!$H:$H,$C142,VI_Debitos!$U:$U,$D142,VI_Debitos!$S:$S,LEFT(PAGADO!L$1,4),VI_Debitos!$R:$R,RIGHT(L$1,2))</f>
        <v>0</v>
      </c>
      <c r="M142" s="2">
        <f>SUMIFS(VI_Debitos!$W:$W,VI_Debitos!$H:$H,$C142,VI_Debitos!$U:$U,$D142,VI_Debitos!$S:$S,LEFT(PAGADO!M$1,4),VI_Debitos!$R:$R,RIGHT(M$1,2))</f>
        <v>0</v>
      </c>
      <c r="N142" s="2">
        <f>SUMIFS(VI_Debitos!$W:$W,VI_Debitos!$H:$H,$C142,VI_Debitos!$U:$U,$D142,VI_Debitos!$S:$S,LEFT(PAGADO!N$1,4),VI_Debitos!$R:$R,RIGHT(N$1,2))</f>
        <v>0</v>
      </c>
      <c r="O142" s="2">
        <f>SUMIFS(VI_Debitos!$W:$W,VI_Debitos!$H:$H,$C142,VI_Debitos!$U:$U,$D142,VI_Debitos!$S:$S,LEFT(PAGADO!O$1,4),VI_Debitos!$R:$R,RIGHT(O$1,2))</f>
        <v>0</v>
      </c>
      <c r="P142" s="2">
        <f>SUMIFS(VI_Debitos!$W:$W,VI_Debitos!$H:$H,$C142,VI_Debitos!$U:$U,$D142,VI_Debitos!$S:$S,LEFT(PAGADO!P$1,4),VI_Debitos!$R:$R,RIGHT(P$1,2))</f>
        <v>0</v>
      </c>
      <c r="Q142" s="2">
        <f>SUMIFS(VI_Debitos!$W:$W,VI_Debitos!$H:$H,$C142,VI_Debitos!$U:$U,$D142,VI_Debitos!$S:$S,LEFT(PAGADO!Q$1,4),VI_Debitos!$R:$R,RIGHT(Q$1,2))</f>
        <v>0</v>
      </c>
      <c r="R142" s="2">
        <f t="shared" si="2"/>
        <v>0</v>
      </c>
    </row>
    <row r="143" spans="6:18">
      <c r="F143" s="2">
        <f>SUMIFS(VI_Debitos!$W:$W,VI_Debitos!$H:$H,$C143,VI_Debitos!$U:$U,$D143,VI_Debitos!$S:$S,LEFT(PAGADO!F$1,4),VI_Debitos!$R:$R,RIGHT(F$1,2))</f>
        <v>0</v>
      </c>
      <c r="G143" s="2">
        <f>SUMIFS(VI_Debitos!$W:$W,VI_Debitos!$H:$H,$C143,VI_Debitos!$U:$U,$D143,VI_Debitos!$S:$S,LEFT(PAGADO!G$1,4),VI_Debitos!$R:$R,RIGHT(G$1,2))</f>
        <v>0</v>
      </c>
      <c r="H143" s="2">
        <f>SUMIFS(VI_Debitos!$W:$W,VI_Debitos!$H:$H,$C143,VI_Debitos!$U:$U,$D143,VI_Debitos!$S:$S,LEFT(PAGADO!H$1,4),VI_Debitos!$R:$R,RIGHT(H$1,2))</f>
        <v>0</v>
      </c>
      <c r="I143" s="2">
        <f>SUMIFS(VI_Debitos!$W:$W,VI_Debitos!$H:$H,$C143,VI_Debitos!$U:$U,$D143,VI_Debitos!$S:$S,LEFT(PAGADO!I$1,4),VI_Debitos!$R:$R,RIGHT(I$1,2))</f>
        <v>0</v>
      </c>
      <c r="J143" s="2">
        <f>SUMIFS(VI_Debitos!$W:$W,VI_Debitos!$H:$H,$C143,VI_Debitos!$U:$U,$D143,VI_Debitos!$S:$S,LEFT(PAGADO!J$1,4),VI_Debitos!$R:$R,RIGHT(J$1,2))</f>
        <v>0</v>
      </c>
      <c r="K143" s="2">
        <f>SUMIFS(VI_Debitos!$W:$W,VI_Debitos!$H:$H,$C143,VI_Debitos!$U:$U,$D143,VI_Debitos!$S:$S,LEFT(PAGADO!K$1,4),VI_Debitos!$R:$R,RIGHT(K$1,2))</f>
        <v>0</v>
      </c>
      <c r="L143" s="2">
        <f>SUMIFS(VI_Debitos!$W:$W,VI_Debitos!$H:$H,$C143,VI_Debitos!$U:$U,$D143,VI_Debitos!$S:$S,LEFT(PAGADO!L$1,4),VI_Debitos!$R:$R,RIGHT(L$1,2))</f>
        <v>0</v>
      </c>
      <c r="M143" s="2">
        <f>SUMIFS(VI_Debitos!$W:$W,VI_Debitos!$H:$H,$C143,VI_Debitos!$U:$U,$D143,VI_Debitos!$S:$S,LEFT(PAGADO!M$1,4),VI_Debitos!$R:$R,RIGHT(M$1,2))</f>
        <v>0</v>
      </c>
      <c r="N143" s="2">
        <f>SUMIFS(VI_Debitos!$W:$W,VI_Debitos!$H:$H,$C143,VI_Debitos!$U:$U,$D143,VI_Debitos!$S:$S,LEFT(PAGADO!N$1,4),VI_Debitos!$R:$R,RIGHT(N$1,2))</f>
        <v>0</v>
      </c>
      <c r="O143" s="2">
        <f>SUMIFS(VI_Debitos!$W:$W,VI_Debitos!$H:$H,$C143,VI_Debitos!$U:$U,$D143,VI_Debitos!$S:$S,LEFT(PAGADO!O$1,4),VI_Debitos!$R:$R,RIGHT(O$1,2))</f>
        <v>0</v>
      </c>
      <c r="P143" s="2">
        <f>SUMIFS(VI_Debitos!$W:$W,VI_Debitos!$H:$H,$C143,VI_Debitos!$U:$U,$D143,VI_Debitos!$S:$S,LEFT(PAGADO!P$1,4),VI_Debitos!$R:$R,RIGHT(P$1,2))</f>
        <v>0</v>
      </c>
      <c r="Q143" s="2">
        <f>SUMIFS(VI_Debitos!$W:$W,VI_Debitos!$H:$H,$C143,VI_Debitos!$U:$U,$D143,VI_Debitos!$S:$S,LEFT(PAGADO!Q$1,4),VI_Debitos!$R:$R,RIGHT(Q$1,2))</f>
        <v>0</v>
      </c>
      <c r="R143" s="2">
        <f t="shared" si="2"/>
        <v>0</v>
      </c>
    </row>
    <row r="144" spans="6:18">
      <c r="F144" s="2">
        <f>SUMIFS(VI_Debitos!$W:$W,VI_Debitos!$H:$H,$C144,VI_Debitos!$U:$U,$D144,VI_Debitos!$S:$S,LEFT(PAGADO!F$1,4),VI_Debitos!$R:$R,RIGHT(F$1,2))</f>
        <v>0</v>
      </c>
      <c r="G144" s="2">
        <f>SUMIFS(VI_Debitos!$W:$W,VI_Debitos!$H:$H,$C144,VI_Debitos!$U:$U,$D144,VI_Debitos!$S:$S,LEFT(PAGADO!G$1,4),VI_Debitos!$R:$R,RIGHT(G$1,2))</f>
        <v>0</v>
      </c>
      <c r="H144" s="2">
        <f>SUMIFS(VI_Debitos!$W:$W,VI_Debitos!$H:$H,$C144,VI_Debitos!$U:$U,$D144,VI_Debitos!$S:$S,LEFT(PAGADO!H$1,4),VI_Debitos!$R:$R,RIGHT(H$1,2))</f>
        <v>0</v>
      </c>
      <c r="I144" s="2">
        <f>SUMIFS(VI_Debitos!$W:$W,VI_Debitos!$H:$H,$C144,VI_Debitos!$U:$U,$D144,VI_Debitos!$S:$S,LEFT(PAGADO!I$1,4),VI_Debitos!$R:$R,RIGHT(I$1,2))</f>
        <v>0</v>
      </c>
      <c r="J144" s="2">
        <f>SUMIFS(VI_Debitos!$W:$W,VI_Debitos!$H:$H,$C144,VI_Debitos!$U:$U,$D144,VI_Debitos!$S:$S,LEFT(PAGADO!J$1,4),VI_Debitos!$R:$R,RIGHT(J$1,2))</f>
        <v>0</v>
      </c>
      <c r="K144" s="2">
        <f>SUMIFS(VI_Debitos!$W:$W,VI_Debitos!$H:$H,$C144,VI_Debitos!$U:$U,$D144,VI_Debitos!$S:$S,LEFT(PAGADO!K$1,4),VI_Debitos!$R:$R,RIGHT(K$1,2))</f>
        <v>0</v>
      </c>
      <c r="L144" s="2">
        <f>SUMIFS(VI_Debitos!$W:$W,VI_Debitos!$H:$H,$C144,VI_Debitos!$U:$U,$D144,VI_Debitos!$S:$S,LEFT(PAGADO!L$1,4),VI_Debitos!$R:$R,RIGHT(L$1,2))</f>
        <v>0</v>
      </c>
      <c r="M144" s="2">
        <f>SUMIFS(VI_Debitos!$W:$W,VI_Debitos!$H:$H,$C144,VI_Debitos!$U:$U,$D144,VI_Debitos!$S:$S,LEFT(PAGADO!M$1,4),VI_Debitos!$R:$R,RIGHT(M$1,2))</f>
        <v>0</v>
      </c>
      <c r="N144" s="2">
        <f>SUMIFS(VI_Debitos!$W:$W,VI_Debitos!$H:$H,$C144,VI_Debitos!$U:$U,$D144,VI_Debitos!$S:$S,LEFT(PAGADO!N$1,4),VI_Debitos!$R:$R,RIGHT(N$1,2))</f>
        <v>0</v>
      </c>
      <c r="O144" s="2">
        <f>SUMIFS(VI_Debitos!$W:$W,VI_Debitos!$H:$H,$C144,VI_Debitos!$U:$U,$D144,VI_Debitos!$S:$S,LEFT(PAGADO!O$1,4),VI_Debitos!$R:$R,RIGHT(O$1,2))</f>
        <v>0</v>
      </c>
      <c r="P144" s="2">
        <f>SUMIFS(VI_Debitos!$W:$W,VI_Debitos!$H:$H,$C144,VI_Debitos!$U:$U,$D144,VI_Debitos!$S:$S,LEFT(PAGADO!P$1,4),VI_Debitos!$R:$R,RIGHT(P$1,2))</f>
        <v>0</v>
      </c>
      <c r="Q144" s="2">
        <f>SUMIFS(VI_Debitos!$W:$W,VI_Debitos!$H:$H,$C144,VI_Debitos!$U:$U,$D144,VI_Debitos!$S:$S,LEFT(PAGADO!Q$1,4),VI_Debitos!$R:$R,RIGHT(Q$1,2))</f>
        <v>0</v>
      </c>
      <c r="R144" s="2">
        <f t="shared" si="2"/>
        <v>0</v>
      </c>
    </row>
    <row r="145" spans="6:18">
      <c r="F145" s="2">
        <f>SUMIFS(VI_Debitos!$W:$W,VI_Debitos!$H:$H,$C145,VI_Debitos!$U:$U,$D145,VI_Debitos!$S:$S,LEFT(PAGADO!F$1,4),VI_Debitos!$R:$R,RIGHT(F$1,2))</f>
        <v>0</v>
      </c>
      <c r="G145" s="2">
        <f>SUMIFS(VI_Debitos!$W:$W,VI_Debitos!$H:$H,$C145,VI_Debitos!$U:$U,$D145,VI_Debitos!$S:$S,LEFT(PAGADO!G$1,4),VI_Debitos!$R:$R,RIGHT(G$1,2))</f>
        <v>0</v>
      </c>
      <c r="H145" s="2">
        <f>SUMIFS(VI_Debitos!$W:$W,VI_Debitos!$H:$H,$C145,VI_Debitos!$U:$U,$D145,VI_Debitos!$S:$S,LEFT(PAGADO!H$1,4),VI_Debitos!$R:$R,RIGHT(H$1,2))</f>
        <v>0</v>
      </c>
      <c r="I145" s="2">
        <f>SUMIFS(VI_Debitos!$W:$W,VI_Debitos!$H:$H,$C145,VI_Debitos!$U:$U,$D145,VI_Debitos!$S:$S,LEFT(PAGADO!I$1,4),VI_Debitos!$R:$R,RIGHT(I$1,2))</f>
        <v>0</v>
      </c>
      <c r="J145" s="2">
        <f>SUMIFS(VI_Debitos!$W:$W,VI_Debitos!$H:$H,$C145,VI_Debitos!$U:$U,$D145,VI_Debitos!$S:$S,LEFT(PAGADO!J$1,4),VI_Debitos!$R:$R,RIGHT(J$1,2))</f>
        <v>0</v>
      </c>
      <c r="K145" s="2">
        <f>SUMIFS(VI_Debitos!$W:$W,VI_Debitos!$H:$H,$C145,VI_Debitos!$U:$U,$D145,VI_Debitos!$S:$S,LEFT(PAGADO!K$1,4),VI_Debitos!$R:$R,RIGHT(K$1,2))</f>
        <v>0</v>
      </c>
      <c r="L145" s="2">
        <f>SUMIFS(VI_Debitos!$W:$W,VI_Debitos!$H:$H,$C145,VI_Debitos!$U:$U,$D145,VI_Debitos!$S:$S,LEFT(PAGADO!L$1,4),VI_Debitos!$R:$R,RIGHT(L$1,2))</f>
        <v>0</v>
      </c>
      <c r="M145" s="2">
        <f>SUMIFS(VI_Debitos!$W:$W,VI_Debitos!$H:$H,$C145,VI_Debitos!$U:$U,$D145,VI_Debitos!$S:$S,LEFT(PAGADO!M$1,4),VI_Debitos!$R:$R,RIGHT(M$1,2))</f>
        <v>0</v>
      </c>
      <c r="N145" s="2">
        <f>SUMIFS(VI_Debitos!$W:$W,VI_Debitos!$H:$H,$C145,VI_Debitos!$U:$U,$D145,VI_Debitos!$S:$S,LEFT(PAGADO!N$1,4),VI_Debitos!$R:$R,RIGHT(N$1,2))</f>
        <v>0</v>
      </c>
      <c r="O145" s="2">
        <f>SUMIFS(VI_Debitos!$W:$W,VI_Debitos!$H:$H,$C145,VI_Debitos!$U:$U,$D145,VI_Debitos!$S:$S,LEFT(PAGADO!O$1,4),VI_Debitos!$R:$R,RIGHT(O$1,2))</f>
        <v>0</v>
      </c>
      <c r="P145" s="2">
        <f>SUMIFS(VI_Debitos!$W:$W,VI_Debitos!$H:$H,$C145,VI_Debitos!$U:$U,$D145,VI_Debitos!$S:$S,LEFT(PAGADO!P$1,4),VI_Debitos!$R:$R,RIGHT(P$1,2))</f>
        <v>0</v>
      </c>
      <c r="Q145" s="2">
        <f>SUMIFS(VI_Debitos!$W:$W,VI_Debitos!$H:$H,$C145,VI_Debitos!$U:$U,$D145,VI_Debitos!$S:$S,LEFT(PAGADO!Q$1,4),VI_Debitos!$R:$R,RIGHT(Q$1,2))</f>
        <v>0</v>
      </c>
      <c r="R145" s="2">
        <f t="shared" si="2"/>
        <v>0</v>
      </c>
    </row>
    <row r="146" spans="6:18">
      <c r="F146" s="2">
        <f>SUMIFS(VI_Debitos!$W:$W,VI_Debitos!$H:$H,$C146,VI_Debitos!$U:$U,$D146,VI_Debitos!$S:$S,LEFT(PAGADO!F$1,4),VI_Debitos!$R:$R,RIGHT(F$1,2))</f>
        <v>0</v>
      </c>
      <c r="G146" s="2">
        <f>SUMIFS(VI_Debitos!$W:$W,VI_Debitos!$H:$H,$C146,VI_Debitos!$U:$U,$D146,VI_Debitos!$S:$S,LEFT(PAGADO!G$1,4),VI_Debitos!$R:$R,RIGHT(G$1,2))</f>
        <v>0</v>
      </c>
      <c r="H146" s="2">
        <f>SUMIFS(VI_Debitos!$W:$W,VI_Debitos!$H:$H,$C146,VI_Debitos!$U:$U,$D146,VI_Debitos!$S:$S,LEFT(PAGADO!H$1,4),VI_Debitos!$R:$R,RIGHT(H$1,2))</f>
        <v>0</v>
      </c>
      <c r="I146" s="2">
        <f>SUMIFS(VI_Debitos!$W:$W,VI_Debitos!$H:$H,$C146,VI_Debitos!$U:$U,$D146,VI_Debitos!$S:$S,LEFT(PAGADO!I$1,4),VI_Debitos!$R:$R,RIGHT(I$1,2))</f>
        <v>0</v>
      </c>
      <c r="J146" s="2">
        <f>SUMIFS(VI_Debitos!$W:$W,VI_Debitos!$H:$H,$C146,VI_Debitos!$U:$U,$D146,VI_Debitos!$S:$S,LEFT(PAGADO!J$1,4),VI_Debitos!$R:$R,RIGHT(J$1,2))</f>
        <v>0</v>
      </c>
      <c r="K146" s="2">
        <f>SUMIFS(VI_Debitos!$W:$W,VI_Debitos!$H:$H,$C146,VI_Debitos!$U:$U,$D146,VI_Debitos!$S:$S,LEFT(PAGADO!K$1,4),VI_Debitos!$R:$R,RIGHT(K$1,2))</f>
        <v>0</v>
      </c>
      <c r="L146" s="2">
        <f>SUMIFS(VI_Debitos!$W:$W,VI_Debitos!$H:$H,$C146,VI_Debitos!$U:$U,$D146,VI_Debitos!$S:$S,LEFT(PAGADO!L$1,4),VI_Debitos!$R:$R,RIGHT(L$1,2))</f>
        <v>0</v>
      </c>
      <c r="M146" s="2">
        <f>SUMIFS(VI_Debitos!$W:$W,VI_Debitos!$H:$H,$C146,VI_Debitos!$U:$U,$D146,VI_Debitos!$S:$S,LEFT(PAGADO!M$1,4),VI_Debitos!$R:$R,RIGHT(M$1,2))</f>
        <v>0</v>
      </c>
      <c r="N146" s="2">
        <f>SUMIFS(VI_Debitos!$W:$W,VI_Debitos!$H:$H,$C146,VI_Debitos!$U:$U,$D146,VI_Debitos!$S:$S,LEFT(PAGADO!N$1,4),VI_Debitos!$R:$R,RIGHT(N$1,2))</f>
        <v>0</v>
      </c>
      <c r="O146" s="2">
        <f>SUMIFS(VI_Debitos!$W:$W,VI_Debitos!$H:$H,$C146,VI_Debitos!$U:$U,$D146,VI_Debitos!$S:$S,LEFT(PAGADO!O$1,4),VI_Debitos!$R:$R,RIGHT(O$1,2))</f>
        <v>0</v>
      </c>
      <c r="P146" s="2">
        <f>SUMIFS(VI_Debitos!$W:$W,VI_Debitos!$H:$H,$C146,VI_Debitos!$U:$U,$D146,VI_Debitos!$S:$S,LEFT(PAGADO!P$1,4),VI_Debitos!$R:$R,RIGHT(P$1,2))</f>
        <v>0</v>
      </c>
      <c r="Q146" s="2">
        <f>SUMIFS(VI_Debitos!$W:$W,VI_Debitos!$H:$H,$C146,VI_Debitos!$U:$U,$D146,VI_Debitos!$S:$S,LEFT(PAGADO!Q$1,4),VI_Debitos!$R:$R,RIGHT(Q$1,2))</f>
        <v>0</v>
      </c>
      <c r="R146" s="2">
        <f t="shared" si="2"/>
        <v>0</v>
      </c>
    </row>
    <row r="147" spans="6:18">
      <c r="F147" s="2">
        <f>SUMIFS(VI_Debitos!$W:$W,VI_Debitos!$H:$H,$C147,VI_Debitos!$U:$U,$D147,VI_Debitos!$S:$S,LEFT(PAGADO!F$1,4),VI_Debitos!$R:$R,RIGHT(F$1,2))</f>
        <v>0</v>
      </c>
      <c r="G147" s="2">
        <f>SUMIFS(VI_Debitos!$W:$W,VI_Debitos!$H:$H,$C147,VI_Debitos!$U:$U,$D147,VI_Debitos!$S:$S,LEFT(PAGADO!G$1,4),VI_Debitos!$R:$R,RIGHT(G$1,2))</f>
        <v>0</v>
      </c>
      <c r="H147" s="2">
        <f>SUMIFS(VI_Debitos!$W:$W,VI_Debitos!$H:$H,$C147,VI_Debitos!$U:$U,$D147,VI_Debitos!$S:$S,LEFT(PAGADO!H$1,4),VI_Debitos!$R:$R,RIGHT(H$1,2))</f>
        <v>0</v>
      </c>
      <c r="I147" s="2">
        <f>SUMIFS(VI_Debitos!$W:$W,VI_Debitos!$H:$H,$C147,VI_Debitos!$U:$U,$D147,VI_Debitos!$S:$S,LEFT(PAGADO!I$1,4),VI_Debitos!$R:$R,RIGHT(I$1,2))</f>
        <v>0</v>
      </c>
      <c r="J147" s="2">
        <f>SUMIFS(VI_Debitos!$W:$W,VI_Debitos!$H:$H,$C147,VI_Debitos!$U:$U,$D147,VI_Debitos!$S:$S,LEFT(PAGADO!J$1,4),VI_Debitos!$R:$R,RIGHT(J$1,2))</f>
        <v>0</v>
      </c>
      <c r="K147" s="2">
        <f>SUMIFS(VI_Debitos!$W:$W,VI_Debitos!$H:$H,$C147,VI_Debitos!$U:$U,$D147,VI_Debitos!$S:$S,LEFT(PAGADO!K$1,4),VI_Debitos!$R:$R,RIGHT(K$1,2))</f>
        <v>0</v>
      </c>
      <c r="L147" s="2">
        <f>SUMIFS(VI_Debitos!$W:$W,VI_Debitos!$H:$H,$C147,VI_Debitos!$U:$U,$D147,VI_Debitos!$S:$S,LEFT(PAGADO!L$1,4),VI_Debitos!$R:$R,RIGHT(L$1,2))</f>
        <v>0</v>
      </c>
      <c r="M147" s="2">
        <f>SUMIFS(VI_Debitos!$W:$W,VI_Debitos!$H:$H,$C147,VI_Debitos!$U:$U,$D147,VI_Debitos!$S:$S,LEFT(PAGADO!M$1,4),VI_Debitos!$R:$R,RIGHT(M$1,2))</f>
        <v>0</v>
      </c>
      <c r="N147" s="2">
        <f>SUMIFS(VI_Debitos!$W:$W,VI_Debitos!$H:$H,$C147,VI_Debitos!$U:$U,$D147,VI_Debitos!$S:$S,LEFT(PAGADO!N$1,4),VI_Debitos!$R:$R,RIGHT(N$1,2))</f>
        <v>0</v>
      </c>
      <c r="O147" s="2">
        <f>SUMIFS(VI_Debitos!$W:$W,VI_Debitos!$H:$H,$C147,VI_Debitos!$U:$U,$D147,VI_Debitos!$S:$S,LEFT(PAGADO!O$1,4),VI_Debitos!$R:$R,RIGHT(O$1,2))</f>
        <v>0</v>
      </c>
      <c r="P147" s="2">
        <f>SUMIFS(VI_Debitos!$W:$W,VI_Debitos!$H:$H,$C147,VI_Debitos!$U:$U,$D147,VI_Debitos!$S:$S,LEFT(PAGADO!P$1,4),VI_Debitos!$R:$R,RIGHT(P$1,2))</f>
        <v>0</v>
      </c>
      <c r="Q147" s="2">
        <f>SUMIFS(VI_Debitos!$W:$W,VI_Debitos!$H:$H,$C147,VI_Debitos!$U:$U,$D147,VI_Debitos!$S:$S,LEFT(PAGADO!Q$1,4),VI_Debitos!$R:$R,RIGHT(Q$1,2))</f>
        <v>0</v>
      </c>
      <c r="R147" s="2">
        <f t="shared" si="2"/>
        <v>0</v>
      </c>
    </row>
    <row r="148" spans="6:18">
      <c r="F148" s="2">
        <f>SUMIFS(VI_Debitos!$W:$W,VI_Debitos!$H:$H,$C148,VI_Debitos!$U:$U,$D148,VI_Debitos!$S:$S,LEFT(PAGADO!F$1,4),VI_Debitos!$R:$R,RIGHT(F$1,2))</f>
        <v>0</v>
      </c>
      <c r="G148" s="2">
        <f>SUMIFS(VI_Debitos!$W:$W,VI_Debitos!$H:$H,$C148,VI_Debitos!$U:$U,$D148,VI_Debitos!$S:$S,LEFT(PAGADO!G$1,4),VI_Debitos!$R:$R,RIGHT(G$1,2))</f>
        <v>0</v>
      </c>
      <c r="H148" s="2">
        <f>SUMIFS(VI_Debitos!$W:$W,VI_Debitos!$H:$H,$C148,VI_Debitos!$U:$U,$D148,VI_Debitos!$S:$S,LEFT(PAGADO!H$1,4),VI_Debitos!$R:$R,RIGHT(H$1,2))</f>
        <v>0</v>
      </c>
      <c r="I148" s="2">
        <f>SUMIFS(VI_Debitos!$W:$W,VI_Debitos!$H:$H,$C148,VI_Debitos!$U:$U,$D148,VI_Debitos!$S:$S,LEFT(PAGADO!I$1,4),VI_Debitos!$R:$R,RIGHT(I$1,2))</f>
        <v>0</v>
      </c>
      <c r="J148" s="2">
        <f>SUMIFS(VI_Debitos!$W:$W,VI_Debitos!$H:$H,$C148,VI_Debitos!$U:$U,$D148,VI_Debitos!$S:$S,LEFT(PAGADO!J$1,4),VI_Debitos!$R:$R,RIGHT(J$1,2))</f>
        <v>0</v>
      </c>
      <c r="K148" s="2">
        <f>SUMIFS(VI_Debitos!$W:$W,VI_Debitos!$H:$H,$C148,VI_Debitos!$U:$U,$D148,VI_Debitos!$S:$S,LEFT(PAGADO!K$1,4),VI_Debitos!$R:$R,RIGHT(K$1,2))</f>
        <v>0</v>
      </c>
      <c r="L148" s="2">
        <f>SUMIFS(VI_Debitos!$W:$W,VI_Debitos!$H:$H,$C148,VI_Debitos!$U:$U,$D148,VI_Debitos!$S:$S,LEFT(PAGADO!L$1,4),VI_Debitos!$R:$R,RIGHT(L$1,2))</f>
        <v>0</v>
      </c>
      <c r="M148" s="2">
        <f>SUMIFS(VI_Debitos!$W:$W,VI_Debitos!$H:$H,$C148,VI_Debitos!$U:$U,$D148,VI_Debitos!$S:$S,LEFT(PAGADO!M$1,4),VI_Debitos!$R:$R,RIGHT(M$1,2))</f>
        <v>0</v>
      </c>
      <c r="N148" s="2">
        <f>SUMIFS(VI_Debitos!$W:$W,VI_Debitos!$H:$H,$C148,VI_Debitos!$U:$U,$D148,VI_Debitos!$S:$S,LEFT(PAGADO!N$1,4),VI_Debitos!$R:$R,RIGHT(N$1,2))</f>
        <v>0</v>
      </c>
      <c r="O148" s="2">
        <f>SUMIFS(VI_Debitos!$W:$W,VI_Debitos!$H:$H,$C148,VI_Debitos!$U:$U,$D148,VI_Debitos!$S:$S,LEFT(PAGADO!O$1,4),VI_Debitos!$R:$R,RIGHT(O$1,2))</f>
        <v>0</v>
      </c>
      <c r="P148" s="2">
        <f>SUMIFS(VI_Debitos!$W:$W,VI_Debitos!$H:$H,$C148,VI_Debitos!$U:$U,$D148,VI_Debitos!$S:$S,LEFT(PAGADO!P$1,4),VI_Debitos!$R:$R,RIGHT(P$1,2))</f>
        <v>0</v>
      </c>
      <c r="Q148" s="2">
        <f>SUMIFS(VI_Debitos!$W:$W,VI_Debitos!$H:$H,$C148,VI_Debitos!$U:$U,$D148,VI_Debitos!$S:$S,LEFT(PAGADO!Q$1,4),VI_Debitos!$R:$R,RIGHT(Q$1,2))</f>
        <v>0</v>
      </c>
      <c r="R148" s="2">
        <f t="shared" si="2"/>
        <v>0</v>
      </c>
    </row>
    <row r="149" spans="6:18">
      <c r="F149" s="2">
        <f>SUMIFS(VI_Debitos!$W:$W,VI_Debitos!$H:$H,$C149,VI_Debitos!$U:$U,$D149,VI_Debitos!$S:$S,LEFT(PAGADO!F$1,4),VI_Debitos!$R:$R,RIGHT(F$1,2))</f>
        <v>0</v>
      </c>
      <c r="G149" s="2">
        <f>SUMIFS(VI_Debitos!$W:$W,VI_Debitos!$H:$H,$C149,VI_Debitos!$U:$U,$D149,VI_Debitos!$S:$S,LEFT(PAGADO!G$1,4),VI_Debitos!$R:$R,RIGHT(G$1,2))</f>
        <v>0</v>
      </c>
      <c r="H149" s="2">
        <f>SUMIFS(VI_Debitos!$W:$W,VI_Debitos!$H:$H,$C149,VI_Debitos!$U:$U,$D149,VI_Debitos!$S:$S,LEFT(PAGADO!H$1,4),VI_Debitos!$R:$R,RIGHT(H$1,2))</f>
        <v>0</v>
      </c>
      <c r="I149" s="2">
        <f>SUMIFS(VI_Debitos!$W:$W,VI_Debitos!$H:$H,$C149,VI_Debitos!$U:$U,$D149,VI_Debitos!$S:$S,LEFT(PAGADO!I$1,4),VI_Debitos!$R:$R,RIGHT(I$1,2))</f>
        <v>0</v>
      </c>
      <c r="J149" s="2">
        <f>SUMIFS(VI_Debitos!$W:$W,VI_Debitos!$H:$H,$C149,VI_Debitos!$U:$U,$D149,VI_Debitos!$S:$S,LEFT(PAGADO!J$1,4),VI_Debitos!$R:$R,RIGHT(J$1,2))</f>
        <v>0</v>
      </c>
      <c r="K149" s="2">
        <f>SUMIFS(VI_Debitos!$W:$W,VI_Debitos!$H:$H,$C149,VI_Debitos!$U:$U,$D149,VI_Debitos!$S:$S,LEFT(PAGADO!K$1,4),VI_Debitos!$R:$R,RIGHT(K$1,2))</f>
        <v>0</v>
      </c>
      <c r="L149" s="2">
        <f>SUMIFS(VI_Debitos!$W:$W,VI_Debitos!$H:$H,$C149,VI_Debitos!$U:$U,$D149,VI_Debitos!$S:$S,LEFT(PAGADO!L$1,4),VI_Debitos!$R:$R,RIGHT(L$1,2))</f>
        <v>0</v>
      </c>
      <c r="M149" s="2">
        <f>SUMIFS(VI_Debitos!$W:$W,VI_Debitos!$H:$H,$C149,VI_Debitos!$U:$U,$D149,VI_Debitos!$S:$S,LEFT(PAGADO!M$1,4),VI_Debitos!$R:$R,RIGHT(M$1,2))</f>
        <v>0</v>
      </c>
      <c r="N149" s="2">
        <f>SUMIFS(VI_Debitos!$W:$W,VI_Debitos!$H:$H,$C149,VI_Debitos!$U:$U,$D149,VI_Debitos!$S:$S,LEFT(PAGADO!N$1,4),VI_Debitos!$R:$R,RIGHT(N$1,2))</f>
        <v>0</v>
      </c>
      <c r="O149" s="2">
        <f>SUMIFS(VI_Debitos!$W:$W,VI_Debitos!$H:$H,$C149,VI_Debitos!$U:$U,$D149,VI_Debitos!$S:$S,LEFT(PAGADO!O$1,4),VI_Debitos!$R:$R,RIGHT(O$1,2))</f>
        <v>0</v>
      </c>
      <c r="P149" s="2">
        <f>SUMIFS(VI_Debitos!$W:$W,VI_Debitos!$H:$H,$C149,VI_Debitos!$U:$U,$D149,VI_Debitos!$S:$S,LEFT(PAGADO!P$1,4),VI_Debitos!$R:$R,RIGHT(P$1,2))</f>
        <v>0</v>
      </c>
      <c r="Q149" s="2">
        <f>SUMIFS(VI_Debitos!$W:$W,VI_Debitos!$H:$H,$C149,VI_Debitos!$U:$U,$D149,VI_Debitos!$S:$S,LEFT(PAGADO!Q$1,4),VI_Debitos!$R:$R,RIGHT(Q$1,2))</f>
        <v>0</v>
      </c>
      <c r="R149" s="2">
        <f t="shared" si="2"/>
        <v>0</v>
      </c>
    </row>
    <row r="150" spans="6:18">
      <c r="F150" s="2">
        <f>SUMIFS(VI_Debitos!$W:$W,VI_Debitos!$H:$H,$C150,VI_Debitos!$U:$U,$D150,VI_Debitos!$S:$S,LEFT(PAGADO!F$1,4),VI_Debitos!$R:$R,RIGHT(F$1,2))</f>
        <v>0</v>
      </c>
      <c r="G150" s="2">
        <f>SUMIFS(VI_Debitos!$W:$W,VI_Debitos!$H:$H,$C150,VI_Debitos!$U:$U,$D150,VI_Debitos!$S:$S,LEFT(PAGADO!G$1,4),VI_Debitos!$R:$R,RIGHT(G$1,2))</f>
        <v>0</v>
      </c>
      <c r="H150" s="2">
        <f>SUMIFS(VI_Debitos!$W:$W,VI_Debitos!$H:$H,$C150,VI_Debitos!$U:$U,$D150,VI_Debitos!$S:$S,LEFT(PAGADO!H$1,4),VI_Debitos!$R:$R,RIGHT(H$1,2))</f>
        <v>0</v>
      </c>
      <c r="I150" s="2">
        <f>SUMIFS(VI_Debitos!$W:$W,VI_Debitos!$H:$H,$C150,VI_Debitos!$U:$U,$D150,VI_Debitos!$S:$S,LEFT(PAGADO!I$1,4),VI_Debitos!$R:$R,RIGHT(I$1,2))</f>
        <v>0</v>
      </c>
      <c r="J150" s="2">
        <f>SUMIFS(VI_Debitos!$W:$W,VI_Debitos!$H:$H,$C150,VI_Debitos!$U:$U,$D150,VI_Debitos!$S:$S,LEFT(PAGADO!J$1,4),VI_Debitos!$R:$R,RIGHT(J$1,2))</f>
        <v>0</v>
      </c>
      <c r="K150" s="2">
        <f>SUMIFS(VI_Debitos!$W:$W,VI_Debitos!$H:$H,$C150,VI_Debitos!$U:$U,$D150,VI_Debitos!$S:$S,LEFT(PAGADO!K$1,4),VI_Debitos!$R:$R,RIGHT(K$1,2))</f>
        <v>0</v>
      </c>
      <c r="L150" s="2">
        <f>SUMIFS(VI_Debitos!$W:$W,VI_Debitos!$H:$H,$C150,VI_Debitos!$U:$U,$D150,VI_Debitos!$S:$S,LEFT(PAGADO!L$1,4),VI_Debitos!$R:$R,RIGHT(L$1,2))</f>
        <v>0</v>
      </c>
      <c r="M150" s="2">
        <f>SUMIFS(VI_Debitos!$W:$W,VI_Debitos!$H:$H,$C150,VI_Debitos!$U:$U,$D150,VI_Debitos!$S:$S,LEFT(PAGADO!M$1,4),VI_Debitos!$R:$R,RIGHT(M$1,2))</f>
        <v>0</v>
      </c>
      <c r="N150" s="2">
        <f>SUMIFS(VI_Debitos!$W:$W,VI_Debitos!$H:$H,$C150,VI_Debitos!$U:$U,$D150,VI_Debitos!$S:$S,LEFT(PAGADO!N$1,4),VI_Debitos!$R:$R,RIGHT(N$1,2))</f>
        <v>0</v>
      </c>
      <c r="O150" s="2">
        <f>SUMIFS(VI_Debitos!$W:$W,VI_Debitos!$H:$H,$C150,VI_Debitos!$U:$U,$D150,VI_Debitos!$S:$S,LEFT(PAGADO!O$1,4),VI_Debitos!$R:$R,RIGHT(O$1,2))</f>
        <v>0</v>
      </c>
      <c r="P150" s="2">
        <f>SUMIFS(VI_Debitos!$W:$W,VI_Debitos!$H:$H,$C150,VI_Debitos!$U:$U,$D150,VI_Debitos!$S:$S,LEFT(PAGADO!P$1,4),VI_Debitos!$R:$R,RIGHT(P$1,2))</f>
        <v>0</v>
      </c>
      <c r="Q150" s="2">
        <f>SUMIFS(VI_Debitos!$W:$W,VI_Debitos!$H:$H,$C150,VI_Debitos!$U:$U,$D150,VI_Debitos!$S:$S,LEFT(PAGADO!Q$1,4),VI_Debitos!$R:$R,RIGHT(Q$1,2))</f>
        <v>0</v>
      </c>
      <c r="R150" s="2">
        <f t="shared" si="2"/>
        <v>0</v>
      </c>
    </row>
    <row r="151" spans="6:18">
      <c r="F151" s="2">
        <f>SUMIFS(VI_Debitos!$W:$W,VI_Debitos!$H:$H,$C151,VI_Debitos!$U:$U,$D151,VI_Debitos!$S:$S,LEFT(PAGADO!F$1,4),VI_Debitos!$R:$R,RIGHT(F$1,2))</f>
        <v>0</v>
      </c>
      <c r="G151" s="2">
        <f>SUMIFS(VI_Debitos!$W:$W,VI_Debitos!$H:$H,$C151,VI_Debitos!$U:$U,$D151,VI_Debitos!$S:$S,LEFT(PAGADO!G$1,4),VI_Debitos!$R:$R,RIGHT(G$1,2))</f>
        <v>0</v>
      </c>
      <c r="H151" s="2">
        <f>SUMIFS(VI_Debitos!$W:$W,VI_Debitos!$H:$H,$C151,VI_Debitos!$U:$U,$D151,VI_Debitos!$S:$S,LEFT(PAGADO!H$1,4),VI_Debitos!$R:$R,RIGHT(H$1,2))</f>
        <v>0</v>
      </c>
      <c r="I151" s="2">
        <f>SUMIFS(VI_Debitos!$W:$W,VI_Debitos!$H:$H,$C151,VI_Debitos!$U:$U,$D151,VI_Debitos!$S:$S,LEFT(PAGADO!I$1,4),VI_Debitos!$R:$R,RIGHT(I$1,2))</f>
        <v>0</v>
      </c>
      <c r="J151" s="2">
        <f>SUMIFS(VI_Debitos!$W:$W,VI_Debitos!$H:$H,$C151,VI_Debitos!$U:$U,$D151,VI_Debitos!$S:$S,LEFT(PAGADO!J$1,4),VI_Debitos!$R:$R,RIGHT(J$1,2))</f>
        <v>0</v>
      </c>
      <c r="K151" s="2">
        <f>SUMIFS(VI_Debitos!$W:$W,VI_Debitos!$H:$H,$C151,VI_Debitos!$U:$U,$D151,VI_Debitos!$S:$S,LEFT(PAGADO!K$1,4),VI_Debitos!$R:$R,RIGHT(K$1,2))</f>
        <v>0</v>
      </c>
      <c r="L151" s="2">
        <f>SUMIFS(VI_Debitos!$W:$W,VI_Debitos!$H:$H,$C151,VI_Debitos!$U:$U,$D151,VI_Debitos!$S:$S,LEFT(PAGADO!L$1,4),VI_Debitos!$R:$R,RIGHT(L$1,2))</f>
        <v>0</v>
      </c>
      <c r="M151" s="2">
        <f>SUMIFS(VI_Debitos!$W:$W,VI_Debitos!$H:$H,$C151,VI_Debitos!$U:$U,$D151,VI_Debitos!$S:$S,LEFT(PAGADO!M$1,4),VI_Debitos!$R:$R,RIGHT(M$1,2))</f>
        <v>0</v>
      </c>
      <c r="N151" s="2">
        <f>SUMIFS(VI_Debitos!$W:$W,VI_Debitos!$H:$H,$C151,VI_Debitos!$U:$U,$D151,VI_Debitos!$S:$S,LEFT(PAGADO!N$1,4),VI_Debitos!$R:$R,RIGHT(N$1,2))</f>
        <v>0</v>
      </c>
      <c r="O151" s="2">
        <f>SUMIFS(VI_Debitos!$W:$W,VI_Debitos!$H:$H,$C151,VI_Debitos!$U:$U,$D151,VI_Debitos!$S:$S,LEFT(PAGADO!O$1,4),VI_Debitos!$R:$R,RIGHT(O$1,2))</f>
        <v>0</v>
      </c>
      <c r="P151" s="2">
        <f>SUMIFS(VI_Debitos!$W:$W,VI_Debitos!$H:$H,$C151,VI_Debitos!$U:$U,$D151,VI_Debitos!$S:$S,LEFT(PAGADO!P$1,4),VI_Debitos!$R:$R,RIGHT(P$1,2))</f>
        <v>0</v>
      </c>
      <c r="Q151" s="2">
        <f>SUMIFS(VI_Debitos!$W:$W,VI_Debitos!$H:$H,$C151,VI_Debitos!$U:$U,$D151,VI_Debitos!$S:$S,LEFT(PAGADO!Q$1,4),VI_Debitos!$R:$R,RIGHT(Q$1,2))</f>
        <v>0</v>
      </c>
      <c r="R151" s="2">
        <f t="shared" si="2"/>
        <v>0</v>
      </c>
    </row>
    <row r="152" spans="6:18">
      <c r="F152" s="2">
        <f>SUMIFS(VI_Debitos!$W:$W,VI_Debitos!$H:$H,$C152,VI_Debitos!$U:$U,$D152,VI_Debitos!$S:$S,LEFT(PAGADO!F$1,4),VI_Debitos!$R:$R,RIGHT(F$1,2))</f>
        <v>0</v>
      </c>
      <c r="G152" s="2">
        <f>SUMIFS(VI_Debitos!$W:$W,VI_Debitos!$H:$H,$C152,VI_Debitos!$U:$U,$D152,VI_Debitos!$S:$S,LEFT(PAGADO!G$1,4),VI_Debitos!$R:$R,RIGHT(G$1,2))</f>
        <v>0</v>
      </c>
      <c r="H152" s="2">
        <f>SUMIFS(VI_Debitos!$W:$W,VI_Debitos!$H:$H,$C152,VI_Debitos!$U:$U,$D152,VI_Debitos!$S:$S,LEFT(PAGADO!H$1,4),VI_Debitos!$R:$R,RIGHT(H$1,2))</f>
        <v>0</v>
      </c>
      <c r="I152" s="2">
        <f>SUMIFS(VI_Debitos!$W:$W,VI_Debitos!$H:$H,$C152,VI_Debitos!$U:$U,$D152,VI_Debitos!$S:$S,LEFT(PAGADO!I$1,4),VI_Debitos!$R:$R,RIGHT(I$1,2))</f>
        <v>0</v>
      </c>
      <c r="J152" s="2">
        <f>SUMIFS(VI_Debitos!$W:$W,VI_Debitos!$H:$H,$C152,VI_Debitos!$U:$U,$D152,VI_Debitos!$S:$S,LEFT(PAGADO!J$1,4),VI_Debitos!$R:$R,RIGHT(J$1,2))</f>
        <v>0</v>
      </c>
      <c r="K152" s="2">
        <f>SUMIFS(VI_Debitos!$W:$W,VI_Debitos!$H:$H,$C152,VI_Debitos!$U:$U,$D152,VI_Debitos!$S:$S,LEFT(PAGADO!K$1,4),VI_Debitos!$R:$R,RIGHT(K$1,2))</f>
        <v>0</v>
      </c>
      <c r="L152" s="2">
        <f>SUMIFS(VI_Debitos!$W:$W,VI_Debitos!$H:$H,$C152,VI_Debitos!$U:$U,$D152,VI_Debitos!$S:$S,LEFT(PAGADO!L$1,4),VI_Debitos!$R:$R,RIGHT(L$1,2))</f>
        <v>0</v>
      </c>
      <c r="M152" s="2">
        <f>SUMIFS(VI_Debitos!$W:$W,VI_Debitos!$H:$H,$C152,VI_Debitos!$U:$U,$D152,VI_Debitos!$S:$S,LEFT(PAGADO!M$1,4),VI_Debitos!$R:$R,RIGHT(M$1,2))</f>
        <v>0</v>
      </c>
      <c r="N152" s="2">
        <f>SUMIFS(VI_Debitos!$W:$W,VI_Debitos!$H:$H,$C152,VI_Debitos!$U:$U,$D152,VI_Debitos!$S:$S,LEFT(PAGADO!N$1,4),VI_Debitos!$R:$R,RIGHT(N$1,2))</f>
        <v>0</v>
      </c>
      <c r="O152" s="2">
        <f>SUMIFS(VI_Debitos!$W:$W,VI_Debitos!$H:$H,$C152,VI_Debitos!$U:$U,$D152,VI_Debitos!$S:$S,LEFT(PAGADO!O$1,4),VI_Debitos!$R:$R,RIGHT(O$1,2))</f>
        <v>0</v>
      </c>
      <c r="P152" s="2">
        <f>SUMIFS(VI_Debitos!$W:$W,VI_Debitos!$H:$H,$C152,VI_Debitos!$U:$U,$D152,VI_Debitos!$S:$S,LEFT(PAGADO!P$1,4),VI_Debitos!$R:$R,RIGHT(P$1,2))</f>
        <v>0</v>
      </c>
      <c r="Q152" s="2">
        <f>SUMIFS(VI_Debitos!$W:$W,VI_Debitos!$H:$H,$C152,VI_Debitos!$U:$U,$D152,VI_Debitos!$S:$S,LEFT(PAGADO!Q$1,4),VI_Debitos!$R:$R,RIGHT(Q$1,2))</f>
        <v>0</v>
      </c>
      <c r="R152" s="2">
        <f t="shared" si="2"/>
        <v>0</v>
      </c>
    </row>
    <row r="153" spans="6:18">
      <c r="F153" s="2">
        <f>SUMIFS(VI_Debitos!$W:$W,VI_Debitos!$H:$H,$C153,VI_Debitos!$U:$U,$D153,VI_Debitos!$S:$S,LEFT(PAGADO!F$1,4),VI_Debitos!$R:$R,RIGHT(F$1,2))</f>
        <v>0</v>
      </c>
      <c r="G153" s="2">
        <f>SUMIFS(VI_Debitos!$W:$W,VI_Debitos!$H:$H,$C153,VI_Debitos!$U:$U,$D153,VI_Debitos!$S:$S,LEFT(PAGADO!G$1,4),VI_Debitos!$R:$R,RIGHT(G$1,2))</f>
        <v>0</v>
      </c>
      <c r="H153" s="2">
        <f>SUMIFS(VI_Debitos!$W:$W,VI_Debitos!$H:$H,$C153,VI_Debitos!$U:$U,$D153,VI_Debitos!$S:$S,LEFT(PAGADO!H$1,4),VI_Debitos!$R:$R,RIGHT(H$1,2))</f>
        <v>0</v>
      </c>
      <c r="I153" s="2">
        <f>SUMIFS(VI_Debitos!$W:$W,VI_Debitos!$H:$H,$C153,VI_Debitos!$U:$U,$D153,VI_Debitos!$S:$S,LEFT(PAGADO!I$1,4),VI_Debitos!$R:$R,RIGHT(I$1,2))</f>
        <v>0</v>
      </c>
      <c r="J153" s="2">
        <f>SUMIFS(VI_Debitos!$W:$W,VI_Debitos!$H:$H,$C153,VI_Debitos!$U:$U,$D153,VI_Debitos!$S:$S,LEFT(PAGADO!J$1,4),VI_Debitos!$R:$R,RIGHT(J$1,2))</f>
        <v>0</v>
      </c>
      <c r="K153" s="2">
        <f>SUMIFS(VI_Debitos!$W:$W,VI_Debitos!$H:$H,$C153,VI_Debitos!$U:$U,$D153,VI_Debitos!$S:$S,LEFT(PAGADO!K$1,4),VI_Debitos!$R:$R,RIGHT(K$1,2))</f>
        <v>0</v>
      </c>
      <c r="L153" s="2">
        <f>SUMIFS(VI_Debitos!$W:$W,VI_Debitos!$H:$H,$C153,VI_Debitos!$U:$U,$D153,VI_Debitos!$S:$S,LEFT(PAGADO!L$1,4),VI_Debitos!$R:$R,RIGHT(L$1,2))</f>
        <v>0</v>
      </c>
      <c r="M153" s="2">
        <f>SUMIFS(VI_Debitos!$W:$W,VI_Debitos!$H:$H,$C153,VI_Debitos!$U:$U,$D153,VI_Debitos!$S:$S,LEFT(PAGADO!M$1,4),VI_Debitos!$R:$R,RIGHT(M$1,2))</f>
        <v>0</v>
      </c>
      <c r="N153" s="2">
        <f>SUMIFS(VI_Debitos!$W:$W,VI_Debitos!$H:$H,$C153,VI_Debitos!$U:$U,$D153,VI_Debitos!$S:$S,LEFT(PAGADO!N$1,4),VI_Debitos!$R:$R,RIGHT(N$1,2))</f>
        <v>0</v>
      </c>
      <c r="O153" s="2">
        <f>SUMIFS(VI_Debitos!$W:$W,VI_Debitos!$H:$H,$C153,VI_Debitos!$U:$U,$D153,VI_Debitos!$S:$S,LEFT(PAGADO!O$1,4),VI_Debitos!$R:$R,RIGHT(O$1,2))</f>
        <v>0</v>
      </c>
      <c r="P153" s="2">
        <f>SUMIFS(VI_Debitos!$W:$W,VI_Debitos!$H:$H,$C153,VI_Debitos!$U:$U,$D153,VI_Debitos!$S:$S,LEFT(PAGADO!P$1,4),VI_Debitos!$R:$R,RIGHT(P$1,2))</f>
        <v>0</v>
      </c>
      <c r="Q153" s="2">
        <f>SUMIFS(VI_Debitos!$W:$W,VI_Debitos!$H:$H,$C153,VI_Debitos!$U:$U,$D153,VI_Debitos!$S:$S,LEFT(PAGADO!Q$1,4),VI_Debitos!$R:$R,RIGHT(Q$1,2))</f>
        <v>0</v>
      </c>
      <c r="R153" s="2">
        <f t="shared" si="2"/>
        <v>0</v>
      </c>
    </row>
    <row r="154" spans="6:18">
      <c r="F154" s="2">
        <f>SUMIFS(VI_Debitos!$W:$W,VI_Debitos!$H:$H,$C154,VI_Debitos!$U:$U,$D154,VI_Debitos!$S:$S,LEFT(PAGADO!F$1,4),VI_Debitos!$R:$R,RIGHT(F$1,2))</f>
        <v>0</v>
      </c>
      <c r="G154" s="2">
        <f>SUMIFS(VI_Debitos!$W:$W,VI_Debitos!$H:$H,$C154,VI_Debitos!$U:$U,$D154,VI_Debitos!$S:$S,LEFT(PAGADO!G$1,4),VI_Debitos!$R:$R,RIGHT(G$1,2))</f>
        <v>0</v>
      </c>
      <c r="H154" s="2">
        <f>SUMIFS(VI_Debitos!$W:$W,VI_Debitos!$H:$H,$C154,VI_Debitos!$U:$U,$D154,VI_Debitos!$S:$S,LEFT(PAGADO!H$1,4),VI_Debitos!$R:$R,RIGHT(H$1,2))</f>
        <v>0</v>
      </c>
      <c r="I154" s="2">
        <f>SUMIFS(VI_Debitos!$W:$W,VI_Debitos!$H:$H,$C154,VI_Debitos!$U:$U,$D154,VI_Debitos!$S:$S,LEFT(PAGADO!I$1,4),VI_Debitos!$R:$R,RIGHT(I$1,2))</f>
        <v>0</v>
      </c>
      <c r="J154" s="2">
        <f>SUMIFS(VI_Debitos!$W:$W,VI_Debitos!$H:$H,$C154,VI_Debitos!$U:$U,$D154,VI_Debitos!$S:$S,LEFT(PAGADO!J$1,4),VI_Debitos!$R:$R,RIGHT(J$1,2))</f>
        <v>0</v>
      </c>
      <c r="K154" s="2">
        <f>SUMIFS(VI_Debitos!$W:$W,VI_Debitos!$H:$H,$C154,VI_Debitos!$U:$U,$D154,VI_Debitos!$S:$S,LEFT(PAGADO!K$1,4),VI_Debitos!$R:$R,RIGHT(K$1,2))</f>
        <v>0</v>
      </c>
      <c r="L154" s="2">
        <f>SUMIFS(VI_Debitos!$W:$W,VI_Debitos!$H:$H,$C154,VI_Debitos!$U:$U,$D154,VI_Debitos!$S:$S,LEFT(PAGADO!L$1,4),VI_Debitos!$R:$R,RIGHT(L$1,2))</f>
        <v>0</v>
      </c>
      <c r="M154" s="2">
        <f>SUMIFS(VI_Debitos!$W:$W,VI_Debitos!$H:$H,$C154,VI_Debitos!$U:$U,$D154,VI_Debitos!$S:$S,LEFT(PAGADO!M$1,4),VI_Debitos!$R:$R,RIGHT(M$1,2))</f>
        <v>0</v>
      </c>
      <c r="N154" s="2">
        <f>SUMIFS(VI_Debitos!$W:$W,VI_Debitos!$H:$H,$C154,VI_Debitos!$U:$U,$D154,VI_Debitos!$S:$S,LEFT(PAGADO!N$1,4),VI_Debitos!$R:$R,RIGHT(N$1,2))</f>
        <v>0</v>
      </c>
      <c r="O154" s="2">
        <f>SUMIFS(VI_Debitos!$W:$W,VI_Debitos!$H:$H,$C154,VI_Debitos!$U:$U,$D154,VI_Debitos!$S:$S,LEFT(PAGADO!O$1,4),VI_Debitos!$R:$R,RIGHT(O$1,2))</f>
        <v>0</v>
      </c>
      <c r="P154" s="2">
        <f>SUMIFS(VI_Debitos!$W:$W,VI_Debitos!$H:$H,$C154,VI_Debitos!$U:$U,$D154,VI_Debitos!$S:$S,LEFT(PAGADO!P$1,4),VI_Debitos!$R:$R,RIGHT(P$1,2))</f>
        <v>0</v>
      </c>
      <c r="Q154" s="2">
        <f>SUMIFS(VI_Debitos!$W:$W,VI_Debitos!$H:$H,$C154,VI_Debitos!$U:$U,$D154,VI_Debitos!$S:$S,LEFT(PAGADO!Q$1,4),VI_Debitos!$R:$R,RIGHT(Q$1,2))</f>
        <v>0</v>
      </c>
      <c r="R154" s="2">
        <f t="shared" si="2"/>
        <v>0</v>
      </c>
    </row>
    <row r="155" spans="6:18">
      <c r="F155" s="2">
        <f>SUMIFS(VI_Debitos!$W:$W,VI_Debitos!$H:$H,$C155,VI_Debitos!$U:$U,$D155,VI_Debitos!$S:$S,LEFT(PAGADO!F$1,4),VI_Debitos!$R:$R,RIGHT(F$1,2))</f>
        <v>0</v>
      </c>
      <c r="G155" s="2">
        <f>SUMIFS(VI_Debitos!$W:$W,VI_Debitos!$H:$H,$C155,VI_Debitos!$U:$U,$D155,VI_Debitos!$S:$S,LEFT(PAGADO!G$1,4),VI_Debitos!$R:$R,RIGHT(G$1,2))</f>
        <v>0</v>
      </c>
      <c r="H155" s="2">
        <f>SUMIFS(VI_Debitos!$W:$W,VI_Debitos!$H:$H,$C155,VI_Debitos!$U:$U,$D155,VI_Debitos!$S:$S,LEFT(PAGADO!H$1,4),VI_Debitos!$R:$R,RIGHT(H$1,2))</f>
        <v>0</v>
      </c>
      <c r="I155" s="2">
        <f>SUMIFS(VI_Debitos!$W:$W,VI_Debitos!$H:$H,$C155,VI_Debitos!$U:$U,$D155,VI_Debitos!$S:$S,LEFT(PAGADO!I$1,4),VI_Debitos!$R:$R,RIGHT(I$1,2))</f>
        <v>0</v>
      </c>
      <c r="J155" s="2">
        <f>SUMIFS(VI_Debitos!$W:$W,VI_Debitos!$H:$H,$C155,VI_Debitos!$U:$U,$D155,VI_Debitos!$S:$S,LEFT(PAGADO!J$1,4),VI_Debitos!$R:$R,RIGHT(J$1,2))</f>
        <v>0</v>
      </c>
      <c r="K155" s="2">
        <f>SUMIFS(VI_Debitos!$W:$W,VI_Debitos!$H:$H,$C155,VI_Debitos!$U:$U,$D155,VI_Debitos!$S:$S,LEFT(PAGADO!K$1,4),VI_Debitos!$R:$R,RIGHT(K$1,2))</f>
        <v>0</v>
      </c>
      <c r="L155" s="2">
        <f>SUMIFS(VI_Debitos!$W:$W,VI_Debitos!$H:$H,$C155,VI_Debitos!$U:$U,$D155,VI_Debitos!$S:$S,LEFT(PAGADO!L$1,4),VI_Debitos!$R:$R,RIGHT(L$1,2))</f>
        <v>0</v>
      </c>
      <c r="M155" s="2">
        <f>SUMIFS(VI_Debitos!$W:$W,VI_Debitos!$H:$H,$C155,VI_Debitos!$U:$U,$D155,VI_Debitos!$S:$S,LEFT(PAGADO!M$1,4),VI_Debitos!$R:$R,RIGHT(M$1,2))</f>
        <v>0</v>
      </c>
      <c r="N155" s="2">
        <f>SUMIFS(VI_Debitos!$W:$W,VI_Debitos!$H:$H,$C155,VI_Debitos!$U:$U,$D155,VI_Debitos!$S:$S,LEFT(PAGADO!N$1,4),VI_Debitos!$R:$R,RIGHT(N$1,2))</f>
        <v>0</v>
      </c>
      <c r="O155" s="2">
        <f>SUMIFS(VI_Debitos!$W:$W,VI_Debitos!$H:$H,$C155,VI_Debitos!$U:$U,$D155,VI_Debitos!$S:$S,LEFT(PAGADO!O$1,4),VI_Debitos!$R:$R,RIGHT(O$1,2))</f>
        <v>0</v>
      </c>
      <c r="P155" s="2">
        <f>SUMIFS(VI_Debitos!$W:$W,VI_Debitos!$H:$H,$C155,VI_Debitos!$U:$U,$D155,VI_Debitos!$S:$S,LEFT(PAGADO!P$1,4),VI_Debitos!$R:$R,RIGHT(P$1,2))</f>
        <v>0</v>
      </c>
      <c r="Q155" s="2">
        <f>SUMIFS(VI_Debitos!$W:$W,VI_Debitos!$H:$H,$C155,VI_Debitos!$U:$U,$D155,VI_Debitos!$S:$S,LEFT(PAGADO!Q$1,4),VI_Debitos!$R:$R,RIGHT(Q$1,2))</f>
        <v>0</v>
      </c>
      <c r="R155" s="2">
        <f t="shared" si="2"/>
        <v>0</v>
      </c>
    </row>
    <row r="156" spans="6:18">
      <c r="F156" s="2">
        <f>SUMIFS(VI_Debitos!$W:$W,VI_Debitos!$H:$H,$C156,VI_Debitos!$U:$U,$D156,VI_Debitos!$S:$S,LEFT(PAGADO!F$1,4),VI_Debitos!$R:$R,RIGHT(F$1,2))</f>
        <v>0</v>
      </c>
      <c r="G156" s="2">
        <f>SUMIFS(VI_Debitos!$W:$W,VI_Debitos!$H:$H,$C156,VI_Debitos!$U:$U,$D156,VI_Debitos!$S:$S,LEFT(PAGADO!G$1,4),VI_Debitos!$R:$R,RIGHT(G$1,2))</f>
        <v>0</v>
      </c>
      <c r="H156" s="2">
        <f>SUMIFS(VI_Debitos!$W:$W,VI_Debitos!$H:$H,$C156,VI_Debitos!$U:$U,$D156,VI_Debitos!$S:$S,LEFT(PAGADO!H$1,4),VI_Debitos!$R:$R,RIGHT(H$1,2))</f>
        <v>0</v>
      </c>
      <c r="I156" s="2">
        <f>SUMIFS(VI_Debitos!$W:$W,VI_Debitos!$H:$H,$C156,VI_Debitos!$U:$U,$D156,VI_Debitos!$S:$S,LEFT(PAGADO!I$1,4),VI_Debitos!$R:$R,RIGHT(I$1,2))</f>
        <v>0</v>
      </c>
      <c r="J156" s="2">
        <f>SUMIFS(VI_Debitos!$W:$W,VI_Debitos!$H:$H,$C156,VI_Debitos!$U:$U,$D156,VI_Debitos!$S:$S,LEFT(PAGADO!J$1,4),VI_Debitos!$R:$R,RIGHT(J$1,2))</f>
        <v>0</v>
      </c>
      <c r="K156" s="2">
        <f>SUMIFS(VI_Debitos!$W:$W,VI_Debitos!$H:$H,$C156,VI_Debitos!$U:$U,$D156,VI_Debitos!$S:$S,LEFT(PAGADO!K$1,4),VI_Debitos!$R:$R,RIGHT(K$1,2))</f>
        <v>0</v>
      </c>
      <c r="L156" s="2">
        <f>SUMIFS(VI_Debitos!$W:$W,VI_Debitos!$H:$H,$C156,VI_Debitos!$U:$U,$D156,VI_Debitos!$S:$S,LEFT(PAGADO!L$1,4),VI_Debitos!$R:$R,RIGHT(L$1,2))</f>
        <v>0</v>
      </c>
      <c r="M156" s="2">
        <f>SUMIFS(VI_Debitos!$W:$W,VI_Debitos!$H:$H,$C156,VI_Debitos!$U:$U,$D156,VI_Debitos!$S:$S,LEFT(PAGADO!M$1,4),VI_Debitos!$R:$R,RIGHT(M$1,2))</f>
        <v>0</v>
      </c>
      <c r="N156" s="2">
        <f>SUMIFS(VI_Debitos!$W:$W,VI_Debitos!$H:$H,$C156,VI_Debitos!$U:$U,$D156,VI_Debitos!$S:$S,LEFT(PAGADO!N$1,4),VI_Debitos!$R:$R,RIGHT(N$1,2))</f>
        <v>0</v>
      </c>
      <c r="O156" s="2">
        <f>SUMIFS(VI_Debitos!$W:$W,VI_Debitos!$H:$H,$C156,VI_Debitos!$U:$U,$D156,VI_Debitos!$S:$S,LEFT(PAGADO!O$1,4),VI_Debitos!$R:$R,RIGHT(O$1,2))</f>
        <v>0</v>
      </c>
      <c r="P156" s="2">
        <f>SUMIFS(VI_Debitos!$W:$W,VI_Debitos!$H:$H,$C156,VI_Debitos!$U:$U,$D156,VI_Debitos!$S:$S,LEFT(PAGADO!P$1,4),VI_Debitos!$R:$R,RIGHT(P$1,2))</f>
        <v>0</v>
      </c>
      <c r="Q156" s="2">
        <f>SUMIFS(VI_Debitos!$W:$W,VI_Debitos!$H:$H,$C156,VI_Debitos!$U:$U,$D156,VI_Debitos!$S:$S,LEFT(PAGADO!Q$1,4),VI_Debitos!$R:$R,RIGHT(Q$1,2))</f>
        <v>0</v>
      </c>
      <c r="R156" s="2">
        <f t="shared" si="2"/>
        <v>0</v>
      </c>
    </row>
    <row r="157" spans="6:18">
      <c r="F157" s="2">
        <f>SUMIFS(VI_Debitos!$W:$W,VI_Debitos!$H:$H,$C157,VI_Debitos!$U:$U,$D157,VI_Debitos!$S:$S,LEFT(PAGADO!F$1,4),VI_Debitos!$R:$R,RIGHT(F$1,2))</f>
        <v>0</v>
      </c>
      <c r="G157" s="2">
        <f>SUMIFS(VI_Debitos!$W:$W,VI_Debitos!$H:$H,$C157,VI_Debitos!$U:$U,$D157,VI_Debitos!$S:$S,LEFT(PAGADO!G$1,4),VI_Debitos!$R:$R,RIGHT(G$1,2))</f>
        <v>0</v>
      </c>
      <c r="H157" s="2">
        <f>SUMIFS(VI_Debitos!$W:$W,VI_Debitos!$H:$H,$C157,VI_Debitos!$U:$U,$D157,VI_Debitos!$S:$S,LEFT(PAGADO!H$1,4),VI_Debitos!$R:$R,RIGHT(H$1,2))</f>
        <v>0</v>
      </c>
      <c r="I157" s="2">
        <f>SUMIFS(VI_Debitos!$W:$W,VI_Debitos!$H:$H,$C157,VI_Debitos!$U:$U,$D157,VI_Debitos!$S:$S,LEFT(PAGADO!I$1,4),VI_Debitos!$R:$R,RIGHT(I$1,2))</f>
        <v>0</v>
      </c>
      <c r="J157" s="2">
        <f>SUMIFS(VI_Debitos!$W:$W,VI_Debitos!$H:$H,$C157,VI_Debitos!$U:$U,$D157,VI_Debitos!$S:$S,LEFT(PAGADO!J$1,4),VI_Debitos!$R:$R,RIGHT(J$1,2))</f>
        <v>0</v>
      </c>
      <c r="K157" s="2">
        <f>SUMIFS(VI_Debitos!$W:$W,VI_Debitos!$H:$H,$C157,VI_Debitos!$U:$U,$D157,VI_Debitos!$S:$S,LEFT(PAGADO!K$1,4),VI_Debitos!$R:$R,RIGHT(K$1,2))</f>
        <v>0</v>
      </c>
      <c r="L157" s="2">
        <f>SUMIFS(VI_Debitos!$W:$W,VI_Debitos!$H:$H,$C157,VI_Debitos!$U:$U,$D157,VI_Debitos!$S:$S,LEFT(PAGADO!L$1,4),VI_Debitos!$R:$R,RIGHT(L$1,2))</f>
        <v>0</v>
      </c>
      <c r="M157" s="2">
        <f>SUMIFS(VI_Debitos!$W:$W,VI_Debitos!$H:$H,$C157,VI_Debitos!$U:$U,$D157,VI_Debitos!$S:$S,LEFT(PAGADO!M$1,4),VI_Debitos!$R:$R,RIGHT(M$1,2))</f>
        <v>0</v>
      </c>
      <c r="N157" s="2">
        <f>SUMIFS(VI_Debitos!$W:$W,VI_Debitos!$H:$H,$C157,VI_Debitos!$U:$U,$D157,VI_Debitos!$S:$S,LEFT(PAGADO!N$1,4),VI_Debitos!$R:$R,RIGHT(N$1,2))</f>
        <v>0</v>
      </c>
      <c r="O157" s="2">
        <f>SUMIFS(VI_Debitos!$W:$W,VI_Debitos!$H:$H,$C157,VI_Debitos!$U:$U,$D157,VI_Debitos!$S:$S,LEFT(PAGADO!O$1,4),VI_Debitos!$R:$R,RIGHT(O$1,2))</f>
        <v>0</v>
      </c>
      <c r="P157" s="2">
        <f>SUMIFS(VI_Debitos!$W:$W,VI_Debitos!$H:$H,$C157,VI_Debitos!$U:$U,$D157,VI_Debitos!$S:$S,LEFT(PAGADO!P$1,4),VI_Debitos!$R:$R,RIGHT(P$1,2))</f>
        <v>0</v>
      </c>
      <c r="Q157" s="2">
        <f>SUMIFS(VI_Debitos!$W:$W,VI_Debitos!$H:$H,$C157,VI_Debitos!$U:$U,$D157,VI_Debitos!$S:$S,LEFT(PAGADO!Q$1,4),VI_Debitos!$R:$R,RIGHT(Q$1,2))</f>
        <v>0</v>
      </c>
      <c r="R157" s="2">
        <f t="shared" si="2"/>
        <v>0</v>
      </c>
    </row>
    <row r="158" spans="6:18">
      <c r="F158" s="2">
        <f>SUMIFS(VI_Debitos!$W:$W,VI_Debitos!$H:$H,$C158,VI_Debitos!$U:$U,$D158,VI_Debitos!$S:$S,LEFT(PAGADO!F$1,4),VI_Debitos!$R:$R,RIGHT(F$1,2))</f>
        <v>0</v>
      </c>
      <c r="G158" s="2">
        <f>SUMIFS(VI_Debitos!$W:$W,VI_Debitos!$H:$H,$C158,VI_Debitos!$U:$U,$D158,VI_Debitos!$S:$S,LEFT(PAGADO!G$1,4),VI_Debitos!$R:$R,RIGHT(G$1,2))</f>
        <v>0</v>
      </c>
      <c r="H158" s="2">
        <f>SUMIFS(VI_Debitos!$W:$W,VI_Debitos!$H:$H,$C158,VI_Debitos!$U:$U,$D158,VI_Debitos!$S:$S,LEFT(PAGADO!H$1,4),VI_Debitos!$R:$R,RIGHT(H$1,2))</f>
        <v>0</v>
      </c>
      <c r="I158" s="2">
        <f>SUMIFS(VI_Debitos!$W:$W,VI_Debitos!$H:$H,$C158,VI_Debitos!$U:$U,$D158,VI_Debitos!$S:$S,LEFT(PAGADO!I$1,4),VI_Debitos!$R:$R,RIGHT(I$1,2))</f>
        <v>0</v>
      </c>
      <c r="J158" s="2">
        <f>SUMIFS(VI_Debitos!$W:$W,VI_Debitos!$H:$H,$C158,VI_Debitos!$U:$U,$D158,VI_Debitos!$S:$S,LEFT(PAGADO!J$1,4),VI_Debitos!$R:$R,RIGHT(J$1,2))</f>
        <v>0</v>
      </c>
      <c r="K158" s="2">
        <f>SUMIFS(VI_Debitos!$W:$W,VI_Debitos!$H:$H,$C158,VI_Debitos!$U:$U,$D158,VI_Debitos!$S:$S,LEFT(PAGADO!K$1,4),VI_Debitos!$R:$R,RIGHT(K$1,2))</f>
        <v>0</v>
      </c>
      <c r="L158" s="2">
        <f>SUMIFS(VI_Debitos!$W:$W,VI_Debitos!$H:$H,$C158,VI_Debitos!$U:$U,$D158,VI_Debitos!$S:$S,LEFT(PAGADO!L$1,4),VI_Debitos!$R:$R,RIGHT(L$1,2))</f>
        <v>0</v>
      </c>
      <c r="M158" s="2">
        <f>SUMIFS(VI_Debitos!$W:$W,VI_Debitos!$H:$H,$C158,VI_Debitos!$U:$U,$D158,VI_Debitos!$S:$S,LEFT(PAGADO!M$1,4),VI_Debitos!$R:$R,RIGHT(M$1,2))</f>
        <v>0</v>
      </c>
      <c r="N158" s="2">
        <f>SUMIFS(VI_Debitos!$W:$W,VI_Debitos!$H:$H,$C158,VI_Debitos!$U:$U,$D158,VI_Debitos!$S:$S,LEFT(PAGADO!N$1,4),VI_Debitos!$R:$R,RIGHT(N$1,2))</f>
        <v>0</v>
      </c>
      <c r="O158" s="2">
        <f>SUMIFS(VI_Debitos!$W:$W,VI_Debitos!$H:$H,$C158,VI_Debitos!$U:$U,$D158,VI_Debitos!$S:$S,LEFT(PAGADO!O$1,4),VI_Debitos!$R:$R,RIGHT(O$1,2))</f>
        <v>0</v>
      </c>
      <c r="P158" s="2">
        <f>SUMIFS(VI_Debitos!$W:$W,VI_Debitos!$H:$H,$C158,VI_Debitos!$U:$U,$D158,VI_Debitos!$S:$S,LEFT(PAGADO!P$1,4),VI_Debitos!$R:$R,RIGHT(P$1,2))</f>
        <v>0</v>
      </c>
      <c r="Q158" s="2">
        <f>SUMIFS(VI_Debitos!$W:$W,VI_Debitos!$H:$H,$C158,VI_Debitos!$U:$U,$D158,VI_Debitos!$S:$S,LEFT(PAGADO!Q$1,4),VI_Debitos!$R:$R,RIGHT(Q$1,2))</f>
        <v>0</v>
      </c>
      <c r="R158" s="2">
        <f t="shared" si="2"/>
        <v>0</v>
      </c>
    </row>
    <row r="159" spans="6:18">
      <c r="F159" s="2">
        <f>SUMIFS(VI_Debitos!$W:$W,VI_Debitos!$H:$H,$C159,VI_Debitos!$U:$U,$D159,VI_Debitos!$S:$S,LEFT(PAGADO!F$1,4),VI_Debitos!$R:$R,RIGHT(F$1,2))</f>
        <v>0</v>
      </c>
      <c r="G159" s="2">
        <f>SUMIFS(VI_Debitos!$W:$W,VI_Debitos!$H:$H,$C159,VI_Debitos!$U:$U,$D159,VI_Debitos!$S:$S,LEFT(PAGADO!G$1,4),VI_Debitos!$R:$R,RIGHT(G$1,2))</f>
        <v>0</v>
      </c>
      <c r="H159" s="2">
        <f>SUMIFS(VI_Debitos!$W:$W,VI_Debitos!$H:$H,$C159,VI_Debitos!$U:$U,$D159,VI_Debitos!$S:$S,LEFT(PAGADO!H$1,4),VI_Debitos!$R:$R,RIGHT(H$1,2))</f>
        <v>0</v>
      </c>
      <c r="I159" s="2">
        <f>SUMIFS(VI_Debitos!$W:$W,VI_Debitos!$H:$H,$C159,VI_Debitos!$U:$U,$D159,VI_Debitos!$S:$S,LEFT(PAGADO!I$1,4),VI_Debitos!$R:$R,RIGHT(I$1,2))</f>
        <v>0</v>
      </c>
      <c r="J159" s="2">
        <f>SUMIFS(VI_Debitos!$W:$W,VI_Debitos!$H:$H,$C159,VI_Debitos!$U:$U,$D159,VI_Debitos!$S:$S,LEFT(PAGADO!J$1,4),VI_Debitos!$R:$R,RIGHT(J$1,2))</f>
        <v>0</v>
      </c>
      <c r="K159" s="2">
        <f>SUMIFS(VI_Debitos!$W:$W,VI_Debitos!$H:$H,$C159,VI_Debitos!$U:$U,$D159,VI_Debitos!$S:$S,LEFT(PAGADO!K$1,4),VI_Debitos!$R:$R,RIGHT(K$1,2))</f>
        <v>0</v>
      </c>
      <c r="L159" s="2">
        <f>SUMIFS(VI_Debitos!$W:$W,VI_Debitos!$H:$H,$C159,VI_Debitos!$U:$U,$D159,VI_Debitos!$S:$S,LEFT(PAGADO!L$1,4),VI_Debitos!$R:$R,RIGHT(L$1,2))</f>
        <v>0</v>
      </c>
      <c r="M159" s="2">
        <f>SUMIFS(VI_Debitos!$W:$W,VI_Debitos!$H:$H,$C159,VI_Debitos!$U:$U,$D159,VI_Debitos!$S:$S,LEFT(PAGADO!M$1,4),VI_Debitos!$R:$R,RIGHT(M$1,2))</f>
        <v>0</v>
      </c>
      <c r="N159" s="2">
        <f>SUMIFS(VI_Debitos!$W:$W,VI_Debitos!$H:$H,$C159,VI_Debitos!$U:$U,$D159,VI_Debitos!$S:$S,LEFT(PAGADO!N$1,4),VI_Debitos!$R:$R,RIGHT(N$1,2))</f>
        <v>0</v>
      </c>
      <c r="O159" s="2">
        <f>SUMIFS(VI_Debitos!$W:$W,VI_Debitos!$H:$H,$C159,VI_Debitos!$U:$U,$D159,VI_Debitos!$S:$S,LEFT(PAGADO!O$1,4),VI_Debitos!$R:$R,RIGHT(O$1,2))</f>
        <v>0</v>
      </c>
      <c r="P159" s="2">
        <f>SUMIFS(VI_Debitos!$W:$W,VI_Debitos!$H:$H,$C159,VI_Debitos!$U:$U,$D159,VI_Debitos!$S:$S,LEFT(PAGADO!P$1,4),VI_Debitos!$R:$R,RIGHT(P$1,2))</f>
        <v>0</v>
      </c>
      <c r="Q159" s="2">
        <f>SUMIFS(VI_Debitos!$W:$W,VI_Debitos!$H:$H,$C159,VI_Debitos!$U:$U,$D159,VI_Debitos!$S:$S,LEFT(PAGADO!Q$1,4),VI_Debitos!$R:$R,RIGHT(Q$1,2))</f>
        <v>0</v>
      </c>
      <c r="R159" s="2">
        <f t="shared" si="2"/>
        <v>0</v>
      </c>
    </row>
    <row r="160" spans="6:18">
      <c r="F160" s="2">
        <f>SUMIFS(VI_Debitos!$W:$W,VI_Debitos!$H:$H,$C160,VI_Debitos!$U:$U,$D160,VI_Debitos!$S:$S,LEFT(PAGADO!F$1,4),VI_Debitos!$R:$R,RIGHT(F$1,2))</f>
        <v>0</v>
      </c>
      <c r="G160" s="2">
        <f>SUMIFS(VI_Debitos!$W:$W,VI_Debitos!$H:$H,$C160,VI_Debitos!$U:$U,$D160,VI_Debitos!$S:$S,LEFT(PAGADO!G$1,4),VI_Debitos!$R:$R,RIGHT(G$1,2))</f>
        <v>0</v>
      </c>
      <c r="H160" s="2">
        <f>SUMIFS(VI_Debitos!$W:$W,VI_Debitos!$H:$H,$C160,VI_Debitos!$U:$U,$D160,VI_Debitos!$S:$S,LEFT(PAGADO!H$1,4),VI_Debitos!$R:$R,RIGHT(H$1,2))</f>
        <v>0</v>
      </c>
      <c r="I160" s="2">
        <f>SUMIFS(VI_Debitos!$W:$W,VI_Debitos!$H:$H,$C160,VI_Debitos!$U:$U,$D160,VI_Debitos!$S:$S,LEFT(PAGADO!I$1,4),VI_Debitos!$R:$R,RIGHT(I$1,2))</f>
        <v>0</v>
      </c>
      <c r="J160" s="2">
        <f>SUMIFS(VI_Debitos!$W:$W,VI_Debitos!$H:$H,$C160,VI_Debitos!$U:$U,$D160,VI_Debitos!$S:$S,LEFT(PAGADO!J$1,4),VI_Debitos!$R:$R,RIGHT(J$1,2))</f>
        <v>0</v>
      </c>
      <c r="K160" s="2">
        <f>SUMIFS(VI_Debitos!$W:$W,VI_Debitos!$H:$H,$C160,VI_Debitos!$U:$U,$D160,VI_Debitos!$S:$S,LEFT(PAGADO!K$1,4),VI_Debitos!$R:$R,RIGHT(K$1,2))</f>
        <v>0</v>
      </c>
      <c r="L160" s="2">
        <f>SUMIFS(VI_Debitos!$W:$W,VI_Debitos!$H:$H,$C160,VI_Debitos!$U:$U,$D160,VI_Debitos!$S:$S,LEFT(PAGADO!L$1,4),VI_Debitos!$R:$R,RIGHT(L$1,2))</f>
        <v>0</v>
      </c>
      <c r="M160" s="2">
        <f>SUMIFS(VI_Debitos!$W:$W,VI_Debitos!$H:$H,$C160,VI_Debitos!$U:$U,$D160,VI_Debitos!$S:$S,LEFT(PAGADO!M$1,4),VI_Debitos!$R:$R,RIGHT(M$1,2))</f>
        <v>0</v>
      </c>
      <c r="N160" s="2">
        <f>SUMIFS(VI_Debitos!$W:$W,VI_Debitos!$H:$H,$C160,VI_Debitos!$U:$U,$D160,VI_Debitos!$S:$S,LEFT(PAGADO!N$1,4),VI_Debitos!$R:$R,RIGHT(N$1,2))</f>
        <v>0</v>
      </c>
      <c r="O160" s="2">
        <f>SUMIFS(VI_Debitos!$W:$W,VI_Debitos!$H:$H,$C160,VI_Debitos!$U:$U,$D160,VI_Debitos!$S:$S,LEFT(PAGADO!O$1,4),VI_Debitos!$R:$R,RIGHT(O$1,2))</f>
        <v>0</v>
      </c>
      <c r="P160" s="2">
        <f>SUMIFS(VI_Debitos!$W:$W,VI_Debitos!$H:$H,$C160,VI_Debitos!$U:$U,$D160,VI_Debitos!$S:$S,LEFT(PAGADO!P$1,4),VI_Debitos!$R:$R,RIGHT(P$1,2))</f>
        <v>0</v>
      </c>
      <c r="Q160" s="2">
        <f>SUMIFS(VI_Debitos!$W:$W,VI_Debitos!$H:$H,$C160,VI_Debitos!$U:$U,$D160,VI_Debitos!$S:$S,LEFT(PAGADO!Q$1,4),VI_Debitos!$R:$R,RIGHT(Q$1,2))</f>
        <v>0</v>
      </c>
      <c r="R160" s="2">
        <f t="shared" si="2"/>
        <v>0</v>
      </c>
    </row>
    <row r="161" spans="6:18">
      <c r="F161" s="2">
        <f>SUMIFS(VI_Debitos!$W:$W,VI_Debitos!$H:$H,$C161,VI_Debitos!$U:$U,$D161,VI_Debitos!$S:$S,LEFT(PAGADO!F$1,4),VI_Debitos!$R:$R,RIGHT(F$1,2))</f>
        <v>0</v>
      </c>
      <c r="G161" s="2">
        <f>SUMIFS(VI_Debitos!$W:$W,VI_Debitos!$H:$H,$C161,VI_Debitos!$U:$U,$D161,VI_Debitos!$S:$S,LEFT(PAGADO!G$1,4),VI_Debitos!$R:$R,RIGHT(G$1,2))</f>
        <v>0</v>
      </c>
      <c r="H161" s="2">
        <f>SUMIFS(VI_Debitos!$W:$W,VI_Debitos!$H:$H,$C161,VI_Debitos!$U:$U,$D161,VI_Debitos!$S:$S,LEFT(PAGADO!H$1,4),VI_Debitos!$R:$R,RIGHT(H$1,2))</f>
        <v>0</v>
      </c>
      <c r="I161" s="2">
        <f>SUMIFS(VI_Debitos!$W:$W,VI_Debitos!$H:$H,$C161,VI_Debitos!$U:$U,$D161,VI_Debitos!$S:$S,LEFT(PAGADO!I$1,4),VI_Debitos!$R:$R,RIGHT(I$1,2))</f>
        <v>0</v>
      </c>
      <c r="J161" s="2">
        <f>SUMIFS(VI_Debitos!$W:$W,VI_Debitos!$H:$H,$C161,VI_Debitos!$U:$U,$D161,VI_Debitos!$S:$S,LEFT(PAGADO!J$1,4),VI_Debitos!$R:$R,RIGHT(J$1,2))</f>
        <v>0</v>
      </c>
      <c r="K161" s="2">
        <f>SUMIFS(VI_Debitos!$W:$W,VI_Debitos!$H:$H,$C161,VI_Debitos!$U:$U,$D161,VI_Debitos!$S:$S,LEFT(PAGADO!K$1,4),VI_Debitos!$R:$R,RIGHT(K$1,2))</f>
        <v>0</v>
      </c>
      <c r="L161" s="2">
        <f>SUMIFS(VI_Debitos!$W:$W,VI_Debitos!$H:$H,$C161,VI_Debitos!$U:$U,$D161,VI_Debitos!$S:$S,LEFT(PAGADO!L$1,4),VI_Debitos!$R:$R,RIGHT(L$1,2))</f>
        <v>0</v>
      </c>
      <c r="M161" s="2">
        <f>SUMIFS(VI_Debitos!$W:$W,VI_Debitos!$H:$H,$C161,VI_Debitos!$U:$U,$D161,VI_Debitos!$S:$S,LEFT(PAGADO!M$1,4),VI_Debitos!$R:$R,RIGHT(M$1,2))</f>
        <v>0</v>
      </c>
      <c r="N161" s="2">
        <f>SUMIFS(VI_Debitos!$W:$W,VI_Debitos!$H:$H,$C161,VI_Debitos!$U:$U,$D161,VI_Debitos!$S:$S,LEFT(PAGADO!N$1,4),VI_Debitos!$R:$R,RIGHT(N$1,2))</f>
        <v>0</v>
      </c>
      <c r="O161" s="2">
        <f>SUMIFS(VI_Debitos!$W:$W,VI_Debitos!$H:$H,$C161,VI_Debitos!$U:$U,$D161,VI_Debitos!$S:$S,LEFT(PAGADO!O$1,4),VI_Debitos!$R:$R,RIGHT(O$1,2))</f>
        <v>0</v>
      </c>
      <c r="P161" s="2">
        <f>SUMIFS(VI_Debitos!$W:$W,VI_Debitos!$H:$H,$C161,VI_Debitos!$U:$U,$D161,VI_Debitos!$S:$S,LEFT(PAGADO!P$1,4),VI_Debitos!$R:$R,RIGHT(P$1,2))</f>
        <v>0</v>
      </c>
      <c r="Q161" s="2">
        <f>SUMIFS(VI_Debitos!$W:$W,VI_Debitos!$H:$H,$C161,VI_Debitos!$U:$U,$D161,VI_Debitos!$S:$S,LEFT(PAGADO!Q$1,4),VI_Debitos!$R:$R,RIGHT(Q$1,2))</f>
        <v>0</v>
      </c>
      <c r="R161" s="2">
        <f t="shared" si="2"/>
        <v>0</v>
      </c>
    </row>
    <row r="162" spans="6:18">
      <c r="F162" s="2">
        <f>SUMIFS(VI_Debitos!$W:$W,VI_Debitos!$H:$H,$C162,VI_Debitos!$U:$U,$D162,VI_Debitos!$S:$S,LEFT(PAGADO!F$1,4),VI_Debitos!$R:$R,RIGHT(F$1,2))</f>
        <v>0</v>
      </c>
      <c r="G162" s="2">
        <f>SUMIFS(VI_Debitos!$W:$W,VI_Debitos!$H:$H,$C162,VI_Debitos!$U:$U,$D162,VI_Debitos!$S:$S,LEFT(PAGADO!G$1,4),VI_Debitos!$R:$R,RIGHT(G$1,2))</f>
        <v>0</v>
      </c>
      <c r="H162" s="2">
        <f>SUMIFS(VI_Debitos!$W:$W,VI_Debitos!$H:$H,$C162,VI_Debitos!$U:$U,$D162,VI_Debitos!$S:$S,LEFT(PAGADO!H$1,4),VI_Debitos!$R:$R,RIGHT(H$1,2))</f>
        <v>0</v>
      </c>
      <c r="I162" s="2">
        <f>SUMIFS(VI_Debitos!$W:$W,VI_Debitos!$H:$H,$C162,VI_Debitos!$U:$U,$D162,VI_Debitos!$S:$S,LEFT(PAGADO!I$1,4),VI_Debitos!$R:$R,RIGHT(I$1,2))</f>
        <v>0</v>
      </c>
      <c r="J162" s="2">
        <f>SUMIFS(VI_Debitos!$W:$W,VI_Debitos!$H:$H,$C162,VI_Debitos!$U:$U,$D162,VI_Debitos!$S:$S,LEFT(PAGADO!J$1,4),VI_Debitos!$R:$R,RIGHT(J$1,2))</f>
        <v>0</v>
      </c>
      <c r="K162" s="2">
        <f>SUMIFS(VI_Debitos!$W:$W,VI_Debitos!$H:$H,$C162,VI_Debitos!$U:$U,$D162,VI_Debitos!$S:$S,LEFT(PAGADO!K$1,4),VI_Debitos!$R:$R,RIGHT(K$1,2))</f>
        <v>0</v>
      </c>
      <c r="L162" s="2">
        <f>SUMIFS(VI_Debitos!$W:$W,VI_Debitos!$H:$H,$C162,VI_Debitos!$U:$U,$D162,VI_Debitos!$S:$S,LEFT(PAGADO!L$1,4),VI_Debitos!$R:$R,RIGHT(L$1,2))</f>
        <v>0</v>
      </c>
      <c r="M162" s="2">
        <f>SUMIFS(VI_Debitos!$W:$W,VI_Debitos!$H:$H,$C162,VI_Debitos!$U:$U,$D162,VI_Debitos!$S:$S,LEFT(PAGADO!M$1,4),VI_Debitos!$R:$R,RIGHT(M$1,2))</f>
        <v>0</v>
      </c>
      <c r="N162" s="2">
        <f>SUMIFS(VI_Debitos!$W:$W,VI_Debitos!$H:$H,$C162,VI_Debitos!$U:$U,$D162,VI_Debitos!$S:$S,LEFT(PAGADO!N$1,4),VI_Debitos!$R:$R,RIGHT(N$1,2))</f>
        <v>0</v>
      </c>
      <c r="O162" s="2">
        <f>SUMIFS(VI_Debitos!$W:$W,VI_Debitos!$H:$H,$C162,VI_Debitos!$U:$U,$D162,VI_Debitos!$S:$S,LEFT(PAGADO!O$1,4),VI_Debitos!$R:$R,RIGHT(O$1,2))</f>
        <v>0</v>
      </c>
      <c r="P162" s="2">
        <f>SUMIFS(VI_Debitos!$W:$W,VI_Debitos!$H:$H,$C162,VI_Debitos!$U:$U,$D162,VI_Debitos!$S:$S,LEFT(PAGADO!P$1,4),VI_Debitos!$R:$R,RIGHT(P$1,2))</f>
        <v>0</v>
      </c>
      <c r="Q162" s="2">
        <f>SUMIFS(VI_Debitos!$W:$W,VI_Debitos!$H:$H,$C162,VI_Debitos!$U:$U,$D162,VI_Debitos!$S:$S,LEFT(PAGADO!Q$1,4),VI_Debitos!$R:$R,RIGHT(Q$1,2))</f>
        <v>0</v>
      </c>
      <c r="R162" s="2">
        <f t="shared" si="2"/>
        <v>0</v>
      </c>
    </row>
    <row r="163" spans="6:18">
      <c r="F163" s="2">
        <f>SUMIFS(VI_Debitos!$W:$W,VI_Debitos!$H:$H,$C163,VI_Debitos!$U:$U,$D163,VI_Debitos!$S:$S,LEFT(PAGADO!F$1,4),VI_Debitos!$R:$R,RIGHT(F$1,2))</f>
        <v>0</v>
      </c>
      <c r="G163" s="2">
        <f>SUMIFS(VI_Debitos!$W:$W,VI_Debitos!$H:$H,$C163,VI_Debitos!$U:$U,$D163,VI_Debitos!$S:$S,LEFT(PAGADO!G$1,4),VI_Debitos!$R:$R,RIGHT(G$1,2))</f>
        <v>0</v>
      </c>
      <c r="H163" s="2">
        <f>SUMIFS(VI_Debitos!$W:$W,VI_Debitos!$H:$H,$C163,VI_Debitos!$U:$U,$D163,VI_Debitos!$S:$S,LEFT(PAGADO!H$1,4),VI_Debitos!$R:$R,RIGHT(H$1,2))</f>
        <v>0</v>
      </c>
      <c r="I163" s="2">
        <f>SUMIFS(VI_Debitos!$W:$W,VI_Debitos!$H:$H,$C163,VI_Debitos!$U:$U,$D163,VI_Debitos!$S:$S,LEFT(PAGADO!I$1,4),VI_Debitos!$R:$R,RIGHT(I$1,2))</f>
        <v>0</v>
      </c>
      <c r="J163" s="2">
        <f>SUMIFS(VI_Debitos!$W:$W,VI_Debitos!$H:$H,$C163,VI_Debitos!$U:$U,$D163,VI_Debitos!$S:$S,LEFT(PAGADO!J$1,4),VI_Debitos!$R:$R,RIGHT(J$1,2))</f>
        <v>0</v>
      </c>
      <c r="K163" s="2">
        <f>SUMIFS(VI_Debitos!$W:$W,VI_Debitos!$H:$H,$C163,VI_Debitos!$U:$U,$D163,VI_Debitos!$S:$S,LEFT(PAGADO!K$1,4),VI_Debitos!$R:$R,RIGHT(K$1,2))</f>
        <v>0</v>
      </c>
      <c r="L163" s="2">
        <f>SUMIFS(VI_Debitos!$W:$W,VI_Debitos!$H:$H,$C163,VI_Debitos!$U:$U,$D163,VI_Debitos!$S:$S,LEFT(PAGADO!L$1,4),VI_Debitos!$R:$R,RIGHT(L$1,2))</f>
        <v>0</v>
      </c>
      <c r="M163" s="2">
        <f>SUMIFS(VI_Debitos!$W:$W,VI_Debitos!$H:$H,$C163,VI_Debitos!$U:$U,$D163,VI_Debitos!$S:$S,LEFT(PAGADO!M$1,4),VI_Debitos!$R:$R,RIGHT(M$1,2))</f>
        <v>0</v>
      </c>
      <c r="N163" s="2">
        <f>SUMIFS(VI_Debitos!$W:$W,VI_Debitos!$H:$H,$C163,VI_Debitos!$U:$U,$D163,VI_Debitos!$S:$S,LEFT(PAGADO!N$1,4),VI_Debitos!$R:$R,RIGHT(N$1,2))</f>
        <v>0</v>
      </c>
      <c r="O163" s="2">
        <f>SUMIFS(VI_Debitos!$W:$W,VI_Debitos!$H:$H,$C163,VI_Debitos!$U:$U,$D163,VI_Debitos!$S:$S,LEFT(PAGADO!O$1,4),VI_Debitos!$R:$R,RIGHT(O$1,2))</f>
        <v>0</v>
      </c>
      <c r="P163" s="2">
        <f>SUMIFS(VI_Debitos!$W:$W,VI_Debitos!$H:$H,$C163,VI_Debitos!$U:$U,$D163,VI_Debitos!$S:$S,LEFT(PAGADO!P$1,4),VI_Debitos!$R:$R,RIGHT(P$1,2))</f>
        <v>0</v>
      </c>
      <c r="Q163" s="2">
        <f>SUMIFS(VI_Debitos!$W:$W,VI_Debitos!$H:$H,$C163,VI_Debitos!$U:$U,$D163,VI_Debitos!$S:$S,LEFT(PAGADO!Q$1,4),VI_Debitos!$R:$R,RIGHT(Q$1,2))</f>
        <v>0</v>
      </c>
      <c r="R163" s="2">
        <f t="shared" si="2"/>
        <v>0</v>
      </c>
    </row>
    <row r="164" spans="6:18">
      <c r="F164" s="2">
        <f>SUMIFS(VI_Debitos!$W:$W,VI_Debitos!$H:$H,$C164,VI_Debitos!$U:$U,$D164,VI_Debitos!$S:$S,LEFT(PAGADO!F$1,4),VI_Debitos!$R:$R,RIGHT(F$1,2))</f>
        <v>0</v>
      </c>
      <c r="G164" s="2">
        <f>SUMIFS(VI_Debitos!$W:$W,VI_Debitos!$H:$H,$C164,VI_Debitos!$U:$U,$D164,VI_Debitos!$S:$S,LEFT(PAGADO!G$1,4),VI_Debitos!$R:$R,RIGHT(G$1,2))</f>
        <v>0</v>
      </c>
      <c r="H164" s="2">
        <f>SUMIFS(VI_Debitos!$W:$W,VI_Debitos!$H:$H,$C164,VI_Debitos!$U:$U,$D164,VI_Debitos!$S:$S,LEFT(PAGADO!H$1,4),VI_Debitos!$R:$R,RIGHT(H$1,2))</f>
        <v>0</v>
      </c>
      <c r="I164" s="2">
        <f>SUMIFS(VI_Debitos!$W:$W,VI_Debitos!$H:$H,$C164,VI_Debitos!$U:$U,$D164,VI_Debitos!$S:$S,LEFT(PAGADO!I$1,4),VI_Debitos!$R:$R,RIGHT(I$1,2))</f>
        <v>0</v>
      </c>
      <c r="J164" s="2">
        <f>SUMIFS(VI_Debitos!$W:$W,VI_Debitos!$H:$H,$C164,VI_Debitos!$U:$U,$D164,VI_Debitos!$S:$S,LEFT(PAGADO!J$1,4),VI_Debitos!$R:$R,RIGHT(J$1,2))</f>
        <v>0</v>
      </c>
      <c r="K164" s="2">
        <f>SUMIFS(VI_Debitos!$W:$W,VI_Debitos!$H:$H,$C164,VI_Debitos!$U:$U,$D164,VI_Debitos!$S:$S,LEFT(PAGADO!K$1,4),VI_Debitos!$R:$R,RIGHT(K$1,2))</f>
        <v>0</v>
      </c>
      <c r="L164" s="2">
        <f>SUMIFS(VI_Debitos!$W:$W,VI_Debitos!$H:$H,$C164,VI_Debitos!$U:$U,$D164,VI_Debitos!$S:$S,LEFT(PAGADO!L$1,4),VI_Debitos!$R:$R,RIGHT(L$1,2))</f>
        <v>0</v>
      </c>
      <c r="M164" s="2">
        <f>SUMIFS(VI_Debitos!$W:$W,VI_Debitos!$H:$H,$C164,VI_Debitos!$U:$U,$D164,VI_Debitos!$S:$S,LEFT(PAGADO!M$1,4),VI_Debitos!$R:$R,RIGHT(M$1,2))</f>
        <v>0</v>
      </c>
      <c r="N164" s="2">
        <f>SUMIFS(VI_Debitos!$W:$W,VI_Debitos!$H:$H,$C164,VI_Debitos!$U:$U,$D164,VI_Debitos!$S:$S,LEFT(PAGADO!N$1,4),VI_Debitos!$R:$R,RIGHT(N$1,2))</f>
        <v>0</v>
      </c>
      <c r="O164" s="2">
        <f>SUMIFS(VI_Debitos!$W:$W,VI_Debitos!$H:$H,$C164,VI_Debitos!$U:$U,$D164,VI_Debitos!$S:$S,LEFT(PAGADO!O$1,4),VI_Debitos!$R:$R,RIGHT(O$1,2))</f>
        <v>0</v>
      </c>
      <c r="P164" s="2">
        <f>SUMIFS(VI_Debitos!$W:$W,VI_Debitos!$H:$H,$C164,VI_Debitos!$U:$U,$D164,VI_Debitos!$S:$S,LEFT(PAGADO!P$1,4),VI_Debitos!$R:$R,RIGHT(P$1,2))</f>
        <v>0</v>
      </c>
      <c r="Q164" s="2">
        <f>SUMIFS(VI_Debitos!$W:$W,VI_Debitos!$H:$H,$C164,VI_Debitos!$U:$U,$D164,VI_Debitos!$S:$S,LEFT(PAGADO!Q$1,4),VI_Debitos!$R:$R,RIGHT(Q$1,2))</f>
        <v>0</v>
      </c>
      <c r="R164" s="2">
        <f t="shared" si="2"/>
        <v>0</v>
      </c>
    </row>
    <row r="165" spans="6:18">
      <c r="F165" s="2">
        <f>SUMIFS(VI_Debitos!$W:$W,VI_Debitos!$H:$H,$C165,VI_Debitos!$U:$U,$D165,VI_Debitos!$S:$S,LEFT(PAGADO!F$1,4),VI_Debitos!$R:$R,RIGHT(F$1,2))</f>
        <v>0</v>
      </c>
      <c r="G165" s="2">
        <f>SUMIFS(VI_Debitos!$W:$W,VI_Debitos!$H:$H,$C165,VI_Debitos!$U:$U,$D165,VI_Debitos!$S:$S,LEFT(PAGADO!G$1,4),VI_Debitos!$R:$R,RIGHT(G$1,2))</f>
        <v>0</v>
      </c>
      <c r="H165" s="2">
        <f>SUMIFS(VI_Debitos!$W:$W,VI_Debitos!$H:$H,$C165,VI_Debitos!$U:$U,$D165,VI_Debitos!$S:$S,LEFT(PAGADO!H$1,4),VI_Debitos!$R:$R,RIGHT(H$1,2))</f>
        <v>0</v>
      </c>
      <c r="I165" s="2">
        <f>SUMIFS(VI_Debitos!$W:$W,VI_Debitos!$H:$H,$C165,VI_Debitos!$U:$U,$D165,VI_Debitos!$S:$S,LEFT(PAGADO!I$1,4),VI_Debitos!$R:$R,RIGHT(I$1,2))</f>
        <v>0</v>
      </c>
      <c r="J165" s="2">
        <f>SUMIFS(VI_Debitos!$W:$W,VI_Debitos!$H:$H,$C165,VI_Debitos!$U:$U,$D165,VI_Debitos!$S:$S,LEFT(PAGADO!J$1,4),VI_Debitos!$R:$R,RIGHT(J$1,2))</f>
        <v>0</v>
      </c>
      <c r="K165" s="2">
        <f>SUMIFS(VI_Debitos!$W:$W,VI_Debitos!$H:$H,$C165,VI_Debitos!$U:$U,$D165,VI_Debitos!$S:$S,LEFT(PAGADO!K$1,4),VI_Debitos!$R:$R,RIGHT(K$1,2))</f>
        <v>0</v>
      </c>
      <c r="L165" s="2">
        <f>SUMIFS(VI_Debitos!$W:$W,VI_Debitos!$H:$H,$C165,VI_Debitos!$U:$U,$D165,VI_Debitos!$S:$S,LEFT(PAGADO!L$1,4),VI_Debitos!$R:$R,RIGHT(L$1,2))</f>
        <v>0</v>
      </c>
      <c r="M165" s="2">
        <f>SUMIFS(VI_Debitos!$W:$W,VI_Debitos!$H:$H,$C165,VI_Debitos!$U:$U,$D165,VI_Debitos!$S:$S,LEFT(PAGADO!M$1,4),VI_Debitos!$R:$R,RIGHT(M$1,2))</f>
        <v>0</v>
      </c>
      <c r="N165" s="2">
        <f>SUMIFS(VI_Debitos!$W:$W,VI_Debitos!$H:$H,$C165,VI_Debitos!$U:$U,$D165,VI_Debitos!$S:$S,LEFT(PAGADO!N$1,4),VI_Debitos!$R:$R,RIGHT(N$1,2))</f>
        <v>0</v>
      </c>
      <c r="O165" s="2">
        <f>SUMIFS(VI_Debitos!$W:$W,VI_Debitos!$H:$H,$C165,VI_Debitos!$U:$U,$D165,VI_Debitos!$S:$S,LEFT(PAGADO!O$1,4),VI_Debitos!$R:$R,RIGHT(O$1,2))</f>
        <v>0</v>
      </c>
      <c r="P165" s="2">
        <f>SUMIFS(VI_Debitos!$W:$W,VI_Debitos!$H:$H,$C165,VI_Debitos!$U:$U,$D165,VI_Debitos!$S:$S,LEFT(PAGADO!P$1,4),VI_Debitos!$R:$R,RIGHT(P$1,2))</f>
        <v>0</v>
      </c>
      <c r="Q165" s="2">
        <f>SUMIFS(VI_Debitos!$W:$W,VI_Debitos!$H:$H,$C165,VI_Debitos!$U:$U,$D165,VI_Debitos!$S:$S,LEFT(PAGADO!Q$1,4),VI_Debitos!$R:$R,RIGHT(Q$1,2))</f>
        <v>0</v>
      </c>
      <c r="R165" s="2">
        <f t="shared" si="2"/>
        <v>0</v>
      </c>
    </row>
    <row r="166" spans="6:18">
      <c r="F166" s="2">
        <f>SUMIFS(VI_Debitos!$W:$W,VI_Debitos!$H:$H,$C166,VI_Debitos!$U:$U,$D166,VI_Debitos!$S:$S,LEFT(PAGADO!F$1,4),VI_Debitos!$R:$R,RIGHT(F$1,2))</f>
        <v>0</v>
      </c>
      <c r="G166" s="2">
        <f>SUMIFS(VI_Debitos!$W:$W,VI_Debitos!$H:$H,$C166,VI_Debitos!$U:$U,$D166,VI_Debitos!$S:$S,LEFT(PAGADO!G$1,4),VI_Debitos!$R:$R,RIGHT(G$1,2))</f>
        <v>0</v>
      </c>
      <c r="H166" s="2">
        <f>SUMIFS(VI_Debitos!$W:$W,VI_Debitos!$H:$H,$C166,VI_Debitos!$U:$U,$D166,VI_Debitos!$S:$S,LEFT(PAGADO!H$1,4),VI_Debitos!$R:$R,RIGHT(H$1,2))</f>
        <v>0</v>
      </c>
      <c r="I166" s="2">
        <f>SUMIFS(VI_Debitos!$W:$W,VI_Debitos!$H:$H,$C166,VI_Debitos!$U:$U,$D166,VI_Debitos!$S:$S,LEFT(PAGADO!I$1,4),VI_Debitos!$R:$R,RIGHT(I$1,2))</f>
        <v>0</v>
      </c>
      <c r="J166" s="2">
        <f>SUMIFS(VI_Debitos!$W:$W,VI_Debitos!$H:$H,$C166,VI_Debitos!$U:$U,$D166,VI_Debitos!$S:$S,LEFT(PAGADO!J$1,4),VI_Debitos!$R:$R,RIGHT(J$1,2))</f>
        <v>0</v>
      </c>
      <c r="K166" s="2">
        <f>SUMIFS(VI_Debitos!$W:$W,VI_Debitos!$H:$H,$C166,VI_Debitos!$U:$U,$D166,VI_Debitos!$S:$S,LEFT(PAGADO!K$1,4),VI_Debitos!$R:$R,RIGHT(K$1,2))</f>
        <v>0</v>
      </c>
      <c r="L166" s="2">
        <f>SUMIFS(VI_Debitos!$W:$W,VI_Debitos!$H:$H,$C166,VI_Debitos!$U:$U,$D166,VI_Debitos!$S:$S,LEFT(PAGADO!L$1,4),VI_Debitos!$R:$R,RIGHT(L$1,2))</f>
        <v>0</v>
      </c>
      <c r="M166" s="2">
        <f>SUMIFS(VI_Debitos!$W:$W,VI_Debitos!$H:$H,$C166,VI_Debitos!$U:$U,$D166,VI_Debitos!$S:$S,LEFT(PAGADO!M$1,4),VI_Debitos!$R:$R,RIGHT(M$1,2))</f>
        <v>0</v>
      </c>
      <c r="N166" s="2">
        <f>SUMIFS(VI_Debitos!$W:$W,VI_Debitos!$H:$H,$C166,VI_Debitos!$U:$U,$D166,VI_Debitos!$S:$S,LEFT(PAGADO!N$1,4),VI_Debitos!$R:$R,RIGHT(N$1,2))</f>
        <v>0</v>
      </c>
      <c r="O166" s="2">
        <f>SUMIFS(VI_Debitos!$W:$W,VI_Debitos!$H:$H,$C166,VI_Debitos!$U:$U,$D166,VI_Debitos!$S:$S,LEFT(PAGADO!O$1,4),VI_Debitos!$R:$R,RIGHT(O$1,2))</f>
        <v>0</v>
      </c>
      <c r="P166" s="2">
        <f>SUMIFS(VI_Debitos!$W:$W,VI_Debitos!$H:$H,$C166,VI_Debitos!$U:$U,$D166,VI_Debitos!$S:$S,LEFT(PAGADO!P$1,4),VI_Debitos!$R:$R,RIGHT(P$1,2))</f>
        <v>0</v>
      </c>
      <c r="Q166" s="2">
        <f>SUMIFS(VI_Debitos!$W:$W,VI_Debitos!$H:$H,$C166,VI_Debitos!$U:$U,$D166,VI_Debitos!$S:$S,LEFT(PAGADO!Q$1,4),VI_Debitos!$R:$R,RIGHT(Q$1,2))</f>
        <v>0</v>
      </c>
      <c r="R166" s="2">
        <f t="shared" si="2"/>
        <v>0</v>
      </c>
    </row>
    <row r="167" spans="6:18">
      <c r="F167" s="2">
        <f>SUMIFS(VI_Debitos!$W:$W,VI_Debitos!$H:$H,$C167,VI_Debitos!$U:$U,$D167,VI_Debitos!$S:$S,LEFT(PAGADO!F$1,4),VI_Debitos!$R:$R,RIGHT(F$1,2))</f>
        <v>0</v>
      </c>
      <c r="G167" s="2">
        <f>SUMIFS(VI_Debitos!$W:$W,VI_Debitos!$H:$H,$C167,VI_Debitos!$U:$U,$D167,VI_Debitos!$S:$S,LEFT(PAGADO!G$1,4),VI_Debitos!$R:$R,RIGHT(G$1,2))</f>
        <v>0</v>
      </c>
      <c r="H167" s="2">
        <f>SUMIFS(VI_Debitos!$W:$W,VI_Debitos!$H:$H,$C167,VI_Debitos!$U:$U,$D167,VI_Debitos!$S:$S,LEFT(PAGADO!H$1,4),VI_Debitos!$R:$R,RIGHT(H$1,2))</f>
        <v>0</v>
      </c>
      <c r="I167" s="2">
        <f>SUMIFS(VI_Debitos!$W:$W,VI_Debitos!$H:$H,$C167,VI_Debitos!$U:$U,$D167,VI_Debitos!$S:$S,LEFT(PAGADO!I$1,4),VI_Debitos!$R:$R,RIGHT(I$1,2))</f>
        <v>0</v>
      </c>
      <c r="J167" s="2">
        <f>SUMIFS(VI_Debitos!$W:$W,VI_Debitos!$H:$H,$C167,VI_Debitos!$U:$U,$D167,VI_Debitos!$S:$S,LEFT(PAGADO!J$1,4),VI_Debitos!$R:$R,RIGHT(J$1,2))</f>
        <v>0</v>
      </c>
      <c r="K167" s="2">
        <f>SUMIFS(VI_Debitos!$W:$W,VI_Debitos!$H:$H,$C167,VI_Debitos!$U:$U,$D167,VI_Debitos!$S:$S,LEFT(PAGADO!K$1,4),VI_Debitos!$R:$R,RIGHT(K$1,2))</f>
        <v>0</v>
      </c>
      <c r="L167" s="2">
        <f>SUMIFS(VI_Debitos!$W:$W,VI_Debitos!$H:$H,$C167,VI_Debitos!$U:$U,$D167,VI_Debitos!$S:$S,LEFT(PAGADO!L$1,4),VI_Debitos!$R:$R,RIGHT(L$1,2))</f>
        <v>0</v>
      </c>
      <c r="M167" s="2">
        <f>SUMIFS(VI_Debitos!$W:$W,VI_Debitos!$H:$H,$C167,VI_Debitos!$U:$U,$D167,VI_Debitos!$S:$S,LEFT(PAGADO!M$1,4),VI_Debitos!$R:$R,RIGHT(M$1,2))</f>
        <v>0</v>
      </c>
      <c r="N167" s="2">
        <f>SUMIFS(VI_Debitos!$W:$W,VI_Debitos!$H:$H,$C167,VI_Debitos!$U:$U,$D167,VI_Debitos!$S:$S,LEFT(PAGADO!N$1,4),VI_Debitos!$R:$R,RIGHT(N$1,2))</f>
        <v>0</v>
      </c>
      <c r="O167" s="2">
        <f>SUMIFS(VI_Debitos!$W:$W,VI_Debitos!$H:$H,$C167,VI_Debitos!$U:$U,$D167,VI_Debitos!$S:$S,LEFT(PAGADO!O$1,4),VI_Debitos!$R:$R,RIGHT(O$1,2))</f>
        <v>0</v>
      </c>
      <c r="P167" s="2">
        <f>SUMIFS(VI_Debitos!$W:$W,VI_Debitos!$H:$H,$C167,VI_Debitos!$U:$U,$D167,VI_Debitos!$S:$S,LEFT(PAGADO!P$1,4),VI_Debitos!$R:$R,RIGHT(P$1,2))</f>
        <v>0</v>
      </c>
      <c r="Q167" s="2">
        <f>SUMIFS(VI_Debitos!$W:$W,VI_Debitos!$H:$H,$C167,VI_Debitos!$U:$U,$D167,VI_Debitos!$S:$S,LEFT(PAGADO!Q$1,4),VI_Debitos!$R:$R,RIGHT(Q$1,2))</f>
        <v>0</v>
      </c>
      <c r="R167" s="2">
        <f t="shared" si="2"/>
        <v>0</v>
      </c>
    </row>
    <row r="168" spans="6:18">
      <c r="F168" s="2">
        <f>SUMIFS(VI_Debitos!$W:$W,VI_Debitos!$H:$H,$C168,VI_Debitos!$U:$U,$D168,VI_Debitos!$S:$S,LEFT(PAGADO!F$1,4),VI_Debitos!$R:$R,RIGHT(F$1,2))</f>
        <v>0</v>
      </c>
      <c r="G168" s="2">
        <f>SUMIFS(VI_Debitos!$W:$W,VI_Debitos!$H:$H,$C168,VI_Debitos!$U:$U,$D168,VI_Debitos!$S:$S,LEFT(PAGADO!G$1,4),VI_Debitos!$R:$R,RIGHT(G$1,2))</f>
        <v>0</v>
      </c>
      <c r="H168" s="2">
        <f>SUMIFS(VI_Debitos!$W:$W,VI_Debitos!$H:$H,$C168,VI_Debitos!$U:$U,$D168,VI_Debitos!$S:$S,LEFT(PAGADO!H$1,4),VI_Debitos!$R:$R,RIGHT(H$1,2))</f>
        <v>0</v>
      </c>
      <c r="I168" s="2">
        <f>SUMIFS(VI_Debitos!$W:$W,VI_Debitos!$H:$H,$C168,VI_Debitos!$U:$U,$D168,VI_Debitos!$S:$S,LEFT(PAGADO!I$1,4),VI_Debitos!$R:$R,RIGHT(I$1,2))</f>
        <v>0</v>
      </c>
      <c r="J168" s="2">
        <f>SUMIFS(VI_Debitos!$W:$W,VI_Debitos!$H:$H,$C168,VI_Debitos!$U:$U,$D168,VI_Debitos!$S:$S,LEFT(PAGADO!J$1,4),VI_Debitos!$R:$R,RIGHT(J$1,2))</f>
        <v>0</v>
      </c>
      <c r="K168" s="2">
        <f>SUMIFS(VI_Debitos!$W:$W,VI_Debitos!$H:$H,$C168,VI_Debitos!$U:$U,$D168,VI_Debitos!$S:$S,LEFT(PAGADO!K$1,4),VI_Debitos!$R:$R,RIGHT(K$1,2))</f>
        <v>0</v>
      </c>
      <c r="L168" s="2">
        <f>SUMIFS(VI_Debitos!$W:$W,VI_Debitos!$H:$H,$C168,VI_Debitos!$U:$U,$D168,VI_Debitos!$S:$S,LEFT(PAGADO!L$1,4),VI_Debitos!$R:$R,RIGHT(L$1,2))</f>
        <v>0</v>
      </c>
      <c r="M168" s="2">
        <f>SUMIFS(VI_Debitos!$W:$W,VI_Debitos!$H:$H,$C168,VI_Debitos!$U:$U,$D168,VI_Debitos!$S:$S,LEFT(PAGADO!M$1,4),VI_Debitos!$R:$R,RIGHT(M$1,2))</f>
        <v>0</v>
      </c>
      <c r="N168" s="2">
        <f>SUMIFS(VI_Debitos!$W:$W,VI_Debitos!$H:$H,$C168,VI_Debitos!$U:$U,$D168,VI_Debitos!$S:$S,LEFT(PAGADO!N$1,4),VI_Debitos!$R:$R,RIGHT(N$1,2))</f>
        <v>0</v>
      </c>
      <c r="O168" s="2">
        <f>SUMIFS(VI_Debitos!$W:$W,VI_Debitos!$H:$H,$C168,VI_Debitos!$U:$U,$D168,VI_Debitos!$S:$S,LEFT(PAGADO!O$1,4),VI_Debitos!$R:$R,RIGHT(O$1,2))</f>
        <v>0</v>
      </c>
      <c r="P168" s="2">
        <f>SUMIFS(VI_Debitos!$W:$W,VI_Debitos!$H:$H,$C168,VI_Debitos!$U:$U,$D168,VI_Debitos!$S:$S,LEFT(PAGADO!P$1,4),VI_Debitos!$R:$R,RIGHT(P$1,2))</f>
        <v>0</v>
      </c>
      <c r="Q168" s="2">
        <f>SUMIFS(VI_Debitos!$W:$W,VI_Debitos!$H:$H,$C168,VI_Debitos!$U:$U,$D168,VI_Debitos!$S:$S,LEFT(PAGADO!Q$1,4),VI_Debitos!$R:$R,RIGHT(Q$1,2))</f>
        <v>0</v>
      </c>
      <c r="R168" s="2">
        <f t="shared" si="2"/>
        <v>0</v>
      </c>
    </row>
    <row r="169" spans="6:18">
      <c r="F169" s="2">
        <f>SUMIFS(VI_Debitos!$W:$W,VI_Debitos!$H:$H,$C169,VI_Debitos!$U:$U,$D169,VI_Debitos!$S:$S,LEFT(PAGADO!F$1,4),VI_Debitos!$R:$R,RIGHT(F$1,2))</f>
        <v>0</v>
      </c>
      <c r="G169" s="2">
        <f>SUMIFS(VI_Debitos!$W:$W,VI_Debitos!$H:$H,$C169,VI_Debitos!$U:$U,$D169,VI_Debitos!$S:$S,LEFT(PAGADO!G$1,4),VI_Debitos!$R:$R,RIGHT(G$1,2))</f>
        <v>0</v>
      </c>
      <c r="H169" s="2">
        <f>SUMIFS(VI_Debitos!$W:$W,VI_Debitos!$H:$H,$C169,VI_Debitos!$U:$U,$D169,VI_Debitos!$S:$S,LEFT(PAGADO!H$1,4),VI_Debitos!$R:$R,RIGHT(H$1,2))</f>
        <v>0</v>
      </c>
      <c r="I169" s="2">
        <f>SUMIFS(VI_Debitos!$W:$W,VI_Debitos!$H:$H,$C169,VI_Debitos!$U:$U,$D169,VI_Debitos!$S:$S,LEFT(PAGADO!I$1,4),VI_Debitos!$R:$R,RIGHT(I$1,2))</f>
        <v>0</v>
      </c>
      <c r="J169" s="2">
        <f>SUMIFS(VI_Debitos!$W:$W,VI_Debitos!$H:$H,$C169,VI_Debitos!$U:$U,$D169,VI_Debitos!$S:$S,LEFT(PAGADO!J$1,4),VI_Debitos!$R:$R,RIGHT(J$1,2))</f>
        <v>0</v>
      </c>
      <c r="K169" s="2">
        <f>SUMIFS(VI_Debitos!$W:$W,VI_Debitos!$H:$H,$C169,VI_Debitos!$U:$U,$D169,VI_Debitos!$S:$S,LEFT(PAGADO!K$1,4),VI_Debitos!$R:$R,RIGHT(K$1,2))</f>
        <v>0</v>
      </c>
      <c r="L169" s="2">
        <f>SUMIFS(VI_Debitos!$W:$W,VI_Debitos!$H:$H,$C169,VI_Debitos!$U:$U,$D169,VI_Debitos!$S:$S,LEFT(PAGADO!L$1,4),VI_Debitos!$R:$R,RIGHT(L$1,2))</f>
        <v>0</v>
      </c>
      <c r="M169" s="2">
        <f>SUMIFS(VI_Debitos!$W:$W,VI_Debitos!$H:$H,$C169,VI_Debitos!$U:$U,$D169,VI_Debitos!$S:$S,LEFT(PAGADO!M$1,4),VI_Debitos!$R:$R,RIGHT(M$1,2))</f>
        <v>0</v>
      </c>
      <c r="N169" s="2">
        <f>SUMIFS(VI_Debitos!$W:$W,VI_Debitos!$H:$H,$C169,VI_Debitos!$U:$U,$D169,VI_Debitos!$S:$S,LEFT(PAGADO!N$1,4),VI_Debitos!$R:$R,RIGHT(N$1,2))</f>
        <v>0</v>
      </c>
      <c r="O169" s="2">
        <f>SUMIFS(VI_Debitos!$W:$W,VI_Debitos!$H:$H,$C169,VI_Debitos!$U:$U,$D169,VI_Debitos!$S:$S,LEFT(PAGADO!O$1,4),VI_Debitos!$R:$R,RIGHT(O$1,2))</f>
        <v>0</v>
      </c>
      <c r="P169" s="2">
        <f>SUMIFS(VI_Debitos!$W:$W,VI_Debitos!$H:$H,$C169,VI_Debitos!$U:$U,$D169,VI_Debitos!$S:$S,LEFT(PAGADO!P$1,4),VI_Debitos!$R:$R,RIGHT(P$1,2))</f>
        <v>0</v>
      </c>
      <c r="Q169" s="2">
        <f>SUMIFS(VI_Debitos!$W:$W,VI_Debitos!$H:$H,$C169,VI_Debitos!$U:$U,$D169,VI_Debitos!$S:$S,LEFT(PAGADO!Q$1,4),VI_Debitos!$R:$R,RIGHT(Q$1,2))</f>
        <v>0</v>
      </c>
      <c r="R169" s="2">
        <f t="shared" si="2"/>
        <v>0</v>
      </c>
    </row>
    <row r="170" spans="6:18">
      <c r="F170" s="2">
        <f>SUMIFS(VI_Debitos!$W:$W,VI_Debitos!$H:$H,$C170,VI_Debitos!$U:$U,$D170,VI_Debitos!$S:$S,LEFT(PAGADO!F$1,4),VI_Debitos!$R:$R,RIGHT(F$1,2))</f>
        <v>0</v>
      </c>
      <c r="G170" s="2">
        <f>SUMIFS(VI_Debitos!$W:$W,VI_Debitos!$H:$H,$C170,VI_Debitos!$U:$U,$D170,VI_Debitos!$S:$S,LEFT(PAGADO!G$1,4),VI_Debitos!$R:$R,RIGHT(G$1,2))</f>
        <v>0</v>
      </c>
      <c r="H170" s="2">
        <f>SUMIFS(VI_Debitos!$W:$W,VI_Debitos!$H:$H,$C170,VI_Debitos!$U:$U,$D170,VI_Debitos!$S:$S,LEFT(PAGADO!H$1,4),VI_Debitos!$R:$R,RIGHT(H$1,2))</f>
        <v>0</v>
      </c>
      <c r="I170" s="2">
        <f>SUMIFS(VI_Debitos!$W:$W,VI_Debitos!$H:$H,$C170,VI_Debitos!$U:$U,$D170,VI_Debitos!$S:$S,LEFT(PAGADO!I$1,4),VI_Debitos!$R:$R,RIGHT(I$1,2))</f>
        <v>0</v>
      </c>
      <c r="J170" s="2">
        <f>SUMIFS(VI_Debitos!$W:$W,VI_Debitos!$H:$H,$C170,VI_Debitos!$U:$U,$D170,VI_Debitos!$S:$S,LEFT(PAGADO!J$1,4),VI_Debitos!$R:$R,RIGHT(J$1,2))</f>
        <v>0</v>
      </c>
      <c r="K170" s="2">
        <f>SUMIFS(VI_Debitos!$W:$W,VI_Debitos!$H:$H,$C170,VI_Debitos!$U:$U,$D170,VI_Debitos!$S:$S,LEFT(PAGADO!K$1,4),VI_Debitos!$R:$R,RIGHT(K$1,2))</f>
        <v>0</v>
      </c>
      <c r="L170" s="2">
        <f>SUMIFS(VI_Debitos!$W:$W,VI_Debitos!$H:$H,$C170,VI_Debitos!$U:$U,$D170,VI_Debitos!$S:$S,LEFT(PAGADO!L$1,4),VI_Debitos!$R:$R,RIGHT(L$1,2))</f>
        <v>0</v>
      </c>
      <c r="M170" s="2">
        <f>SUMIFS(VI_Debitos!$W:$W,VI_Debitos!$H:$H,$C170,VI_Debitos!$U:$U,$D170,VI_Debitos!$S:$S,LEFT(PAGADO!M$1,4),VI_Debitos!$R:$R,RIGHT(M$1,2))</f>
        <v>0</v>
      </c>
      <c r="N170" s="2">
        <f>SUMIFS(VI_Debitos!$W:$W,VI_Debitos!$H:$H,$C170,VI_Debitos!$U:$U,$D170,VI_Debitos!$S:$S,LEFT(PAGADO!N$1,4),VI_Debitos!$R:$R,RIGHT(N$1,2))</f>
        <v>0</v>
      </c>
      <c r="O170" s="2">
        <f>SUMIFS(VI_Debitos!$W:$W,VI_Debitos!$H:$H,$C170,VI_Debitos!$U:$U,$D170,VI_Debitos!$S:$S,LEFT(PAGADO!O$1,4),VI_Debitos!$R:$R,RIGHT(O$1,2))</f>
        <v>0</v>
      </c>
      <c r="P170" s="2">
        <f>SUMIFS(VI_Debitos!$W:$W,VI_Debitos!$H:$H,$C170,VI_Debitos!$U:$U,$D170,VI_Debitos!$S:$S,LEFT(PAGADO!P$1,4),VI_Debitos!$R:$R,RIGHT(P$1,2))</f>
        <v>0</v>
      </c>
      <c r="Q170" s="2">
        <f>SUMIFS(VI_Debitos!$W:$W,VI_Debitos!$H:$H,$C170,VI_Debitos!$U:$U,$D170,VI_Debitos!$S:$S,LEFT(PAGADO!Q$1,4),VI_Debitos!$R:$R,RIGHT(Q$1,2))</f>
        <v>0</v>
      </c>
      <c r="R170" s="2">
        <f t="shared" si="2"/>
        <v>0</v>
      </c>
    </row>
    <row r="171" spans="6:18">
      <c r="F171" s="2">
        <f>SUMIFS(VI_Debitos!$W:$W,VI_Debitos!$H:$H,$C171,VI_Debitos!$U:$U,$D171,VI_Debitos!$S:$S,LEFT(PAGADO!F$1,4),VI_Debitos!$R:$R,RIGHT(F$1,2))</f>
        <v>0</v>
      </c>
      <c r="G171" s="2">
        <f>SUMIFS(VI_Debitos!$W:$W,VI_Debitos!$H:$H,$C171,VI_Debitos!$U:$U,$D171,VI_Debitos!$S:$S,LEFT(PAGADO!G$1,4),VI_Debitos!$R:$R,RIGHT(G$1,2))</f>
        <v>0</v>
      </c>
      <c r="H171" s="2">
        <f>SUMIFS(VI_Debitos!$W:$W,VI_Debitos!$H:$H,$C171,VI_Debitos!$U:$U,$D171,VI_Debitos!$S:$S,LEFT(PAGADO!H$1,4),VI_Debitos!$R:$R,RIGHT(H$1,2))</f>
        <v>0</v>
      </c>
      <c r="I171" s="2">
        <f>SUMIFS(VI_Debitos!$W:$W,VI_Debitos!$H:$H,$C171,VI_Debitos!$U:$U,$D171,VI_Debitos!$S:$S,LEFT(PAGADO!I$1,4),VI_Debitos!$R:$R,RIGHT(I$1,2))</f>
        <v>0</v>
      </c>
      <c r="J171" s="2">
        <f>SUMIFS(VI_Debitos!$W:$W,VI_Debitos!$H:$H,$C171,VI_Debitos!$U:$U,$D171,VI_Debitos!$S:$S,LEFT(PAGADO!J$1,4),VI_Debitos!$R:$R,RIGHT(J$1,2))</f>
        <v>0</v>
      </c>
      <c r="K171" s="2">
        <f>SUMIFS(VI_Debitos!$W:$W,VI_Debitos!$H:$H,$C171,VI_Debitos!$U:$U,$D171,VI_Debitos!$S:$S,LEFT(PAGADO!K$1,4),VI_Debitos!$R:$R,RIGHT(K$1,2))</f>
        <v>0</v>
      </c>
      <c r="L171" s="2">
        <f>SUMIFS(VI_Debitos!$W:$W,VI_Debitos!$H:$H,$C171,VI_Debitos!$U:$U,$D171,VI_Debitos!$S:$S,LEFT(PAGADO!L$1,4),VI_Debitos!$R:$R,RIGHT(L$1,2))</f>
        <v>0</v>
      </c>
      <c r="M171" s="2">
        <f>SUMIFS(VI_Debitos!$W:$W,VI_Debitos!$H:$H,$C171,VI_Debitos!$U:$U,$D171,VI_Debitos!$S:$S,LEFT(PAGADO!M$1,4),VI_Debitos!$R:$R,RIGHT(M$1,2))</f>
        <v>0</v>
      </c>
      <c r="N171" s="2">
        <f>SUMIFS(VI_Debitos!$W:$W,VI_Debitos!$H:$H,$C171,VI_Debitos!$U:$U,$D171,VI_Debitos!$S:$S,LEFT(PAGADO!N$1,4),VI_Debitos!$R:$R,RIGHT(N$1,2))</f>
        <v>0</v>
      </c>
      <c r="O171" s="2">
        <f>SUMIFS(VI_Debitos!$W:$W,VI_Debitos!$H:$H,$C171,VI_Debitos!$U:$U,$D171,VI_Debitos!$S:$S,LEFT(PAGADO!O$1,4),VI_Debitos!$R:$R,RIGHT(O$1,2))</f>
        <v>0</v>
      </c>
      <c r="P171" s="2">
        <f>SUMIFS(VI_Debitos!$W:$W,VI_Debitos!$H:$H,$C171,VI_Debitos!$U:$U,$D171,VI_Debitos!$S:$S,LEFT(PAGADO!P$1,4),VI_Debitos!$R:$R,RIGHT(P$1,2))</f>
        <v>0</v>
      </c>
      <c r="Q171" s="2">
        <f>SUMIFS(VI_Debitos!$W:$W,VI_Debitos!$H:$H,$C171,VI_Debitos!$U:$U,$D171,VI_Debitos!$S:$S,LEFT(PAGADO!Q$1,4),VI_Debitos!$R:$R,RIGHT(Q$1,2))</f>
        <v>0</v>
      </c>
      <c r="R171" s="2">
        <f t="shared" si="2"/>
        <v>0</v>
      </c>
    </row>
    <row r="172" spans="6:18">
      <c r="F172" s="2">
        <f>SUMIFS(VI_Debitos!$W:$W,VI_Debitos!$H:$H,$C172,VI_Debitos!$U:$U,$D172,VI_Debitos!$S:$S,LEFT(PAGADO!F$1,4),VI_Debitos!$R:$R,RIGHT(F$1,2))</f>
        <v>0</v>
      </c>
      <c r="G172" s="2">
        <f>SUMIFS(VI_Debitos!$W:$W,VI_Debitos!$H:$H,$C172,VI_Debitos!$U:$U,$D172,VI_Debitos!$S:$S,LEFT(PAGADO!G$1,4),VI_Debitos!$R:$R,RIGHT(G$1,2))</f>
        <v>0</v>
      </c>
      <c r="H172" s="2">
        <f>SUMIFS(VI_Debitos!$W:$W,VI_Debitos!$H:$H,$C172,VI_Debitos!$U:$U,$D172,VI_Debitos!$S:$S,LEFT(PAGADO!H$1,4),VI_Debitos!$R:$R,RIGHT(H$1,2))</f>
        <v>0</v>
      </c>
      <c r="I172" s="2">
        <f>SUMIFS(VI_Debitos!$W:$W,VI_Debitos!$H:$H,$C172,VI_Debitos!$U:$U,$D172,VI_Debitos!$S:$S,LEFT(PAGADO!I$1,4),VI_Debitos!$R:$R,RIGHT(I$1,2))</f>
        <v>0</v>
      </c>
      <c r="J172" s="2">
        <f>SUMIFS(VI_Debitos!$W:$W,VI_Debitos!$H:$H,$C172,VI_Debitos!$U:$U,$D172,VI_Debitos!$S:$S,LEFT(PAGADO!J$1,4),VI_Debitos!$R:$R,RIGHT(J$1,2))</f>
        <v>0</v>
      </c>
      <c r="K172" s="2">
        <f>SUMIFS(VI_Debitos!$W:$W,VI_Debitos!$H:$H,$C172,VI_Debitos!$U:$U,$D172,VI_Debitos!$S:$S,LEFT(PAGADO!K$1,4),VI_Debitos!$R:$R,RIGHT(K$1,2))</f>
        <v>0</v>
      </c>
      <c r="L172" s="2">
        <f>SUMIFS(VI_Debitos!$W:$W,VI_Debitos!$H:$H,$C172,VI_Debitos!$U:$U,$D172,VI_Debitos!$S:$S,LEFT(PAGADO!L$1,4),VI_Debitos!$R:$R,RIGHT(L$1,2))</f>
        <v>0</v>
      </c>
      <c r="M172" s="2">
        <f>SUMIFS(VI_Debitos!$W:$W,VI_Debitos!$H:$H,$C172,VI_Debitos!$U:$U,$D172,VI_Debitos!$S:$S,LEFT(PAGADO!M$1,4),VI_Debitos!$R:$R,RIGHT(M$1,2))</f>
        <v>0</v>
      </c>
      <c r="N172" s="2">
        <f>SUMIFS(VI_Debitos!$W:$W,VI_Debitos!$H:$H,$C172,VI_Debitos!$U:$U,$D172,VI_Debitos!$S:$S,LEFT(PAGADO!N$1,4),VI_Debitos!$R:$R,RIGHT(N$1,2))</f>
        <v>0</v>
      </c>
      <c r="O172" s="2">
        <f>SUMIFS(VI_Debitos!$W:$W,VI_Debitos!$H:$H,$C172,VI_Debitos!$U:$U,$D172,VI_Debitos!$S:$S,LEFT(PAGADO!O$1,4),VI_Debitos!$R:$R,RIGHT(O$1,2))</f>
        <v>0</v>
      </c>
      <c r="P172" s="2">
        <f>SUMIFS(VI_Debitos!$W:$W,VI_Debitos!$H:$H,$C172,VI_Debitos!$U:$U,$D172,VI_Debitos!$S:$S,LEFT(PAGADO!P$1,4),VI_Debitos!$R:$R,RIGHT(P$1,2))</f>
        <v>0</v>
      </c>
      <c r="Q172" s="2">
        <f>SUMIFS(VI_Debitos!$W:$W,VI_Debitos!$H:$H,$C172,VI_Debitos!$U:$U,$D172,VI_Debitos!$S:$S,LEFT(PAGADO!Q$1,4),VI_Debitos!$R:$R,RIGHT(Q$1,2))</f>
        <v>0</v>
      </c>
      <c r="R172" s="2">
        <f t="shared" si="2"/>
        <v>0</v>
      </c>
    </row>
    <row r="173" spans="6:18">
      <c r="F173" s="2">
        <f>SUMIFS(VI_Debitos!$W:$W,VI_Debitos!$H:$H,$C173,VI_Debitos!$U:$U,$D173,VI_Debitos!$S:$S,LEFT(PAGADO!F$1,4),VI_Debitos!$R:$R,RIGHT(F$1,2))</f>
        <v>0</v>
      </c>
      <c r="G173" s="2">
        <f>SUMIFS(VI_Debitos!$W:$W,VI_Debitos!$H:$H,$C173,VI_Debitos!$U:$U,$D173,VI_Debitos!$S:$S,LEFT(PAGADO!G$1,4),VI_Debitos!$R:$R,RIGHT(G$1,2))</f>
        <v>0</v>
      </c>
      <c r="H173" s="2">
        <f>SUMIFS(VI_Debitos!$W:$W,VI_Debitos!$H:$H,$C173,VI_Debitos!$U:$U,$D173,VI_Debitos!$S:$S,LEFT(PAGADO!H$1,4),VI_Debitos!$R:$R,RIGHT(H$1,2))</f>
        <v>0</v>
      </c>
      <c r="I173" s="2">
        <f>SUMIFS(VI_Debitos!$W:$W,VI_Debitos!$H:$H,$C173,VI_Debitos!$U:$U,$D173,VI_Debitos!$S:$S,LEFT(PAGADO!I$1,4),VI_Debitos!$R:$R,RIGHT(I$1,2))</f>
        <v>0</v>
      </c>
      <c r="J173" s="2">
        <f>SUMIFS(VI_Debitos!$W:$W,VI_Debitos!$H:$H,$C173,VI_Debitos!$U:$U,$D173,VI_Debitos!$S:$S,LEFT(PAGADO!J$1,4),VI_Debitos!$R:$R,RIGHT(J$1,2))</f>
        <v>0</v>
      </c>
      <c r="K173" s="2">
        <f>SUMIFS(VI_Debitos!$W:$W,VI_Debitos!$H:$H,$C173,VI_Debitos!$U:$U,$D173,VI_Debitos!$S:$S,LEFT(PAGADO!K$1,4),VI_Debitos!$R:$R,RIGHT(K$1,2))</f>
        <v>0</v>
      </c>
      <c r="L173" s="2">
        <f>SUMIFS(VI_Debitos!$W:$W,VI_Debitos!$H:$H,$C173,VI_Debitos!$U:$U,$D173,VI_Debitos!$S:$S,LEFT(PAGADO!L$1,4),VI_Debitos!$R:$R,RIGHT(L$1,2))</f>
        <v>0</v>
      </c>
      <c r="M173" s="2">
        <f>SUMIFS(VI_Debitos!$W:$W,VI_Debitos!$H:$H,$C173,VI_Debitos!$U:$U,$D173,VI_Debitos!$S:$S,LEFT(PAGADO!M$1,4),VI_Debitos!$R:$R,RIGHT(M$1,2))</f>
        <v>0</v>
      </c>
      <c r="N173" s="2">
        <f>SUMIFS(VI_Debitos!$W:$W,VI_Debitos!$H:$H,$C173,VI_Debitos!$U:$U,$D173,VI_Debitos!$S:$S,LEFT(PAGADO!N$1,4),VI_Debitos!$R:$R,RIGHT(N$1,2))</f>
        <v>0</v>
      </c>
      <c r="O173" s="2">
        <f>SUMIFS(VI_Debitos!$W:$W,VI_Debitos!$H:$H,$C173,VI_Debitos!$U:$U,$D173,VI_Debitos!$S:$S,LEFT(PAGADO!O$1,4),VI_Debitos!$R:$R,RIGHT(O$1,2))</f>
        <v>0</v>
      </c>
      <c r="P173" s="2">
        <f>SUMIFS(VI_Debitos!$W:$W,VI_Debitos!$H:$H,$C173,VI_Debitos!$U:$U,$D173,VI_Debitos!$S:$S,LEFT(PAGADO!P$1,4),VI_Debitos!$R:$R,RIGHT(P$1,2))</f>
        <v>0</v>
      </c>
      <c r="Q173" s="2">
        <f>SUMIFS(VI_Debitos!$W:$W,VI_Debitos!$H:$H,$C173,VI_Debitos!$U:$U,$D173,VI_Debitos!$S:$S,LEFT(PAGADO!Q$1,4),VI_Debitos!$R:$R,RIGHT(Q$1,2))</f>
        <v>0</v>
      </c>
      <c r="R173" s="2">
        <f t="shared" si="2"/>
        <v>0</v>
      </c>
    </row>
    <row r="174" spans="6:18">
      <c r="F174" s="2">
        <f>SUMIFS(VI_Debitos!$W:$W,VI_Debitos!$H:$H,$C174,VI_Debitos!$U:$U,$D174,VI_Debitos!$S:$S,LEFT(PAGADO!F$1,4),VI_Debitos!$R:$R,RIGHT(F$1,2))</f>
        <v>0</v>
      </c>
      <c r="G174" s="2">
        <f>SUMIFS(VI_Debitos!$W:$W,VI_Debitos!$H:$H,$C174,VI_Debitos!$U:$U,$D174,VI_Debitos!$S:$S,LEFT(PAGADO!G$1,4),VI_Debitos!$R:$R,RIGHT(G$1,2))</f>
        <v>0</v>
      </c>
      <c r="H174" s="2">
        <f>SUMIFS(VI_Debitos!$W:$W,VI_Debitos!$H:$H,$C174,VI_Debitos!$U:$U,$D174,VI_Debitos!$S:$S,LEFT(PAGADO!H$1,4),VI_Debitos!$R:$R,RIGHT(H$1,2))</f>
        <v>0</v>
      </c>
      <c r="I174" s="2">
        <f>SUMIFS(VI_Debitos!$W:$W,VI_Debitos!$H:$H,$C174,VI_Debitos!$U:$U,$D174,VI_Debitos!$S:$S,LEFT(PAGADO!I$1,4),VI_Debitos!$R:$R,RIGHT(I$1,2))</f>
        <v>0</v>
      </c>
      <c r="J174" s="2">
        <f>SUMIFS(VI_Debitos!$W:$W,VI_Debitos!$H:$H,$C174,VI_Debitos!$U:$U,$D174,VI_Debitos!$S:$S,LEFT(PAGADO!J$1,4),VI_Debitos!$R:$R,RIGHT(J$1,2))</f>
        <v>0</v>
      </c>
      <c r="K174" s="2">
        <f>SUMIFS(VI_Debitos!$W:$W,VI_Debitos!$H:$H,$C174,VI_Debitos!$U:$U,$D174,VI_Debitos!$S:$S,LEFT(PAGADO!K$1,4),VI_Debitos!$R:$R,RIGHT(K$1,2))</f>
        <v>0</v>
      </c>
      <c r="L174" s="2">
        <f>SUMIFS(VI_Debitos!$W:$W,VI_Debitos!$H:$H,$C174,VI_Debitos!$U:$U,$D174,VI_Debitos!$S:$S,LEFT(PAGADO!L$1,4),VI_Debitos!$R:$R,RIGHT(L$1,2))</f>
        <v>0</v>
      </c>
      <c r="M174" s="2">
        <f>SUMIFS(VI_Debitos!$W:$W,VI_Debitos!$H:$H,$C174,VI_Debitos!$U:$U,$D174,VI_Debitos!$S:$S,LEFT(PAGADO!M$1,4),VI_Debitos!$R:$R,RIGHT(M$1,2))</f>
        <v>0</v>
      </c>
      <c r="N174" s="2">
        <f>SUMIFS(VI_Debitos!$W:$W,VI_Debitos!$H:$H,$C174,VI_Debitos!$U:$U,$D174,VI_Debitos!$S:$S,LEFT(PAGADO!N$1,4),VI_Debitos!$R:$R,RIGHT(N$1,2))</f>
        <v>0</v>
      </c>
      <c r="O174" s="2">
        <f>SUMIFS(VI_Debitos!$W:$W,VI_Debitos!$H:$H,$C174,VI_Debitos!$U:$U,$D174,VI_Debitos!$S:$S,LEFT(PAGADO!O$1,4),VI_Debitos!$R:$R,RIGHT(O$1,2))</f>
        <v>0</v>
      </c>
      <c r="P174" s="2">
        <f>SUMIFS(VI_Debitos!$W:$W,VI_Debitos!$H:$H,$C174,VI_Debitos!$U:$U,$D174,VI_Debitos!$S:$S,LEFT(PAGADO!P$1,4),VI_Debitos!$R:$R,RIGHT(P$1,2))</f>
        <v>0</v>
      </c>
      <c r="Q174" s="2">
        <f>SUMIFS(VI_Debitos!$W:$W,VI_Debitos!$H:$H,$C174,VI_Debitos!$U:$U,$D174,VI_Debitos!$S:$S,LEFT(PAGADO!Q$1,4),VI_Debitos!$R:$R,RIGHT(Q$1,2))</f>
        <v>0</v>
      </c>
      <c r="R174" s="2">
        <f t="shared" si="2"/>
        <v>0</v>
      </c>
    </row>
    <row r="175" spans="6:18">
      <c r="F175" s="2">
        <f>SUMIFS(VI_Debitos!$W:$W,VI_Debitos!$H:$H,$C175,VI_Debitos!$U:$U,$D175,VI_Debitos!$S:$S,LEFT(PAGADO!F$1,4),VI_Debitos!$R:$R,RIGHT(F$1,2))</f>
        <v>0</v>
      </c>
      <c r="G175" s="2">
        <f>SUMIFS(VI_Debitos!$W:$W,VI_Debitos!$H:$H,$C175,VI_Debitos!$U:$U,$D175,VI_Debitos!$S:$S,LEFT(PAGADO!G$1,4),VI_Debitos!$R:$R,RIGHT(G$1,2))</f>
        <v>0</v>
      </c>
      <c r="H175" s="2">
        <f>SUMIFS(VI_Debitos!$W:$W,VI_Debitos!$H:$H,$C175,VI_Debitos!$U:$U,$D175,VI_Debitos!$S:$S,LEFT(PAGADO!H$1,4),VI_Debitos!$R:$R,RIGHT(H$1,2))</f>
        <v>0</v>
      </c>
      <c r="I175" s="2">
        <f>SUMIFS(VI_Debitos!$W:$W,VI_Debitos!$H:$H,$C175,VI_Debitos!$U:$U,$D175,VI_Debitos!$S:$S,LEFT(PAGADO!I$1,4),VI_Debitos!$R:$R,RIGHT(I$1,2))</f>
        <v>0</v>
      </c>
      <c r="J175" s="2">
        <f>SUMIFS(VI_Debitos!$W:$W,VI_Debitos!$H:$H,$C175,VI_Debitos!$U:$U,$D175,VI_Debitos!$S:$S,LEFT(PAGADO!J$1,4),VI_Debitos!$R:$R,RIGHT(J$1,2))</f>
        <v>0</v>
      </c>
      <c r="K175" s="2">
        <f>SUMIFS(VI_Debitos!$W:$W,VI_Debitos!$H:$H,$C175,VI_Debitos!$U:$U,$D175,VI_Debitos!$S:$S,LEFT(PAGADO!K$1,4),VI_Debitos!$R:$R,RIGHT(K$1,2))</f>
        <v>0</v>
      </c>
      <c r="L175" s="2">
        <f>SUMIFS(VI_Debitos!$W:$W,VI_Debitos!$H:$H,$C175,VI_Debitos!$U:$U,$D175,VI_Debitos!$S:$S,LEFT(PAGADO!L$1,4),VI_Debitos!$R:$R,RIGHT(L$1,2))</f>
        <v>0</v>
      </c>
      <c r="M175" s="2">
        <f>SUMIFS(VI_Debitos!$W:$W,VI_Debitos!$H:$H,$C175,VI_Debitos!$U:$U,$D175,VI_Debitos!$S:$S,LEFT(PAGADO!M$1,4),VI_Debitos!$R:$R,RIGHT(M$1,2))</f>
        <v>0</v>
      </c>
      <c r="N175" s="2">
        <f>SUMIFS(VI_Debitos!$W:$W,VI_Debitos!$H:$H,$C175,VI_Debitos!$U:$U,$D175,VI_Debitos!$S:$S,LEFT(PAGADO!N$1,4),VI_Debitos!$R:$R,RIGHT(N$1,2))</f>
        <v>0</v>
      </c>
      <c r="O175" s="2">
        <f>SUMIFS(VI_Debitos!$W:$W,VI_Debitos!$H:$H,$C175,VI_Debitos!$U:$U,$D175,VI_Debitos!$S:$S,LEFT(PAGADO!O$1,4),VI_Debitos!$R:$R,RIGHT(O$1,2))</f>
        <v>0</v>
      </c>
      <c r="P175" s="2">
        <f>SUMIFS(VI_Debitos!$W:$W,VI_Debitos!$H:$H,$C175,VI_Debitos!$U:$U,$D175,VI_Debitos!$S:$S,LEFT(PAGADO!P$1,4),VI_Debitos!$R:$R,RIGHT(P$1,2))</f>
        <v>0</v>
      </c>
      <c r="Q175" s="2">
        <f>SUMIFS(VI_Debitos!$W:$W,VI_Debitos!$H:$H,$C175,VI_Debitos!$U:$U,$D175,VI_Debitos!$S:$S,LEFT(PAGADO!Q$1,4),VI_Debitos!$R:$R,RIGHT(Q$1,2))</f>
        <v>0</v>
      </c>
      <c r="R175" s="2">
        <f t="shared" si="2"/>
        <v>0</v>
      </c>
    </row>
    <row r="176" spans="6:18">
      <c r="F176" s="2">
        <f>SUMIFS(VI_Debitos!$W:$W,VI_Debitos!$H:$H,$C176,VI_Debitos!$U:$U,$D176,VI_Debitos!$S:$S,LEFT(PAGADO!F$1,4),VI_Debitos!$R:$R,RIGHT(F$1,2))</f>
        <v>0</v>
      </c>
      <c r="G176" s="2">
        <f>SUMIFS(VI_Debitos!$W:$W,VI_Debitos!$H:$H,$C176,VI_Debitos!$U:$U,$D176,VI_Debitos!$S:$S,LEFT(PAGADO!G$1,4),VI_Debitos!$R:$R,RIGHT(G$1,2))</f>
        <v>0</v>
      </c>
      <c r="H176" s="2">
        <f>SUMIFS(VI_Debitos!$W:$W,VI_Debitos!$H:$H,$C176,VI_Debitos!$U:$U,$D176,VI_Debitos!$S:$S,LEFT(PAGADO!H$1,4),VI_Debitos!$R:$R,RIGHT(H$1,2))</f>
        <v>0</v>
      </c>
      <c r="I176" s="2">
        <f>SUMIFS(VI_Debitos!$W:$W,VI_Debitos!$H:$H,$C176,VI_Debitos!$U:$U,$D176,VI_Debitos!$S:$S,LEFT(PAGADO!I$1,4),VI_Debitos!$R:$R,RIGHT(I$1,2))</f>
        <v>0</v>
      </c>
      <c r="J176" s="2">
        <f>SUMIFS(VI_Debitos!$W:$W,VI_Debitos!$H:$H,$C176,VI_Debitos!$U:$U,$D176,VI_Debitos!$S:$S,LEFT(PAGADO!J$1,4),VI_Debitos!$R:$R,RIGHT(J$1,2))</f>
        <v>0</v>
      </c>
      <c r="K176" s="2">
        <f>SUMIFS(VI_Debitos!$W:$W,VI_Debitos!$H:$H,$C176,VI_Debitos!$U:$U,$D176,VI_Debitos!$S:$S,LEFT(PAGADO!K$1,4),VI_Debitos!$R:$R,RIGHT(K$1,2))</f>
        <v>0</v>
      </c>
      <c r="L176" s="2">
        <f>SUMIFS(VI_Debitos!$W:$W,VI_Debitos!$H:$H,$C176,VI_Debitos!$U:$U,$D176,VI_Debitos!$S:$S,LEFT(PAGADO!L$1,4),VI_Debitos!$R:$R,RIGHT(L$1,2))</f>
        <v>0</v>
      </c>
      <c r="M176" s="2">
        <f>SUMIFS(VI_Debitos!$W:$W,VI_Debitos!$H:$H,$C176,VI_Debitos!$U:$U,$D176,VI_Debitos!$S:$S,LEFT(PAGADO!M$1,4),VI_Debitos!$R:$R,RIGHT(M$1,2))</f>
        <v>0</v>
      </c>
      <c r="N176" s="2">
        <f>SUMIFS(VI_Debitos!$W:$W,VI_Debitos!$H:$H,$C176,VI_Debitos!$U:$U,$D176,VI_Debitos!$S:$S,LEFT(PAGADO!N$1,4),VI_Debitos!$R:$R,RIGHT(N$1,2))</f>
        <v>0</v>
      </c>
      <c r="O176" s="2">
        <f>SUMIFS(VI_Debitos!$W:$W,VI_Debitos!$H:$H,$C176,VI_Debitos!$U:$U,$D176,VI_Debitos!$S:$S,LEFT(PAGADO!O$1,4),VI_Debitos!$R:$R,RIGHT(O$1,2))</f>
        <v>0</v>
      </c>
      <c r="P176" s="2">
        <f>SUMIFS(VI_Debitos!$W:$W,VI_Debitos!$H:$H,$C176,VI_Debitos!$U:$U,$D176,VI_Debitos!$S:$S,LEFT(PAGADO!P$1,4),VI_Debitos!$R:$R,RIGHT(P$1,2))</f>
        <v>0</v>
      </c>
      <c r="Q176" s="2">
        <f>SUMIFS(VI_Debitos!$W:$W,VI_Debitos!$H:$H,$C176,VI_Debitos!$U:$U,$D176,VI_Debitos!$S:$S,LEFT(PAGADO!Q$1,4),VI_Debitos!$R:$R,RIGHT(Q$1,2))</f>
        <v>0</v>
      </c>
      <c r="R176" s="2">
        <f t="shared" si="2"/>
        <v>0</v>
      </c>
    </row>
    <row r="177" spans="6:18">
      <c r="F177" s="2">
        <f>SUMIFS(VI_Debitos!$W:$W,VI_Debitos!$H:$H,$C177,VI_Debitos!$U:$U,$D177,VI_Debitos!$S:$S,LEFT(PAGADO!F$1,4),VI_Debitos!$R:$R,RIGHT(F$1,2))</f>
        <v>0</v>
      </c>
      <c r="G177" s="2">
        <f>SUMIFS(VI_Debitos!$W:$W,VI_Debitos!$H:$H,$C177,VI_Debitos!$U:$U,$D177,VI_Debitos!$S:$S,LEFT(PAGADO!G$1,4),VI_Debitos!$R:$R,RIGHT(G$1,2))</f>
        <v>0</v>
      </c>
      <c r="H177" s="2">
        <f>SUMIFS(VI_Debitos!$W:$W,VI_Debitos!$H:$H,$C177,VI_Debitos!$U:$U,$D177,VI_Debitos!$S:$S,LEFT(PAGADO!H$1,4),VI_Debitos!$R:$R,RIGHT(H$1,2))</f>
        <v>0</v>
      </c>
      <c r="I177" s="2">
        <f>SUMIFS(VI_Debitos!$W:$W,VI_Debitos!$H:$H,$C177,VI_Debitos!$U:$U,$D177,VI_Debitos!$S:$S,LEFT(PAGADO!I$1,4),VI_Debitos!$R:$R,RIGHT(I$1,2))</f>
        <v>0</v>
      </c>
      <c r="J177" s="2">
        <f>SUMIFS(VI_Debitos!$W:$W,VI_Debitos!$H:$H,$C177,VI_Debitos!$U:$U,$D177,VI_Debitos!$S:$S,LEFT(PAGADO!J$1,4),VI_Debitos!$R:$R,RIGHT(J$1,2))</f>
        <v>0</v>
      </c>
      <c r="K177" s="2">
        <f>SUMIFS(VI_Debitos!$W:$W,VI_Debitos!$H:$H,$C177,VI_Debitos!$U:$U,$D177,VI_Debitos!$S:$S,LEFT(PAGADO!K$1,4),VI_Debitos!$R:$R,RIGHT(K$1,2))</f>
        <v>0</v>
      </c>
      <c r="L177" s="2">
        <f>SUMIFS(VI_Debitos!$W:$W,VI_Debitos!$H:$H,$C177,VI_Debitos!$U:$U,$D177,VI_Debitos!$S:$S,LEFT(PAGADO!L$1,4),VI_Debitos!$R:$R,RIGHT(L$1,2))</f>
        <v>0</v>
      </c>
      <c r="M177" s="2">
        <f>SUMIFS(VI_Debitos!$W:$W,VI_Debitos!$H:$H,$C177,VI_Debitos!$U:$U,$D177,VI_Debitos!$S:$S,LEFT(PAGADO!M$1,4),VI_Debitos!$R:$R,RIGHT(M$1,2))</f>
        <v>0</v>
      </c>
      <c r="N177" s="2">
        <f>SUMIFS(VI_Debitos!$W:$W,VI_Debitos!$H:$H,$C177,VI_Debitos!$U:$U,$D177,VI_Debitos!$S:$S,LEFT(PAGADO!N$1,4),VI_Debitos!$R:$R,RIGHT(N$1,2))</f>
        <v>0</v>
      </c>
      <c r="O177" s="2">
        <f>SUMIFS(VI_Debitos!$W:$W,VI_Debitos!$H:$H,$C177,VI_Debitos!$U:$U,$D177,VI_Debitos!$S:$S,LEFT(PAGADO!O$1,4),VI_Debitos!$R:$R,RIGHT(O$1,2))</f>
        <v>0</v>
      </c>
      <c r="P177" s="2">
        <f>SUMIFS(VI_Debitos!$W:$W,VI_Debitos!$H:$H,$C177,VI_Debitos!$U:$U,$D177,VI_Debitos!$S:$S,LEFT(PAGADO!P$1,4),VI_Debitos!$R:$R,RIGHT(P$1,2))</f>
        <v>0</v>
      </c>
      <c r="Q177" s="2">
        <f>SUMIFS(VI_Debitos!$W:$W,VI_Debitos!$H:$H,$C177,VI_Debitos!$U:$U,$D177,VI_Debitos!$S:$S,LEFT(PAGADO!Q$1,4),VI_Debitos!$R:$R,RIGHT(Q$1,2))</f>
        <v>0</v>
      </c>
      <c r="R177" s="2">
        <f t="shared" si="2"/>
        <v>0</v>
      </c>
    </row>
    <row r="178" spans="6:18">
      <c r="F178" s="2">
        <f>SUMIFS(VI_Debitos!$W:$W,VI_Debitos!$H:$H,$C178,VI_Debitos!$U:$U,$D178,VI_Debitos!$S:$S,LEFT(PAGADO!F$1,4),VI_Debitos!$R:$R,RIGHT(F$1,2))</f>
        <v>0</v>
      </c>
      <c r="G178" s="2">
        <f>SUMIFS(VI_Debitos!$W:$W,VI_Debitos!$H:$H,$C178,VI_Debitos!$U:$U,$D178,VI_Debitos!$S:$S,LEFT(PAGADO!G$1,4),VI_Debitos!$R:$R,RIGHT(G$1,2))</f>
        <v>0</v>
      </c>
      <c r="H178" s="2">
        <f>SUMIFS(VI_Debitos!$W:$W,VI_Debitos!$H:$H,$C178,VI_Debitos!$U:$U,$D178,VI_Debitos!$S:$S,LEFT(PAGADO!H$1,4),VI_Debitos!$R:$R,RIGHT(H$1,2))</f>
        <v>0</v>
      </c>
      <c r="I178" s="2">
        <f>SUMIFS(VI_Debitos!$W:$W,VI_Debitos!$H:$H,$C178,VI_Debitos!$U:$U,$D178,VI_Debitos!$S:$S,LEFT(PAGADO!I$1,4),VI_Debitos!$R:$R,RIGHT(I$1,2))</f>
        <v>0</v>
      </c>
      <c r="J178" s="2">
        <f>SUMIFS(VI_Debitos!$W:$W,VI_Debitos!$H:$H,$C178,VI_Debitos!$U:$U,$D178,VI_Debitos!$S:$S,LEFT(PAGADO!J$1,4),VI_Debitos!$R:$R,RIGHT(J$1,2))</f>
        <v>0</v>
      </c>
      <c r="K178" s="2">
        <f>SUMIFS(VI_Debitos!$W:$W,VI_Debitos!$H:$H,$C178,VI_Debitos!$U:$U,$D178,VI_Debitos!$S:$S,LEFT(PAGADO!K$1,4),VI_Debitos!$R:$R,RIGHT(K$1,2))</f>
        <v>0</v>
      </c>
      <c r="L178" s="2">
        <f>SUMIFS(VI_Debitos!$W:$W,VI_Debitos!$H:$H,$C178,VI_Debitos!$U:$U,$D178,VI_Debitos!$S:$S,LEFT(PAGADO!L$1,4),VI_Debitos!$R:$R,RIGHT(L$1,2))</f>
        <v>0</v>
      </c>
      <c r="M178" s="2">
        <f>SUMIFS(VI_Debitos!$W:$W,VI_Debitos!$H:$H,$C178,VI_Debitos!$U:$U,$D178,VI_Debitos!$S:$S,LEFT(PAGADO!M$1,4),VI_Debitos!$R:$R,RIGHT(M$1,2))</f>
        <v>0</v>
      </c>
      <c r="N178" s="2">
        <f>SUMIFS(VI_Debitos!$W:$W,VI_Debitos!$H:$H,$C178,VI_Debitos!$U:$U,$D178,VI_Debitos!$S:$S,LEFT(PAGADO!N$1,4),VI_Debitos!$R:$R,RIGHT(N$1,2))</f>
        <v>0</v>
      </c>
      <c r="O178" s="2">
        <f>SUMIFS(VI_Debitos!$W:$W,VI_Debitos!$H:$H,$C178,VI_Debitos!$U:$U,$D178,VI_Debitos!$S:$S,LEFT(PAGADO!O$1,4),VI_Debitos!$R:$R,RIGHT(O$1,2))</f>
        <v>0</v>
      </c>
      <c r="P178" s="2">
        <f>SUMIFS(VI_Debitos!$W:$W,VI_Debitos!$H:$H,$C178,VI_Debitos!$U:$U,$D178,VI_Debitos!$S:$S,LEFT(PAGADO!P$1,4),VI_Debitos!$R:$R,RIGHT(P$1,2))</f>
        <v>0</v>
      </c>
      <c r="Q178" s="2">
        <f>SUMIFS(VI_Debitos!$W:$W,VI_Debitos!$H:$H,$C178,VI_Debitos!$U:$U,$D178,VI_Debitos!$S:$S,LEFT(PAGADO!Q$1,4),VI_Debitos!$R:$R,RIGHT(Q$1,2))</f>
        <v>0</v>
      </c>
      <c r="R178" s="2">
        <f t="shared" si="2"/>
        <v>0</v>
      </c>
    </row>
    <row r="179" spans="6:18">
      <c r="F179" s="2">
        <f>SUMIFS(VI_Debitos!$W:$W,VI_Debitos!$H:$H,$C179,VI_Debitos!$U:$U,$D179,VI_Debitos!$S:$S,LEFT(PAGADO!F$1,4),VI_Debitos!$R:$R,RIGHT(F$1,2))</f>
        <v>0</v>
      </c>
      <c r="G179" s="2">
        <f>SUMIFS(VI_Debitos!$W:$W,VI_Debitos!$H:$H,$C179,VI_Debitos!$U:$U,$D179,VI_Debitos!$S:$S,LEFT(PAGADO!G$1,4),VI_Debitos!$R:$R,RIGHT(G$1,2))</f>
        <v>0</v>
      </c>
      <c r="H179" s="2">
        <f>SUMIFS(VI_Debitos!$W:$W,VI_Debitos!$H:$H,$C179,VI_Debitos!$U:$U,$D179,VI_Debitos!$S:$S,LEFT(PAGADO!H$1,4),VI_Debitos!$R:$R,RIGHT(H$1,2))</f>
        <v>0</v>
      </c>
      <c r="I179" s="2">
        <f>SUMIFS(VI_Debitos!$W:$W,VI_Debitos!$H:$H,$C179,VI_Debitos!$U:$U,$D179,VI_Debitos!$S:$S,LEFT(PAGADO!I$1,4),VI_Debitos!$R:$R,RIGHT(I$1,2))</f>
        <v>0</v>
      </c>
      <c r="J179" s="2">
        <f>SUMIFS(VI_Debitos!$W:$W,VI_Debitos!$H:$H,$C179,VI_Debitos!$U:$U,$D179,VI_Debitos!$S:$S,LEFT(PAGADO!J$1,4),VI_Debitos!$R:$R,RIGHT(J$1,2))</f>
        <v>0</v>
      </c>
      <c r="K179" s="2">
        <f>SUMIFS(VI_Debitos!$W:$W,VI_Debitos!$H:$H,$C179,VI_Debitos!$U:$U,$D179,VI_Debitos!$S:$S,LEFT(PAGADO!K$1,4),VI_Debitos!$R:$R,RIGHT(K$1,2))</f>
        <v>0</v>
      </c>
      <c r="L179" s="2">
        <f>SUMIFS(VI_Debitos!$W:$W,VI_Debitos!$H:$H,$C179,VI_Debitos!$U:$U,$D179,VI_Debitos!$S:$S,LEFT(PAGADO!L$1,4),VI_Debitos!$R:$R,RIGHT(L$1,2))</f>
        <v>0</v>
      </c>
      <c r="M179" s="2">
        <f>SUMIFS(VI_Debitos!$W:$W,VI_Debitos!$H:$H,$C179,VI_Debitos!$U:$U,$D179,VI_Debitos!$S:$S,LEFT(PAGADO!M$1,4),VI_Debitos!$R:$R,RIGHT(M$1,2))</f>
        <v>0</v>
      </c>
      <c r="N179" s="2">
        <f>SUMIFS(VI_Debitos!$W:$W,VI_Debitos!$H:$H,$C179,VI_Debitos!$U:$U,$D179,VI_Debitos!$S:$S,LEFT(PAGADO!N$1,4),VI_Debitos!$R:$R,RIGHT(N$1,2))</f>
        <v>0</v>
      </c>
      <c r="O179" s="2">
        <f>SUMIFS(VI_Debitos!$W:$W,VI_Debitos!$H:$H,$C179,VI_Debitos!$U:$U,$D179,VI_Debitos!$S:$S,LEFT(PAGADO!O$1,4),VI_Debitos!$R:$R,RIGHT(O$1,2))</f>
        <v>0</v>
      </c>
      <c r="P179" s="2">
        <f>SUMIFS(VI_Debitos!$W:$W,VI_Debitos!$H:$H,$C179,VI_Debitos!$U:$U,$D179,VI_Debitos!$S:$S,LEFT(PAGADO!P$1,4),VI_Debitos!$R:$R,RIGHT(P$1,2))</f>
        <v>0</v>
      </c>
      <c r="Q179" s="2">
        <f>SUMIFS(VI_Debitos!$W:$W,VI_Debitos!$H:$H,$C179,VI_Debitos!$U:$U,$D179,VI_Debitos!$S:$S,LEFT(PAGADO!Q$1,4),VI_Debitos!$R:$R,RIGHT(Q$1,2))</f>
        <v>0</v>
      </c>
      <c r="R179" s="2">
        <f t="shared" si="2"/>
        <v>0</v>
      </c>
    </row>
    <row r="180" spans="6:18">
      <c r="F180" s="2">
        <f>SUMIFS(VI_Debitos!$W:$W,VI_Debitos!$H:$H,$C180,VI_Debitos!$U:$U,$D180,VI_Debitos!$S:$S,LEFT(PAGADO!F$1,4),VI_Debitos!$R:$R,RIGHT(F$1,2))</f>
        <v>0</v>
      </c>
      <c r="G180" s="2">
        <f>SUMIFS(VI_Debitos!$W:$W,VI_Debitos!$H:$H,$C180,VI_Debitos!$U:$U,$D180,VI_Debitos!$S:$S,LEFT(PAGADO!G$1,4),VI_Debitos!$R:$R,RIGHT(G$1,2))</f>
        <v>0</v>
      </c>
      <c r="H180" s="2">
        <f>SUMIFS(VI_Debitos!$W:$W,VI_Debitos!$H:$H,$C180,VI_Debitos!$U:$U,$D180,VI_Debitos!$S:$S,LEFT(PAGADO!H$1,4),VI_Debitos!$R:$R,RIGHT(H$1,2))</f>
        <v>0</v>
      </c>
      <c r="I180" s="2">
        <f>SUMIFS(VI_Debitos!$W:$W,VI_Debitos!$H:$H,$C180,VI_Debitos!$U:$U,$D180,VI_Debitos!$S:$S,LEFT(PAGADO!I$1,4),VI_Debitos!$R:$R,RIGHT(I$1,2))</f>
        <v>0</v>
      </c>
      <c r="J180" s="2">
        <f>SUMIFS(VI_Debitos!$W:$W,VI_Debitos!$H:$H,$C180,VI_Debitos!$U:$U,$D180,VI_Debitos!$S:$S,LEFT(PAGADO!J$1,4),VI_Debitos!$R:$R,RIGHT(J$1,2))</f>
        <v>0</v>
      </c>
      <c r="K180" s="2">
        <f>SUMIFS(VI_Debitos!$W:$W,VI_Debitos!$H:$H,$C180,VI_Debitos!$U:$U,$D180,VI_Debitos!$S:$S,LEFT(PAGADO!K$1,4),VI_Debitos!$R:$R,RIGHT(K$1,2))</f>
        <v>0</v>
      </c>
      <c r="L180" s="2">
        <f>SUMIFS(VI_Debitos!$W:$W,VI_Debitos!$H:$H,$C180,VI_Debitos!$U:$U,$D180,VI_Debitos!$S:$S,LEFT(PAGADO!L$1,4),VI_Debitos!$R:$R,RIGHT(L$1,2))</f>
        <v>0</v>
      </c>
      <c r="M180" s="2">
        <f>SUMIFS(VI_Debitos!$W:$W,VI_Debitos!$H:$H,$C180,VI_Debitos!$U:$U,$D180,VI_Debitos!$S:$S,LEFT(PAGADO!M$1,4),VI_Debitos!$R:$R,RIGHT(M$1,2))</f>
        <v>0</v>
      </c>
      <c r="N180" s="2">
        <f>SUMIFS(VI_Debitos!$W:$W,VI_Debitos!$H:$H,$C180,VI_Debitos!$U:$U,$D180,VI_Debitos!$S:$S,LEFT(PAGADO!N$1,4),VI_Debitos!$R:$R,RIGHT(N$1,2))</f>
        <v>0</v>
      </c>
      <c r="O180" s="2">
        <f>SUMIFS(VI_Debitos!$W:$W,VI_Debitos!$H:$H,$C180,VI_Debitos!$U:$U,$D180,VI_Debitos!$S:$S,LEFT(PAGADO!O$1,4),VI_Debitos!$R:$R,RIGHT(O$1,2))</f>
        <v>0</v>
      </c>
      <c r="P180" s="2">
        <f>SUMIFS(VI_Debitos!$W:$W,VI_Debitos!$H:$H,$C180,VI_Debitos!$U:$U,$D180,VI_Debitos!$S:$S,LEFT(PAGADO!P$1,4),VI_Debitos!$R:$R,RIGHT(P$1,2))</f>
        <v>0</v>
      </c>
      <c r="Q180" s="2">
        <f>SUMIFS(VI_Debitos!$W:$W,VI_Debitos!$H:$H,$C180,VI_Debitos!$U:$U,$D180,VI_Debitos!$S:$S,LEFT(PAGADO!Q$1,4),VI_Debitos!$R:$R,RIGHT(Q$1,2))</f>
        <v>0</v>
      </c>
      <c r="R180" s="2">
        <f t="shared" si="2"/>
        <v>0</v>
      </c>
    </row>
    <row r="181" spans="6:18">
      <c r="F181" s="2">
        <f>SUMIFS(VI_Debitos!$W:$W,VI_Debitos!$H:$H,$C181,VI_Debitos!$U:$U,$D181,VI_Debitos!$S:$S,LEFT(PAGADO!F$1,4),VI_Debitos!$R:$R,RIGHT(F$1,2))</f>
        <v>0</v>
      </c>
      <c r="G181" s="2">
        <f>SUMIFS(VI_Debitos!$W:$W,VI_Debitos!$H:$H,$C181,VI_Debitos!$U:$U,$D181,VI_Debitos!$S:$S,LEFT(PAGADO!G$1,4),VI_Debitos!$R:$R,RIGHT(G$1,2))</f>
        <v>0</v>
      </c>
      <c r="H181" s="2">
        <f>SUMIFS(VI_Debitos!$W:$W,VI_Debitos!$H:$H,$C181,VI_Debitos!$U:$U,$D181,VI_Debitos!$S:$S,LEFT(PAGADO!H$1,4),VI_Debitos!$R:$R,RIGHT(H$1,2))</f>
        <v>0</v>
      </c>
      <c r="I181" s="2">
        <f>SUMIFS(VI_Debitos!$W:$W,VI_Debitos!$H:$H,$C181,VI_Debitos!$U:$U,$D181,VI_Debitos!$S:$S,LEFT(PAGADO!I$1,4),VI_Debitos!$R:$R,RIGHT(I$1,2))</f>
        <v>0</v>
      </c>
      <c r="J181" s="2">
        <f>SUMIFS(VI_Debitos!$W:$W,VI_Debitos!$H:$H,$C181,VI_Debitos!$U:$U,$D181,VI_Debitos!$S:$S,LEFT(PAGADO!J$1,4),VI_Debitos!$R:$R,RIGHT(J$1,2))</f>
        <v>0</v>
      </c>
      <c r="K181" s="2">
        <f>SUMIFS(VI_Debitos!$W:$W,VI_Debitos!$H:$H,$C181,VI_Debitos!$U:$U,$D181,VI_Debitos!$S:$S,LEFT(PAGADO!K$1,4),VI_Debitos!$R:$R,RIGHT(K$1,2))</f>
        <v>0</v>
      </c>
      <c r="L181" s="2">
        <f>SUMIFS(VI_Debitos!$W:$W,VI_Debitos!$H:$H,$C181,VI_Debitos!$U:$U,$D181,VI_Debitos!$S:$S,LEFT(PAGADO!L$1,4),VI_Debitos!$R:$R,RIGHT(L$1,2))</f>
        <v>0</v>
      </c>
      <c r="M181" s="2">
        <f>SUMIFS(VI_Debitos!$W:$W,VI_Debitos!$H:$H,$C181,VI_Debitos!$U:$U,$D181,VI_Debitos!$S:$S,LEFT(PAGADO!M$1,4),VI_Debitos!$R:$R,RIGHT(M$1,2))</f>
        <v>0</v>
      </c>
      <c r="N181" s="2">
        <f>SUMIFS(VI_Debitos!$W:$W,VI_Debitos!$H:$H,$C181,VI_Debitos!$U:$U,$D181,VI_Debitos!$S:$S,LEFT(PAGADO!N$1,4),VI_Debitos!$R:$R,RIGHT(N$1,2))</f>
        <v>0</v>
      </c>
      <c r="O181" s="2">
        <f>SUMIFS(VI_Debitos!$W:$W,VI_Debitos!$H:$H,$C181,VI_Debitos!$U:$U,$D181,VI_Debitos!$S:$S,LEFT(PAGADO!O$1,4),VI_Debitos!$R:$R,RIGHT(O$1,2))</f>
        <v>0</v>
      </c>
      <c r="P181" s="2">
        <f>SUMIFS(VI_Debitos!$W:$W,VI_Debitos!$H:$H,$C181,VI_Debitos!$U:$U,$D181,VI_Debitos!$S:$S,LEFT(PAGADO!P$1,4),VI_Debitos!$R:$R,RIGHT(P$1,2))</f>
        <v>0</v>
      </c>
      <c r="Q181" s="2">
        <f>SUMIFS(VI_Debitos!$W:$W,VI_Debitos!$H:$H,$C181,VI_Debitos!$U:$U,$D181,VI_Debitos!$S:$S,LEFT(PAGADO!Q$1,4),VI_Debitos!$R:$R,RIGHT(Q$1,2))</f>
        <v>0</v>
      </c>
      <c r="R181" s="2">
        <f t="shared" si="2"/>
        <v>0</v>
      </c>
    </row>
    <row r="182" spans="6:18">
      <c r="F182" s="2">
        <f>SUMIFS(VI_Debitos!$W:$W,VI_Debitos!$H:$H,$C182,VI_Debitos!$U:$U,$D182,VI_Debitos!$S:$S,LEFT(PAGADO!F$1,4),VI_Debitos!$R:$R,RIGHT(F$1,2))</f>
        <v>0</v>
      </c>
      <c r="G182" s="2">
        <f>SUMIFS(VI_Debitos!$W:$W,VI_Debitos!$H:$H,$C182,VI_Debitos!$U:$U,$D182,VI_Debitos!$S:$S,LEFT(PAGADO!G$1,4),VI_Debitos!$R:$R,RIGHT(G$1,2))</f>
        <v>0</v>
      </c>
      <c r="H182" s="2">
        <f>SUMIFS(VI_Debitos!$W:$W,VI_Debitos!$H:$H,$C182,VI_Debitos!$U:$U,$D182,VI_Debitos!$S:$S,LEFT(PAGADO!H$1,4),VI_Debitos!$R:$R,RIGHT(H$1,2))</f>
        <v>0</v>
      </c>
      <c r="I182" s="2">
        <f>SUMIFS(VI_Debitos!$W:$W,VI_Debitos!$H:$H,$C182,VI_Debitos!$U:$U,$D182,VI_Debitos!$S:$S,LEFT(PAGADO!I$1,4),VI_Debitos!$R:$R,RIGHT(I$1,2))</f>
        <v>0</v>
      </c>
      <c r="J182" s="2">
        <f>SUMIFS(VI_Debitos!$W:$W,VI_Debitos!$H:$H,$C182,VI_Debitos!$U:$U,$D182,VI_Debitos!$S:$S,LEFT(PAGADO!J$1,4),VI_Debitos!$R:$R,RIGHT(J$1,2))</f>
        <v>0</v>
      </c>
      <c r="K182" s="2">
        <f>SUMIFS(VI_Debitos!$W:$W,VI_Debitos!$H:$H,$C182,VI_Debitos!$U:$U,$D182,VI_Debitos!$S:$S,LEFT(PAGADO!K$1,4),VI_Debitos!$R:$R,RIGHT(K$1,2))</f>
        <v>0</v>
      </c>
      <c r="L182" s="2">
        <f>SUMIFS(VI_Debitos!$W:$W,VI_Debitos!$H:$H,$C182,VI_Debitos!$U:$U,$D182,VI_Debitos!$S:$S,LEFT(PAGADO!L$1,4),VI_Debitos!$R:$R,RIGHT(L$1,2))</f>
        <v>0</v>
      </c>
      <c r="M182" s="2">
        <f>SUMIFS(VI_Debitos!$W:$W,VI_Debitos!$H:$H,$C182,VI_Debitos!$U:$U,$D182,VI_Debitos!$S:$S,LEFT(PAGADO!M$1,4),VI_Debitos!$R:$R,RIGHT(M$1,2))</f>
        <v>0</v>
      </c>
      <c r="N182" s="2">
        <f>SUMIFS(VI_Debitos!$W:$W,VI_Debitos!$H:$H,$C182,VI_Debitos!$U:$U,$D182,VI_Debitos!$S:$S,LEFT(PAGADO!N$1,4),VI_Debitos!$R:$R,RIGHT(N$1,2))</f>
        <v>0</v>
      </c>
      <c r="O182" s="2">
        <f>SUMIFS(VI_Debitos!$W:$W,VI_Debitos!$H:$H,$C182,VI_Debitos!$U:$U,$D182,VI_Debitos!$S:$S,LEFT(PAGADO!O$1,4),VI_Debitos!$R:$R,RIGHT(O$1,2))</f>
        <v>0</v>
      </c>
      <c r="P182" s="2">
        <f>SUMIFS(VI_Debitos!$W:$W,VI_Debitos!$H:$H,$C182,VI_Debitos!$U:$U,$D182,VI_Debitos!$S:$S,LEFT(PAGADO!P$1,4),VI_Debitos!$R:$R,RIGHT(P$1,2))</f>
        <v>0</v>
      </c>
      <c r="Q182" s="2">
        <f>SUMIFS(VI_Debitos!$W:$W,VI_Debitos!$H:$H,$C182,VI_Debitos!$U:$U,$D182,VI_Debitos!$S:$S,LEFT(PAGADO!Q$1,4),VI_Debitos!$R:$R,RIGHT(Q$1,2))</f>
        <v>0</v>
      </c>
      <c r="R182" s="2">
        <f t="shared" si="2"/>
        <v>0</v>
      </c>
    </row>
    <row r="183" spans="6:18">
      <c r="F183" s="2">
        <f>SUMIFS(VI_Debitos!$W:$W,VI_Debitos!$H:$H,$C183,VI_Debitos!$U:$U,$D183,VI_Debitos!$S:$S,LEFT(PAGADO!F$1,4),VI_Debitos!$R:$R,RIGHT(F$1,2))</f>
        <v>0</v>
      </c>
      <c r="G183" s="2">
        <f>SUMIFS(VI_Debitos!$W:$W,VI_Debitos!$H:$H,$C183,VI_Debitos!$U:$U,$D183,VI_Debitos!$S:$S,LEFT(PAGADO!G$1,4),VI_Debitos!$R:$R,RIGHT(G$1,2))</f>
        <v>0</v>
      </c>
      <c r="H183" s="2">
        <f>SUMIFS(VI_Debitos!$W:$W,VI_Debitos!$H:$H,$C183,VI_Debitos!$U:$U,$D183,VI_Debitos!$S:$S,LEFT(PAGADO!H$1,4),VI_Debitos!$R:$R,RIGHT(H$1,2))</f>
        <v>0</v>
      </c>
      <c r="I183" s="2">
        <f>SUMIFS(VI_Debitos!$W:$W,VI_Debitos!$H:$H,$C183,VI_Debitos!$U:$U,$D183,VI_Debitos!$S:$S,LEFT(PAGADO!I$1,4),VI_Debitos!$R:$R,RIGHT(I$1,2))</f>
        <v>0</v>
      </c>
      <c r="J183" s="2">
        <f>SUMIFS(VI_Debitos!$W:$W,VI_Debitos!$H:$H,$C183,VI_Debitos!$U:$U,$D183,VI_Debitos!$S:$S,LEFT(PAGADO!J$1,4),VI_Debitos!$R:$R,RIGHT(J$1,2))</f>
        <v>0</v>
      </c>
      <c r="K183" s="2">
        <f>SUMIFS(VI_Debitos!$W:$W,VI_Debitos!$H:$H,$C183,VI_Debitos!$U:$U,$D183,VI_Debitos!$S:$S,LEFT(PAGADO!K$1,4),VI_Debitos!$R:$R,RIGHT(K$1,2))</f>
        <v>0</v>
      </c>
      <c r="L183" s="2">
        <f>SUMIFS(VI_Debitos!$W:$W,VI_Debitos!$H:$H,$C183,VI_Debitos!$U:$U,$D183,VI_Debitos!$S:$S,LEFT(PAGADO!L$1,4),VI_Debitos!$R:$R,RIGHT(L$1,2))</f>
        <v>0</v>
      </c>
      <c r="M183" s="2">
        <f>SUMIFS(VI_Debitos!$W:$W,VI_Debitos!$H:$H,$C183,VI_Debitos!$U:$U,$D183,VI_Debitos!$S:$S,LEFT(PAGADO!M$1,4),VI_Debitos!$R:$R,RIGHT(M$1,2))</f>
        <v>0</v>
      </c>
      <c r="N183" s="2">
        <f>SUMIFS(VI_Debitos!$W:$W,VI_Debitos!$H:$H,$C183,VI_Debitos!$U:$U,$D183,VI_Debitos!$S:$S,LEFT(PAGADO!N$1,4),VI_Debitos!$R:$R,RIGHT(N$1,2))</f>
        <v>0</v>
      </c>
      <c r="O183" s="2">
        <f>SUMIFS(VI_Debitos!$W:$W,VI_Debitos!$H:$H,$C183,VI_Debitos!$U:$U,$D183,VI_Debitos!$S:$S,LEFT(PAGADO!O$1,4),VI_Debitos!$R:$R,RIGHT(O$1,2))</f>
        <v>0</v>
      </c>
      <c r="P183" s="2">
        <f>SUMIFS(VI_Debitos!$W:$W,VI_Debitos!$H:$H,$C183,VI_Debitos!$U:$U,$D183,VI_Debitos!$S:$S,LEFT(PAGADO!P$1,4),VI_Debitos!$R:$R,RIGHT(P$1,2))</f>
        <v>0</v>
      </c>
      <c r="Q183" s="2">
        <f>SUMIFS(VI_Debitos!$W:$W,VI_Debitos!$H:$H,$C183,VI_Debitos!$U:$U,$D183,VI_Debitos!$S:$S,LEFT(PAGADO!Q$1,4),VI_Debitos!$R:$R,RIGHT(Q$1,2))</f>
        <v>0</v>
      </c>
      <c r="R183" s="2">
        <f t="shared" si="2"/>
        <v>0</v>
      </c>
    </row>
    <row r="184" spans="6:18">
      <c r="F184" s="2">
        <f>SUMIFS(VI_Debitos!$W:$W,VI_Debitos!$H:$H,$C184,VI_Debitos!$U:$U,$D184,VI_Debitos!$S:$S,LEFT(PAGADO!F$1,4),VI_Debitos!$R:$R,RIGHT(F$1,2))</f>
        <v>0</v>
      </c>
      <c r="G184" s="2">
        <f>SUMIFS(VI_Debitos!$W:$W,VI_Debitos!$H:$H,$C184,VI_Debitos!$U:$U,$D184,VI_Debitos!$S:$S,LEFT(PAGADO!G$1,4),VI_Debitos!$R:$R,RIGHT(G$1,2))</f>
        <v>0</v>
      </c>
      <c r="H184" s="2">
        <f>SUMIFS(VI_Debitos!$W:$W,VI_Debitos!$H:$H,$C184,VI_Debitos!$U:$U,$D184,VI_Debitos!$S:$S,LEFT(PAGADO!H$1,4),VI_Debitos!$R:$R,RIGHT(H$1,2))</f>
        <v>0</v>
      </c>
      <c r="I184" s="2">
        <f>SUMIFS(VI_Debitos!$W:$W,VI_Debitos!$H:$H,$C184,VI_Debitos!$U:$U,$D184,VI_Debitos!$S:$S,LEFT(PAGADO!I$1,4),VI_Debitos!$R:$R,RIGHT(I$1,2))</f>
        <v>0</v>
      </c>
      <c r="J184" s="2">
        <f>SUMIFS(VI_Debitos!$W:$W,VI_Debitos!$H:$H,$C184,VI_Debitos!$U:$U,$D184,VI_Debitos!$S:$S,LEFT(PAGADO!J$1,4),VI_Debitos!$R:$R,RIGHT(J$1,2))</f>
        <v>0</v>
      </c>
      <c r="K184" s="2">
        <f>SUMIFS(VI_Debitos!$W:$W,VI_Debitos!$H:$H,$C184,VI_Debitos!$U:$U,$D184,VI_Debitos!$S:$S,LEFT(PAGADO!K$1,4),VI_Debitos!$R:$R,RIGHT(K$1,2))</f>
        <v>0</v>
      </c>
      <c r="L184" s="2">
        <f>SUMIFS(VI_Debitos!$W:$W,VI_Debitos!$H:$H,$C184,VI_Debitos!$U:$U,$D184,VI_Debitos!$S:$S,LEFT(PAGADO!L$1,4),VI_Debitos!$R:$R,RIGHT(L$1,2))</f>
        <v>0</v>
      </c>
      <c r="M184" s="2">
        <f>SUMIFS(VI_Debitos!$W:$W,VI_Debitos!$H:$H,$C184,VI_Debitos!$U:$U,$D184,VI_Debitos!$S:$S,LEFT(PAGADO!M$1,4),VI_Debitos!$R:$R,RIGHT(M$1,2))</f>
        <v>0</v>
      </c>
      <c r="N184" s="2">
        <f>SUMIFS(VI_Debitos!$W:$W,VI_Debitos!$H:$H,$C184,VI_Debitos!$U:$U,$D184,VI_Debitos!$S:$S,LEFT(PAGADO!N$1,4),VI_Debitos!$R:$R,RIGHT(N$1,2))</f>
        <v>0</v>
      </c>
      <c r="O184" s="2">
        <f>SUMIFS(VI_Debitos!$W:$W,VI_Debitos!$H:$H,$C184,VI_Debitos!$U:$U,$D184,VI_Debitos!$S:$S,LEFT(PAGADO!O$1,4),VI_Debitos!$R:$R,RIGHT(O$1,2))</f>
        <v>0</v>
      </c>
      <c r="P184" s="2">
        <f>SUMIFS(VI_Debitos!$W:$W,VI_Debitos!$H:$H,$C184,VI_Debitos!$U:$U,$D184,VI_Debitos!$S:$S,LEFT(PAGADO!P$1,4),VI_Debitos!$R:$R,RIGHT(P$1,2))</f>
        <v>0</v>
      </c>
      <c r="Q184" s="2">
        <f>SUMIFS(VI_Debitos!$W:$W,VI_Debitos!$H:$H,$C184,VI_Debitos!$U:$U,$D184,VI_Debitos!$S:$S,LEFT(PAGADO!Q$1,4),VI_Debitos!$R:$R,RIGHT(Q$1,2))</f>
        <v>0</v>
      </c>
      <c r="R184" s="2">
        <f t="shared" si="2"/>
        <v>0</v>
      </c>
    </row>
    <row r="185" spans="6:18">
      <c r="F185" s="2">
        <f>SUMIFS(VI_Debitos!$W:$W,VI_Debitos!$H:$H,$C185,VI_Debitos!$U:$U,$D185,VI_Debitos!$S:$S,LEFT(PAGADO!F$1,4),VI_Debitos!$R:$R,RIGHT(F$1,2))</f>
        <v>0</v>
      </c>
      <c r="G185" s="2">
        <f>SUMIFS(VI_Debitos!$W:$W,VI_Debitos!$H:$H,$C185,VI_Debitos!$U:$U,$D185,VI_Debitos!$S:$S,LEFT(PAGADO!G$1,4),VI_Debitos!$R:$R,RIGHT(G$1,2))</f>
        <v>0</v>
      </c>
      <c r="H185" s="2">
        <f>SUMIFS(VI_Debitos!$W:$W,VI_Debitos!$H:$H,$C185,VI_Debitos!$U:$U,$D185,VI_Debitos!$S:$S,LEFT(PAGADO!H$1,4),VI_Debitos!$R:$R,RIGHT(H$1,2))</f>
        <v>0</v>
      </c>
      <c r="I185" s="2">
        <f>SUMIFS(VI_Debitos!$W:$W,VI_Debitos!$H:$H,$C185,VI_Debitos!$U:$U,$D185,VI_Debitos!$S:$S,LEFT(PAGADO!I$1,4),VI_Debitos!$R:$R,RIGHT(I$1,2))</f>
        <v>0</v>
      </c>
      <c r="J185" s="2">
        <f>SUMIFS(VI_Debitos!$W:$W,VI_Debitos!$H:$H,$C185,VI_Debitos!$U:$U,$D185,VI_Debitos!$S:$S,LEFT(PAGADO!J$1,4),VI_Debitos!$R:$R,RIGHT(J$1,2))</f>
        <v>0</v>
      </c>
      <c r="K185" s="2">
        <f>SUMIFS(VI_Debitos!$W:$W,VI_Debitos!$H:$H,$C185,VI_Debitos!$U:$U,$D185,VI_Debitos!$S:$S,LEFT(PAGADO!K$1,4),VI_Debitos!$R:$R,RIGHT(K$1,2))</f>
        <v>0</v>
      </c>
      <c r="L185" s="2">
        <f>SUMIFS(VI_Debitos!$W:$W,VI_Debitos!$H:$H,$C185,VI_Debitos!$U:$U,$D185,VI_Debitos!$S:$S,LEFT(PAGADO!L$1,4),VI_Debitos!$R:$R,RIGHT(L$1,2))</f>
        <v>0</v>
      </c>
      <c r="M185" s="2">
        <f>SUMIFS(VI_Debitos!$W:$W,VI_Debitos!$H:$H,$C185,VI_Debitos!$U:$U,$D185,VI_Debitos!$S:$S,LEFT(PAGADO!M$1,4),VI_Debitos!$R:$R,RIGHT(M$1,2))</f>
        <v>0</v>
      </c>
      <c r="N185" s="2">
        <f>SUMIFS(VI_Debitos!$W:$W,VI_Debitos!$H:$H,$C185,VI_Debitos!$U:$U,$D185,VI_Debitos!$S:$S,LEFT(PAGADO!N$1,4),VI_Debitos!$R:$R,RIGHT(N$1,2))</f>
        <v>0</v>
      </c>
      <c r="O185" s="2">
        <f>SUMIFS(VI_Debitos!$W:$W,VI_Debitos!$H:$H,$C185,VI_Debitos!$U:$U,$D185,VI_Debitos!$S:$S,LEFT(PAGADO!O$1,4),VI_Debitos!$R:$R,RIGHT(O$1,2))</f>
        <v>0</v>
      </c>
      <c r="P185" s="2">
        <f>SUMIFS(VI_Debitos!$W:$W,VI_Debitos!$H:$H,$C185,VI_Debitos!$U:$U,$D185,VI_Debitos!$S:$S,LEFT(PAGADO!P$1,4),VI_Debitos!$R:$R,RIGHT(P$1,2))</f>
        <v>0</v>
      </c>
      <c r="Q185" s="2">
        <f>SUMIFS(VI_Debitos!$W:$W,VI_Debitos!$H:$H,$C185,VI_Debitos!$U:$U,$D185,VI_Debitos!$S:$S,LEFT(PAGADO!Q$1,4),VI_Debitos!$R:$R,RIGHT(Q$1,2))</f>
        <v>0</v>
      </c>
      <c r="R185" s="2">
        <f t="shared" si="2"/>
        <v>0</v>
      </c>
    </row>
    <row r="186" spans="6:18">
      <c r="F186" s="2">
        <f>SUMIFS(VI_Debitos!$W:$W,VI_Debitos!$H:$H,$C186,VI_Debitos!$U:$U,$D186,VI_Debitos!$S:$S,LEFT(PAGADO!F$1,4),VI_Debitos!$R:$R,RIGHT(F$1,2))</f>
        <v>0</v>
      </c>
      <c r="G186" s="2">
        <f>SUMIFS(VI_Debitos!$W:$W,VI_Debitos!$H:$H,$C186,VI_Debitos!$U:$U,$D186,VI_Debitos!$S:$S,LEFT(PAGADO!G$1,4),VI_Debitos!$R:$R,RIGHT(G$1,2))</f>
        <v>0</v>
      </c>
      <c r="H186" s="2">
        <f>SUMIFS(VI_Debitos!$W:$W,VI_Debitos!$H:$H,$C186,VI_Debitos!$U:$U,$D186,VI_Debitos!$S:$S,LEFT(PAGADO!H$1,4),VI_Debitos!$R:$R,RIGHT(H$1,2))</f>
        <v>0</v>
      </c>
      <c r="I186" s="2">
        <f>SUMIFS(VI_Debitos!$W:$W,VI_Debitos!$H:$H,$C186,VI_Debitos!$U:$U,$D186,VI_Debitos!$S:$S,LEFT(PAGADO!I$1,4),VI_Debitos!$R:$R,RIGHT(I$1,2))</f>
        <v>0</v>
      </c>
      <c r="J186" s="2">
        <f>SUMIFS(VI_Debitos!$W:$W,VI_Debitos!$H:$H,$C186,VI_Debitos!$U:$U,$D186,VI_Debitos!$S:$S,LEFT(PAGADO!J$1,4),VI_Debitos!$R:$R,RIGHT(J$1,2))</f>
        <v>0</v>
      </c>
      <c r="K186" s="2">
        <f>SUMIFS(VI_Debitos!$W:$W,VI_Debitos!$H:$H,$C186,VI_Debitos!$U:$U,$D186,VI_Debitos!$S:$S,LEFT(PAGADO!K$1,4),VI_Debitos!$R:$R,RIGHT(K$1,2))</f>
        <v>0</v>
      </c>
      <c r="L186" s="2">
        <f>SUMIFS(VI_Debitos!$W:$W,VI_Debitos!$H:$H,$C186,VI_Debitos!$U:$U,$D186,VI_Debitos!$S:$S,LEFT(PAGADO!L$1,4),VI_Debitos!$R:$R,RIGHT(L$1,2))</f>
        <v>0</v>
      </c>
      <c r="M186" s="2">
        <f>SUMIFS(VI_Debitos!$W:$W,VI_Debitos!$H:$H,$C186,VI_Debitos!$U:$U,$D186,VI_Debitos!$S:$S,LEFT(PAGADO!M$1,4),VI_Debitos!$R:$R,RIGHT(M$1,2))</f>
        <v>0</v>
      </c>
      <c r="N186" s="2">
        <f>SUMIFS(VI_Debitos!$W:$W,VI_Debitos!$H:$H,$C186,VI_Debitos!$U:$U,$D186,VI_Debitos!$S:$S,LEFT(PAGADO!N$1,4),VI_Debitos!$R:$R,RIGHT(N$1,2))</f>
        <v>0</v>
      </c>
      <c r="O186" s="2">
        <f>SUMIFS(VI_Debitos!$W:$W,VI_Debitos!$H:$H,$C186,VI_Debitos!$U:$U,$D186,VI_Debitos!$S:$S,LEFT(PAGADO!O$1,4),VI_Debitos!$R:$R,RIGHT(O$1,2))</f>
        <v>0</v>
      </c>
      <c r="P186" s="2">
        <f>SUMIFS(VI_Debitos!$W:$W,VI_Debitos!$H:$H,$C186,VI_Debitos!$U:$U,$D186,VI_Debitos!$S:$S,LEFT(PAGADO!P$1,4),VI_Debitos!$R:$R,RIGHT(P$1,2))</f>
        <v>0</v>
      </c>
      <c r="Q186" s="2">
        <f>SUMIFS(VI_Debitos!$W:$W,VI_Debitos!$H:$H,$C186,VI_Debitos!$U:$U,$D186,VI_Debitos!$S:$S,LEFT(PAGADO!Q$1,4),VI_Debitos!$R:$R,RIGHT(Q$1,2))</f>
        <v>0</v>
      </c>
      <c r="R186" s="2">
        <f t="shared" si="2"/>
        <v>0</v>
      </c>
    </row>
    <row r="187" spans="6:18">
      <c r="F187" s="2">
        <f>SUMIFS(VI_Debitos!$W:$W,VI_Debitos!$H:$H,$C187,VI_Debitos!$U:$U,$D187,VI_Debitos!$S:$S,LEFT(PAGADO!F$1,4),VI_Debitos!$R:$R,RIGHT(F$1,2))</f>
        <v>0</v>
      </c>
      <c r="G187" s="2">
        <f>SUMIFS(VI_Debitos!$W:$W,VI_Debitos!$H:$H,$C187,VI_Debitos!$U:$U,$D187,VI_Debitos!$S:$S,LEFT(PAGADO!G$1,4),VI_Debitos!$R:$R,RIGHT(G$1,2))</f>
        <v>0</v>
      </c>
      <c r="H187" s="2">
        <f>SUMIFS(VI_Debitos!$W:$W,VI_Debitos!$H:$H,$C187,VI_Debitos!$U:$U,$D187,VI_Debitos!$S:$S,LEFT(PAGADO!H$1,4),VI_Debitos!$R:$R,RIGHT(H$1,2))</f>
        <v>0</v>
      </c>
      <c r="I187" s="2">
        <f>SUMIFS(VI_Debitos!$W:$W,VI_Debitos!$H:$H,$C187,VI_Debitos!$U:$U,$D187,VI_Debitos!$S:$S,LEFT(PAGADO!I$1,4),VI_Debitos!$R:$R,RIGHT(I$1,2))</f>
        <v>0</v>
      </c>
      <c r="J187" s="2">
        <f>SUMIFS(VI_Debitos!$W:$W,VI_Debitos!$H:$H,$C187,VI_Debitos!$U:$U,$D187,VI_Debitos!$S:$S,LEFT(PAGADO!J$1,4),VI_Debitos!$R:$R,RIGHT(J$1,2))</f>
        <v>0</v>
      </c>
      <c r="K187" s="2">
        <f>SUMIFS(VI_Debitos!$W:$W,VI_Debitos!$H:$H,$C187,VI_Debitos!$U:$U,$D187,VI_Debitos!$S:$S,LEFT(PAGADO!K$1,4),VI_Debitos!$R:$R,RIGHT(K$1,2))</f>
        <v>0</v>
      </c>
      <c r="L187" s="2">
        <f>SUMIFS(VI_Debitos!$W:$W,VI_Debitos!$H:$H,$C187,VI_Debitos!$U:$U,$D187,VI_Debitos!$S:$S,LEFT(PAGADO!L$1,4),VI_Debitos!$R:$R,RIGHT(L$1,2))</f>
        <v>0</v>
      </c>
      <c r="M187" s="2">
        <f>SUMIFS(VI_Debitos!$W:$W,VI_Debitos!$H:$H,$C187,VI_Debitos!$U:$U,$D187,VI_Debitos!$S:$S,LEFT(PAGADO!M$1,4),VI_Debitos!$R:$R,RIGHT(M$1,2))</f>
        <v>0</v>
      </c>
      <c r="N187" s="2">
        <f>SUMIFS(VI_Debitos!$W:$W,VI_Debitos!$H:$H,$C187,VI_Debitos!$U:$U,$D187,VI_Debitos!$S:$S,LEFT(PAGADO!N$1,4),VI_Debitos!$R:$R,RIGHT(N$1,2))</f>
        <v>0</v>
      </c>
      <c r="O187" s="2">
        <f>SUMIFS(VI_Debitos!$W:$W,VI_Debitos!$H:$H,$C187,VI_Debitos!$U:$U,$D187,VI_Debitos!$S:$S,LEFT(PAGADO!O$1,4),VI_Debitos!$R:$R,RIGHT(O$1,2))</f>
        <v>0</v>
      </c>
      <c r="P187" s="2">
        <f>SUMIFS(VI_Debitos!$W:$W,VI_Debitos!$H:$H,$C187,VI_Debitos!$U:$U,$D187,VI_Debitos!$S:$S,LEFT(PAGADO!P$1,4),VI_Debitos!$R:$R,RIGHT(P$1,2))</f>
        <v>0</v>
      </c>
      <c r="Q187" s="2">
        <f>SUMIFS(VI_Debitos!$W:$W,VI_Debitos!$H:$H,$C187,VI_Debitos!$U:$U,$D187,VI_Debitos!$S:$S,LEFT(PAGADO!Q$1,4),VI_Debitos!$R:$R,RIGHT(Q$1,2))</f>
        <v>0</v>
      </c>
      <c r="R187" s="2">
        <f t="shared" si="2"/>
        <v>0</v>
      </c>
    </row>
    <row r="188" spans="6:18">
      <c r="F188" s="2">
        <f>SUMIFS(VI_Debitos!$W:$W,VI_Debitos!$H:$H,$C188,VI_Debitos!$U:$U,$D188,VI_Debitos!$S:$S,LEFT(PAGADO!F$1,4),VI_Debitos!$R:$R,RIGHT(F$1,2))</f>
        <v>0</v>
      </c>
      <c r="G188" s="2">
        <f>SUMIFS(VI_Debitos!$W:$W,VI_Debitos!$H:$H,$C188,VI_Debitos!$U:$U,$D188,VI_Debitos!$S:$S,LEFT(PAGADO!G$1,4),VI_Debitos!$R:$R,RIGHT(G$1,2))</f>
        <v>0</v>
      </c>
      <c r="H188" s="2">
        <f>SUMIFS(VI_Debitos!$W:$W,VI_Debitos!$H:$H,$C188,VI_Debitos!$U:$U,$D188,VI_Debitos!$S:$S,LEFT(PAGADO!H$1,4),VI_Debitos!$R:$R,RIGHT(H$1,2))</f>
        <v>0</v>
      </c>
      <c r="I188" s="2">
        <f>SUMIFS(VI_Debitos!$W:$W,VI_Debitos!$H:$H,$C188,VI_Debitos!$U:$U,$D188,VI_Debitos!$S:$S,LEFT(PAGADO!I$1,4),VI_Debitos!$R:$R,RIGHT(I$1,2))</f>
        <v>0</v>
      </c>
      <c r="J188" s="2">
        <f>SUMIFS(VI_Debitos!$W:$W,VI_Debitos!$H:$H,$C188,VI_Debitos!$U:$U,$D188,VI_Debitos!$S:$S,LEFT(PAGADO!J$1,4),VI_Debitos!$R:$R,RIGHT(J$1,2))</f>
        <v>0</v>
      </c>
      <c r="K188" s="2">
        <f>SUMIFS(VI_Debitos!$W:$W,VI_Debitos!$H:$H,$C188,VI_Debitos!$U:$U,$D188,VI_Debitos!$S:$S,LEFT(PAGADO!K$1,4),VI_Debitos!$R:$R,RIGHT(K$1,2))</f>
        <v>0</v>
      </c>
      <c r="L188" s="2">
        <f>SUMIFS(VI_Debitos!$W:$W,VI_Debitos!$H:$H,$C188,VI_Debitos!$U:$U,$D188,VI_Debitos!$S:$S,LEFT(PAGADO!L$1,4),VI_Debitos!$R:$R,RIGHT(L$1,2))</f>
        <v>0</v>
      </c>
      <c r="M188" s="2">
        <f>SUMIFS(VI_Debitos!$W:$W,VI_Debitos!$H:$H,$C188,VI_Debitos!$U:$U,$D188,VI_Debitos!$S:$S,LEFT(PAGADO!M$1,4),VI_Debitos!$R:$R,RIGHT(M$1,2))</f>
        <v>0</v>
      </c>
      <c r="N188" s="2">
        <f>SUMIFS(VI_Debitos!$W:$W,VI_Debitos!$H:$H,$C188,VI_Debitos!$U:$U,$D188,VI_Debitos!$S:$S,LEFT(PAGADO!N$1,4),VI_Debitos!$R:$R,RIGHT(N$1,2))</f>
        <v>0</v>
      </c>
      <c r="O188" s="2">
        <f>SUMIFS(VI_Debitos!$W:$W,VI_Debitos!$H:$H,$C188,VI_Debitos!$U:$U,$D188,VI_Debitos!$S:$S,LEFT(PAGADO!O$1,4),VI_Debitos!$R:$R,RIGHT(O$1,2))</f>
        <v>0</v>
      </c>
      <c r="P188" s="2">
        <f>SUMIFS(VI_Debitos!$W:$W,VI_Debitos!$H:$H,$C188,VI_Debitos!$U:$U,$D188,VI_Debitos!$S:$S,LEFT(PAGADO!P$1,4),VI_Debitos!$R:$R,RIGHT(P$1,2))</f>
        <v>0</v>
      </c>
      <c r="Q188" s="2">
        <f>SUMIFS(VI_Debitos!$W:$W,VI_Debitos!$H:$H,$C188,VI_Debitos!$U:$U,$D188,VI_Debitos!$S:$S,LEFT(PAGADO!Q$1,4),VI_Debitos!$R:$R,RIGHT(Q$1,2))</f>
        <v>0</v>
      </c>
      <c r="R188" s="2">
        <f t="shared" si="2"/>
        <v>0</v>
      </c>
    </row>
    <row r="189" spans="6:18">
      <c r="F189" s="2">
        <f>SUMIFS(VI_Debitos!$W:$W,VI_Debitos!$H:$H,$C189,VI_Debitos!$U:$U,$D189,VI_Debitos!$S:$S,LEFT(PAGADO!F$1,4),VI_Debitos!$R:$R,RIGHT(F$1,2))</f>
        <v>0</v>
      </c>
      <c r="G189" s="2">
        <f>SUMIFS(VI_Debitos!$W:$W,VI_Debitos!$H:$H,$C189,VI_Debitos!$U:$U,$D189,VI_Debitos!$S:$S,LEFT(PAGADO!G$1,4),VI_Debitos!$R:$R,RIGHT(G$1,2))</f>
        <v>0</v>
      </c>
      <c r="H189" s="2">
        <f>SUMIFS(VI_Debitos!$W:$W,VI_Debitos!$H:$H,$C189,VI_Debitos!$U:$U,$D189,VI_Debitos!$S:$S,LEFT(PAGADO!H$1,4),VI_Debitos!$R:$R,RIGHT(H$1,2))</f>
        <v>0</v>
      </c>
      <c r="I189" s="2">
        <f>SUMIFS(VI_Debitos!$W:$W,VI_Debitos!$H:$H,$C189,VI_Debitos!$U:$U,$D189,VI_Debitos!$S:$S,LEFT(PAGADO!I$1,4),VI_Debitos!$R:$R,RIGHT(I$1,2))</f>
        <v>0</v>
      </c>
      <c r="J189" s="2">
        <f>SUMIFS(VI_Debitos!$W:$W,VI_Debitos!$H:$H,$C189,VI_Debitos!$U:$U,$D189,VI_Debitos!$S:$S,LEFT(PAGADO!J$1,4),VI_Debitos!$R:$R,RIGHT(J$1,2))</f>
        <v>0</v>
      </c>
      <c r="K189" s="2">
        <f>SUMIFS(VI_Debitos!$W:$W,VI_Debitos!$H:$H,$C189,VI_Debitos!$U:$U,$D189,VI_Debitos!$S:$S,LEFT(PAGADO!K$1,4),VI_Debitos!$R:$R,RIGHT(K$1,2))</f>
        <v>0</v>
      </c>
      <c r="L189" s="2">
        <f>SUMIFS(VI_Debitos!$W:$W,VI_Debitos!$H:$H,$C189,VI_Debitos!$U:$U,$D189,VI_Debitos!$S:$S,LEFT(PAGADO!L$1,4),VI_Debitos!$R:$R,RIGHT(L$1,2))</f>
        <v>0</v>
      </c>
      <c r="M189" s="2">
        <f>SUMIFS(VI_Debitos!$W:$W,VI_Debitos!$H:$H,$C189,VI_Debitos!$U:$U,$D189,VI_Debitos!$S:$S,LEFT(PAGADO!M$1,4),VI_Debitos!$R:$R,RIGHT(M$1,2))</f>
        <v>0</v>
      </c>
      <c r="N189" s="2">
        <f>SUMIFS(VI_Debitos!$W:$W,VI_Debitos!$H:$H,$C189,VI_Debitos!$U:$U,$D189,VI_Debitos!$S:$S,LEFT(PAGADO!N$1,4),VI_Debitos!$R:$R,RIGHT(N$1,2))</f>
        <v>0</v>
      </c>
      <c r="O189" s="2">
        <f>SUMIFS(VI_Debitos!$W:$W,VI_Debitos!$H:$H,$C189,VI_Debitos!$U:$U,$D189,VI_Debitos!$S:$S,LEFT(PAGADO!O$1,4),VI_Debitos!$R:$R,RIGHT(O$1,2))</f>
        <v>0</v>
      </c>
      <c r="P189" s="2">
        <f>SUMIFS(VI_Debitos!$W:$W,VI_Debitos!$H:$H,$C189,VI_Debitos!$U:$U,$D189,VI_Debitos!$S:$S,LEFT(PAGADO!P$1,4),VI_Debitos!$R:$R,RIGHT(P$1,2))</f>
        <v>0</v>
      </c>
      <c r="Q189" s="2">
        <f>SUMIFS(VI_Debitos!$W:$W,VI_Debitos!$H:$H,$C189,VI_Debitos!$U:$U,$D189,VI_Debitos!$S:$S,LEFT(PAGADO!Q$1,4),VI_Debitos!$R:$R,RIGHT(Q$1,2))</f>
        <v>0</v>
      </c>
      <c r="R189" s="2">
        <f t="shared" si="2"/>
        <v>0</v>
      </c>
    </row>
    <row r="190" spans="6:18">
      <c r="F190" s="2">
        <f>SUMIFS(VI_Debitos!$W:$W,VI_Debitos!$H:$H,$C190,VI_Debitos!$U:$U,$D190,VI_Debitos!$S:$S,LEFT(PAGADO!F$1,4),VI_Debitos!$R:$R,RIGHT(F$1,2))</f>
        <v>0</v>
      </c>
      <c r="G190" s="2">
        <f>SUMIFS(VI_Debitos!$W:$W,VI_Debitos!$H:$H,$C190,VI_Debitos!$U:$U,$D190,VI_Debitos!$S:$S,LEFT(PAGADO!G$1,4),VI_Debitos!$R:$R,RIGHT(G$1,2))</f>
        <v>0</v>
      </c>
      <c r="H190" s="2">
        <f>SUMIFS(VI_Debitos!$W:$W,VI_Debitos!$H:$H,$C190,VI_Debitos!$U:$U,$D190,VI_Debitos!$S:$S,LEFT(PAGADO!H$1,4),VI_Debitos!$R:$R,RIGHT(H$1,2))</f>
        <v>0</v>
      </c>
      <c r="I190" s="2">
        <f>SUMIFS(VI_Debitos!$W:$W,VI_Debitos!$H:$H,$C190,VI_Debitos!$U:$U,$D190,VI_Debitos!$S:$S,LEFT(PAGADO!I$1,4),VI_Debitos!$R:$R,RIGHT(I$1,2))</f>
        <v>0</v>
      </c>
      <c r="J190" s="2">
        <f>SUMIFS(VI_Debitos!$W:$W,VI_Debitos!$H:$H,$C190,VI_Debitos!$U:$U,$D190,VI_Debitos!$S:$S,LEFT(PAGADO!J$1,4),VI_Debitos!$R:$R,RIGHT(J$1,2))</f>
        <v>0</v>
      </c>
      <c r="K190" s="2">
        <f>SUMIFS(VI_Debitos!$W:$W,VI_Debitos!$H:$H,$C190,VI_Debitos!$U:$U,$D190,VI_Debitos!$S:$S,LEFT(PAGADO!K$1,4),VI_Debitos!$R:$R,RIGHT(K$1,2))</f>
        <v>0</v>
      </c>
      <c r="L190" s="2">
        <f>SUMIFS(VI_Debitos!$W:$W,VI_Debitos!$H:$H,$C190,VI_Debitos!$U:$U,$D190,VI_Debitos!$S:$S,LEFT(PAGADO!L$1,4),VI_Debitos!$R:$R,RIGHT(L$1,2))</f>
        <v>0</v>
      </c>
      <c r="M190" s="2">
        <f>SUMIFS(VI_Debitos!$W:$W,VI_Debitos!$H:$H,$C190,VI_Debitos!$U:$U,$D190,VI_Debitos!$S:$S,LEFT(PAGADO!M$1,4),VI_Debitos!$R:$R,RIGHT(M$1,2))</f>
        <v>0</v>
      </c>
      <c r="N190" s="2">
        <f>SUMIFS(VI_Debitos!$W:$W,VI_Debitos!$H:$H,$C190,VI_Debitos!$U:$U,$D190,VI_Debitos!$S:$S,LEFT(PAGADO!N$1,4),VI_Debitos!$R:$R,RIGHT(N$1,2))</f>
        <v>0</v>
      </c>
      <c r="O190" s="2">
        <f>SUMIFS(VI_Debitos!$W:$W,VI_Debitos!$H:$H,$C190,VI_Debitos!$U:$U,$D190,VI_Debitos!$S:$S,LEFT(PAGADO!O$1,4),VI_Debitos!$R:$R,RIGHT(O$1,2))</f>
        <v>0</v>
      </c>
      <c r="P190" s="2">
        <f>SUMIFS(VI_Debitos!$W:$W,VI_Debitos!$H:$H,$C190,VI_Debitos!$U:$U,$D190,VI_Debitos!$S:$S,LEFT(PAGADO!P$1,4),VI_Debitos!$R:$R,RIGHT(P$1,2))</f>
        <v>0</v>
      </c>
      <c r="Q190" s="2">
        <f>SUMIFS(VI_Debitos!$W:$W,VI_Debitos!$H:$H,$C190,VI_Debitos!$U:$U,$D190,VI_Debitos!$S:$S,LEFT(PAGADO!Q$1,4),VI_Debitos!$R:$R,RIGHT(Q$1,2))</f>
        <v>0</v>
      </c>
      <c r="R190" s="2">
        <f t="shared" si="2"/>
        <v>0</v>
      </c>
    </row>
    <row r="191" spans="6:18">
      <c r="F191" s="2">
        <f>SUMIFS(VI_Debitos!$W:$W,VI_Debitos!$H:$H,$C191,VI_Debitos!$U:$U,$D191,VI_Debitos!$S:$S,LEFT(PAGADO!F$1,4),VI_Debitos!$R:$R,RIGHT(F$1,2))</f>
        <v>0</v>
      </c>
      <c r="G191" s="2">
        <f>SUMIFS(VI_Debitos!$W:$W,VI_Debitos!$H:$H,$C191,VI_Debitos!$U:$U,$D191,VI_Debitos!$S:$S,LEFT(PAGADO!G$1,4),VI_Debitos!$R:$R,RIGHT(G$1,2))</f>
        <v>0</v>
      </c>
      <c r="H191" s="2">
        <f>SUMIFS(VI_Debitos!$W:$W,VI_Debitos!$H:$H,$C191,VI_Debitos!$U:$U,$D191,VI_Debitos!$S:$S,LEFT(PAGADO!H$1,4),VI_Debitos!$R:$R,RIGHT(H$1,2))</f>
        <v>0</v>
      </c>
      <c r="I191" s="2">
        <f>SUMIFS(VI_Debitos!$W:$W,VI_Debitos!$H:$H,$C191,VI_Debitos!$U:$U,$D191,VI_Debitos!$S:$S,LEFT(PAGADO!I$1,4),VI_Debitos!$R:$R,RIGHT(I$1,2))</f>
        <v>0</v>
      </c>
      <c r="J191" s="2">
        <f>SUMIFS(VI_Debitos!$W:$W,VI_Debitos!$H:$H,$C191,VI_Debitos!$U:$U,$D191,VI_Debitos!$S:$S,LEFT(PAGADO!J$1,4),VI_Debitos!$R:$R,RIGHT(J$1,2))</f>
        <v>0</v>
      </c>
      <c r="K191" s="2">
        <f>SUMIFS(VI_Debitos!$W:$W,VI_Debitos!$H:$H,$C191,VI_Debitos!$U:$U,$D191,VI_Debitos!$S:$S,LEFT(PAGADO!K$1,4),VI_Debitos!$R:$R,RIGHT(K$1,2))</f>
        <v>0</v>
      </c>
      <c r="L191" s="2">
        <f>SUMIFS(VI_Debitos!$W:$W,VI_Debitos!$H:$H,$C191,VI_Debitos!$U:$U,$D191,VI_Debitos!$S:$S,LEFT(PAGADO!L$1,4),VI_Debitos!$R:$R,RIGHT(L$1,2))</f>
        <v>0</v>
      </c>
      <c r="M191" s="2">
        <f>SUMIFS(VI_Debitos!$W:$W,VI_Debitos!$H:$H,$C191,VI_Debitos!$U:$U,$D191,VI_Debitos!$S:$S,LEFT(PAGADO!M$1,4),VI_Debitos!$R:$R,RIGHT(M$1,2))</f>
        <v>0</v>
      </c>
      <c r="N191" s="2">
        <f>SUMIFS(VI_Debitos!$W:$W,VI_Debitos!$H:$H,$C191,VI_Debitos!$U:$U,$D191,VI_Debitos!$S:$S,LEFT(PAGADO!N$1,4),VI_Debitos!$R:$R,RIGHT(N$1,2))</f>
        <v>0</v>
      </c>
      <c r="O191" s="2">
        <f>SUMIFS(VI_Debitos!$W:$W,VI_Debitos!$H:$H,$C191,VI_Debitos!$U:$U,$D191,VI_Debitos!$S:$S,LEFT(PAGADO!O$1,4),VI_Debitos!$R:$R,RIGHT(O$1,2))</f>
        <v>0</v>
      </c>
      <c r="P191" s="2">
        <f>SUMIFS(VI_Debitos!$W:$W,VI_Debitos!$H:$H,$C191,VI_Debitos!$U:$U,$D191,VI_Debitos!$S:$S,LEFT(PAGADO!P$1,4),VI_Debitos!$R:$R,RIGHT(P$1,2))</f>
        <v>0</v>
      </c>
      <c r="Q191" s="2">
        <f>SUMIFS(VI_Debitos!$W:$W,VI_Debitos!$H:$H,$C191,VI_Debitos!$U:$U,$D191,VI_Debitos!$S:$S,LEFT(PAGADO!Q$1,4),VI_Debitos!$R:$R,RIGHT(Q$1,2))</f>
        <v>0</v>
      </c>
      <c r="R191" s="2">
        <f t="shared" si="2"/>
        <v>0</v>
      </c>
    </row>
    <row r="192" spans="6:18">
      <c r="F192" s="2">
        <f>SUMIFS(VI_Debitos!$W:$W,VI_Debitos!$H:$H,$C192,VI_Debitos!$U:$U,$D192,VI_Debitos!$S:$S,LEFT(PAGADO!F$1,4),VI_Debitos!$R:$R,RIGHT(F$1,2))</f>
        <v>0</v>
      </c>
      <c r="G192" s="2">
        <f>SUMIFS(VI_Debitos!$W:$W,VI_Debitos!$H:$H,$C192,VI_Debitos!$U:$U,$D192,VI_Debitos!$S:$S,LEFT(PAGADO!G$1,4),VI_Debitos!$R:$R,RIGHT(G$1,2))</f>
        <v>0</v>
      </c>
      <c r="H192" s="2">
        <f>SUMIFS(VI_Debitos!$W:$W,VI_Debitos!$H:$H,$C192,VI_Debitos!$U:$U,$D192,VI_Debitos!$S:$S,LEFT(PAGADO!H$1,4),VI_Debitos!$R:$R,RIGHT(H$1,2))</f>
        <v>0</v>
      </c>
      <c r="I192" s="2">
        <f>SUMIFS(VI_Debitos!$W:$W,VI_Debitos!$H:$H,$C192,VI_Debitos!$U:$U,$D192,VI_Debitos!$S:$S,LEFT(PAGADO!I$1,4),VI_Debitos!$R:$R,RIGHT(I$1,2))</f>
        <v>0</v>
      </c>
      <c r="J192" s="2">
        <f>SUMIFS(VI_Debitos!$W:$W,VI_Debitos!$H:$H,$C192,VI_Debitos!$U:$U,$D192,VI_Debitos!$S:$S,LEFT(PAGADO!J$1,4),VI_Debitos!$R:$R,RIGHT(J$1,2))</f>
        <v>0</v>
      </c>
      <c r="K192" s="2">
        <f>SUMIFS(VI_Debitos!$W:$W,VI_Debitos!$H:$H,$C192,VI_Debitos!$U:$U,$D192,VI_Debitos!$S:$S,LEFT(PAGADO!K$1,4),VI_Debitos!$R:$R,RIGHT(K$1,2))</f>
        <v>0</v>
      </c>
      <c r="L192" s="2">
        <f>SUMIFS(VI_Debitos!$W:$W,VI_Debitos!$H:$H,$C192,VI_Debitos!$U:$U,$D192,VI_Debitos!$S:$S,LEFT(PAGADO!L$1,4),VI_Debitos!$R:$R,RIGHT(L$1,2))</f>
        <v>0</v>
      </c>
      <c r="M192" s="2">
        <f>SUMIFS(VI_Debitos!$W:$W,VI_Debitos!$H:$H,$C192,VI_Debitos!$U:$U,$D192,VI_Debitos!$S:$S,LEFT(PAGADO!M$1,4),VI_Debitos!$R:$R,RIGHT(M$1,2))</f>
        <v>0</v>
      </c>
      <c r="N192" s="2">
        <f>SUMIFS(VI_Debitos!$W:$W,VI_Debitos!$H:$H,$C192,VI_Debitos!$U:$U,$D192,VI_Debitos!$S:$S,LEFT(PAGADO!N$1,4),VI_Debitos!$R:$R,RIGHT(N$1,2))</f>
        <v>0</v>
      </c>
      <c r="O192" s="2">
        <f>SUMIFS(VI_Debitos!$W:$W,VI_Debitos!$H:$H,$C192,VI_Debitos!$U:$U,$D192,VI_Debitos!$S:$S,LEFT(PAGADO!O$1,4),VI_Debitos!$R:$R,RIGHT(O$1,2))</f>
        <v>0</v>
      </c>
      <c r="P192" s="2">
        <f>SUMIFS(VI_Debitos!$W:$W,VI_Debitos!$H:$H,$C192,VI_Debitos!$U:$U,$D192,VI_Debitos!$S:$S,LEFT(PAGADO!P$1,4),VI_Debitos!$R:$R,RIGHT(P$1,2))</f>
        <v>0</v>
      </c>
      <c r="Q192" s="2">
        <f>SUMIFS(VI_Debitos!$W:$W,VI_Debitos!$H:$H,$C192,VI_Debitos!$U:$U,$D192,VI_Debitos!$S:$S,LEFT(PAGADO!Q$1,4),VI_Debitos!$R:$R,RIGHT(Q$1,2))</f>
        <v>0</v>
      </c>
      <c r="R192" s="2">
        <f t="shared" si="2"/>
        <v>0</v>
      </c>
    </row>
    <row r="193" spans="6:18">
      <c r="F193" s="2">
        <f>SUMIFS(VI_Debitos!$W:$W,VI_Debitos!$H:$H,$C193,VI_Debitos!$U:$U,$D193,VI_Debitos!$S:$S,LEFT(PAGADO!F$1,4),VI_Debitos!$R:$R,RIGHT(F$1,2))</f>
        <v>0</v>
      </c>
      <c r="G193" s="2">
        <f>SUMIFS(VI_Debitos!$W:$W,VI_Debitos!$H:$H,$C193,VI_Debitos!$U:$U,$D193,VI_Debitos!$S:$S,LEFT(PAGADO!G$1,4),VI_Debitos!$R:$R,RIGHT(G$1,2))</f>
        <v>0</v>
      </c>
      <c r="H193" s="2">
        <f>SUMIFS(VI_Debitos!$W:$W,VI_Debitos!$H:$H,$C193,VI_Debitos!$U:$U,$D193,VI_Debitos!$S:$S,LEFT(PAGADO!H$1,4),VI_Debitos!$R:$R,RIGHT(H$1,2))</f>
        <v>0</v>
      </c>
      <c r="I193" s="2">
        <f>SUMIFS(VI_Debitos!$W:$W,VI_Debitos!$H:$H,$C193,VI_Debitos!$U:$U,$D193,VI_Debitos!$S:$S,LEFT(PAGADO!I$1,4),VI_Debitos!$R:$R,RIGHT(I$1,2))</f>
        <v>0</v>
      </c>
      <c r="J193" s="2">
        <f>SUMIFS(VI_Debitos!$W:$W,VI_Debitos!$H:$H,$C193,VI_Debitos!$U:$U,$D193,VI_Debitos!$S:$S,LEFT(PAGADO!J$1,4),VI_Debitos!$R:$R,RIGHT(J$1,2))</f>
        <v>0</v>
      </c>
      <c r="K193" s="2">
        <f>SUMIFS(VI_Debitos!$W:$W,VI_Debitos!$H:$H,$C193,VI_Debitos!$U:$U,$D193,VI_Debitos!$S:$S,LEFT(PAGADO!K$1,4),VI_Debitos!$R:$R,RIGHT(K$1,2))</f>
        <v>0</v>
      </c>
      <c r="L193" s="2">
        <f>SUMIFS(VI_Debitos!$W:$W,VI_Debitos!$H:$H,$C193,VI_Debitos!$U:$U,$D193,VI_Debitos!$S:$S,LEFT(PAGADO!L$1,4),VI_Debitos!$R:$R,RIGHT(L$1,2))</f>
        <v>0</v>
      </c>
      <c r="M193" s="2">
        <f>SUMIFS(VI_Debitos!$W:$W,VI_Debitos!$H:$H,$C193,VI_Debitos!$U:$U,$D193,VI_Debitos!$S:$S,LEFT(PAGADO!M$1,4),VI_Debitos!$R:$R,RIGHT(M$1,2))</f>
        <v>0</v>
      </c>
      <c r="N193" s="2">
        <f>SUMIFS(VI_Debitos!$W:$W,VI_Debitos!$H:$H,$C193,VI_Debitos!$U:$U,$D193,VI_Debitos!$S:$S,LEFT(PAGADO!N$1,4),VI_Debitos!$R:$R,RIGHT(N$1,2))</f>
        <v>0</v>
      </c>
      <c r="O193" s="2">
        <f>SUMIFS(VI_Debitos!$W:$W,VI_Debitos!$H:$H,$C193,VI_Debitos!$U:$U,$D193,VI_Debitos!$S:$S,LEFT(PAGADO!O$1,4),VI_Debitos!$R:$R,RIGHT(O$1,2))</f>
        <v>0</v>
      </c>
      <c r="P193" s="2">
        <f>SUMIFS(VI_Debitos!$W:$W,VI_Debitos!$H:$H,$C193,VI_Debitos!$U:$U,$D193,VI_Debitos!$S:$S,LEFT(PAGADO!P$1,4),VI_Debitos!$R:$R,RIGHT(P$1,2))</f>
        <v>0</v>
      </c>
      <c r="Q193" s="2">
        <f>SUMIFS(VI_Debitos!$W:$W,VI_Debitos!$H:$H,$C193,VI_Debitos!$U:$U,$D193,VI_Debitos!$S:$S,LEFT(PAGADO!Q$1,4),VI_Debitos!$R:$R,RIGHT(Q$1,2))</f>
        <v>0</v>
      </c>
      <c r="R193" s="2">
        <f t="shared" si="2"/>
        <v>0</v>
      </c>
    </row>
    <row r="194" spans="6:18">
      <c r="F194" s="2">
        <f>SUMIFS(VI_Debitos!$W:$W,VI_Debitos!$H:$H,$C194,VI_Debitos!$U:$U,$D194,VI_Debitos!$S:$S,LEFT(PAGADO!F$1,4),VI_Debitos!$R:$R,RIGHT(F$1,2))</f>
        <v>0</v>
      </c>
      <c r="G194" s="2">
        <f>SUMIFS(VI_Debitos!$W:$W,VI_Debitos!$H:$H,$C194,VI_Debitos!$U:$U,$D194,VI_Debitos!$S:$S,LEFT(PAGADO!G$1,4),VI_Debitos!$R:$R,RIGHT(G$1,2))</f>
        <v>0</v>
      </c>
      <c r="H194" s="2">
        <f>SUMIFS(VI_Debitos!$W:$W,VI_Debitos!$H:$H,$C194,VI_Debitos!$U:$U,$D194,VI_Debitos!$S:$S,LEFT(PAGADO!H$1,4),VI_Debitos!$R:$R,RIGHT(H$1,2))</f>
        <v>0</v>
      </c>
      <c r="I194" s="2">
        <f>SUMIFS(VI_Debitos!$W:$W,VI_Debitos!$H:$H,$C194,VI_Debitos!$U:$U,$D194,VI_Debitos!$S:$S,LEFT(PAGADO!I$1,4),VI_Debitos!$R:$R,RIGHT(I$1,2))</f>
        <v>0</v>
      </c>
      <c r="J194" s="2">
        <f>SUMIFS(VI_Debitos!$W:$W,VI_Debitos!$H:$H,$C194,VI_Debitos!$U:$U,$D194,VI_Debitos!$S:$S,LEFT(PAGADO!J$1,4),VI_Debitos!$R:$R,RIGHT(J$1,2))</f>
        <v>0</v>
      </c>
      <c r="K194" s="2">
        <f>SUMIFS(VI_Debitos!$W:$W,VI_Debitos!$H:$H,$C194,VI_Debitos!$U:$U,$D194,VI_Debitos!$S:$S,LEFT(PAGADO!K$1,4),VI_Debitos!$R:$R,RIGHT(K$1,2))</f>
        <v>0</v>
      </c>
      <c r="L194" s="2">
        <f>SUMIFS(VI_Debitos!$W:$W,VI_Debitos!$H:$H,$C194,VI_Debitos!$U:$U,$D194,VI_Debitos!$S:$S,LEFT(PAGADO!L$1,4),VI_Debitos!$R:$R,RIGHT(L$1,2))</f>
        <v>0</v>
      </c>
      <c r="M194" s="2">
        <f>SUMIFS(VI_Debitos!$W:$W,VI_Debitos!$H:$H,$C194,VI_Debitos!$U:$U,$D194,VI_Debitos!$S:$S,LEFT(PAGADO!M$1,4),VI_Debitos!$R:$R,RIGHT(M$1,2))</f>
        <v>0</v>
      </c>
      <c r="N194" s="2">
        <f>SUMIFS(VI_Debitos!$W:$W,VI_Debitos!$H:$H,$C194,VI_Debitos!$U:$U,$D194,VI_Debitos!$S:$S,LEFT(PAGADO!N$1,4),VI_Debitos!$R:$R,RIGHT(N$1,2))</f>
        <v>0</v>
      </c>
      <c r="O194" s="2">
        <f>SUMIFS(VI_Debitos!$W:$W,VI_Debitos!$H:$H,$C194,VI_Debitos!$U:$U,$D194,VI_Debitos!$S:$S,LEFT(PAGADO!O$1,4),VI_Debitos!$R:$R,RIGHT(O$1,2))</f>
        <v>0</v>
      </c>
      <c r="P194" s="2">
        <f>SUMIFS(VI_Debitos!$W:$W,VI_Debitos!$H:$H,$C194,VI_Debitos!$U:$U,$D194,VI_Debitos!$S:$S,LEFT(PAGADO!P$1,4),VI_Debitos!$R:$R,RIGHT(P$1,2))</f>
        <v>0</v>
      </c>
      <c r="Q194" s="2">
        <f>SUMIFS(VI_Debitos!$W:$W,VI_Debitos!$H:$H,$C194,VI_Debitos!$U:$U,$D194,VI_Debitos!$S:$S,LEFT(PAGADO!Q$1,4),VI_Debitos!$R:$R,RIGHT(Q$1,2))</f>
        <v>0</v>
      </c>
      <c r="R194" s="2">
        <f t="shared" ref="R194:R257" si="3">SUM(F194:Q194)</f>
        <v>0</v>
      </c>
    </row>
    <row r="195" spans="6:18">
      <c r="F195" s="2">
        <f>SUMIFS(VI_Debitos!$W:$W,VI_Debitos!$H:$H,$C195,VI_Debitos!$U:$U,$D195,VI_Debitos!$S:$S,LEFT(PAGADO!F$1,4),VI_Debitos!$R:$R,RIGHT(F$1,2))</f>
        <v>0</v>
      </c>
      <c r="G195" s="2">
        <f>SUMIFS(VI_Debitos!$W:$W,VI_Debitos!$H:$H,$C195,VI_Debitos!$U:$U,$D195,VI_Debitos!$S:$S,LEFT(PAGADO!G$1,4),VI_Debitos!$R:$R,RIGHT(G$1,2))</f>
        <v>0</v>
      </c>
      <c r="H195" s="2">
        <f>SUMIFS(VI_Debitos!$W:$W,VI_Debitos!$H:$H,$C195,VI_Debitos!$U:$U,$D195,VI_Debitos!$S:$S,LEFT(PAGADO!H$1,4),VI_Debitos!$R:$R,RIGHT(H$1,2))</f>
        <v>0</v>
      </c>
      <c r="I195" s="2">
        <f>SUMIFS(VI_Debitos!$W:$W,VI_Debitos!$H:$H,$C195,VI_Debitos!$U:$U,$D195,VI_Debitos!$S:$S,LEFT(PAGADO!I$1,4),VI_Debitos!$R:$R,RIGHT(I$1,2))</f>
        <v>0</v>
      </c>
      <c r="J195" s="2">
        <f>SUMIFS(VI_Debitos!$W:$W,VI_Debitos!$H:$H,$C195,VI_Debitos!$U:$U,$D195,VI_Debitos!$S:$S,LEFT(PAGADO!J$1,4),VI_Debitos!$R:$R,RIGHT(J$1,2))</f>
        <v>0</v>
      </c>
      <c r="K195" s="2">
        <f>SUMIFS(VI_Debitos!$W:$W,VI_Debitos!$H:$H,$C195,VI_Debitos!$U:$U,$D195,VI_Debitos!$S:$S,LEFT(PAGADO!K$1,4),VI_Debitos!$R:$R,RIGHT(K$1,2))</f>
        <v>0</v>
      </c>
      <c r="L195" s="2">
        <f>SUMIFS(VI_Debitos!$W:$W,VI_Debitos!$H:$H,$C195,VI_Debitos!$U:$U,$D195,VI_Debitos!$S:$S,LEFT(PAGADO!L$1,4),VI_Debitos!$R:$R,RIGHT(L$1,2))</f>
        <v>0</v>
      </c>
      <c r="M195" s="2">
        <f>SUMIFS(VI_Debitos!$W:$W,VI_Debitos!$H:$H,$C195,VI_Debitos!$U:$U,$D195,VI_Debitos!$S:$S,LEFT(PAGADO!M$1,4),VI_Debitos!$R:$R,RIGHT(M$1,2))</f>
        <v>0</v>
      </c>
      <c r="N195" s="2">
        <f>SUMIFS(VI_Debitos!$W:$W,VI_Debitos!$H:$H,$C195,VI_Debitos!$U:$U,$D195,VI_Debitos!$S:$S,LEFT(PAGADO!N$1,4),VI_Debitos!$R:$R,RIGHT(N$1,2))</f>
        <v>0</v>
      </c>
      <c r="O195" s="2">
        <f>SUMIFS(VI_Debitos!$W:$W,VI_Debitos!$H:$H,$C195,VI_Debitos!$U:$U,$D195,VI_Debitos!$S:$S,LEFT(PAGADO!O$1,4),VI_Debitos!$R:$R,RIGHT(O$1,2))</f>
        <v>0</v>
      </c>
      <c r="P195" s="2">
        <f>SUMIFS(VI_Debitos!$W:$W,VI_Debitos!$H:$H,$C195,VI_Debitos!$U:$U,$D195,VI_Debitos!$S:$S,LEFT(PAGADO!P$1,4),VI_Debitos!$R:$R,RIGHT(P$1,2))</f>
        <v>0</v>
      </c>
      <c r="Q195" s="2">
        <f>SUMIFS(VI_Debitos!$W:$W,VI_Debitos!$H:$H,$C195,VI_Debitos!$U:$U,$D195,VI_Debitos!$S:$S,LEFT(PAGADO!Q$1,4),VI_Debitos!$R:$R,RIGHT(Q$1,2))</f>
        <v>0</v>
      </c>
      <c r="R195" s="2">
        <f t="shared" si="3"/>
        <v>0</v>
      </c>
    </row>
    <row r="196" spans="6:18">
      <c r="F196" s="2">
        <f>SUMIFS(VI_Debitos!$W:$W,VI_Debitos!$H:$H,$C196,VI_Debitos!$U:$U,$D196,VI_Debitos!$S:$S,LEFT(PAGADO!F$1,4),VI_Debitos!$R:$R,RIGHT(F$1,2))</f>
        <v>0</v>
      </c>
      <c r="G196" s="2">
        <f>SUMIFS(VI_Debitos!$W:$W,VI_Debitos!$H:$H,$C196,VI_Debitos!$U:$U,$D196,VI_Debitos!$S:$S,LEFT(PAGADO!G$1,4),VI_Debitos!$R:$R,RIGHT(G$1,2))</f>
        <v>0</v>
      </c>
      <c r="H196" s="2">
        <f>SUMIFS(VI_Debitos!$W:$W,VI_Debitos!$H:$H,$C196,VI_Debitos!$U:$U,$D196,VI_Debitos!$S:$S,LEFT(PAGADO!H$1,4),VI_Debitos!$R:$R,RIGHT(H$1,2))</f>
        <v>0</v>
      </c>
      <c r="I196" s="2">
        <f>SUMIFS(VI_Debitos!$W:$W,VI_Debitos!$H:$H,$C196,VI_Debitos!$U:$U,$D196,VI_Debitos!$S:$S,LEFT(PAGADO!I$1,4),VI_Debitos!$R:$R,RIGHT(I$1,2))</f>
        <v>0</v>
      </c>
      <c r="J196" s="2">
        <f>SUMIFS(VI_Debitos!$W:$W,VI_Debitos!$H:$H,$C196,VI_Debitos!$U:$U,$D196,VI_Debitos!$S:$S,LEFT(PAGADO!J$1,4),VI_Debitos!$R:$R,RIGHT(J$1,2))</f>
        <v>0</v>
      </c>
      <c r="K196" s="2">
        <f>SUMIFS(VI_Debitos!$W:$W,VI_Debitos!$H:$H,$C196,VI_Debitos!$U:$U,$D196,VI_Debitos!$S:$S,LEFT(PAGADO!K$1,4),VI_Debitos!$R:$R,RIGHT(K$1,2))</f>
        <v>0</v>
      </c>
      <c r="L196" s="2">
        <f>SUMIFS(VI_Debitos!$W:$W,VI_Debitos!$H:$H,$C196,VI_Debitos!$U:$U,$D196,VI_Debitos!$S:$S,LEFT(PAGADO!L$1,4),VI_Debitos!$R:$R,RIGHT(L$1,2))</f>
        <v>0</v>
      </c>
      <c r="M196" s="2">
        <f>SUMIFS(VI_Debitos!$W:$W,VI_Debitos!$H:$H,$C196,VI_Debitos!$U:$U,$D196,VI_Debitos!$S:$S,LEFT(PAGADO!M$1,4),VI_Debitos!$R:$R,RIGHT(M$1,2))</f>
        <v>0</v>
      </c>
      <c r="N196" s="2">
        <f>SUMIFS(VI_Debitos!$W:$W,VI_Debitos!$H:$H,$C196,VI_Debitos!$U:$U,$D196,VI_Debitos!$S:$S,LEFT(PAGADO!N$1,4),VI_Debitos!$R:$R,RIGHT(N$1,2))</f>
        <v>0</v>
      </c>
      <c r="O196" s="2">
        <f>SUMIFS(VI_Debitos!$W:$W,VI_Debitos!$H:$H,$C196,VI_Debitos!$U:$U,$D196,VI_Debitos!$S:$S,LEFT(PAGADO!O$1,4),VI_Debitos!$R:$R,RIGHT(O$1,2))</f>
        <v>0</v>
      </c>
      <c r="P196" s="2">
        <f>SUMIFS(VI_Debitos!$W:$W,VI_Debitos!$H:$H,$C196,VI_Debitos!$U:$U,$D196,VI_Debitos!$S:$S,LEFT(PAGADO!P$1,4),VI_Debitos!$R:$R,RIGHT(P$1,2))</f>
        <v>0</v>
      </c>
      <c r="Q196" s="2">
        <f>SUMIFS(VI_Debitos!$W:$W,VI_Debitos!$H:$H,$C196,VI_Debitos!$U:$U,$D196,VI_Debitos!$S:$S,LEFT(PAGADO!Q$1,4),VI_Debitos!$R:$R,RIGHT(Q$1,2))</f>
        <v>0</v>
      </c>
      <c r="R196" s="2">
        <f t="shared" si="3"/>
        <v>0</v>
      </c>
    </row>
    <row r="197" spans="6:18">
      <c r="F197" s="2">
        <f>SUMIFS(VI_Debitos!$W:$W,VI_Debitos!$H:$H,$C197,VI_Debitos!$U:$U,$D197,VI_Debitos!$S:$S,LEFT(PAGADO!F$1,4),VI_Debitos!$R:$R,RIGHT(F$1,2))</f>
        <v>0</v>
      </c>
      <c r="G197" s="2">
        <f>SUMIFS(VI_Debitos!$W:$W,VI_Debitos!$H:$H,$C197,VI_Debitos!$U:$U,$D197,VI_Debitos!$S:$S,LEFT(PAGADO!G$1,4),VI_Debitos!$R:$R,RIGHT(G$1,2))</f>
        <v>0</v>
      </c>
      <c r="H197" s="2">
        <f>SUMIFS(VI_Debitos!$W:$W,VI_Debitos!$H:$H,$C197,VI_Debitos!$U:$U,$D197,VI_Debitos!$S:$S,LEFT(PAGADO!H$1,4),VI_Debitos!$R:$R,RIGHT(H$1,2))</f>
        <v>0</v>
      </c>
      <c r="I197" s="2">
        <f>SUMIFS(VI_Debitos!$W:$W,VI_Debitos!$H:$H,$C197,VI_Debitos!$U:$U,$D197,VI_Debitos!$S:$S,LEFT(PAGADO!I$1,4),VI_Debitos!$R:$R,RIGHT(I$1,2))</f>
        <v>0</v>
      </c>
      <c r="J197" s="2">
        <f>SUMIFS(VI_Debitos!$W:$W,VI_Debitos!$H:$H,$C197,VI_Debitos!$U:$U,$D197,VI_Debitos!$S:$S,LEFT(PAGADO!J$1,4),VI_Debitos!$R:$R,RIGHT(J$1,2))</f>
        <v>0</v>
      </c>
      <c r="K197" s="2">
        <f>SUMIFS(VI_Debitos!$W:$W,VI_Debitos!$H:$H,$C197,VI_Debitos!$U:$U,$D197,VI_Debitos!$S:$S,LEFT(PAGADO!K$1,4),VI_Debitos!$R:$R,RIGHT(K$1,2))</f>
        <v>0</v>
      </c>
      <c r="L197" s="2">
        <f>SUMIFS(VI_Debitos!$W:$W,VI_Debitos!$H:$H,$C197,VI_Debitos!$U:$U,$D197,VI_Debitos!$S:$S,LEFT(PAGADO!L$1,4),VI_Debitos!$R:$R,RIGHT(L$1,2))</f>
        <v>0</v>
      </c>
      <c r="M197" s="2">
        <f>SUMIFS(VI_Debitos!$W:$W,VI_Debitos!$H:$H,$C197,VI_Debitos!$U:$U,$D197,VI_Debitos!$S:$S,LEFT(PAGADO!M$1,4),VI_Debitos!$R:$R,RIGHT(M$1,2))</f>
        <v>0</v>
      </c>
      <c r="N197" s="2">
        <f>SUMIFS(VI_Debitos!$W:$W,VI_Debitos!$H:$H,$C197,VI_Debitos!$U:$U,$D197,VI_Debitos!$S:$S,LEFT(PAGADO!N$1,4),VI_Debitos!$R:$R,RIGHT(N$1,2))</f>
        <v>0</v>
      </c>
      <c r="O197" s="2">
        <f>SUMIFS(VI_Debitos!$W:$W,VI_Debitos!$H:$H,$C197,VI_Debitos!$U:$U,$D197,VI_Debitos!$S:$S,LEFT(PAGADO!O$1,4),VI_Debitos!$R:$R,RIGHT(O$1,2))</f>
        <v>0</v>
      </c>
      <c r="P197" s="2">
        <f>SUMIFS(VI_Debitos!$W:$W,VI_Debitos!$H:$H,$C197,VI_Debitos!$U:$U,$D197,VI_Debitos!$S:$S,LEFT(PAGADO!P$1,4),VI_Debitos!$R:$R,RIGHT(P$1,2))</f>
        <v>0</v>
      </c>
      <c r="Q197" s="2">
        <f>SUMIFS(VI_Debitos!$W:$W,VI_Debitos!$H:$H,$C197,VI_Debitos!$U:$U,$D197,VI_Debitos!$S:$S,LEFT(PAGADO!Q$1,4),VI_Debitos!$R:$R,RIGHT(Q$1,2))</f>
        <v>0</v>
      </c>
      <c r="R197" s="2">
        <f t="shared" si="3"/>
        <v>0</v>
      </c>
    </row>
    <row r="198" spans="6:18">
      <c r="F198" s="2">
        <f>SUMIFS(VI_Debitos!$W:$W,VI_Debitos!$H:$H,$C198,VI_Debitos!$U:$U,$D198,VI_Debitos!$S:$S,LEFT(PAGADO!F$1,4),VI_Debitos!$R:$R,RIGHT(F$1,2))</f>
        <v>0</v>
      </c>
      <c r="G198" s="2">
        <f>SUMIFS(VI_Debitos!$W:$W,VI_Debitos!$H:$H,$C198,VI_Debitos!$U:$U,$D198,VI_Debitos!$S:$S,LEFT(PAGADO!G$1,4),VI_Debitos!$R:$R,RIGHT(G$1,2))</f>
        <v>0</v>
      </c>
      <c r="H198" s="2">
        <f>SUMIFS(VI_Debitos!$W:$W,VI_Debitos!$H:$H,$C198,VI_Debitos!$U:$U,$D198,VI_Debitos!$S:$S,LEFT(PAGADO!H$1,4),VI_Debitos!$R:$R,RIGHT(H$1,2))</f>
        <v>0</v>
      </c>
      <c r="I198" s="2">
        <f>SUMIFS(VI_Debitos!$W:$W,VI_Debitos!$H:$H,$C198,VI_Debitos!$U:$U,$D198,VI_Debitos!$S:$S,LEFT(PAGADO!I$1,4),VI_Debitos!$R:$R,RIGHT(I$1,2))</f>
        <v>0</v>
      </c>
      <c r="J198" s="2">
        <f>SUMIFS(VI_Debitos!$W:$W,VI_Debitos!$H:$H,$C198,VI_Debitos!$U:$U,$D198,VI_Debitos!$S:$S,LEFT(PAGADO!J$1,4),VI_Debitos!$R:$R,RIGHT(J$1,2))</f>
        <v>0</v>
      </c>
      <c r="K198" s="2">
        <f>SUMIFS(VI_Debitos!$W:$W,VI_Debitos!$H:$H,$C198,VI_Debitos!$U:$U,$D198,VI_Debitos!$S:$S,LEFT(PAGADO!K$1,4),VI_Debitos!$R:$R,RIGHT(K$1,2))</f>
        <v>0</v>
      </c>
      <c r="L198" s="2">
        <f>SUMIFS(VI_Debitos!$W:$W,VI_Debitos!$H:$H,$C198,VI_Debitos!$U:$U,$D198,VI_Debitos!$S:$S,LEFT(PAGADO!L$1,4),VI_Debitos!$R:$R,RIGHT(L$1,2))</f>
        <v>0</v>
      </c>
      <c r="M198" s="2">
        <f>SUMIFS(VI_Debitos!$W:$W,VI_Debitos!$H:$H,$C198,VI_Debitos!$U:$U,$D198,VI_Debitos!$S:$S,LEFT(PAGADO!M$1,4),VI_Debitos!$R:$R,RIGHT(M$1,2))</f>
        <v>0</v>
      </c>
      <c r="N198" s="2">
        <f>SUMIFS(VI_Debitos!$W:$W,VI_Debitos!$H:$H,$C198,VI_Debitos!$U:$U,$D198,VI_Debitos!$S:$S,LEFT(PAGADO!N$1,4),VI_Debitos!$R:$R,RIGHT(N$1,2))</f>
        <v>0</v>
      </c>
      <c r="O198" s="2">
        <f>SUMIFS(VI_Debitos!$W:$W,VI_Debitos!$H:$H,$C198,VI_Debitos!$U:$U,$D198,VI_Debitos!$S:$S,LEFT(PAGADO!O$1,4),VI_Debitos!$R:$R,RIGHT(O$1,2))</f>
        <v>0</v>
      </c>
      <c r="P198" s="2">
        <f>SUMIFS(VI_Debitos!$W:$W,VI_Debitos!$H:$H,$C198,VI_Debitos!$U:$U,$D198,VI_Debitos!$S:$S,LEFT(PAGADO!P$1,4),VI_Debitos!$R:$R,RIGHT(P$1,2))</f>
        <v>0</v>
      </c>
      <c r="Q198" s="2">
        <f>SUMIFS(VI_Debitos!$W:$W,VI_Debitos!$H:$H,$C198,VI_Debitos!$U:$U,$D198,VI_Debitos!$S:$S,LEFT(PAGADO!Q$1,4),VI_Debitos!$R:$R,RIGHT(Q$1,2))</f>
        <v>0</v>
      </c>
      <c r="R198" s="2">
        <f t="shared" si="3"/>
        <v>0</v>
      </c>
    </row>
    <row r="199" spans="6:18">
      <c r="F199" s="2">
        <f>SUMIFS(VI_Debitos!$W:$W,VI_Debitos!$H:$H,$C199,VI_Debitos!$U:$U,$D199,VI_Debitos!$S:$S,LEFT(PAGADO!F$1,4),VI_Debitos!$R:$R,RIGHT(F$1,2))</f>
        <v>0</v>
      </c>
      <c r="G199" s="2">
        <f>SUMIFS(VI_Debitos!$W:$W,VI_Debitos!$H:$H,$C199,VI_Debitos!$U:$U,$D199,VI_Debitos!$S:$S,LEFT(PAGADO!G$1,4),VI_Debitos!$R:$R,RIGHT(G$1,2))</f>
        <v>0</v>
      </c>
      <c r="H199" s="2">
        <f>SUMIFS(VI_Debitos!$W:$W,VI_Debitos!$H:$H,$C199,VI_Debitos!$U:$U,$D199,VI_Debitos!$S:$S,LEFT(PAGADO!H$1,4),VI_Debitos!$R:$R,RIGHT(H$1,2))</f>
        <v>0</v>
      </c>
      <c r="I199" s="2">
        <f>SUMIFS(VI_Debitos!$W:$W,VI_Debitos!$H:$H,$C199,VI_Debitos!$U:$U,$D199,VI_Debitos!$S:$S,LEFT(PAGADO!I$1,4),VI_Debitos!$R:$R,RIGHT(I$1,2))</f>
        <v>0</v>
      </c>
      <c r="J199" s="2">
        <f>SUMIFS(VI_Debitos!$W:$W,VI_Debitos!$H:$H,$C199,VI_Debitos!$U:$U,$D199,VI_Debitos!$S:$S,LEFT(PAGADO!J$1,4),VI_Debitos!$R:$R,RIGHT(J$1,2))</f>
        <v>0</v>
      </c>
      <c r="K199" s="2">
        <f>SUMIFS(VI_Debitos!$W:$W,VI_Debitos!$H:$H,$C199,VI_Debitos!$U:$U,$D199,VI_Debitos!$S:$S,LEFT(PAGADO!K$1,4),VI_Debitos!$R:$R,RIGHT(K$1,2))</f>
        <v>0</v>
      </c>
      <c r="L199" s="2">
        <f>SUMIFS(VI_Debitos!$W:$W,VI_Debitos!$H:$H,$C199,VI_Debitos!$U:$U,$D199,VI_Debitos!$S:$S,LEFT(PAGADO!L$1,4),VI_Debitos!$R:$R,RIGHT(L$1,2))</f>
        <v>0</v>
      </c>
      <c r="M199" s="2">
        <f>SUMIFS(VI_Debitos!$W:$W,VI_Debitos!$H:$H,$C199,VI_Debitos!$U:$U,$D199,VI_Debitos!$S:$S,LEFT(PAGADO!M$1,4),VI_Debitos!$R:$R,RIGHT(M$1,2))</f>
        <v>0</v>
      </c>
      <c r="N199" s="2">
        <f>SUMIFS(VI_Debitos!$W:$W,VI_Debitos!$H:$H,$C199,VI_Debitos!$U:$U,$D199,VI_Debitos!$S:$S,LEFT(PAGADO!N$1,4),VI_Debitos!$R:$R,RIGHT(N$1,2))</f>
        <v>0</v>
      </c>
      <c r="O199" s="2">
        <f>SUMIFS(VI_Debitos!$W:$W,VI_Debitos!$H:$H,$C199,VI_Debitos!$U:$U,$D199,VI_Debitos!$S:$S,LEFT(PAGADO!O$1,4),VI_Debitos!$R:$R,RIGHT(O$1,2))</f>
        <v>0</v>
      </c>
      <c r="P199" s="2">
        <f>SUMIFS(VI_Debitos!$W:$W,VI_Debitos!$H:$H,$C199,VI_Debitos!$U:$U,$D199,VI_Debitos!$S:$S,LEFT(PAGADO!P$1,4),VI_Debitos!$R:$R,RIGHT(P$1,2))</f>
        <v>0</v>
      </c>
      <c r="Q199" s="2">
        <f>SUMIFS(VI_Debitos!$W:$W,VI_Debitos!$H:$H,$C199,VI_Debitos!$U:$U,$D199,VI_Debitos!$S:$S,LEFT(PAGADO!Q$1,4),VI_Debitos!$R:$R,RIGHT(Q$1,2))</f>
        <v>0</v>
      </c>
      <c r="R199" s="2">
        <f t="shared" si="3"/>
        <v>0</v>
      </c>
    </row>
    <row r="200" spans="6:18">
      <c r="F200" s="2">
        <f>SUMIFS(VI_Debitos!$W:$W,VI_Debitos!$H:$H,$C200,VI_Debitos!$U:$U,$D200,VI_Debitos!$S:$S,LEFT(PAGADO!F$1,4),VI_Debitos!$R:$R,RIGHT(F$1,2))</f>
        <v>0</v>
      </c>
      <c r="G200" s="2">
        <f>SUMIFS(VI_Debitos!$W:$W,VI_Debitos!$H:$H,$C200,VI_Debitos!$U:$U,$D200,VI_Debitos!$S:$S,LEFT(PAGADO!G$1,4),VI_Debitos!$R:$R,RIGHT(G$1,2))</f>
        <v>0</v>
      </c>
      <c r="H200" s="2">
        <f>SUMIFS(VI_Debitos!$W:$W,VI_Debitos!$H:$H,$C200,VI_Debitos!$U:$U,$D200,VI_Debitos!$S:$S,LEFT(PAGADO!H$1,4),VI_Debitos!$R:$R,RIGHT(H$1,2))</f>
        <v>0</v>
      </c>
      <c r="I200" s="2">
        <f>SUMIFS(VI_Debitos!$W:$W,VI_Debitos!$H:$H,$C200,VI_Debitos!$U:$U,$D200,VI_Debitos!$S:$S,LEFT(PAGADO!I$1,4),VI_Debitos!$R:$R,RIGHT(I$1,2))</f>
        <v>0</v>
      </c>
      <c r="J200" s="2">
        <f>SUMIFS(VI_Debitos!$W:$W,VI_Debitos!$H:$H,$C200,VI_Debitos!$U:$U,$D200,VI_Debitos!$S:$S,LEFT(PAGADO!J$1,4),VI_Debitos!$R:$R,RIGHT(J$1,2))</f>
        <v>0</v>
      </c>
      <c r="K200" s="2">
        <f>SUMIFS(VI_Debitos!$W:$W,VI_Debitos!$H:$H,$C200,VI_Debitos!$U:$U,$D200,VI_Debitos!$S:$S,LEFT(PAGADO!K$1,4),VI_Debitos!$R:$R,RIGHT(K$1,2))</f>
        <v>0</v>
      </c>
      <c r="L200" s="2">
        <f>SUMIFS(VI_Debitos!$W:$W,VI_Debitos!$H:$H,$C200,VI_Debitos!$U:$U,$D200,VI_Debitos!$S:$S,LEFT(PAGADO!L$1,4),VI_Debitos!$R:$R,RIGHT(L$1,2))</f>
        <v>0</v>
      </c>
      <c r="M200" s="2">
        <f>SUMIFS(VI_Debitos!$W:$W,VI_Debitos!$H:$H,$C200,VI_Debitos!$U:$U,$D200,VI_Debitos!$S:$S,LEFT(PAGADO!M$1,4),VI_Debitos!$R:$R,RIGHT(M$1,2))</f>
        <v>0</v>
      </c>
      <c r="N200" s="2">
        <f>SUMIFS(VI_Debitos!$W:$W,VI_Debitos!$H:$H,$C200,VI_Debitos!$U:$U,$D200,VI_Debitos!$S:$S,LEFT(PAGADO!N$1,4),VI_Debitos!$R:$R,RIGHT(N$1,2))</f>
        <v>0</v>
      </c>
      <c r="O200" s="2">
        <f>SUMIFS(VI_Debitos!$W:$W,VI_Debitos!$H:$H,$C200,VI_Debitos!$U:$U,$D200,VI_Debitos!$S:$S,LEFT(PAGADO!O$1,4),VI_Debitos!$R:$R,RIGHT(O$1,2))</f>
        <v>0</v>
      </c>
      <c r="P200" s="2">
        <f>SUMIFS(VI_Debitos!$W:$W,VI_Debitos!$H:$H,$C200,VI_Debitos!$U:$U,$D200,VI_Debitos!$S:$S,LEFT(PAGADO!P$1,4),VI_Debitos!$R:$R,RIGHT(P$1,2))</f>
        <v>0</v>
      </c>
      <c r="Q200" s="2">
        <f>SUMIFS(VI_Debitos!$W:$W,VI_Debitos!$H:$H,$C200,VI_Debitos!$U:$U,$D200,VI_Debitos!$S:$S,LEFT(PAGADO!Q$1,4),VI_Debitos!$R:$R,RIGHT(Q$1,2))</f>
        <v>0</v>
      </c>
      <c r="R200" s="2">
        <f t="shared" si="3"/>
        <v>0</v>
      </c>
    </row>
    <row r="201" spans="6:18">
      <c r="F201" s="2">
        <f>SUMIFS(VI_Debitos!$W:$W,VI_Debitos!$H:$H,$C201,VI_Debitos!$U:$U,$D201,VI_Debitos!$S:$S,LEFT(PAGADO!F$1,4),VI_Debitos!$R:$R,RIGHT(F$1,2))</f>
        <v>0</v>
      </c>
      <c r="G201" s="2">
        <f>SUMIFS(VI_Debitos!$W:$W,VI_Debitos!$H:$H,$C201,VI_Debitos!$U:$U,$D201,VI_Debitos!$S:$S,LEFT(PAGADO!G$1,4),VI_Debitos!$R:$R,RIGHT(G$1,2))</f>
        <v>0</v>
      </c>
      <c r="H201" s="2">
        <f>SUMIFS(VI_Debitos!$W:$W,VI_Debitos!$H:$H,$C201,VI_Debitos!$U:$U,$D201,VI_Debitos!$S:$S,LEFT(PAGADO!H$1,4),VI_Debitos!$R:$R,RIGHT(H$1,2))</f>
        <v>0</v>
      </c>
      <c r="I201" s="2">
        <f>SUMIFS(VI_Debitos!$W:$W,VI_Debitos!$H:$H,$C201,VI_Debitos!$U:$U,$D201,VI_Debitos!$S:$S,LEFT(PAGADO!I$1,4),VI_Debitos!$R:$R,RIGHT(I$1,2))</f>
        <v>0</v>
      </c>
      <c r="J201" s="2">
        <f>SUMIFS(VI_Debitos!$W:$W,VI_Debitos!$H:$H,$C201,VI_Debitos!$U:$U,$D201,VI_Debitos!$S:$S,LEFT(PAGADO!J$1,4),VI_Debitos!$R:$R,RIGHT(J$1,2))</f>
        <v>0</v>
      </c>
      <c r="K201" s="2">
        <f>SUMIFS(VI_Debitos!$W:$W,VI_Debitos!$H:$H,$C201,VI_Debitos!$U:$U,$D201,VI_Debitos!$S:$S,LEFT(PAGADO!K$1,4),VI_Debitos!$R:$R,RIGHT(K$1,2))</f>
        <v>0</v>
      </c>
      <c r="L201" s="2">
        <f>SUMIFS(VI_Debitos!$W:$W,VI_Debitos!$H:$H,$C201,VI_Debitos!$U:$U,$D201,VI_Debitos!$S:$S,LEFT(PAGADO!L$1,4),VI_Debitos!$R:$R,RIGHT(L$1,2))</f>
        <v>0</v>
      </c>
      <c r="M201" s="2">
        <f>SUMIFS(VI_Debitos!$W:$W,VI_Debitos!$H:$H,$C201,VI_Debitos!$U:$U,$D201,VI_Debitos!$S:$S,LEFT(PAGADO!M$1,4),VI_Debitos!$R:$R,RIGHT(M$1,2))</f>
        <v>0</v>
      </c>
      <c r="N201" s="2">
        <f>SUMIFS(VI_Debitos!$W:$W,VI_Debitos!$H:$H,$C201,VI_Debitos!$U:$U,$D201,VI_Debitos!$S:$S,LEFT(PAGADO!N$1,4),VI_Debitos!$R:$R,RIGHT(N$1,2))</f>
        <v>0</v>
      </c>
      <c r="O201" s="2">
        <f>SUMIFS(VI_Debitos!$W:$W,VI_Debitos!$H:$H,$C201,VI_Debitos!$U:$U,$D201,VI_Debitos!$S:$S,LEFT(PAGADO!O$1,4),VI_Debitos!$R:$R,RIGHT(O$1,2))</f>
        <v>0</v>
      </c>
      <c r="P201" s="2">
        <f>SUMIFS(VI_Debitos!$W:$W,VI_Debitos!$H:$H,$C201,VI_Debitos!$U:$U,$D201,VI_Debitos!$S:$S,LEFT(PAGADO!P$1,4),VI_Debitos!$R:$R,RIGHT(P$1,2))</f>
        <v>0</v>
      </c>
      <c r="Q201" s="2">
        <f>SUMIFS(VI_Debitos!$W:$W,VI_Debitos!$H:$H,$C201,VI_Debitos!$U:$U,$D201,VI_Debitos!$S:$S,LEFT(PAGADO!Q$1,4),VI_Debitos!$R:$R,RIGHT(Q$1,2))</f>
        <v>0</v>
      </c>
      <c r="R201" s="2">
        <f t="shared" si="3"/>
        <v>0</v>
      </c>
    </row>
    <row r="202" spans="6:18">
      <c r="F202" s="2">
        <f>SUMIFS(VI_Debitos!$W:$W,VI_Debitos!$H:$H,$C202,VI_Debitos!$U:$U,$D202,VI_Debitos!$S:$S,LEFT(PAGADO!F$1,4),VI_Debitos!$R:$R,RIGHT(F$1,2))</f>
        <v>0</v>
      </c>
      <c r="G202" s="2">
        <f>SUMIFS(VI_Debitos!$W:$W,VI_Debitos!$H:$H,$C202,VI_Debitos!$U:$U,$D202,VI_Debitos!$S:$S,LEFT(PAGADO!G$1,4),VI_Debitos!$R:$R,RIGHT(G$1,2))</f>
        <v>0</v>
      </c>
      <c r="H202" s="2">
        <f>SUMIFS(VI_Debitos!$W:$W,VI_Debitos!$H:$H,$C202,VI_Debitos!$U:$U,$D202,VI_Debitos!$S:$S,LEFT(PAGADO!H$1,4),VI_Debitos!$R:$R,RIGHT(H$1,2))</f>
        <v>0</v>
      </c>
      <c r="I202" s="2">
        <f>SUMIFS(VI_Debitos!$W:$W,VI_Debitos!$H:$H,$C202,VI_Debitos!$U:$U,$D202,VI_Debitos!$S:$S,LEFT(PAGADO!I$1,4),VI_Debitos!$R:$R,RIGHT(I$1,2))</f>
        <v>0</v>
      </c>
      <c r="J202" s="2">
        <f>SUMIFS(VI_Debitos!$W:$W,VI_Debitos!$H:$H,$C202,VI_Debitos!$U:$U,$D202,VI_Debitos!$S:$S,LEFT(PAGADO!J$1,4),VI_Debitos!$R:$R,RIGHT(J$1,2))</f>
        <v>0</v>
      </c>
      <c r="K202" s="2">
        <f>SUMIFS(VI_Debitos!$W:$W,VI_Debitos!$H:$H,$C202,VI_Debitos!$U:$U,$D202,VI_Debitos!$S:$S,LEFT(PAGADO!K$1,4),VI_Debitos!$R:$R,RIGHT(K$1,2))</f>
        <v>0</v>
      </c>
      <c r="L202" s="2">
        <f>SUMIFS(VI_Debitos!$W:$W,VI_Debitos!$H:$H,$C202,VI_Debitos!$U:$U,$D202,VI_Debitos!$S:$S,LEFT(PAGADO!L$1,4),VI_Debitos!$R:$R,RIGHT(L$1,2))</f>
        <v>0</v>
      </c>
      <c r="M202" s="2">
        <f>SUMIFS(VI_Debitos!$W:$W,VI_Debitos!$H:$H,$C202,VI_Debitos!$U:$U,$D202,VI_Debitos!$S:$S,LEFT(PAGADO!M$1,4),VI_Debitos!$R:$R,RIGHT(M$1,2))</f>
        <v>0</v>
      </c>
      <c r="N202" s="2">
        <f>SUMIFS(VI_Debitos!$W:$W,VI_Debitos!$H:$H,$C202,VI_Debitos!$U:$U,$D202,VI_Debitos!$S:$S,LEFT(PAGADO!N$1,4),VI_Debitos!$R:$R,RIGHT(N$1,2))</f>
        <v>0</v>
      </c>
      <c r="O202" s="2">
        <f>SUMIFS(VI_Debitos!$W:$W,VI_Debitos!$H:$H,$C202,VI_Debitos!$U:$U,$D202,VI_Debitos!$S:$S,LEFT(PAGADO!O$1,4),VI_Debitos!$R:$R,RIGHT(O$1,2))</f>
        <v>0</v>
      </c>
      <c r="P202" s="2">
        <f>SUMIFS(VI_Debitos!$W:$W,VI_Debitos!$H:$H,$C202,VI_Debitos!$U:$U,$D202,VI_Debitos!$S:$S,LEFT(PAGADO!P$1,4),VI_Debitos!$R:$R,RIGHT(P$1,2))</f>
        <v>0</v>
      </c>
      <c r="Q202" s="2">
        <f>SUMIFS(VI_Debitos!$W:$W,VI_Debitos!$H:$H,$C202,VI_Debitos!$U:$U,$D202,VI_Debitos!$S:$S,LEFT(PAGADO!Q$1,4),VI_Debitos!$R:$R,RIGHT(Q$1,2))</f>
        <v>0</v>
      </c>
      <c r="R202" s="2">
        <f t="shared" si="3"/>
        <v>0</v>
      </c>
    </row>
    <row r="203" spans="6:18">
      <c r="F203" s="2">
        <f>SUMIFS(VI_Debitos!$W:$W,VI_Debitos!$H:$H,$C203,VI_Debitos!$U:$U,$D203,VI_Debitos!$S:$S,LEFT(PAGADO!F$1,4),VI_Debitos!$R:$R,RIGHT(F$1,2))</f>
        <v>0</v>
      </c>
      <c r="G203" s="2">
        <f>SUMIFS(VI_Debitos!$W:$W,VI_Debitos!$H:$H,$C203,VI_Debitos!$U:$U,$D203,VI_Debitos!$S:$S,LEFT(PAGADO!G$1,4),VI_Debitos!$R:$R,RIGHT(G$1,2))</f>
        <v>0</v>
      </c>
      <c r="H203" s="2">
        <f>SUMIFS(VI_Debitos!$W:$W,VI_Debitos!$H:$H,$C203,VI_Debitos!$U:$U,$D203,VI_Debitos!$S:$S,LEFT(PAGADO!H$1,4),VI_Debitos!$R:$R,RIGHT(H$1,2))</f>
        <v>0</v>
      </c>
      <c r="I203" s="2">
        <f>SUMIFS(VI_Debitos!$W:$W,VI_Debitos!$H:$H,$C203,VI_Debitos!$U:$U,$D203,VI_Debitos!$S:$S,LEFT(PAGADO!I$1,4),VI_Debitos!$R:$R,RIGHT(I$1,2))</f>
        <v>0</v>
      </c>
      <c r="J203" s="2">
        <f>SUMIFS(VI_Debitos!$W:$W,VI_Debitos!$H:$H,$C203,VI_Debitos!$U:$U,$D203,VI_Debitos!$S:$S,LEFT(PAGADO!J$1,4),VI_Debitos!$R:$R,RIGHT(J$1,2))</f>
        <v>0</v>
      </c>
      <c r="K203" s="2">
        <f>SUMIFS(VI_Debitos!$W:$W,VI_Debitos!$H:$H,$C203,VI_Debitos!$U:$U,$D203,VI_Debitos!$S:$S,LEFT(PAGADO!K$1,4),VI_Debitos!$R:$R,RIGHT(K$1,2))</f>
        <v>0</v>
      </c>
      <c r="L203" s="2">
        <f>SUMIFS(VI_Debitos!$W:$W,VI_Debitos!$H:$H,$C203,VI_Debitos!$U:$U,$D203,VI_Debitos!$S:$S,LEFT(PAGADO!L$1,4),VI_Debitos!$R:$R,RIGHT(L$1,2))</f>
        <v>0</v>
      </c>
      <c r="M203" s="2">
        <f>SUMIFS(VI_Debitos!$W:$W,VI_Debitos!$H:$H,$C203,VI_Debitos!$U:$U,$D203,VI_Debitos!$S:$S,LEFT(PAGADO!M$1,4),VI_Debitos!$R:$R,RIGHT(M$1,2))</f>
        <v>0</v>
      </c>
      <c r="N203" s="2">
        <f>SUMIFS(VI_Debitos!$W:$W,VI_Debitos!$H:$H,$C203,VI_Debitos!$U:$U,$D203,VI_Debitos!$S:$S,LEFT(PAGADO!N$1,4),VI_Debitos!$R:$R,RIGHT(N$1,2))</f>
        <v>0</v>
      </c>
      <c r="O203" s="2">
        <f>SUMIFS(VI_Debitos!$W:$W,VI_Debitos!$H:$H,$C203,VI_Debitos!$U:$U,$D203,VI_Debitos!$S:$S,LEFT(PAGADO!O$1,4),VI_Debitos!$R:$R,RIGHT(O$1,2))</f>
        <v>0</v>
      </c>
      <c r="P203" s="2">
        <f>SUMIFS(VI_Debitos!$W:$W,VI_Debitos!$H:$H,$C203,VI_Debitos!$U:$U,$D203,VI_Debitos!$S:$S,LEFT(PAGADO!P$1,4),VI_Debitos!$R:$R,RIGHT(P$1,2))</f>
        <v>0</v>
      </c>
      <c r="Q203" s="2">
        <f>SUMIFS(VI_Debitos!$W:$W,VI_Debitos!$H:$H,$C203,VI_Debitos!$U:$U,$D203,VI_Debitos!$S:$S,LEFT(PAGADO!Q$1,4),VI_Debitos!$R:$R,RIGHT(Q$1,2))</f>
        <v>0</v>
      </c>
      <c r="R203" s="2">
        <f t="shared" si="3"/>
        <v>0</v>
      </c>
    </row>
    <row r="204" spans="6:18">
      <c r="F204" s="2">
        <f>SUMIFS(VI_Debitos!$W:$W,VI_Debitos!$H:$H,$C204,VI_Debitos!$U:$U,$D204,VI_Debitos!$S:$S,LEFT(PAGADO!F$1,4),VI_Debitos!$R:$R,RIGHT(F$1,2))</f>
        <v>0</v>
      </c>
      <c r="G204" s="2">
        <f>SUMIFS(VI_Debitos!$W:$W,VI_Debitos!$H:$H,$C204,VI_Debitos!$U:$U,$D204,VI_Debitos!$S:$S,LEFT(PAGADO!G$1,4),VI_Debitos!$R:$R,RIGHT(G$1,2))</f>
        <v>0</v>
      </c>
      <c r="H204" s="2">
        <f>SUMIFS(VI_Debitos!$W:$W,VI_Debitos!$H:$H,$C204,VI_Debitos!$U:$U,$D204,VI_Debitos!$S:$S,LEFT(PAGADO!H$1,4),VI_Debitos!$R:$R,RIGHT(H$1,2))</f>
        <v>0</v>
      </c>
      <c r="I204" s="2">
        <f>SUMIFS(VI_Debitos!$W:$W,VI_Debitos!$H:$H,$C204,VI_Debitos!$U:$U,$D204,VI_Debitos!$S:$S,LEFT(PAGADO!I$1,4),VI_Debitos!$R:$R,RIGHT(I$1,2))</f>
        <v>0</v>
      </c>
      <c r="J204" s="2">
        <f>SUMIFS(VI_Debitos!$W:$W,VI_Debitos!$H:$H,$C204,VI_Debitos!$U:$U,$D204,VI_Debitos!$S:$S,LEFT(PAGADO!J$1,4),VI_Debitos!$R:$R,RIGHT(J$1,2))</f>
        <v>0</v>
      </c>
      <c r="K204" s="2">
        <f>SUMIFS(VI_Debitos!$W:$W,VI_Debitos!$H:$H,$C204,VI_Debitos!$U:$U,$D204,VI_Debitos!$S:$S,LEFT(PAGADO!K$1,4),VI_Debitos!$R:$R,RIGHT(K$1,2))</f>
        <v>0</v>
      </c>
      <c r="L204" s="2">
        <f>SUMIFS(VI_Debitos!$W:$W,VI_Debitos!$H:$H,$C204,VI_Debitos!$U:$U,$D204,VI_Debitos!$S:$S,LEFT(PAGADO!L$1,4),VI_Debitos!$R:$R,RIGHT(L$1,2))</f>
        <v>0</v>
      </c>
      <c r="M204" s="2">
        <f>SUMIFS(VI_Debitos!$W:$W,VI_Debitos!$H:$H,$C204,VI_Debitos!$U:$U,$D204,VI_Debitos!$S:$S,LEFT(PAGADO!M$1,4),VI_Debitos!$R:$R,RIGHT(M$1,2))</f>
        <v>0</v>
      </c>
      <c r="N204" s="2">
        <f>SUMIFS(VI_Debitos!$W:$W,VI_Debitos!$H:$H,$C204,VI_Debitos!$U:$U,$D204,VI_Debitos!$S:$S,LEFT(PAGADO!N$1,4),VI_Debitos!$R:$R,RIGHT(N$1,2))</f>
        <v>0</v>
      </c>
      <c r="O204" s="2">
        <f>SUMIFS(VI_Debitos!$W:$W,VI_Debitos!$H:$H,$C204,VI_Debitos!$U:$U,$D204,VI_Debitos!$S:$S,LEFT(PAGADO!O$1,4),VI_Debitos!$R:$R,RIGHT(O$1,2))</f>
        <v>0</v>
      </c>
      <c r="P204" s="2">
        <f>SUMIFS(VI_Debitos!$W:$W,VI_Debitos!$H:$H,$C204,VI_Debitos!$U:$U,$D204,VI_Debitos!$S:$S,LEFT(PAGADO!P$1,4),VI_Debitos!$R:$R,RIGHT(P$1,2))</f>
        <v>0</v>
      </c>
      <c r="Q204" s="2">
        <f>SUMIFS(VI_Debitos!$W:$W,VI_Debitos!$H:$H,$C204,VI_Debitos!$U:$U,$D204,VI_Debitos!$S:$S,LEFT(PAGADO!Q$1,4),VI_Debitos!$R:$R,RIGHT(Q$1,2))</f>
        <v>0</v>
      </c>
      <c r="R204" s="2">
        <f t="shared" si="3"/>
        <v>0</v>
      </c>
    </row>
    <row r="205" spans="6:18">
      <c r="F205" s="2">
        <f>SUMIFS(VI_Debitos!$W:$W,VI_Debitos!$H:$H,$C205,VI_Debitos!$U:$U,$D205,VI_Debitos!$S:$S,LEFT(PAGADO!F$1,4),VI_Debitos!$R:$R,RIGHT(F$1,2))</f>
        <v>0</v>
      </c>
      <c r="G205" s="2">
        <f>SUMIFS(VI_Debitos!$W:$W,VI_Debitos!$H:$H,$C205,VI_Debitos!$U:$U,$D205,VI_Debitos!$S:$S,LEFT(PAGADO!G$1,4),VI_Debitos!$R:$R,RIGHT(G$1,2))</f>
        <v>0</v>
      </c>
      <c r="H205" s="2">
        <f>SUMIFS(VI_Debitos!$W:$W,VI_Debitos!$H:$H,$C205,VI_Debitos!$U:$U,$D205,VI_Debitos!$S:$S,LEFT(PAGADO!H$1,4),VI_Debitos!$R:$R,RIGHT(H$1,2))</f>
        <v>0</v>
      </c>
      <c r="I205" s="2">
        <f>SUMIFS(VI_Debitos!$W:$W,VI_Debitos!$H:$H,$C205,VI_Debitos!$U:$U,$D205,VI_Debitos!$S:$S,LEFT(PAGADO!I$1,4),VI_Debitos!$R:$R,RIGHT(I$1,2))</f>
        <v>0</v>
      </c>
      <c r="J205" s="2">
        <f>SUMIFS(VI_Debitos!$W:$W,VI_Debitos!$H:$H,$C205,VI_Debitos!$U:$U,$D205,VI_Debitos!$S:$S,LEFT(PAGADO!J$1,4),VI_Debitos!$R:$R,RIGHT(J$1,2))</f>
        <v>0</v>
      </c>
      <c r="K205" s="2">
        <f>SUMIFS(VI_Debitos!$W:$W,VI_Debitos!$H:$H,$C205,VI_Debitos!$U:$U,$D205,VI_Debitos!$S:$S,LEFT(PAGADO!K$1,4),VI_Debitos!$R:$R,RIGHT(K$1,2))</f>
        <v>0</v>
      </c>
      <c r="L205" s="2">
        <f>SUMIFS(VI_Debitos!$W:$W,VI_Debitos!$H:$H,$C205,VI_Debitos!$U:$U,$D205,VI_Debitos!$S:$S,LEFT(PAGADO!L$1,4),VI_Debitos!$R:$R,RIGHT(L$1,2))</f>
        <v>0</v>
      </c>
      <c r="M205" s="2">
        <f>SUMIFS(VI_Debitos!$W:$W,VI_Debitos!$H:$H,$C205,VI_Debitos!$U:$U,$D205,VI_Debitos!$S:$S,LEFT(PAGADO!M$1,4),VI_Debitos!$R:$R,RIGHT(M$1,2))</f>
        <v>0</v>
      </c>
      <c r="N205" s="2">
        <f>SUMIFS(VI_Debitos!$W:$W,VI_Debitos!$H:$H,$C205,VI_Debitos!$U:$U,$D205,VI_Debitos!$S:$S,LEFT(PAGADO!N$1,4),VI_Debitos!$R:$R,RIGHT(N$1,2))</f>
        <v>0</v>
      </c>
      <c r="O205" s="2">
        <f>SUMIFS(VI_Debitos!$W:$W,VI_Debitos!$H:$H,$C205,VI_Debitos!$U:$U,$D205,VI_Debitos!$S:$S,LEFT(PAGADO!O$1,4),VI_Debitos!$R:$R,RIGHT(O$1,2))</f>
        <v>0</v>
      </c>
      <c r="P205" s="2">
        <f>SUMIFS(VI_Debitos!$W:$W,VI_Debitos!$H:$H,$C205,VI_Debitos!$U:$U,$D205,VI_Debitos!$S:$S,LEFT(PAGADO!P$1,4),VI_Debitos!$R:$R,RIGHT(P$1,2))</f>
        <v>0</v>
      </c>
      <c r="Q205" s="2">
        <f>SUMIFS(VI_Debitos!$W:$W,VI_Debitos!$H:$H,$C205,VI_Debitos!$U:$U,$D205,VI_Debitos!$S:$S,LEFT(PAGADO!Q$1,4),VI_Debitos!$R:$R,RIGHT(Q$1,2))</f>
        <v>0</v>
      </c>
      <c r="R205" s="2">
        <f t="shared" si="3"/>
        <v>0</v>
      </c>
    </row>
    <row r="206" spans="6:18">
      <c r="F206" s="2">
        <f>SUMIFS(VI_Debitos!$W:$W,VI_Debitos!$H:$H,$C206,VI_Debitos!$U:$U,$D206,VI_Debitos!$S:$S,LEFT(PAGADO!F$1,4),VI_Debitos!$R:$R,RIGHT(F$1,2))</f>
        <v>0</v>
      </c>
      <c r="G206" s="2">
        <f>SUMIFS(VI_Debitos!$W:$W,VI_Debitos!$H:$H,$C206,VI_Debitos!$U:$U,$D206,VI_Debitos!$S:$S,LEFT(PAGADO!G$1,4),VI_Debitos!$R:$R,RIGHT(G$1,2))</f>
        <v>0</v>
      </c>
      <c r="H206" s="2">
        <f>SUMIFS(VI_Debitos!$W:$W,VI_Debitos!$H:$H,$C206,VI_Debitos!$U:$U,$D206,VI_Debitos!$S:$S,LEFT(PAGADO!H$1,4),VI_Debitos!$R:$R,RIGHT(H$1,2))</f>
        <v>0</v>
      </c>
      <c r="I206" s="2">
        <f>SUMIFS(VI_Debitos!$W:$W,VI_Debitos!$H:$H,$C206,VI_Debitos!$U:$U,$D206,VI_Debitos!$S:$S,LEFT(PAGADO!I$1,4),VI_Debitos!$R:$R,RIGHT(I$1,2))</f>
        <v>0</v>
      </c>
      <c r="J206" s="2">
        <f>SUMIFS(VI_Debitos!$W:$W,VI_Debitos!$H:$H,$C206,VI_Debitos!$U:$U,$D206,VI_Debitos!$S:$S,LEFT(PAGADO!J$1,4),VI_Debitos!$R:$R,RIGHT(J$1,2))</f>
        <v>0</v>
      </c>
      <c r="K206" s="2">
        <f>SUMIFS(VI_Debitos!$W:$W,VI_Debitos!$H:$H,$C206,VI_Debitos!$U:$U,$D206,VI_Debitos!$S:$S,LEFT(PAGADO!K$1,4),VI_Debitos!$R:$R,RIGHT(K$1,2))</f>
        <v>0</v>
      </c>
      <c r="L206" s="2">
        <f>SUMIFS(VI_Debitos!$W:$W,VI_Debitos!$H:$H,$C206,VI_Debitos!$U:$U,$D206,VI_Debitos!$S:$S,LEFT(PAGADO!L$1,4),VI_Debitos!$R:$R,RIGHT(L$1,2))</f>
        <v>0</v>
      </c>
      <c r="M206" s="2">
        <f>SUMIFS(VI_Debitos!$W:$W,VI_Debitos!$H:$H,$C206,VI_Debitos!$U:$U,$D206,VI_Debitos!$S:$S,LEFT(PAGADO!M$1,4),VI_Debitos!$R:$R,RIGHT(M$1,2))</f>
        <v>0</v>
      </c>
      <c r="N206" s="2">
        <f>SUMIFS(VI_Debitos!$W:$W,VI_Debitos!$H:$H,$C206,VI_Debitos!$U:$U,$D206,VI_Debitos!$S:$S,LEFT(PAGADO!N$1,4),VI_Debitos!$R:$R,RIGHT(N$1,2))</f>
        <v>0</v>
      </c>
      <c r="O206" s="2">
        <f>SUMIFS(VI_Debitos!$W:$W,VI_Debitos!$H:$H,$C206,VI_Debitos!$U:$U,$D206,VI_Debitos!$S:$S,LEFT(PAGADO!O$1,4),VI_Debitos!$R:$R,RIGHT(O$1,2))</f>
        <v>0</v>
      </c>
      <c r="P206" s="2">
        <f>SUMIFS(VI_Debitos!$W:$W,VI_Debitos!$H:$H,$C206,VI_Debitos!$U:$U,$D206,VI_Debitos!$S:$S,LEFT(PAGADO!P$1,4),VI_Debitos!$R:$R,RIGHT(P$1,2))</f>
        <v>0</v>
      </c>
      <c r="Q206" s="2">
        <f>SUMIFS(VI_Debitos!$W:$W,VI_Debitos!$H:$H,$C206,VI_Debitos!$U:$U,$D206,VI_Debitos!$S:$S,LEFT(PAGADO!Q$1,4),VI_Debitos!$R:$R,RIGHT(Q$1,2))</f>
        <v>0</v>
      </c>
      <c r="R206" s="2">
        <f t="shared" si="3"/>
        <v>0</v>
      </c>
    </row>
    <row r="207" spans="6:18">
      <c r="F207" s="2">
        <f>SUMIFS(VI_Debitos!$W:$W,VI_Debitos!$H:$H,$C207,VI_Debitos!$U:$U,$D207,VI_Debitos!$S:$S,LEFT(PAGADO!F$1,4),VI_Debitos!$R:$R,RIGHT(F$1,2))</f>
        <v>0</v>
      </c>
      <c r="G207" s="2">
        <f>SUMIFS(VI_Debitos!$W:$W,VI_Debitos!$H:$H,$C207,VI_Debitos!$U:$U,$D207,VI_Debitos!$S:$S,LEFT(PAGADO!G$1,4),VI_Debitos!$R:$R,RIGHT(G$1,2))</f>
        <v>0</v>
      </c>
      <c r="H207" s="2">
        <f>SUMIFS(VI_Debitos!$W:$W,VI_Debitos!$H:$H,$C207,VI_Debitos!$U:$U,$D207,VI_Debitos!$S:$S,LEFT(PAGADO!H$1,4),VI_Debitos!$R:$R,RIGHT(H$1,2))</f>
        <v>0</v>
      </c>
      <c r="I207" s="2">
        <f>SUMIFS(VI_Debitos!$W:$W,VI_Debitos!$H:$H,$C207,VI_Debitos!$U:$U,$D207,VI_Debitos!$S:$S,LEFT(PAGADO!I$1,4),VI_Debitos!$R:$R,RIGHT(I$1,2))</f>
        <v>0</v>
      </c>
      <c r="J207" s="2">
        <f>SUMIFS(VI_Debitos!$W:$W,VI_Debitos!$H:$H,$C207,VI_Debitos!$U:$U,$D207,VI_Debitos!$S:$S,LEFT(PAGADO!J$1,4),VI_Debitos!$R:$R,RIGHT(J$1,2))</f>
        <v>0</v>
      </c>
      <c r="K207" s="2">
        <f>SUMIFS(VI_Debitos!$W:$W,VI_Debitos!$H:$H,$C207,VI_Debitos!$U:$U,$D207,VI_Debitos!$S:$S,LEFT(PAGADO!K$1,4),VI_Debitos!$R:$R,RIGHT(K$1,2))</f>
        <v>0</v>
      </c>
      <c r="L207" s="2">
        <f>SUMIFS(VI_Debitos!$W:$W,VI_Debitos!$H:$H,$C207,VI_Debitos!$U:$U,$D207,VI_Debitos!$S:$S,LEFT(PAGADO!L$1,4),VI_Debitos!$R:$R,RIGHT(L$1,2))</f>
        <v>0</v>
      </c>
      <c r="M207" s="2">
        <f>SUMIFS(VI_Debitos!$W:$W,VI_Debitos!$H:$H,$C207,VI_Debitos!$U:$U,$D207,VI_Debitos!$S:$S,LEFT(PAGADO!M$1,4),VI_Debitos!$R:$R,RIGHT(M$1,2))</f>
        <v>0</v>
      </c>
      <c r="N207" s="2">
        <f>SUMIFS(VI_Debitos!$W:$W,VI_Debitos!$H:$H,$C207,VI_Debitos!$U:$U,$D207,VI_Debitos!$S:$S,LEFT(PAGADO!N$1,4),VI_Debitos!$R:$R,RIGHT(N$1,2))</f>
        <v>0</v>
      </c>
      <c r="O207" s="2">
        <f>SUMIFS(VI_Debitos!$W:$W,VI_Debitos!$H:$H,$C207,VI_Debitos!$U:$U,$D207,VI_Debitos!$S:$S,LEFT(PAGADO!O$1,4),VI_Debitos!$R:$R,RIGHT(O$1,2))</f>
        <v>0</v>
      </c>
      <c r="P207" s="2">
        <f>SUMIFS(VI_Debitos!$W:$W,VI_Debitos!$H:$H,$C207,VI_Debitos!$U:$U,$D207,VI_Debitos!$S:$S,LEFT(PAGADO!P$1,4),VI_Debitos!$R:$R,RIGHT(P$1,2))</f>
        <v>0</v>
      </c>
      <c r="Q207" s="2">
        <f>SUMIFS(VI_Debitos!$W:$W,VI_Debitos!$H:$H,$C207,VI_Debitos!$U:$U,$D207,VI_Debitos!$S:$S,LEFT(PAGADO!Q$1,4),VI_Debitos!$R:$R,RIGHT(Q$1,2))</f>
        <v>0</v>
      </c>
      <c r="R207" s="2">
        <f t="shared" si="3"/>
        <v>0</v>
      </c>
    </row>
    <row r="208" spans="6:18">
      <c r="F208" s="2">
        <f>SUMIFS(VI_Debitos!$W:$W,VI_Debitos!$H:$H,$C208,VI_Debitos!$U:$U,$D208,VI_Debitos!$S:$S,LEFT(PAGADO!F$1,4),VI_Debitos!$R:$R,RIGHT(F$1,2))</f>
        <v>0</v>
      </c>
      <c r="G208" s="2">
        <f>SUMIFS(VI_Debitos!$W:$W,VI_Debitos!$H:$H,$C208,VI_Debitos!$U:$U,$D208,VI_Debitos!$S:$S,LEFT(PAGADO!G$1,4),VI_Debitos!$R:$R,RIGHT(G$1,2))</f>
        <v>0</v>
      </c>
      <c r="H208" s="2">
        <f>SUMIFS(VI_Debitos!$W:$W,VI_Debitos!$H:$H,$C208,VI_Debitos!$U:$U,$D208,VI_Debitos!$S:$S,LEFT(PAGADO!H$1,4),VI_Debitos!$R:$R,RIGHT(H$1,2))</f>
        <v>0</v>
      </c>
      <c r="I208" s="2">
        <f>SUMIFS(VI_Debitos!$W:$W,VI_Debitos!$H:$H,$C208,VI_Debitos!$U:$U,$D208,VI_Debitos!$S:$S,LEFT(PAGADO!I$1,4),VI_Debitos!$R:$R,RIGHT(I$1,2))</f>
        <v>0</v>
      </c>
      <c r="J208" s="2">
        <f>SUMIFS(VI_Debitos!$W:$W,VI_Debitos!$H:$H,$C208,VI_Debitos!$U:$U,$D208,VI_Debitos!$S:$S,LEFT(PAGADO!J$1,4),VI_Debitos!$R:$R,RIGHT(J$1,2))</f>
        <v>0</v>
      </c>
      <c r="K208" s="2">
        <f>SUMIFS(VI_Debitos!$W:$W,VI_Debitos!$H:$H,$C208,VI_Debitos!$U:$U,$D208,VI_Debitos!$S:$S,LEFT(PAGADO!K$1,4),VI_Debitos!$R:$R,RIGHT(K$1,2))</f>
        <v>0</v>
      </c>
      <c r="L208" s="2">
        <f>SUMIFS(VI_Debitos!$W:$W,VI_Debitos!$H:$H,$C208,VI_Debitos!$U:$U,$D208,VI_Debitos!$S:$S,LEFT(PAGADO!L$1,4),VI_Debitos!$R:$R,RIGHT(L$1,2))</f>
        <v>0</v>
      </c>
      <c r="M208" s="2">
        <f>SUMIFS(VI_Debitos!$W:$W,VI_Debitos!$H:$H,$C208,VI_Debitos!$U:$U,$D208,VI_Debitos!$S:$S,LEFT(PAGADO!M$1,4),VI_Debitos!$R:$R,RIGHT(M$1,2))</f>
        <v>0</v>
      </c>
      <c r="N208" s="2">
        <f>SUMIFS(VI_Debitos!$W:$W,VI_Debitos!$H:$H,$C208,VI_Debitos!$U:$U,$D208,VI_Debitos!$S:$S,LEFT(PAGADO!N$1,4),VI_Debitos!$R:$R,RIGHT(N$1,2))</f>
        <v>0</v>
      </c>
      <c r="O208" s="2">
        <f>SUMIFS(VI_Debitos!$W:$W,VI_Debitos!$H:$H,$C208,VI_Debitos!$U:$U,$D208,VI_Debitos!$S:$S,LEFT(PAGADO!O$1,4),VI_Debitos!$R:$R,RIGHT(O$1,2))</f>
        <v>0</v>
      </c>
      <c r="P208" s="2">
        <f>SUMIFS(VI_Debitos!$W:$W,VI_Debitos!$H:$H,$C208,VI_Debitos!$U:$U,$D208,VI_Debitos!$S:$S,LEFT(PAGADO!P$1,4),VI_Debitos!$R:$R,RIGHT(P$1,2))</f>
        <v>0</v>
      </c>
      <c r="Q208" s="2">
        <f>SUMIFS(VI_Debitos!$W:$W,VI_Debitos!$H:$H,$C208,VI_Debitos!$U:$U,$D208,VI_Debitos!$S:$S,LEFT(PAGADO!Q$1,4),VI_Debitos!$R:$R,RIGHT(Q$1,2))</f>
        <v>0</v>
      </c>
      <c r="R208" s="2">
        <f t="shared" si="3"/>
        <v>0</v>
      </c>
    </row>
    <row r="209" spans="6:18">
      <c r="F209" s="2">
        <f>SUMIFS(VI_Debitos!$W:$W,VI_Debitos!$H:$H,$C209,VI_Debitos!$U:$U,$D209,VI_Debitos!$S:$S,LEFT(PAGADO!F$1,4),VI_Debitos!$R:$R,RIGHT(F$1,2))</f>
        <v>0</v>
      </c>
      <c r="G209" s="2">
        <f>SUMIFS(VI_Debitos!$W:$W,VI_Debitos!$H:$H,$C209,VI_Debitos!$U:$U,$D209,VI_Debitos!$S:$S,LEFT(PAGADO!G$1,4),VI_Debitos!$R:$R,RIGHT(G$1,2))</f>
        <v>0</v>
      </c>
      <c r="H209" s="2">
        <f>SUMIFS(VI_Debitos!$W:$W,VI_Debitos!$H:$H,$C209,VI_Debitos!$U:$U,$D209,VI_Debitos!$S:$S,LEFT(PAGADO!H$1,4),VI_Debitos!$R:$R,RIGHT(H$1,2))</f>
        <v>0</v>
      </c>
      <c r="I209" s="2">
        <f>SUMIFS(VI_Debitos!$W:$W,VI_Debitos!$H:$H,$C209,VI_Debitos!$U:$U,$D209,VI_Debitos!$S:$S,LEFT(PAGADO!I$1,4),VI_Debitos!$R:$R,RIGHT(I$1,2))</f>
        <v>0</v>
      </c>
      <c r="J209" s="2">
        <f>SUMIFS(VI_Debitos!$W:$W,VI_Debitos!$H:$H,$C209,VI_Debitos!$U:$U,$D209,VI_Debitos!$S:$S,LEFT(PAGADO!J$1,4),VI_Debitos!$R:$R,RIGHT(J$1,2))</f>
        <v>0</v>
      </c>
      <c r="K209" s="2">
        <f>SUMIFS(VI_Debitos!$W:$W,VI_Debitos!$H:$H,$C209,VI_Debitos!$U:$U,$D209,VI_Debitos!$S:$S,LEFT(PAGADO!K$1,4),VI_Debitos!$R:$R,RIGHT(K$1,2))</f>
        <v>0</v>
      </c>
      <c r="L209" s="2">
        <f>SUMIFS(VI_Debitos!$W:$W,VI_Debitos!$H:$H,$C209,VI_Debitos!$U:$U,$D209,VI_Debitos!$S:$S,LEFT(PAGADO!L$1,4),VI_Debitos!$R:$R,RIGHT(L$1,2))</f>
        <v>0</v>
      </c>
      <c r="M209" s="2">
        <f>SUMIFS(VI_Debitos!$W:$W,VI_Debitos!$H:$H,$C209,VI_Debitos!$U:$U,$D209,VI_Debitos!$S:$S,LEFT(PAGADO!M$1,4),VI_Debitos!$R:$R,RIGHT(M$1,2))</f>
        <v>0</v>
      </c>
      <c r="N209" s="2">
        <f>SUMIFS(VI_Debitos!$W:$W,VI_Debitos!$H:$H,$C209,VI_Debitos!$U:$U,$D209,VI_Debitos!$S:$S,LEFT(PAGADO!N$1,4),VI_Debitos!$R:$R,RIGHT(N$1,2))</f>
        <v>0</v>
      </c>
      <c r="O209" s="2">
        <f>SUMIFS(VI_Debitos!$W:$W,VI_Debitos!$H:$H,$C209,VI_Debitos!$U:$U,$D209,VI_Debitos!$S:$S,LEFT(PAGADO!O$1,4),VI_Debitos!$R:$R,RIGHT(O$1,2))</f>
        <v>0</v>
      </c>
      <c r="P209" s="2">
        <f>SUMIFS(VI_Debitos!$W:$W,VI_Debitos!$H:$H,$C209,VI_Debitos!$U:$U,$D209,VI_Debitos!$S:$S,LEFT(PAGADO!P$1,4),VI_Debitos!$R:$R,RIGHT(P$1,2))</f>
        <v>0</v>
      </c>
      <c r="Q209" s="2">
        <f>SUMIFS(VI_Debitos!$W:$W,VI_Debitos!$H:$H,$C209,VI_Debitos!$U:$U,$D209,VI_Debitos!$S:$S,LEFT(PAGADO!Q$1,4),VI_Debitos!$R:$R,RIGHT(Q$1,2))</f>
        <v>0</v>
      </c>
      <c r="R209" s="2">
        <f t="shared" si="3"/>
        <v>0</v>
      </c>
    </row>
    <row r="210" spans="6:18">
      <c r="F210" s="2">
        <f>SUMIFS(VI_Debitos!$W:$W,VI_Debitos!$H:$H,$C210,VI_Debitos!$U:$U,$D210,VI_Debitos!$S:$S,LEFT(PAGADO!F$1,4),VI_Debitos!$R:$R,RIGHT(F$1,2))</f>
        <v>0</v>
      </c>
      <c r="G210" s="2">
        <f>SUMIFS(VI_Debitos!$W:$W,VI_Debitos!$H:$H,$C210,VI_Debitos!$U:$U,$D210,VI_Debitos!$S:$S,LEFT(PAGADO!G$1,4),VI_Debitos!$R:$R,RIGHT(G$1,2))</f>
        <v>0</v>
      </c>
      <c r="H210" s="2">
        <f>SUMIFS(VI_Debitos!$W:$W,VI_Debitos!$H:$H,$C210,VI_Debitos!$U:$U,$D210,VI_Debitos!$S:$S,LEFT(PAGADO!H$1,4),VI_Debitos!$R:$R,RIGHT(H$1,2))</f>
        <v>0</v>
      </c>
      <c r="I210" s="2">
        <f>SUMIFS(VI_Debitos!$W:$W,VI_Debitos!$H:$H,$C210,VI_Debitos!$U:$U,$D210,VI_Debitos!$S:$S,LEFT(PAGADO!I$1,4),VI_Debitos!$R:$R,RIGHT(I$1,2))</f>
        <v>0</v>
      </c>
      <c r="J210" s="2">
        <f>SUMIFS(VI_Debitos!$W:$W,VI_Debitos!$H:$H,$C210,VI_Debitos!$U:$U,$D210,VI_Debitos!$S:$S,LEFT(PAGADO!J$1,4),VI_Debitos!$R:$R,RIGHT(J$1,2))</f>
        <v>0</v>
      </c>
      <c r="K210" s="2">
        <f>SUMIFS(VI_Debitos!$W:$W,VI_Debitos!$H:$H,$C210,VI_Debitos!$U:$U,$D210,VI_Debitos!$S:$S,LEFT(PAGADO!K$1,4),VI_Debitos!$R:$R,RIGHT(K$1,2))</f>
        <v>0</v>
      </c>
      <c r="L210" s="2">
        <f>SUMIFS(VI_Debitos!$W:$W,VI_Debitos!$H:$H,$C210,VI_Debitos!$U:$U,$D210,VI_Debitos!$S:$S,LEFT(PAGADO!L$1,4),VI_Debitos!$R:$R,RIGHT(L$1,2))</f>
        <v>0</v>
      </c>
      <c r="M210" s="2">
        <f>SUMIFS(VI_Debitos!$W:$W,VI_Debitos!$H:$H,$C210,VI_Debitos!$U:$U,$D210,VI_Debitos!$S:$S,LEFT(PAGADO!M$1,4),VI_Debitos!$R:$R,RIGHT(M$1,2))</f>
        <v>0</v>
      </c>
      <c r="N210" s="2">
        <f>SUMIFS(VI_Debitos!$W:$W,VI_Debitos!$H:$H,$C210,VI_Debitos!$U:$U,$D210,VI_Debitos!$S:$S,LEFT(PAGADO!N$1,4),VI_Debitos!$R:$R,RIGHT(N$1,2))</f>
        <v>0</v>
      </c>
      <c r="O210" s="2">
        <f>SUMIFS(VI_Debitos!$W:$W,VI_Debitos!$H:$H,$C210,VI_Debitos!$U:$U,$D210,VI_Debitos!$S:$S,LEFT(PAGADO!O$1,4),VI_Debitos!$R:$R,RIGHT(O$1,2))</f>
        <v>0</v>
      </c>
      <c r="P210" s="2">
        <f>SUMIFS(VI_Debitos!$W:$W,VI_Debitos!$H:$H,$C210,VI_Debitos!$U:$U,$D210,VI_Debitos!$S:$S,LEFT(PAGADO!P$1,4),VI_Debitos!$R:$R,RIGHT(P$1,2))</f>
        <v>0</v>
      </c>
      <c r="Q210" s="2">
        <f>SUMIFS(VI_Debitos!$W:$W,VI_Debitos!$H:$H,$C210,VI_Debitos!$U:$U,$D210,VI_Debitos!$S:$S,LEFT(PAGADO!Q$1,4),VI_Debitos!$R:$R,RIGHT(Q$1,2))</f>
        <v>0</v>
      </c>
      <c r="R210" s="2">
        <f t="shared" si="3"/>
        <v>0</v>
      </c>
    </row>
    <row r="211" spans="6:18">
      <c r="F211" s="2">
        <f>SUMIFS(VI_Debitos!$W:$W,VI_Debitos!$H:$H,$C211,VI_Debitos!$U:$U,$D211,VI_Debitos!$S:$S,LEFT(PAGADO!F$1,4),VI_Debitos!$R:$R,RIGHT(F$1,2))</f>
        <v>0</v>
      </c>
      <c r="G211" s="2">
        <f>SUMIFS(VI_Debitos!$W:$W,VI_Debitos!$H:$H,$C211,VI_Debitos!$U:$U,$D211,VI_Debitos!$S:$S,LEFT(PAGADO!G$1,4),VI_Debitos!$R:$R,RIGHT(G$1,2))</f>
        <v>0</v>
      </c>
      <c r="H211" s="2">
        <f>SUMIFS(VI_Debitos!$W:$W,VI_Debitos!$H:$H,$C211,VI_Debitos!$U:$U,$D211,VI_Debitos!$S:$S,LEFT(PAGADO!H$1,4),VI_Debitos!$R:$R,RIGHT(H$1,2))</f>
        <v>0</v>
      </c>
      <c r="I211" s="2">
        <f>SUMIFS(VI_Debitos!$W:$W,VI_Debitos!$H:$H,$C211,VI_Debitos!$U:$U,$D211,VI_Debitos!$S:$S,LEFT(PAGADO!I$1,4),VI_Debitos!$R:$R,RIGHT(I$1,2))</f>
        <v>0</v>
      </c>
      <c r="J211" s="2">
        <f>SUMIFS(VI_Debitos!$W:$W,VI_Debitos!$H:$H,$C211,VI_Debitos!$U:$U,$D211,VI_Debitos!$S:$S,LEFT(PAGADO!J$1,4),VI_Debitos!$R:$R,RIGHT(J$1,2))</f>
        <v>0</v>
      </c>
      <c r="K211" s="2">
        <f>SUMIFS(VI_Debitos!$W:$W,VI_Debitos!$H:$H,$C211,VI_Debitos!$U:$U,$D211,VI_Debitos!$S:$S,LEFT(PAGADO!K$1,4),VI_Debitos!$R:$R,RIGHT(K$1,2))</f>
        <v>0</v>
      </c>
      <c r="L211" s="2">
        <f>SUMIFS(VI_Debitos!$W:$W,VI_Debitos!$H:$H,$C211,VI_Debitos!$U:$U,$D211,VI_Debitos!$S:$S,LEFT(PAGADO!L$1,4),VI_Debitos!$R:$R,RIGHT(L$1,2))</f>
        <v>0</v>
      </c>
      <c r="M211" s="2">
        <f>SUMIFS(VI_Debitos!$W:$W,VI_Debitos!$H:$H,$C211,VI_Debitos!$U:$U,$D211,VI_Debitos!$S:$S,LEFT(PAGADO!M$1,4),VI_Debitos!$R:$R,RIGHT(M$1,2))</f>
        <v>0</v>
      </c>
      <c r="N211" s="2">
        <f>SUMIFS(VI_Debitos!$W:$W,VI_Debitos!$H:$H,$C211,VI_Debitos!$U:$U,$D211,VI_Debitos!$S:$S,LEFT(PAGADO!N$1,4),VI_Debitos!$R:$R,RIGHT(N$1,2))</f>
        <v>0</v>
      </c>
      <c r="O211" s="2">
        <f>SUMIFS(VI_Debitos!$W:$W,VI_Debitos!$H:$H,$C211,VI_Debitos!$U:$U,$D211,VI_Debitos!$S:$S,LEFT(PAGADO!O$1,4),VI_Debitos!$R:$R,RIGHT(O$1,2))</f>
        <v>0</v>
      </c>
      <c r="P211" s="2">
        <f>SUMIFS(VI_Debitos!$W:$W,VI_Debitos!$H:$H,$C211,VI_Debitos!$U:$U,$D211,VI_Debitos!$S:$S,LEFT(PAGADO!P$1,4),VI_Debitos!$R:$R,RIGHT(P$1,2))</f>
        <v>0</v>
      </c>
      <c r="Q211" s="2">
        <f>SUMIFS(VI_Debitos!$W:$W,VI_Debitos!$H:$H,$C211,VI_Debitos!$U:$U,$D211,VI_Debitos!$S:$S,LEFT(PAGADO!Q$1,4),VI_Debitos!$R:$R,RIGHT(Q$1,2))</f>
        <v>0</v>
      </c>
      <c r="R211" s="2">
        <f t="shared" si="3"/>
        <v>0</v>
      </c>
    </row>
    <row r="212" spans="6:18">
      <c r="F212" s="2">
        <f>SUMIFS(VI_Debitos!$W:$W,VI_Debitos!$H:$H,$C212,VI_Debitos!$U:$U,$D212,VI_Debitos!$S:$S,LEFT(PAGADO!F$1,4),VI_Debitos!$R:$R,RIGHT(F$1,2))</f>
        <v>0</v>
      </c>
      <c r="G212" s="2">
        <f>SUMIFS(VI_Debitos!$W:$W,VI_Debitos!$H:$H,$C212,VI_Debitos!$U:$U,$D212,VI_Debitos!$S:$S,LEFT(PAGADO!G$1,4),VI_Debitos!$R:$R,RIGHT(G$1,2))</f>
        <v>0</v>
      </c>
      <c r="H212" s="2">
        <f>SUMIFS(VI_Debitos!$W:$W,VI_Debitos!$H:$H,$C212,VI_Debitos!$U:$U,$D212,VI_Debitos!$S:$S,LEFT(PAGADO!H$1,4),VI_Debitos!$R:$R,RIGHT(H$1,2))</f>
        <v>0</v>
      </c>
      <c r="I212" s="2">
        <f>SUMIFS(VI_Debitos!$W:$W,VI_Debitos!$H:$H,$C212,VI_Debitos!$U:$U,$D212,VI_Debitos!$S:$S,LEFT(PAGADO!I$1,4),VI_Debitos!$R:$R,RIGHT(I$1,2))</f>
        <v>0</v>
      </c>
      <c r="J212" s="2">
        <f>SUMIFS(VI_Debitos!$W:$W,VI_Debitos!$H:$H,$C212,VI_Debitos!$U:$U,$D212,VI_Debitos!$S:$S,LEFT(PAGADO!J$1,4),VI_Debitos!$R:$R,RIGHT(J$1,2))</f>
        <v>0</v>
      </c>
      <c r="K212" s="2">
        <f>SUMIFS(VI_Debitos!$W:$W,VI_Debitos!$H:$H,$C212,VI_Debitos!$U:$U,$D212,VI_Debitos!$S:$S,LEFT(PAGADO!K$1,4),VI_Debitos!$R:$R,RIGHT(K$1,2))</f>
        <v>0</v>
      </c>
      <c r="L212" s="2">
        <f>SUMIFS(VI_Debitos!$W:$W,VI_Debitos!$H:$H,$C212,VI_Debitos!$U:$U,$D212,VI_Debitos!$S:$S,LEFT(PAGADO!L$1,4),VI_Debitos!$R:$R,RIGHT(L$1,2))</f>
        <v>0</v>
      </c>
      <c r="M212" s="2">
        <f>SUMIFS(VI_Debitos!$W:$W,VI_Debitos!$H:$H,$C212,VI_Debitos!$U:$U,$D212,VI_Debitos!$S:$S,LEFT(PAGADO!M$1,4),VI_Debitos!$R:$R,RIGHT(M$1,2))</f>
        <v>0</v>
      </c>
      <c r="N212" s="2">
        <f>SUMIFS(VI_Debitos!$W:$W,VI_Debitos!$H:$H,$C212,VI_Debitos!$U:$U,$D212,VI_Debitos!$S:$S,LEFT(PAGADO!N$1,4),VI_Debitos!$R:$R,RIGHT(N$1,2))</f>
        <v>0</v>
      </c>
      <c r="O212" s="2">
        <f>SUMIFS(VI_Debitos!$W:$W,VI_Debitos!$H:$H,$C212,VI_Debitos!$U:$U,$D212,VI_Debitos!$S:$S,LEFT(PAGADO!O$1,4),VI_Debitos!$R:$R,RIGHT(O$1,2))</f>
        <v>0</v>
      </c>
      <c r="P212" s="2">
        <f>SUMIFS(VI_Debitos!$W:$W,VI_Debitos!$H:$H,$C212,VI_Debitos!$U:$U,$D212,VI_Debitos!$S:$S,LEFT(PAGADO!P$1,4),VI_Debitos!$R:$R,RIGHT(P$1,2))</f>
        <v>0</v>
      </c>
      <c r="Q212" s="2">
        <f>SUMIFS(VI_Debitos!$W:$W,VI_Debitos!$H:$H,$C212,VI_Debitos!$U:$U,$D212,VI_Debitos!$S:$S,LEFT(PAGADO!Q$1,4),VI_Debitos!$R:$R,RIGHT(Q$1,2))</f>
        <v>0</v>
      </c>
      <c r="R212" s="2">
        <f t="shared" si="3"/>
        <v>0</v>
      </c>
    </row>
    <row r="213" spans="6:18">
      <c r="F213" s="2">
        <f>SUMIFS(VI_Debitos!$W:$W,VI_Debitos!$H:$H,$C213,VI_Debitos!$U:$U,$D213,VI_Debitos!$S:$S,LEFT(PAGADO!F$1,4),VI_Debitos!$R:$R,RIGHT(F$1,2))</f>
        <v>0</v>
      </c>
      <c r="G213" s="2">
        <f>SUMIFS(VI_Debitos!$W:$W,VI_Debitos!$H:$H,$C213,VI_Debitos!$U:$U,$D213,VI_Debitos!$S:$S,LEFT(PAGADO!G$1,4),VI_Debitos!$R:$R,RIGHT(G$1,2))</f>
        <v>0</v>
      </c>
      <c r="H213" s="2">
        <f>SUMIFS(VI_Debitos!$W:$W,VI_Debitos!$H:$H,$C213,VI_Debitos!$U:$U,$D213,VI_Debitos!$S:$S,LEFT(PAGADO!H$1,4),VI_Debitos!$R:$R,RIGHT(H$1,2))</f>
        <v>0</v>
      </c>
      <c r="I213" s="2">
        <f>SUMIFS(VI_Debitos!$W:$W,VI_Debitos!$H:$H,$C213,VI_Debitos!$U:$U,$D213,VI_Debitos!$S:$S,LEFT(PAGADO!I$1,4),VI_Debitos!$R:$R,RIGHT(I$1,2))</f>
        <v>0</v>
      </c>
      <c r="J213" s="2">
        <f>SUMIFS(VI_Debitos!$W:$W,VI_Debitos!$H:$H,$C213,VI_Debitos!$U:$U,$D213,VI_Debitos!$S:$S,LEFT(PAGADO!J$1,4),VI_Debitos!$R:$R,RIGHT(J$1,2))</f>
        <v>0</v>
      </c>
      <c r="K213" s="2">
        <f>SUMIFS(VI_Debitos!$W:$W,VI_Debitos!$H:$H,$C213,VI_Debitos!$U:$U,$D213,VI_Debitos!$S:$S,LEFT(PAGADO!K$1,4),VI_Debitos!$R:$R,RIGHT(K$1,2))</f>
        <v>0</v>
      </c>
      <c r="L213" s="2">
        <f>SUMIFS(VI_Debitos!$W:$W,VI_Debitos!$H:$H,$C213,VI_Debitos!$U:$U,$D213,VI_Debitos!$S:$S,LEFT(PAGADO!L$1,4),VI_Debitos!$R:$R,RIGHT(L$1,2))</f>
        <v>0</v>
      </c>
      <c r="M213" s="2">
        <f>SUMIFS(VI_Debitos!$W:$W,VI_Debitos!$H:$H,$C213,VI_Debitos!$U:$U,$D213,VI_Debitos!$S:$S,LEFT(PAGADO!M$1,4),VI_Debitos!$R:$R,RIGHT(M$1,2))</f>
        <v>0</v>
      </c>
      <c r="N213" s="2">
        <f>SUMIFS(VI_Debitos!$W:$W,VI_Debitos!$H:$H,$C213,VI_Debitos!$U:$U,$D213,VI_Debitos!$S:$S,LEFT(PAGADO!N$1,4),VI_Debitos!$R:$R,RIGHT(N$1,2))</f>
        <v>0</v>
      </c>
      <c r="O213" s="2">
        <f>SUMIFS(VI_Debitos!$W:$W,VI_Debitos!$H:$H,$C213,VI_Debitos!$U:$U,$D213,VI_Debitos!$S:$S,LEFT(PAGADO!O$1,4),VI_Debitos!$R:$R,RIGHT(O$1,2))</f>
        <v>0</v>
      </c>
      <c r="P213" s="2">
        <f>SUMIFS(VI_Debitos!$W:$W,VI_Debitos!$H:$H,$C213,VI_Debitos!$U:$U,$D213,VI_Debitos!$S:$S,LEFT(PAGADO!P$1,4),VI_Debitos!$R:$R,RIGHT(P$1,2))</f>
        <v>0</v>
      </c>
      <c r="Q213" s="2">
        <f>SUMIFS(VI_Debitos!$W:$W,VI_Debitos!$H:$H,$C213,VI_Debitos!$U:$U,$D213,VI_Debitos!$S:$S,LEFT(PAGADO!Q$1,4),VI_Debitos!$R:$R,RIGHT(Q$1,2))</f>
        <v>0</v>
      </c>
      <c r="R213" s="2">
        <f t="shared" si="3"/>
        <v>0</v>
      </c>
    </row>
    <row r="214" spans="6:18">
      <c r="F214" s="2">
        <f>SUMIFS(VI_Debitos!$W:$W,VI_Debitos!$H:$H,$C214,VI_Debitos!$U:$U,$D214,VI_Debitos!$S:$S,LEFT(PAGADO!F$1,4),VI_Debitos!$R:$R,RIGHT(F$1,2))</f>
        <v>0</v>
      </c>
      <c r="G214" s="2">
        <f>SUMIFS(VI_Debitos!$W:$W,VI_Debitos!$H:$H,$C214,VI_Debitos!$U:$U,$D214,VI_Debitos!$S:$S,LEFT(PAGADO!G$1,4),VI_Debitos!$R:$R,RIGHT(G$1,2))</f>
        <v>0</v>
      </c>
      <c r="H214" s="2">
        <f>SUMIFS(VI_Debitos!$W:$W,VI_Debitos!$H:$H,$C214,VI_Debitos!$U:$U,$D214,VI_Debitos!$S:$S,LEFT(PAGADO!H$1,4),VI_Debitos!$R:$R,RIGHT(H$1,2))</f>
        <v>0</v>
      </c>
      <c r="I214" s="2">
        <f>SUMIFS(VI_Debitos!$W:$W,VI_Debitos!$H:$H,$C214,VI_Debitos!$U:$U,$D214,VI_Debitos!$S:$S,LEFT(PAGADO!I$1,4),VI_Debitos!$R:$R,RIGHT(I$1,2))</f>
        <v>0</v>
      </c>
      <c r="J214" s="2">
        <f>SUMIFS(VI_Debitos!$W:$W,VI_Debitos!$H:$H,$C214,VI_Debitos!$U:$U,$D214,VI_Debitos!$S:$S,LEFT(PAGADO!J$1,4),VI_Debitos!$R:$R,RIGHT(J$1,2))</f>
        <v>0</v>
      </c>
      <c r="K214" s="2">
        <f>SUMIFS(VI_Debitos!$W:$W,VI_Debitos!$H:$H,$C214,VI_Debitos!$U:$U,$D214,VI_Debitos!$S:$S,LEFT(PAGADO!K$1,4),VI_Debitos!$R:$R,RIGHT(K$1,2))</f>
        <v>0</v>
      </c>
      <c r="L214" s="2">
        <f>SUMIFS(VI_Debitos!$W:$W,VI_Debitos!$H:$H,$C214,VI_Debitos!$U:$U,$D214,VI_Debitos!$S:$S,LEFT(PAGADO!L$1,4),VI_Debitos!$R:$R,RIGHT(L$1,2))</f>
        <v>0</v>
      </c>
      <c r="M214" s="2">
        <f>SUMIFS(VI_Debitos!$W:$W,VI_Debitos!$H:$H,$C214,VI_Debitos!$U:$U,$D214,VI_Debitos!$S:$S,LEFT(PAGADO!M$1,4),VI_Debitos!$R:$R,RIGHT(M$1,2))</f>
        <v>0</v>
      </c>
      <c r="N214" s="2">
        <f>SUMIFS(VI_Debitos!$W:$W,VI_Debitos!$H:$H,$C214,VI_Debitos!$U:$U,$D214,VI_Debitos!$S:$S,LEFT(PAGADO!N$1,4),VI_Debitos!$R:$R,RIGHT(N$1,2))</f>
        <v>0</v>
      </c>
      <c r="O214" s="2">
        <f>SUMIFS(VI_Debitos!$W:$W,VI_Debitos!$H:$H,$C214,VI_Debitos!$U:$U,$D214,VI_Debitos!$S:$S,LEFT(PAGADO!O$1,4),VI_Debitos!$R:$R,RIGHT(O$1,2))</f>
        <v>0</v>
      </c>
      <c r="P214" s="2">
        <f>SUMIFS(VI_Debitos!$W:$W,VI_Debitos!$H:$H,$C214,VI_Debitos!$U:$U,$D214,VI_Debitos!$S:$S,LEFT(PAGADO!P$1,4),VI_Debitos!$R:$R,RIGHT(P$1,2))</f>
        <v>0</v>
      </c>
      <c r="Q214" s="2">
        <f>SUMIFS(VI_Debitos!$W:$W,VI_Debitos!$H:$H,$C214,VI_Debitos!$U:$U,$D214,VI_Debitos!$S:$S,LEFT(PAGADO!Q$1,4),VI_Debitos!$R:$R,RIGHT(Q$1,2))</f>
        <v>0</v>
      </c>
      <c r="R214" s="2">
        <f t="shared" si="3"/>
        <v>0</v>
      </c>
    </row>
    <row r="215" spans="6:18">
      <c r="F215" s="2">
        <f>SUMIFS(VI_Debitos!$W:$W,VI_Debitos!$H:$H,$C215,VI_Debitos!$U:$U,$D215,VI_Debitos!$S:$S,LEFT(PAGADO!F$1,4),VI_Debitos!$R:$R,RIGHT(F$1,2))</f>
        <v>0</v>
      </c>
      <c r="G215" s="2">
        <f>SUMIFS(VI_Debitos!$W:$W,VI_Debitos!$H:$H,$C215,VI_Debitos!$U:$U,$D215,VI_Debitos!$S:$S,LEFT(PAGADO!G$1,4),VI_Debitos!$R:$R,RIGHT(G$1,2))</f>
        <v>0</v>
      </c>
      <c r="H215" s="2">
        <f>SUMIFS(VI_Debitos!$W:$W,VI_Debitos!$H:$H,$C215,VI_Debitos!$U:$U,$D215,VI_Debitos!$S:$S,LEFT(PAGADO!H$1,4),VI_Debitos!$R:$R,RIGHT(H$1,2))</f>
        <v>0</v>
      </c>
      <c r="I215" s="2">
        <f>SUMIFS(VI_Debitos!$W:$W,VI_Debitos!$H:$H,$C215,VI_Debitos!$U:$U,$D215,VI_Debitos!$S:$S,LEFT(PAGADO!I$1,4),VI_Debitos!$R:$R,RIGHT(I$1,2))</f>
        <v>0</v>
      </c>
      <c r="J215" s="2">
        <f>SUMIFS(VI_Debitos!$W:$W,VI_Debitos!$H:$H,$C215,VI_Debitos!$U:$U,$D215,VI_Debitos!$S:$S,LEFT(PAGADO!J$1,4),VI_Debitos!$R:$R,RIGHT(J$1,2))</f>
        <v>0</v>
      </c>
      <c r="K215" s="2">
        <f>SUMIFS(VI_Debitos!$W:$W,VI_Debitos!$H:$H,$C215,VI_Debitos!$U:$U,$D215,VI_Debitos!$S:$S,LEFT(PAGADO!K$1,4),VI_Debitos!$R:$R,RIGHT(K$1,2))</f>
        <v>0</v>
      </c>
      <c r="L215" s="2">
        <f>SUMIFS(VI_Debitos!$W:$W,VI_Debitos!$H:$H,$C215,VI_Debitos!$U:$U,$D215,VI_Debitos!$S:$S,LEFT(PAGADO!L$1,4),VI_Debitos!$R:$R,RIGHT(L$1,2))</f>
        <v>0</v>
      </c>
      <c r="M215" s="2">
        <f>SUMIFS(VI_Debitos!$W:$W,VI_Debitos!$H:$H,$C215,VI_Debitos!$U:$U,$D215,VI_Debitos!$S:$S,LEFT(PAGADO!M$1,4),VI_Debitos!$R:$R,RIGHT(M$1,2))</f>
        <v>0</v>
      </c>
      <c r="N215" s="2">
        <f>SUMIFS(VI_Debitos!$W:$W,VI_Debitos!$H:$H,$C215,VI_Debitos!$U:$U,$D215,VI_Debitos!$S:$S,LEFT(PAGADO!N$1,4),VI_Debitos!$R:$R,RIGHT(N$1,2))</f>
        <v>0</v>
      </c>
      <c r="O215" s="2">
        <f>SUMIFS(VI_Debitos!$W:$W,VI_Debitos!$H:$H,$C215,VI_Debitos!$U:$U,$D215,VI_Debitos!$S:$S,LEFT(PAGADO!O$1,4),VI_Debitos!$R:$R,RIGHT(O$1,2))</f>
        <v>0</v>
      </c>
      <c r="P215" s="2">
        <f>SUMIFS(VI_Debitos!$W:$W,VI_Debitos!$H:$H,$C215,VI_Debitos!$U:$U,$D215,VI_Debitos!$S:$S,LEFT(PAGADO!P$1,4),VI_Debitos!$R:$R,RIGHT(P$1,2))</f>
        <v>0</v>
      </c>
      <c r="Q215" s="2">
        <f>SUMIFS(VI_Debitos!$W:$W,VI_Debitos!$H:$H,$C215,VI_Debitos!$U:$U,$D215,VI_Debitos!$S:$S,LEFT(PAGADO!Q$1,4),VI_Debitos!$R:$R,RIGHT(Q$1,2))</f>
        <v>0</v>
      </c>
      <c r="R215" s="2">
        <f t="shared" si="3"/>
        <v>0</v>
      </c>
    </row>
    <row r="216" spans="6:18">
      <c r="F216" s="2">
        <f>SUMIFS(VI_Debitos!$W:$W,VI_Debitos!$H:$H,$C216,VI_Debitos!$U:$U,$D216,VI_Debitos!$S:$S,LEFT(PAGADO!F$1,4),VI_Debitos!$R:$R,RIGHT(F$1,2))</f>
        <v>0</v>
      </c>
      <c r="G216" s="2">
        <f>SUMIFS(VI_Debitos!$W:$W,VI_Debitos!$H:$H,$C216,VI_Debitos!$U:$U,$D216,VI_Debitos!$S:$S,LEFT(PAGADO!G$1,4),VI_Debitos!$R:$R,RIGHT(G$1,2))</f>
        <v>0</v>
      </c>
      <c r="H216" s="2">
        <f>SUMIFS(VI_Debitos!$W:$W,VI_Debitos!$H:$H,$C216,VI_Debitos!$U:$U,$D216,VI_Debitos!$S:$S,LEFT(PAGADO!H$1,4),VI_Debitos!$R:$R,RIGHT(H$1,2))</f>
        <v>0</v>
      </c>
      <c r="I216" s="2">
        <f>SUMIFS(VI_Debitos!$W:$W,VI_Debitos!$H:$H,$C216,VI_Debitos!$U:$U,$D216,VI_Debitos!$S:$S,LEFT(PAGADO!I$1,4),VI_Debitos!$R:$R,RIGHT(I$1,2))</f>
        <v>0</v>
      </c>
      <c r="J216" s="2">
        <f>SUMIFS(VI_Debitos!$W:$W,VI_Debitos!$H:$H,$C216,VI_Debitos!$U:$U,$D216,VI_Debitos!$S:$S,LEFT(PAGADO!J$1,4),VI_Debitos!$R:$R,RIGHT(J$1,2))</f>
        <v>0</v>
      </c>
      <c r="K216" s="2">
        <f>SUMIFS(VI_Debitos!$W:$W,VI_Debitos!$H:$H,$C216,VI_Debitos!$U:$U,$D216,VI_Debitos!$S:$S,LEFT(PAGADO!K$1,4),VI_Debitos!$R:$R,RIGHT(K$1,2))</f>
        <v>0</v>
      </c>
      <c r="L216" s="2">
        <f>SUMIFS(VI_Debitos!$W:$W,VI_Debitos!$H:$H,$C216,VI_Debitos!$U:$U,$D216,VI_Debitos!$S:$S,LEFT(PAGADO!L$1,4),VI_Debitos!$R:$R,RIGHT(L$1,2))</f>
        <v>0</v>
      </c>
      <c r="M216" s="2">
        <f>SUMIFS(VI_Debitos!$W:$W,VI_Debitos!$H:$H,$C216,VI_Debitos!$U:$U,$D216,VI_Debitos!$S:$S,LEFT(PAGADO!M$1,4),VI_Debitos!$R:$R,RIGHT(M$1,2))</f>
        <v>0</v>
      </c>
      <c r="N216" s="2">
        <f>SUMIFS(VI_Debitos!$W:$W,VI_Debitos!$H:$H,$C216,VI_Debitos!$U:$U,$D216,VI_Debitos!$S:$S,LEFT(PAGADO!N$1,4),VI_Debitos!$R:$R,RIGHT(N$1,2))</f>
        <v>0</v>
      </c>
      <c r="O216" s="2">
        <f>SUMIFS(VI_Debitos!$W:$W,VI_Debitos!$H:$H,$C216,VI_Debitos!$U:$U,$D216,VI_Debitos!$S:$S,LEFT(PAGADO!O$1,4),VI_Debitos!$R:$R,RIGHT(O$1,2))</f>
        <v>0</v>
      </c>
      <c r="P216" s="2">
        <f>SUMIFS(VI_Debitos!$W:$W,VI_Debitos!$H:$H,$C216,VI_Debitos!$U:$U,$D216,VI_Debitos!$S:$S,LEFT(PAGADO!P$1,4),VI_Debitos!$R:$R,RIGHT(P$1,2))</f>
        <v>0</v>
      </c>
      <c r="Q216" s="2">
        <f>SUMIFS(VI_Debitos!$W:$W,VI_Debitos!$H:$H,$C216,VI_Debitos!$U:$U,$D216,VI_Debitos!$S:$S,LEFT(PAGADO!Q$1,4),VI_Debitos!$R:$R,RIGHT(Q$1,2))</f>
        <v>0</v>
      </c>
      <c r="R216" s="2">
        <f t="shared" si="3"/>
        <v>0</v>
      </c>
    </row>
    <row r="217" spans="6:18">
      <c r="F217" s="2">
        <f>SUMIFS(VI_Debitos!$W:$W,VI_Debitos!$H:$H,$C217,VI_Debitos!$U:$U,$D217,VI_Debitos!$S:$S,LEFT(PAGADO!F$1,4),VI_Debitos!$R:$R,RIGHT(F$1,2))</f>
        <v>0</v>
      </c>
      <c r="G217" s="2">
        <f>SUMIFS(VI_Debitos!$W:$W,VI_Debitos!$H:$H,$C217,VI_Debitos!$U:$U,$D217,VI_Debitos!$S:$S,LEFT(PAGADO!G$1,4),VI_Debitos!$R:$R,RIGHT(G$1,2))</f>
        <v>0</v>
      </c>
      <c r="H217" s="2">
        <f>SUMIFS(VI_Debitos!$W:$W,VI_Debitos!$H:$H,$C217,VI_Debitos!$U:$U,$D217,VI_Debitos!$S:$S,LEFT(PAGADO!H$1,4),VI_Debitos!$R:$R,RIGHT(H$1,2))</f>
        <v>0</v>
      </c>
      <c r="I217" s="2">
        <f>SUMIFS(VI_Debitos!$W:$W,VI_Debitos!$H:$H,$C217,VI_Debitos!$U:$U,$D217,VI_Debitos!$S:$S,LEFT(PAGADO!I$1,4),VI_Debitos!$R:$R,RIGHT(I$1,2))</f>
        <v>0</v>
      </c>
      <c r="J217" s="2">
        <f>SUMIFS(VI_Debitos!$W:$W,VI_Debitos!$H:$H,$C217,VI_Debitos!$U:$U,$D217,VI_Debitos!$S:$S,LEFT(PAGADO!J$1,4),VI_Debitos!$R:$R,RIGHT(J$1,2))</f>
        <v>0</v>
      </c>
      <c r="K217" s="2">
        <f>SUMIFS(VI_Debitos!$W:$W,VI_Debitos!$H:$H,$C217,VI_Debitos!$U:$U,$D217,VI_Debitos!$S:$S,LEFT(PAGADO!K$1,4),VI_Debitos!$R:$R,RIGHT(K$1,2))</f>
        <v>0</v>
      </c>
      <c r="L217" s="2">
        <f>SUMIFS(VI_Debitos!$W:$W,VI_Debitos!$H:$H,$C217,VI_Debitos!$U:$U,$D217,VI_Debitos!$S:$S,LEFT(PAGADO!L$1,4),VI_Debitos!$R:$R,RIGHT(L$1,2))</f>
        <v>0</v>
      </c>
      <c r="M217" s="2">
        <f>SUMIFS(VI_Debitos!$W:$W,VI_Debitos!$H:$H,$C217,VI_Debitos!$U:$U,$D217,VI_Debitos!$S:$S,LEFT(PAGADO!M$1,4),VI_Debitos!$R:$R,RIGHT(M$1,2))</f>
        <v>0</v>
      </c>
      <c r="N217" s="2">
        <f>SUMIFS(VI_Debitos!$W:$W,VI_Debitos!$H:$H,$C217,VI_Debitos!$U:$U,$D217,VI_Debitos!$S:$S,LEFT(PAGADO!N$1,4),VI_Debitos!$R:$R,RIGHT(N$1,2))</f>
        <v>0</v>
      </c>
      <c r="O217" s="2">
        <f>SUMIFS(VI_Debitos!$W:$W,VI_Debitos!$H:$H,$C217,VI_Debitos!$U:$U,$D217,VI_Debitos!$S:$S,LEFT(PAGADO!O$1,4),VI_Debitos!$R:$R,RIGHT(O$1,2))</f>
        <v>0</v>
      </c>
      <c r="P217" s="2">
        <f>SUMIFS(VI_Debitos!$W:$W,VI_Debitos!$H:$H,$C217,VI_Debitos!$U:$U,$D217,VI_Debitos!$S:$S,LEFT(PAGADO!P$1,4),VI_Debitos!$R:$R,RIGHT(P$1,2))</f>
        <v>0</v>
      </c>
      <c r="Q217" s="2">
        <f>SUMIFS(VI_Debitos!$W:$W,VI_Debitos!$H:$H,$C217,VI_Debitos!$U:$U,$D217,VI_Debitos!$S:$S,LEFT(PAGADO!Q$1,4),VI_Debitos!$R:$R,RIGHT(Q$1,2))</f>
        <v>0</v>
      </c>
      <c r="R217" s="2">
        <f t="shared" si="3"/>
        <v>0</v>
      </c>
    </row>
    <row r="218" spans="6:18">
      <c r="F218" s="2">
        <f>SUMIFS(VI_Debitos!$W:$W,VI_Debitos!$H:$H,$C218,VI_Debitos!$U:$U,$D218,VI_Debitos!$S:$S,LEFT(PAGADO!F$1,4),VI_Debitos!$R:$R,RIGHT(F$1,2))</f>
        <v>0</v>
      </c>
      <c r="G218" s="2">
        <f>SUMIFS(VI_Debitos!$W:$W,VI_Debitos!$H:$H,$C218,VI_Debitos!$U:$U,$D218,VI_Debitos!$S:$S,LEFT(PAGADO!G$1,4),VI_Debitos!$R:$R,RIGHT(G$1,2))</f>
        <v>0</v>
      </c>
      <c r="H218" s="2">
        <f>SUMIFS(VI_Debitos!$W:$W,VI_Debitos!$H:$H,$C218,VI_Debitos!$U:$U,$D218,VI_Debitos!$S:$S,LEFT(PAGADO!H$1,4),VI_Debitos!$R:$R,RIGHT(H$1,2))</f>
        <v>0</v>
      </c>
      <c r="I218" s="2">
        <f>SUMIFS(VI_Debitos!$W:$W,VI_Debitos!$H:$H,$C218,VI_Debitos!$U:$U,$D218,VI_Debitos!$S:$S,LEFT(PAGADO!I$1,4),VI_Debitos!$R:$R,RIGHT(I$1,2))</f>
        <v>0</v>
      </c>
      <c r="J218" s="2">
        <f>SUMIFS(VI_Debitos!$W:$W,VI_Debitos!$H:$H,$C218,VI_Debitos!$U:$U,$D218,VI_Debitos!$S:$S,LEFT(PAGADO!J$1,4),VI_Debitos!$R:$R,RIGHT(J$1,2))</f>
        <v>0</v>
      </c>
      <c r="K218" s="2">
        <f>SUMIFS(VI_Debitos!$W:$W,VI_Debitos!$H:$H,$C218,VI_Debitos!$U:$U,$D218,VI_Debitos!$S:$S,LEFT(PAGADO!K$1,4),VI_Debitos!$R:$R,RIGHT(K$1,2))</f>
        <v>0</v>
      </c>
      <c r="L218" s="2">
        <f>SUMIFS(VI_Debitos!$W:$W,VI_Debitos!$H:$H,$C218,VI_Debitos!$U:$U,$D218,VI_Debitos!$S:$S,LEFT(PAGADO!L$1,4),VI_Debitos!$R:$R,RIGHT(L$1,2))</f>
        <v>0</v>
      </c>
      <c r="M218" s="2">
        <f>SUMIFS(VI_Debitos!$W:$W,VI_Debitos!$H:$H,$C218,VI_Debitos!$U:$U,$D218,VI_Debitos!$S:$S,LEFT(PAGADO!M$1,4),VI_Debitos!$R:$R,RIGHT(M$1,2))</f>
        <v>0</v>
      </c>
      <c r="N218" s="2">
        <f>SUMIFS(VI_Debitos!$W:$W,VI_Debitos!$H:$H,$C218,VI_Debitos!$U:$U,$D218,VI_Debitos!$S:$S,LEFT(PAGADO!N$1,4),VI_Debitos!$R:$R,RIGHT(N$1,2))</f>
        <v>0</v>
      </c>
      <c r="O218" s="2">
        <f>SUMIFS(VI_Debitos!$W:$W,VI_Debitos!$H:$H,$C218,VI_Debitos!$U:$U,$D218,VI_Debitos!$S:$S,LEFT(PAGADO!O$1,4),VI_Debitos!$R:$R,RIGHT(O$1,2))</f>
        <v>0</v>
      </c>
      <c r="P218" s="2">
        <f>SUMIFS(VI_Debitos!$W:$W,VI_Debitos!$H:$H,$C218,VI_Debitos!$U:$U,$D218,VI_Debitos!$S:$S,LEFT(PAGADO!P$1,4),VI_Debitos!$R:$R,RIGHT(P$1,2))</f>
        <v>0</v>
      </c>
      <c r="Q218" s="2">
        <f>SUMIFS(VI_Debitos!$W:$W,VI_Debitos!$H:$H,$C218,VI_Debitos!$U:$U,$D218,VI_Debitos!$S:$S,LEFT(PAGADO!Q$1,4),VI_Debitos!$R:$R,RIGHT(Q$1,2))</f>
        <v>0</v>
      </c>
      <c r="R218" s="2">
        <f t="shared" si="3"/>
        <v>0</v>
      </c>
    </row>
    <row r="219" spans="6:18">
      <c r="F219" s="2">
        <f>SUMIFS(VI_Debitos!$W:$W,VI_Debitos!$H:$H,$C219,VI_Debitos!$U:$U,$D219,VI_Debitos!$S:$S,LEFT(PAGADO!F$1,4),VI_Debitos!$R:$R,RIGHT(F$1,2))</f>
        <v>0</v>
      </c>
      <c r="G219" s="2">
        <f>SUMIFS(VI_Debitos!$W:$W,VI_Debitos!$H:$H,$C219,VI_Debitos!$U:$U,$D219,VI_Debitos!$S:$S,LEFT(PAGADO!G$1,4),VI_Debitos!$R:$R,RIGHT(G$1,2))</f>
        <v>0</v>
      </c>
      <c r="H219" s="2">
        <f>SUMIFS(VI_Debitos!$W:$W,VI_Debitos!$H:$H,$C219,VI_Debitos!$U:$U,$D219,VI_Debitos!$S:$S,LEFT(PAGADO!H$1,4),VI_Debitos!$R:$R,RIGHT(H$1,2))</f>
        <v>0</v>
      </c>
      <c r="I219" s="2">
        <f>SUMIFS(VI_Debitos!$W:$W,VI_Debitos!$H:$H,$C219,VI_Debitos!$U:$U,$D219,VI_Debitos!$S:$S,LEFT(PAGADO!I$1,4),VI_Debitos!$R:$R,RIGHT(I$1,2))</f>
        <v>0</v>
      </c>
      <c r="J219" s="2">
        <f>SUMIFS(VI_Debitos!$W:$W,VI_Debitos!$H:$H,$C219,VI_Debitos!$U:$U,$D219,VI_Debitos!$S:$S,LEFT(PAGADO!J$1,4),VI_Debitos!$R:$R,RIGHT(J$1,2))</f>
        <v>0</v>
      </c>
      <c r="K219" s="2">
        <f>SUMIFS(VI_Debitos!$W:$W,VI_Debitos!$H:$H,$C219,VI_Debitos!$U:$U,$D219,VI_Debitos!$S:$S,LEFT(PAGADO!K$1,4),VI_Debitos!$R:$R,RIGHT(K$1,2))</f>
        <v>0</v>
      </c>
      <c r="L219" s="2">
        <f>SUMIFS(VI_Debitos!$W:$W,VI_Debitos!$H:$H,$C219,VI_Debitos!$U:$U,$D219,VI_Debitos!$S:$S,LEFT(PAGADO!L$1,4),VI_Debitos!$R:$R,RIGHT(L$1,2))</f>
        <v>0</v>
      </c>
      <c r="M219" s="2">
        <f>SUMIFS(VI_Debitos!$W:$W,VI_Debitos!$H:$H,$C219,VI_Debitos!$U:$U,$D219,VI_Debitos!$S:$S,LEFT(PAGADO!M$1,4),VI_Debitos!$R:$R,RIGHT(M$1,2))</f>
        <v>0</v>
      </c>
      <c r="N219" s="2">
        <f>SUMIFS(VI_Debitos!$W:$W,VI_Debitos!$H:$H,$C219,VI_Debitos!$U:$U,$D219,VI_Debitos!$S:$S,LEFT(PAGADO!N$1,4),VI_Debitos!$R:$R,RIGHT(N$1,2))</f>
        <v>0</v>
      </c>
      <c r="O219" s="2">
        <f>SUMIFS(VI_Debitos!$W:$W,VI_Debitos!$H:$H,$C219,VI_Debitos!$U:$U,$D219,VI_Debitos!$S:$S,LEFT(PAGADO!O$1,4),VI_Debitos!$R:$R,RIGHT(O$1,2))</f>
        <v>0</v>
      </c>
      <c r="P219" s="2">
        <f>SUMIFS(VI_Debitos!$W:$W,VI_Debitos!$H:$H,$C219,VI_Debitos!$U:$U,$D219,VI_Debitos!$S:$S,LEFT(PAGADO!P$1,4),VI_Debitos!$R:$R,RIGHT(P$1,2))</f>
        <v>0</v>
      </c>
      <c r="Q219" s="2">
        <f>SUMIFS(VI_Debitos!$W:$W,VI_Debitos!$H:$H,$C219,VI_Debitos!$U:$U,$D219,VI_Debitos!$S:$S,LEFT(PAGADO!Q$1,4),VI_Debitos!$R:$R,RIGHT(Q$1,2))</f>
        <v>0</v>
      </c>
      <c r="R219" s="2">
        <f t="shared" si="3"/>
        <v>0</v>
      </c>
    </row>
    <row r="220" spans="6:18">
      <c r="F220" s="2">
        <f>SUMIFS(VI_Debitos!$W:$W,VI_Debitos!$H:$H,$C220,VI_Debitos!$U:$U,$D220,VI_Debitos!$S:$S,LEFT(PAGADO!F$1,4),VI_Debitos!$R:$R,RIGHT(F$1,2))</f>
        <v>0</v>
      </c>
      <c r="G220" s="2">
        <f>SUMIFS(VI_Debitos!$W:$W,VI_Debitos!$H:$H,$C220,VI_Debitos!$U:$U,$D220,VI_Debitos!$S:$S,LEFT(PAGADO!G$1,4),VI_Debitos!$R:$R,RIGHT(G$1,2))</f>
        <v>0</v>
      </c>
      <c r="H220" s="2">
        <f>SUMIFS(VI_Debitos!$W:$W,VI_Debitos!$H:$H,$C220,VI_Debitos!$U:$U,$D220,VI_Debitos!$S:$S,LEFT(PAGADO!H$1,4),VI_Debitos!$R:$R,RIGHT(H$1,2))</f>
        <v>0</v>
      </c>
      <c r="I220" s="2">
        <f>SUMIFS(VI_Debitos!$W:$W,VI_Debitos!$H:$H,$C220,VI_Debitos!$U:$U,$D220,VI_Debitos!$S:$S,LEFT(PAGADO!I$1,4),VI_Debitos!$R:$R,RIGHT(I$1,2))</f>
        <v>0</v>
      </c>
      <c r="J220" s="2">
        <f>SUMIFS(VI_Debitos!$W:$W,VI_Debitos!$H:$H,$C220,VI_Debitos!$U:$U,$D220,VI_Debitos!$S:$S,LEFT(PAGADO!J$1,4),VI_Debitos!$R:$R,RIGHT(J$1,2))</f>
        <v>0</v>
      </c>
      <c r="K220" s="2">
        <f>SUMIFS(VI_Debitos!$W:$W,VI_Debitos!$H:$H,$C220,VI_Debitos!$U:$U,$D220,VI_Debitos!$S:$S,LEFT(PAGADO!K$1,4),VI_Debitos!$R:$R,RIGHT(K$1,2))</f>
        <v>0</v>
      </c>
      <c r="L220" s="2">
        <f>SUMIFS(VI_Debitos!$W:$W,VI_Debitos!$H:$H,$C220,VI_Debitos!$U:$U,$D220,VI_Debitos!$S:$S,LEFT(PAGADO!L$1,4),VI_Debitos!$R:$R,RIGHT(L$1,2))</f>
        <v>0</v>
      </c>
      <c r="M220" s="2">
        <f>SUMIFS(VI_Debitos!$W:$W,VI_Debitos!$H:$H,$C220,VI_Debitos!$U:$U,$D220,VI_Debitos!$S:$S,LEFT(PAGADO!M$1,4),VI_Debitos!$R:$R,RIGHT(M$1,2))</f>
        <v>0</v>
      </c>
      <c r="N220" s="2">
        <f>SUMIFS(VI_Debitos!$W:$W,VI_Debitos!$H:$H,$C220,VI_Debitos!$U:$U,$D220,VI_Debitos!$S:$S,LEFT(PAGADO!N$1,4),VI_Debitos!$R:$R,RIGHT(N$1,2))</f>
        <v>0</v>
      </c>
      <c r="O220" s="2">
        <f>SUMIFS(VI_Debitos!$W:$W,VI_Debitos!$H:$H,$C220,VI_Debitos!$U:$U,$D220,VI_Debitos!$S:$S,LEFT(PAGADO!O$1,4),VI_Debitos!$R:$R,RIGHT(O$1,2))</f>
        <v>0</v>
      </c>
      <c r="P220" s="2">
        <f>SUMIFS(VI_Debitos!$W:$W,VI_Debitos!$H:$H,$C220,VI_Debitos!$U:$U,$D220,VI_Debitos!$S:$S,LEFT(PAGADO!P$1,4),VI_Debitos!$R:$R,RIGHT(P$1,2))</f>
        <v>0</v>
      </c>
      <c r="Q220" s="2">
        <f>SUMIFS(VI_Debitos!$W:$W,VI_Debitos!$H:$H,$C220,VI_Debitos!$U:$U,$D220,VI_Debitos!$S:$S,LEFT(PAGADO!Q$1,4),VI_Debitos!$R:$R,RIGHT(Q$1,2))</f>
        <v>0</v>
      </c>
      <c r="R220" s="2">
        <f t="shared" si="3"/>
        <v>0</v>
      </c>
    </row>
    <row r="221" spans="6:18">
      <c r="F221" s="2">
        <f>SUMIFS(VI_Debitos!$W:$W,VI_Debitos!$H:$H,$C221,VI_Debitos!$U:$U,$D221,VI_Debitos!$S:$S,LEFT(PAGADO!F$1,4),VI_Debitos!$R:$R,RIGHT(F$1,2))</f>
        <v>0</v>
      </c>
      <c r="G221" s="2">
        <f>SUMIFS(VI_Debitos!$W:$W,VI_Debitos!$H:$H,$C221,VI_Debitos!$U:$U,$D221,VI_Debitos!$S:$S,LEFT(PAGADO!G$1,4),VI_Debitos!$R:$R,RIGHT(G$1,2))</f>
        <v>0</v>
      </c>
      <c r="H221" s="2">
        <f>SUMIFS(VI_Debitos!$W:$W,VI_Debitos!$H:$H,$C221,VI_Debitos!$U:$U,$D221,VI_Debitos!$S:$S,LEFT(PAGADO!H$1,4),VI_Debitos!$R:$R,RIGHT(H$1,2))</f>
        <v>0</v>
      </c>
      <c r="I221" s="2">
        <f>SUMIFS(VI_Debitos!$W:$W,VI_Debitos!$H:$H,$C221,VI_Debitos!$U:$U,$D221,VI_Debitos!$S:$S,LEFT(PAGADO!I$1,4),VI_Debitos!$R:$R,RIGHT(I$1,2))</f>
        <v>0</v>
      </c>
      <c r="J221" s="2">
        <f>SUMIFS(VI_Debitos!$W:$W,VI_Debitos!$H:$H,$C221,VI_Debitos!$U:$U,$D221,VI_Debitos!$S:$S,LEFT(PAGADO!J$1,4),VI_Debitos!$R:$R,RIGHT(J$1,2))</f>
        <v>0</v>
      </c>
      <c r="K221" s="2">
        <f>SUMIFS(VI_Debitos!$W:$W,VI_Debitos!$H:$H,$C221,VI_Debitos!$U:$U,$D221,VI_Debitos!$S:$S,LEFT(PAGADO!K$1,4),VI_Debitos!$R:$R,RIGHT(K$1,2))</f>
        <v>0</v>
      </c>
      <c r="L221" s="2">
        <f>SUMIFS(VI_Debitos!$W:$W,VI_Debitos!$H:$H,$C221,VI_Debitos!$U:$U,$D221,VI_Debitos!$S:$S,LEFT(PAGADO!L$1,4),VI_Debitos!$R:$R,RIGHT(L$1,2))</f>
        <v>0</v>
      </c>
      <c r="M221" s="2">
        <f>SUMIFS(VI_Debitos!$W:$W,VI_Debitos!$H:$H,$C221,VI_Debitos!$U:$U,$D221,VI_Debitos!$S:$S,LEFT(PAGADO!M$1,4),VI_Debitos!$R:$R,RIGHT(M$1,2))</f>
        <v>0</v>
      </c>
      <c r="N221" s="2">
        <f>SUMIFS(VI_Debitos!$W:$W,VI_Debitos!$H:$H,$C221,VI_Debitos!$U:$U,$D221,VI_Debitos!$S:$S,LEFT(PAGADO!N$1,4),VI_Debitos!$R:$R,RIGHT(N$1,2))</f>
        <v>0</v>
      </c>
      <c r="O221" s="2">
        <f>SUMIFS(VI_Debitos!$W:$W,VI_Debitos!$H:$H,$C221,VI_Debitos!$U:$U,$D221,VI_Debitos!$S:$S,LEFT(PAGADO!O$1,4),VI_Debitos!$R:$R,RIGHT(O$1,2))</f>
        <v>0</v>
      </c>
      <c r="P221" s="2">
        <f>SUMIFS(VI_Debitos!$W:$W,VI_Debitos!$H:$H,$C221,VI_Debitos!$U:$U,$D221,VI_Debitos!$S:$S,LEFT(PAGADO!P$1,4),VI_Debitos!$R:$R,RIGHT(P$1,2))</f>
        <v>0</v>
      </c>
      <c r="Q221" s="2">
        <f>SUMIFS(VI_Debitos!$W:$W,VI_Debitos!$H:$H,$C221,VI_Debitos!$U:$U,$D221,VI_Debitos!$S:$S,LEFT(PAGADO!Q$1,4),VI_Debitos!$R:$R,RIGHT(Q$1,2))</f>
        <v>0</v>
      </c>
      <c r="R221" s="2">
        <f t="shared" si="3"/>
        <v>0</v>
      </c>
    </row>
    <row r="222" spans="6:18">
      <c r="F222" s="2">
        <f>SUMIFS(VI_Debitos!$W:$W,VI_Debitos!$H:$H,$C222,VI_Debitos!$U:$U,$D222,VI_Debitos!$S:$S,LEFT(PAGADO!F$1,4),VI_Debitos!$R:$R,RIGHT(F$1,2))</f>
        <v>0</v>
      </c>
      <c r="G222" s="2">
        <f>SUMIFS(VI_Debitos!$W:$W,VI_Debitos!$H:$H,$C222,VI_Debitos!$U:$U,$D222,VI_Debitos!$S:$S,LEFT(PAGADO!G$1,4),VI_Debitos!$R:$R,RIGHT(G$1,2))</f>
        <v>0</v>
      </c>
      <c r="H222" s="2">
        <f>SUMIFS(VI_Debitos!$W:$W,VI_Debitos!$H:$H,$C222,VI_Debitos!$U:$U,$D222,VI_Debitos!$S:$S,LEFT(PAGADO!H$1,4),VI_Debitos!$R:$R,RIGHT(H$1,2))</f>
        <v>0</v>
      </c>
      <c r="I222" s="2">
        <f>SUMIFS(VI_Debitos!$W:$W,VI_Debitos!$H:$H,$C222,VI_Debitos!$U:$U,$D222,VI_Debitos!$S:$S,LEFT(PAGADO!I$1,4),VI_Debitos!$R:$R,RIGHT(I$1,2))</f>
        <v>0</v>
      </c>
      <c r="J222" s="2">
        <f>SUMIFS(VI_Debitos!$W:$W,VI_Debitos!$H:$H,$C222,VI_Debitos!$U:$U,$D222,VI_Debitos!$S:$S,LEFT(PAGADO!J$1,4),VI_Debitos!$R:$R,RIGHT(J$1,2))</f>
        <v>0</v>
      </c>
      <c r="K222" s="2">
        <f>SUMIFS(VI_Debitos!$W:$W,VI_Debitos!$H:$H,$C222,VI_Debitos!$U:$U,$D222,VI_Debitos!$S:$S,LEFT(PAGADO!K$1,4),VI_Debitos!$R:$R,RIGHT(K$1,2))</f>
        <v>0</v>
      </c>
      <c r="L222" s="2">
        <f>SUMIFS(VI_Debitos!$W:$W,VI_Debitos!$H:$H,$C222,VI_Debitos!$U:$U,$D222,VI_Debitos!$S:$S,LEFT(PAGADO!L$1,4),VI_Debitos!$R:$R,RIGHT(L$1,2))</f>
        <v>0</v>
      </c>
      <c r="M222" s="2">
        <f>SUMIFS(VI_Debitos!$W:$W,VI_Debitos!$H:$H,$C222,VI_Debitos!$U:$U,$D222,VI_Debitos!$S:$S,LEFT(PAGADO!M$1,4),VI_Debitos!$R:$R,RIGHT(M$1,2))</f>
        <v>0</v>
      </c>
      <c r="N222" s="2">
        <f>SUMIFS(VI_Debitos!$W:$W,VI_Debitos!$H:$H,$C222,VI_Debitos!$U:$U,$D222,VI_Debitos!$S:$S,LEFT(PAGADO!N$1,4),VI_Debitos!$R:$R,RIGHT(N$1,2))</f>
        <v>0</v>
      </c>
      <c r="O222" s="2">
        <f>SUMIFS(VI_Debitos!$W:$W,VI_Debitos!$H:$H,$C222,VI_Debitos!$U:$U,$D222,VI_Debitos!$S:$S,LEFT(PAGADO!O$1,4),VI_Debitos!$R:$R,RIGHT(O$1,2))</f>
        <v>0</v>
      </c>
      <c r="P222" s="2">
        <f>SUMIFS(VI_Debitos!$W:$W,VI_Debitos!$H:$H,$C222,VI_Debitos!$U:$U,$D222,VI_Debitos!$S:$S,LEFT(PAGADO!P$1,4),VI_Debitos!$R:$R,RIGHT(P$1,2))</f>
        <v>0</v>
      </c>
      <c r="Q222" s="2">
        <f>SUMIFS(VI_Debitos!$W:$W,VI_Debitos!$H:$H,$C222,VI_Debitos!$U:$U,$D222,VI_Debitos!$S:$S,LEFT(PAGADO!Q$1,4),VI_Debitos!$R:$R,RIGHT(Q$1,2))</f>
        <v>0</v>
      </c>
      <c r="R222" s="2">
        <f t="shared" si="3"/>
        <v>0</v>
      </c>
    </row>
    <row r="223" spans="6:18">
      <c r="F223" s="2">
        <f>SUMIFS(VI_Debitos!$W:$W,VI_Debitos!$H:$H,$C223,VI_Debitos!$U:$U,$D223,VI_Debitos!$S:$S,LEFT(PAGADO!F$1,4),VI_Debitos!$R:$R,RIGHT(F$1,2))</f>
        <v>0</v>
      </c>
      <c r="G223" s="2">
        <f>SUMIFS(VI_Debitos!$W:$W,VI_Debitos!$H:$H,$C223,VI_Debitos!$U:$U,$D223,VI_Debitos!$S:$S,LEFT(PAGADO!G$1,4),VI_Debitos!$R:$R,RIGHT(G$1,2))</f>
        <v>0</v>
      </c>
      <c r="H223" s="2">
        <f>SUMIFS(VI_Debitos!$W:$W,VI_Debitos!$H:$H,$C223,VI_Debitos!$U:$U,$D223,VI_Debitos!$S:$S,LEFT(PAGADO!H$1,4),VI_Debitos!$R:$R,RIGHT(H$1,2))</f>
        <v>0</v>
      </c>
      <c r="I223" s="2">
        <f>SUMIFS(VI_Debitos!$W:$W,VI_Debitos!$H:$H,$C223,VI_Debitos!$U:$U,$D223,VI_Debitos!$S:$S,LEFT(PAGADO!I$1,4),VI_Debitos!$R:$R,RIGHT(I$1,2))</f>
        <v>0</v>
      </c>
      <c r="J223" s="2">
        <f>SUMIFS(VI_Debitos!$W:$W,VI_Debitos!$H:$H,$C223,VI_Debitos!$U:$U,$D223,VI_Debitos!$S:$S,LEFT(PAGADO!J$1,4),VI_Debitos!$R:$R,RIGHT(J$1,2))</f>
        <v>0</v>
      </c>
      <c r="K223" s="2">
        <f>SUMIFS(VI_Debitos!$W:$W,VI_Debitos!$H:$H,$C223,VI_Debitos!$U:$U,$D223,VI_Debitos!$S:$S,LEFT(PAGADO!K$1,4),VI_Debitos!$R:$R,RIGHT(K$1,2))</f>
        <v>0</v>
      </c>
      <c r="L223" s="2">
        <f>SUMIFS(VI_Debitos!$W:$W,VI_Debitos!$H:$H,$C223,VI_Debitos!$U:$U,$D223,VI_Debitos!$S:$S,LEFT(PAGADO!L$1,4),VI_Debitos!$R:$R,RIGHT(L$1,2))</f>
        <v>0</v>
      </c>
      <c r="M223" s="2">
        <f>SUMIFS(VI_Debitos!$W:$W,VI_Debitos!$H:$H,$C223,VI_Debitos!$U:$U,$D223,VI_Debitos!$S:$S,LEFT(PAGADO!M$1,4),VI_Debitos!$R:$R,RIGHT(M$1,2))</f>
        <v>0</v>
      </c>
      <c r="N223" s="2">
        <f>SUMIFS(VI_Debitos!$W:$W,VI_Debitos!$H:$H,$C223,VI_Debitos!$U:$U,$D223,VI_Debitos!$S:$S,LEFT(PAGADO!N$1,4),VI_Debitos!$R:$R,RIGHT(N$1,2))</f>
        <v>0</v>
      </c>
      <c r="O223" s="2">
        <f>SUMIFS(VI_Debitos!$W:$W,VI_Debitos!$H:$H,$C223,VI_Debitos!$U:$U,$D223,VI_Debitos!$S:$S,LEFT(PAGADO!O$1,4),VI_Debitos!$R:$R,RIGHT(O$1,2))</f>
        <v>0</v>
      </c>
      <c r="P223" s="2">
        <f>SUMIFS(VI_Debitos!$W:$W,VI_Debitos!$H:$H,$C223,VI_Debitos!$U:$U,$D223,VI_Debitos!$S:$S,LEFT(PAGADO!P$1,4),VI_Debitos!$R:$R,RIGHT(P$1,2))</f>
        <v>0</v>
      </c>
      <c r="Q223" s="2">
        <f>SUMIFS(VI_Debitos!$W:$W,VI_Debitos!$H:$H,$C223,VI_Debitos!$U:$U,$D223,VI_Debitos!$S:$S,LEFT(PAGADO!Q$1,4),VI_Debitos!$R:$R,RIGHT(Q$1,2))</f>
        <v>0</v>
      </c>
      <c r="R223" s="2">
        <f t="shared" si="3"/>
        <v>0</v>
      </c>
    </row>
    <row r="224" spans="6:18">
      <c r="F224" s="2">
        <f>SUMIFS(VI_Debitos!$W:$W,VI_Debitos!$H:$H,$C224,VI_Debitos!$U:$U,$D224,VI_Debitos!$S:$S,LEFT(PAGADO!F$1,4),VI_Debitos!$R:$R,RIGHT(F$1,2))</f>
        <v>0</v>
      </c>
      <c r="G224" s="2">
        <f>SUMIFS(VI_Debitos!$W:$W,VI_Debitos!$H:$H,$C224,VI_Debitos!$U:$U,$D224,VI_Debitos!$S:$S,LEFT(PAGADO!G$1,4),VI_Debitos!$R:$R,RIGHT(G$1,2))</f>
        <v>0</v>
      </c>
      <c r="H224" s="2">
        <f>SUMIFS(VI_Debitos!$W:$W,VI_Debitos!$H:$H,$C224,VI_Debitos!$U:$U,$D224,VI_Debitos!$S:$S,LEFT(PAGADO!H$1,4),VI_Debitos!$R:$R,RIGHT(H$1,2))</f>
        <v>0</v>
      </c>
      <c r="I224" s="2">
        <f>SUMIFS(VI_Debitos!$W:$W,VI_Debitos!$H:$H,$C224,VI_Debitos!$U:$U,$D224,VI_Debitos!$S:$S,LEFT(PAGADO!I$1,4),VI_Debitos!$R:$R,RIGHT(I$1,2))</f>
        <v>0</v>
      </c>
      <c r="J224" s="2">
        <f>SUMIFS(VI_Debitos!$W:$W,VI_Debitos!$H:$H,$C224,VI_Debitos!$U:$U,$D224,VI_Debitos!$S:$S,LEFT(PAGADO!J$1,4),VI_Debitos!$R:$R,RIGHT(J$1,2))</f>
        <v>0</v>
      </c>
      <c r="K224" s="2">
        <f>SUMIFS(VI_Debitos!$W:$W,VI_Debitos!$H:$H,$C224,VI_Debitos!$U:$U,$D224,VI_Debitos!$S:$S,LEFT(PAGADO!K$1,4),VI_Debitos!$R:$R,RIGHT(K$1,2))</f>
        <v>0</v>
      </c>
      <c r="L224" s="2">
        <f>SUMIFS(VI_Debitos!$W:$W,VI_Debitos!$H:$H,$C224,VI_Debitos!$U:$U,$D224,VI_Debitos!$S:$S,LEFT(PAGADO!L$1,4),VI_Debitos!$R:$R,RIGHT(L$1,2))</f>
        <v>0</v>
      </c>
      <c r="M224" s="2">
        <f>SUMIFS(VI_Debitos!$W:$W,VI_Debitos!$H:$H,$C224,VI_Debitos!$U:$U,$D224,VI_Debitos!$S:$S,LEFT(PAGADO!M$1,4),VI_Debitos!$R:$R,RIGHT(M$1,2))</f>
        <v>0</v>
      </c>
      <c r="N224" s="2">
        <f>SUMIFS(VI_Debitos!$W:$W,VI_Debitos!$H:$H,$C224,VI_Debitos!$U:$U,$D224,VI_Debitos!$S:$S,LEFT(PAGADO!N$1,4),VI_Debitos!$R:$R,RIGHT(N$1,2))</f>
        <v>0</v>
      </c>
      <c r="O224" s="2">
        <f>SUMIFS(VI_Debitos!$W:$W,VI_Debitos!$H:$H,$C224,VI_Debitos!$U:$U,$D224,VI_Debitos!$S:$S,LEFT(PAGADO!O$1,4),VI_Debitos!$R:$R,RIGHT(O$1,2))</f>
        <v>0</v>
      </c>
      <c r="P224" s="2">
        <f>SUMIFS(VI_Debitos!$W:$W,VI_Debitos!$H:$H,$C224,VI_Debitos!$U:$U,$D224,VI_Debitos!$S:$S,LEFT(PAGADO!P$1,4),VI_Debitos!$R:$R,RIGHT(P$1,2))</f>
        <v>0</v>
      </c>
      <c r="Q224" s="2">
        <f>SUMIFS(VI_Debitos!$W:$W,VI_Debitos!$H:$H,$C224,VI_Debitos!$U:$U,$D224,VI_Debitos!$S:$S,LEFT(PAGADO!Q$1,4),VI_Debitos!$R:$R,RIGHT(Q$1,2))</f>
        <v>0</v>
      </c>
      <c r="R224" s="2">
        <f t="shared" si="3"/>
        <v>0</v>
      </c>
    </row>
    <row r="225" spans="6:18">
      <c r="F225" s="2">
        <f>SUMIFS(VI_Debitos!$W:$W,VI_Debitos!$H:$H,$C225,VI_Debitos!$U:$U,$D225,VI_Debitos!$S:$S,LEFT(PAGADO!F$1,4),VI_Debitos!$R:$R,RIGHT(F$1,2))</f>
        <v>0</v>
      </c>
      <c r="G225" s="2">
        <f>SUMIFS(VI_Debitos!$W:$W,VI_Debitos!$H:$H,$C225,VI_Debitos!$U:$U,$D225,VI_Debitos!$S:$S,LEFT(PAGADO!G$1,4),VI_Debitos!$R:$R,RIGHT(G$1,2))</f>
        <v>0</v>
      </c>
      <c r="H225" s="2">
        <f>SUMIFS(VI_Debitos!$W:$W,VI_Debitos!$H:$H,$C225,VI_Debitos!$U:$U,$D225,VI_Debitos!$S:$S,LEFT(PAGADO!H$1,4),VI_Debitos!$R:$R,RIGHT(H$1,2))</f>
        <v>0</v>
      </c>
      <c r="I225" s="2">
        <f>SUMIFS(VI_Debitos!$W:$W,VI_Debitos!$H:$H,$C225,VI_Debitos!$U:$U,$D225,VI_Debitos!$S:$S,LEFT(PAGADO!I$1,4),VI_Debitos!$R:$R,RIGHT(I$1,2))</f>
        <v>0</v>
      </c>
      <c r="J225" s="2">
        <f>SUMIFS(VI_Debitos!$W:$W,VI_Debitos!$H:$H,$C225,VI_Debitos!$U:$U,$D225,VI_Debitos!$S:$S,LEFT(PAGADO!J$1,4),VI_Debitos!$R:$R,RIGHT(J$1,2))</f>
        <v>0</v>
      </c>
      <c r="K225" s="2">
        <f>SUMIFS(VI_Debitos!$W:$W,VI_Debitos!$H:$H,$C225,VI_Debitos!$U:$U,$D225,VI_Debitos!$S:$S,LEFT(PAGADO!K$1,4),VI_Debitos!$R:$R,RIGHT(K$1,2))</f>
        <v>0</v>
      </c>
      <c r="L225" s="2">
        <f>SUMIFS(VI_Debitos!$W:$W,VI_Debitos!$H:$H,$C225,VI_Debitos!$U:$U,$D225,VI_Debitos!$S:$S,LEFT(PAGADO!L$1,4),VI_Debitos!$R:$R,RIGHT(L$1,2))</f>
        <v>0</v>
      </c>
      <c r="M225" s="2">
        <f>SUMIFS(VI_Debitos!$W:$W,VI_Debitos!$H:$H,$C225,VI_Debitos!$U:$U,$D225,VI_Debitos!$S:$S,LEFT(PAGADO!M$1,4),VI_Debitos!$R:$R,RIGHT(M$1,2))</f>
        <v>0</v>
      </c>
      <c r="N225" s="2">
        <f>SUMIFS(VI_Debitos!$W:$W,VI_Debitos!$H:$H,$C225,VI_Debitos!$U:$U,$D225,VI_Debitos!$S:$S,LEFT(PAGADO!N$1,4),VI_Debitos!$R:$R,RIGHT(N$1,2))</f>
        <v>0</v>
      </c>
      <c r="O225" s="2">
        <f>SUMIFS(VI_Debitos!$W:$W,VI_Debitos!$H:$H,$C225,VI_Debitos!$U:$U,$D225,VI_Debitos!$S:$S,LEFT(PAGADO!O$1,4),VI_Debitos!$R:$R,RIGHT(O$1,2))</f>
        <v>0</v>
      </c>
      <c r="P225" s="2">
        <f>SUMIFS(VI_Debitos!$W:$W,VI_Debitos!$H:$H,$C225,VI_Debitos!$U:$U,$D225,VI_Debitos!$S:$S,LEFT(PAGADO!P$1,4),VI_Debitos!$R:$R,RIGHT(P$1,2))</f>
        <v>0</v>
      </c>
      <c r="Q225" s="2">
        <f>SUMIFS(VI_Debitos!$W:$W,VI_Debitos!$H:$H,$C225,VI_Debitos!$U:$U,$D225,VI_Debitos!$S:$S,LEFT(PAGADO!Q$1,4),VI_Debitos!$R:$R,RIGHT(Q$1,2))</f>
        <v>0</v>
      </c>
      <c r="R225" s="2">
        <f t="shared" si="3"/>
        <v>0</v>
      </c>
    </row>
    <row r="226" spans="6:18">
      <c r="F226" s="2">
        <f>SUMIFS(VI_Debitos!$W:$W,VI_Debitos!$H:$H,$C226,VI_Debitos!$U:$U,$D226,VI_Debitos!$S:$S,LEFT(PAGADO!F$1,4),VI_Debitos!$R:$R,RIGHT(F$1,2))</f>
        <v>0</v>
      </c>
      <c r="G226" s="2">
        <f>SUMIFS(VI_Debitos!$W:$W,VI_Debitos!$H:$H,$C226,VI_Debitos!$U:$U,$D226,VI_Debitos!$S:$S,LEFT(PAGADO!G$1,4),VI_Debitos!$R:$R,RIGHT(G$1,2))</f>
        <v>0</v>
      </c>
      <c r="H226" s="2">
        <f>SUMIFS(VI_Debitos!$W:$W,VI_Debitos!$H:$H,$C226,VI_Debitos!$U:$U,$D226,VI_Debitos!$S:$S,LEFT(PAGADO!H$1,4),VI_Debitos!$R:$R,RIGHT(H$1,2))</f>
        <v>0</v>
      </c>
      <c r="I226" s="2">
        <f>SUMIFS(VI_Debitos!$W:$W,VI_Debitos!$H:$H,$C226,VI_Debitos!$U:$U,$D226,VI_Debitos!$S:$S,LEFT(PAGADO!I$1,4),VI_Debitos!$R:$R,RIGHT(I$1,2))</f>
        <v>0</v>
      </c>
      <c r="J226" s="2">
        <f>SUMIFS(VI_Debitos!$W:$W,VI_Debitos!$H:$H,$C226,VI_Debitos!$U:$U,$D226,VI_Debitos!$S:$S,LEFT(PAGADO!J$1,4),VI_Debitos!$R:$R,RIGHT(J$1,2))</f>
        <v>0</v>
      </c>
      <c r="K226" s="2">
        <f>SUMIFS(VI_Debitos!$W:$W,VI_Debitos!$H:$H,$C226,VI_Debitos!$U:$U,$D226,VI_Debitos!$S:$S,LEFT(PAGADO!K$1,4),VI_Debitos!$R:$R,RIGHT(K$1,2))</f>
        <v>0</v>
      </c>
      <c r="L226" s="2">
        <f>SUMIFS(VI_Debitos!$W:$W,VI_Debitos!$H:$H,$C226,VI_Debitos!$U:$U,$D226,VI_Debitos!$S:$S,LEFT(PAGADO!L$1,4),VI_Debitos!$R:$R,RIGHT(L$1,2))</f>
        <v>0</v>
      </c>
      <c r="M226" s="2">
        <f>SUMIFS(VI_Debitos!$W:$W,VI_Debitos!$H:$H,$C226,VI_Debitos!$U:$U,$D226,VI_Debitos!$S:$S,LEFT(PAGADO!M$1,4),VI_Debitos!$R:$R,RIGHT(M$1,2))</f>
        <v>0</v>
      </c>
      <c r="N226" s="2">
        <f>SUMIFS(VI_Debitos!$W:$W,VI_Debitos!$H:$H,$C226,VI_Debitos!$U:$U,$D226,VI_Debitos!$S:$S,LEFT(PAGADO!N$1,4),VI_Debitos!$R:$R,RIGHT(N$1,2))</f>
        <v>0</v>
      </c>
      <c r="O226" s="2">
        <f>SUMIFS(VI_Debitos!$W:$W,VI_Debitos!$H:$H,$C226,VI_Debitos!$U:$U,$D226,VI_Debitos!$S:$S,LEFT(PAGADO!O$1,4),VI_Debitos!$R:$R,RIGHT(O$1,2))</f>
        <v>0</v>
      </c>
      <c r="P226" s="2">
        <f>SUMIFS(VI_Debitos!$W:$W,VI_Debitos!$H:$H,$C226,VI_Debitos!$U:$U,$D226,VI_Debitos!$S:$S,LEFT(PAGADO!P$1,4),VI_Debitos!$R:$R,RIGHT(P$1,2))</f>
        <v>0</v>
      </c>
      <c r="Q226" s="2">
        <f>SUMIFS(VI_Debitos!$W:$W,VI_Debitos!$H:$H,$C226,VI_Debitos!$U:$U,$D226,VI_Debitos!$S:$S,LEFT(PAGADO!Q$1,4),VI_Debitos!$R:$R,RIGHT(Q$1,2))</f>
        <v>0</v>
      </c>
      <c r="R226" s="2">
        <f t="shared" si="3"/>
        <v>0</v>
      </c>
    </row>
    <row r="227" spans="6:18">
      <c r="F227" s="2">
        <f>SUMIFS(VI_Debitos!$W:$W,VI_Debitos!$H:$H,$C227,VI_Debitos!$U:$U,$D227,VI_Debitos!$S:$S,LEFT(PAGADO!F$1,4),VI_Debitos!$R:$R,RIGHT(F$1,2))</f>
        <v>0</v>
      </c>
      <c r="G227" s="2">
        <f>SUMIFS(VI_Debitos!$W:$W,VI_Debitos!$H:$H,$C227,VI_Debitos!$U:$U,$D227,VI_Debitos!$S:$S,LEFT(PAGADO!G$1,4),VI_Debitos!$R:$R,RIGHT(G$1,2))</f>
        <v>0</v>
      </c>
      <c r="H227" s="2">
        <f>SUMIFS(VI_Debitos!$W:$W,VI_Debitos!$H:$H,$C227,VI_Debitos!$U:$U,$D227,VI_Debitos!$S:$S,LEFT(PAGADO!H$1,4),VI_Debitos!$R:$R,RIGHT(H$1,2))</f>
        <v>0</v>
      </c>
      <c r="I227" s="2">
        <f>SUMIFS(VI_Debitos!$W:$W,VI_Debitos!$H:$H,$C227,VI_Debitos!$U:$U,$D227,VI_Debitos!$S:$S,LEFT(PAGADO!I$1,4),VI_Debitos!$R:$R,RIGHT(I$1,2))</f>
        <v>0</v>
      </c>
      <c r="J227" s="2">
        <f>SUMIFS(VI_Debitos!$W:$W,VI_Debitos!$H:$H,$C227,VI_Debitos!$U:$U,$D227,VI_Debitos!$S:$S,LEFT(PAGADO!J$1,4),VI_Debitos!$R:$R,RIGHT(J$1,2))</f>
        <v>0</v>
      </c>
      <c r="K227" s="2">
        <f>SUMIFS(VI_Debitos!$W:$W,VI_Debitos!$H:$H,$C227,VI_Debitos!$U:$U,$D227,VI_Debitos!$S:$S,LEFT(PAGADO!K$1,4),VI_Debitos!$R:$R,RIGHT(K$1,2))</f>
        <v>0</v>
      </c>
      <c r="L227" s="2">
        <f>SUMIFS(VI_Debitos!$W:$W,VI_Debitos!$H:$H,$C227,VI_Debitos!$U:$U,$D227,VI_Debitos!$S:$S,LEFT(PAGADO!L$1,4),VI_Debitos!$R:$R,RIGHT(L$1,2))</f>
        <v>0</v>
      </c>
      <c r="M227" s="2">
        <f>SUMIFS(VI_Debitos!$W:$W,VI_Debitos!$H:$H,$C227,VI_Debitos!$U:$U,$D227,VI_Debitos!$S:$S,LEFT(PAGADO!M$1,4),VI_Debitos!$R:$R,RIGHT(M$1,2))</f>
        <v>0</v>
      </c>
      <c r="N227" s="2">
        <f>SUMIFS(VI_Debitos!$W:$W,VI_Debitos!$H:$H,$C227,VI_Debitos!$U:$U,$D227,VI_Debitos!$S:$S,LEFT(PAGADO!N$1,4),VI_Debitos!$R:$R,RIGHT(N$1,2))</f>
        <v>0</v>
      </c>
      <c r="O227" s="2">
        <f>SUMIFS(VI_Debitos!$W:$W,VI_Debitos!$H:$H,$C227,VI_Debitos!$U:$U,$D227,VI_Debitos!$S:$S,LEFT(PAGADO!O$1,4),VI_Debitos!$R:$R,RIGHT(O$1,2))</f>
        <v>0</v>
      </c>
      <c r="P227" s="2">
        <f>SUMIFS(VI_Debitos!$W:$W,VI_Debitos!$H:$H,$C227,VI_Debitos!$U:$U,$D227,VI_Debitos!$S:$S,LEFT(PAGADO!P$1,4),VI_Debitos!$R:$R,RIGHT(P$1,2))</f>
        <v>0</v>
      </c>
      <c r="Q227" s="2">
        <f>SUMIFS(VI_Debitos!$W:$W,VI_Debitos!$H:$H,$C227,VI_Debitos!$U:$U,$D227,VI_Debitos!$S:$S,LEFT(PAGADO!Q$1,4),VI_Debitos!$R:$R,RIGHT(Q$1,2))</f>
        <v>0</v>
      </c>
      <c r="R227" s="2">
        <f t="shared" si="3"/>
        <v>0</v>
      </c>
    </row>
    <row r="228" spans="6:18">
      <c r="F228" s="2">
        <f>SUMIFS(VI_Debitos!$W:$W,VI_Debitos!$H:$H,$C228,VI_Debitos!$U:$U,$D228,VI_Debitos!$S:$S,LEFT(PAGADO!F$1,4),VI_Debitos!$R:$R,RIGHT(F$1,2))</f>
        <v>0</v>
      </c>
      <c r="G228" s="2">
        <f>SUMIFS(VI_Debitos!$W:$W,VI_Debitos!$H:$H,$C228,VI_Debitos!$U:$U,$D228,VI_Debitos!$S:$S,LEFT(PAGADO!G$1,4),VI_Debitos!$R:$R,RIGHT(G$1,2))</f>
        <v>0</v>
      </c>
      <c r="H228" s="2">
        <f>SUMIFS(VI_Debitos!$W:$W,VI_Debitos!$H:$H,$C228,VI_Debitos!$U:$U,$D228,VI_Debitos!$S:$S,LEFT(PAGADO!H$1,4),VI_Debitos!$R:$R,RIGHT(H$1,2))</f>
        <v>0</v>
      </c>
      <c r="I228" s="2">
        <f>SUMIFS(VI_Debitos!$W:$W,VI_Debitos!$H:$H,$C228,VI_Debitos!$U:$U,$D228,VI_Debitos!$S:$S,LEFT(PAGADO!I$1,4),VI_Debitos!$R:$R,RIGHT(I$1,2))</f>
        <v>0</v>
      </c>
      <c r="J228" s="2">
        <f>SUMIFS(VI_Debitos!$W:$W,VI_Debitos!$H:$H,$C228,VI_Debitos!$U:$U,$D228,VI_Debitos!$S:$S,LEFT(PAGADO!J$1,4),VI_Debitos!$R:$R,RIGHT(J$1,2))</f>
        <v>0</v>
      </c>
      <c r="K228" s="2">
        <f>SUMIFS(VI_Debitos!$W:$W,VI_Debitos!$H:$H,$C228,VI_Debitos!$U:$U,$D228,VI_Debitos!$S:$S,LEFT(PAGADO!K$1,4),VI_Debitos!$R:$R,RIGHT(K$1,2))</f>
        <v>0</v>
      </c>
      <c r="L228" s="2">
        <f>SUMIFS(VI_Debitos!$W:$W,VI_Debitos!$H:$H,$C228,VI_Debitos!$U:$U,$D228,VI_Debitos!$S:$S,LEFT(PAGADO!L$1,4),VI_Debitos!$R:$R,RIGHT(L$1,2))</f>
        <v>0</v>
      </c>
      <c r="M228" s="2">
        <f>SUMIFS(VI_Debitos!$W:$W,VI_Debitos!$H:$H,$C228,VI_Debitos!$U:$U,$D228,VI_Debitos!$S:$S,LEFT(PAGADO!M$1,4),VI_Debitos!$R:$R,RIGHT(M$1,2))</f>
        <v>0</v>
      </c>
      <c r="N228" s="2">
        <f>SUMIFS(VI_Debitos!$W:$W,VI_Debitos!$H:$H,$C228,VI_Debitos!$U:$U,$D228,VI_Debitos!$S:$S,LEFT(PAGADO!N$1,4),VI_Debitos!$R:$R,RIGHT(N$1,2))</f>
        <v>0</v>
      </c>
      <c r="O228" s="2">
        <f>SUMIFS(VI_Debitos!$W:$W,VI_Debitos!$H:$H,$C228,VI_Debitos!$U:$U,$D228,VI_Debitos!$S:$S,LEFT(PAGADO!O$1,4),VI_Debitos!$R:$R,RIGHT(O$1,2))</f>
        <v>0</v>
      </c>
      <c r="P228" s="2">
        <f>SUMIFS(VI_Debitos!$W:$W,VI_Debitos!$H:$H,$C228,VI_Debitos!$U:$U,$D228,VI_Debitos!$S:$S,LEFT(PAGADO!P$1,4),VI_Debitos!$R:$R,RIGHT(P$1,2))</f>
        <v>0</v>
      </c>
      <c r="Q228" s="2">
        <f>SUMIFS(VI_Debitos!$W:$W,VI_Debitos!$H:$H,$C228,VI_Debitos!$U:$U,$D228,VI_Debitos!$S:$S,LEFT(PAGADO!Q$1,4),VI_Debitos!$R:$R,RIGHT(Q$1,2))</f>
        <v>0</v>
      </c>
      <c r="R228" s="2">
        <f t="shared" si="3"/>
        <v>0</v>
      </c>
    </row>
    <row r="229" spans="6:18">
      <c r="F229" s="2">
        <f>SUMIFS(VI_Debitos!$W:$W,VI_Debitos!$H:$H,$C229,VI_Debitos!$U:$U,$D229,VI_Debitos!$S:$S,LEFT(PAGADO!F$1,4),VI_Debitos!$R:$R,RIGHT(F$1,2))</f>
        <v>0</v>
      </c>
      <c r="G229" s="2">
        <f>SUMIFS(VI_Debitos!$W:$W,VI_Debitos!$H:$H,$C229,VI_Debitos!$U:$U,$D229,VI_Debitos!$S:$S,LEFT(PAGADO!G$1,4),VI_Debitos!$R:$R,RIGHT(G$1,2))</f>
        <v>0</v>
      </c>
      <c r="H229" s="2">
        <f>SUMIFS(VI_Debitos!$W:$W,VI_Debitos!$H:$H,$C229,VI_Debitos!$U:$U,$D229,VI_Debitos!$S:$S,LEFT(PAGADO!H$1,4),VI_Debitos!$R:$R,RIGHT(H$1,2))</f>
        <v>0</v>
      </c>
      <c r="I229" s="2">
        <f>SUMIFS(VI_Debitos!$W:$W,VI_Debitos!$H:$H,$C229,VI_Debitos!$U:$U,$D229,VI_Debitos!$S:$S,LEFT(PAGADO!I$1,4),VI_Debitos!$R:$R,RIGHT(I$1,2))</f>
        <v>0</v>
      </c>
      <c r="J229" s="2">
        <f>SUMIFS(VI_Debitos!$W:$W,VI_Debitos!$H:$H,$C229,VI_Debitos!$U:$U,$D229,VI_Debitos!$S:$S,LEFT(PAGADO!J$1,4),VI_Debitos!$R:$R,RIGHT(J$1,2))</f>
        <v>0</v>
      </c>
      <c r="K229" s="2">
        <f>SUMIFS(VI_Debitos!$W:$W,VI_Debitos!$H:$H,$C229,VI_Debitos!$U:$U,$D229,VI_Debitos!$S:$S,LEFT(PAGADO!K$1,4),VI_Debitos!$R:$R,RIGHT(K$1,2))</f>
        <v>0</v>
      </c>
      <c r="L229" s="2">
        <f>SUMIFS(VI_Debitos!$W:$W,VI_Debitos!$H:$H,$C229,VI_Debitos!$U:$U,$D229,VI_Debitos!$S:$S,LEFT(PAGADO!L$1,4),VI_Debitos!$R:$R,RIGHT(L$1,2))</f>
        <v>0</v>
      </c>
      <c r="M229" s="2">
        <f>SUMIFS(VI_Debitos!$W:$W,VI_Debitos!$H:$H,$C229,VI_Debitos!$U:$U,$D229,VI_Debitos!$S:$S,LEFT(PAGADO!M$1,4),VI_Debitos!$R:$R,RIGHT(M$1,2))</f>
        <v>0</v>
      </c>
      <c r="N229" s="2">
        <f>SUMIFS(VI_Debitos!$W:$W,VI_Debitos!$H:$H,$C229,VI_Debitos!$U:$U,$D229,VI_Debitos!$S:$S,LEFT(PAGADO!N$1,4),VI_Debitos!$R:$R,RIGHT(N$1,2))</f>
        <v>0</v>
      </c>
      <c r="O229" s="2">
        <f>SUMIFS(VI_Debitos!$W:$W,VI_Debitos!$H:$H,$C229,VI_Debitos!$U:$U,$D229,VI_Debitos!$S:$S,LEFT(PAGADO!O$1,4),VI_Debitos!$R:$R,RIGHT(O$1,2))</f>
        <v>0</v>
      </c>
      <c r="P229" s="2">
        <f>SUMIFS(VI_Debitos!$W:$W,VI_Debitos!$H:$H,$C229,VI_Debitos!$U:$U,$D229,VI_Debitos!$S:$S,LEFT(PAGADO!P$1,4),VI_Debitos!$R:$R,RIGHT(P$1,2))</f>
        <v>0</v>
      </c>
      <c r="Q229" s="2">
        <f>SUMIFS(VI_Debitos!$W:$W,VI_Debitos!$H:$H,$C229,VI_Debitos!$U:$U,$D229,VI_Debitos!$S:$S,LEFT(PAGADO!Q$1,4),VI_Debitos!$R:$R,RIGHT(Q$1,2))</f>
        <v>0</v>
      </c>
      <c r="R229" s="2">
        <f t="shared" si="3"/>
        <v>0</v>
      </c>
    </row>
    <row r="230" spans="6:18">
      <c r="F230" s="2">
        <f>SUMIFS(VI_Debitos!$W:$W,VI_Debitos!$H:$H,$C230,VI_Debitos!$U:$U,$D230,VI_Debitos!$S:$S,LEFT(PAGADO!F$1,4),VI_Debitos!$R:$R,RIGHT(F$1,2))</f>
        <v>0</v>
      </c>
      <c r="G230" s="2">
        <f>SUMIFS(VI_Debitos!$W:$W,VI_Debitos!$H:$H,$C230,VI_Debitos!$U:$U,$D230,VI_Debitos!$S:$S,LEFT(PAGADO!G$1,4),VI_Debitos!$R:$R,RIGHT(G$1,2))</f>
        <v>0</v>
      </c>
      <c r="H230" s="2">
        <f>SUMIFS(VI_Debitos!$W:$W,VI_Debitos!$H:$H,$C230,VI_Debitos!$U:$U,$D230,VI_Debitos!$S:$S,LEFT(PAGADO!H$1,4),VI_Debitos!$R:$R,RIGHT(H$1,2))</f>
        <v>0</v>
      </c>
      <c r="I230" s="2">
        <f>SUMIFS(VI_Debitos!$W:$W,VI_Debitos!$H:$H,$C230,VI_Debitos!$U:$U,$D230,VI_Debitos!$S:$S,LEFT(PAGADO!I$1,4),VI_Debitos!$R:$R,RIGHT(I$1,2))</f>
        <v>0</v>
      </c>
      <c r="J230" s="2">
        <f>SUMIFS(VI_Debitos!$W:$W,VI_Debitos!$H:$H,$C230,VI_Debitos!$U:$U,$D230,VI_Debitos!$S:$S,LEFT(PAGADO!J$1,4),VI_Debitos!$R:$R,RIGHT(J$1,2))</f>
        <v>0</v>
      </c>
      <c r="K230" s="2">
        <f>SUMIFS(VI_Debitos!$W:$W,VI_Debitos!$H:$H,$C230,VI_Debitos!$U:$U,$D230,VI_Debitos!$S:$S,LEFT(PAGADO!K$1,4),VI_Debitos!$R:$R,RIGHT(K$1,2))</f>
        <v>0</v>
      </c>
      <c r="L230" s="2">
        <f>SUMIFS(VI_Debitos!$W:$W,VI_Debitos!$H:$H,$C230,VI_Debitos!$U:$U,$D230,VI_Debitos!$S:$S,LEFT(PAGADO!L$1,4),VI_Debitos!$R:$R,RIGHT(L$1,2))</f>
        <v>0</v>
      </c>
      <c r="M230" s="2">
        <f>SUMIFS(VI_Debitos!$W:$W,VI_Debitos!$H:$H,$C230,VI_Debitos!$U:$U,$D230,VI_Debitos!$S:$S,LEFT(PAGADO!M$1,4),VI_Debitos!$R:$R,RIGHT(M$1,2))</f>
        <v>0</v>
      </c>
      <c r="N230" s="2">
        <f>SUMIFS(VI_Debitos!$W:$W,VI_Debitos!$H:$H,$C230,VI_Debitos!$U:$U,$D230,VI_Debitos!$S:$S,LEFT(PAGADO!N$1,4),VI_Debitos!$R:$R,RIGHT(N$1,2))</f>
        <v>0</v>
      </c>
      <c r="O230" s="2">
        <f>SUMIFS(VI_Debitos!$W:$W,VI_Debitos!$H:$H,$C230,VI_Debitos!$U:$U,$D230,VI_Debitos!$S:$S,LEFT(PAGADO!O$1,4),VI_Debitos!$R:$R,RIGHT(O$1,2))</f>
        <v>0</v>
      </c>
      <c r="P230" s="2">
        <f>SUMIFS(VI_Debitos!$W:$W,VI_Debitos!$H:$H,$C230,VI_Debitos!$U:$U,$D230,VI_Debitos!$S:$S,LEFT(PAGADO!P$1,4),VI_Debitos!$R:$R,RIGHT(P$1,2))</f>
        <v>0</v>
      </c>
      <c r="Q230" s="2">
        <f>SUMIFS(VI_Debitos!$W:$W,VI_Debitos!$H:$H,$C230,VI_Debitos!$U:$U,$D230,VI_Debitos!$S:$S,LEFT(PAGADO!Q$1,4),VI_Debitos!$R:$R,RIGHT(Q$1,2))</f>
        <v>0</v>
      </c>
      <c r="R230" s="2">
        <f t="shared" si="3"/>
        <v>0</v>
      </c>
    </row>
    <row r="231" spans="6:18">
      <c r="F231" s="2">
        <f>SUMIFS(VI_Debitos!$W:$W,VI_Debitos!$H:$H,$C231,VI_Debitos!$U:$U,$D231,VI_Debitos!$S:$S,LEFT(PAGADO!F$1,4),VI_Debitos!$R:$R,RIGHT(F$1,2))</f>
        <v>0</v>
      </c>
      <c r="G231" s="2">
        <f>SUMIFS(VI_Debitos!$W:$W,VI_Debitos!$H:$H,$C231,VI_Debitos!$U:$U,$D231,VI_Debitos!$S:$S,LEFT(PAGADO!G$1,4),VI_Debitos!$R:$R,RIGHT(G$1,2))</f>
        <v>0</v>
      </c>
      <c r="H231" s="2">
        <f>SUMIFS(VI_Debitos!$W:$W,VI_Debitos!$H:$H,$C231,VI_Debitos!$U:$U,$D231,VI_Debitos!$S:$S,LEFT(PAGADO!H$1,4),VI_Debitos!$R:$R,RIGHT(H$1,2))</f>
        <v>0</v>
      </c>
      <c r="I231" s="2">
        <f>SUMIFS(VI_Debitos!$W:$W,VI_Debitos!$H:$H,$C231,VI_Debitos!$U:$U,$D231,VI_Debitos!$S:$S,LEFT(PAGADO!I$1,4),VI_Debitos!$R:$R,RIGHT(I$1,2))</f>
        <v>0</v>
      </c>
      <c r="J231" s="2">
        <f>SUMIFS(VI_Debitos!$W:$W,VI_Debitos!$H:$H,$C231,VI_Debitos!$U:$U,$D231,VI_Debitos!$S:$S,LEFT(PAGADO!J$1,4),VI_Debitos!$R:$R,RIGHT(J$1,2))</f>
        <v>0</v>
      </c>
      <c r="K231" s="2">
        <f>SUMIFS(VI_Debitos!$W:$W,VI_Debitos!$H:$H,$C231,VI_Debitos!$U:$U,$D231,VI_Debitos!$S:$S,LEFT(PAGADO!K$1,4),VI_Debitos!$R:$R,RIGHT(K$1,2))</f>
        <v>0</v>
      </c>
      <c r="L231" s="2">
        <f>SUMIFS(VI_Debitos!$W:$W,VI_Debitos!$H:$H,$C231,VI_Debitos!$U:$U,$D231,VI_Debitos!$S:$S,LEFT(PAGADO!L$1,4),VI_Debitos!$R:$R,RIGHT(L$1,2))</f>
        <v>0</v>
      </c>
      <c r="M231" s="2">
        <f>SUMIFS(VI_Debitos!$W:$W,VI_Debitos!$H:$H,$C231,VI_Debitos!$U:$U,$D231,VI_Debitos!$S:$S,LEFT(PAGADO!M$1,4),VI_Debitos!$R:$R,RIGHT(M$1,2))</f>
        <v>0</v>
      </c>
      <c r="N231" s="2">
        <f>SUMIFS(VI_Debitos!$W:$W,VI_Debitos!$H:$H,$C231,VI_Debitos!$U:$U,$D231,VI_Debitos!$S:$S,LEFT(PAGADO!N$1,4),VI_Debitos!$R:$R,RIGHT(N$1,2))</f>
        <v>0</v>
      </c>
      <c r="O231" s="2">
        <f>SUMIFS(VI_Debitos!$W:$W,VI_Debitos!$H:$H,$C231,VI_Debitos!$U:$U,$D231,VI_Debitos!$S:$S,LEFT(PAGADO!O$1,4),VI_Debitos!$R:$R,RIGHT(O$1,2))</f>
        <v>0</v>
      </c>
      <c r="P231" s="2">
        <f>SUMIFS(VI_Debitos!$W:$W,VI_Debitos!$H:$H,$C231,VI_Debitos!$U:$U,$D231,VI_Debitos!$S:$S,LEFT(PAGADO!P$1,4),VI_Debitos!$R:$R,RIGHT(P$1,2))</f>
        <v>0</v>
      </c>
      <c r="Q231" s="2">
        <f>SUMIFS(VI_Debitos!$W:$W,VI_Debitos!$H:$H,$C231,VI_Debitos!$U:$U,$D231,VI_Debitos!$S:$S,LEFT(PAGADO!Q$1,4),VI_Debitos!$R:$R,RIGHT(Q$1,2))</f>
        <v>0</v>
      </c>
      <c r="R231" s="2">
        <f t="shared" si="3"/>
        <v>0</v>
      </c>
    </row>
    <row r="232" spans="6:18">
      <c r="F232" s="2">
        <f>SUMIFS(VI_Debitos!$W:$W,VI_Debitos!$H:$H,$C232,VI_Debitos!$U:$U,$D232,VI_Debitos!$S:$S,LEFT(PAGADO!F$1,4),VI_Debitos!$R:$R,RIGHT(F$1,2))</f>
        <v>0</v>
      </c>
      <c r="G232" s="2">
        <f>SUMIFS(VI_Debitos!$W:$W,VI_Debitos!$H:$H,$C232,VI_Debitos!$U:$U,$D232,VI_Debitos!$S:$S,LEFT(PAGADO!G$1,4),VI_Debitos!$R:$R,RIGHT(G$1,2))</f>
        <v>0</v>
      </c>
      <c r="H232" s="2">
        <f>SUMIFS(VI_Debitos!$W:$W,VI_Debitos!$H:$H,$C232,VI_Debitos!$U:$U,$D232,VI_Debitos!$S:$S,LEFT(PAGADO!H$1,4),VI_Debitos!$R:$R,RIGHT(H$1,2))</f>
        <v>0</v>
      </c>
      <c r="I232" s="2">
        <f>SUMIFS(VI_Debitos!$W:$W,VI_Debitos!$H:$H,$C232,VI_Debitos!$U:$U,$D232,VI_Debitos!$S:$S,LEFT(PAGADO!I$1,4),VI_Debitos!$R:$R,RIGHT(I$1,2))</f>
        <v>0</v>
      </c>
      <c r="J232" s="2">
        <f>SUMIFS(VI_Debitos!$W:$W,VI_Debitos!$H:$H,$C232,VI_Debitos!$U:$U,$D232,VI_Debitos!$S:$S,LEFT(PAGADO!J$1,4),VI_Debitos!$R:$R,RIGHT(J$1,2))</f>
        <v>0</v>
      </c>
      <c r="K232" s="2">
        <f>SUMIFS(VI_Debitos!$W:$W,VI_Debitos!$H:$H,$C232,VI_Debitos!$U:$U,$D232,VI_Debitos!$S:$S,LEFT(PAGADO!K$1,4),VI_Debitos!$R:$R,RIGHT(K$1,2))</f>
        <v>0</v>
      </c>
      <c r="L232" s="2">
        <f>SUMIFS(VI_Debitos!$W:$W,VI_Debitos!$H:$H,$C232,VI_Debitos!$U:$U,$D232,VI_Debitos!$S:$S,LEFT(PAGADO!L$1,4),VI_Debitos!$R:$R,RIGHT(L$1,2))</f>
        <v>0</v>
      </c>
      <c r="M232" s="2">
        <f>SUMIFS(VI_Debitos!$W:$W,VI_Debitos!$H:$H,$C232,VI_Debitos!$U:$U,$D232,VI_Debitos!$S:$S,LEFT(PAGADO!M$1,4),VI_Debitos!$R:$R,RIGHT(M$1,2))</f>
        <v>0</v>
      </c>
      <c r="N232" s="2">
        <f>SUMIFS(VI_Debitos!$W:$W,VI_Debitos!$H:$H,$C232,VI_Debitos!$U:$U,$D232,VI_Debitos!$S:$S,LEFT(PAGADO!N$1,4),VI_Debitos!$R:$R,RIGHT(N$1,2))</f>
        <v>0</v>
      </c>
      <c r="O232" s="2">
        <f>SUMIFS(VI_Debitos!$W:$W,VI_Debitos!$H:$H,$C232,VI_Debitos!$U:$U,$D232,VI_Debitos!$S:$S,LEFT(PAGADO!O$1,4),VI_Debitos!$R:$R,RIGHT(O$1,2))</f>
        <v>0</v>
      </c>
      <c r="P232" s="2">
        <f>SUMIFS(VI_Debitos!$W:$W,VI_Debitos!$H:$H,$C232,VI_Debitos!$U:$U,$D232,VI_Debitos!$S:$S,LEFT(PAGADO!P$1,4),VI_Debitos!$R:$R,RIGHT(P$1,2))</f>
        <v>0</v>
      </c>
      <c r="Q232" s="2">
        <f>SUMIFS(VI_Debitos!$W:$W,VI_Debitos!$H:$H,$C232,VI_Debitos!$U:$U,$D232,VI_Debitos!$S:$S,LEFT(PAGADO!Q$1,4),VI_Debitos!$R:$R,RIGHT(Q$1,2))</f>
        <v>0</v>
      </c>
      <c r="R232" s="2">
        <f t="shared" si="3"/>
        <v>0</v>
      </c>
    </row>
    <row r="233" spans="6:18">
      <c r="F233" s="2">
        <f>SUMIFS(VI_Debitos!$W:$W,VI_Debitos!$H:$H,$C233,VI_Debitos!$U:$U,$D233,VI_Debitos!$S:$S,LEFT(PAGADO!F$1,4),VI_Debitos!$R:$R,RIGHT(F$1,2))</f>
        <v>0</v>
      </c>
      <c r="G233" s="2">
        <f>SUMIFS(VI_Debitos!$W:$W,VI_Debitos!$H:$H,$C233,VI_Debitos!$U:$U,$D233,VI_Debitos!$S:$S,LEFT(PAGADO!G$1,4),VI_Debitos!$R:$R,RIGHT(G$1,2))</f>
        <v>0</v>
      </c>
      <c r="H233" s="2">
        <f>SUMIFS(VI_Debitos!$W:$W,VI_Debitos!$H:$H,$C233,VI_Debitos!$U:$U,$D233,VI_Debitos!$S:$S,LEFT(PAGADO!H$1,4),VI_Debitos!$R:$R,RIGHT(H$1,2))</f>
        <v>0</v>
      </c>
      <c r="I233" s="2">
        <f>SUMIFS(VI_Debitos!$W:$W,VI_Debitos!$H:$H,$C233,VI_Debitos!$U:$U,$D233,VI_Debitos!$S:$S,LEFT(PAGADO!I$1,4),VI_Debitos!$R:$R,RIGHT(I$1,2))</f>
        <v>0</v>
      </c>
      <c r="J233" s="2">
        <f>SUMIFS(VI_Debitos!$W:$W,VI_Debitos!$H:$H,$C233,VI_Debitos!$U:$U,$D233,VI_Debitos!$S:$S,LEFT(PAGADO!J$1,4),VI_Debitos!$R:$R,RIGHT(J$1,2))</f>
        <v>0</v>
      </c>
      <c r="K233" s="2">
        <f>SUMIFS(VI_Debitos!$W:$W,VI_Debitos!$H:$H,$C233,VI_Debitos!$U:$U,$D233,VI_Debitos!$S:$S,LEFT(PAGADO!K$1,4),VI_Debitos!$R:$R,RIGHT(K$1,2))</f>
        <v>0</v>
      </c>
      <c r="L233" s="2">
        <f>SUMIFS(VI_Debitos!$W:$W,VI_Debitos!$H:$H,$C233,VI_Debitos!$U:$U,$D233,VI_Debitos!$S:$S,LEFT(PAGADO!L$1,4),VI_Debitos!$R:$R,RIGHT(L$1,2))</f>
        <v>0</v>
      </c>
      <c r="M233" s="2">
        <f>SUMIFS(VI_Debitos!$W:$W,VI_Debitos!$H:$H,$C233,VI_Debitos!$U:$U,$D233,VI_Debitos!$S:$S,LEFT(PAGADO!M$1,4),VI_Debitos!$R:$R,RIGHT(M$1,2))</f>
        <v>0</v>
      </c>
      <c r="N233" s="2">
        <f>SUMIFS(VI_Debitos!$W:$W,VI_Debitos!$H:$H,$C233,VI_Debitos!$U:$U,$D233,VI_Debitos!$S:$S,LEFT(PAGADO!N$1,4),VI_Debitos!$R:$R,RIGHT(N$1,2))</f>
        <v>0</v>
      </c>
      <c r="O233" s="2">
        <f>SUMIFS(VI_Debitos!$W:$W,VI_Debitos!$H:$H,$C233,VI_Debitos!$U:$U,$D233,VI_Debitos!$S:$S,LEFT(PAGADO!O$1,4),VI_Debitos!$R:$R,RIGHT(O$1,2))</f>
        <v>0</v>
      </c>
      <c r="P233" s="2">
        <f>SUMIFS(VI_Debitos!$W:$W,VI_Debitos!$H:$H,$C233,VI_Debitos!$U:$U,$D233,VI_Debitos!$S:$S,LEFT(PAGADO!P$1,4),VI_Debitos!$R:$R,RIGHT(P$1,2))</f>
        <v>0</v>
      </c>
      <c r="Q233" s="2">
        <f>SUMIFS(VI_Debitos!$W:$W,VI_Debitos!$H:$H,$C233,VI_Debitos!$U:$U,$D233,VI_Debitos!$S:$S,LEFT(PAGADO!Q$1,4),VI_Debitos!$R:$R,RIGHT(Q$1,2))</f>
        <v>0</v>
      </c>
      <c r="R233" s="2">
        <f t="shared" si="3"/>
        <v>0</v>
      </c>
    </row>
    <row r="234" spans="6:18">
      <c r="F234" s="2">
        <f>SUMIFS(VI_Debitos!$W:$W,VI_Debitos!$H:$H,$C234,VI_Debitos!$U:$U,$D234,VI_Debitos!$S:$S,LEFT(PAGADO!F$1,4),VI_Debitos!$R:$R,RIGHT(F$1,2))</f>
        <v>0</v>
      </c>
      <c r="G234" s="2">
        <f>SUMIFS(VI_Debitos!$W:$W,VI_Debitos!$H:$H,$C234,VI_Debitos!$U:$U,$D234,VI_Debitos!$S:$S,LEFT(PAGADO!G$1,4),VI_Debitos!$R:$R,RIGHT(G$1,2))</f>
        <v>0</v>
      </c>
      <c r="H234" s="2">
        <f>SUMIFS(VI_Debitos!$W:$W,VI_Debitos!$H:$H,$C234,VI_Debitos!$U:$U,$D234,VI_Debitos!$S:$S,LEFT(PAGADO!H$1,4),VI_Debitos!$R:$R,RIGHT(H$1,2))</f>
        <v>0</v>
      </c>
      <c r="I234" s="2">
        <f>SUMIFS(VI_Debitos!$W:$W,VI_Debitos!$H:$H,$C234,VI_Debitos!$U:$U,$D234,VI_Debitos!$S:$S,LEFT(PAGADO!I$1,4),VI_Debitos!$R:$R,RIGHT(I$1,2))</f>
        <v>0</v>
      </c>
      <c r="J234" s="2">
        <f>SUMIFS(VI_Debitos!$W:$W,VI_Debitos!$H:$H,$C234,VI_Debitos!$U:$U,$D234,VI_Debitos!$S:$S,LEFT(PAGADO!J$1,4),VI_Debitos!$R:$R,RIGHT(J$1,2))</f>
        <v>0</v>
      </c>
      <c r="K234" s="2">
        <f>SUMIFS(VI_Debitos!$W:$W,VI_Debitos!$H:$H,$C234,VI_Debitos!$U:$U,$D234,VI_Debitos!$S:$S,LEFT(PAGADO!K$1,4),VI_Debitos!$R:$R,RIGHT(K$1,2))</f>
        <v>0</v>
      </c>
      <c r="L234" s="2">
        <f>SUMIFS(VI_Debitos!$W:$W,VI_Debitos!$H:$H,$C234,VI_Debitos!$U:$U,$D234,VI_Debitos!$S:$S,LEFT(PAGADO!L$1,4),VI_Debitos!$R:$R,RIGHT(L$1,2))</f>
        <v>0</v>
      </c>
      <c r="M234" s="2">
        <f>SUMIFS(VI_Debitos!$W:$W,VI_Debitos!$H:$H,$C234,VI_Debitos!$U:$U,$D234,VI_Debitos!$S:$S,LEFT(PAGADO!M$1,4),VI_Debitos!$R:$R,RIGHT(M$1,2))</f>
        <v>0</v>
      </c>
      <c r="N234" s="2">
        <f>SUMIFS(VI_Debitos!$W:$W,VI_Debitos!$H:$H,$C234,VI_Debitos!$U:$U,$D234,VI_Debitos!$S:$S,LEFT(PAGADO!N$1,4),VI_Debitos!$R:$R,RIGHT(N$1,2))</f>
        <v>0</v>
      </c>
      <c r="O234" s="2">
        <f>SUMIFS(VI_Debitos!$W:$W,VI_Debitos!$H:$H,$C234,VI_Debitos!$U:$U,$D234,VI_Debitos!$S:$S,LEFT(PAGADO!O$1,4),VI_Debitos!$R:$R,RIGHT(O$1,2))</f>
        <v>0</v>
      </c>
      <c r="P234" s="2">
        <f>SUMIFS(VI_Debitos!$W:$W,VI_Debitos!$H:$H,$C234,VI_Debitos!$U:$U,$D234,VI_Debitos!$S:$S,LEFT(PAGADO!P$1,4),VI_Debitos!$R:$R,RIGHT(P$1,2))</f>
        <v>0</v>
      </c>
      <c r="Q234" s="2">
        <f>SUMIFS(VI_Debitos!$W:$W,VI_Debitos!$H:$H,$C234,VI_Debitos!$U:$U,$D234,VI_Debitos!$S:$S,LEFT(PAGADO!Q$1,4),VI_Debitos!$R:$R,RIGHT(Q$1,2))</f>
        <v>0</v>
      </c>
      <c r="R234" s="2">
        <f t="shared" si="3"/>
        <v>0</v>
      </c>
    </row>
    <row r="235" spans="6:18">
      <c r="F235" s="2">
        <f>SUMIFS(VI_Debitos!$W:$W,VI_Debitos!$H:$H,$C235,VI_Debitos!$U:$U,$D235,VI_Debitos!$S:$S,LEFT(PAGADO!F$1,4),VI_Debitos!$R:$R,RIGHT(F$1,2))</f>
        <v>0</v>
      </c>
      <c r="G235" s="2">
        <f>SUMIFS(VI_Debitos!$W:$W,VI_Debitos!$H:$H,$C235,VI_Debitos!$U:$U,$D235,VI_Debitos!$S:$S,LEFT(PAGADO!G$1,4),VI_Debitos!$R:$R,RIGHT(G$1,2))</f>
        <v>0</v>
      </c>
      <c r="H235" s="2">
        <f>SUMIFS(VI_Debitos!$W:$W,VI_Debitos!$H:$H,$C235,VI_Debitos!$U:$U,$D235,VI_Debitos!$S:$S,LEFT(PAGADO!H$1,4),VI_Debitos!$R:$R,RIGHT(H$1,2))</f>
        <v>0</v>
      </c>
      <c r="I235" s="2">
        <f>SUMIFS(VI_Debitos!$W:$W,VI_Debitos!$H:$H,$C235,VI_Debitos!$U:$U,$D235,VI_Debitos!$S:$S,LEFT(PAGADO!I$1,4),VI_Debitos!$R:$R,RIGHT(I$1,2))</f>
        <v>0</v>
      </c>
      <c r="J235" s="2">
        <f>SUMIFS(VI_Debitos!$W:$W,VI_Debitos!$H:$H,$C235,VI_Debitos!$U:$U,$D235,VI_Debitos!$S:$S,LEFT(PAGADO!J$1,4),VI_Debitos!$R:$R,RIGHT(J$1,2))</f>
        <v>0</v>
      </c>
      <c r="K235" s="2">
        <f>SUMIFS(VI_Debitos!$W:$W,VI_Debitos!$H:$H,$C235,VI_Debitos!$U:$U,$D235,VI_Debitos!$S:$S,LEFT(PAGADO!K$1,4),VI_Debitos!$R:$R,RIGHT(K$1,2))</f>
        <v>0</v>
      </c>
      <c r="L235" s="2">
        <f>SUMIFS(VI_Debitos!$W:$W,VI_Debitos!$H:$H,$C235,VI_Debitos!$U:$U,$D235,VI_Debitos!$S:$S,LEFT(PAGADO!L$1,4),VI_Debitos!$R:$R,RIGHT(L$1,2))</f>
        <v>0</v>
      </c>
      <c r="M235" s="2">
        <f>SUMIFS(VI_Debitos!$W:$W,VI_Debitos!$H:$H,$C235,VI_Debitos!$U:$U,$D235,VI_Debitos!$S:$S,LEFT(PAGADO!M$1,4),VI_Debitos!$R:$R,RIGHT(M$1,2))</f>
        <v>0</v>
      </c>
      <c r="N235" s="2">
        <f>SUMIFS(VI_Debitos!$W:$W,VI_Debitos!$H:$H,$C235,VI_Debitos!$U:$U,$D235,VI_Debitos!$S:$S,LEFT(PAGADO!N$1,4),VI_Debitos!$R:$R,RIGHT(N$1,2))</f>
        <v>0</v>
      </c>
      <c r="O235" s="2">
        <f>SUMIFS(VI_Debitos!$W:$W,VI_Debitos!$H:$H,$C235,VI_Debitos!$U:$U,$D235,VI_Debitos!$S:$S,LEFT(PAGADO!O$1,4),VI_Debitos!$R:$R,RIGHT(O$1,2))</f>
        <v>0</v>
      </c>
      <c r="P235" s="2">
        <f>SUMIFS(VI_Debitos!$W:$W,VI_Debitos!$H:$H,$C235,VI_Debitos!$U:$U,$D235,VI_Debitos!$S:$S,LEFT(PAGADO!P$1,4),VI_Debitos!$R:$R,RIGHT(P$1,2))</f>
        <v>0</v>
      </c>
      <c r="Q235" s="2">
        <f>SUMIFS(VI_Debitos!$W:$W,VI_Debitos!$H:$H,$C235,VI_Debitos!$U:$U,$D235,VI_Debitos!$S:$S,LEFT(PAGADO!Q$1,4),VI_Debitos!$R:$R,RIGHT(Q$1,2))</f>
        <v>0</v>
      </c>
      <c r="R235" s="2">
        <f t="shared" si="3"/>
        <v>0</v>
      </c>
    </row>
    <row r="236" spans="6:18">
      <c r="F236" s="2">
        <f>SUMIFS(VI_Debitos!$W:$W,VI_Debitos!$H:$H,$C236,VI_Debitos!$U:$U,$D236,VI_Debitos!$S:$S,LEFT(PAGADO!F$1,4),VI_Debitos!$R:$R,RIGHT(F$1,2))</f>
        <v>0</v>
      </c>
      <c r="G236" s="2">
        <f>SUMIFS(VI_Debitos!$W:$W,VI_Debitos!$H:$H,$C236,VI_Debitos!$U:$U,$D236,VI_Debitos!$S:$S,LEFT(PAGADO!G$1,4),VI_Debitos!$R:$R,RIGHT(G$1,2))</f>
        <v>0</v>
      </c>
      <c r="H236" s="2">
        <f>SUMIFS(VI_Debitos!$W:$W,VI_Debitos!$H:$H,$C236,VI_Debitos!$U:$U,$D236,VI_Debitos!$S:$S,LEFT(PAGADO!H$1,4),VI_Debitos!$R:$R,RIGHT(H$1,2))</f>
        <v>0</v>
      </c>
      <c r="I236" s="2">
        <f>SUMIFS(VI_Debitos!$W:$W,VI_Debitos!$H:$H,$C236,VI_Debitos!$U:$U,$D236,VI_Debitos!$S:$S,LEFT(PAGADO!I$1,4),VI_Debitos!$R:$R,RIGHT(I$1,2))</f>
        <v>0</v>
      </c>
      <c r="J236" s="2">
        <f>SUMIFS(VI_Debitos!$W:$W,VI_Debitos!$H:$H,$C236,VI_Debitos!$U:$U,$D236,VI_Debitos!$S:$S,LEFT(PAGADO!J$1,4),VI_Debitos!$R:$R,RIGHT(J$1,2))</f>
        <v>0</v>
      </c>
      <c r="K236" s="2">
        <f>SUMIFS(VI_Debitos!$W:$W,VI_Debitos!$H:$H,$C236,VI_Debitos!$U:$U,$D236,VI_Debitos!$S:$S,LEFT(PAGADO!K$1,4),VI_Debitos!$R:$R,RIGHT(K$1,2))</f>
        <v>0</v>
      </c>
      <c r="L236" s="2">
        <f>SUMIFS(VI_Debitos!$W:$W,VI_Debitos!$H:$H,$C236,VI_Debitos!$U:$U,$D236,VI_Debitos!$S:$S,LEFT(PAGADO!L$1,4),VI_Debitos!$R:$R,RIGHT(L$1,2))</f>
        <v>0</v>
      </c>
      <c r="M236" s="2">
        <f>SUMIFS(VI_Debitos!$W:$W,VI_Debitos!$H:$H,$C236,VI_Debitos!$U:$U,$D236,VI_Debitos!$S:$S,LEFT(PAGADO!M$1,4),VI_Debitos!$R:$R,RIGHT(M$1,2))</f>
        <v>0</v>
      </c>
      <c r="N236" s="2">
        <f>SUMIFS(VI_Debitos!$W:$W,VI_Debitos!$H:$H,$C236,VI_Debitos!$U:$U,$D236,VI_Debitos!$S:$S,LEFT(PAGADO!N$1,4),VI_Debitos!$R:$R,RIGHT(N$1,2))</f>
        <v>0</v>
      </c>
      <c r="O236" s="2">
        <f>SUMIFS(VI_Debitos!$W:$W,VI_Debitos!$H:$H,$C236,VI_Debitos!$U:$U,$D236,VI_Debitos!$S:$S,LEFT(PAGADO!O$1,4),VI_Debitos!$R:$R,RIGHT(O$1,2))</f>
        <v>0</v>
      </c>
      <c r="P236" s="2">
        <f>SUMIFS(VI_Debitos!$W:$W,VI_Debitos!$H:$H,$C236,VI_Debitos!$U:$U,$D236,VI_Debitos!$S:$S,LEFT(PAGADO!P$1,4),VI_Debitos!$R:$R,RIGHT(P$1,2))</f>
        <v>0</v>
      </c>
      <c r="Q236" s="2">
        <f>SUMIFS(VI_Debitos!$W:$W,VI_Debitos!$H:$H,$C236,VI_Debitos!$U:$U,$D236,VI_Debitos!$S:$S,LEFT(PAGADO!Q$1,4),VI_Debitos!$R:$R,RIGHT(Q$1,2))</f>
        <v>0</v>
      </c>
      <c r="R236" s="2">
        <f t="shared" si="3"/>
        <v>0</v>
      </c>
    </row>
    <row r="237" spans="6:18">
      <c r="F237" s="2">
        <f>SUMIFS(VI_Debitos!$W:$W,VI_Debitos!$H:$H,$C237,VI_Debitos!$U:$U,$D237,VI_Debitos!$S:$S,LEFT(PAGADO!F$1,4),VI_Debitos!$R:$R,RIGHT(F$1,2))</f>
        <v>0</v>
      </c>
      <c r="G237" s="2">
        <f>SUMIFS(VI_Debitos!$W:$W,VI_Debitos!$H:$H,$C237,VI_Debitos!$U:$U,$D237,VI_Debitos!$S:$S,LEFT(PAGADO!G$1,4),VI_Debitos!$R:$R,RIGHT(G$1,2))</f>
        <v>0</v>
      </c>
      <c r="H237" s="2">
        <f>SUMIFS(VI_Debitos!$W:$W,VI_Debitos!$H:$H,$C237,VI_Debitos!$U:$U,$D237,VI_Debitos!$S:$S,LEFT(PAGADO!H$1,4),VI_Debitos!$R:$R,RIGHT(H$1,2))</f>
        <v>0</v>
      </c>
      <c r="I237" s="2">
        <f>SUMIFS(VI_Debitos!$W:$W,VI_Debitos!$H:$H,$C237,VI_Debitos!$U:$U,$D237,VI_Debitos!$S:$S,LEFT(PAGADO!I$1,4),VI_Debitos!$R:$R,RIGHT(I$1,2))</f>
        <v>0</v>
      </c>
      <c r="J237" s="2">
        <f>SUMIFS(VI_Debitos!$W:$W,VI_Debitos!$H:$H,$C237,VI_Debitos!$U:$U,$D237,VI_Debitos!$S:$S,LEFT(PAGADO!J$1,4),VI_Debitos!$R:$R,RIGHT(J$1,2))</f>
        <v>0</v>
      </c>
      <c r="K237" s="2">
        <f>SUMIFS(VI_Debitos!$W:$W,VI_Debitos!$H:$H,$C237,VI_Debitos!$U:$U,$D237,VI_Debitos!$S:$S,LEFT(PAGADO!K$1,4),VI_Debitos!$R:$R,RIGHT(K$1,2))</f>
        <v>0</v>
      </c>
      <c r="L237" s="2">
        <f>SUMIFS(VI_Debitos!$W:$W,VI_Debitos!$H:$H,$C237,VI_Debitos!$U:$U,$D237,VI_Debitos!$S:$S,LEFT(PAGADO!L$1,4),VI_Debitos!$R:$R,RIGHT(L$1,2))</f>
        <v>0</v>
      </c>
      <c r="M237" s="2">
        <f>SUMIFS(VI_Debitos!$W:$W,VI_Debitos!$H:$H,$C237,VI_Debitos!$U:$U,$D237,VI_Debitos!$S:$S,LEFT(PAGADO!M$1,4),VI_Debitos!$R:$R,RIGHT(M$1,2))</f>
        <v>0</v>
      </c>
      <c r="N237" s="2">
        <f>SUMIFS(VI_Debitos!$W:$W,VI_Debitos!$H:$H,$C237,VI_Debitos!$U:$U,$D237,VI_Debitos!$S:$S,LEFT(PAGADO!N$1,4),VI_Debitos!$R:$R,RIGHT(N$1,2))</f>
        <v>0</v>
      </c>
      <c r="O237" s="2">
        <f>SUMIFS(VI_Debitos!$W:$W,VI_Debitos!$H:$H,$C237,VI_Debitos!$U:$U,$D237,VI_Debitos!$S:$S,LEFT(PAGADO!O$1,4),VI_Debitos!$R:$R,RIGHT(O$1,2))</f>
        <v>0</v>
      </c>
      <c r="P237" s="2">
        <f>SUMIFS(VI_Debitos!$W:$W,VI_Debitos!$H:$H,$C237,VI_Debitos!$U:$U,$D237,VI_Debitos!$S:$S,LEFT(PAGADO!P$1,4),VI_Debitos!$R:$R,RIGHT(P$1,2))</f>
        <v>0</v>
      </c>
      <c r="Q237" s="2">
        <f>SUMIFS(VI_Debitos!$W:$W,VI_Debitos!$H:$H,$C237,VI_Debitos!$U:$U,$D237,VI_Debitos!$S:$S,LEFT(PAGADO!Q$1,4),VI_Debitos!$R:$R,RIGHT(Q$1,2))</f>
        <v>0</v>
      </c>
      <c r="R237" s="2">
        <f t="shared" si="3"/>
        <v>0</v>
      </c>
    </row>
    <row r="238" spans="6:18">
      <c r="F238" s="2">
        <f>SUMIFS(VI_Debitos!$W:$W,VI_Debitos!$H:$H,$C238,VI_Debitos!$U:$U,$D238,VI_Debitos!$S:$S,LEFT(PAGADO!F$1,4),VI_Debitos!$R:$R,RIGHT(F$1,2))</f>
        <v>0</v>
      </c>
      <c r="G238" s="2">
        <f>SUMIFS(VI_Debitos!$W:$W,VI_Debitos!$H:$H,$C238,VI_Debitos!$U:$U,$D238,VI_Debitos!$S:$S,LEFT(PAGADO!G$1,4),VI_Debitos!$R:$R,RIGHT(G$1,2))</f>
        <v>0</v>
      </c>
      <c r="H238" s="2">
        <f>SUMIFS(VI_Debitos!$W:$W,VI_Debitos!$H:$H,$C238,VI_Debitos!$U:$U,$D238,VI_Debitos!$S:$S,LEFT(PAGADO!H$1,4),VI_Debitos!$R:$R,RIGHT(H$1,2))</f>
        <v>0</v>
      </c>
      <c r="I238" s="2">
        <f>SUMIFS(VI_Debitos!$W:$W,VI_Debitos!$H:$H,$C238,VI_Debitos!$U:$U,$D238,VI_Debitos!$S:$S,LEFT(PAGADO!I$1,4),VI_Debitos!$R:$R,RIGHT(I$1,2))</f>
        <v>0</v>
      </c>
      <c r="J238" s="2">
        <f>SUMIFS(VI_Debitos!$W:$W,VI_Debitos!$H:$H,$C238,VI_Debitos!$U:$U,$D238,VI_Debitos!$S:$S,LEFT(PAGADO!J$1,4),VI_Debitos!$R:$R,RIGHT(J$1,2))</f>
        <v>0</v>
      </c>
      <c r="K238" s="2">
        <f>SUMIFS(VI_Debitos!$W:$W,VI_Debitos!$H:$H,$C238,VI_Debitos!$U:$U,$D238,VI_Debitos!$S:$S,LEFT(PAGADO!K$1,4),VI_Debitos!$R:$R,RIGHT(K$1,2))</f>
        <v>0</v>
      </c>
      <c r="L238" s="2">
        <f>SUMIFS(VI_Debitos!$W:$W,VI_Debitos!$H:$H,$C238,VI_Debitos!$U:$U,$D238,VI_Debitos!$S:$S,LEFT(PAGADO!L$1,4),VI_Debitos!$R:$R,RIGHT(L$1,2))</f>
        <v>0</v>
      </c>
      <c r="M238" s="2">
        <f>SUMIFS(VI_Debitos!$W:$W,VI_Debitos!$H:$H,$C238,VI_Debitos!$U:$U,$D238,VI_Debitos!$S:$S,LEFT(PAGADO!M$1,4),VI_Debitos!$R:$R,RIGHT(M$1,2))</f>
        <v>0</v>
      </c>
      <c r="N238" s="2">
        <f>SUMIFS(VI_Debitos!$W:$W,VI_Debitos!$H:$H,$C238,VI_Debitos!$U:$U,$D238,VI_Debitos!$S:$S,LEFT(PAGADO!N$1,4),VI_Debitos!$R:$R,RIGHT(N$1,2))</f>
        <v>0</v>
      </c>
      <c r="O238" s="2">
        <f>SUMIFS(VI_Debitos!$W:$W,VI_Debitos!$H:$H,$C238,VI_Debitos!$U:$U,$D238,VI_Debitos!$S:$S,LEFT(PAGADO!O$1,4),VI_Debitos!$R:$R,RIGHT(O$1,2))</f>
        <v>0</v>
      </c>
      <c r="P238" s="2">
        <f>SUMIFS(VI_Debitos!$W:$W,VI_Debitos!$H:$H,$C238,VI_Debitos!$U:$U,$D238,VI_Debitos!$S:$S,LEFT(PAGADO!P$1,4),VI_Debitos!$R:$R,RIGHT(P$1,2))</f>
        <v>0</v>
      </c>
      <c r="Q238" s="2">
        <f>SUMIFS(VI_Debitos!$W:$W,VI_Debitos!$H:$H,$C238,VI_Debitos!$U:$U,$D238,VI_Debitos!$S:$S,LEFT(PAGADO!Q$1,4),VI_Debitos!$R:$R,RIGHT(Q$1,2))</f>
        <v>0</v>
      </c>
      <c r="R238" s="2">
        <f t="shared" si="3"/>
        <v>0</v>
      </c>
    </row>
    <row r="239" spans="6:18">
      <c r="F239" s="2">
        <f>SUMIFS(VI_Debitos!$W:$W,VI_Debitos!$H:$H,$C239,VI_Debitos!$U:$U,$D239,VI_Debitos!$S:$S,LEFT(PAGADO!F$1,4),VI_Debitos!$R:$R,RIGHT(F$1,2))</f>
        <v>0</v>
      </c>
      <c r="G239" s="2">
        <f>SUMIFS(VI_Debitos!$W:$W,VI_Debitos!$H:$H,$C239,VI_Debitos!$U:$U,$D239,VI_Debitos!$S:$S,LEFT(PAGADO!G$1,4),VI_Debitos!$R:$R,RIGHT(G$1,2))</f>
        <v>0</v>
      </c>
      <c r="H239" s="2">
        <f>SUMIFS(VI_Debitos!$W:$W,VI_Debitos!$H:$H,$C239,VI_Debitos!$U:$U,$D239,VI_Debitos!$S:$S,LEFT(PAGADO!H$1,4),VI_Debitos!$R:$R,RIGHT(H$1,2))</f>
        <v>0</v>
      </c>
      <c r="I239" s="2">
        <f>SUMIFS(VI_Debitos!$W:$W,VI_Debitos!$H:$H,$C239,VI_Debitos!$U:$U,$D239,VI_Debitos!$S:$S,LEFT(PAGADO!I$1,4),VI_Debitos!$R:$R,RIGHT(I$1,2))</f>
        <v>0</v>
      </c>
      <c r="J239" s="2">
        <f>SUMIFS(VI_Debitos!$W:$W,VI_Debitos!$H:$H,$C239,VI_Debitos!$U:$U,$D239,VI_Debitos!$S:$S,LEFT(PAGADO!J$1,4),VI_Debitos!$R:$R,RIGHT(J$1,2))</f>
        <v>0</v>
      </c>
      <c r="K239" s="2">
        <f>SUMIFS(VI_Debitos!$W:$W,VI_Debitos!$H:$H,$C239,VI_Debitos!$U:$U,$D239,VI_Debitos!$S:$S,LEFT(PAGADO!K$1,4),VI_Debitos!$R:$R,RIGHT(K$1,2))</f>
        <v>0</v>
      </c>
      <c r="L239" s="2">
        <f>SUMIFS(VI_Debitos!$W:$W,VI_Debitos!$H:$H,$C239,VI_Debitos!$U:$U,$D239,VI_Debitos!$S:$S,LEFT(PAGADO!L$1,4),VI_Debitos!$R:$R,RIGHT(L$1,2))</f>
        <v>0</v>
      </c>
      <c r="M239" s="2">
        <f>SUMIFS(VI_Debitos!$W:$W,VI_Debitos!$H:$H,$C239,VI_Debitos!$U:$U,$D239,VI_Debitos!$S:$S,LEFT(PAGADO!M$1,4),VI_Debitos!$R:$R,RIGHT(M$1,2))</f>
        <v>0</v>
      </c>
      <c r="N239" s="2">
        <f>SUMIFS(VI_Debitos!$W:$W,VI_Debitos!$H:$H,$C239,VI_Debitos!$U:$U,$D239,VI_Debitos!$S:$S,LEFT(PAGADO!N$1,4),VI_Debitos!$R:$R,RIGHT(N$1,2))</f>
        <v>0</v>
      </c>
      <c r="O239" s="2">
        <f>SUMIFS(VI_Debitos!$W:$W,VI_Debitos!$H:$H,$C239,VI_Debitos!$U:$U,$D239,VI_Debitos!$S:$S,LEFT(PAGADO!O$1,4),VI_Debitos!$R:$R,RIGHT(O$1,2))</f>
        <v>0</v>
      </c>
      <c r="P239" s="2">
        <f>SUMIFS(VI_Debitos!$W:$W,VI_Debitos!$H:$H,$C239,VI_Debitos!$U:$U,$D239,VI_Debitos!$S:$S,LEFT(PAGADO!P$1,4),VI_Debitos!$R:$R,RIGHT(P$1,2))</f>
        <v>0</v>
      </c>
      <c r="Q239" s="2">
        <f>SUMIFS(VI_Debitos!$W:$W,VI_Debitos!$H:$H,$C239,VI_Debitos!$U:$U,$D239,VI_Debitos!$S:$S,LEFT(PAGADO!Q$1,4),VI_Debitos!$R:$R,RIGHT(Q$1,2))</f>
        <v>0</v>
      </c>
      <c r="R239" s="2">
        <f t="shared" si="3"/>
        <v>0</v>
      </c>
    </row>
    <row r="240" spans="6:18">
      <c r="F240" s="2">
        <f>SUMIFS(VI_Debitos!$W:$W,VI_Debitos!$H:$H,$C240,VI_Debitos!$U:$U,$D240,VI_Debitos!$S:$S,LEFT(PAGADO!F$1,4),VI_Debitos!$R:$R,RIGHT(F$1,2))</f>
        <v>0</v>
      </c>
      <c r="G240" s="2">
        <f>SUMIFS(VI_Debitos!$W:$W,VI_Debitos!$H:$H,$C240,VI_Debitos!$U:$U,$D240,VI_Debitos!$S:$S,LEFT(PAGADO!G$1,4),VI_Debitos!$R:$R,RIGHT(G$1,2))</f>
        <v>0</v>
      </c>
      <c r="H240" s="2">
        <f>SUMIFS(VI_Debitos!$W:$W,VI_Debitos!$H:$H,$C240,VI_Debitos!$U:$U,$D240,VI_Debitos!$S:$S,LEFT(PAGADO!H$1,4),VI_Debitos!$R:$R,RIGHT(H$1,2))</f>
        <v>0</v>
      </c>
      <c r="I240" s="2">
        <f>SUMIFS(VI_Debitos!$W:$W,VI_Debitos!$H:$H,$C240,VI_Debitos!$U:$U,$D240,VI_Debitos!$S:$S,LEFT(PAGADO!I$1,4),VI_Debitos!$R:$R,RIGHT(I$1,2))</f>
        <v>0</v>
      </c>
      <c r="J240" s="2">
        <f>SUMIFS(VI_Debitos!$W:$W,VI_Debitos!$H:$H,$C240,VI_Debitos!$U:$U,$D240,VI_Debitos!$S:$S,LEFT(PAGADO!J$1,4),VI_Debitos!$R:$R,RIGHT(J$1,2))</f>
        <v>0</v>
      </c>
      <c r="K240" s="2">
        <f>SUMIFS(VI_Debitos!$W:$W,VI_Debitos!$H:$H,$C240,VI_Debitos!$U:$U,$D240,VI_Debitos!$S:$S,LEFT(PAGADO!K$1,4),VI_Debitos!$R:$R,RIGHT(K$1,2))</f>
        <v>0</v>
      </c>
      <c r="L240" s="2">
        <f>SUMIFS(VI_Debitos!$W:$W,VI_Debitos!$H:$H,$C240,VI_Debitos!$U:$U,$D240,VI_Debitos!$S:$S,LEFT(PAGADO!L$1,4),VI_Debitos!$R:$R,RIGHT(L$1,2))</f>
        <v>0</v>
      </c>
      <c r="M240" s="2">
        <f>SUMIFS(VI_Debitos!$W:$W,VI_Debitos!$H:$H,$C240,VI_Debitos!$U:$U,$D240,VI_Debitos!$S:$S,LEFT(PAGADO!M$1,4),VI_Debitos!$R:$R,RIGHT(M$1,2))</f>
        <v>0</v>
      </c>
      <c r="N240" s="2">
        <f>SUMIFS(VI_Debitos!$W:$W,VI_Debitos!$H:$H,$C240,VI_Debitos!$U:$U,$D240,VI_Debitos!$S:$S,LEFT(PAGADO!N$1,4),VI_Debitos!$R:$R,RIGHT(N$1,2))</f>
        <v>0</v>
      </c>
      <c r="O240" s="2">
        <f>SUMIFS(VI_Debitos!$W:$W,VI_Debitos!$H:$H,$C240,VI_Debitos!$U:$U,$D240,VI_Debitos!$S:$S,LEFT(PAGADO!O$1,4),VI_Debitos!$R:$R,RIGHT(O$1,2))</f>
        <v>0</v>
      </c>
      <c r="P240" s="2">
        <f>SUMIFS(VI_Debitos!$W:$W,VI_Debitos!$H:$H,$C240,VI_Debitos!$U:$U,$D240,VI_Debitos!$S:$S,LEFT(PAGADO!P$1,4),VI_Debitos!$R:$R,RIGHT(P$1,2))</f>
        <v>0</v>
      </c>
      <c r="Q240" s="2">
        <f>SUMIFS(VI_Debitos!$W:$W,VI_Debitos!$H:$H,$C240,VI_Debitos!$U:$U,$D240,VI_Debitos!$S:$S,LEFT(PAGADO!Q$1,4),VI_Debitos!$R:$R,RIGHT(Q$1,2))</f>
        <v>0</v>
      </c>
      <c r="R240" s="2">
        <f t="shared" si="3"/>
        <v>0</v>
      </c>
    </row>
    <row r="241" spans="6:18">
      <c r="F241" s="2">
        <f>SUMIFS(VI_Debitos!$W:$W,VI_Debitos!$H:$H,$C241,VI_Debitos!$U:$U,$D241,VI_Debitos!$S:$S,LEFT(PAGADO!F$1,4),VI_Debitos!$R:$R,RIGHT(F$1,2))</f>
        <v>0</v>
      </c>
      <c r="G241" s="2">
        <f>SUMIFS(VI_Debitos!$W:$W,VI_Debitos!$H:$H,$C241,VI_Debitos!$U:$U,$D241,VI_Debitos!$S:$S,LEFT(PAGADO!G$1,4),VI_Debitos!$R:$R,RIGHT(G$1,2))</f>
        <v>0</v>
      </c>
      <c r="H241" s="2">
        <f>SUMIFS(VI_Debitos!$W:$W,VI_Debitos!$H:$H,$C241,VI_Debitos!$U:$U,$D241,VI_Debitos!$S:$S,LEFT(PAGADO!H$1,4),VI_Debitos!$R:$R,RIGHT(H$1,2))</f>
        <v>0</v>
      </c>
      <c r="I241" s="2">
        <f>SUMIFS(VI_Debitos!$W:$W,VI_Debitos!$H:$H,$C241,VI_Debitos!$U:$U,$D241,VI_Debitos!$S:$S,LEFT(PAGADO!I$1,4),VI_Debitos!$R:$R,RIGHT(I$1,2))</f>
        <v>0</v>
      </c>
      <c r="J241" s="2">
        <f>SUMIFS(VI_Debitos!$W:$W,VI_Debitos!$H:$H,$C241,VI_Debitos!$U:$U,$D241,VI_Debitos!$S:$S,LEFT(PAGADO!J$1,4),VI_Debitos!$R:$R,RIGHT(J$1,2))</f>
        <v>0</v>
      </c>
      <c r="K241" s="2">
        <f>SUMIFS(VI_Debitos!$W:$W,VI_Debitos!$H:$H,$C241,VI_Debitos!$U:$U,$D241,VI_Debitos!$S:$S,LEFT(PAGADO!K$1,4),VI_Debitos!$R:$R,RIGHT(K$1,2))</f>
        <v>0</v>
      </c>
      <c r="L241" s="2">
        <f>SUMIFS(VI_Debitos!$W:$W,VI_Debitos!$H:$H,$C241,VI_Debitos!$U:$U,$D241,VI_Debitos!$S:$S,LEFT(PAGADO!L$1,4),VI_Debitos!$R:$R,RIGHT(L$1,2))</f>
        <v>0</v>
      </c>
      <c r="M241" s="2">
        <f>SUMIFS(VI_Debitos!$W:$W,VI_Debitos!$H:$H,$C241,VI_Debitos!$U:$U,$D241,VI_Debitos!$S:$S,LEFT(PAGADO!M$1,4),VI_Debitos!$R:$R,RIGHT(M$1,2))</f>
        <v>0</v>
      </c>
      <c r="N241" s="2">
        <f>SUMIFS(VI_Debitos!$W:$W,VI_Debitos!$H:$H,$C241,VI_Debitos!$U:$U,$D241,VI_Debitos!$S:$S,LEFT(PAGADO!N$1,4),VI_Debitos!$R:$R,RIGHT(N$1,2))</f>
        <v>0</v>
      </c>
      <c r="O241" s="2">
        <f>SUMIFS(VI_Debitos!$W:$W,VI_Debitos!$H:$H,$C241,VI_Debitos!$U:$U,$D241,VI_Debitos!$S:$S,LEFT(PAGADO!O$1,4),VI_Debitos!$R:$R,RIGHT(O$1,2))</f>
        <v>0</v>
      </c>
      <c r="P241" s="2">
        <f>SUMIFS(VI_Debitos!$W:$W,VI_Debitos!$H:$H,$C241,VI_Debitos!$U:$U,$D241,VI_Debitos!$S:$S,LEFT(PAGADO!P$1,4),VI_Debitos!$R:$R,RIGHT(P$1,2))</f>
        <v>0</v>
      </c>
      <c r="Q241" s="2">
        <f>SUMIFS(VI_Debitos!$W:$W,VI_Debitos!$H:$H,$C241,VI_Debitos!$U:$U,$D241,VI_Debitos!$S:$S,LEFT(PAGADO!Q$1,4),VI_Debitos!$R:$R,RIGHT(Q$1,2))</f>
        <v>0</v>
      </c>
      <c r="R241" s="2">
        <f t="shared" si="3"/>
        <v>0</v>
      </c>
    </row>
    <row r="242" spans="6:18">
      <c r="F242" s="2">
        <f>SUMIFS(VI_Debitos!$W:$W,VI_Debitos!$H:$H,$C242,VI_Debitos!$U:$U,$D242,VI_Debitos!$S:$S,LEFT(PAGADO!F$1,4),VI_Debitos!$R:$R,RIGHT(F$1,2))</f>
        <v>0</v>
      </c>
      <c r="G242" s="2">
        <f>SUMIFS(VI_Debitos!$W:$W,VI_Debitos!$H:$H,$C242,VI_Debitos!$U:$U,$D242,VI_Debitos!$S:$S,LEFT(PAGADO!G$1,4),VI_Debitos!$R:$R,RIGHT(G$1,2))</f>
        <v>0</v>
      </c>
      <c r="H242" s="2">
        <f>SUMIFS(VI_Debitos!$W:$W,VI_Debitos!$H:$H,$C242,VI_Debitos!$U:$U,$D242,VI_Debitos!$S:$S,LEFT(PAGADO!H$1,4),VI_Debitos!$R:$R,RIGHT(H$1,2))</f>
        <v>0</v>
      </c>
      <c r="I242" s="2">
        <f>SUMIFS(VI_Debitos!$W:$W,VI_Debitos!$H:$H,$C242,VI_Debitos!$U:$U,$D242,VI_Debitos!$S:$S,LEFT(PAGADO!I$1,4),VI_Debitos!$R:$R,RIGHT(I$1,2))</f>
        <v>0</v>
      </c>
      <c r="J242" s="2">
        <f>SUMIFS(VI_Debitos!$W:$W,VI_Debitos!$H:$H,$C242,VI_Debitos!$U:$U,$D242,VI_Debitos!$S:$S,LEFT(PAGADO!J$1,4),VI_Debitos!$R:$R,RIGHT(J$1,2))</f>
        <v>0</v>
      </c>
      <c r="K242" s="2">
        <f>SUMIFS(VI_Debitos!$W:$W,VI_Debitos!$H:$H,$C242,VI_Debitos!$U:$U,$D242,VI_Debitos!$S:$S,LEFT(PAGADO!K$1,4),VI_Debitos!$R:$R,RIGHT(K$1,2))</f>
        <v>0</v>
      </c>
      <c r="L242" s="2">
        <f>SUMIFS(VI_Debitos!$W:$W,VI_Debitos!$H:$H,$C242,VI_Debitos!$U:$U,$D242,VI_Debitos!$S:$S,LEFT(PAGADO!L$1,4),VI_Debitos!$R:$R,RIGHT(L$1,2))</f>
        <v>0</v>
      </c>
      <c r="M242" s="2">
        <f>SUMIFS(VI_Debitos!$W:$W,VI_Debitos!$H:$H,$C242,VI_Debitos!$U:$U,$D242,VI_Debitos!$S:$S,LEFT(PAGADO!M$1,4),VI_Debitos!$R:$R,RIGHT(M$1,2))</f>
        <v>0</v>
      </c>
      <c r="N242" s="2">
        <f>SUMIFS(VI_Debitos!$W:$W,VI_Debitos!$H:$H,$C242,VI_Debitos!$U:$U,$D242,VI_Debitos!$S:$S,LEFT(PAGADO!N$1,4),VI_Debitos!$R:$R,RIGHT(N$1,2))</f>
        <v>0</v>
      </c>
      <c r="O242" s="2">
        <f>SUMIFS(VI_Debitos!$W:$W,VI_Debitos!$H:$H,$C242,VI_Debitos!$U:$U,$D242,VI_Debitos!$S:$S,LEFT(PAGADO!O$1,4),VI_Debitos!$R:$R,RIGHT(O$1,2))</f>
        <v>0</v>
      </c>
      <c r="P242" s="2">
        <f>SUMIFS(VI_Debitos!$W:$W,VI_Debitos!$H:$H,$C242,VI_Debitos!$U:$U,$D242,VI_Debitos!$S:$S,LEFT(PAGADO!P$1,4),VI_Debitos!$R:$R,RIGHT(P$1,2))</f>
        <v>0</v>
      </c>
      <c r="Q242" s="2">
        <f>SUMIFS(VI_Debitos!$W:$W,VI_Debitos!$H:$H,$C242,VI_Debitos!$U:$U,$D242,VI_Debitos!$S:$S,LEFT(PAGADO!Q$1,4),VI_Debitos!$R:$R,RIGHT(Q$1,2))</f>
        <v>0</v>
      </c>
      <c r="R242" s="2">
        <f t="shared" si="3"/>
        <v>0</v>
      </c>
    </row>
    <row r="243" spans="6:18">
      <c r="F243" s="2">
        <f>SUMIFS(VI_Debitos!$W:$W,VI_Debitos!$H:$H,$C243,VI_Debitos!$U:$U,$D243,VI_Debitos!$S:$S,LEFT(PAGADO!F$1,4),VI_Debitos!$R:$R,RIGHT(F$1,2))</f>
        <v>0</v>
      </c>
      <c r="G243" s="2">
        <f>SUMIFS(VI_Debitos!$W:$W,VI_Debitos!$H:$H,$C243,VI_Debitos!$U:$U,$D243,VI_Debitos!$S:$S,LEFT(PAGADO!G$1,4),VI_Debitos!$R:$R,RIGHT(G$1,2))</f>
        <v>0</v>
      </c>
      <c r="H243" s="2">
        <f>SUMIFS(VI_Debitos!$W:$W,VI_Debitos!$H:$H,$C243,VI_Debitos!$U:$U,$D243,VI_Debitos!$S:$S,LEFT(PAGADO!H$1,4),VI_Debitos!$R:$R,RIGHT(H$1,2))</f>
        <v>0</v>
      </c>
      <c r="I243" s="2">
        <f>SUMIFS(VI_Debitos!$W:$W,VI_Debitos!$H:$H,$C243,VI_Debitos!$U:$U,$D243,VI_Debitos!$S:$S,LEFT(PAGADO!I$1,4),VI_Debitos!$R:$R,RIGHT(I$1,2))</f>
        <v>0</v>
      </c>
      <c r="J243" s="2">
        <f>SUMIFS(VI_Debitos!$W:$W,VI_Debitos!$H:$H,$C243,VI_Debitos!$U:$U,$D243,VI_Debitos!$S:$S,LEFT(PAGADO!J$1,4),VI_Debitos!$R:$R,RIGHT(J$1,2))</f>
        <v>0</v>
      </c>
      <c r="K243" s="2">
        <f>SUMIFS(VI_Debitos!$W:$W,VI_Debitos!$H:$H,$C243,VI_Debitos!$U:$U,$D243,VI_Debitos!$S:$S,LEFT(PAGADO!K$1,4),VI_Debitos!$R:$R,RIGHT(K$1,2))</f>
        <v>0</v>
      </c>
      <c r="L243" s="2">
        <f>SUMIFS(VI_Debitos!$W:$W,VI_Debitos!$H:$H,$C243,VI_Debitos!$U:$U,$D243,VI_Debitos!$S:$S,LEFT(PAGADO!L$1,4),VI_Debitos!$R:$R,RIGHT(L$1,2))</f>
        <v>0</v>
      </c>
      <c r="M243" s="2">
        <f>SUMIFS(VI_Debitos!$W:$W,VI_Debitos!$H:$H,$C243,VI_Debitos!$U:$U,$D243,VI_Debitos!$S:$S,LEFT(PAGADO!M$1,4),VI_Debitos!$R:$R,RIGHT(M$1,2))</f>
        <v>0</v>
      </c>
      <c r="N243" s="2">
        <f>SUMIFS(VI_Debitos!$W:$W,VI_Debitos!$H:$H,$C243,VI_Debitos!$U:$U,$D243,VI_Debitos!$S:$S,LEFT(PAGADO!N$1,4),VI_Debitos!$R:$R,RIGHT(N$1,2))</f>
        <v>0</v>
      </c>
      <c r="O243" s="2">
        <f>SUMIFS(VI_Debitos!$W:$W,VI_Debitos!$H:$H,$C243,VI_Debitos!$U:$U,$D243,VI_Debitos!$S:$S,LEFT(PAGADO!O$1,4),VI_Debitos!$R:$R,RIGHT(O$1,2))</f>
        <v>0</v>
      </c>
      <c r="P243" s="2">
        <f>SUMIFS(VI_Debitos!$W:$W,VI_Debitos!$H:$H,$C243,VI_Debitos!$U:$U,$D243,VI_Debitos!$S:$S,LEFT(PAGADO!P$1,4),VI_Debitos!$R:$R,RIGHT(P$1,2))</f>
        <v>0</v>
      </c>
      <c r="Q243" s="2">
        <f>SUMIFS(VI_Debitos!$W:$W,VI_Debitos!$H:$H,$C243,VI_Debitos!$U:$U,$D243,VI_Debitos!$S:$S,LEFT(PAGADO!Q$1,4),VI_Debitos!$R:$R,RIGHT(Q$1,2))</f>
        <v>0</v>
      </c>
      <c r="R243" s="2">
        <f t="shared" si="3"/>
        <v>0</v>
      </c>
    </row>
    <row r="244" spans="6:18">
      <c r="F244" s="2">
        <f>SUMIFS(VI_Debitos!$W:$W,VI_Debitos!$H:$H,$C244,VI_Debitos!$U:$U,$D244,VI_Debitos!$S:$S,LEFT(PAGADO!F$1,4),VI_Debitos!$R:$R,RIGHT(F$1,2))</f>
        <v>0</v>
      </c>
      <c r="G244" s="2">
        <f>SUMIFS(VI_Debitos!$W:$W,VI_Debitos!$H:$H,$C244,VI_Debitos!$U:$U,$D244,VI_Debitos!$S:$S,LEFT(PAGADO!G$1,4),VI_Debitos!$R:$R,RIGHT(G$1,2))</f>
        <v>0</v>
      </c>
      <c r="H244" s="2">
        <f>SUMIFS(VI_Debitos!$W:$W,VI_Debitos!$H:$H,$C244,VI_Debitos!$U:$U,$D244,VI_Debitos!$S:$S,LEFT(PAGADO!H$1,4),VI_Debitos!$R:$R,RIGHT(H$1,2))</f>
        <v>0</v>
      </c>
      <c r="I244" s="2">
        <f>SUMIFS(VI_Debitos!$W:$W,VI_Debitos!$H:$H,$C244,VI_Debitos!$U:$U,$D244,VI_Debitos!$S:$S,LEFT(PAGADO!I$1,4),VI_Debitos!$R:$R,RIGHT(I$1,2))</f>
        <v>0</v>
      </c>
      <c r="J244" s="2">
        <f>SUMIFS(VI_Debitos!$W:$W,VI_Debitos!$H:$H,$C244,VI_Debitos!$U:$U,$D244,VI_Debitos!$S:$S,LEFT(PAGADO!J$1,4),VI_Debitos!$R:$R,RIGHT(J$1,2))</f>
        <v>0</v>
      </c>
      <c r="K244" s="2">
        <f>SUMIFS(VI_Debitos!$W:$W,VI_Debitos!$H:$H,$C244,VI_Debitos!$U:$U,$D244,VI_Debitos!$S:$S,LEFT(PAGADO!K$1,4),VI_Debitos!$R:$R,RIGHT(K$1,2))</f>
        <v>0</v>
      </c>
      <c r="L244" s="2">
        <f>SUMIFS(VI_Debitos!$W:$W,VI_Debitos!$H:$H,$C244,VI_Debitos!$U:$U,$D244,VI_Debitos!$S:$S,LEFT(PAGADO!L$1,4),VI_Debitos!$R:$R,RIGHT(L$1,2))</f>
        <v>0</v>
      </c>
      <c r="M244" s="2">
        <f>SUMIFS(VI_Debitos!$W:$W,VI_Debitos!$H:$H,$C244,VI_Debitos!$U:$U,$D244,VI_Debitos!$S:$S,LEFT(PAGADO!M$1,4),VI_Debitos!$R:$R,RIGHT(M$1,2))</f>
        <v>0</v>
      </c>
      <c r="N244" s="2">
        <f>SUMIFS(VI_Debitos!$W:$W,VI_Debitos!$H:$H,$C244,VI_Debitos!$U:$U,$D244,VI_Debitos!$S:$S,LEFT(PAGADO!N$1,4),VI_Debitos!$R:$R,RIGHT(N$1,2))</f>
        <v>0</v>
      </c>
      <c r="O244" s="2">
        <f>SUMIFS(VI_Debitos!$W:$W,VI_Debitos!$H:$H,$C244,VI_Debitos!$U:$U,$D244,VI_Debitos!$S:$S,LEFT(PAGADO!O$1,4),VI_Debitos!$R:$R,RIGHT(O$1,2))</f>
        <v>0</v>
      </c>
      <c r="P244" s="2">
        <f>SUMIFS(VI_Debitos!$W:$W,VI_Debitos!$H:$H,$C244,VI_Debitos!$U:$U,$D244,VI_Debitos!$S:$S,LEFT(PAGADO!P$1,4),VI_Debitos!$R:$R,RIGHT(P$1,2))</f>
        <v>0</v>
      </c>
      <c r="Q244" s="2">
        <f>SUMIFS(VI_Debitos!$W:$W,VI_Debitos!$H:$H,$C244,VI_Debitos!$U:$U,$D244,VI_Debitos!$S:$S,LEFT(PAGADO!Q$1,4),VI_Debitos!$R:$R,RIGHT(Q$1,2))</f>
        <v>0</v>
      </c>
      <c r="R244" s="2">
        <f t="shared" si="3"/>
        <v>0</v>
      </c>
    </row>
    <row r="245" spans="6:18">
      <c r="F245" s="2">
        <f>SUMIFS(VI_Debitos!$W:$W,VI_Debitos!$H:$H,$C245,VI_Debitos!$U:$U,$D245,VI_Debitos!$S:$S,LEFT(PAGADO!F$1,4),VI_Debitos!$R:$R,RIGHT(F$1,2))</f>
        <v>0</v>
      </c>
      <c r="G245" s="2">
        <f>SUMIFS(VI_Debitos!$W:$W,VI_Debitos!$H:$H,$C245,VI_Debitos!$U:$U,$D245,VI_Debitos!$S:$S,LEFT(PAGADO!G$1,4),VI_Debitos!$R:$R,RIGHT(G$1,2))</f>
        <v>0</v>
      </c>
      <c r="H245" s="2">
        <f>SUMIFS(VI_Debitos!$W:$W,VI_Debitos!$H:$H,$C245,VI_Debitos!$U:$U,$D245,VI_Debitos!$S:$S,LEFT(PAGADO!H$1,4),VI_Debitos!$R:$R,RIGHT(H$1,2))</f>
        <v>0</v>
      </c>
      <c r="I245" s="2">
        <f>SUMIFS(VI_Debitos!$W:$W,VI_Debitos!$H:$H,$C245,VI_Debitos!$U:$U,$D245,VI_Debitos!$S:$S,LEFT(PAGADO!I$1,4),VI_Debitos!$R:$R,RIGHT(I$1,2))</f>
        <v>0</v>
      </c>
      <c r="J245" s="2">
        <f>SUMIFS(VI_Debitos!$W:$W,VI_Debitos!$H:$H,$C245,VI_Debitos!$U:$U,$D245,VI_Debitos!$S:$S,LEFT(PAGADO!J$1,4),VI_Debitos!$R:$R,RIGHT(J$1,2))</f>
        <v>0</v>
      </c>
      <c r="K245" s="2">
        <f>SUMIFS(VI_Debitos!$W:$W,VI_Debitos!$H:$H,$C245,VI_Debitos!$U:$U,$D245,VI_Debitos!$S:$S,LEFT(PAGADO!K$1,4),VI_Debitos!$R:$R,RIGHT(K$1,2))</f>
        <v>0</v>
      </c>
      <c r="L245" s="2">
        <f>SUMIFS(VI_Debitos!$W:$W,VI_Debitos!$H:$H,$C245,VI_Debitos!$U:$U,$D245,VI_Debitos!$S:$S,LEFT(PAGADO!L$1,4),VI_Debitos!$R:$R,RIGHT(L$1,2))</f>
        <v>0</v>
      </c>
      <c r="M245" s="2">
        <f>SUMIFS(VI_Debitos!$W:$W,VI_Debitos!$H:$H,$C245,VI_Debitos!$U:$U,$D245,VI_Debitos!$S:$S,LEFT(PAGADO!M$1,4),VI_Debitos!$R:$R,RIGHT(M$1,2))</f>
        <v>0</v>
      </c>
      <c r="N245" s="2">
        <f>SUMIFS(VI_Debitos!$W:$W,VI_Debitos!$H:$H,$C245,VI_Debitos!$U:$U,$D245,VI_Debitos!$S:$S,LEFT(PAGADO!N$1,4),VI_Debitos!$R:$R,RIGHT(N$1,2))</f>
        <v>0</v>
      </c>
      <c r="O245" s="2">
        <f>SUMIFS(VI_Debitos!$W:$W,VI_Debitos!$H:$H,$C245,VI_Debitos!$U:$U,$D245,VI_Debitos!$S:$S,LEFT(PAGADO!O$1,4),VI_Debitos!$R:$R,RIGHT(O$1,2))</f>
        <v>0</v>
      </c>
      <c r="P245" s="2">
        <f>SUMIFS(VI_Debitos!$W:$W,VI_Debitos!$H:$H,$C245,VI_Debitos!$U:$U,$D245,VI_Debitos!$S:$S,LEFT(PAGADO!P$1,4),VI_Debitos!$R:$R,RIGHT(P$1,2))</f>
        <v>0</v>
      </c>
      <c r="Q245" s="2">
        <f>SUMIFS(VI_Debitos!$W:$W,VI_Debitos!$H:$H,$C245,VI_Debitos!$U:$U,$D245,VI_Debitos!$S:$S,LEFT(PAGADO!Q$1,4),VI_Debitos!$R:$R,RIGHT(Q$1,2))</f>
        <v>0</v>
      </c>
      <c r="R245" s="2">
        <f t="shared" si="3"/>
        <v>0</v>
      </c>
    </row>
    <row r="246" spans="6:18">
      <c r="F246" s="2">
        <f>SUMIFS(VI_Debitos!$W:$W,VI_Debitos!$H:$H,$C246,VI_Debitos!$U:$U,$D246,VI_Debitos!$S:$S,LEFT(PAGADO!F$1,4),VI_Debitos!$R:$R,RIGHT(F$1,2))</f>
        <v>0</v>
      </c>
      <c r="G246" s="2">
        <f>SUMIFS(VI_Debitos!$W:$W,VI_Debitos!$H:$H,$C246,VI_Debitos!$U:$U,$D246,VI_Debitos!$S:$S,LEFT(PAGADO!G$1,4),VI_Debitos!$R:$R,RIGHT(G$1,2))</f>
        <v>0</v>
      </c>
      <c r="H246" s="2">
        <f>SUMIFS(VI_Debitos!$W:$W,VI_Debitos!$H:$H,$C246,VI_Debitos!$U:$U,$D246,VI_Debitos!$S:$S,LEFT(PAGADO!H$1,4),VI_Debitos!$R:$R,RIGHT(H$1,2))</f>
        <v>0</v>
      </c>
      <c r="I246" s="2">
        <f>SUMIFS(VI_Debitos!$W:$W,VI_Debitos!$H:$H,$C246,VI_Debitos!$U:$U,$D246,VI_Debitos!$S:$S,LEFT(PAGADO!I$1,4),VI_Debitos!$R:$R,RIGHT(I$1,2))</f>
        <v>0</v>
      </c>
      <c r="J246" s="2">
        <f>SUMIFS(VI_Debitos!$W:$W,VI_Debitos!$H:$H,$C246,VI_Debitos!$U:$U,$D246,VI_Debitos!$S:$S,LEFT(PAGADO!J$1,4),VI_Debitos!$R:$R,RIGHT(J$1,2))</f>
        <v>0</v>
      </c>
      <c r="K246" s="2">
        <f>SUMIFS(VI_Debitos!$W:$W,VI_Debitos!$H:$H,$C246,VI_Debitos!$U:$U,$D246,VI_Debitos!$S:$S,LEFT(PAGADO!K$1,4),VI_Debitos!$R:$R,RIGHT(K$1,2))</f>
        <v>0</v>
      </c>
      <c r="L246" s="2">
        <f>SUMIFS(VI_Debitos!$W:$W,VI_Debitos!$H:$H,$C246,VI_Debitos!$U:$U,$D246,VI_Debitos!$S:$S,LEFT(PAGADO!L$1,4),VI_Debitos!$R:$R,RIGHT(L$1,2))</f>
        <v>0</v>
      </c>
      <c r="M246" s="2">
        <f>SUMIFS(VI_Debitos!$W:$W,VI_Debitos!$H:$H,$C246,VI_Debitos!$U:$U,$D246,VI_Debitos!$S:$S,LEFT(PAGADO!M$1,4),VI_Debitos!$R:$R,RIGHT(M$1,2))</f>
        <v>0</v>
      </c>
      <c r="N246" s="2">
        <f>SUMIFS(VI_Debitos!$W:$W,VI_Debitos!$H:$H,$C246,VI_Debitos!$U:$U,$D246,VI_Debitos!$S:$S,LEFT(PAGADO!N$1,4),VI_Debitos!$R:$R,RIGHT(N$1,2))</f>
        <v>0</v>
      </c>
      <c r="O246" s="2">
        <f>SUMIFS(VI_Debitos!$W:$W,VI_Debitos!$H:$H,$C246,VI_Debitos!$U:$U,$D246,VI_Debitos!$S:$S,LEFT(PAGADO!O$1,4),VI_Debitos!$R:$R,RIGHT(O$1,2))</f>
        <v>0</v>
      </c>
      <c r="P246" s="2">
        <f>SUMIFS(VI_Debitos!$W:$W,VI_Debitos!$H:$H,$C246,VI_Debitos!$U:$U,$D246,VI_Debitos!$S:$S,LEFT(PAGADO!P$1,4),VI_Debitos!$R:$R,RIGHT(P$1,2))</f>
        <v>0</v>
      </c>
      <c r="Q246" s="2">
        <f>SUMIFS(VI_Debitos!$W:$W,VI_Debitos!$H:$H,$C246,VI_Debitos!$U:$U,$D246,VI_Debitos!$S:$S,LEFT(PAGADO!Q$1,4),VI_Debitos!$R:$R,RIGHT(Q$1,2))</f>
        <v>0</v>
      </c>
      <c r="R246" s="2">
        <f t="shared" si="3"/>
        <v>0</v>
      </c>
    </row>
    <row r="247" spans="6:18">
      <c r="F247" s="2">
        <f>SUMIFS(VI_Debitos!$W:$W,VI_Debitos!$H:$H,$C247,VI_Debitos!$U:$U,$D247,VI_Debitos!$S:$S,LEFT(PAGADO!F$1,4),VI_Debitos!$R:$R,RIGHT(F$1,2))</f>
        <v>0</v>
      </c>
      <c r="G247" s="2">
        <f>SUMIFS(VI_Debitos!$W:$W,VI_Debitos!$H:$H,$C247,VI_Debitos!$U:$U,$D247,VI_Debitos!$S:$S,LEFT(PAGADO!G$1,4),VI_Debitos!$R:$R,RIGHT(G$1,2))</f>
        <v>0</v>
      </c>
      <c r="H247" s="2">
        <f>SUMIFS(VI_Debitos!$W:$W,VI_Debitos!$H:$H,$C247,VI_Debitos!$U:$U,$D247,VI_Debitos!$S:$S,LEFT(PAGADO!H$1,4),VI_Debitos!$R:$R,RIGHT(H$1,2))</f>
        <v>0</v>
      </c>
      <c r="I247" s="2">
        <f>SUMIFS(VI_Debitos!$W:$W,VI_Debitos!$H:$H,$C247,VI_Debitos!$U:$U,$D247,VI_Debitos!$S:$S,LEFT(PAGADO!I$1,4),VI_Debitos!$R:$R,RIGHT(I$1,2))</f>
        <v>0</v>
      </c>
      <c r="J247" s="2">
        <f>SUMIFS(VI_Debitos!$W:$W,VI_Debitos!$H:$H,$C247,VI_Debitos!$U:$U,$D247,VI_Debitos!$S:$S,LEFT(PAGADO!J$1,4),VI_Debitos!$R:$R,RIGHT(J$1,2))</f>
        <v>0</v>
      </c>
      <c r="K247" s="2">
        <f>SUMIFS(VI_Debitos!$W:$W,VI_Debitos!$H:$H,$C247,VI_Debitos!$U:$U,$D247,VI_Debitos!$S:$S,LEFT(PAGADO!K$1,4),VI_Debitos!$R:$R,RIGHT(K$1,2))</f>
        <v>0</v>
      </c>
      <c r="L247" s="2">
        <f>SUMIFS(VI_Debitos!$W:$W,VI_Debitos!$H:$H,$C247,VI_Debitos!$U:$U,$D247,VI_Debitos!$S:$S,LEFT(PAGADO!L$1,4),VI_Debitos!$R:$R,RIGHT(L$1,2))</f>
        <v>0</v>
      </c>
      <c r="M247" s="2">
        <f>SUMIFS(VI_Debitos!$W:$W,VI_Debitos!$H:$H,$C247,VI_Debitos!$U:$U,$D247,VI_Debitos!$S:$S,LEFT(PAGADO!M$1,4),VI_Debitos!$R:$R,RIGHT(M$1,2))</f>
        <v>0</v>
      </c>
      <c r="N247" s="2">
        <f>SUMIFS(VI_Debitos!$W:$W,VI_Debitos!$H:$H,$C247,VI_Debitos!$U:$U,$D247,VI_Debitos!$S:$S,LEFT(PAGADO!N$1,4),VI_Debitos!$R:$R,RIGHT(N$1,2))</f>
        <v>0</v>
      </c>
      <c r="O247" s="2">
        <f>SUMIFS(VI_Debitos!$W:$W,VI_Debitos!$H:$H,$C247,VI_Debitos!$U:$U,$D247,VI_Debitos!$S:$S,LEFT(PAGADO!O$1,4),VI_Debitos!$R:$R,RIGHT(O$1,2))</f>
        <v>0</v>
      </c>
      <c r="P247" s="2">
        <f>SUMIFS(VI_Debitos!$W:$W,VI_Debitos!$H:$H,$C247,VI_Debitos!$U:$U,$D247,VI_Debitos!$S:$S,LEFT(PAGADO!P$1,4),VI_Debitos!$R:$R,RIGHT(P$1,2))</f>
        <v>0</v>
      </c>
      <c r="Q247" s="2">
        <f>SUMIFS(VI_Debitos!$W:$W,VI_Debitos!$H:$H,$C247,VI_Debitos!$U:$U,$D247,VI_Debitos!$S:$S,LEFT(PAGADO!Q$1,4),VI_Debitos!$R:$R,RIGHT(Q$1,2))</f>
        <v>0</v>
      </c>
      <c r="R247" s="2">
        <f t="shared" si="3"/>
        <v>0</v>
      </c>
    </row>
    <row r="248" spans="6:18">
      <c r="F248" s="2">
        <f>SUMIFS(VI_Debitos!$W:$W,VI_Debitos!$H:$H,$C248,VI_Debitos!$U:$U,$D248,VI_Debitos!$S:$S,LEFT(PAGADO!F$1,4),VI_Debitos!$R:$R,RIGHT(F$1,2))</f>
        <v>0</v>
      </c>
      <c r="G248" s="2">
        <f>SUMIFS(VI_Debitos!$W:$W,VI_Debitos!$H:$H,$C248,VI_Debitos!$U:$U,$D248,VI_Debitos!$S:$S,LEFT(PAGADO!G$1,4),VI_Debitos!$R:$R,RIGHT(G$1,2))</f>
        <v>0</v>
      </c>
      <c r="H248" s="2">
        <f>SUMIFS(VI_Debitos!$W:$W,VI_Debitos!$H:$H,$C248,VI_Debitos!$U:$U,$D248,VI_Debitos!$S:$S,LEFT(PAGADO!H$1,4),VI_Debitos!$R:$R,RIGHT(H$1,2))</f>
        <v>0</v>
      </c>
      <c r="I248" s="2">
        <f>SUMIFS(VI_Debitos!$W:$W,VI_Debitos!$H:$H,$C248,VI_Debitos!$U:$U,$D248,VI_Debitos!$S:$S,LEFT(PAGADO!I$1,4),VI_Debitos!$R:$R,RIGHT(I$1,2))</f>
        <v>0</v>
      </c>
      <c r="J248" s="2">
        <f>SUMIFS(VI_Debitos!$W:$W,VI_Debitos!$H:$H,$C248,VI_Debitos!$U:$U,$D248,VI_Debitos!$S:$S,LEFT(PAGADO!J$1,4),VI_Debitos!$R:$R,RIGHT(J$1,2))</f>
        <v>0</v>
      </c>
      <c r="K248" s="2">
        <f>SUMIFS(VI_Debitos!$W:$W,VI_Debitos!$H:$H,$C248,VI_Debitos!$U:$U,$D248,VI_Debitos!$S:$S,LEFT(PAGADO!K$1,4),VI_Debitos!$R:$R,RIGHT(K$1,2))</f>
        <v>0</v>
      </c>
      <c r="L248" s="2">
        <f>SUMIFS(VI_Debitos!$W:$W,VI_Debitos!$H:$H,$C248,VI_Debitos!$U:$U,$D248,VI_Debitos!$S:$S,LEFT(PAGADO!L$1,4),VI_Debitos!$R:$R,RIGHT(L$1,2))</f>
        <v>0</v>
      </c>
      <c r="M248" s="2">
        <f>SUMIFS(VI_Debitos!$W:$W,VI_Debitos!$H:$H,$C248,VI_Debitos!$U:$U,$D248,VI_Debitos!$S:$S,LEFT(PAGADO!M$1,4),VI_Debitos!$R:$R,RIGHT(M$1,2))</f>
        <v>0</v>
      </c>
      <c r="N248" s="2">
        <f>SUMIFS(VI_Debitos!$W:$W,VI_Debitos!$H:$H,$C248,VI_Debitos!$U:$U,$D248,VI_Debitos!$S:$S,LEFT(PAGADO!N$1,4),VI_Debitos!$R:$R,RIGHT(N$1,2))</f>
        <v>0</v>
      </c>
      <c r="O248" s="2">
        <f>SUMIFS(VI_Debitos!$W:$W,VI_Debitos!$H:$H,$C248,VI_Debitos!$U:$U,$D248,VI_Debitos!$S:$S,LEFT(PAGADO!O$1,4),VI_Debitos!$R:$R,RIGHT(O$1,2))</f>
        <v>0</v>
      </c>
      <c r="P248" s="2">
        <f>SUMIFS(VI_Debitos!$W:$W,VI_Debitos!$H:$H,$C248,VI_Debitos!$U:$U,$D248,VI_Debitos!$S:$S,LEFT(PAGADO!P$1,4),VI_Debitos!$R:$R,RIGHT(P$1,2))</f>
        <v>0</v>
      </c>
      <c r="Q248" s="2">
        <f>SUMIFS(VI_Debitos!$W:$W,VI_Debitos!$H:$H,$C248,VI_Debitos!$U:$U,$D248,VI_Debitos!$S:$S,LEFT(PAGADO!Q$1,4),VI_Debitos!$R:$R,RIGHT(Q$1,2))</f>
        <v>0</v>
      </c>
      <c r="R248" s="2">
        <f t="shared" si="3"/>
        <v>0</v>
      </c>
    </row>
    <row r="249" spans="6:18">
      <c r="F249" s="2">
        <f>SUMIFS(VI_Debitos!$W:$W,VI_Debitos!$H:$H,$C249,VI_Debitos!$U:$U,$D249,VI_Debitos!$S:$S,LEFT(PAGADO!F$1,4),VI_Debitos!$R:$R,RIGHT(F$1,2))</f>
        <v>0</v>
      </c>
      <c r="G249" s="2">
        <f>SUMIFS(VI_Debitos!$W:$W,VI_Debitos!$H:$H,$C249,VI_Debitos!$U:$U,$D249,VI_Debitos!$S:$S,LEFT(PAGADO!G$1,4),VI_Debitos!$R:$R,RIGHT(G$1,2))</f>
        <v>0</v>
      </c>
      <c r="H249" s="2">
        <f>SUMIFS(VI_Debitos!$W:$W,VI_Debitos!$H:$H,$C249,VI_Debitos!$U:$U,$D249,VI_Debitos!$S:$S,LEFT(PAGADO!H$1,4),VI_Debitos!$R:$R,RIGHT(H$1,2))</f>
        <v>0</v>
      </c>
      <c r="I249" s="2">
        <f>SUMIFS(VI_Debitos!$W:$W,VI_Debitos!$H:$H,$C249,VI_Debitos!$U:$U,$D249,VI_Debitos!$S:$S,LEFT(PAGADO!I$1,4),VI_Debitos!$R:$R,RIGHT(I$1,2))</f>
        <v>0</v>
      </c>
      <c r="J249" s="2">
        <f>SUMIFS(VI_Debitos!$W:$W,VI_Debitos!$H:$H,$C249,VI_Debitos!$U:$U,$D249,VI_Debitos!$S:$S,LEFT(PAGADO!J$1,4),VI_Debitos!$R:$R,RIGHT(J$1,2))</f>
        <v>0</v>
      </c>
      <c r="K249" s="2">
        <f>SUMIFS(VI_Debitos!$W:$W,VI_Debitos!$H:$H,$C249,VI_Debitos!$U:$U,$D249,VI_Debitos!$S:$S,LEFT(PAGADO!K$1,4),VI_Debitos!$R:$R,RIGHT(K$1,2))</f>
        <v>0</v>
      </c>
      <c r="L249" s="2">
        <f>SUMIFS(VI_Debitos!$W:$W,VI_Debitos!$H:$H,$C249,VI_Debitos!$U:$U,$D249,VI_Debitos!$S:$S,LEFT(PAGADO!L$1,4),VI_Debitos!$R:$R,RIGHT(L$1,2))</f>
        <v>0</v>
      </c>
      <c r="M249" s="2">
        <f>SUMIFS(VI_Debitos!$W:$W,VI_Debitos!$H:$H,$C249,VI_Debitos!$U:$U,$D249,VI_Debitos!$S:$S,LEFT(PAGADO!M$1,4),VI_Debitos!$R:$R,RIGHT(M$1,2))</f>
        <v>0</v>
      </c>
      <c r="N249" s="2">
        <f>SUMIFS(VI_Debitos!$W:$W,VI_Debitos!$H:$H,$C249,VI_Debitos!$U:$U,$D249,VI_Debitos!$S:$S,LEFT(PAGADO!N$1,4),VI_Debitos!$R:$R,RIGHT(N$1,2))</f>
        <v>0</v>
      </c>
      <c r="O249" s="2">
        <f>SUMIFS(VI_Debitos!$W:$W,VI_Debitos!$H:$H,$C249,VI_Debitos!$U:$U,$D249,VI_Debitos!$S:$S,LEFT(PAGADO!O$1,4),VI_Debitos!$R:$R,RIGHT(O$1,2))</f>
        <v>0</v>
      </c>
      <c r="P249" s="2">
        <f>SUMIFS(VI_Debitos!$W:$W,VI_Debitos!$H:$H,$C249,VI_Debitos!$U:$U,$D249,VI_Debitos!$S:$S,LEFT(PAGADO!P$1,4),VI_Debitos!$R:$R,RIGHT(P$1,2))</f>
        <v>0</v>
      </c>
      <c r="Q249" s="2">
        <f>SUMIFS(VI_Debitos!$W:$W,VI_Debitos!$H:$H,$C249,VI_Debitos!$U:$U,$D249,VI_Debitos!$S:$S,LEFT(PAGADO!Q$1,4),VI_Debitos!$R:$R,RIGHT(Q$1,2))</f>
        <v>0</v>
      </c>
      <c r="R249" s="2">
        <f t="shared" si="3"/>
        <v>0</v>
      </c>
    </row>
    <row r="250" spans="6:18">
      <c r="F250" s="2">
        <f>SUMIFS(VI_Debitos!$W:$W,VI_Debitos!$H:$H,$C250,VI_Debitos!$U:$U,$D250,VI_Debitos!$S:$S,LEFT(PAGADO!F$1,4),VI_Debitos!$R:$R,RIGHT(F$1,2))</f>
        <v>0</v>
      </c>
      <c r="G250" s="2">
        <f>SUMIFS(VI_Debitos!$W:$W,VI_Debitos!$H:$H,$C250,VI_Debitos!$U:$U,$D250,VI_Debitos!$S:$S,LEFT(PAGADO!G$1,4),VI_Debitos!$R:$R,RIGHT(G$1,2))</f>
        <v>0</v>
      </c>
      <c r="H250" s="2">
        <f>SUMIFS(VI_Debitos!$W:$W,VI_Debitos!$H:$H,$C250,VI_Debitos!$U:$U,$D250,VI_Debitos!$S:$S,LEFT(PAGADO!H$1,4),VI_Debitos!$R:$R,RIGHT(H$1,2))</f>
        <v>0</v>
      </c>
      <c r="I250" s="2">
        <f>SUMIFS(VI_Debitos!$W:$W,VI_Debitos!$H:$H,$C250,VI_Debitos!$U:$U,$D250,VI_Debitos!$S:$S,LEFT(PAGADO!I$1,4),VI_Debitos!$R:$R,RIGHT(I$1,2))</f>
        <v>0</v>
      </c>
      <c r="J250" s="2">
        <f>SUMIFS(VI_Debitos!$W:$W,VI_Debitos!$H:$H,$C250,VI_Debitos!$U:$U,$D250,VI_Debitos!$S:$S,LEFT(PAGADO!J$1,4),VI_Debitos!$R:$R,RIGHT(J$1,2))</f>
        <v>0</v>
      </c>
      <c r="K250" s="2">
        <f>SUMIFS(VI_Debitos!$W:$W,VI_Debitos!$H:$H,$C250,VI_Debitos!$U:$U,$D250,VI_Debitos!$S:$S,LEFT(PAGADO!K$1,4),VI_Debitos!$R:$R,RIGHT(K$1,2))</f>
        <v>0</v>
      </c>
      <c r="L250" s="2">
        <f>SUMIFS(VI_Debitos!$W:$W,VI_Debitos!$H:$H,$C250,VI_Debitos!$U:$U,$D250,VI_Debitos!$S:$S,LEFT(PAGADO!L$1,4),VI_Debitos!$R:$R,RIGHT(L$1,2))</f>
        <v>0</v>
      </c>
      <c r="M250" s="2">
        <f>SUMIFS(VI_Debitos!$W:$W,VI_Debitos!$H:$H,$C250,VI_Debitos!$U:$U,$D250,VI_Debitos!$S:$S,LEFT(PAGADO!M$1,4),VI_Debitos!$R:$R,RIGHT(M$1,2))</f>
        <v>0</v>
      </c>
      <c r="N250" s="2">
        <f>SUMIFS(VI_Debitos!$W:$W,VI_Debitos!$H:$H,$C250,VI_Debitos!$U:$U,$D250,VI_Debitos!$S:$S,LEFT(PAGADO!N$1,4),VI_Debitos!$R:$R,RIGHT(N$1,2))</f>
        <v>0</v>
      </c>
      <c r="O250" s="2">
        <f>SUMIFS(VI_Debitos!$W:$W,VI_Debitos!$H:$H,$C250,VI_Debitos!$U:$U,$D250,VI_Debitos!$S:$S,LEFT(PAGADO!O$1,4),VI_Debitos!$R:$R,RIGHT(O$1,2))</f>
        <v>0</v>
      </c>
      <c r="P250" s="2">
        <f>SUMIFS(VI_Debitos!$W:$W,VI_Debitos!$H:$H,$C250,VI_Debitos!$U:$U,$D250,VI_Debitos!$S:$S,LEFT(PAGADO!P$1,4),VI_Debitos!$R:$R,RIGHT(P$1,2))</f>
        <v>0</v>
      </c>
      <c r="Q250" s="2">
        <f>SUMIFS(VI_Debitos!$W:$W,VI_Debitos!$H:$H,$C250,VI_Debitos!$U:$U,$D250,VI_Debitos!$S:$S,LEFT(PAGADO!Q$1,4),VI_Debitos!$R:$R,RIGHT(Q$1,2))</f>
        <v>0</v>
      </c>
      <c r="R250" s="2">
        <f t="shared" si="3"/>
        <v>0</v>
      </c>
    </row>
    <row r="251" spans="6:18">
      <c r="F251" s="2">
        <f>SUMIFS(VI_Debitos!$W:$W,VI_Debitos!$H:$H,$C251,VI_Debitos!$U:$U,$D251,VI_Debitos!$S:$S,LEFT(PAGADO!F$1,4),VI_Debitos!$R:$R,RIGHT(F$1,2))</f>
        <v>0</v>
      </c>
      <c r="G251" s="2">
        <f>SUMIFS(VI_Debitos!$W:$W,VI_Debitos!$H:$H,$C251,VI_Debitos!$U:$U,$D251,VI_Debitos!$S:$S,LEFT(PAGADO!G$1,4),VI_Debitos!$R:$R,RIGHT(G$1,2))</f>
        <v>0</v>
      </c>
      <c r="H251" s="2">
        <f>SUMIFS(VI_Debitos!$W:$W,VI_Debitos!$H:$H,$C251,VI_Debitos!$U:$U,$D251,VI_Debitos!$S:$S,LEFT(PAGADO!H$1,4),VI_Debitos!$R:$R,RIGHT(H$1,2))</f>
        <v>0</v>
      </c>
      <c r="I251" s="2">
        <f>SUMIFS(VI_Debitos!$W:$W,VI_Debitos!$H:$H,$C251,VI_Debitos!$U:$U,$D251,VI_Debitos!$S:$S,LEFT(PAGADO!I$1,4),VI_Debitos!$R:$R,RIGHT(I$1,2))</f>
        <v>0</v>
      </c>
      <c r="J251" s="2">
        <f>SUMIFS(VI_Debitos!$W:$W,VI_Debitos!$H:$H,$C251,VI_Debitos!$U:$U,$D251,VI_Debitos!$S:$S,LEFT(PAGADO!J$1,4),VI_Debitos!$R:$R,RIGHT(J$1,2))</f>
        <v>0</v>
      </c>
      <c r="K251" s="2">
        <f>SUMIFS(VI_Debitos!$W:$W,VI_Debitos!$H:$H,$C251,VI_Debitos!$U:$U,$D251,VI_Debitos!$S:$S,LEFT(PAGADO!K$1,4),VI_Debitos!$R:$R,RIGHT(K$1,2))</f>
        <v>0</v>
      </c>
      <c r="L251" s="2">
        <f>SUMIFS(VI_Debitos!$W:$W,VI_Debitos!$H:$H,$C251,VI_Debitos!$U:$U,$D251,VI_Debitos!$S:$S,LEFT(PAGADO!L$1,4),VI_Debitos!$R:$R,RIGHT(L$1,2))</f>
        <v>0</v>
      </c>
      <c r="M251" s="2">
        <f>SUMIFS(VI_Debitos!$W:$W,VI_Debitos!$H:$H,$C251,VI_Debitos!$U:$U,$D251,VI_Debitos!$S:$S,LEFT(PAGADO!M$1,4),VI_Debitos!$R:$R,RIGHT(M$1,2))</f>
        <v>0</v>
      </c>
      <c r="N251" s="2">
        <f>SUMIFS(VI_Debitos!$W:$W,VI_Debitos!$H:$H,$C251,VI_Debitos!$U:$U,$D251,VI_Debitos!$S:$S,LEFT(PAGADO!N$1,4),VI_Debitos!$R:$R,RIGHT(N$1,2))</f>
        <v>0</v>
      </c>
      <c r="O251" s="2">
        <f>SUMIFS(VI_Debitos!$W:$W,VI_Debitos!$H:$H,$C251,VI_Debitos!$U:$U,$D251,VI_Debitos!$S:$S,LEFT(PAGADO!O$1,4),VI_Debitos!$R:$R,RIGHT(O$1,2))</f>
        <v>0</v>
      </c>
      <c r="P251" s="2">
        <f>SUMIFS(VI_Debitos!$W:$W,VI_Debitos!$H:$H,$C251,VI_Debitos!$U:$U,$D251,VI_Debitos!$S:$S,LEFT(PAGADO!P$1,4),VI_Debitos!$R:$R,RIGHT(P$1,2))</f>
        <v>0</v>
      </c>
      <c r="Q251" s="2">
        <f>SUMIFS(VI_Debitos!$W:$W,VI_Debitos!$H:$H,$C251,VI_Debitos!$U:$U,$D251,VI_Debitos!$S:$S,LEFT(PAGADO!Q$1,4),VI_Debitos!$R:$R,RIGHT(Q$1,2))</f>
        <v>0</v>
      </c>
      <c r="R251" s="2">
        <f t="shared" si="3"/>
        <v>0</v>
      </c>
    </row>
    <row r="252" spans="6:18">
      <c r="F252" s="2">
        <f>SUMIFS(VI_Debitos!$W:$W,VI_Debitos!$H:$H,$C252,VI_Debitos!$U:$U,$D252,VI_Debitos!$S:$S,LEFT(PAGADO!F$1,4),VI_Debitos!$R:$R,RIGHT(F$1,2))</f>
        <v>0</v>
      </c>
      <c r="G252" s="2">
        <f>SUMIFS(VI_Debitos!$W:$W,VI_Debitos!$H:$H,$C252,VI_Debitos!$U:$U,$D252,VI_Debitos!$S:$S,LEFT(PAGADO!G$1,4),VI_Debitos!$R:$R,RIGHT(G$1,2))</f>
        <v>0</v>
      </c>
      <c r="H252" s="2">
        <f>SUMIFS(VI_Debitos!$W:$W,VI_Debitos!$H:$H,$C252,VI_Debitos!$U:$U,$D252,VI_Debitos!$S:$S,LEFT(PAGADO!H$1,4),VI_Debitos!$R:$R,RIGHT(H$1,2))</f>
        <v>0</v>
      </c>
      <c r="I252" s="2">
        <f>SUMIFS(VI_Debitos!$W:$W,VI_Debitos!$H:$H,$C252,VI_Debitos!$U:$U,$D252,VI_Debitos!$S:$S,LEFT(PAGADO!I$1,4),VI_Debitos!$R:$R,RIGHT(I$1,2))</f>
        <v>0</v>
      </c>
      <c r="J252" s="2">
        <f>SUMIFS(VI_Debitos!$W:$W,VI_Debitos!$H:$H,$C252,VI_Debitos!$U:$U,$D252,VI_Debitos!$S:$S,LEFT(PAGADO!J$1,4),VI_Debitos!$R:$R,RIGHT(J$1,2))</f>
        <v>0</v>
      </c>
      <c r="K252" s="2">
        <f>SUMIFS(VI_Debitos!$W:$W,VI_Debitos!$H:$H,$C252,VI_Debitos!$U:$U,$D252,VI_Debitos!$S:$S,LEFT(PAGADO!K$1,4),VI_Debitos!$R:$R,RIGHT(K$1,2))</f>
        <v>0</v>
      </c>
      <c r="L252" s="2">
        <f>SUMIFS(VI_Debitos!$W:$W,VI_Debitos!$H:$H,$C252,VI_Debitos!$U:$U,$D252,VI_Debitos!$S:$S,LEFT(PAGADO!L$1,4),VI_Debitos!$R:$R,RIGHT(L$1,2))</f>
        <v>0</v>
      </c>
      <c r="M252" s="2">
        <f>SUMIFS(VI_Debitos!$W:$W,VI_Debitos!$H:$H,$C252,VI_Debitos!$U:$U,$D252,VI_Debitos!$S:$S,LEFT(PAGADO!M$1,4),VI_Debitos!$R:$R,RIGHT(M$1,2))</f>
        <v>0</v>
      </c>
      <c r="N252" s="2">
        <f>SUMIFS(VI_Debitos!$W:$W,VI_Debitos!$H:$H,$C252,VI_Debitos!$U:$U,$D252,VI_Debitos!$S:$S,LEFT(PAGADO!N$1,4),VI_Debitos!$R:$R,RIGHT(N$1,2))</f>
        <v>0</v>
      </c>
      <c r="O252" s="2">
        <f>SUMIFS(VI_Debitos!$W:$W,VI_Debitos!$H:$H,$C252,VI_Debitos!$U:$U,$D252,VI_Debitos!$S:$S,LEFT(PAGADO!O$1,4),VI_Debitos!$R:$R,RIGHT(O$1,2))</f>
        <v>0</v>
      </c>
      <c r="P252" s="2">
        <f>SUMIFS(VI_Debitos!$W:$W,VI_Debitos!$H:$H,$C252,VI_Debitos!$U:$U,$D252,VI_Debitos!$S:$S,LEFT(PAGADO!P$1,4),VI_Debitos!$R:$R,RIGHT(P$1,2))</f>
        <v>0</v>
      </c>
      <c r="Q252" s="2">
        <f>SUMIFS(VI_Debitos!$W:$W,VI_Debitos!$H:$H,$C252,VI_Debitos!$U:$U,$D252,VI_Debitos!$S:$S,LEFT(PAGADO!Q$1,4),VI_Debitos!$R:$R,RIGHT(Q$1,2))</f>
        <v>0</v>
      </c>
      <c r="R252" s="2">
        <f t="shared" si="3"/>
        <v>0</v>
      </c>
    </row>
    <row r="253" spans="6:18">
      <c r="F253" s="2">
        <f>SUMIFS(VI_Debitos!$W:$W,VI_Debitos!$H:$H,$C253,VI_Debitos!$U:$U,$D253,VI_Debitos!$S:$S,LEFT(PAGADO!F$1,4),VI_Debitos!$R:$R,RIGHT(F$1,2))</f>
        <v>0</v>
      </c>
      <c r="G253" s="2">
        <f>SUMIFS(VI_Debitos!$W:$W,VI_Debitos!$H:$H,$C253,VI_Debitos!$U:$U,$D253,VI_Debitos!$S:$S,LEFT(PAGADO!G$1,4),VI_Debitos!$R:$R,RIGHT(G$1,2))</f>
        <v>0</v>
      </c>
      <c r="H253" s="2">
        <f>SUMIFS(VI_Debitos!$W:$W,VI_Debitos!$H:$H,$C253,VI_Debitos!$U:$U,$D253,VI_Debitos!$S:$S,LEFT(PAGADO!H$1,4),VI_Debitos!$R:$R,RIGHT(H$1,2))</f>
        <v>0</v>
      </c>
      <c r="I253" s="2">
        <f>SUMIFS(VI_Debitos!$W:$W,VI_Debitos!$H:$H,$C253,VI_Debitos!$U:$U,$D253,VI_Debitos!$S:$S,LEFT(PAGADO!I$1,4),VI_Debitos!$R:$R,RIGHT(I$1,2))</f>
        <v>0</v>
      </c>
      <c r="J253" s="2">
        <f>SUMIFS(VI_Debitos!$W:$W,VI_Debitos!$H:$H,$C253,VI_Debitos!$U:$U,$D253,VI_Debitos!$S:$S,LEFT(PAGADO!J$1,4),VI_Debitos!$R:$R,RIGHT(J$1,2))</f>
        <v>0</v>
      </c>
      <c r="K253" s="2">
        <f>SUMIFS(VI_Debitos!$W:$W,VI_Debitos!$H:$H,$C253,VI_Debitos!$U:$U,$D253,VI_Debitos!$S:$S,LEFT(PAGADO!K$1,4),VI_Debitos!$R:$R,RIGHT(K$1,2))</f>
        <v>0</v>
      </c>
      <c r="L253" s="2">
        <f>SUMIFS(VI_Debitos!$W:$W,VI_Debitos!$H:$H,$C253,VI_Debitos!$U:$U,$D253,VI_Debitos!$S:$S,LEFT(PAGADO!L$1,4),VI_Debitos!$R:$R,RIGHT(L$1,2))</f>
        <v>0</v>
      </c>
      <c r="M253" s="2">
        <f>SUMIFS(VI_Debitos!$W:$W,VI_Debitos!$H:$H,$C253,VI_Debitos!$U:$U,$D253,VI_Debitos!$S:$S,LEFT(PAGADO!M$1,4),VI_Debitos!$R:$R,RIGHT(M$1,2))</f>
        <v>0</v>
      </c>
      <c r="N253" s="2">
        <f>SUMIFS(VI_Debitos!$W:$W,VI_Debitos!$H:$H,$C253,VI_Debitos!$U:$U,$D253,VI_Debitos!$S:$S,LEFT(PAGADO!N$1,4),VI_Debitos!$R:$R,RIGHT(N$1,2))</f>
        <v>0</v>
      </c>
      <c r="O253" s="2">
        <f>SUMIFS(VI_Debitos!$W:$W,VI_Debitos!$H:$H,$C253,VI_Debitos!$U:$U,$D253,VI_Debitos!$S:$S,LEFT(PAGADO!O$1,4),VI_Debitos!$R:$R,RIGHT(O$1,2))</f>
        <v>0</v>
      </c>
      <c r="P253" s="2">
        <f>SUMIFS(VI_Debitos!$W:$W,VI_Debitos!$H:$H,$C253,VI_Debitos!$U:$U,$D253,VI_Debitos!$S:$S,LEFT(PAGADO!P$1,4),VI_Debitos!$R:$R,RIGHT(P$1,2))</f>
        <v>0</v>
      </c>
      <c r="Q253" s="2">
        <f>SUMIFS(VI_Debitos!$W:$W,VI_Debitos!$H:$H,$C253,VI_Debitos!$U:$U,$D253,VI_Debitos!$S:$S,LEFT(PAGADO!Q$1,4),VI_Debitos!$R:$R,RIGHT(Q$1,2))</f>
        <v>0</v>
      </c>
      <c r="R253" s="2">
        <f t="shared" si="3"/>
        <v>0</v>
      </c>
    </row>
    <row r="254" spans="6:18">
      <c r="F254" s="2">
        <f>SUMIFS(VI_Debitos!$W:$W,VI_Debitos!$H:$H,$C254,VI_Debitos!$U:$U,$D254,VI_Debitos!$S:$S,LEFT(PAGADO!F$1,4),VI_Debitos!$R:$R,RIGHT(F$1,2))</f>
        <v>0</v>
      </c>
      <c r="G254" s="2">
        <f>SUMIFS(VI_Debitos!$W:$W,VI_Debitos!$H:$H,$C254,VI_Debitos!$U:$U,$D254,VI_Debitos!$S:$S,LEFT(PAGADO!G$1,4),VI_Debitos!$R:$R,RIGHT(G$1,2))</f>
        <v>0</v>
      </c>
      <c r="H254" s="2">
        <f>SUMIFS(VI_Debitos!$W:$W,VI_Debitos!$H:$H,$C254,VI_Debitos!$U:$U,$D254,VI_Debitos!$S:$S,LEFT(PAGADO!H$1,4),VI_Debitos!$R:$R,RIGHT(H$1,2))</f>
        <v>0</v>
      </c>
      <c r="I254" s="2">
        <f>SUMIFS(VI_Debitos!$W:$W,VI_Debitos!$H:$H,$C254,VI_Debitos!$U:$U,$D254,VI_Debitos!$S:$S,LEFT(PAGADO!I$1,4),VI_Debitos!$R:$R,RIGHT(I$1,2))</f>
        <v>0</v>
      </c>
      <c r="J254" s="2">
        <f>SUMIFS(VI_Debitos!$W:$W,VI_Debitos!$H:$H,$C254,VI_Debitos!$U:$U,$D254,VI_Debitos!$S:$S,LEFT(PAGADO!J$1,4),VI_Debitos!$R:$R,RIGHT(J$1,2))</f>
        <v>0</v>
      </c>
      <c r="K254" s="2">
        <f>SUMIFS(VI_Debitos!$W:$W,VI_Debitos!$H:$H,$C254,VI_Debitos!$U:$U,$D254,VI_Debitos!$S:$S,LEFT(PAGADO!K$1,4),VI_Debitos!$R:$R,RIGHT(K$1,2))</f>
        <v>0</v>
      </c>
      <c r="L254" s="2">
        <f>SUMIFS(VI_Debitos!$W:$W,VI_Debitos!$H:$H,$C254,VI_Debitos!$U:$U,$D254,VI_Debitos!$S:$S,LEFT(PAGADO!L$1,4),VI_Debitos!$R:$R,RIGHT(L$1,2))</f>
        <v>0</v>
      </c>
      <c r="M254" s="2">
        <f>SUMIFS(VI_Debitos!$W:$W,VI_Debitos!$H:$H,$C254,VI_Debitos!$U:$U,$D254,VI_Debitos!$S:$S,LEFT(PAGADO!M$1,4),VI_Debitos!$R:$R,RIGHT(M$1,2))</f>
        <v>0</v>
      </c>
      <c r="N254" s="2">
        <f>SUMIFS(VI_Debitos!$W:$W,VI_Debitos!$H:$H,$C254,VI_Debitos!$U:$U,$D254,VI_Debitos!$S:$S,LEFT(PAGADO!N$1,4),VI_Debitos!$R:$R,RIGHT(N$1,2))</f>
        <v>0</v>
      </c>
      <c r="O254" s="2">
        <f>SUMIFS(VI_Debitos!$W:$W,VI_Debitos!$H:$H,$C254,VI_Debitos!$U:$U,$D254,VI_Debitos!$S:$S,LEFT(PAGADO!O$1,4),VI_Debitos!$R:$R,RIGHT(O$1,2))</f>
        <v>0</v>
      </c>
      <c r="P254" s="2">
        <f>SUMIFS(VI_Debitos!$W:$W,VI_Debitos!$H:$H,$C254,VI_Debitos!$U:$U,$D254,VI_Debitos!$S:$S,LEFT(PAGADO!P$1,4),VI_Debitos!$R:$R,RIGHT(P$1,2))</f>
        <v>0</v>
      </c>
      <c r="Q254" s="2">
        <f>SUMIFS(VI_Debitos!$W:$W,VI_Debitos!$H:$H,$C254,VI_Debitos!$U:$U,$D254,VI_Debitos!$S:$S,LEFT(PAGADO!Q$1,4),VI_Debitos!$R:$R,RIGHT(Q$1,2))</f>
        <v>0</v>
      </c>
      <c r="R254" s="2">
        <f t="shared" si="3"/>
        <v>0</v>
      </c>
    </row>
    <row r="255" spans="6:18">
      <c r="F255" s="2">
        <f>SUMIFS(VI_Debitos!$W:$W,VI_Debitos!$H:$H,$C255,VI_Debitos!$U:$U,$D255,VI_Debitos!$S:$S,LEFT(PAGADO!F$1,4),VI_Debitos!$R:$R,RIGHT(F$1,2))</f>
        <v>0</v>
      </c>
      <c r="G255" s="2">
        <f>SUMIFS(VI_Debitos!$W:$W,VI_Debitos!$H:$H,$C255,VI_Debitos!$U:$U,$D255,VI_Debitos!$S:$S,LEFT(PAGADO!G$1,4),VI_Debitos!$R:$R,RIGHT(G$1,2))</f>
        <v>0</v>
      </c>
      <c r="H255" s="2">
        <f>SUMIFS(VI_Debitos!$W:$W,VI_Debitos!$H:$H,$C255,VI_Debitos!$U:$U,$D255,VI_Debitos!$S:$S,LEFT(PAGADO!H$1,4),VI_Debitos!$R:$R,RIGHT(H$1,2))</f>
        <v>0</v>
      </c>
      <c r="I255" s="2">
        <f>SUMIFS(VI_Debitos!$W:$W,VI_Debitos!$H:$H,$C255,VI_Debitos!$U:$U,$D255,VI_Debitos!$S:$S,LEFT(PAGADO!I$1,4),VI_Debitos!$R:$R,RIGHT(I$1,2))</f>
        <v>0</v>
      </c>
      <c r="J255" s="2">
        <f>SUMIFS(VI_Debitos!$W:$W,VI_Debitos!$H:$H,$C255,VI_Debitos!$U:$U,$D255,VI_Debitos!$S:$S,LEFT(PAGADO!J$1,4),VI_Debitos!$R:$R,RIGHT(J$1,2))</f>
        <v>0</v>
      </c>
      <c r="K255" s="2">
        <f>SUMIFS(VI_Debitos!$W:$W,VI_Debitos!$H:$H,$C255,VI_Debitos!$U:$U,$D255,VI_Debitos!$S:$S,LEFT(PAGADO!K$1,4),VI_Debitos!$R:$R,RIGHT(K$1,2))</f>
        <v>0</v>
      </c>
      <c r="L255" s="2">
        <f>SUMIFS(VI_Debitos!$W:$W,VI_Debitos!$H:$H,$C255,VI_Debitos!$U:$U,$D255,VI_Debitos!$S:$S,LEFT(PAGADO!L$1,4),VI_Debitos!$R:$R,RIGHT(L$1,2))</f>
        <v>0</v>
      </c>
      <c r="M255" s="2">
        <f>SUMIFS(VI_Debitos!$W:$W,VI_Debitos!$H:$H,$C255,VI_Debitos!$U:$U,$D255,VI_Debitos!$S:$S,LEFT(PAGADO!M$1,4),VI_Debitos!$R:$R,RIGHT(M$1,2))</f>
        <v>0</v>
      </c>
      <c r="N255" s="2">
        <f>SUMIFS(VI_Debitos!$W:$W,VI_Debitos!$H:$H,$C255,VI_Debitos!$U:$U,$D255,VI_Debitos!$S:$S,LEFT(PAGADO!N$1,4),VI_Debitos!$R:$R,RIGHT(N$1,2))</f>
        <v>0</v>
      </c>
      <c r="O255" s="2">
        <f>SUMIFS(VI_Debitos!$W:$W,VI_Debitos!$H:$H,$C255,VI_Debitos!$U:$U,$D255,VI_Debitos!$S:$S,LEFT(PAGADO!O$1,4),VI_Debitos!$R:$R,RIGHT(O$1,2))</f>
        <v>0</v>
      </c>
      <c r="P255" s="2">
        <f>SUMIFS(VI_Debitos!$W:$W,VI_Debitos!$H:$H,$C255,VI_Debitos!$U:$U,$D255,VI_Debitos!$S:$S,LEFT(PAGADO!P$1,4),VI_Debitos!$R:$R,RIGHT(P$1,2))</f>
        <v>0</v>
      </c>
      <c r="Q255" s="2">
        <f>SUMIFS(VI_Debitos!$W:$W,VI_Debitos!$H:$H,$C255,VI_Debitos!$U:$U,$D255,VI_Debitos!$S:$S,LEFT(PAGADO!Q$1,4),VI_Debitos!$R:$R,RIGHT(Q$1,2))</f>
        <v>0</v>
      </c>
      <c r="R255" s="2">
        <f t="shared" si="3"/>
        <v>0</v>
      </c>
    </row>
    <row r="256" spans="6:18">
      <c r="F256" s="2">
        <f>SUMIFS(VI_Debitos!$W:$W,VI_Debitos!$H:$H,$C256,VI_Debitos!$U:$U,$D256,VI_Debitos!$S:$S,LEFT(PAGADO!F$1,4),VI_Debitos!$R:$R,RIGHT(F$1,2))</f>
        <v>0</v>
      </c>
      <c r="G256" s="2">
        <f>SUMIFS(VI_Debitos!$W:$W,VI_Debitos!$H:$H,$C256,VI_Debitos!$U:$U,$D256,VI_Debitos!$S:$S,LEFT(PAGADO!G$1,4),VI_Debitos!$R:$R,RIGHT(G$1,2))</f>
        <v>0</v>
      </c>
      <c r="H256" s="2">
        <f>SUMIFS(VI_Debitos!$W:$W,VI_Debitos!$H:$H,$C256,VI_Debitos!$U:$U,$D256,VI_Debitos!$S:$S,LEFT(PAGADO!H$1,4),VI_Debitos!$R:$R,RIGHT(H$1,2))</f>
        <v>0</v>
      </c>
      <c r="I256" s="2">
        <f>SUMIFS(VI_Debitos!$W:$W,VI_Debitos!$H:$H,$C256,VI_Debitos!$U:$U,$D256,VI_Debitos!$S:$S,LEFT(PAGADO!I$1,4),VI_Debitos!$R:$R,RIGHT(I$1,2))</f>
        <v>0</v>
      </c>
      <c r="J256" s="2">
        <f>SUMIFS(VI_Debitos!$W:$W,VI_Debitos!$H:$H,$C256,VI_Debitos!$U:$U,$D256,VI_Debitos!$S:$S,LEFT(PAGADO!J$1,4),VI_Debitos!$R:$R,RIGHT(J$1,2))</f>
        <v>0</v>
      </c>
      <c r="K256" s="2">
        <f>SUMIFS(VI_Debitos!$W:$W,VI_Debitos!$H:$H,$C256,VI_Debitos!$U:$U,$D256,VI_Debitos!$S:$S,LEFT(PAGADO!K$1,4),VI_Debitos!$R:$R,RIGHT(K$1,2))</f>
        <v>0</v>
      </c>
      <c r="L256" s="2">
        <f>SUMIFS(VI_Debitos!$W:$W,VI_Debitos!$H:$H,$C256,VI_Debitos!$U:$U,$D256,VI_Debitos!$S:$S,LEFT(PAGADO!L$1,4),VI_Debitos!$R:$R,RIGHT(L$1,2))</f>
        <v>0</v>
      </c>
      <c r="M256" s="2">
        <f>SUMIFS(VI_Debitos!$W:$W,VI_Debitos!$H:$H,$C256,VI_Debitos!$U:$U,$D256,VI_Debitos!$S:$S,LEFT(PAGADO!M$1,4),VI_Debitos!$R:$R,RIGHT(M$1,2))</f>
        <v>0</v>
      </c>
      <c r="N256" s="2">
        <f>SUMIFS(VI_Debitos!$W:$W,VI_Debitos!$H:$H,$C256,VI_Debitos!$U:$U,$D256,VI_Debitos!$S:$S,LEFT(PAGADO!N$1,4),VI_Debitos!$R:$R,RIGHT(N$1,2))</f>
        <v>0</v>
      </c>
      <c r="O256" s="2">
        <f>SUMIFS(VI_Debitos!$W:$W,VI_Debitos!$H:$H,$C256,VI_Debitos!$U:$U,$D256,VI_Debitos!$S:$S,LEFT(PAGADO!O$1,4),VI_Debitos!$R:$R,RIGHT(O$1,2))</f>
        <v>0</v>
      </c>
      <c r="P256" s="2">
        <f>SUMIFS(VI_Debitos!$W:$W,VI_Debitos!$H:$H,$C256,VI_Debitos!$U:$U,$D256,VI_Debitos!$S:$S,LEFT(PAGADO!P$1,4),VI_Debitos!$R:$R,RIGHT(P$1,2))</f>
        <v>0</v>
      </c>
      <c r="Q256" s="2">
        <f>SUMIFS(VI_Debitos!$W:$W,VI_Debitos!$H:$H,$C256,VI_Debitos!$U:$U,$D256,VI_Debitos!$S:$S,LEFT(PAGADO!Q$1,4),VI_Debitos!$R:$R,RIGHT(Q$1,2))</f>
        <v>0</v>
      </c>
      <c r="R256" s="2">
        <f t="shared" si="3"/>
        <v>0</v>
      </c>
    </row>
    <row r="257" spans="6:18">
      <c r="F257" s="2">
        <f>SUMIFS(VI_Debitos!$W:$W,VI_Debitos!$H:$H,$C257,VI_Debitos!$U:$U,$D257,VI_Debitos!$S:$S,LEFT(PAGADO!F$1,4),VI_Debitos!$R:$R,RIGHT(F$1,2))</f>
        <v>0</v>
      </c>
      <c r="G257" s="2">
        <f>SUMIFS(VI_Debitos!$W:$W,VI_Debitos!$H:$H,$C257,VI_Debitos!$U:$U,$D257,VI_Debitos!$S:$S,LEFT(PAGADO!G$1,4),VI_Debitos!$R:$R,RIGHT(G$1,2))</f>
        <v>0</v>
      </c>
      <c r="H257" s="2">
        <f>SUMIFS(VI_Debitos!$W:$W,VI_Debitos!$H:$H,$C257,VI_Debitos!$U:$U,$D257,VI_Debitos!$S:$S,LEFT(PAGADO!H$1,4),VI_Debitos!$R:$R,RIGHT(H$1,2))</f>
        <v>0</v>
      </c>
      <c r="I257" s="2">
        <f>SUMIFS(VI_Debitos!$W:$W,VI_Debitos!$H:$H,$C257,VI_Debitos!$U:$U,$D257,VI_Debitos!$S:$S,LEFT(PAGADO!I$1,4),VI_Debitos!$R:$R,RIGHT(I$1,2))</f>
        <v>0</v>
      </c>
      <c r="J257" s="2">
        <f>SUMIFS(VI_Debitos!$W:$W,VI_Debitos!$H:$H,$C257,VI_Debitos!$U:$U,$D257,VI_Debitos!$S:$S,LEFT(PAGADO!J$1,4),VI_Debitos!$R:$R,RIGHT(J$1,2))</f>
        <v>0</v>
      </c>
      <c r="K257" s="2">
        <f>SUMIFS(VI_Debitos!$W:$W,VI_Debitos!$H:$H,$C257,VI_Debitos!$U:$U,$D257,VI_Debitos!$S:$S,LEFT(PAGADO!K$1,4),VI_Debitos!$R:$R,RIGHT(K$1,2))</f>
        <v>0</v>
      </c>
      <c r="L257" s="2">
        <f>SUMIFS(VI_Debitos!$W:$W,VI_Debitos!$H:$H,$C257,VI_Debitos!$U:$U,$D257,VI_Debitos!$S:$S,LEFT(PAGADO!L$1,4),VI_Debitos!$R:$R,RIGHT(L$1,2))</f>
        <v>0</v>
      </c>
      <c r="M257" s="2">
        <f>SUMIFS(VI_Debitos!$W:$W,VI_Debitos!$H:$H,$C257,VI_Debitos!$U:$U,$D257,VI_Debitos!$S:$S,LEFT(PAGADO!M$1,4),VI_Debitos!$R:$R,RIGHT(M$1,2))</f>
        <v>0</v>
      </c>
      <c r="N257" s="2">
        <f>SUMIFS(VI_Debitos!$W:$W,VI_Debitos!$H:$H,$C257,VI_Debitos!$U:$U,$D257,VI_Debitos!$S:$S,LEFT(PAGADO!N$1,4),VI_Debitos!$R:$R,RIGHT(N$1,2))</f>
        <v>0</v>
      </c>
      <c r="O257" s="2">
        <f>SUMIFS(VI_Debitos!$W:$W,VI_Debitos!$H:$H,$C257,VI_Debitos!$U:$U,$D257,VI_Debitos!$S:$S,LEFT(PAGADO!O$1,4),VI_Debitos!$R:$R,RIGHT(O$1,2))</f>
        <v>0</v>
      </c>
      <c r="P257" s="2">
        <f>SUMIFS(VI_Debitos!$W:$W,VI_Debitos!$H:$H,$C257,VI_Debitos!$U:$U,$D257,VI_Debitos!$S:$S,LEFT(PAGADO!P$1,4),VI_Debitos!$R:$R,RIGHT(P$1,2))</f>
        <v>0</v>
      </c>
      <c r="Q257" s="2">
        <f>SUMIFS(VI_Debitos!$W:$W,VI_Debitos!$H:$H,$C257,VI_Debitos!$U:$U,$D257,VI_Debitos!$S:$S,LEFT(PAGADO!Q$1,4),VI_Debitos!$R:$R,RIGHT(Q$1,2))</f>
        <v>0</v>
      </c>
      <c r="R257" s="2">
        <f t="shared" si="3"/>
        <v>0</v>
      </c>
    </row>
    <row r="258" spans="6:18">
      <c r="F258" s="2">
        <f>SUMIFS(VI_Debitos!$W:$W,VI_Debitos!$H:$H,$C258,VI_Debitos!$U:$U,$D258,VI_Debitos!$S:$S,LEFT(PAGADO!F$1,4),VI_Debitos!$R:$R,RIGHT(F$1,2))</f>
        <v>0</v>
      </c>
      <c r="G258" s="2">
        <f>SUMIFS(VI_Debitos!$W:$W,VI_Debitos!$H:$H,$C258,VI_Debitos!$U:$U,$D258,VI_Debitos!$S:$S,LEFT(PAGADO!G$1,4),VI_Debitos!$R:$R,RIGHT(G$1,2))</f>
        <v>0</v>
      </c>
      <c r="H258" s="2">
        <f>SUMIFS(VI_Debitos!$W:$W,VI_Debitos!$H:$H,$C258,VI_Debitos!$U:$U,$D258,VI_Debitos!$S:$S,LEFT(PAGADO!H$1,4),VI_Debitos!$R:$R,RIGHT(H$1,2))</f>
        <v>0</v>
      </c>
      <c r="I258" s="2">
        <f>SUMIFS(VI_Debitos!$W:$W,VI_Debitos!$H:$H,$C258,VI_Debitos!$U:$U,$D258,VI_Debitos!$S:$S,LEFT(PAGADO!I$1,4),VI_Debitos!$R:$R,RIGHT(I$1,2))</f>
        <v>0</v>
      </c>
      <c r="J258" s="2">
        <f>SUMIFS(VI_Debitos!$W:$W,VI_Debitos!$H:$H,$C258,VI_Debitos!$U:$U,$D258,VI_Debitos!$S:$S,LEFT(PAGADO!J$1,4),VI_Debitos!$R:$R,RIGHT(J$1,2))</f>
        <v>0</v>
      </c>
      <c r="K258" s="2">
        <f>SUMIFS(VI_Debitos!$W:$W,VI_Debitos!$H:$H,$C258,VI_Debitos!$U:$U,$D258,VI_Debitos!$S:$S,LEFT(PAGADO!K$1,4),VI_Debitos!$R:$R,RIGHT(K$1,2))</f>
        <v>0</v>
      </c>
      <c r="L258" s="2">
        <f>SUMIFS(VI_Debitos!$W:$W,VI_Debitos!$H:$H,$C258,VI_Debitos!$U:$U,$D258,VI_Debitos!$S:$S,LEFT(PAGADO!L$1,4),VI_Debitos!$R:$R,RIGHT(L$1,2))</f>
        <v>0</v>
      </c>
      <c r="M258" s="2">
        <f>SUMIFS(VI_Debitos!$W:$W,VI_Debitos!$H:$H,$C258,VI_Debitos!$U:$U,$D258,VI_Debitos!$S:$S,LEFT(PAGADO!M$1,4),VI_Debitos!$R:$R,RIGHT(M$1,2))</f>
        <v>0</v>
      </c>
      <c r="N258" s="2">
        <f>SUMIFS(VI_Debitos!$W:$W,VI_Debitos!$H:$H,$C258,VI_Debitos!$U:$U,$D258,VI_Debitos!$S:$S,LEFT(PAGADO!N$1,4),VI_Debitos!$R:$R,RIGHT(N$1,2))</f>
        <v>0</v>
      </c>
      <c r="O258" s="2">
        <f>SUMIFS(VI_Debitos!$W:$W,VI_Debitos!$H:$H,$C258,VI_Debitos!$U:$U,$D258,VI_Debitos!$S:$S,LEFT(PAGADO!O$1,4),VI_Debitos!$R:$R,RIGHT(O$1,2))</f>
        <v>0</v>
      </c>
      <c r="P258" s="2">
        <f>SUMIFS(VI_Debitos!$W:$W,VI_Debitos!$H:$H,$C258,VI_Debitos!$U:$U,$D258,VI_Debitos!$S:$S,LEFT(PAGADO!P$1,4),VI_Debitos!$R:$R,RIGHT(P$1,2))</f>
        <v>0</v>
      </c>
      <c r="Q258" s="2">
        <f>SUMIFS(VI_Debitos!$W:$W,VI_Debitos!$H:$H,$C258,VI_Debitos!$U:$U,$D258,VI_Debitos!$S:$S,LEFT(PAGADO!Q$1,4),VI_Debitos!$R:$R,RIGHT(Q$1,2))</f>
        <v>0</v>
      </c>
      <c r="R258" s="2">
        <f t="shared" ref="R258:R321" si="4">SUM(F258:Q258)</f>
        <v>0</v>
      </c>
    </row>
    <row r="259" spans="6:18">
      <c r="F259" s="2">
        <f>SUMIFS(VI_Debitos!$W:$W,VI_Debitos!$H:$H,$C259,VI_Debitos!$U:$U,$D259,VI_Debitos!$S:$S,LEFT(PAGADO!F$1,4),VI_Debitos!$R:$R,RIGHT(F$1,2))</f>
        <v>0</v>
      </c>
      <c r="G259" s="2">
        <f>SUMIFS(VI_Debitos!$W:$W,VI_Debitos!$H:$H,$C259,VI_Debitos!$U:$U,$D259,VI_Debitos!$S:$S,LEFT(PAGADO!G$1,4),VI_Debitos!$R:$R,RIGHT(G$1,2))</f>
        <v>0</v>
      </c>
      <c r="H259" s="2">
        <f>SUMIFS(VI_Debitos!$W:$W,VI_Debitos!$H:$H,$C259,VI_Debitos!$U:$U,$D259,VI_Debitos!$S:$S,LEFT(PAGADO!H$1,4),VI_Debitos!$R:$R,RIGHT(H$1,2))</f>
        <v>0</v>
      </c>
      <c r="I259" s="2">
        <f>SUMIFS(VI_Debitos!$W:$W,VI_Debitos!$H:$H,$C259,VI_Debitos!$U:$U,$D259,VI_Debitos!$S:$S,LEFT(PAGADO!I$1,4),VI_Debitos!$R:$R,RIGHT(I$1,2))</f>
        <v>0</v>
      </c>
      <c r="J259" s="2">
        <f>SUMIFS(VI_Debitos!$W:$W,VI_Debitos!$H:$H,$C259,VI_Debitos!$U:$U,$D259,VI_Debitos!$S:$S,LEFT(PAGADO!J$1,4),VI_Debitos!$R:$R,RIGHT(J$1,2))</f>
        <v>0</v>
      </c>
      <c r="K259" s="2">
        <f>SUMIFS(VI_Debitos!$W:$W,VI_Debitos!$H:$H,$C259,VI_Debitos!$U:$U,$D259,VI_Debitos!$S:$S,LEFT(PAGADO!K$1,4),VI_Debitos!$R:$R,RIGHT(K$1,2))</f>
        <v>0</v>
      </c>
      <c r="L259" s="2">
        <f>SUMIFS(VI_Debitos!$W:$W,VI_Debitos!$H:$H,$C259,VI_Debitos!$U:$U,$D259,VI_Debitos!$S:$S,LEFT(PAGADO!L$1,4),VI_Debitos!$R:$R,RIGHT(L$1,2))</f>
        <v>0</v>
      </c>
      <c r="M259" s="2">
        <f>SUMIFS(VI_Debitos!$W:$W,VI_Debitos!$H:$H,$C259,VI_Debitos!$U:$U,$D259,VI_Debitos!$S:$S,LEFT(PAGADO!M$1,4),VI_Debitos!$R:$R,RIGHT(M$1,2))</f>
        <v>0</v>
      </c>
      <c r="N259" s="2">
        <f>SUMIFS(VI_Debitos!$W:$W,VI_Debitos!$H:$H,$C259,VI_Debitos!$U:$U,$D259,VI_Debitos!$S:$S,LEFT(PAGADO!N$1,4),VI_Debitos!$R:$R,RIGHT(N$1,2))</f>
        <v>0</v>
      </c>
      <c r="O259" s="2">
        <f>SUMIFS(VI_Debitos!$W:$W,VI_Debitos!$H:$H,$C259,VI_Debitos!$U:$U,$D259,VI_Debitos!$S:$S,LEFT(PAGADO!O$1,4),VI_Debitos!$R:$R,RIGHT(O$1,2))</f>
        <v>0</v>
      </c>
      <c r="P259" s="2">
        <f>SUMIFS(VI_Debitos!$W:$W,VI_Debitos!$H:$H,$C259,VI_Debitos!$U:$U,$D259,VI_Debitos!$S:$S,LEFT(PAGADO!P$1,4),VI_Debitos!$R:$R,RIGHT(P$1,2))</f>
        <v>0</v>
      </c>
      <c r="Q259" s="2">
        <f>SUMIFS(VI_Debitos!$W:$W,VI_Debitos!$H:$H,$C259,VI_Debitos!$U:$U,$D259,VI_Debitos!$S:$S,LEFT(PAGADO!Q$1,4),VI_Debitos!$R:$R,RIGHT(Q$1,2))</f>
        <v>0</v>
      </c>
      <c r="R259" s="2">
        <f t="shared" si="4"/>
        <v>0</v>
      </c>
    </row>
    <row r="260" spans="6:18">
      <c r="F260" s="2">
        <f>SUMIFS(VI_Debitos!$W:$W,VI_Debitos!$H:$H,$C260,VI_Debitos!$U:$U,$D260,VI_Debitos!$S:$S,LEFT(PAGADO!F$1,4),VI_Debitos!$R:$R,RIGHT(F$1,2))</f>
        <v>0</v>
      </c>
      <c r="G260" s="2">
        <f>SUMIFS(VI_Debitos!$W:$W,VI_Debitos!$H:$H,$C260,VI_Debitos!$U:$U,$D260,VI_Debitos!$S:$S,LEFT(PAGADO!G$1,4),VI_Debitos!$R:$R,RIGHT(G$1,2))</f>
        <v>0</v>
      </c>
      <c r="H260" s="2">
        <f>SUMIFS(VI_Debitos!$W:$W,VI_Debitos!$H:$H,$C260,VI_Debitos!$U:$U,$D260,VI_Debitos!$S:$S,LEFT(PAGADO!H$1,4),VI_Debitos!$R:$R,RIGHT(H$1,2))</f>
        <v>0</v>
      </c>
      <c r="I260" s="2">
        <f>SUMIFS(VI_Debitos!$W:$W,VI_Debitos!$H:$H,$C260,VI_Debitos!$U:$U,$D260,VI_Debitos!$S:$S,LEFT(PAGADO!I$1,4),VI_Debitos!$R:$R,RIGHT(I$1,2))</f>
        <v>0</v>
      </c>
      <c r="J260" s="2">
        <f>SUMIFS(VI_Debitos!$W:$W,VI_Debitos!$H:$H,$C260,VI_Debitos!$U:$U,$D260,VI_Debitos!$S:$S,LEFT(PAGADO!J$1,4),VI_Debitos!$R:$R,RIGHT(J$1,2))</f>
        <v>0</v>
      </c>
      <c r="K260" s="2">
        <f>SUMIFS(VI_Debitos!$W:$W,VI_Debitos!$H:$H,$C260,VI_Debitos!$U:$U,$D260,VI_Debitos!$S:$S,LEFT(PAGADO!K$1,4),VI_Debitos!$R:$R,RIGHT(K$1,2))</f>
        <v>0</v>
      </c>
      <c r="L260" s="2">
        <f>SUMIFS(VI_Debitos!$W:$W,VI_Debitos!$H:$H,$C260,VI_Debitos!$U:$U,$D260,VI_Debitos!$S:$S,LEFT(PAGADO!L$1,4),VI_Debitos!$R:$R,RIGHT(L$1,2))</f>
        <v>0</v>
      </c>
      <c r="M260" s="2">
        <f>SUMIFS(VI_Debitos!$W:$W,VI_Debitos!$H:$H,$C260,VI_Debitos!$U:$U,$D260,VI_Debitos!$S:$S,LEFT(PAGADO!M$1,4),VI_Debitos!$R:$R,RIGHT(M$1,2))</f>
        <v>0</v>
      </c>
      <c r="N260" s="2">
        <f>SUMIFS(VI_Debitos!$W:$W,VI_Debitos!$H:$H,$C260,VI_Debitos!$U:$U,$D260,VI_Debitos!$S:$S,LEFT(PAGADO!N$1,4),VI_Debitos!$R:$R,RIGHT(N$1,2))</f>
        <v>0</v>
      </c>
      <c r="O260" s="2">
        <f>SUMIFS(VI_Debitos!$W:$W,VI_Debitos!$H:$H,$C260,VI_Debitos!$U:$U,$D260,VI_Debitos!$S:$S,LEFT(PAGADO!O$1,4),VI_Debitos!$R:$R,RIGHT(O$1,2))</f>
        <v>0</v>
      </c>
      <c r="P260" s="2">
        <f>SUMIFS(VI_Debitos!$W:$W,VI_Debitos!$H:$H,$C260,VI_Debitos!$U:$U,$D260,VI_Debitos!$S:$S,LEFT(PAGADO!P$1,4),VI_Debitos!$R:$R,RIGHT(P$1,2))</f>
        <v>0</v>
      </c>
      <c r="Q260" s="2">
        <f>SUMIFS(VI_Debitos!$W:$W,VI_Debitos!$H:$H,$C260,VI_Debitos!$U:$U,$D260,VI_Debitos!$S:$S,LEFT(PAGADO!Q$1,4),VI_Debitos!$R:$R,RIGHT(Q$1,2))</f>
        <v>0</v>
      </c>
      <c r="R260" s="2">
        <f t="shared" si="4"/>
        <v>0</v>
      </c>
    </row>
    <row r="261" spans="6:18">
      <c r="F261" s="2">
        <f>SUMIFS(VI_Debitos!$W:$W,VI_Debitos!$H:$H,$C261,VI_Debitos!$U:$U,$D261,VI_Debitos!$S:$S,LEFT(PAGADO!F$1,4),VI_Debitos!$R:$R,RIGHT(F$1,2))</f>
        <v>0</v>
      </c>
      <c r="G261" s="2">
        <f>SUMIFS(VI_Debitos!$W:$W,VI_Debitos!$H:$H,$C261,VI_Debitos!$U:$U,$D261,VI_Debitos!$S:$S,LEFT(PAGADO!G$1,4),VI_Debitos!$R:$R,RIGHT(G$1,2))</f>
        <v>0</v>
      </c>
      <c r="H261" s="2">
        <f>SUMIFS(VI_Debitos!$W:$W,VI_Debitos!$H:$H,$C261,VI_Debitos!$U:$U,$D261,VI_Debitos!$S:$S,LEFT(PAGADO!H$1,4),VI_Debitos!$R:$R,RIGHT(H$1,2))</f>
        <v>0</v>
      </c>
      <c r="I261" s="2">
        <f>SUMIFS(VI_Debitos!$W:$W,VI_Debitos!$H:$H,$C261,VI_Debitos!$U:$U,$D261,VI_Debitos!$S:$S,LEFT(PAGADO!I$1,4),VI_Debitos!$R:$R,RIGHT(I$1,2))</f>
        <v>0</v>
      </c>
      <c r="J261" s="2">
        <f>SUMIFS(VI_Debitos!$W:$W,VI_Debitos!$H:$H,$C261,VI_Debitos!$U:$U,$D261,VI_Debitos!$S:$S,LEFT(PAGADO!J$1,4),VI_Debitos!$R:$R,RIGHT(J$1,2))</f>
        <v>0</v>
      </c>
      <c r="K261" s="2">
        <f>SUMIFS(VI_Debitos!$W:$W,VI_Debitos!$H:$H,$C261,VI_Debitos!$U:$U,$D261,VI_Debitos!$S:$S,LEFT(PAGADO!K$1,4),VI_Debitos!$R:$R,RIGHT(K$1,2))</f>
        <v>0</v>
      </c>
      <c r="L261" s="2">
        <f>SUMIFS(VI_Debitos!$W:$W,VI_Debitos!$H:$H,$C261,VI_Debitos!$U:$U,$D261,VI_Debitos!$S:$S,LEFT(PAGADO!L$1,4),VI_Debitos!$R:$R,RIGHT(L$1,2))</f>
        <v>0</v>
      </c>
      <c r="M261" s="2">
        <f>SUMIFS(VI_Debitos!$W:$W,VI_Debitos!$H:$H,$C261,VI_Debitos!$U:$U,$D261,VI_Debitos!$S:$S,LEFT(PAGADO!M$1,4),VI_Debitos!$R:$R,RIGHT(M$1,2))</f>
        <v>0</v>
      </c>
      <c r="N261" s="2">
        <f>SUMIFS(VI_Debitos!$W:$W,VI_Debitos!$H:$H,$C261,VI_Debitos!$U:$U,$D261,VI_Debitos!$S:$S,LEFT(PAGADO!N$1,4),VI_Debitos!$R:$R,RIGHT(N$1,2))</f>
        <v>0</v>
      </c>
      <c r="O261" s="2">
        <f>SUMIFS(VI_Debitos!$W:$W,VI_Debitos!$H:$H,$C261,VI_Debitos!$U:$U,$D261,VI_Debitos!$S:$S,LEFT(PAGADO!O$1,4),VI_Debitos!$R:$R,RIGHT(O$1,2))</f>
        <v>0</v>
      </c>
      <c r="P261" s="2">
        <f>SUMIFS(VI_Debitos!$W:$W,VI_Debitos!$H:$H,$C261,VI_Debitos!$U:$U,$D261,VI_Debitos!$S:$S,LEFT(PAGADO!P$1,4),VI_Debitos!$R:$R,RIGHT(P$1,2))</f>
        <v>0</v>
      </c>
      <c r="Q261" s="2">
        <f>SUMIFS(VI_Debitos!$W:$W,VI_Debitos!$H:$H,$C261,VI_Debitos!$U:$U,$D261,VI_Debitos!$S:$S,LEFT(PAGADO!Q$1,4),VI_Debitos!$R:$R,RIGHT(Q$1,2))</f>
        <v>0</v>
      </c>
      <c r="R261" s="2">
        <f t="shared" si="4"/>
        <v>0</v>
      </c>
    </row>
    <row r="262" spans="6:18">
      <c r="F262" s="2">
        <f>SUMIFS(VI_Debitos!$W:$W,VI_Debitos!$H:$H,$C262,VI_Debitos!$U:$U,$D262,VI_Debitos!$S:$S,LEFT(PAGADO!F$1,4),VI_Debitos!$R:$R,RIGHT(F$1,2))</f>
        <v>0</v>
      </c>
      <c r="G262" s="2">
        <f>SUMIFS(VI_Debitos!$W:$W,VI_Debitos!$H:$H,$C262,VI_Debitos!$U:$U,$D262,VI_Debitos!$S:$S,LEFT(PAGADO!G$1,4),VI_Debitos!$R:$R,RIGHT(G$1,2))</f>
        <v>0</v>
      </c>
      <c r="H262" s="2">
        <f>SUMIFS(VI_Debitos!$W:$W,VI_Debitos!$H:$H,$C262,VI_Debitos!$U:$U,$D262,VI_Debitos!$S:$S,LEFT(PAGADO!H$1,4),VI_Debitos!$R:$R,RIGHT(H$1,2))</f>
        <v>0</v>
      </c>
      <c r="I262" s="2">
        <f>SUMIFS(VI_Debitos!$W:$W,VI_Debitos!$H:$H,$C262,VI_Debitos!$U:$U,$D262,VI_Debitos!$S:$S,LEFT(PAGADO!I$1,4),VI_Debitos!$R:$R,RIGHT(I$1,2))</f>
        <v>0</v>
      </c>
      <c r="J262" s="2">
        <f>SUMIFS(VI_Debitos!$W:$W,VI_Debitos!$H:$H,$C262,VI_Debitos!$U:$U,$D262,VI_Debitos!$S:$S,LEFT(PAGADO!J$1,4),VI_Debitos!$R:$R,RIGHT(J$1,2))</f>
        <v>0</v>
      </c>
      <c r="K262" s="2">
        <f>SUMIFS(VI_Debitos!$W:$W,VI_Debitos!$H:$H,$C262,VI_Debitos!$U:$U,$D262,VI_Debitos!$S:$S,LEFT(PAGADO!K$1,4),VI_Debitos!$R:$R,RIGHT(K$1,2))</f>
        <v>0</v>
      </c>
      <c r="L262" s="2">
        <f>SUMIFS(VI_Debitos!$W:$W,VI_Debitos!$H:$H,$C262,VI_Debitos!$U:$U,$D262,VI_Debitos!$S:$S,LEFT(PAGADO!L$1,4),VI_Debitos!$R:$R,RIGHT(L$1,2))</f>
        <v>0</v>
      </c>
      <c r="M262" s="2">
        <f>SUMIFS(VI_Debitos!$W:$W,VI_Debitos!$H:$H,$C262,VI_Debitos!$U:$U,$D262,VI_Debitos!$S:$S,LEFT(PAGADO!M$1,4),VI_Debitos!$R:$R,RIGHT(M$1,2))</f>
        <v>0</v>
      </c>
      <c r="N262" s="2">
        <f>SUMIFS(VI_Debitos!$W:$W,VI_Debitos!$H:$H,$C262,VI_Debitos!$U:$U,$D262,VI_Debitos!$S:$S,LEFT(PAGADO!N$1,4),VI_Debitos!$R:$R,RIGHT(N$1,2))</f>
        <v>0</v>
      </c>
      <c r="O262" s="2">
        <f>SUMIFS(VI_Debitos!$W:$W,VI_Debitos!$H:$H,$C262,VI_Debitos!$U:$U,$D262,VI_Debitos!$S:$S,LEFT(PAGADO!O$1,4),VI_Debitos!$R:$R,RIGHT(O$1,2))</f>
        <v>0</v>
      </c>
      <c r="P262" s="2">
        <f>SUMIFS(VI_Debitos!$W:$W,VI_Debitos!$H:$H,$C262,VI_Debitos!$U:$U,$D262,VI_Debitos!$S:$S,LEFT(PAGADO!P$1,4),VI_Debitos!$R:$R,RIGHT(P$1,2))</f>
        <v>0</v>
      </c>
      <c r="Q262" s="2">
        <f>SUMIFS(VI_Debitos!$W:$W,VI_Debitos!$H:$H,$C262,VI_Debitos!$U:$U,$D262,VI_Debitos!$S:$S,LEFT(PAGADO!Q$1,4),VI_Debitos!$R:$R,RIGHT(Q$1,2))</f>
        <v>0</v>
      </c>
      <c r="R262" s="2">
        <f t="shared" si="4"/>
        <v>0</v>
      </c>
    </row>
    <row r="263" spans="6:18">
      <c r="F263" s="2">
        <f>SUMIFS(VI_Debitos!$W:$W,VI_Debitos!$H:$H,$C263,VI_Debitos!$U:$U,$D263,VI_Debitos!$S:$S,LEFT(PAGADO!F$1,4),VI_Debitos!$R:$R,RIGHT(F$1,2))</f>
        <v>0</v>
      </c>
      <c r="G263" s="2">
        <f>SUMIFS(VI_Debitos!$W:$W,VI_Debitos!$H:$H,$C263,VI_Debitos!$U:$U,$D263,VI_Debitos!$S:$S,LEFT(PAGADO!G$1,4),VI_Debitos!$R:$R,RIGHT(G$1,2))</f>
        <v>0</v>
      </c>
      <c r="H263" s="2">
        <f>SUMIFS(VI_Debitos!$W:$W,VI_Debitos!$H:$H,$C263,VI_Debitos!$U:$U,$D263,VI_Debitos!$S:$S,LEFT(PAGADO!H$1,4),VI_Debitos!$R:$R,RIGHT(H$1,2))</f>
        <v>0</v>
      </c>
      <c r="I263" s="2">
        <f>SUMIFS(VI_Debitos!$W:$W,VI_Debitos!$H:$H,$C263,VI_Debitos!$U:$U,$D263,VI_Debitos!$S:$S,LEFT(PAGADO!I$1,4),VI_Debitos!$R:$R,RIGHT(I$1,2))</f>
        <v>0</v>
      </c>
      <c r="J263" s="2">
        <f>SUMIFS(VI_Debitos!$W:$W,VI_Debitos!$H:$H,$C263,VI_Debitos!$U:$U,$D263,VI_Debitos!$S:$S,LEFT(PAGADO!J$1,4),VI_Debitos!$R:$R,RIGHT(J$1,2))</f>
        <v>0</v>
      </c>
      <c r="K263" s="2">
        <f>SUMIFS(VI_Debitos!$W:$W,VI_Debitos!$H:$H,$C263,VI_Debitos!$U:$U,$D263,VI_Debitos!$S:$S,LEFT(PAGADO!K$1,4),VI_Debitos!$R:$R,RIGHT(K$1,2))</f>
        <v>0</v>
      </c>
      <c r="L263" s="2">
        <f>SUMIFS(VI_Debitos!$W:$W,VI_Debitos!$H:$H,$C263,VI_Debitos!$U:$U,$D263,VI_Debitos!$S:$S,LEFT(PAGADO!L$1,4),VI_Debitos!$R:$R,RIGHT(L$1,2))</f>
        <v>0</v>
      </c>
      <c r="M263" s="2">
        <f>SUMIFS(VI_Debitos!$W:$W,VI_Debitos!$H:$H,$C263,VI_Debitos!$U:$U,$D263,VI_Debitos!$S:$S,LEFT(PAGADO!M$1,4),VI_Debitos!$R:$R,RIGHT(M$1,2))</f>
        <v>0</v>
      </c>
      <c r="N263" s="2">
        <f>SUMIFS(VI_Debitos!$W:$W,VI_Debitos!$H:$H,$C263,VI_Debitos!$U:$U,$D263,VI_Debitos!$S:$S,LEFT(PAGADO!N$1,4),VI_Debitos!$R:$R,RIGHT(N$1,2))</f>
        <v>0</v>
      </c>
      <c r="O263" s="2">
        <f>SUMIFS(VI_Debitos!$W:$W,VI_Debitos!$H:$H,$C263,VI_Debitos!$U:$U,$D263,VI_Debitos!$S:$S,LEFT(PAGADO!O$1,4),VI_Debitos!$R:$R,RIGHT(O$1,2))</f>
        <v>0</v>
      </c>
      <c r="P263" s="2">
        <f>SUMIFS(VI_Debitos!$W:$W,VI_Debitos!$H:$H,$C263,VI_Debitos!$U:$U,$D263,VI_Debitos!$S:$S,LEFT(PAGADO!P$1,4),VI_Debitos!$R:$R,RIGHT(P$1,2))</f>
        <v>0</v>
      </c>
      <c r="Q263" s="2">
        <f>SUMIFS(VI_Debitos!$W:$W,VI_Debitos!$H:$H,$C263,VI_Debitos!$U:$U,$D263,VI_Debitos!$S:$S,LEFT(PAGADO!Q$1,4),VI_Debitos!$R:$R,RIGHT(Q$1,2))</f>
        <v>0</v>
      </c>
      <c r="R263" s="2">
        <f t="shared" si="4"/>
        <v>0</v>
      </c>
    </row>
    <row r="264" spans="6:18">
      <c r="F264" s="2">
        <f>SUMIFS(VI_Debitos!$W:$W,VI_Debitos!$H:$H,$C264,VI_Debitos!$U:$U,$D264,VI_Debitos!$S:$S,LEFT(PAGADO!F$1,4),VI_Debitos!$R:$R,RIGHT(F$1,2))</f>
        <v>0</v>
      </c>
      <c r="G264" s="2">
        <f>SUMIFS(VI_Debitos!$W:$W,VI_Debitos!$H:$H,$C264,VI_Debitos!$U:$U,$D264,VI_Debitos!$S:$S,LEFT(PAGADO!G$1,4),VI_Debitos!$R:$R,RIGHT(G$1,2))</f>
        <v>0</v>
      </c>
      <c r="H264" s="2">
        <f>SUMIFS(VI_Debitos!$W:$W,VI_Debitos!$H:$H,$C264,VI_Debitos!$U:$U,$D264,VI_Debitos!$S:$S,LEFT(PAGADO!H$1,4),VI_Debitos!$R:$R,RIGHT(H$1,2))</f>
        <v>0</v>
      </c>
      <c r="I264" s="2">
        <f>SUMIFS(VI_Debitos!$W:$W,VI_Debitos!$H:$H,$C264,VI_Debitos!$U:$U,$D264,VI_Debitos!$S:$S,LEFT(PAGADO!I$1,4),VI_Debitos!$R:$R,RIGHT(I$1,2))</f>
        <v>0</v>
      </c>
      <c r="J264" s="2">
        <f>SUMIFS(VI_Debitos!$W:$W,VI_Debitos!$H:$H,$C264,VI_Debitos!$U:$U,$D264,VI_Debitos!$S:$S,LEFT(PAGADO!J$1,4),VI_Debitos!$R:$R,RIGHT(J$1,2))</f>
        <v>0</v>
      </c>
      <c r="K264" s="2">
        <f>SUMIFS(VI_Debitos!$W:$W,VI_Debitos!$H:$H,$C264,VI_Debitos!$U:$U,$D264,VI_Debitos!$S:$S,LEFT(PAGADO!K$1,4),VI_Debitos!$R:$R,RIGHT(K$1,2))</f>
        <v>0</v>
      </c>
      <c r="L264" s="2">
        <f>SUMIFS(VI_Debitos!$W:$W,VI_Debitos!$H:$H,$C264,VI_Debitos!$U:$U,$D264,VI_Debitos!$S:$S,LEFT(PAGADO!L$1,4),VI_Debitos!$R:$R,RIGHT(L$1,2))</f>
        <v>0</v>
      </c>
      <c r="M264" s="2">
        <f>SUMIFS(VI_Debitos!$W:$W,VI_Debitos!$H:$H,$C264,VI_Debitos!$U:$U,$D264,VI_Debitos!$S:$S,LEFT(PAGADO!M$1,4),VI_Debitos!$R:$R,RIGHT(M$1,2))</f>
        <v>0</v>
      </c>
      <c r="N264" s="2">
        <f>SUMIFS(VI_Debitos!$W:$W,VI_Debitos!$H:$H,$C264,VI_Debitos!$U:$U,$D264,VI_Debitos!$S:$S,LEFT(PAGADO!N$1,4),VI_Debitos!$R:$R,RIGHT(N$1,2))</f>
        <v>0</v>
      </c>
      <c r="O264" s="2">
        <f>SUMIFS(VI_Debitos!$W:$W,VI_Debitos!$H:$H,$C264,VI_Debitos!$U:$U,$D264,VI_Debitos!$S:$S,LEFT(PAGADO!O$1,4),VI_Debitos!$R:$R,RIGHT(O$1,2))</f>
        <v>0</v>
      </c>
      <c r="P264" s="2">
        <f>SUMIFS(VI_Debitos!$W:$W,VI_Debitos!$H:$H,$C264,VI_Debitos!$U:$U,$D264,VI_Debitos!$S:$S,LEFT(PAGADO!P$1,4),VI_Debitos!$R:$R,RIGHT(P$1,2))</f>
        <v>0</v>
      </c>
      <c r="Q264" s="2">
        <f>SUMIFS(VI_Debitos!$W:$W,VI_Debitos!$H:$H,$C264,VI_Debitos!$U:$U,$D264,VI_Debitos!$S:$S,LEFT(PAGADO!Q$1,4),VI_Debitos!$R:$R,RIGHT(Q$1,2))</f>
        <v>0</v>
      </c>
      <c r="R264" s="2">
        <f t="shared" si="4"/>
        <v>0</v>
      </c>
    </row>
    <row r="265" spans="6:18">
      <c r="F265" s="2">
        <f>SUMIFS(VI_Debitos!$W:$W,VI_Debitos!$H:$H,$C265,VI_Debitos!$U:$U,$D265,VI_Debitos!$S:$S,LEFT(PAGADO!F$1,4),VI_Debitos!$R:$R,RIGHT(F$1,2))</f>
        <v>0</v>
      </c>
      <c r="G265" s="2">
        <f>SUMIFS(VI_Debitos!$W:$W,VI_Debitos!$H:$H,$C265,VI_Debitos!$U:$U,$D265,VI_Debitos!$S:$S,LEFT(PAGADO!G$1,4),VI_Debitos!$R:$R,RIGHT(G$1,2))</f>
        <v>0</v>
      </c>
      <c r="H265" s="2">
        <f>SUMIFS(VI_Debitos!$W:$W,VI_Debitos!$H:$H,$C265,VI_Debitos!$U:$U,$D265,VI_Debitos!$S:$S,LEFT(PAGADO!H$1,4),VI_Debitos!$R:$R,RIGHT(H$1,2))</f>
        <v>0</v>
      </c>
      <c r="I265" s="2">
        <f>SUMIFS(VI_Debitos!$W:$W,VI_Debitos!$H:$H,$C265,VI_Debitos!$U:$U,$D265,VI_Debitos!$S:$S,LEFT(PAGADO!I$1,4),VI_Debitos!$R:$R,RIGHT(I$1,2))</f>
        <v>0</v>
      </c>
      <c r="J265" s="2">
        <f>SUMIFS(VI_Debitos!$W:$W,VI_Debitos!$H:$H,$C265,VI_Debitos!$U:$U,$D265,VI_Debitos!$S:$S,LEFT(PAGADO!J$1,4),VI_Debitos!$R:$R,RIGHT(J$1,2))</f>
        <v>0</v>
      </c>
      <c r="K265" s="2">
        <f>SUMIFS(VI_Debitos!$W:$W,VI_Debitos!$H:$H,$C265,VI_Debitos!$U:$U,$D265,VI_Debitos!$S:$S,LEFT(PAGADO!K$1,4),VI_Debitos!$R:$R,RIGHT(K$1,2))</f>
        <v>0</v>
      </c>
      <c r="L265" s="2">
        <f>SUMIFS(VI_Debitos!$W:$W,VI_Debitos!$H:$H,$C265,VI_Debitos!$U:$U,$D265,VI_Debitos!$S:$S,LEFT(PAGADO!L$1,4),VI_Debitos!$R:$R,RIGHT(L$1,2))</f>
        <v>0</v>
      </c>
      <c r="M265" s="2">
        <f>SUMIFS(VI_Debitos!$W:$W,VI_Debitos!$H:$H,$C265,VI_Debitos!$U:$U,$D265,VI_Debitos!$S:$S,LEFT(PAGADO!M$1,4),VI_Debitos!$R:$R,RIGHT(M$1,2))</f>
        <v>0</v>
      </c>
      <c r="N265" s="2">
        <f>SUMIFS(VI_Debitos!$W:$W,VI_Debitos!$H:$H,$C265,VI_Debitos!$U:$U,$D265,VI_Debitos!$S:$S,LEFT(PAGADO!N$1,4),VI_Debitos!$R:$R,RIGHT(N$1,2))</f>
        <v>0</v>
      </c>
      <c r="O265" s="2">
        <f>SUMIFS(VI_Debitos!$W:$W,VI_Debitos!$H:$H,$C265,VI_Debitos!$U:$U,$D265,VI_Debitos!$S:$S,LEFT(PAGADO!O$1,4),VI_Debitos!$R:$R,RIGHT(O$1,2))</f>
        <v>0</v>
      </c>
      <c r="P265" s="2">
        <f>SUMIFS(VI_Debitos!$W:$W,VI_Debitos!$H:$H,$C265,VI_Debitos!$U:$U,$D265,VI_Debitos!$S:$S,LEFT(PAGADO!P$1,4),VI_Debitos!$R:$R,RIGHT(P$1,2))</f>
        <v>0</v>
      </c>
      <c r="Q265" s="2">
        <f>SUMIFS(VI_Debitos!$W:$W,VI_Debitos!$H:$H,$C265,VI_Debitos!$U:$U,$D265,VI_Debitos!$S:$S,LEFT(PAGADO!Q$1,4),VI_Debitos!$R:$R,RIGHT(Q$1,2))</f>
        <v>0</v>
      </c>
      <c r="R265" s="2">
        <f t="shared" si="4"/>
        <v>0</v>
      </c>
    </row>
    <row r="266" spans="6:18">
      <c r="F266" s="2">
        <f>SUMIFS(VI_Debitos!$W:$W,VI_Debitos!$H:$H,$C266,VI_Debitos!$U:$U,$D266,VI_Debitos!$S:$S,LEFT(PAGADO!F$1,4),VI_Debitos!$R:$R,RIGHT(F$1,2))</f>
        <v>0</v>
      </c>
      <c r="G266" s="2">
        <f>SUMIFS(VI_Debitos!$W:$W,VI_Debitos!$H:$H,$C266,VI_Debitos!$U:$U,$D266,VI_Debitos!$S:$S,LEFT(PAGADO!G$1,4),VI_Debitos!$R:$R,RIGHT(G$1,2))</f>
        <v>0</v>
      </c>
      <c r="H266" s="2">
        <f>SUMIFS(VI_Debitos!$W:$W,VI_Debitos!$H:$H,$C266,VI_Debitos!$U:$U,$D266,VI_Debitos!$S:$S,LEFT(PAGADO!H$1,4),VI_Debitos!$R:$R,RIGHT(H$1,2))</f>
        <v>0</v>
      </c>
      <c r="I266" s="2">
        <f>SUMIFS(VI_Debitos!$W:$W,VI_Debitos!$H:$H,$C266,VI_Debitos!$U:$U,$D266,VI_Debitos!$S:$S,LEFT(PAGADO!I$1,4),VI_Debitos!$R:$R,RIGHT(I$1,2))</f>
        <v>0</v>
      </c>
      <c r="J266" s="2">
        <f>SUMIFS(VI_Debitos!$W:$W,VI_Debitos!$H:$H,$C266,VI_Debitos!$U:$U,$D266,VI_Debitos!$S:$S,LEFT(PAGADO!J$1,4),VI_Debitos!$R:$R,RIGHT(J$1,2))</f>
        <v>0</v>
      </c>
      <c r="K266" s="2">
        <f>SUMIFS(VI_Debitos!$W:$W,VI_Debitos!$H:$H,$C266,VI_Debitos!$U:$U,$D266,VI_Debitos!$S:$S,LEFT(PAGADO!K$1,4),VI_Debitos!$R:$R,RIGHT(K$1,2))</f>
        <v>0</v>
      </c>
      <c r="L266" s="2">
        <f>SUMIFS(VI_Debitos!$W:$W,VI_Debitos!$H:$H,$C266,VI_Debitos!$U:$U,$D266,VI_Debitos!$S:$S,LEFT(PAGADO!L$1,4),VI_Debitos!$R:$R,RIGHT(L$1,2))</f>
        <v>0</v>
      </c>
      <c r="M266" s="2">
        <f>SUMIFS(VI_Debitos!$W:$W,VI_Debitos!$H:$H,$C266,VI_Debitos!$U:$U,$D266,VI_Debitos!$S:$S,LEFT(PAGADO!M$1,4),VI_Debitos!$R:$R,RIGHT(M$1,2))</f>
        <v>0</v>
      </c>
      <c r="N266" s="2">
        <f>SUMIFS(VI_Debitos!$W:$W,VI_Debitos!$H:$H,$C266,VI_Debitos!$U:$U,$D266,VI_Debitos!$S:$S,LEFT(PAGADO!N$1,4),VI_Debitos!$R:$R,RIGHT(N$1,2))</f>
        <v>0</v>
      </c>
      <c r="O266" s="2">
        <f>SUMIFS(VI_Debitos!$W:$W,VI_Debitos!$H:$H,$C266,VI_Debitos!$U:$U,$D266,VI_Debitos!$S:$S,LEFT(PAGADO!O$1,4),VI_Debitos!$R:$R,RIGHT(O$1,2))</f>
        <v>0</v>
      </c>
      <c r="P266" s="2">
        <f>SUMIFS(VI_Debitos!$W:$W,VI_Debitos!$H:$H,$C266,VI_Debitos!$U:$U,$D266,VI_Debitos!$S:$S,LEFT(PAGADO!P$1,4),VI_Debitos!$R:$R,RIGHT(P$1,2))</f>
        <v>0</v>
      </c>
      <c r="Q266" s="2">
        <f>SUMIFS(VI_Debitos!$W:$W,VI_Debitos!$H:$H,$C266,VI_Debitos!$U:$U,$D266,VI_Debitos!$S:$S,LEFT(PAGADO!Q$1,4),VI_Debitos!$R:$R,RIGHT(Q$1,2))</f>
        <v>0</v>
      </c>
      <c r="R266" s="2">
        <f t="shared" si="4"/>
        <v>0</v>
      </c>
    </row>
    <row r="267" spans="6:18">
      <c r="F267" s="2">
        <f>SUMIFS(VI_Debitos!$W:$W,VI_Debitos!$H:$H,$C267,VI_Debitos!$U:$U,$D267,VI_Debitos!$S:$S,LEFT(PAGADO!F$1,4),VI_Debitos!$R:$R,RIGHT(F$1,2))</f>
        <v>0</v>
      </c>
      <c r="G267" s="2">
        <f>SUMIFS(VI_Debitos!$W:$W,VI_Debitos!$H:$H,$C267,VI_Debitos!$U:$U,$D267,VI_Debitos!$S:$S,LEFT(PAGADO!G$1,4),VI_Debitos!$R:$R,RIGHT(G$1,2))</f>
        <v>0</v>
      </c>
      <c r="H267" s="2">
        <f>SUMIFS(VI_Debitos!$W:$W,VI_Debitos!$H:$H,$C267,VI_Debitos!$U:$U,$D267,VI_Debitos!$S:$S,LEFT(PAGADO!H$1,4),VI_Debitos!$R:$R,RIGHT(H$1,2))</f>
        <v>0</v>
      </c>
      <c r="I267" s="2">
        <f>SUMIFS(VI_Debitos!$W:$W,VI_Debitos!$H:$H,$C267,VI_Debitos!$U:$U,$D267,VI_Debitos!$S:$S,LEFT(PAGADO!I$1,4),VI_Debitos!$R:$R,RIGHT(I$1,2))</f>
        <v>0</v>
      </c>
      <c r="J267" s="2">
        <f>SUMIFS(VI_Debitos!$W:$W,VI_Debitos!$H:$H,$C267,VI_Debitos!$U:$U,$D267,VI_Debitos!$S:$S,LEFT(PAGADO!J$1,4),VI_Debitos!$R:$R,RIGHT(J$1,2))</f>
        <v>0</v>
      </c>
      <c r="K267" s="2">
        <f>SUMIFS(VI_Debitos!$W:$W,VI_Debitos!$H:$H,$C267,VI_Debitos!$U:$U,$D267,VI_Debitos!$S:$S,LEFT(PAGADO!K$1,4),VI_Debitos!$R:$R,RIGHT(K$1,2))</f>
        <v>0</v>
      </c>
      <c r="L267" s="2">
        <f>SUMIFS(VI_Debitos!$W:$W,VI_Debitos!$H:$H,$C267,VI_Debitos!$U:$U,$D267,VI_Debitos!$S:$S,LEFT(PAGADO!L$1,4),VI_Debitos!$R:$R,RIGHT(L$1,2))</f>
        <v>0</v>
      </c>
      <c r="M267" s="2">
        <f>SUMIFS(VI_Debitos!$W:$W,VI_Debitos!$H:$H,$C267,VI_Debitos!$U:$U,$D267,VI_Debitos!$S:$S,LEFT(PAGADO!M$1,4),VI_Debitos!$R:$R,RIGHT(M$1,2))</f>
        <v>0</v>
      </c>
      <c r="N267" s="2">
        <f>SUMIFS(VI_Debitos!$W:$W,VI_Debitos!$H:$H,$C267,VI_Debitos!$U:$U,$D267,VI_Debitos!$S:$S,LEFT(PAGADO!N$1,4),VI_Debitos!$R:$R,RIGHT(N$1,2))</f>
        <v>0</v>
      </c>
      <c r="O267" s="2">
        <f>SUMIFS(VI_Debitos!$W:$W,VI_Debitos!$H:$H,$C267,VI_Debitos!$U:$U,$D267,VI_Debitos!$S:$S,LEFT(PAGADO!O$1,4),VI_Debitos!$R:$R,RIGHT(O$1,2))</f>
        <v>0</v>
      </c>
      <c r="P267" s="2">
        <f>SUMIFS(VI_Debitos!$W:$W,VI_Debitos!$H:$H,$C267,VI_Debitos!$U:$U,$D267,VI_Debitos!$S:$S,LEFT(PAGADO!P$1,4),VI_Debitos!$R:$R,RIGHT(P$1,2))</f>
        <v>0</v>
      </c>
      <c r="Q267" s="2">
        <f>SUMIFS(VI_Debitos!$W:$W,VI_Debitos!$H:$H,$C267,VI_Debitos!$U:$U,$D267,VI_Debitos!$S:$S,LEFT(PAGADO!Q$1,4),VI_Debitos!$R:$R,RIGHT(Q$1,2))</f>
        <v>0</v>
      </c>
      <c r="R267" s="2">
        <f t="shared" si="4"/>
        <v>0</v>
      </c>
    </row>
    <row r="268" spans="6:18">
      <c r="F268" s="2">
        <f>SUMIFS(VI_Debitos!$W:$W,VI_Debitos!$H:$H,$C268,VI_Debitos!$U:$U,$D268,VI_Debitos!$S:$S,LEFT(PAGADO!F$1,4),VI_Debitos!$R:$R,RIGHT(F$1,2))</f>
        <v>0</v>
      </c>
      <c r="G268" s="2">
        <f>SUMIFS(VI_Debitos!$W:$W,VI_Debitos!$H:$H,$C268,VI_Debitos!$U:$U,$D268,VI_Debitos!$S:$S,LEFT(PAGADO!G$1,4),VI_Debitos!$R:$R,RIGHT(G$1,2))</f>
        <v>0</v>
      </c>
      <c r="H268" s="2">
        <f>SUMIFS(VI_Debitos!$W:$W,VI_Debitos!$H:$H,$C268,VI_Debitos!$U:$U,$D268,VI_Debitos!$S:$S,LEFT(PAGADO!H$1,4),VI_Debitos!$R:$R,RIGHT(H$1,2))</f>
        <v>0</v>
      </c>
      <c r="I268" s="2">
        <f>SUMIFS(VI_Debitos!$W:$W,VI_Debitos!$H:$H,$C268,VI_Debitos!$U:$U,$D268,VI_Debitos!$S:$S,LEFT(PAGADO!I$1,4),VI_Debitos!$R:$R,RIGHT(I$1,2))</f>
        <v>0</v>
      </c>
      <c r="J268" s="2">
        <f>SUMIFS(VI_Debitos!$W:$W,VI_Debitos!$H:$H,$C268,VI_Debitos!$U:$U,$D268,VI_Debitos!$S:$S,LEFT(PAGADO!J$1,4),VI_Debitos!$R:$R,RIGHT(J$1,2))</f>
        <v>0</v>
      </c>
      <c r="K268" s="2">
        <f>SUMIFS(VI_Debitos!$W:$W,VI_Debitos!$H:$H,$C268,VI_Debitos!$U:$U,$D268,VI_Debitos!$S:$S,LEFT(PAGADO!K$1,4),VI_Debitos!$R:$R,RIGHT(K$1,2))</f>
        <v>0</v>
      </c>
      <c r="L268" s="2">
        <f>SUMIFS(VI_Debitos!$W:$W,VI_Debitos!$H:$H,$C268,VI_Debitos!$U:$U,$D268,VI_Debitos!$S:$S,LEFT(PAGADO!L$1,4),VI_Debitos!$R:$R,RIGHT(L$1,2))</f>
        <v>0</v>
      </c>
      <c r="M268" s="2">
        <f>SUMIFS(VI_Debitos!$W:$W,VI_Debitos!$H:$H,$C268,VI_Debitos!$U:$U,$D268,VI_Debitos!$S:$S,LEFT(PAGADO!M$1,4),VI_Debitos!$R:$R,RIGHT(M$1,2))</f>
        <v>0</v>
      </c>
      <c r="N268" s="2">
        <f>SUMIFS(VI_Debitos!$W:$W,VI_Debitos!$H:$H,$C268,VI_Debitos!$U:$U,$D268,VI_Debitos!$S:$S,LEFT(PAGADO!N$1,4),VI_Debitos!$R:$R,RIGHT(N$1,2))</f>
        <v>0</v>
      </c>
      <c r="O268" s="2">
        <f>SUMIFS(VI_Debitos!$W:$W,VI_Debitos!$H:$H,$C268,VI_Debitos!$U:$U,$D268,VI_Debitos!$S:$S,LEFT(PAGADO!O$1,4),VI_Debitos!$R:$R,RIGHT(O$1,2))</f>
        <v>0</v>
      </c>
      <c r="P268" s="2">
        <f>SUMIFS(VI_Debitos!$W:$W,VI_Debitos!$H:$H,$C268,VI_Debitos!$U:$U,$D268,VI_Debitos!$S:$S,LEFT(PAGADO!P$1,4),VI_Debitos!$R:$R,RIGHT(P$1,2))</f>
        <v>0</v>
      </c>
      <c r="Q268" s="2">
        <f>SUMIFS(VI_Debitos!$W:$W,VI_Debitos!$H:$H,$C268,VI_Debitos!$U:$U,$D268,VI_Debitos!$S:$S,LEFT(PAGADO!Q$1,4),VI_Debitos!$R:$R,RIGHT(Q$1,2))</f>
        <v>0</v>
      </c>
      <c r="R268" s="2">
        <f t="shared" si="4"/>
        <v>0</v>
      </c>
    </row>
    <row r="269" spans="6:18">
      <c r="F269" s="2">
        <f>SUMIFS(VI_Debitos!$W:$W,VI_Debitos!$H:$H,$C269,VI_Debitos!$U:$U,$D269,VI_Debitos!$S:$S,LEFT(PAGADO!F$1,4),VI_Debitos!$R:$R,RIGHT(F$1,2))</f>
        <v>0</v>
      </c>
      <c r="G269" s="2">
        <f>SUMIFS(VI_Debitos!$W:$W,VI_Debitos!$H:$H,$C269,VI_Debitos!$U:$U,$D269,VI_Debitos!$S:$S,LEFT(PAGADO!G$1,4),VI_Debitos!$R:$R,RIGHT(G$1,2))</f>
        <v>0</v>
      </c>
      <c r="H269" s="2">
        <f>SUMIFS(VI_Debitos!$W:$W,VI_Debitos!$H:$H,$C269,VI_Debitos!$U:$U,$D269,VI_Debitos!$S:$S,LEFT(PAGADO!H$1,4),VI_Debitos!$R:$R,RIGHT(H$1,2))</f>
        <v>0</v>
      </c>
      <c r="I269" s="2">
        <f>SUMIFS(VI_Debitos!$W:$W,VI_Debitos!$H:$H,$C269,VI_Debitos!$U:$U,$D269,VI_Debitos!$S:$S,LEFT(PAGADO!I$1,4),VI_Debitos!$R:$R,RIGHT(I$1,2))</f>
        <v>0</v>
      </c>
      <c r="J269" s="2">
        <f>SUMIFS(VI_Debitos!$W:$W,VI_Debitos!$H:$H,$C269,VI_Debitos!$U:$U,$D269,VI_Debitos!$S:$S,LEFT(PAGADO!J$1,4),VI_Debitos!$R:$R,RIGHT(J$1,2))</f>
        <v>0</v>
      </c>
      <c r="K269" s="2">
        <f>SUMIFS(VI_Debitos!$W:$W,VI_Debitos!$H:$H,$C269,VI_Debitos!$U:$U,$D269,VI_Debitos!$S:$S,LEFT(PAGADO!K$1,4),VI_Debitos!$R:$R,RIGHT(K$1,2))</f>
        <v>0</v>
      </c>
      <c r="L269" s="2">
        <f>SUMIFS(VI_Debitos!$W:$W,VI_Debitos!$H:$H,$C269,VI_Debitos!$U:$U,$D269,VI_Debitos!$S:$S,LEFT(PAGADO!L$1,4),VI_Debitos!$R:$R,RIGHT(L$1,2))</f>
        <v>0</v>
      </c>
      <c r="M269" s="2">
        <f>SUMIFS(VI_Debitos!$W:$W,VI_Debitos!$H:$H,$C269,VI_Debitos!$U:$U,$D269,VI_Debitos!$S:$S,LEFT(PAGADO!M$1,4),VI_Debitos!$R:$R,RIGHT(M$1,2))</f>
        <v>0</v>
      </c>
      <c r="N269" s="2">
        <f>SUMIFS(VI_Debitos!$W:$W,VI_Debitos!$H:$H,$C269,VI_Debitos!$U:$U,$D269,VI_Debitos!$S:$S,LEFT(PAGADO!N$1,4),VI_Debitos!$R:$R,RIGHT(N$1,2))</f>
        <v>0</v>
      </c>
      <c r="O269" s="2">
        <f>SUMIFS(VI_Debitos!$W:$W,VI_Debitos!$H:$H,$C269,VI_Debitos!$U:$U,$D269,VI_Debitos!$S:$S,LEFT(PAGADO!O$1,4),VI_Debitos!$R:$R,RIGHT(O$1,2))</f>
        <v>0</v>
      </c>
      <c r="P269" s="2">
        <f>SUMIFS(VI_Debitos!$W:$W,VI_Debitos!$H:$H,$C269,VI_Debitos!$U:$U,$D269,VI_Debitos!$S:$S,LEFT(PAGADO!P$1,4),VI_Debitos!$R:$R,RIGHT(P$1,2))</f>
        <v>0</v>
      </c>
      <c r="Q269" s="2">
        <f>SUMIFS(VI_Debitos!$W:$W,VI_Debitos!$H:$H,$C269,VI_Debitos!$U:$U,$D269,VI_Debitos!$S:$S,LEFT(PAGADO!Q$1,4),VI_Debitos!$R:$R,RIGHT(Q$1,2))</f>
        <v>0</v>
      </c>
      <c r="R269" s="2">
        <f t="shared" si="4"/>
        <v>0</v>
      </c>
    </row>
    <row r="270" spans="6:18">
      <c r="F270" s="2">
        <f>SUMIFS(VI_Debitos!$W:$W,VI_Debitos!$H:$H,$C270,VI_Debitos!$U:$U,$D270,VI_Debitos!$S:$S,LEFT(PAGADO!F$1,4),VI_Debitos!$R:$R,RIGHT(F$1,2))</f>
        <v>0</v>
      </c>
      <c r="G270" s="2">
        <f>SUMIFS(VI_Debitos!$W:$W,VI_Debitos!$H:$H,$C270,VI_Debitos!$U:$U,$D270,VI_Debitos!$S:$S,LEFT(PAGADO!G$1,4),VI_Debitos!$R:$R,RIGHT(G$1,2))</f>
        <v>0</v>
      </c>
      <c r="H270" s="2">
        <f>SUMIFS(VI_Debitos!$W:$W,VI_Debitos!$H:$H,$C270,VI_Debitos!$U:$U,$D270,VI_Debitos!$S:$S,LEFT(PAGADO!H$1,4),VI_Debitos!$R:$R,RIGHT(H$1,2))</f>
        <v>0</v>
      </c>
      <c r="I270" s="2">
        <f>SUMIFS(VI_Debitos!$W:$W,VI_Debitos!$H:$H,$C270,VI_Debitos!$U:$U,$D270,VI_Debitos!$S:$S,LEFT(PAGADO!I$1,4),VI_Debitos!$R:$R,RIGHT(I$1,2))</f>
        <v>0</v>
      </c>
      <c r="J270" s="2">
        <f>SUMIFS(VI_Debitos!$W:$W,VI_Debitos!$H:$H,$C270,VI_Debitos!$U:$U,$D270,VI_Debitos!$S:$S,LEFT(PAGADO!J$1,4),VI_Debitos!$R:$R,RIGHT(J$1,2))</f>
        <v>0</v>
      </c>
      <c r="K270" s="2">
        <f>SUMIFS(VI_Debitos!$W:$W,VI_Debitos!$H:$H,$C270,VI_Debitos!$U:$U,$D270,VI_Debitos!$S:$S,LEFT(PAGADO!K$1,4),VI_Debitos!$R:$R,RIGHT(K$1,2))</f>
        <v>0</v>
      </c>
      <c r="L270" s="2">
        <f>SUMIFS(VI_Debitos!$W:$W,VI_Debitos!$H:$H,$C270,VI_Debitos!$U:$U,$D270,VI_Debitos!$S:$S,LEFT(PAGADO!L$1,4),VI_Debitos!$R:$R,RIGHT(L$1,2))</f>
        <v>0</v>
      </c>
      <c r="M270" s="2">
        <f>SUMIFS(VI_Debitos!$W:$W,VI_Debitos!$H:$H,$C270,VI_Debitos!$U:$U,$D270,VI_Debitos!$S:$S,LEFT(PAGADO!M$1,4),VI_Debitos!$R:$R,RIGHT(M$1,2))</f>
        <v>0</v>
      </c>
      <c r="N270" s="2">
        <f>SUMIFS(VI_Debitos!$W:$W,VI_Debitos!$H:$H,$C270,VI_Debitos!$U:$U,$D270,VI_Debitos!$S:$S,LEFT(PAGADO!N$1,4),VI_Debitos!$R:$R,RIGHT(N$1,2))</f>
        <v>0</v>
      </c>
      <c r="O270" s="2">
        <f>SUMIFS(VI_Debitos!$W:$W,VI_Debitos!$H:$H,$C270,VI_Debitos!$U:$U,$D270,VI_Debitos!$S:$S,LEFT(PAGADO!O$1,4),VI_Debitos!$R:$R,RIGHT(O$1,2))</f>
        <v>0</v>
      </c>
      <c r="P270" s="2">
        <f>SUMIFS(VI_Debitos!$W:$W,VI_Debitos!$H:$H,$C270,VI_Debitos!$U:$U,$D270,VI_Debitos!$S:$S,LEFT(PAGADO!P$1,4),VI_Debitos!$R:$R,RIGHT(P$1,2))</f>
        <v>0</v>
      </c>
      <c r="Q270" s="2">
        <f>SUMIFS(VI_Debitos!$W:$W,VI_Debitos!$H:$H,$C270,VI_Debitos!$U:$U,$D270,VI_Debitos!$S:$S,LEFT(PAGADO!Q$1,4),VI_Debitos!$R:$R,RIGHT(Q$1,2))</f>
        <v>0</v>
      </c>
      <c r="R270" s="2">
        <f t="shared" si="4"/>
        <v>0</v>
      </c>
    </row>
    <row r="271" spans="6:18">
      <c r="F271" s="2">
        <f>SUMIFS(VI_Debitos!$W:$W,VI_Debitos!$H:$H,$C271,VI_Debitos!$U:$U,$D271,VI_Debitos!$S:$S,LEFT(PAGADO!F$1,4),VI_Debitos!$R:$R,RIGHT(F$1,2))</f>
        <v>0</v>
      </c>
      <c r="G271" s="2">
        <f>SUMIFS(VI_Debitos!$W:$W,VI_Debitos!$H:$H,$C271,VI_Debitos!$U:$U,$D271,VI_Debitos!$S:$S,LEFT(PAGADO!G$1,4),VI_Debitos!$R:$R,RIGHT(G$1,2))</f>
        <v>0</v>
      </c>
      <c r="H271" s="2">
        <f>SUMIFS(VI_Debitos!$W:$W,VI_Debitos!$H:$H,$C271,VI_Debitos!$U:$U,$D271,VI_Debitos!$S:$S,LEFT(PAGADO!H$1,4),VI_Debitos!$R:$R,RIGHT(H$1,2))</f>
        <v>0</v>
      </c>
      <c r="I271" s="2">
        <f>SUMIFS(VI_Debitos!$W:$W,VI_Debitos!$H:$H,$C271,VI_Debitos!$U:$U,$D271,VI_Debitos!$S:$S,LEFT(PAGADO!I$1,4),VI_Debitos!$R:$R,RIGHT(I$1,2))</f>
        <v>0</v>
      </c>
      <c r="J271" s="2">
        <f>SUMIFS(VI_Debitos!$W:$W,VI_Debitos!$H:$H,$C271,VI_Debitos!$U:$U,$D271,VI_Debitos!$S:$S,LEFT(PAGADO!J$1,4),VI_Debitos!$R:$R,RIGHT(J$1,2))</f>
        <v>0</v>
      </c>
      <c r="K271" s="2">
        <f>SUMIFS(VI_Debitos!$W:$W,VI_Debitos!$H:$H,$C271,VI_Debitos!$U:$U,$D271,VI_Debitos!$S:$S,LEFT(PAGADO!K$1,4),VI_Debitos!$R:$R,RIGHT(K$1,2))</f>
        <v>0</v>
      </c>
      <c r="L271" s="2">
        <f>SUMIFS(VI_Debitos!$W:$W,VI_Debitos!$H:$H,$C271,VI_Debitos!$U:$U,$D271,VI_Debitos!$S:$S,LEFT(PAGADO!L$1,4),VI_Debitos!$R:$R,RIGHT(L$1,2))</f>
        <v>0</v>
      </c>
      <c r="M271" s="2">
        <f>SUMIFS(VI_Debitos!$W:$W,VI_Debitos!$H:$H,$C271,VI_Debitos!$U:$U,$D271,VI_Debitos!$S:$S,LEFT(PAGADO!M$1,4),VI_Debitos!$R:$R,RIGHT(M$1,2))</f>
        <v>0</v>
      </c>
      <c r="N271" s="2">
        <f>SUMIFS(VI_Debitos!$W:$W,VI_Debitos!$H:$H,$C271,VI_Debitos!$U:$U,$D271,VI_Debitos!$S:$S,LEFT(PAGADO!N$1,4),VI_Debitos!$R:$R,RIGHT(N$1,2))</f>
        <v>0</v>
      </c>
      <c r="O271" s="2">
        <f>SUMIFS(VI_Debitos!$W:$W,VI_Debitos!$H:$H,$C271,VI_Debitos!$U:$U,$D271,VI_Debitos!$S:$S,LEFT(PAGADO!O$1,4),VI_Debitos!$R:$R,RIGHT(O$1,2))</f>
        <v>0</v>
      </c>
      <c r="P271" s="2">
        <f>SUMIFS(VI_Debitos!$W:$W,VI_Debitos!$H:$H,$C271,VI_Debitos!$U:$U,$D271,VI_Debitos!$S:$S,LEFT(PAGADO!P$1,4),VI_Debitos!$R:$R,RIGHT(P$1,2))</f>
        <v>0</v>
      </c>
      <c r="Q271" s="2">
        <f>SUMIFS(VI_Debitos!$W:$W,VI_Debitos!$H:$H,$C271,VI_Debitos!$U:$U,$D271,VI_Debitos!$S:$S,LEFT(PAGADO!Q$1,4),VI_Debitos!$R:$R,RIGHT(Q$1,2))</f>
        <v>0</v>
      </c>
      <c r="R271" s="2">
        <f t="shared" si="4"/>
        <v>0</v>
      </c>
    </row>
    <row r="272" spans="6:18">
      <c r="F272" s="2">
        <f>SUMIFS(VI_Debitos!$W:$W,VI_Debitos!$H:$H,$C272,VI_Debitos!$U:$U,$D272,VI_Debitos!$S:$S,LEFT(PAGADO!F$1,4),VI_Debitos!$R:$R,RIGHT(F$1,2))</f>
        <v>0</v>
      </c>
      <c r="G272" s="2">
        <f>SUMIFS(VI_Debitos!$W:$W,VI_Debitos!$H:$H,$C272,VI_Debitos!$U:$U,$D272,VI_Debitos!$S:$S,LEFT(PAGADO!G$1,4),VI_Debitos!$R:$R,RIGHT(G$1,2))</f>
        <v>0</v>
      </c>
      <c r="H272" s="2">
        <f>SUMIFS(VI_Debitos!$W:$W,VI_Debitos!$H:$H,$C272,VI_Debitos!$U:$U,$D272,VI_Debitos!$S:$S,LEFT(PAGADO!H$1,4),VI_Debitos!$R:$R,RIGHT(H$1,2))</f>
        <v>0</v>
      </c>
      <c r="I272" s="2">
        <f>SUMIFS(VI_Debitos!$W:$W,VI_Debitos!$H:$H,$C272,VI_Debitos!$U:$U,$D272,VI_Debitos!$S:$S,LEFT(PAGADO!I$1,4),VI_Debitos!$R:$R,RIGHT(I$1,2))</f>
        <v>0</v>
      </c>
      <c r="J272" s="2">
        <f>SUMIFS(VI_Debitos!$W:$W,VI_Debitos!$H:$H,$C272,VI_Debitos!$U:$U,$D272,VI_Debitos!$S:$S,LEFT(PAGADO!J$1,4),VI_Debitos!$R:$R,RIGHT(J$1,2))</f>
        <v>0</v>
      </c>
      <c r="K272" s="2">
        <f>SUMIFS(VI_Debitos!$W:$W,VI_Debitos!$H:$H,$C272,VI_Debitos!$U:$U,$D272,VI_Debitos!$S:$S,LEFT(PAGADO!K$1,4),VI_Debitos!$R:$R,RIGHT(K$1,2))</f>
        <v>0</v>
      </c>
      <c r="L272" s="2">
        <f>SUMIFS(VI_Debitos!$W:$W,VI_Debitos!$H:$H,$C272,VI_Debitos!$U:$U,$D272,VI_Debitos!$S:$S,LEFT(PAGADO!L$1,4),VI_Debitos!$R:$R,RIGHT(L$1,2))</f>
        <v>0</v>
      </c>
      <c r="M272" s="2">
        <f>SUMIFS(VI_Debitos!$W:$W,VI_Debitos!$H:$H,$C272,VI_Debitos!$U:$U,$D272,VI_Debitos!$S:$S,LEFT(PAGADO!M$1,4),VI_Debitos!$R:$R,RIGHT(M$1,2))</f>
        <v>0</v>
      </c>
      <c r="N272" s="2">
        <f>SUMIFS(VI_Debitos!$W:$W,VI_Debitos!$H:$H,$C272,VI_Debitos!$U:$U,$D272,VI_Debitos!$S:$S,LEFT(PAGADO!N$1,4),VI_Debitos!$R:$R,RIGHT(N$1,2))</f>
        <v>0</v>
      </c>
      <c r="O272" s="2">
        <f>SUMIFS(VI_Debitos!$W:$W,VI_Debitos!$H:$H,$C272,VI_Debitos!$U:$U,$D272,VI_Debitos!$S:$S,LEFT(PAGADO!O$1,4),VI_Debitos!$R:$R,RIGHT(O$1,2))</f>
        <v>0</v>
      </c>
      <c r="P272" s="2">
        <f>SUMIFS(VI_Debitos!$W:$W,VI_Debitos!$H:$H,$C272,VI_Debitos!$U:$U,$D272,VI_Debitos!$S:$S,LEFT(PAGADO!P$1,4),VI_Debitos!$R:$R,RIGHT(P$1,2))</f>
        <v>0</v>
      </c>
      <c r="Q272" s="2">
        <f>SUMIFS(VI_Debitos!$W:$W,VI_Debitos!$H:$H,$C272,VI_Debitos!$U:$U,$D272,VI_Debitos!$S:$S,LEFT(PAGADO!Q$1,4),VI_Debitos!$R:$R,RIGHT(Q$1,2))</f>
        <v>0</v>
      </c>
      <c r="R272" s="2">
        <f t="shared" si="4"/>
        <v>0</v>
      </c>
    </row>
    <row r="273" spans="6:18">
      <c r="F273" s="2">
        <f>SUMIFS(VI_Debitos!$W:$W,VI_Debitos!$H:$H,$C273,VI_Debitos!$U:$U,$D273,VI_Debitos!$S:$S,LEFT(PAGADO!F$1,4),VI_Debitos!$R:$R,RIGHT(F$1,2))</f>
        <v>0</v>
      </c>
      <c r="G273" s="2">
        <f>SUMIFS(VI_Debitos!$W:$W,VI_Debitos!$H:$H,$C273,VI_Debitos!$U:$U,$D273,VI_Debitos!$S:$S,LEFT(PAGADO!G$1,4),VI_Debitos!$R:$R,RIGHT(G$1,2))</f>
        <v>0</v>
      </c>
      <c r="H273" s="2">
        <f>SUMIFS(VI_Debitos!$W:$W,VI_Debitos!$H:$H,$C273,VI_Debitos!$U:$U,$D273,VI_Debitos!$S:$S,LEFT(PAGADO!H$1,4),VI_Debitos!$R:$R,RIGHT(H$1,2))</f>
        <v>0</v>
      </c>
      <c r="I273" s="2">
        <f>SUMIFS(VI_Debitos!$W:$W,VI_Debitos!$H:$H,$C273,VI_Debitos!$U:$U,$D273,VI_Debitos!$S:$S,LEFT(PAGADO!I$1,4),VI_Debitos!$R:$R,RIGHT(I$1,2))</f>
        <v>0</v>
      </c>
      <c r="J273" s="2">
        <f>SUMIFS(VI_Debitos!$W:$W,VI_Debitos!$H:$H,$C273,VI_Debitos!$U:$U,$D273,VI_Debitos!$S:$S,LEFT(PAGADO!J$1,4),VI_Debitos!$R:$R,RIGHT(J$1,2))</f>
        <v>0</v>
      </c>
      <c r="K273" s="2">
        <f>SUMIFS(VI_Debitos!$W:$W,VI_Debitos!$H:$H,$C273,VI_Debitos!$U:$U,$D273,VI_Debitos!$S:$S,LEFT(PAGADO!K$1,4),VI_Debitos!$R:$R,RIGHT(K$1,2))</f>
        <v>0</v>
      </c>
      <c r="L273" s="2">
        <f>SUMIFS(VI_Debitos!$W:$W,VI_Debitos!$H:$H,$C273,VI_Debitos!$U:$U,$D273,VI_Debitos!$S:$S,LEFT(PAGADO!L$1,4),VI_Debitos!$R:$R,RIGHT(L$1,2))</f>
        <v>0</v>
      </c>
      <c r="M273" s="2">
        <f>SUMIFS(VI_Debitos!$W:$W,VI_Debitos!$H:$H,$C273,VI_Debitos!$U:$U,$D273,VI_Debitos!$S:$S,LEFT(PAGADO!M$1,4),VI_Debitos!$R:$R,RIGHT(M$1,2))</f>
        <v>0</v>
      </c>
      <c r="N273" s="2">
        <f>SUMIFS(VI_Debitos!$W:$W,VI_Debitos!$H:$H,$C273,VI_Debitos!$U:$U,$D273,VI_Debitos!$S:$S,LEFT(PAGADO!N$1,4),VI_Debitos!$R:$R,RIGHT(N$1,2))</f>
        <v>0</v>
      </c>
      <c r="O273" s="2">
        <f>SUMIFS(VI_Debitos!$W:$W,VI_Debitos!$H:$H,$C273,VI_Debitos!$U:$U,$D273,VI_Debitos!$S:$S,LEFT(PAGADO!O$1,4),VI_Debitos!$R:$R,RIGHT(O$1,2))</f>
        <v>0</v>
      </c>
      <c r="P273" s="2">
        <f>SUMIFS(VI_Debitos!$W:$W,VI_Debitos!$H:$H,$C273,VI_Debitos!$U:$U,$D273,VI_Debitos!$S:$S,LEFT(PAGADO!P$1,4),VI_Debitos!$R:$R,RIGHT(P$1,2))</f>
        <v>0</v>
      </c>
      <c r="Q273" s="2">
        <f>SUMIFS(VI_Debitos!$W:$W,VI_Debitos!$H:$H,$C273,VI_Debitos!$U:$U,$D273,VI_Debitos!$S:$S,LEFT(PAGADO!Q$1,4),VI_Debitos!$R:$R,RIGHT(Q$1,2))</f>
        <v>0</v>
      </c>
      <c r="R273" s="2">
        <f t="shared" si="4"/>
        <v>0</v>
      </c>
    </row>
    <row r="274" spans="6:18">
      <c r="F274" s="2">
        <f>SUMIFS(VI_Debitos!$W:$W,VI_Debitos!$H:$H,$C274,VI_Debitos!$U:$U,$D274,VI_Debitos!$S:$S,LEFT(PAGADO!F$1,4),VI_Debitos!$R:$R,RIGHT(F$1,2))</f>
        <v>0</v>
      </c>
      <c r="G274" s="2">
        <f>SUMIFS(VI_Debitos!$W:$W,VI_Debitos!$H:$H,$C274,VI_Debitos!$U:$U,$D274,VI_Debitos!$S:$S,LEFT(PAGADO!G$1,4),VI_Debitos!$R:$R,RIGHT(G$1,2))</f>
        <v>0</v>
      </c>
      <c r="H274" s="2">
        <f>SUMIFS(VI_Debitos!$W:$W,VI_Debitos!$H:$H,$C274,VI_Debitos!$U:$U,$D274,VI_Debitos!$S:$S,LEFT(PAGADO!H$1,4),VI_Debitos!$R:$R,RIGHT(H$1,2))</f>
        <v>0</v>
      </c>
      <c r="I274" s="2">
        <f>SUMIFS(VI_Debitos!$W:$W,VI_Debitos!$H:$H,$C274,VI_Debitos!$U:$U,$D274,VI_Debitos!$S:$S,LEFT(PAGADO!I$1,4),VI_Debitos!$R:$R,RIGHT(I$1,2))</f>
        <v>0</v>
      </c>
      <c r="J274" s="2">
        <f>SUMIFS(VI_Debitos!$W:$W,VI_Debitos!$H:$H,$C274,VI_Debitos!$U:$U,$D274,VI_Debitos!$S:$S,LEFT(PAGADO!J$1,4),VI_Debitos!$R:$R,RIGHT(J$1,2))</f>
        <v>0</v>
      </c>
      <c r="K274" s="2">
        <f>SUMIFS(VI_Debitos!$W:$W,VI_Debitos!$H:$H,$C274,VI_Debitos!$U:$U,$D274,VI_Debitos!$S:$S,LEFT(PAGADO!K$1,4),VI_Debitos!$R:$R,RIGHT(K$1,2))</f>
        <v>0</v>
      </c>
      <c r="L274" s="2">
        <f>SUMIFS(VI_Debitos!$W:$W,VI_Debitos!$H:$H,$C274,VI_Debitos!$U:$U,$D274,VI_Debitos!$S:$S,LEFT(PAGADO!L$1,4),VI_Debitos!$R:$R,RIGHT(L$1,2))</f>
        <v>0</v>
      </c>
      <c r="M274" s="2">
        <f>SUMIFS(VI_Debitos!$W:$W,VI_Debitos!$H:$H,$C274,VI_Debitos!$U:$U,$D274,VI_Debitos!$S:$S,LEFT(PAGADO!M$1,4),VI_Debitos!$R:$R,RIGHT(M$1,2))</f>
        <v>0</v>
      </c>
      <c r="N274" s="2">
        <f>SUMIFS(VI_Debitos!$W:$W,VI_Debitos!$H:$H,$C274,VI_Debitos!$U:$U,$D274,VI_Debitos!$S:$S,LEFT(PAGADO!N$1,4),VI_Debitos!$R:$R,RIGHT(N$1,2))</f>
        <v>0</v>
      </c>
      <c r="O274" s="2">
        <f>SUMIFS(VI_Debitos!$W:$W,VI_Debitos!$H:$H,$C274,VI_Debitos!$U:$U,$D274,VI_Debitos!$S:$S,LEFT(PAGADO!O$1,4),VI_Debitos!$R:$R,RIGHT(O$1,2))</f>
        <v>0</v>
      </c>
      <c r="P274" s="2">
        <f>SUMIFS(VI_Debitos!$W:$W,VI_Debitos!$H:$H,$C274,VI_Debitos!$U:$U,$D274,VI_Debitos!$S:$S,LEFT(PAGADO!P$1,4),VI_Debitos!$R:$R,RIGHT(P$1,2))</f>
        <v>0</v>
      </c>
      <c r="Q274" s="2">
        <f>SUMIFS(VI_Debitos!$W:$W,VI_Debitos!$H:$H,$C274,VI_Debitos!$U:$U,$D274,VI_Debitos!$S:$S,LEFT(PAGADO!Q$1,4),VI_Debitos!$R:$R,RIGHT(Q$1,2))</f>
        <v>0</v>
      </c>
      <c r="R274" s="2">
        <f t="shared" si="4"/>
        <v>0</v>
      </c>
    </row>
    <row r="275" spans="6:18">
      <c r="F275" s="2">
        <f>SUMIFS(VI_Debitos!$W:$W,VI_Debitos!$H:$H,$C275,VI_Debitos!$U:$U,$D275,VI_Debitos!$S:$S,LEFT(PAGADO!F$1,4),VI_Debitos!$R:$R,RIGHT(F$1,2))</f>
        <v>0</v>
      </c>
      <c r="G275" s="2">
        <f>SUMIFS(VI_Debitos!$W:$W,VI_Debitos!$H:$H,$C275,VI_Debitos!$U:$U,$D275,VI_Debitos!$S:$S,LEFT(PAGADO!G$1,4),VI_Debitos!$R:$R,RIGHT(G$1,2))</f>
        <v>0</v>
      </c>
      <c r="H275" s="2">
        <f>SUMIFS(VI_Debitos!$W:$W,VI_Debitos!$H:$H,$C275,VI_Debitos!$U:$U,$D275,VI_Debitos!$S:$S,LEFT(PAGADO!H$1,4),VI_Debitos!$R:$R,RIGHT(H$1,2))</f>
        <v>0</v>
      </c>
      <c r="I275" s="2">
        <f>SUMIFS(VI_Debitos!$W:$W,VI_Debitos!$H:$H,$C275,VI_Debitos!$U:$U,$D275,VI_Debitos!$S:$S,LEFT(PAGADO!I$1,4),VI_Debitos!$R:$R,RIGHT(I$1,2))</f>
        <v>0</v>
      </c>
      <c r="J275" s="2">
        <f>SUMIFS(VI_Debitos!$W:$W,VI_Debitos!$H:$H,$C275,VI_Debitos!$U:$U,$D275,VI_Debitos!$S:$S,LEFT(PAGADO!J$1,4),VI_Debitos!$R:$R,RIGHT(J$1,2))</f>
        <v>0</v>
      </c>
      <c r="K275" s="2">
        <f>SUMIFS(VI_Debitos!$W:$W,VI_Debitos!$H:$H,$C275,VI_Debitos!$U:$U,$D275,VI_Debitos!$S:$S,LEFT(PAGADO!K$1,4),VI_Debitos!$R:$R,RIGHT(K$1,2))</f>
        <v>0</v>
      </c>
      <c r="L275" s="2">
        <f>SUMIFS(VI_Debitos!$W:$W,VI_Debitos!$H:$H,$C275,VI_Debitos!$U:$U,$D275,VI_Debitos!$S:$S,LEFT(PAGADO!L$1,4),VI_Debitos!$R:$R,RIGHT(L$1,2))</f>
        <v>0</v>
      </c>
      <c r="M275" s="2">
        <f>SUMIFS(VI_Debitos!$W:$W,VI_Debitos!$H:$H,$C275,VI_Debitos!$U:$U,$D275,VI_Debitos!$S:$S,LEFT(PAGADO!M$1,4),VI_Debitos!$R:$R,RIGHT(M$1,2))</f>
        <v>0</v>
      </c>
      <c r="N275" s="2">
        <f>SUMIFS(VI_Debitos!$W:$W,VI_Debitos!$H:$H,$C275,VI_Debitos!$U:$U,$D275,VI_Debitos!$S:$S,LEFT(PAGADO!N$1,4),VI_Debitos!$R:$R,RIGHT(N$1,2))</f>
        <v>0</v>
      </c>
      <c r="O275" s="2">
        <f>SUMIFS(VI_Debitos!$W:$W,VI_Debitos!$H:$H,$C275,VI_Debitos!$U:$U,$D275,VI_Debitos!$S:$S,LEFT(PAGADO!O$1,4),VI_Debitos!$R:$R,RIGHT(O$1,2))</f>
        <v>0</v>
      </c>
      <c r="P275" s="2">
        <f>SUMIFS(VI_Debitos!$W:$W,VI_Debitos!$H:$H,$C275,VI_Debitos!$U:$U,$D275,VI_Debitos!$S:$S,LEFT(PAGADO!P$1,4),VI_Debitos!$R:$R,RIGHT(P$1,2))</f>
        <v>0</v>
      </c>
      <c r="Q275" s="2">
        <f>SUMIFS(VI_Debitos!$W:$W,VI_Debitos!$H:$H,$C275,VI_Debitos!$U:$U,$D275,VI_Debitos!$S:$S,LEFT(PAGADO!Q$1,4),VI_Debitos!$R:$R,RIGHT(Q$1,2))</f>
        <v>0</v>
      </c>
      <c r="R275" s="2">
        <f t="shared" si="4"/>
        <v>0</v>
      </c>
    </row>
    <row r="276" spans="6:18">
      <c r="F276" s="2">
        <f>SUMIFS(VI_Debitos!$W:$W,VI_Debitos!$H:$H,$C276,VI_Debitos!$U:$U,$D276,VI_Debitos!$S:$S,LEFT(PAGADO!F$1,4),VI_Debitos!$R:$R,RIGHT(F$1,2))</f>
        <v>0</v>
      </c>
      <c r="G276" s="2">
        <f>SUMIFS(VI_Debitos!$W:$W,VI_Debitos!$H:$H,$C276,VI_Debitos!$U:$U,$D276,VI_Debitos!$S:$S,LEFT(PAGADO!G$1,4),VI_Debitos!$R:$R,RIGHT(G$1,2))</f>
        <v>0</v>
      </c>
      <c r="H276" s="2">
        <f>SUMIFS(VI_Debitos!$W:$W,VI_Debitos!$H:$H,$C276,VI_Debitos!$U:$U,$D276,VI_Debitos!$S:$S,LEFT(PAGADO!H$1,4),VI_Debitos!$R:$R,RIGHT(H$1,2))</f>
        <v>0</v>
      </c>
      <c r="I276" s="2">
        <f>SUMIFS(VI_Debitos!$W:$W,VI_Debitos!$H:$H,$C276,VI_Debitos!$U:$U,$D276,VI_Debitos!$S:$S,LEFT(PAGADO!I$1,4),VI_Debitos!$R:$R,RIGHT(I$1,2))</f>
        <v>0</v>
      </c>
      <c r="J276" s="2">
        <f>SUMIFS(VI_Debitos!$W:$W,VI_Debitos!$H:$H,$C276,VI_Debitos!$U:$U,$D276,VI_Debitos!$S:$S,LEFT(PAGADO!J$1,4),VI_Debitos!$R:$R,RIGHT(J$1,2))</f>
        <v>0</v>
      </c>
      <c r="K276" s="2">
        <f>SUMIFS(VI_Debitos!$W:$W,VI_Debitos!$H:$H,$C276,VI_Debitos!$U:$U,$D276,VI_Debitos!$S:$S,LEFT(PAGADO!K$1,4),VI_Debitos!$R:$R,RIGHT(K$1,2))</f>
        <v>0</v>
      </c>
      <c r="L276" s="2">
        <f>SUMIFS(VI_Debitos!$W:$W,VI_Debitos!$H:$H,$C276,VI_Debitos!$U:$U,$D276,VI_Debitos!$S:$S,LEFT(PAGADO!L$1,4),VI_Debitos!$R:$R,RIGHT(L$1,2))</f>
        <v>0</v>
      </c>
      <c r="M276" s="2">
        <f>SUMIFS(VI_Debitos!$W:$W,VI_Debitos!$H:$H,$C276,VI_Debitos!$U:$U,$D276,VI_Debitos!$S:$S,LEFT(PAGADO!M$1,4),VI_Debitos!$R:$R,RIGHT(M$1,2))</f>
        <v>0</v>
      </c>
      <c r="N276" s="2">
        <f>SUMIFS(VI_Debitos!$W:$W,VI_Debitos!$H:$H,$C276,VI_Debitos!$U:$U,$D276,VI_Debitos!$S:$S,LEFT(PAGADO!N$1,4),VI_Debitos!$R:$R,RIGHT(N$1,2))</f>
        <v>0</v>
      </c>
      <c r="O276" s="2">
        <f>SUMIFS(VI_Debitos!$W:$W,VI_Debitos!$H:$H,$C276,VI_Debitos!$U:$U,$D276,VI_Debitos!$S:$S,LEFT(PAGADO!O$1,4),VI_Debitos!$R:$R,RIGHT(O$1,2))</f>
        <v>0</v>
      </c>
      <c r="P276" s="2">
        <f>SUMIFS(VI_Debitos!$W:$W,VI_Debitos!$H:$H,$C276,VI_Debitos!$U:$U,$D276,VI_Debitos!$S:$S,LEFT(PAGADO!P$1,4),VI_Debitos!$R:$R,RIGHT(P$1,2))</f>
        <v>0</v>
      </c>
      <c r="Q276" s="2">
        <f>SUMIFS(VI_Debitos!$W:$W,VI_Debitos!$H:$H,$C276,VI_Debitos!$U:$U,$D276,VI_Debitos!$S:$S,LEFT(PAGADO!Q$1,4),VI_Debitos!$R:$R,RIGHT(Q$1,2))</f>
        <v>0</v>
      </c>
      <c r="R276" s="2">
        <f t="shared" si="4"/>
        <v>0</v>
      </c>
    </row>
    <row r="277" spans="6:18">
      <c r="F277" s="2">
        <f>SUMIFS(VI_Debitos!$W:$W,VI_Debitos!$H:$H,$C277,VI_Debitos!$U:$U,$D277,VI_Debitos!$S:$S,LEFT(PAGADO!F$1,4),VI_Debitos!$R:$R,RIGHT(F$1,2))</f>
        <v>0</v>
      </c>
      <c r="G277" s="2">
        <f>SUMIFS(VI_Debitos!$W:$W,VI_Debitos!$H:$H,$C277,VI_Debitos!$U:$U,$D277,VI_Debitos!$S:$S,LEFT(PAGADO!G$1,4),VI_Debitos!$R:$R,RIGHT(G$1,2))</f>
        <v>0</v>
      </c>
      <c r="H277" s="2">
        <f>SUMIFS(VI_Debitos!$W:$W,VI_Debitos!$H:$H,$C277,VI_Debitos!$U:$U,$D277,VI_Debitos!$S:$S,LEFT(PAGADO!H$1,4),VI_Debitos!$R:$R,RIGHT(H$1,2))</f>
        <v>0</v>
      </c>
      <c r="I277" s="2">
        <f>SUMIFS(VI_Debitos!$W:$W,VI_Debitos!$H:$H,$C277,VI_Debitos!$U:$U,$D277,VI_Debitos!$S:$S,LEFT(PAGADO!I$1,4),VI_Debitos!$R:$R,RIGHT(I$1,2))</f>
        <v>0</v>
      </c>
      <c r="J277" s="2">
        <f>SUMIFS(VI_Debitos!$W:$W,VI_Debitos!$H:$H,$C277,VI_Debitos!$U:$U,$D277,VI_Debitos!$S:$S,LEFT(PAGADO!J$1,4),VI_Debitos!$R:$R,RIGHT(J$1,2))</f>
        <v>0</v>
      </c>
      <c r="K277" s="2">
        <f>SUMIFS(VI_Debitos!$W:$W,VI_Debitos!$H:$H,$C277,VI_Debitos!$U:$U,$D277,VI_Debitos!$S:$S,LEFT(PAGADO!K$1,4),VI_Debitos!$R:$R,RIGHT(K$1,2))</f>
        <v>0</v>
      </c>
      <c r="L277" s="2">
        <f>SUMIFS(VI_Debitos!$W:$W,VI_Debitos!$H:$H,$C277,VI_Debitos!$U:$U,$D277,VI_Debitos!$S:$S,LEFT(PAGADO!L$1,4),VI_Debitos!$R:$R,RIGHT(L$1,2))</f>
        <v>0</v>
      </c>
      <c r="M277" s="2">
        <f>SUMIFS(VI_Debitos!$W:$W,VI_Debitos!$H:$H,$C277,VI_Debitos!$U:$U,$D277,VI_Debitos!$S:$S,LEFT(PAGADO!M$1,4),VI_Debitos!$R:$R,RIGHT(M$1,2))</f>
        <v>0</v>
      </c>
      <c r="N277" s="2">
        <f>SUMIFS(VI_Debitos!$W:$W,VI_Debitos!$H:$H,$C277,VI_Debitos!$U:$U,$D277,VI_Debitos!$S:$S,LEFT(PAGADO!N$1,4),VI_Debitos!$R:$R,RIGHT(N$1,2))</f>
        <v>0</v>
      </c>
      <c r="O277" s="2">
        <f>SUMIFS(VI_Debitos!$W:$W,VI_Debitos!$H:$H,$C277,VI_Debitos!$U:$U,$D277,VI_Debitos!$S:$S,LEFT(PAGADO!O$1,4),VI_Debitos!$R:$R,RIGHT(O$1,2))</f>
        <v>0</v>
      </c>
      <c r="P277" s="2">
        <f>SUMIFS(VI_Debitos!$W:$W,VI_Debitos!$H:$H,$C277,VI_Debitos!$U:$U,$D277,VI_Debitos!$S:$S,LEFT(PAGADO!P$1,4),VI_Debitos!$R:$R,RIGHT(P$1,2))</f>
        <v>0</v>
      </c>
      <c r="Q277" s="2">
        <f>SUMIFS(VI_Debitos!$W:$W,VI_Debitos!$H:$H,$C277,VI_Debitos!$U:$U,$D277,VI_Debitos!$S:$S,LEFT(PAGADO!Q$1,4),VI_Debitos!$R:$R,RIGHT(Q$1,2))</f>
        <v>0</v>
      </c>
      <c r="R277" s="2">
        <f t="shared" si="4"/>
        <v>0</v>
      </c>
    </row>
    <row r="278" spans="6:18">
      <c r="F278" s="2">
        <f>SUMIFS(VI_Debitos!$W:$W,VI_Debitos!$H:$H,$C278,VI_Debitos!$U:$U,$D278,VI_Debitos!$S:$S,LEFT(PAGADO!F$1,4),VI_Debitos!$R:$R,RIGHT(F$1,2))</f>
        <v>0</v>
      </c>
      <c r="G278" s="2">
        <f>SUMIFS(VI_Debitos!$W:$W,VI_Debitos!$H:$H,$C278,VI_Debitos!$U:$U,$D278,VI_Debitos!$S:$S,LEFT(PAGADO!G$1,4),VI_Debitos!$R:$R,RIGHT(G$1,2))</f>
        <v>0</v>
      </c>
      <c r="H278" s="2">
        <f>SUMIFS(VI_Debitos!$W:$W,VI_Debitos!$H:$H,$C278,VI_Debitos!$U:$U,$D278,VI_Debitos!$S:$S,LEFT(PAGADO!H$1,4),VI_Debitos!$R:$R,RIGHT(H$1,2))</f>
        <v>0</v>
      </c>
      <c r="I278" s="2">
        <f>SUMIFS(VI_Debitos!$W:$W,VI_Debitos!$H:$H,$C278,VI_Debitos!$U:$U,$D278,VI_Debitos!$S:$S,LEFT(PAGADO!I$1,4),VI_Debitos!$R:$R,RIGHT(I$1,2))</f>
        <v>0</v>
      </c>
      <c r="J278" s="2">
        <f>SUMIFS(VI_Debitos!$W:$W,VI_Debitos!$H:$H,$C278,VI_Debitos!$U:$U,$D278,VI_Debitos!$S:$S,LEFT(PAGADO!J$1,4),VI_Debitos!$R:$R,RIGHT(J$1,2))</f>
        <v>0</v>
      </c>
      <c r="K278" s="2">
        <f>SUMIFS(VI_Debitos!$W:$W,VI_Debitos!$H:$H,$C278,VI_Debitos!$U:$U,$D278,VI_Debitos!$S:$S,LEFT(PAGADO!K$1,4),VI_Debitos!$R:$R,RIGHT(K$1,2))</f>
        <v>0</v>
      </c>
      <c r="L278" s="2">
        <f>SUMIFS(VI_Debitos!$W:$W,VI_Debitos!$H:$H,$C278,VI_Debitos!$U:$U,$D278,VI_Debitos!$S:$S,LEFT(PAGADO!L$1,4),VI_Debitos!$R:$R,RIGHT(L$1,2))</f>
        <v>0</v>
      </c>
      <c r="M278" s="2">
        <f>SUMIFS(VI_Debitos!$W:$W,VI_Debitos!$H:$H,$C278,VI_Debitos!$U:$U,$D278,VI_Debitos!$S:$S,LEFT(PAGADO!M$1,4),VI_Debitos!$R:$R,RIGHT(M$1,2))</f>
        <v>0</v>
      </c>
      <c r="N278" s="2">
        <f>SUMIFS(VI_Debitos!$W:$W,VI_Debitos!$H:$H,$C278,VI_Debitos!$U:$U,$D278,VI_Debitos!$S:$S,LEFT(PAGADO!N$1,4),VI_Debitos!$R:$R,RIGHT(N$1,2))</f>
        <v>0</v>
      </c>
      <c r="O278" s="2">
        <f>SUMIFS(VI_Debitos!$W:$W,VI_Debitos!$H:$H,$C278,VI_Debitos!$U:$U,$D278,VI_Debitos!$S:$S,LEFT(PAGADO!O$1,4),VI_Debitos!$R:$R,RIGHT(O$1,2))</f>
        <v>0</v>
      </c>
      <c r="P278" s="2">
        <f>SUMIFS(VI_Debitos!$W:$W,VI_Debitos!$H:$H,$C278,VI_Debitos!$U:$U,$D278,VI_Debitos!$S:$S,LEFT(PAGADO!P$1,4),VI_Debitos!$R:$R,RIGHT(P$1,2))</f>
        <v>0</v>
      </c>
      <c r="Q278" s="2">
        <f>SUMIFS(VI_Debitos!$W:$W,VI_Debitos!$H:$H,$C278,VI_Debitos!$U:$U,$D278,VI_Debitos!$S:$S,LEFT(PAGADO!Q$1,4),VI_Debitos!$R:$R,RIGHT(Q$1,2))</f>
        <v>0</v>
      </c>
      <c r="R278" s="2">
        <f t="shared" si="4"/>
        <v>0</v>
      </c>
    </row>
    <row r="279" spans="6:18">
      <c r="F279" s="2">
        <f>SUMIFS(VI_Debitos!$W:$W,VI_Debitos!$H:$H,$C279,VI_Debitos!$U:$U,$D279,VI_Debitos!$S:$S,LEFT(PAGADO!F$1,4),VI_Debitos!$R:$R,RIGHT(F$1,2))</f>
        <v>0</v>
      </c>
      <c r="G279" s="2">
        <f>SUMIFS(VI_Debitos!$W:$W,VI_Debitos!$H:$H,$C279,VI_Debitos!$U:$U,$D279,VI_Debitos!$S:$S,LEFT(PAGADO!G$1,4),VI_Debitos!$R:$R,RIGHT(G$1,2))</f>
        <v>0</v>
      </c>
      <c r="H279" s="2">
        <f>SUMIFS(VI_Debitos!$W:$W,VI_Debitos!$H:$H,$C279,VI_Debitos!$U:$U,$D279,VI_Debitos!$S:$S,LEFT(PAGADO!H$1,4),VI_Debitos!$R:$R,RIGHT(H$1,2))</f>
        <v>0</v>
      </c>
      <c r="I279" s="2">
        <f>SUMIFS(VI_Debitos!$W:$W,VI_Debitos!$H:$H,$C279,VI_Debitos!$U:$U,$D279,VI_Debitos!$S:$S,LEFT(PAGADO!I$1,4),VI_Debitos!$R:$R,RIGHT(I$1,2))</f>
        <v>0</v>
      </c>
      <c r="J279" s="2">
        <f>SUMIFS(VI_Debitos!$W:$W,VI_Debitos!$H:$H,$C279,VI_Debitos!$U:$U,$D279,VI_Debitos!$S:$S,LEFT(PAGADO!J$1,4),VI_Debitos!$R:$R,RIGHT(J$1,2))</f>
        <v>0</v>
      </c>
      <c r="K279" s="2">
        <f>SUMIFS(VI_Debitos!$W:$W,VI_Debitos!$H:$H,$C279,VI_Debitos!$U:$U,$D279,VI_Debitos!$S:$S,LEFT(PAGADO!K$1,4),VI_Debitos!$R:$R,RIGHT(K$1,2))</f>
        <v>0</v>
      </c>
      <c r="L279" s="2">
        <f>SUMIFS(VI_Debitos!$W:$W,VI_Debitos!$H:$H,$C279,VI_Debitos!$U:$U,$D279,VI_Debitos!$S:$S,LEFT(PAGADO!L$1,4),VI_Debitos!$R:$R,RIGHT(L$1,2))</f>
        <v>0</v>
      </c>
      <c r="M279" s="2">
        <f>SUMIFS(VI_Debitos!$W:$W,VI_Debitos!$H:$H,$C279,VI_Debitos!$U:$U,$D279,VI_Debitos!$S:$S,LEFT(PAGADO!M$1,4),VI_Debitos!$R:$R,RIGHT(M$1,2))</f>
        <v>0</v>
      </c>
      <c r="N279" s="2">
        <f>SUMIFS(VI_Debitos!$W:$W,VI_Debitos!$H:$H,$C279,VI_Debitos!$U:$U,$D279,VI_Debitos!$S:$S,LEFT(PAGADO!N$1,4),VI_Debitos!$R:$R,RIGHT(N$1,2))</f>
        <v>0</v>
      </c>
      <c r="O279" s="2">
        <f>SUMIFS(VI_Debitos!$W:$W,VI_Debitos!$H:$H,$C279,VI_Debitos!$U:$U,$D279,VI_Debitos!$S:$S,LEFT(PAGADO!O$1,4),VI_Debitos!$R:$R,RIGHT(O$1,2))</f>
        <v>0</v>
      </c>
      <c r="P279" s="2">
        <f>SUMIFS(VI_Debitos!$W:$W,VI_Debitos!$H:$H,$C279,VI_Debitos!$U:$U,$D279,VI_Debitos!$S:$S,LEFT(PAGADO!P$1,4),VI_Debitos!$R:$R,RIGHT(P$1,2))</f>
        <v>0</v>
      </c>
      <c r="Q279" s="2">
        <f>SUMIFS(VI_Debitos!$W:$W,VI_Debitos!$H:$H,$C279,VI_Debitos!$U:$U,$D279,VI_Debitos!$S:$S,LEFT(PAGADO!Q$1,4),VI_Debitos!$R:$R,RIGHT(Q$1,2))</f>
        <v>0</v>
      </c>
      <c r="R279" s="2">
        <f t="shared" si="4"/>
        <v>0</v>
      </c>
    </row>
    <row r="280" spans="6:18">
      <c r="F280" s="2">
        <f>SUMIFS(VI_Debitos!$W:$W,VI_Debitos!$H:$H,$C280,VI_Debitos!$U:$U,$D280,VI_Debitos!$S:$S,LEFT(PAGADO!F$1,4),VI_Debitos!$R:$R,RIGHT(F$1,2))</f>
        <v>0</v>
      </c>
      <c r="G280" s="2">
        <f>SUMIFS(VI_Debitos!$W:$W,VI_Debitos!$H:$H,$C280,VI_Debitos!$U:$U,$D280,VI_Debitos!$S:$S,LEFT(PAGADO!G$1,4),VI_Debitos!$R:$R,RIGHT(G$1,2))</f>
        <v>0</v>
      </c>
      <c r="H280" s="2">
        <f>SUMIFS(VI_Debitos!$W:$W,VI_Debitos!$H:$H,$C280,VI_Debitos!$U:$U,$D280,VI_Debitos!$S:$S,LEFT(PAGADO!H$1,4),VI_Debitos!$R:$R,RIGHT(H$1,2))</f>
        <v>0</v>
      </c>
      <c r="I280" s="2">
        <f>SUMIFS(VI_Debitos!$W:$W,VI_Debitos!$H:$H,$C280,VI_Debitos!$U:$U,$D280,VI_Debitos!$S:$S,LEFT(PAGADO!I$1,4),VI_Debitos!$R:$R,RIGHT(I$1,2))</f>
        <v>0</v>
      </c>
      <c r="J280" s="2">
        <f>SUMIFS(VI_Debitos!$W:$W,VI_Debitos!$H:$H,$C280,VI_Debitos!$U:$U,$D280,VI_Debitos!$S:$S,LEFT(PAGADO!J$1,4),VI_Debitos!$R:$R,RIGHT(J$1,2))</f>
        <v>0</v>
      </c>
      <c r="K280" s="2">
        <f>SUMIFS(VI_Debitos!$W:$W,VI_Debitos!$H:$H,$C280,VI_Debitos!$U:$U,$D280,VI_Debitos!$S:$S,LEFT(PAGADO!K$1,4),VI_Debitos!$R:$R,RIGHT(K$1,2))</f>
        <v>0</v>
      </c>
      <c r="L280" s="2">
        <f>SUMIFS(VI_Debitos!$W:$W,VI_Debitos!$H:$H,$C280,VI_Debitos!$U:$U,$D280,VI_Debitos!$S:$S,LEFT(PAGADO!L$1,4),VI_Debitos!$R:$R,RIGHT(L$1,2))</f>
        <v>0</v>
      </c>
      <c r="M280" s="2">
        <f>SUMIFS(VI_Debitos!$W:$W,VI_Debitos!$H:$H,$C280,VI_Debitos!$U:$U,$D280,VI_Debitos!$S:$S,LEFT(PAGADO!M$1,4),VI_Debitos!$R:$R,RIGHT(M$1,2))</f>
        <v>0</v>
      </c>
      <c r="N280" s="2">
        <f>SUMIFS(VI_Debitos!$W:$W,VI_Debitos!$H:$H,$C280,VI_Debitos!$U:$U,$D280,VI_Debitos!$S:$S,LEFT(PAGADO!N$1,4),VI_Debitos!$R:$R,RIGHT(N$1,2))</f>
        <v>0</v>
      </c>
      <c r="O280" s="2">
        <f>SUMIFS(VI_Debitos!$W:$W,VI_Debitos!$H:$H,$C280,VI_Debitos!$U:$U,$D280,VI_Debitos!$S:$S,LEFT(PAGADO!O$1,4),VI_Debitos!$R:$R,RIGHT(O$1,2))</f>
        <v>0</v>
      </c>
      <c r="P280" s="2">
        <f>SUMIFS(VI_Debitos!$W:$W,VI_Debitos!$H:$H,$C280,VI_Debitos!$U:$U,$D280,VI_Debitos!$S:$S,LEFT(PAGADO!P$1,4),VI_Debitos!$R:$R,RIGHT(P$1,2))</f>
        <v>0</v>
      </c>
      <c r="Q280" s="2">
        <f>SUMIFS(VI_Debitos!$W:$W,VI_Debitos!$H:$H,$C280,VI_Debitos!$U:$U,$D280,VI_Debitos!$S:$S,LEFT(PAGADO!Q$1,4),VI_Debitos!$R:$R,RIGHT(Q$1,2))</f>
        <v>0</v>
      </c>
      <c r="R280" s="2">
        <f t="shared" si="4"/>
        <v>0</v>
      </c>
    </row>
    <row r="281" spans="6:18">
      <c r="F281" s="2">
        <f>SUMIFS(VI_Debitos!$W:$W,VI_Debitos!$H:$H,$C281,VI_Debitos!$U:$U,$D281,VI_Debitos!$S:$S,LEFT(PAGADO!F$1,4),VI_Debitos!$R:$R,RIGHT(F$1,2))</f>
        <v>0</v>
      </c>
      <c r="G281" s="2">
        <f>SUMIFS(VI_Debitos!$W:$W,VI_Debitos!$H:$H,$C281,VI_Debitos!$U:$U,$D281,VI_Debitos!$S:$S,LEFT(PAGADO!G$1,4),VI_Debitos!$R:$R,RIGHT(G$1,2))</f>
        <v>0</v>
      </c>
      <c r="H281" s="2">
        <f>SUMIFS(VI_Debitos!$W:$W,VI_Debitos!$H:$H,$C281,VI_Debitos!$U:$U,$D281,VI_Debitos!$S:$S,LEFT(PAGADO!H$1,4),VI_Debitos!$R:$R,RIGHT(H$1,2))</f>
        <v>0</v>
      </c>
      <c r="I281" s="2">
        <f>SUMIFS(VI_Debitos!$W:$W,VI_Debitos!$H:$H,$C281,VI_Debitos!$U:$U,$D281,VI_Debitos!$S:$S,LEFT(PAGADO!I$1,4),VI_Debitos!$R:$R,RIGHT(I$1,2))</f>
        <v>0</v>
      </c>
      <c r="J281" s="2">
        <f>SUMIFS(VI_Debitos!$W:$W,VI_Debitos!$H:$H,$C281,VI_Debitos!$U:$U,$D281,VI_Debitos!$S:$S,LEFT(PAGADO!J$1,4),VI_Debitos!$R:$R,RIGHT(J$1,2))</f>
        <v>0</v>
      </c>
      <c r="K281" s="2">
        <f>SUMIFS(VI_Debitos!$W:$W,VI_Debitos!$H:$H,$C281,VI_Debitos!$U:$U,$D281,VI_Debitos!$S:$S,LEFT(PAGADO!K$1,4),VI_Debitos!$R:$R,RIGHT(K$1,2))</f>
        <v>0</v>
      </c>
      <c r="L281" s="2">
        <f>SUMIFS(VI_Debitos!$W:$W,VI_Debitos!$H:$H,$C281,VI_Debitos!$U:$U,$D281,VI_Debitos!$S:$S,LEFT(PAGADO!L$1,4),VI_Debitos!$R:$R,RIGHT(L$1,2))</f>
        <v>0</v>
      </c>
      <c r="M281" s="2">
        <f>SUMIFS(VI_Debitos!$W:$W,VI_Debitos!$H:$H,$C281,VI_Debitos!$U:$U,$D281,VI_Debitos!$S:$S,LEFT(PAGADO!M$1,4),VI_Debitos!$R:$R,RIGHT(M$1,2))</f>
        <v>0</v>
      </c>
      <c r="N281" s="2">
        <f>SUMIFS(VI_Debitos!$W:$W,VI_Debitos!$H:$H,$C281,VI_Debitos!$U:$U,$D281,VI_Debitos!$S:$S,LEFT(PAGADO!N$1,4),VI_Debitos!$R:$R,RIGHT(N$1,2))</f>
        <v>0</v>
      </c>
      <c r="O281" s="2">
        <f>SUMIFS(VI_Debitos!$W:$W,VI_Debitos!$H:$H,$C281,VI_Debitos!$U:$U,$D281,VI_Debitos!$S:$S,LEFT(PAGADO!O$1,4),VI_Debitos!$R:$R,RIGHT(O$1,2))</f>
        <v>0</v>
      </c>
      <c r="P281" s="2">
        <f>SUMIFS(VI_Debitos!$W:$W,VI_Debitos!$H:$H,$C281,VI_Debitos!$U:$U,$D281,VI_Debitos!$S:$S,LEFT(PAGADO!P$1,4),VI_Debitos!$R:$R,RIGHT(P$1,2))</f>
        <v>0</v>
      </c>
      <c r="Q281" s="2">
        <f>SUMIFS(VI_Debitos!$W:$W,VI_Debitos!$H:$H,$C281,VI_Debitos!$U:$U,$D281,VI_Debitos!$S:$S,LEFT(PAGADO!Q$1,4),VI_Debitos!$R:$R,RIGHT(Q$1,2))</f>
        <v>0</v>
      </c>
      <c r="R281" s="2">
        <f t="shared" si="4"/>
        <v>0</v>
      </c>
    </row>
    <row r="282" spans="6:18">
      <c r="F282" s="2">
        <f>SUMIFS(VI_Debitos!$W:$W,VI_Debitos!$H:$H,$C282,VI_Debitos!$U:$U,$D282,VI_Debitos!$S:$S,LEFT(PAGADO!F$1,4),VI_Debitos!$R:$R,RIGHT(F$1,2))</f>
        <v>0</v>
      </c>
      <c r="G282" s="2">
        <f>SUMIFS(VI_Debitos!$W:$W,VI_Debitos!$H:$H,$C282,VI_Debitos!$U:$U,$D282,VI_Debitos!$S:$S,LEFT(PAGADO!G$1,4),VI_Debitos!$R:$R,RIGHT(G$1,2))</f>
        <v>0</v>
      </c>
      <c r="H282" s="2">
        <f>SUMIFS(VI_Debitos!$W:$W,VI_Debitos!$H:$H,$C282,VI_Debitos!$U:$U,$D282,VI_Debitos!$S:$S,LEFT(PAGADO!H$1,4),VI_Debitos!$R:$R,RIGHT(H$1,2))</f>
        <v>0</v>
      </c>
      <c r="I282" s="2">
        <f>SUMIFS(VI_Debitos!$W:$W,VI_Debitos!$H:$H,$C282,VI_Debitos!$U:$U,$D282,VI_Debitos!$S:$S,LEFT(PAGADO!I$1,4),VI_Debitos!$R:$R,RIGHT(I$1,2))</f>
        <v>0</v>
      </c>
      <c r="J282" s="2">
        <f>SUMIFS(VI_Debitos!$W:$W,VI_Debitos!$H:$H,$C282,VI_Debitos!$U:$U,$D282,VI_Debitos!$S:$S,LEFT(PAGADO!J$1,4),VI_Debitos!$R:$R,RIGHT(J$1,2))</f>
        <v>0</v>
      </c>
      <c r="K282" s="2">
        <f>SUMIFS(VI_Debitos!$W:$W,VI_Debitos!$H:$H,$C282,VI_Debitos!$U:$U,$D282,VI_Debitos!$S:$S,LEFT(PAGADO!K$1,4),VI_Debitos!$R:$R,RIGHT(K$1,2))</f>
        <v>0</v>
      </c>
      <c r="L282" s="2">
        <f>SUMIFS(VI_Debitos!$W:$W,VI_Debitos!$H:$H,$C282,VI_Debitos!$U:$U,$D282,VI_Debitos!$S:$S,LEFT(PAGADO!L$1,4),VI_Debitos!$R:$R,RIGHT(L$1,2))</f>
        <v>0</v>
      </c>
      <c r="M282" s="2">
        <f>SUMIFS(VI_Debitos!$W:$W,VI_Debitos!$H:$H,$C282,VI_Debitos!$U:$U,$D282,VI_Debitos!$S:$S,LEFT(PAGADO!M$1,4),VI_Debitos!$R:$R,RIGHT(M$1,2))</f>
        <v>0</v>
      </c>
      <c r="N282" s="2">
        <f>SUMIFS(VI_Debitos!$W:$W,VI_Debitos!$H:$H,$C282,VI_Debitos!$U:$U,$D282,VI_Debitos!$S:$S,LEFT(PAGADO!N$1,4),VI_Debitos!$R:$R,RIGHT(N$1,2))</f>
        <v>0</v>
      </c>
      <c r="O282" s="2">
        <f>SUMIFS(VI_Debitos!$W:$W,VI_Debitos!$H:$H,$C282,VI_Debitos!$U:$U,$D282,VI_Debitos!$S:$S,LEFT(PAGADO!O$1,4),VI_Debitos!$R:$R,RIGHT(O$1,2))</f>
        <v>0</v>
      </c>
      <c r="P282" s="2">
        <f>SUMIFS(VI_Debitos!$W:$W,VI_Debitos!$H:$H,$C282,VI_Debitos!$U:$U,$D282,VI_Debitos!$S:$S,LEFT(PAGADO!P$1,4),VI_Debitos!$R:$R,RIGHT(P$1,2))</f>
        <v>0</v>
      </c>
      <c r="Q282" s="2">
        <f>SUMIFS(VI_Debitos!$W:$W,VI_Debitos!$H:$H,$C282,VI_Debitos!$U:$U,$D282,VI_Debitos!$S:$S,LEFT(PAGADO!Q$1,4),VI_Debitos!$R:$R,RIGHT(Q$1,2))</f>
        <v>0</v>
      </c>
      <c r="R282" s="2">
        <f t="shared" si="4"/>
        <v>0</v>
      </c>
    </row>
    <row r="283" spans="6:18">
      <c r="F283" s="2">
        <f>SUMIFS(VI_Debitos!$W:$W,VI_Debitos!$H:$H,$C283,VI_Debitos!$U:$U,$D283,VI_Debitos!$S:$S,LEFT(PAGADO!F$1,4),VI_Debitos!$R:$R,RIGHT(F$1,2))</f>
        <v>0</v>
      </c>
      <c r="G283" s="2">
        <f>SUMIFS(VI_Debitos!$W:$W,VI_Debitos!$H:$H,$C283,VI_Debitos!$U:$U,$D283,VI_Debitos!$S:$S,LEFT(PAGADO!G$1,4),VI_Debitos!$R:$R,RIGHT(G$1,2))</f>
        <v>0</v>
      </c>
      <c r="H283" s="2">
        <f>SUMIFS(VI_Debitos!$W:$W,VI_Debitos!$H:$H,$C283,VI_Debitos!$U:$U,$D283,VI_Debitos!$S:$S,LEFT(PAGADO!H$1,4),VI_Debitos!$R:$R,RIGHT(H$1,2))</f>
        <v>0</v>
      </c>
      <c r="I283" s="2">
        <f>SUMIFS(VI_Debitos!$W:$W,VI_Debitos!$H:$H,$C283,VI_Debitos!$U:$U,$D283,VI_Debitos!$S:$S,LEFT(PAGADO!I$1,4),VI_Debitos!$R:$R,RIGHT(I$1,2))</f>
        <v>0</v>
      </c>
      <c r="J283" s="2">
        <f>SUMIFS(VI_Debitos!$W:$W,VI_Debitos!$H:$H,$C283,VI_Debitos!$U:$U,$D283,VI_Debitos!$S:$S,LEFT(PAGADO!J$1,4),VI_Debitos!$R:$R,RIGHT(J$1,2))</f>
        <v>0</v>
      </c>
      <c r="K283" s="2">
        <f>SUMIFS(VI_Debitos!$W:$W,VI_Debitos!$H:$H,$C283,VI_Debitos!$U:$U,$D283,VI_Debitos!$S:$S,LEFT(PAGADO!K$1,4),VI_Debitos!$R:$R,RIGHT(K$1,2))</f>
        <v>0</v>
      </c>
      <c r="L283" s="2">
        <f>SUMIFS(VI_Debitos!$W:$W,VI_Debitos!$H:$H,$C283,VI_Debitos!$U:$U,$D283,VI_Debitos!$S:$S,LEFT(PAGADO!L$1,4),VI_Debitos!$R:$R,RIGHT(L$1,2))</f>
        <v>0</v>
      </c>
      <c r="M283" s="2">
        <f>SUMIFS(VI_Debitos!$W:$W,VI_Debitos!$H:$H,$C283,VI_Debitos!$U:$U,$D283,VI_Debitos!$S:$S,LEFT(PAGADO!M$1,4),VI_Debitos!$R:$R,RIGHT(M$1,2))</f>
        <v>0</v>
      </c>
      <c r="N283" s="2">
        <f>SUMIFS(VI_Debitos!$W:$W,VI_Debitos!$H:$H,$C283,VI_Debitos!$U:$U,$D283,VI_Debitos!$S:$S,LEFT(PAGADO!N$1,4),VI_Debitos!$R:$R,RIGHT(N$1,2))</f>
        <v>0</v>
      </c>
      <c r="O283" s="2">
        <f>SUMIFS(VI_Debitos!$W:$W,VI_Debitos!$H:$H,$C283,VI_Debitos!$U:$U,$D283,VI_Debitos!$S:$S,LEFT(PAGADO!O$1,4),VI_Debitos!$R:$R,RIGHT(O$1,2))</f>
        <v>0</v>
      </c>
      <c r="P283" s="2">
        <f>SUMIFS(VI_Debitos!$W:$W,VI_Debitos!$H:$H,$C283,VI_Debitos!$U:$U,$D283,VI_Debitos!$S:$S,LEFT(PAGADO!P$1,4),VI_Debitos!$R:$R,RIGHT(P$1,2))</f>
        <v>0</v>
      </c>
      <c r="Q283" s="2">
        <f>SUMIFS(VI_Debitos!$W:$W,VI_Debitos!$H:$H,$C283,VI_Debitos!$U:$U,$D283,VI_Debitos!$S:$S,LEFT(PAGADO!Q$1,4),VI_Debitos!$R:$R,RIGHT(Q$1,2))</f>
        <v>0</v>
      </c>
      <c r="R283" s="2">
        <f t="shared" si="4"/>
        <v>0</v>
      </c>
    </row>
    <row r="284" spans="6:18">
      <c r="F284" s="2">
        <f>SUMIFS(VI_Debitos!$W:$W,VI_Debitos!$H:$H,$C284,VI_Debitos!$U:$U,$D284,VI_Debitos!$S:$S,LEFT(PAGADO!F$1,4),VI_Debitos!$R:$R,RIGHT(F$1,2))</f>
        <v>0</v>
      </c>
      <c r="G284" s="2">
        <f>SUMIFS(VI_Debitos!$W:$W,VI_Debitos!$H:$H,$C284,VI_Debitos!$U:$U,$D284,VI_Debitos!$S:$S,LEFT(PAGADO!G$1,4),VI_Debitos!$R:$R,RIGHT(G$1,2))</f>
        <v>0</v>
      </c>
      <c r="H284" s="2">
        <f>SUMIFS(VI_Debitos!$W:$W,VI_Debitos!$H:$H,$C284,VI_Debitos!$U:$U,$D284,VI_Debitos!$S:$S,LEFT(PAGADO!H$1,4),VI_Debitos!$R:$R,RIGHT(H$1,2))</f>
        <v>0</v>
      </c>
      <c r="I284" s="2">
        <f>SUMIFS(VI_Debitos!$W:$W,VI_Debitos!$H:$H,$C284,VI_Debitos!$U:$U,$D284,VI_Debitos!$S:$S,LEFT(PAGADO!I$1,4),VI_Debitos!$R:$R,RIGHT(I$1,2))</f>
        <v>0</v>
      </c>
      <c r="J284" s="2">
        <f>SUMIFS(VI_Debitos!$W:$W,VI_Debitos!$H:$H,$C284,VI_Debitos!$U:$U,$D284,VI_Debitos!$S:$S,LEFT(PAGADO!J$1,4),VI_Debitos!$R:$R,RIGHT(J$1,2))</f>
        <v>0</v>
      </c>
      <c r="K284" s="2">
        <f>SUMIFS(VI_Debitos!$W:$W,VI_Debitos!$H:$H,$C284,VI_Debitos!$U:$U,$D284,VI_Debitos!$S:$S,LEFT(PAGADO!K$1,4),VI_Debitos!$R:$R,RIGHT(K$1,2))</f>
        <v>0</v>
      </c>
      <c r="L284" s="2">
        <f>SUMIFS(VI_Debitos!$W:$W,VI_Debitos!$H:$H,$C284,VI_Debitos!$U:$U,$D284,VI_Debitos!$S:$S,LEFT(PAGADO!L$1,4),VI_Debitos!$R:$R,RIGHT(L$1,2))</f>
        <v>0</v>
      </c>
      <c r="M284" s="2">
        <f>SUMIFS(VI_Debitos!$W:$W,VI_Debitos!$H:$H,$C284,VI_Debitos!$U:$U,$D284,VI_Debitos!$S:$S,LEFT(PAGADO!M$1,4),VI_Debitos!$R:$R,RIGHT(M$1,2))</f>
        <v>0</v>
      </c>
      <c r="N284" s="2">
        <f>SUMIFS(VI_Debitos!$W:$W,VI_Debitos!$H:$H,$C284,VI_Debitos!$U:$U,$D284,VI_Debitos!$S:$S,LEFT(PAGADO!N$1,4),VI_Debitos!$R:$R,RIGHT(N$1,2))</f>
        <v>0</v>
      </c>
      <c r="O284" s="2">
        <f>SUMIFS(VI_Debitos!$W:$W,VI_Debitos!$H:$H,$C284,VI_Debitos!$U:$U,$D284,VI_Debitos!$S:$S,LEFT(PAGADO!O$1,4),VI_Debitos!$R:$R,RIGHT(O$1,2))</f>
        <v>0</v>
      </c>
      <c r="P284" s="2">
        <f>SUMIFS(VI_Debitos!$W:$W,VI_Debitos!$H:$H,$C284,VI_Debitos!$U:$U,$D284,VI_Debitos!$S:$S,LEFT(PAGADO!P$1,4),VI_Debitos!$R:$R,RIGHT(P$1,2))</f>
        <v>0</v>
      </c>
      <c r="Q284" s="2">
        <f>SUMIFS(VI_Debitos!$W:$W,VI_Debitos!$H:$H,$C284,VI_Debitos!$U:$U,$D284,VI_Debitos!$S:$S,LEFT(PAGADO!Q$1,4),VI_Debitos!$R:$R,RIGHT(Q$1,2))</f>
        <v>0</v>
      </c>
      <c r="R284" s="2">
        <f t="shared" si="4"/>
        <v>0</v>
      </c>
    </row>
    <row r="285" spans="6:18">
      <c r="F285" s="2">
        <f>SUMIFS(VI_Debitos!$W:$W,VI_Debitos!$H:$H,$C285,VI_Debitos!$U:$U,$D285,VI_Debitos!$S:$S,LEFT(PAGADO!F$1,4),VI_Debitos!$R:$R,RIGHT(F$1,2))</f>
        <v>0</v>
      </c>
      <c r="G285" s="2">
        <f>SUMIFS(VI_Debitos!$W:$W,VI_Debitos!$H:$H,$C285,VI_Debitos!$U:$U,$D285,VI_Debitos!$S:$S,LEFT(PAGADO!G$1,4),VI_Debitos!$R:$R,RIGHT(G$1,2))</f>
        <v>0</v>
      </c>
      <c r="H285" s="2">
        <f>SUMIFS(VI_Debitos!$W:$W,VI_Debitos!$H:$H,$C285,VI_Debitos!$U:$U,$D285,VI_Debitos!$S:$S,LEFT(PAGADO!H$1,4),VI_Debitos!$R:$R,RIGHT(H$1,2))</f>
        <v>0</v>
      </c>
      <c r="I285" s="2">
        <f>SUMIFS(VI_Debitos!$W:$W,VI_Debitos!$H:$H,$C285,VI_Debitos!$U:$U,$D285,VI_Debitos!$S:$S,LEFT(PAGADO!I$1,4),VI_Debitos!$R:$R,RIGHT(I$1,2))</f>
        <v>0</v>
      </c>
      <c r="J285" s="2">
        <f>SUMIFS(VI_Debitos!$W:$W,VI_Debitos!$H:$H,$C285,VI_Debitos!$U:$U,$D285,VI_Debitos!$S:$S,LEFT(PAGADO!J$1,4),VI_Debitos!$R:$R,RIGHT(J$1,2))</f>
        <v>0</v>
      </c>
      <c r="K285" s="2">
        <f>SUMIFS(VI_Debitos!$W:$W,VI_Debitos!$H:$H,$C285,VI_Debitos!$U:$U,$D285,VI_Debitos!$S:$S,LEFT(PAGADO!K$1,4),VI_Debitos!$R:$R,RIGHT(K$1,2))</f>
        <v>0</v>
      </c>
      <c r="L285" s="2">
        <f>SUMIFS(VI_Debitos!$W:$W,VI_Debitos!$H:$H,$C285,VI_Debitos!$U:$U,$D285,VI_Debitos!$S:$S,LEFT(PAGADO!L$1,4),VI_Debitos!$R:$R,RIGHT(L$1,2))</f>
        <v>0</v>
      </c>
      <c r="M285" s="2">
        <f>SUMIFS(VI_Debitos!$W:$W,VI_Debitos!$H:$H,$C285,VI_Debitos!$U:$U,$D285,VI_Debitos!$S:$S,LEFT(PAGADO!M$1,4),VI_Debitos!$R:$R,RIGHT(M$1,2))</f>
        <v>0</v>
      </c>
      <c r="N285" s="2">
        <f>SUMIFS(VI_Debitos!$W:$W,VI_Debitos!$H:$H,$C285,VI_Debitos!$U:$U,$D285,VI_Debitos!$S:$S,LEFT(PAGADO!N$1,4),VI_Debitos!$R:$R,RIGHT(N$1,2))</f>
        <v>0</v>
      </c>
      <c r="O285" s="2">
        <f>SUMIFS(VI_Debitos!$W:$W,VI_Debitos!$H:$H,$C285,VI_Debitos!$U:$U,$D285,VI_Debitos!$S:$S,LEFT(PAGADO!O$1,4),VI_Debitos!$R:$R,RIGHT(O$1,2))</f>
        <v>0</v>
      </c>
      <c r="P285" s="2">
        <f>SUMIFS(VI_Debitos!$W:$W,VI_Debitos!$H:$H,$C285,VI_Debitos!$U:$U,$D285,VI_Debitos!$S:$S,LEFT(PAGADO!P$1,4),VI_Debitos!$R:$R,RIGHT(P$1,2))</f>
        <v>0</v>
      </c>
      <c r="Q285" s="2">
        <f>SUMIFS(VI_Debitos!$W:$W,VI_Debitos!$H:$H,$C285,VI_Debitos!$U:$U,$D285,VI_Debitos!$S:$S,LEFT(PAGADO!Q$1,4),VI_Debitos!$R:$R,RIGHT(Q$1,2))</f>
        <v>0</v>
      </c>
      <c r="R285" s="2">
        <f t="shared" si="4"/>
        <v>0</v>
      </c>
    </row>
    <row r="286" spans="6:18">
      <c r="F286" s="2">
        <f>SUMIFS(VI_Debitos!$W:$W,VI_Debitos!$H:$H,$C286,VI_Debitos!$U:$U,$D286,VI_Debitos!$S:$S,LEFT(PAGADO!F$1,4),VI_Debitos!$R:$R,RIGHT(F$1,2))</f>
        <v>0</v>
      </c>
      <c r="G286" s="2">
        <f>SUMIFS(VI_Debitos!$W:$W,VI_Debitos!$H:$H,$C286,VI_Debitos!$U:$U,$D286,VI_Debitos!$S:$S,LEFT(PAGADO!G$1,4),VI_Debitos!$R:$R,RIGHT(G$1,2))</f>
        <v>0</v>
      </c>
      <c r="H286" s="2">
        <f>SUMIFS(VI_Debitos!$W:$W,VI_Debitos!$H:$H,$C286,VI_Debitos!$U:$U,$D286,VI_Debitos!$S:$S,LEFT(PAGADO!H$1,4),VI_Debitos!$R:$R,RIGHT(H$1,2))</f>
        <v>0</v>
      </c>
      <c r="I286" s="2">
        <f>SUMIFS(VI_Debitos!$W:$W,VI_Debitos!$H:$H,$C286,VI_Debitos!$U:$U,$D286,VI_Debitos!$S:$S,LEFT(PAGADO!I$1,4),VI_Debitos!$R:$R,RIGHT(I$1,2))</f>
        <v>0</v>
      </c>
      <c r="J286" s="2">
        <f>SUMIFS(VI_Debitos!$W:$W,VI_Debitos!$H:$H,$C286,VI_Debitos!$U:$U,$D286,VI_Debitos!$S:$S,LEFT(PAGADO!J$1,4),VI_Debitos!$R:$R,RIGHT(J$1,2))</f>
        <v>0</v>
      </c>
      <c r="K286" s="2">
        <f>SUMIFS(VI_Debitos!$W:$W,VI_Debitos!$H:$H,$C286,VI_Debitos!$U:$U,$D286,VI_Debitos!$S:$S,LEFT(PAGADO!K$1,4),VI_Debitos!$R:$R,RIGHT(K$1,2))</f>
        <v>0</v>
      </c>
      <c r="L286" s="2">
        <f>SUMIFS(VI_Debitos!$W:$W,VI_Debitos!$H:$H,$C286,VI_Debitos!$U:$U,$D286,VI_Debitos!$S:$S,LEFT(PAGADO!L$1,4),VI_Debitos!$R:$R,RIGHT(L$1,2))</f>
        <v>0</v>
      </c>
      <c r="M286" s="2">
        <f>SUMIFS(VI_Debitos!$W:$W,VI_Debitos!$H:$H,$C286,VI_Debitos!$U:$U,$D286,VI_Debitos!$S:$S,LEFT(PAGADO!M$1,4),VI_Debitos!$R:$R,RIGHT(M$1,2))</f>
        <v>0</v>
      </c>
      <c r="N286" s="2">
        <f>SUMIFS(VI_Debitos!$W:$W,VI_Debitos!$H:$H,$C286,VI_Debitos!$U:$U,$D286,VI_Debitos!$S:$S,LEFT(PAGADO!N$1,4),VI_Debitos!$R:$R,RIGHT(N$1,2))</f>
        <v>0</v>
      </c>
      <c r="O286" s="2">
        <f>SUMIFS(VI_Debitos!$W:$W,VI_Debitos!$H:$H,$C286,VI_Debitos!$U:$U,$D286,VI_Debitos!$S:$S,LEFT(PAGADO!O$1,4),VI_Debitos!$R:$R,RIGHT(O$1,2))</f>
        <v>0</v>
      </c>
      <c r="P286" s="2">
        <f>SUMIFS(VI_Debitos!$W:$W,VI_Debitos!$H:$H,$C286,VI_Debitos!$U:$U,$D286,VI_Debitos!$S:$S,LEFT(PAGADO!P$1,4),VI_Debitos!$R:$R,RIGHT(P$1,2))</f>
        <v>0</v>
      </c>
      <c r="Q286" s="2">
        <f>SUMIFS(VI_Debitos!$W:$W,VI_Debitos!$H:$H,$C286,VI_Debitos!$U:$U,$D286,VI_Debitos!$S:$S,LEFT(PAGADO!Q$1,4),VI_Debitos!$R:$R,RIGHT(Q$1,2))</f>
        <v>0</v>
      </c>
      <c r="R286" s="2">
        <f t="shared" si="4"/>
        <v>0</v>
      </c>
    </row>
    <row r="287" spans="6:18">
      <c r="F287" s="2">
        <f>SUMIFS(VI_Debitos!$W:$W,VI_Debitos!$H:$H,$C287,VI_Debitos!$U:$U,$D287,VI_Debitos!$S:$S,LEFT(PAGADO!F$1,4),VI_Debitos!$R:$R,RIGHT(F$1,2))</f>
        <v>0</v>
      </c>
      <c r="G287" s="2">
        <f>SUMIFS(VI_Debitos!$W:$W,VI_Debitos!$H:$H,$C287,VI_Debitos!$U:$U,$D287,VI_Debitos!$S:$S,LEFT(PAGADO!G$1,4),VI_Debitos!$R:$R,RIGHT(G$1,2))</f>
        <v>0</v>
      </c>
      <c r="H287" s="2">
        <f>SUMIFS(VI_Debitos!$W:$W,VI_Debitos!$H:$H,$C287,VI_Debitos!$U:$U,$D287,VI_Debitos!$S:$S,LEFT(PAGADO!H$1,4),VI_Debitos!$R:$R,RIGHT(H$1,2))</f>
        <v>0</v>
      </c>
      <c r="I287" s="2">
        <f>SUMIFS(VI_Debitos!$W:$W,VI_Debitos!$H:$H,$C287,VI_Debitos!$U:$U,$D287,VI_Debitos!$S:$S,LEFT(PAGADO!I$1,4),VI_Debitos!$R:$R,RIGHT(I$1,2))</f>
        <v>0</v>
      </c>
      <c r="J287" s="2">
        <f>SUMIFS(VI_Debitos!$W:$W,VI_Debitos!$H:$H,$C287,VI_Debitos!$U:$U,$D287,VI_Debitos!$S:$S,LEFT(PAGADO!J$1,4),VI_Debitos!$R:$R,RIGHT(J$1,2))</f>
        <v>0</v>
      </c>
      <c r="K287" s="2">
        <f>SUMIFS(VI_Debitos!$W:$W,VI_Debitos!$H:$H,$C287,VI_Debitos!$U:$U,$D287,VI_Debitos!$S:$S,LEFT(PAGADO!K$1,4),VI_Debitos!$R:$R,RIGHT(K$1,2))</f>
        <v>0</v>
      </c>
      <c r="L287" s="2">
        <f>SUMIFS(VI_Debitos!$W:$W,VI_Debitos!$H:$H,$C287,VI_Debitos!$U:$U,$D287,VI_Debitos!$S:$S,LEFT(PAGADO!L$1,4),VI_Debitos!$R:$R,RIGHT(L$1,2))</f>
        <v>0</v>
      </c>
      <c r="M287" s="2">
        <f>SUMIFS(VI_Debitos!$W:$W,VI_Debitos!$H:$H,$C287,VI_Debitos!$U:$U,$D287,VI_Debitos!$S:$S,LEFT(PAGADO!M$1,4),VI_Debitos!$R:$R,RIGHT(M$1,2))</f>
        <v>0</v>
      </c>
      <c r="N287" s="2">
        <f>SUMIFS(VI_Debitos!$W:$W,VI_Debitos!$H:$H,$C287,VI_Debitos!$U:$U,$D287,VI_Debitos!$S:$S,LEFT(PAGADO!N$1,4),VI_Debitos!$R:$R,RIGHT(N$1,2))</f>
        <v>0</v>
      </c>
      <c r="O287" s="2">
        <f>SUMIFS(VI_Debitos!$W:$W,VI_Debitos!$H:$H,$C287,VI_Debitos!$U:$U,$D287,VI_Debitos!$S:$S,LEFT(PAGADO!O$1,4),VI_Debitos!$R:$R,RIGHT(O$1,2))</f>
        <v>0</v>
      </c>
      <c r="P287" s="2">
        <f>SUMIFS(VI_Debitos!$W:$W,VI_Debitos!$H:$H,$C287,VI_Debitos!$U:$U,$D287,VI_Debitos!$S:$S,LEFT(PAGADO!P$1,4),VI_Debitos!$R:$R,RIGHT(P$1,2))</f>
        <v>0</v>
      </c>
      <c r="Q287" s="2">
        <f>SUMIFS(VI_Debitos!$W:$W,VI_Debitos!$H:$H,$C287,VI_Debitos!$U:$U,$D287,VI_Debitos!$S:$S,LEFT(PAGADO!Q$1,4),VI_Debitos!$R:$R,RIGHT(Q$1,2))</f>
        <v>0</v>
      </c>
      <c r="R287" s="2">
        <f t="shared" si="4"/>
        <v>0</v>
      </c>
    </row>
    <row r="288" spans="6:18">
      <c r="F288" s="2">
        <f>SUMIFS(VI_Debitos!$W:$W,VI_Debitos!$H:$H,$C288,VI_Debitos!$U:$U,$D288,VI_Debitos!$S:$S,LEFT(PAGADO!F$1,4),VI_Debitos!$R:$R,RIGHT(F$1,2))</f>
        <v>0</v>
      </c>
      <c r="G288" s="2">
        <f>SUMIFS(VI_Debitos!$W:$W,VI_Debitos!$H:$H,$C288,VI_Debitos!$U:$U,$D288,VI_Debitos!$S:$S,LEFT(PAGADO!G$1,4),VI_Debitos!$R:$R,RIGHT(G$1,2))</f>
        <v>0</v>
      </c>
      <c r="H288" s="2">
        <f>SUMIFS(VI_Debitos!$W:$W,VI_Debitos!$H:$H,$C288,VI_Debitos!$U:$U,$D288,VI_Debitos!$S:$S,LEFT(PAGADO!H$1,4),VI_Debitos!$R:$R,RIGHT(H$1,2))</f>
        <v>0</v>
      </c>
      <c r="I288" s="2">
        <f>SUMIFS(VI_Debitos!$W:$W,VI_Debitos!$H:$H,$C288,VI_Debitos!$U:$U,$D288,VI_Debitos!$S:$S,LEFT(PAGADO!I$1,4),VI_Debitos!$R:$R,RIGHT(I$1,2))</f>
        <v>0</v>
      </c>
      <c r="J288" s="2">
        <f>SUMIFS(VI_Debitos!$W:$W,VI_Debitos!$H:$H,$C288,VI_Debitos!$U:$U,$D288,VI_Debitos!$S:$S,LEFT(PAGADO!J$1,4),VI_Debitos!$R:$R,RIGHT(J$1,2))</f>
        <v>0</v>
      </c>
      <c r="K288" s="2">
        <f>SUMIFS(VI_Debitos!$W:$W,VI_Debitos!$H:$H,$C288,VI_Debitos!$U:$U,$D288,VI_Debitos!$S:$S,LEFT(PAGADO!K$1,4),VI_Debitos!$R:$R,RIGHT(K$1,2))</f>
        <v>0</v>
      </c>
      <c r="L288" s="2">
        <f>SUMIFS(VI_Debitos!$W:$W,VI_Debitos!$H:$H,$C288,VI_Debitos!$U:$U,$D288,VI_Debitos!$S:$S,LEFT(PAGADO!L$1,4),VI_Debitos!$R:$R,RIGHT(L$1,2))</f>
        <v>0</v>
      </c>
      <c r="M288" s="2">
        <f>SUMIFS(VI_Debitos!$W:$W,VI_Debitos!$H:$H,$C288,VI_Debitos!$U:$U,$D288,VI_Debitos!$S:$S,LEFT(PAGADO!M$1,4),VI_Debitos!$R:$R,RIGHT(M$1,2))</f>
        <v>0</v>
      </c>
      <c r="N288" s="2">
        <f>SUMIFS(VI_Debitos!$W:$W,VI_Debitos!$H:$H,$C288,VI_Debitos!$U:$U,$D288,VI_Debitos!$S:$S,LEFT(PAGADO!N$1,4),VI_Debitos!$R:$R,RIGHT(N$1,2))</f>
        <v>0</v>
      </c>
      <c r="O288" s="2">
        <f>SUMIFS(VI_Debitos!$W:$W,VI_Debitos!$H:$H,$C288,VI_Debitos!$U:$U,$D288,VI_Debitos!$S:$S,LEFT(PAGADO!O$1,4),VI_Debitos!$R:$R,RIGHT(O$1,2))</f>
        <v>0</v>
      </c>
      <c r="P288" s="2">
        <f>SUMIFS(VI_Debitos!$W:$W,VI_Debitos!$H:$H,$C288,VI_Debitos!$U:$U,$D288,VI_Debitos!$S:$S,LEFT(PAGADO!P$1,4),VI_Debitos!$R:$R,RIGHT(P$1,2))</f>
        <v>0</v>
      </c>
      <c r="Q288" s="2">
        <f>SUMIFS(VI_Debitos!$W:$W,VI_Debitos!$H:$H,$C288,VI_Debitos!$U:$U,$D288,VI_Debitos!$S:$S,LEFT(PAGADO!Q$1,4),VI_Debitos!$R:$R,RIGHT(Q$1,2))</f>
        <v>0</v>
      </c>
      <c r="R288" s="2">
        <f t="shared" si="4"/>
        <v>0</v>
      </c>
    </row>
    <row r="289" spans="6:18">
      <c r="F289" s="2">
        <f>SUMIFS(VI_Debitos!$W:$W,VI_Debitos!$H:$H,$C289,VI_Debitos!$U:$U,$D289,VI_Debitos!$S:$S,LEFT(PAGADO!F$1,4),VI_Debitos!$R:$R,RIGHT(F$1,2))</f>
        <v>0</v>
      </c>
      <c r="G289" s="2">
        <f>SUMIFS(VI_Debitos!$W:$W,VI_Debitos!$H:$H,$C289,VI_Debitos!$U:$U,$D289,VI_Debitos!$S:$S,LEFT(PAGADO!G$1,4),VI_Debitos!$R:$R,RIGHT(G$1,2))</f>
        <v>0</v>
      </c>
      <c r="H289" s="2">
        <f>SUMIFS(VI_Debitos!$W:$W,VI_Debitos!$H:$H,$C289,VI_Debitos!$U:$U,$D289,VI_Debitos!$S:$S,LEFT(PAGADO!H$1,4),VI_Debitos!$R:$R,RIGHT(H$1,2))</f>
        <v>0</v>
      </c>
      <c r="I289" s="2">
        <f>SUMIFS(VI_Debitos!$W:$W,VI_Debitos!$H:$H,$C289,VI_Debitos!$U:$U,$D289,VI_Debitos!$S:$S,LEFT(PAGADO!I$1,4),VI_Debitos!$R:$R,RIGHT(I$1,2))</f>
        <v>0</v>
      </c>
      <c r="J289" s="2">
        <f>SUMIFS(VI_Debitos!$W:$W,VI_Debitos!$H:$H,$C289,VI_Debitos!$U:$U,$D289,VI_Debitos!$S:$S,LEFT(PAGADO!J$1,4),VI_Debitos!$R:$R,RIGHT(J$1,2))</f>
        <v>0</v>
      </c>
      <c r="K289" s="2">
        <f>SUMIFS(VI_Debitos!$W:$W,VI_Debitos!$H:$H,$C289,VI_Debitos!$U:$U,$D289,VI_Debitos!$S:$S,LEFT(PAGADO!K$1,4),VI_Debitos!$R:$R,RIGHT(K$1,2))</f>
        <v>0</v>
      </c>
      <c r="L289" s="2">
        <f>SUMIFS(VI_Debitos!$W:$W,VI_Debitos!$H:$H,$C289,VI_Debitos!$U:$U,$D289,VI_Debitos!$S:$S,LEFT(PAGADO!L$1,4),VI_Debitos!$R:$R,RIGHT(L$1,2))</f>
        <v>0</v>
      </c>
      <c r="M289" s="2">
        <f>SUMIFS(VI_Debitos!$W:$W,VI_Debitos!$H:$H,$C289,VI_Debitos!$U:$U,$D289,VI_Debitos!$S:$S,LEFT(PAGADO!M$1,4),VI_Debitos!$R:$R,RIGHT(M$1,2))</f>
        <v>0</v>
      </c>
      <c r="N289" s="2">
        <f>SUMIFS(VI_Debitos!$W:$W,VI_Debitos!$H:$H,$C289,VI_Debitos!$U:$U,$D289,VI_Debitos!$S:$S,LEFT(PAGADO!N$1,4),VI_Debitos!$R:$R,RIGHT(N$1,2))</f>
        <v>0</v>
      </c>
      <c r="O289" s="2">
        <f>SUMIFS(VI_Debitos!$W:$W,VI_Debitos!$H:$H,$C289,VI_Debitos!$U:$U,$D289,VI_Debitos!$S:$S,LEFT(PAGADO!O$1,4),VI_Debitos!$R:$R,RIGHT(O$1,2))</f>
        <v>0</v>
      </c>
      <c r="P289" s="2">
        <f>SUMIFS(VI_Debitos!$W:$W,VI_Debitos!$H:$H,$C289,VI_Debitos!$U:$U,$D289,VI_Debitos!$S:$S,LEFT(PAGADO!P$1,4),VI_Debitos!$R:$R,RIGHT(P$1,2))</f>
        <v>0</v>
      </c>
      <c r="Q289" s="2">
        <f>SUMIFS(VI_Debitos!$W:$W,VI_Debitos!$H:$H,$C289,VI_Debitos!$U:$U,$D289,VI_Debitos!$S:$S,LEFT(PAGADO!Q$1,4),VI_Debitos!$R:$R,RIGHT(Q$1,2))</f>
        <v>0</v>
      </c>
      <c r="R289" s="2">
        <f t="shared" si="4"/>
        <v>0</v>
      </c>
    </row>
    <row r="290" spans="6:18">
      <c r="F290" s="2">
        <f>SUMIFS(VI_Debitos!$W:$W,VI_Debitos!$H:$H,$C290,VI_Debitos!$U:$U,$D290,VI_Debitos!$S:$S,LEFT(PAGADO!F$1,4),VI_Debitos!$R:$R,RIGHT(F$1,2))</f>
        <v>0</v>
      </c>
      <c r="G290" s="2">
        <f>SUMIFS(VI_Debitos!$W:$W,VI_Debitos!$H:$H,$C290,VI_Debitos!$U:$U,$D290,VI_Debitos!$S:$S,LEFT(PAGADO!G$1,4),VI_Debitos!$R:$R,RIGHT(G$1,2))</f>
        <v>0</v>
      </c>
      <c r="H290" s="2">
        <f>SUMIFS(VI_Debitos!$W:$W,VI_Debitos!$H:$H,$C290,VI_Debitos!$U:$U,$D290,VI_Debitos!$S:$S,LEFT(PAGADO!H$1,4),VI_Debitos!$R:$R,RIGHT(H$1,2))</f>
        <v>0</v>
      </c>
      <c r="I290" s="2">
        <f>SUMIFS(VI_Debitos!$W:$W,VI_Debitos!$H:$H,$C290,VI_Debitos!$U:$U,$D290,VI_Debitos!$S:$S,LEFT(PAGADO!I$1,4),VI_Debitos!$R:$R,RIGHT(I$1,2))</f>
        <v>0</v>
      </c>
      <c r="J290" s="2">
        <f>SUMIFS(VI_Debitos!$W:$W,VI_Debitos!$H:$H,$C290,VI_Debitos!$U:$U,$D290,VI_Debitos!$S:$S,LEFT(PAGADO!J$1,4),VI_Debitos!$R:$R,RIGHT(J$1,2))</f>
        <v>0</v>
      </c>
      <c r="K290" s="2">
        <f>SUMIFS(VI_Debitos!$W:$W,VI_Debitos!$H:$H,$C290,VI_Debitos!$U:$U,$D290,VI_Debitos!$S:$S,LEFT(PAGADO!K$1,4),VI_Debitos!$R:$R,RIGHT(K$1,2))</f>
        <v>0</v>
      </c>
      <c r="L290" s="2">
        <f>SUMIFS(VI_Debitos!$W:$W,VI_Debitos!$H:$H,$C290,VI_Debitos!$U:$U,$D290,VI_Debitos!$S:$S,LEFT(PAGADO!L$1,4),VI_Debitos!$R:$R,RIGHT(L$1,2))</f>
        <v>0</v>
      </c>
      <c r="M290" s="2">
        <f>SUMIFS(VI_Debitos!$W:$W,VI_Debitos!$H:$H,$C290,VI_Debitos!$U:$U,$D290,VI_Debitos!$S:$S,LEFT(PAGADO!M$1,4),VI_Debitos!$R:$R,RIGHT(M$1,2))</f>
        <v>0</v>
      </c>
      <c r="N290" s="2">
        <f>SUMIFS(VI_Debitos!$W:$W,VI_Debitos!$H:$H,$C290,VI_Debitos!$U:$U,$D290,VI_Debitos!$S:$S,LEFT(PAGADO!N$1,4),VI_Debitos!$R:$R,RIGHT(N$1,2))</f>
        <v>0</v>
      </c>
      <c r="O290" s="2">
        <f>SUMIFS(VI_Debitos!$W:$W,VI_Debitos!$H:$H,$C290,VI_Debitos!$U:$U,$D290,VI_Debitos!$S:$S,LEFT(PAGADO!O$1,4),VI_Debitos!$R:$R,RIGHT(O$1,2))</f>
        <v>0</v>
      </c>
      <c r="P290" s="2">
        <f>SUMIFS(VI_Debitos!$W:$W,VI_Debitos!$H:$H,$C290,VI_Debitos!$U:$U,$D290,VI_Debitos!$S:$S,LEFT(PAGADO!P$1,4),VI_Debitos!$R:$R,RIGHT(P$1,2))</f>
        <v>0</v>
      </c>
      <c r="Q290" s="2">
        <f>SUMIFS(VI_Debitos!$W:$W,VI_Debitos!$H:$H,$C290,VI_Debitos!$U:$U,$D290,VI_Debitos!$S:$S,LEFT(PAGADO!Q$1,4),VI_Debitos!$R:$R,RIGHT(Q$1,2))</f>
        <v>0</v>
      </c>
      <c r="R290" s="2">
        <f t="shared" si="4"/>
        <v>0</v>
      </c>
    </row>
    <row r="291" spans="6:18">
      <c r="F291" s="2">
        <f>SUMIFS(VI_Debitos!$W:$W,VI_Debitos!$H:$H,$C291,VI_Debitos!$U:$U,$D291,VI_Debitos!$S:$S,LEFT(PAGADO!F$1,4),VI_Debitos!$R:$R,RIGHT(F$1,2))</f>
        <v>0</v>
      </c>
      <c r="G291" s="2">
        <f>SUMIFS(VI_Debitos!$W:$W,VI_Debitos!$H:$H,$C291,VI_Debitos!$U:$U,$D291,VI_Debitos!$S:$S,LEFT(PAGADO!G$1,4),VI_Debitos!$R:$R,RIGHT(G$1,2))</f>
        <v>0</v>
      </c>
      <c r="H291" s="2">
        <f>SUMIFS(VI_Debitos!$W:$W,VI_Debitos!$H:$H,$C291,VI_Debitos!$U:$U,$D291,VI_Debitos!$S:$S,LEFT(PAGADO!H$1,4),VI_Debitos!$R:$R,RIGHT(H$1,2))</f>
        <v>0</v>
      </c>
      <c r="I291" s="2">
        <f>SUMIFS(VI_Debitos!$W:$W,VI_Debitos!$H:$H,$C291,VI_Debitos!$U:$U,$D291,VI_Debitos!$S:$S,LEFT(PAGADO!I$1,4),VI_Debitos!$R:$R,RIGHT(I$1,2))</f>
        <v>0</v>
      </c>
      <c r="J291" s="2">
        <f>SUMIFS(VI_Debitos!$W:$W,VI_Debitos!$H:$H,$C291,VI_Debitos!$U:$U,$D291,VI_Debitos!$S:$S,LEFT(PAGADO!J$1,4),VI_Debitos!$R:$R,RIGHT(J$1,2))</f>
        <v>0</v>
      </c>
      <c r="K291" s="2">
        <f>SUMIFS(VI_Debitos!$W:$W,VI_Debitos!$H:$H,$C291,VI_Debitos!$U:$U,$D291,VI_Debitos!$S:$S,LEFT(PAGADO!K$1,4),VI_Debitos!$R:$R,RIGHT(K$1,2))</f>
        <v>0</v>
      </c>
      <c r="L291" s="2">
        <f>SUMIFS(VI_Debitos!$W:$W,VI_Debitos!$H:$H,$C291,VI_Debitos!$U:$U,$D291,VI_Debitos!$S:$S,LEFT(PAGADO!L$1,4),VI_Debitos!$R:$R,RIGHT(L$1,2))</f>
        <v>0</v>
      </c>
      <c r="M291" s="2">
        <f>SUMIFS(VI_Debitos!$W:$W,VI_Debitos!$H:$H,$C291,VI_Debitos!$U:$U,$D291,VI_Debitos!$S:$S,LEFT(PAGADO!M$1,4),VI_Debitos!$R:$R,RIGHT(M$1,2))</f>
        <v>0</v>
      </c>
      <c r="N291" s="2">
        <f>SUMIFS(VI_Debitos!$W:$W,VI_Debitos!$H:$H,$C291,VI_Debitos!$U:$U,$D291,VI_Debitos!$S:$S,LEFT(PAGADO!N$1,4),VI_Debitos!$R:$R,RIGHT(N$1,2))</f>
        <v>0</v>
      </c>
      <c r="O291" s="2">
        <f>SUMIFS(VI_Debitos!$W:$W,VI_Debitos!$H:$H,$C291,VI_Debitos!$U:$U,$D291,VI_Debitos!$S:$S,LEFT(PAGADO!O$1,4),VI_Debitos!$R:$R,RIGHT(O$1,2))</f>
        <v>0</v>
      </c>
      <c r="P291" s="2">
        <f>SUMIFS(VI_Debitos!$W:$W,VI_Debitos!$H:$H,$C291,VI_Debitos!$U:$U,$D291,VI_Debitos!$S:$S,LEFT(PAGADO!P$1,4),VI_Debitos!$R:$R,RIGHT(P$1,2))</f>
        <v>0</v>
      </c>
      <c r="Q291" s="2">
        <f>SUMIFS(VI_Debitos!$W:$W,VI_Debitos!$H:$H,$C291,VI_Debitos!$U:$U,$D291,VI_Debitos!$S:$S,LEFT(PAGADO!Q$1,4),VI_Debitos!$R:$R,RIGHT(Q$1,2))</f>
        <v>0</v>
      </c>
      <c r="R291" s="2">
        <f t="shared" si="4"/>
        <v>0</v>
      </c>
    </row>
    <row r="292" spans="6:18">
      <c r="F292" s="2">
        <f>SUMIFS(VI_Debitos!$W:$W,VI_Debitos!$H:$H,$C292,VI_Debitos!$U:$U,$D292,VI_Debitos!$S:$S,LEFT(PAGADO!F$1,4),VI_Debitos!$R:$R,RIGHT(F$1,2))</f>
        <v>0</v>
      </c>
      <c r="G292" s="2">
        <f>SUMIFS(VI_Debitos!$W:$W,VI_Debitos!$H:$H,$C292,VI_Debitos!$U:$U,$D292,VI_Debitos!$S:$S,LEFT(PAGADO!G$1,4),VI_Debitos!$R:$R,RIGHT(G$1,2))</f>
        <v>0</v>
      </c>
      <c r="H292" s="2">
        <f>SUMIFS(VI_Debitos!$W:$W,VI_Debitos!$H:$H,$C292,VI_Debitos!$U:$U,$D292,VI_Debitos!$S:$S,LEFT(PAGADO!H$1,4),VI_Debitos!$R:$R,RIGHT(H$1,2))</f>
        <v>0</v>
      </c>
      <c r="I292" s="2">
        <f>SUMIFS(VI_Debitos!$W:$W,VI_Debitos!$H:$H,$C292,VI_Debitos!$U:$U,$D292,VI_Debitos!$S:$S,LEFT(PAGADO!I$1,4),VI_Debitos!$R:$R,RIGHT(I$1,2))</f>
        <v>0</v>
      </c>
      <c r="J292" s="2">
        <f>SUMIFS(VI_Debitos!$W:$W,VI_Debitos!$H:$H,$C292,VI_Debitos!$U:$U,$D292,VI_Debitos!$S:$S,LEFT(PAGADO!J$1,4),VI_Debitos!$R:$R,RIGHT(J$1,2))</f>
        <v>0</v>
      </c>
      <c r="K292" s="2">
        <f>SUMIFS(VI_Debitos!$W:$W,VI_Debitos!$H:$H,$C292,VI_Debitos!$U:$U,$D292,VI_Debitos!$S:$S,LEFT(PAGADO!K$1,4),VI_Debitos!$R:$R,RIGHT(K$1,2))</f>
        <v>0</v>
      </c>
      <c r="L292" s="2">
        <f>SUMIFS(VI_Debitos!$W:$W,VI_Debitos!$H:$H,$C292,VI_Debitos!$U:$U,$D292,VI_Debitos!$S:$S,LEFT(PAGADO!L$1,4),VI_Debitos!$R:$R,RIGHT(L$1,2))</f>
        <v>0</v>
      </c>
      <c r="M292" s="2">
        <f>SUMIFS(VI_Debitos!$W:$W,VI_Debitos!$H:$H,$C292,VI_Debitos!$U:$U,$D292,VI_Debitos!$S:$S,LEFT(PAGADO!M$1,4),VI_Debitos!$R:$R,RIGHT(M$1,2))</f>
        <v>0</v>
      </c>
      <c r="N292" s="2">
        <f>SUMIFS(VI_Debitos!$W:$W,VI_Debitos!$H:$H,$C292,VI_Debitos!$U:$U,$D292,VI_Debitos!$S:$S,LEFT(PAGADO!N$1,4),VI_Debitos!$R:$R,RIGHT(N$1,2))</f>
        <v>0</v>
      </c>
      <c r="O292" s="2">
        <f>SUMIFS(VI_Debitos!$W:$W,VI_Debitos!$H:$H,$C292,VI_Debitos!$U:$U,$D292,VI_Debitos!$S:$S,LEFT(PAGADO!O$1,4),VI_Debitos!$R:$R,RIGHT(O$1,2))</f>
        <v>0</v>
      </c>
      <c r="P292" s="2">
        <f>SUMIFS(VI_Debitos!$W:$W,VI_Debitos!$H:$H,$C292,VI_Debitos!$U:$U,$D292,VI_Debitos!$S:$S,LEFT(PAGADO!P$1,4),VI_Debitos!$R:$R,RIGHT(P$1,2))</f>
        <v>0</v>
      </c>
      <c r="Q292" s="2">
        <f>SUMIFS(VI_Debitos!$W:$W,VI_Debitos!$H:$H,$C292,VI_Debitos!$U:$U,$D292,VI_Debitos!$S:$S,LEFT(PAGADO!Q$1,4),VI_Debitos!$R:$R,RIGHT(Q$1,2))</f>
        <v>0</v>
      </c>
      <c r="R292" s="2">
        <f t="shared" si="4"/>
        <v>0</v>
      </c>
    </row>
    <row r="293" spans="6:18">
      <c r="F293" s="2">
        <f>SUMIFS(VI_Debitos!$W:$W,VI_Debitos!$H:$H,$C293,VI_Debitos!$U:$U,$D293,VI_Debitos!$S:$S,LEFT(PAGADO!F$1,4),VI_Debitos!$R:$R,RIGHT(F$1,2))</f>
        <v>0</v>
      </c>
      <c r="G293" s="2">
        <f>SUMIFS(VI_Debitos!$W:$W,VI_Debitos!$H:$H,$C293,VI_Debitos!$U:$U,$D293,VI_Debitos!$S:$S,LEFT(PAGADO!G$1,4),VI_Debitos!$R:$R,RIGHT(G$1,2))</f>
        <v>0</v>
      </c>
      <c r="H293" s="2">
        <f>SUMIFS(VI_Debitos!$W:$W,VI_Debitos!$H:$H,$C293,VI_Debitos!$U:$U,$D293,VI_Debitos!$S:$S,LEFT(PAGADO!H$1,4),VI_Debitos!$R:$R,RIGHT(H$1,2))</f>
        <v>0</v>
      </c>
      <c r="I293" s="2">
        <f>SUMIFS(VI_Debitos!$W:$W,VI_Debitos!$H:$H,$C293,VI_Debitos!$U:$U,$D293,VI_Debitos!$S:$S,LEFT(PAGADO!I$1,4),VI_Debitos!$R:$R,RIGHT(I$1,2))</f>
        <v>0</v>
      </c>
      <c r="J293" s="2">
        <f>SUMIFS(VI_Debitos!$W:$W,VI_Debitos!$H:$H,$C293,VI_Debitos!$U:$U,$D293,VI_Debitos!$S:$S,LEFT(PAGADO!J$1,4),VI_Debitos!$R:$R,RIGHT(J$1,2))</f>
        <v>0</v>
      </c>
      <c r="K293" s="2">
        <f>SUMIFS(VI_Debitos!$W:$W,VI_Debitos!$H:$H,$C293,VI_Debitos!$U:$U,$D293,VI_Debitos!$S:$S,LEFT(PAGADO!K$1,4),VI_Debitos!$R:$R,RIGHT(K$1,2))</f>
        <v>0</v>
      </c>
      <c r="L293" s="2">
        <f>SUMIFS(VI_Debitos!$W:$W,VI_Debitos!$H:$H,$C293,VI_Debitos!$U:$U,$D293,VI_Debitos!$S:$S,LEFT(PAGADO!L$1,4),VI_Debitos!$R:$R,RIGHT(L$1,2))</f>
        <v>0</v>
      </c>
      <c r="M293" s="2">
        <f>SUMIFS(VI_Debitos!$W:$W,VI_Debitos!$H:$H,$C293,VI_Debitos!$U:$U,$D293,VI_Debitos!$S:$S,LEFT(PAGADO!M$1,4),VI_Debitos!$R:$R,RIGHT(M$1,2))</f>
        <v>0</v>
      </c>
      <c r="N293" s="2">
        <f>SUMIFS(VI_Debitos!$W:$W,VI_Debitos!$H:$H,$C293,VI_Debitos!$U:$U,$D293,VI_Debitos!$S:$S,LEFT(PAGADO!N$1,4),VI_Debitos!$R:$R,RIGHT(N$1,2))</f>
        <v>0</v>
      </c>
      <c r="O293" s="2">
        <f>SUMIFS(VI_Debitos!$W:$W,VI_Debitos!$H:$H,$C293,VI_Debitos!$U:$U,$D293,VI_Debitos!$S:$S,LEFT(PAGADO!O$1,4),VI_Debitos!$R:$R,RIGHT(O$1,2))</f>
        <v>0</v>
      </c>
      <c r="P293" s="2">
        <f>SUMIFS(VI_Debitos!$W:$W,VI_Debitos!$H:$H,$C293,VI_Debitos!$U:$U,$D293,VI_Debitos!$S:$S,LEFT(PAGADO!P$1,4),VI_Debitos!$R:$R,RIGHT(P$1,2))</f>
        <v>0</v>
      </c>
      <c r="Q293" s="2">
        <f>SUMIFS(VI_Debitos!$W:$W,VI_Debitos!$H:$H,$C293,VI_Debitos!$U:$U,$D293,VI_Debitos!$S:$S,LEFT(PAGADO!Q$1,4),VI_Debitos!$R:$R,RIGHT(Q$1,2))</f>
        <v>0</v>
      </c>
      <c r="R293" s="2">
        <f t="shared" si="4"/>
        <v>0</v>
      </c>
    </row>
    <row r="294" spans="6:18">
      <c r="F294" s="2">
        <f>SUMIFS(VI_Debitos!$W:$W,VI_Debitos!$H:$H,$C294,VI_Debitos!$U:$U,$D294,VI_Debitos!$S:$S,LEFT(PAGADO!F$1,4),VI_Debitos!$R:$R,RIGHT(F$1,2))</f>
        <v>0</v>
      </c>
      <c r="G294" s="2">
        <f>SUMIFS(VI_Debitos!$W:$W,VI_Debitos!$H:$H,$C294,VI_Debitos!$U:$U,$D294,VI_Debitos!$S:$S,LEFT(PAGADO!G$1,4),VI_Debitos!$R:$R,RIGHT(G$1,2))</f>
        <v>0</v>
      </c>
      <c r="H294" s="2">
        <f>SUMIFS(VI_Debitos!$W:$W,VI_Debitos!$H:$H,$C294,VI_Debitos!$U:$U,$D294,VI_Debitos!$S:$S,LEFT(PAGADO!H$1,4),VI_Debitos!$R:$R,RIGHT(H$1,2))</f>
        <v>0</v>
      </c>
      <c r="I294" s="2">
        <f>SUMIFS(VI_Debitos!$W:$W,VI_Debitos!$H:$H,$C294,VI_Debitos!$U:$U,$D294,VI_Debitos!$S:$S,LEFT(PAGADO!I$1,4),VI_Debitos!$R:$R,RIGHT(I$1,2))</f>
        <v>0</v>
      </c>
      <c r="J294" s="2">
        <f>SUMIFS(VI_Debitos!$W:$W,VI_Debitos!$H:$H,$C294,VI_Debitos!$U:$U,$D294,VI_Debitos!$S:$S,LEFT(PAGADO!J$1,4),VI_Debitos!$R:$R,RIGHT(J$1,2))</f>
        <v>0</v>
      </c>
      <c r="K294" s="2">
        <f>SUMIFS(VI_Debitos!$W:$W,VI_Debitos!$H:$H,$C294,VI_Debitos!$U:$U,$D294,VI_Debitos!$S:$S,LEFT(PAGADO!K$1,4),VI_Debitos!$R:$R,RIGHT(K$1,2))</f>
        <v>0</v>
      </c>
      <c r="L294" s="2">
        <f>SUMIFS(VI_Debitos!$W:$W,VI_Debitos!$H:$H,$C294,VI_Debitos!$U:$U,$D294,VI_Debitos!$S:$S,LEFT(PAGADO!L$1,4),VI_Debitos!$R:$R,RIGHT(L$1,2))</f>
        <v>0</v>
      </c>
      <c r="M294" s="2">
        <f>SUMIFS(VI_Debitos!$W:$W,VI_Debitos!$H:$H,$C294,VI_Debitos!$U:$U,$D294,VI_Debitos!$S:$S,LEFT(PAGADO!M$1,4),VI_Debitos!$R:$R,RIGHT(M$1,2))</f>
        <v>0</v>
      </c>
      <c r="N294" s="2">
        <f>SUMIFS(VI_Debitos!$W:$W,VI_Debitos!$H:$H,$C294,VI_Debitos!$U:$U,$D294,VI_Debitos!$S:$S,LEFT(PAGADO!N$1,4),VI_Debitos!$R:$R,RIGHT(N$1,2))</f>
        <v>0</v>
      </c>
      <c r="O294" s="2">
        <f>SUMIFS(VI_Debitos!$W:$W,VI_Debitos!$H:$H,$C294,VI_Debitos!$U:$U,$D294,VI_Debitos!$S:$S,LEFT(PAGADO!O$1,4),VI_Debitos!$R:$R,RIGHT(O$1,2))</f>
        <v>0</v>
      </c>
      <c r="P294" s="2">
        <f>SUMIFS(VI_Debitos!$W:$W,VI_Debitos!$H:$H,$C294,VI_Debitos!$U:$U,$D294,VI_Debitos!$S:$S,LEFT(PAGADO!P$1,4),VI_Debitos!$R:$R,RIGHT(P$1,2))</f>
        <v>0</v>
      </c>
      <c r="Q294" s="2">
        <f>SUMIFS(VI_Debitos!$W:$W,VI_Debitos!$H:$H,$C294,VI_Debitos!$U:$U,$D294,VI_Debitos!$S:$S,LEFT(PAGADO!Q$1,4),VI_Debitos!$R:$R,RIGHT(Q$1,2))</f>
        <v>0</v>
      </c>
      <c r="R294" s="2">
        <f t="shared" si="4"/>
        <v>0</v>
      </c>
    </row>
    <row r="295" spans="6:18">
      <c r="F295" s="2">
        <f>SUMIFS(VI_Debitos!$W:$W,VI_Debitos!$H:$H,$C295,VI_Debitos!$U:$U,$D295,VI_Debitos!$S:$S,LEFT(PAGADO!F$1,4),VI_Debitos!$R:$R,RIGHT(F$1,2))</f>
        <v>0</v>
      </c>
      <c r="G295" s="2">
        <f>SUMIFS(VI_Debitos!$W:$W,VI_Debitos!$H:$H,$C295,VI_Debitos!$U:$U,$D295,VI_Debitos!$S:$S,LEFT(PAGADO!G$1,4),VI_Debitos!$R:$R,RIGHT(G$1,2))</f>
        <v>0</v>
      </c>
      <c r="H295" s="2">
        <f>SUMIFS(VI_Debitos!$W:$W,VI_Debitos!$H:$H,$C295,VI_Debitos!$U:$U,$D295,VI_Debitos!$S:$S,LEFT(PAGADO!H$1,4),VI_Debitos!$R:$R,RIGHT(H$1,2))</f>
        <v>0</v>
      </c>
      <c r="I295" s="2">
        <f>SUMIFS(VI_Debitos!$W:$W,VI_Debitos!$H:$H,$C295,VI_Debitos!$U:$U,$D295,VI_Debitos!$S:$S,LEFT(PAGADO!I$1,4),VI_Debitos!$R:$R,RIGHT(I$1,2))</f>
        <v>0</v>
      </c>
      <c r="J295" s="2">
        <f>SUMIFS(VI_Debitos!$W:$W,VI_Debitos!$H:$H,$C295,VI_Debitos!$U:$U,$D295,VI_Debitos!$S:$S,LEFT(PAGADO!J$1,4),VI_Debitos!$R:$R,RIGHT(J$1,2))</f>
        <v>0</v>
      </c>
      <c r="K295" s="2">
        <f>SUMIFS(VI_Debitos!$W:$W,VI_Debitos!$H:$H,$C295,VI_Debitos!$U:$U,$D295,VI_Debitos!$S:$S,LEFT(PAGADO!K$1,4),VI_Debitos!$R:$R,RIGHT(K$1,2))</f>
        <v>0</v>
      </c>
      <c r="L295" s="2">
        <f>SUMIFS(VI_Debitos!$W:$W,VI_Debitos!$H:$H,$C295,VI_Debitos!$U:$U,$D295,VI_Debitos!$S:$S,LEFT(PAGADO!L$1,4),VI_Debitos!$R:$R,RIGHT(L$1,2))</f>
        <v>0</v>
      </c>
      <c r="M295" s="2">
        <f>SUMIFS(VI_Debitos!$W:$W,VI_Debitos!$H:$H,$C295,VI_Debitos!$U:$U,$D295,VI_Debitos!$S:$S,LEFT(PAGADO!M$1,4),VI_Debitos!$R:$R,RIGHT(M$1,2))</f>
        <v>0</v>
      </c>
      <c r="N295" s="2">
        <f>SUMIFS(VI_Debitos!$W:$W,VI_Debitos!$H:$H,$C295,VI_Debitos!$U:$U,$D295,VI_Debitos!$S:$S,LEFT(PAGADO!N$1,4),VI_Debitos!$R:$R,RIGHT(N$1,2))</f>
        <v>0</v>
      </c>
      <c r="O295" s="2">
        <f>SUMIFS(VI_Debitos!$W:$W,VI_Debitos!$H:$H,$C295,VI_Debitos!$U:$U,$D295,VI_Debitos!$S:$S,LEFT(PAGADO!O$1,4),VI_Debitos!$R:$R,RIGHT(O$1,2))</f>
        <v>0</v>
      </c>
      <c r="P295" s="2">
        <f>SUMIFS(VI_Debitos!$W:$W,VI_Debitos!$H:$H,$C295,VI_Debitos!$U:$U,$D295,VI_Debitos!$S:$S,LEFT(PAGADO!P$1,4),VI_Debitos!$R:$R,RIGHT(P$1,2))</f>
        <v>0</v>
      </c>
      <c r="Q295" s="2">
        <f>SUMIFS(VI_Debitos!$W:$W,VI_Debitos!$H:$H,$C295,VI_Debitos!$U:$U,$D295,VI_Debitos!$S:$S,LEFT(PAGADO!Q$1,4),VI_Debitos!$R:$R,RIGHT(Q$1,2))</f>
        <v>0</v>
      </c>
      <c r="R295" s="2">
        <f t="shared" si="4"/>
        <v>0</v>
      </c>
    </row>
    <row r="296" spans="6:18">
      <c r="F296" s="2">
        <f>SUMIFS(VI_Debitos!$W:$W,VI_Debitos!$H:$H,$C296,VI_Debitos!$U:$U,$D296,VI_Debitos!$S:$S,LEFT(PAGADO!F$1,4),VI_Debitos!$R:$R,RIGHT(F$1,2))</f>
        <v>0</v>
      </c>
      <c r="G296" s="2">
        <f>SUMIFS(VI_Debitos!$W:$W,VI_Debitos!$H:$H,$C296,VI_Debitos!$U:$U,$D296,VI_Debitos!$S:$S,LEFT(PAGADO!G$1,4),VI_Debitos!$R:$R,RIGHT(G$1,2))</f>
        <v>0</v>
      </c>
      <c r="H296" s="2">
        <f>SUMIFS(VI_Debitos!$W:$W,VI_Debitos!$H:$H,$C296,VI_Debitos!$U:$U,$D296,VI_Debitos!$S:$S,LEFT(PAGADO!H$1,4),VI_Debitos!$R:$R,RIGHT(H$1,2))</f>
        <v>0</v>
      </c>
      <c r="I296" s="2">
        <f>SUMIFS(VI_Debitos!$W:$W,VI_Debitos!$H:$H,$C296,VI_Debitos!$U:$U,$D296,VI_Debitos!$S:$S,LEFT(PAGADO!I$1,4),VI_Debitos!$R:$R,RIGHT(I$1,2))</f>
        <v>0</v>
      </c>
      <c r="J296" s="2">
        <f>SUMIFS(VI_Debitos!$W:$W,VI_Debitos!$H:$H,$C296,VI_Debitos!$U:$U,$D296,VI_Debitos!$S:$S,LEFT(PAGADO!J$1,4),VI_Debitos!$R:$R,RIGHT(J$1,2))</f>
        <v>0</v>
      </c>
      <c r="K296" s="2">
        <f>SUMIFS(VI_Debitos!$W:$W,VI_Debitos!$H:$H,$C296,VI_Debitos!$U:$U,$D296,VI_Debitos!$S:$S,LEFT(PAGADO!K$1,4),VI_Debitos!$R:$R,RIGHT(K$1,2))</f>
        <v>0</v>
      </c>
      <c r="L296" s="2">
        <f>SUMIFS(VI_Debitos!$W:$W,VI_Debitos!$H:$H,$C296,VI_Debitos!$U:$U,$D296,VI_Debitos!$S:$S,LEFT(PAGADO!L$1,4),VI_Debitos!$R:$R,RIGHT(L$1,2))</f>
        <v>0</v>
      </c>
      <c r="M296" s="2">
        <f>SUMIFS(VI_Debitos!$W:$W,VI_Debitos!$H:$H,$C296,VI_Debitos!$U:$U,$D296,VI_Debitos!$S:$S,LEFT(PAGADO!M$1,4),VI_Debitos!$R:$R,RIGHT(M$1,2))</f>
        <v>0</v>
      </c>
      <c r="N296" s="2">
        <f>SUMIFS(VI_Debitos!$W:$W,VI_Debitos!$H:$H,$C296,VI_Debitos!$U:$U,$D296,VI_Debitos!$S:$S,LEFT(PAGADO!N$1,4),VI_Debitos!$R:$R,RIGHT(N$1,2))</f>
        <v>0</v>
      </c>
      <c r="O296" s="2">
        <f>SUMIFS(VI_Debitos!$W:$W,VI_Debitos!$H:$H,$C296,VI_Debitos!$U:$U,$D296,VI_Debitos!$S:$S,LEFT(PAGADO!O$1,4),VI_Debitos!$R:$R,RIGHT(O$1,2))</f>
        <v>0</v>
      </c>
      <c r="P296" s="2">
        <f>SUMIFS(VI_Debitos!$W:$W,VI_Debitos!$H:$H,$C296,VI_Debitos!$U:$U,$D296,VI_Debitos!$S:$S,LEFT(PAGADO!P$1,4),VI_Debitos!$R:$R,RIGHT(P$1,2))</f>
        <v>0</v>
      </c>
      <c r="Q296" s="2">
        <f>SUMIFS(VI_Debitos!$W:$W,VI_Debitos!$H:$H,$C296,VI_Debitos!$U:$U,$D296,VI_Debitos!$S:$S,LEFT(PAGADO!Q$1,4),VI_Debitos!$R:$R,RIGHT(Q$1,2))</f>
        <v>0</v>
      </c>
      <c r="R296" s="2">
        <f t="shared" si="4"/>
        <v>0</v>
      </c>
    </row>
    <row r="297" spans="6:18">
      <c r="F297" s="2">
        <f>SUMIFS(VI_Debitos!$W:$W,VI_Debitos!$H:$H,$C297,VI_Debitos!$U:$U,$D297,VI_Debitos!$S:$S,LEFT(PAGADO!F$1,4),VI_Debitos!$R:$R,RIGHT(F$1,2))</f>
        <v>0</v>
      </c>
      <c r="G297" s="2">
        <f>SUMIFS(VI_Debitos!$W:$W,VI_Debitos!$H:$H,$C297,VI_Debitos!$U:$U,$D297,VI_Debitos!$S:$S,LEFT(PAGADO!G$1,4),VI_Debitos!$R:$R,RIGHT(G$1,2))</f>
        <v>0</v>
      </c>
      <c r="H297" s="2">
        <f>SUMIFS(VI_Debitos!$W:$W,VI_Debitos!$H:$H,$C297,VI_Debitos!$U:$U,$D297,VI_Debitos!$S:$S,LEFT(PAGADO!H$1,4),VI_Debitos!$R:$R,RIGHT(H$1,2))</f>
        <v>0</v>
      </c>
      <c r="I297" s="2">
        <f>SUMIFS(VI_Debitos!$W:$W,VI_Debitos!$H:$H,$C297,VI_Debitos!$U:$U,$D297,VI_Debitos!$S:$S,LEFT(PAGADO!I$1,4),VI_Debitos!$R:$R,RIGHT(I$1,2))</f>
        <v>0</v>
      </c>
      <c r="J297" s="2">
        <f>SUMIFS(VI_Debitos!$W:$W,VI_Debitos!$H:$H,$C297,VI_Debitos!$U:$U,$D297,VI_Debitos!$S:$S,LEFT(PAGADO!J$1,4),VI_Debitos!$R:$R,RIGHT(J$1,2))</f>
        <v>0</v>
      </c>
      <c r="K297" s="2">
        <f>SUMIFS(VI_Debitos!$W:$W,VI_Debitos!$H:$H,$C297,VI_Debitos!$U:$U,$D297,VI_Debitos!$S:$S,LEFT(PAGADO!K$1,4),VI_Debitos!$R:$R,RIGHT(K$1,2))</f>
        <v>0</v>
      </c>
      <c r="L297" s="2">
        <f>SUMIFS(VI_Debitos!$W:$W,VI_Debitos!$H:$H,$C297,VI_Debitos!$U:$U,$D297,VI_Debitos!$S:$S,LEFT(PAGADO!L$1,4),VI_Debitos!$R:$R,RIGHT(L$1,2))</f>
        <v>0</v>
      </c>
      <c r="M297" s="2">
        <f>SUMIFS(VI_Debitos!$W:$W,VI_Debitos!$H:$H,$C297,VI_Debitos!$U:$U,$D297,VI_Debitos!$S:$S,LEFT(PAGADO!M$1,4),VI_Debitos!$R:$R,RIGHT(M$1,2))</f>
        <v>0</v>
      </c>
      <c r="N297" s="2">
        <f>SUMIFS(VI_Debitos!$W:$W,VI_Debitos!$H:$H,$C297,VI_Debitos!$U:$U,$D297,VI_Debitos!$S:$S,LEFT(PAGADO!N$1,4),VI_Debitos!$R:$R,RIGHT(N$1,2))</f>
        <v>0</v>
      </c>
      <c r="O297" s="2">
        <f>SUMIFS(VI_Debitos!$W:$W,VI_Debitos!$H:$H,$C297,VI_Debitos!$U:$U,$D297,VI_Debitos!$S:$S,LEFT(PAGADO!O$1,4),VI_Debitos!$R:$R,RIGHT(O$1,2))</f>
        <v>0</v>
      </c>
      <c r="P297" s="2">
        <f>SUMIFS(VI_Debitos!$W:$W,VI_Debitos!$H:$H,$C297,VI_Debitos!$U:$U,$D297,VI_Debitos!$S:$S,LEFT(PAGADO!P$1,4),VI_Debitos!$R:$R,RIGHT(P$1,2))</f>
        <v>0</v>
      </c>
      <c r="Q297" s="2">
        <f>SUMIFS(VI_Debitos!$W:$W,VI_Debitos!$H:$H,$C297,VI_Debitos!$U:$U,$D297,VI_Debitos!$S:$S,LEFT(PAGADO!Q$1,4),VI_Debitos!$R:$R,RIGHT(Q$1,2))</f>
        <v>0</v>
      </c>
      <c r="R297" s="2">
        <f t="shared" si="4"/>
        <v>0</v>
      </c>
    </row>
    <row r="298" spans="6:18">
      <c r="F298" s="2">
        <f>SUMIFS(VI_Debitos!$W:$W,VI_Debitos!$H:$H,$C298,VI_Debitos!$U:$U,$D298,VI_Debitos!$S:$S,LEFT(PAGADO!F$1,4),VI_Debitos!$R:$R,RIGHT(F$1,2))</f>
        <v>0</v>
      </c>
      <c r="G298" s="2">
        <f>SUMIFS(VI_Debitos!$W:$W,VI_Debitos!$H:$H,$C298,VI_Debitos!$U:$U,$D298,VI_Debitos!$S:$S,LEFT(PAGADO!G$1,4),VI_Debitos!$R:$R,RIGHT(G$1,2))</f>
        <v>0</v>
      </c>
      <c r="H298" s="2">
        <f>SUMIFS(VI_Debitos!$W:$W,VI_Debitos!$H:$H,$C298,VI_Debitos!$U:$U,$D298,VI_Debitos!$S:$S,LEFT(PAGADO!H$1,4),VI_Debitos!$R:$R,RIGHT(H$1,2))</f>
        <v>0</v>
      </c>
      <c r="I298" s="2">
        <f>SUMIFS(VI_Debitos!$W:$W,VI_Debitos!$H:$H,$C298,VI_Debitos!$U:$U,$D298,VI_Debitos!$S:$S,LEFT(PAGADO!I$1,4),VI_Debitos!$R:$R,RIGHT(I$1,2))</f>
        <v>0</v>
      </c>
      <c r="J298" s="2">
        <f>SUMIFS(VI_Debitos!$W:$W,VI_Debitos!$H:$H,$C298,VI_Debitos!$U:$U,$D298,VI_Debitos!$S:$S,LEFT(PAGADO!J$1,4),VI_Debitos!$R:$R,RIGHT(J$1,2))</f>
        <v>0</v>
      </c>
      <c r="K298" s="2">
        <f>SUMIFS(VI_Debitos!$W:$W,VI_Debitos!$H:$H,$C298,VI_Debitos!$U:$U,$D298,VI_Debitos!$S:$S,LEFT(PAGADO!K$1,4),VI_Debitos!$R:$R,RIGHT(K$1,2))</f>
        <v>0</v>
      </c>
      <c r="L298" s="2">
        <f>SUMIFS(VI_Debitos!$W:$W,VI_Debitos!$H:$H,$C298,VI_Debitos!$U:$U,$D298,VI_Debitos!$S:$S,LEFT(PAGADO!L$1,4),VI_Debitos!$R:$R,RIGHT(L$1,2))</f>
        <v>0</v>
      </c>
      <c r="M298" s="2">
        <f>SUMIFS(VI_Debitos!$W:$W,VI_Debitos!$H:$H,$C298,VI_Debitos!$U:$U,$D298,VI_Debitos!$S:$S,LEFT(PAGADO!M$1,4),VI_Debitos!$R:$R,RIGHT(M$1,2))</f>
        <v>0</v>
      </c>
      <c r="N298" s="2">
        <f>SUMIFS(VI_Debitos!$W:$W,VI_Debitos!$H:$H,$C298,VI_Debitos!$U:$U,$D298,VI_Debitos!$S:$S,LEFT(PAGADO!N$1,4),VI_Debitos!$R:$R,RIGHT(N$1,2))</f>
        <v>0</v>
      </c>
      <c r="O298" s="2">
        <f>SUMIFS(VI_Debitos!$W:$W,VI_Debitos!$H:$H,$C298,VI_Debitos!$U:$U,$D298,VI_Debitos!$S:$S,LEFT(PAGADO!O$1,4),VI_Debitos!$R:$R,RIGHT(O$1,2))</f>
        <v>0</v>
      </c>
      <c r="P298" s="2">
        <f>SUMIFS(VI_Debitos!$W:$W,VI_Debitos!$H:$H,$C298,VI_Debitos!$U:$U,$D298,VI_Debitos!$S:$S,LEFT(PAGADO!P$1,4),VI_Debitos!$R:$R,RIGHT(P$1,2))</f>
        <v>0</v>
      </c>
      <c r="Q298" s="2">
        <f>SUMIFS(VI_Debitos!$W:$W,VI_Debitos!$H:$H,$C298,VI_Debitos!$U:$U,$D298,VI_Debitos!$S:$S,LEFT(PAGADO!Q$1,4),VI_Debitos!$R:$R,RIGHT(Q$1,2))</f>
        <v>0</v>
      </c>
      <c r="R298" s="2">
        <f t="shared" si="4"/>
        <v>0</v>
      </c>
    </row>
    <row r="299" spans="6:18">
      <c r="F299" s="2">
        <f>SUMIFS(VI_Debitos!$W:$W,VI_Debitos!$H:$H,$C299,VI_Debitos!$U:$U,$D299,VI_Debitos!$S:$S,LEFT(PAGADO!F$1,4),VI_Debitos!$R:$R,RIGHT(F$1,2))</f>
        <v>0</v>
      </c>
      <c r="G299" s="2">
        <f>SUMIFS(VI_Debitos!$W:$W,VI_Debitos!$H:$H,$C299,VI_Debitos!$U:$U,$D299,VI_Debitos!$S:$S,LEFT(PAGADO!G$1,4),VI_Debitos!$R:$R,RIGHT(G$1,2))</f>
        <v>0</v>
      </c>
      <c r="H299" s="2">
        <f>SUMIFS(VI_Debitos!$W:$W,VI_Debitos!$H:$H,$C299,VI_Debitos!$U:$U,$D299,VI_Debitos!$S:$S,LEFT(PAGADO!H$1,4),VI_Debitos!$R:$R,RIGHT(H$1,2))</f>
        <v>0</v>
      </c>
      <c r="I299" s="2">
        <f>SUMIFS(VI_Debitos!$W:$W,VI_Debitos!$H:$H,$C299,VI_Debitos!$U:$U,$D299,VI_Debitos!$S:$S,LEFT(PAGADO!I$1,4),VI_Debitos!$R:$R,RIGHT(I$1,2))</f>
        <v>0</v>
      </c>
      <c r="J299" s="2">
        <f>SUMIFS(VI_Debitos!$W:$W,VI_Debitos!$H:$H,$C299,VI_Debitos!$U:$U,$D299,VI_Debitos!$S:$S,LEFT(PAGADO!J$1,4),VI_Debitos!$R:$R,RIGHT(J$1,2))</f>
        <v>0</v>
      </c>
      <c r="K299" s="2">
        <f>SUMIFS(VI_Debitos!$W:$W,VI_Debitos!$H:$H,$C299,VI_Debitos!$U:$U,$D299,VI_Debitos!$S:$S,LEFT(PAGADO!K$1,4),VI_Debitos!$R:$R,RIGHT(K$1,2))</f>
        <v>0</v>
      </c>
      <c r="L299" s="2">
        <f>SUMIFS(VI_Debitos!$W:$W,VI_Debitos!$H:$H,$C299,VI_Debitos!$U:$U,$D299,VI_Debitos!$S:$S,LEFT(PAGADO!L$1,4),VI_Debitos!$R:$R,RIGHT(L$1,2))</f>
        <v>0</v>
      </c>
      <c r="M299" s="2">
        <f>SUMIFS(VI_Debitos!$W:$W,VI_Debitos!$H:$H,$C299,VI_Debitos!$U:$U,$D299,VI_Debitos!$S:$S,LEFT(PAGADO!M$1,4),VI_Debitos!$R:$R,RIGHT(M$1,2))</f>
        <v>0</v>
      </c>
      <c r="N299" s="2">
        <f>SUMIFS(VI_Debitos!$W:$W,VI_Debitos!$H:$H,$C299,VI_Debitos!$U:$U,$D299,VI_Debitos!$S:$S,LEFT(PAGADO!N$1,4),VI_Debitos!$R:$R,RIGHT(N$1,2))</f>
        <v>0</v>
      </c>
      <c r="O299" s="2">
        <f>SUMIFS(VI_Debitos!$W:$W,VI_Debitos!$H:$H,$C299,VI_Debitos!$U:$U,$D299,VI_Debitos!$S:$S,LEFT(PAGADO!O$1,4),VI_Debitos!$R:$R,RIGHT(O$1,2))</f>
        <v>0</v>
      </c>
      <c r="P299" s="2">
        <f>SUMIFS(VI_Debitos!$W:$W,VI_Debitos!$H:$H,$C299,VI_Debitos!$U:$U,$D299,VI_Debitos!$S:$S,LEFT(PAGADO!P$1,4),VI_Debitos!$R:$R,RIGHT(P$1,2))</f>
        <v>0</v>
      </c>
      <c r="Q299" s="2">
        <f>SUMIFS(VI_Debitos!$W:$W,VI_Debitos!$H:$H,$C299,VI_Debitos!$U:$U,$D299,VI_Debitos!$S:$S,LEFT(PAGADO!Q$1,4),VI_Debitos!$R:$R,RIGHT(Q$1,2))</f>
        <v>0</v>
      </c>
      <c r="R299" s="2">
        <f t="shared" si="4"/>
        <v>0</v>
      </c>
    </row>
    <row r="300" spans="6:18">
      <c r="F300" s="2">
        <f>SUMIFS(VI_Debitos!$W:$W,VI_Debitos!$H:$H,$C300,VI_Debitos!$U:$U,$D300,VI_Debitos!$S:$S,LEFT(PAGADO!F$1,4),VI_Debitos!$R:$R,RIGHT(F$1,2))</f>
        <v>0</v>
      </c>
      <c r="G300" s="2">
        <f>SUMIFS(VI_Debitos!$W:$W,VI_Debitos!$H:$H,$C300,VI_Debitos!$U:$U,$D300,VI_Debitos!$S:$S,LEFT(PAGADO!G$1,4),VI_Debitos!$R:$R,RIGHT(G$1,2))</f>
        <v>0</v>
      </c>
      <c r="H300" s="2">
        <f>SUMIFS(VI_Debitos!$W:$W,VI_Debitos!$H:$H,$C300,VI_Debitos!$U:$U,$D300,VI_Debitos!$S:$S,LEFT(PAGADO!H$1,4),VI_Debitos!$R:$R,RIGHT(H$1,2))</f>
        <v>0</v>
      </c>
      <c r="I300" s="2">
        <f>SUMIFS(VI_Debitos!$W:$W,VI_Debitos!$H:$H,$C300,VI_Debitos!$U:$U,$D300,VI_Debitos!$S:$S,LEFT(PAGADO!I$1,4),VI_Debitos!$R:$R,RIGHT(I$1,2))</f>
        <v>0</v>
      </c>
      <c r="J300" s="2">
        <f>SUMIFS(VI_Debitos!$W:$W,VI_Debitos!$H:$H,$C300,VI_Debitos!$U:$U,$D300,VI_Debitos!$S:$S,LEFT(PAGADO!J$1,4),VI_Debitos!$R:$R,RIGHT(J$1,2))</f>
        <v>0</v>
      </c>
      <c r="K300" s="2">
        <f>SUMIFS(VI_Debitos!$W:$W,VI_Debitos!$H:$H,$C300,VI_Debitos!$U:$U,$D300,VI_Debitos!$S:$S,LEFT(PAGADO!K$1,4),VI_Debitos!$R:$R,RIGHT(K$1,2))</f>
        <v>0</v>
      </c>
      <c r="L300" s="2">
        <f>SUMIFS(VI_Debitos!$W:$W,VI_Debitos!$H:$H,$C300,VI_Debitos!$U:$U,$D300,VI_Debitos!$S:$S,LEFT(PAGADO!L$1,4),VI_Debitos!$R:$R,RIGHT(L$1,2))</f>
        <v>0</v>
      </c>
      <c r="M300" s="2">
        <f>SUMIFS(VI_Debitos!$W:$W,VI_Debitos!$H:$H,$C300,VI_Debitos!$U:$U,$D300,VI_Debitos!$S:$S,LEFT(PAGADO!M$1,4),VI_Debitos!$R:$R,RIGHT(M$1,2))</f>
        <v>0</v>
      </c>
      <c r="N300" s="2">
        <f>SUMIFS(VI_Debitos!$W:$W,VI_Debitos!$H:$H,$C300,VI_Debitos!$U:$U,$D300,VI_Debitos!$S:$S,LEFT(PAGADO!N$1,4),VI_Debitos!$R:$R,RIGHT(N$1,2))</f>
        <v>0</v>
      </c>
      <c r="O300" s="2">
        <f>SUMIFS(VI_Debitos!$W:$W,VI_Debitos!$H:$H,$C300,VI_Debitos!$U:$U,$D300,VI_Debitos!$S:$S,LEFT(PAGADO!O$1,4),VI_Debitos!$R:$R,RIGHT(O$1,2))</f>
        <v>0</v>
      </c>
      <c r="P300" s="2">
        <f>SUMIFS(VI_Debitos!$W:$W,VI_Debitos!$H:$H,$C300,VI_Debitos!$U:$U,$D300,VI_Debitos!$S:$S,LEFT(PAGADO!P$1,4),VI_Debitos!$R:$R,RIGHT(P$1,2))</f>
        <v>0</v>
      </c>
      <c r="Q300" s="2">
        <f>SUMIFS(VI_Debitos!$W:$W,VI_Debitos!$H:$H,$C300,VI_Debitos!$U:$U,$D300,VI_Debitos!$S:$S,LEFT(PAGADO!Q$1,4),VI_Debitos!$R:$R,RIGHT(Q$1,2))</f>
        <v>0</v>
      </c>
      <c r="R300" s="2">
        <f t="shared" si="4"/>
        <v>0</v>
      </c>
    </row>
    <row r="301" spans="6:18">
      <c r="F301" s="2">
        <f>SUMIFS(VI_Debitos!$W:$W,VI_Debitos!$H:$H,$C301,VI_Debitos!$U:$U,$D301,VI_Debitos!$S:$S,LEFT(PAGADO!F$1,4),VI_Debitos!$R:$R,RIGHT(F$1,2))</f>
        <v>0</v>
      </c>
      <c r="G301" s="2">
        <f>SUMIFS(VI_Debitos!$W:$W,VI_Debitos!$H:$H,$C301,VI_Debitos!$U:$U,$D301,VI_Debitos!$S:$S,LEFT(PAGADO!G$1,4),VI_Debitos!$R:$R,RIGHT(G$1,2))</f>
        <v>0</v>
      </c>
      <c r="H301" s="2">
        <f>SUMIFS(VI_Debitos!$W:$W,VI_Debitos!$H:$H,$C301,VI_Debitos!$U:$U,$D301,VI_Debitos!$S:$S,LEFT(PAGADO!H$1,4),VI_Debitos!$R:$R,RIGHT(H$1,2))</f>
        <v>0</v>
      </c>
      <c r="I301" s="2">
        <f>SUMIFS(VI_Debitos!$W:$W,VI_Debitos!$H:$H,$C301,VI_Debitos!$U:$U,$D301,VI_Debitos!$S:$S,LEFT(PAGADO!I$1,4),VI_Debitos!$R:$R,RIGHT(I$1,2))</f>
        <v>0</v>
      </c>
      <c r="J301" s="2">
        <f>SUMIFS(VI_Debitos!$W:$W,VI_Debitos!$H:$H,$C301,VI_Debitos!$U:$U,$D301,VI_Debitos!$S:$S,LEFT(PAGADO!J$1,4),VI_Debitos!$R:$R,RIGHT(J$1,2))</f>
        <v>0</v>
      </c>
      <c r="K301" s="2">
        <f>SUMIFS(VI_Debitos!$W:$W,VI_Debitos!$H:$H,$C301,VI_Debitos!$U:$U,$D301,VI_Debitos!$S:$S,LEFT(PAGADO!K$1,4),VI_Debitos!$R:$R,RIGHT(K$1,2))</f>
        <v>0</v>
      </c>
      <c r="L301" s="2">
        <f>SUMIFS(VI_Debitos!$W:$W,VI_Debitos!$H:$H,$C301,VI_Debitos!$U:$U,$D301,VI_Debitos!$S:$S,LEFT(PAGADO!L$1,4),VI_Debitos!$R:$R,RIGHT(L$1,2))</f>
        <v>0</v>
      </c>
      <c r="M301" s="2">
        <f>SUMIFS(VI_Debitos!$W:$W,VI_Debitos!$H:$H,$C301,VI_Debitos!$U:$U,$D301,VI_Debitos!$S:$S,LEFT(PAGADO!M$1,4),VI_Debitos!$R:$R,RIGHT(M$1,2))</f>
        <v>0</v>
      </c>
      <c r="N301" s="2">
        <f>SUMIFS(VI_Debitos!$W:$W,VI_Debitos!$H:$H,$C301,VI_Debitos!$U:$U,$D301,VI_Debitos!$S:$S,LEFT(PAGADO!N$1,4),VI_Debitos!$R:$R,RIGHT(N$1,2))</f>
        <v>0</v>
      </c>
      <c r="O301" s="2">
        <f>SUMIFS(VI_Debitos!$W:$W,VI_Debitos!$H:$H,$C301,VI_Debitos!$U:$U,$D301,VI_Debitos!$S:$S,LEFT(PAGADO!O$1,4),VI_Debitos!$R:$R,RIGHT(O$1,2))</f>
        <v>0</v>
      </c>
      <c r="P301" s="2">
        <f>SUMIFS(VI_Debitos!$W:$W,VI_Debitos!$H:$H,$C301,VI_Debitos!$U:$U,$D301,VI_Debitos!$S:$S,LEFT(PAGADO!P$1,4),VI_Debitos!$R:$R,RIGHT(P$1,2))</f>
        <v>0</v>
      </c>
      <c r="Q301" s="2">
        <f>SUMIFS(VI_Debitos!$W:$W,VI_Debitos!$H:$H,$C301,VI_Debitos!$U:$U,$D301,VI_Debitos!$S:$S,LEFT(PAGADO!Q$1,4),VI_Debitos!$R:$R,RIGHT(Q$1,2))</f>
        <v>0</v>
      </c>
      <c r="R301" s="2">
        <f t="shared" si="4"/>
        <v>0</v>
      </c>
    </row>
    <row r="302" spans="6:18">
      <c r="F302" s="2">
        <f>SUMIFS(VI_Debitos!$W:$W,VI_Debitos!$H:$H,$C302,VI_Debitos!$U:$U,$D302,VI_Debitos!$S:$S,LEFT(PAGADO!F$1,4),VI_Debitos!$R:$R,RIGHT(F$1,2))</f>
        <v>0</v>
      </c>
      <c r="G302" s="2">
        <f>SUMIFS(VI_Debitos!$W:$W,VI_Debitos!$H:$H,$C302,VI_Debitos!$U:$U,$D302,VI_Debitos!$S:$S,LEFT(PAGADO!G$1,4),VI_Debitos!$R:$R,RIGHT(G$1,2))</f>
        <v>0</v>
      </c>
      <c r="H302" s="2">
        <f>SUMIFS(VI_Debitos!$W:$W,VI_Debitos!$H:$H,$C302,VI_Debitos!$U:$U,$D302,VI_Debitos!$S:$S,LEFT(PAGADO!H$1,4),VI_Debitos!$R:$R,RIGHT(H$1,2))</f>
        <v>0</v>
      </c>
      <c r="I302" s="2">
        <f>SUMIFS(VI_Debitos!$W:$W,VI_Debitos!$H:$H,$C302,VI_Debitos!$U:$U,$D302,VI_Debitos!$S:$S,LEFT(PAGADO!I$1,4),VI_Debitos!$R:$R,RIGHT(I$1,2))</f>
        <v>0</v>
      </c>
      <c r="J302" s="2">
        <f>SUMIFS(VI_Debitos!$W:$W,VI_Debitos!$H:$H,$C302,VI_Debitos!$U:$U,$D302,VI_Debitos!$S:$S,LEFT(PAGADO!J$1,4),VI_Debitos!$R:$R,RIGHT(J$1,2))</f>
        <v>0</v>
      </c>
      <c r="K302" s="2">
        <f>SUMIFS(VI_Debitos!$W:$W,VI_Debitos!$H:$H,$C302,VI_Debitos!$U:$U,$D302,VI_Debitos!$S:$S,LEFT(PAGADO!K$1,4),VI_Debitos!$R:$R,RIGHT(K$1,2))</f>
        <v>0</v>
      </c>
      <c r="L302" s="2">
        <f>SUMIFS(VI_Debitos!$W:$W,VI_Debitos!$H:$H,$C302,VI_Debitos!$U:$U,$D302,VI_Debitos!$S:$S,LEFT(PAGADO!L$1,4),VI_Debitos!$R:$R,RIGHT(L$1,2))</f>
        <v>0</v>
      </c>
      <c r="M302" s="2">
        <f>SUMIFS(VI_Debitos!$W:$W,VI_Debitos!$H:$H,$C302,VI_Debitos!$U:$U,$D302,VI_Debitos!$S:$S,LEFT(PAGADO!M$1,4),VI_Debitos!$R:$R,RIGHT(M$1,2))</f>
        <v>0</v>
      </c>
      <c r="N302" s="2">
        <f>SUMIFS(VI_Debitos!$W:$W,VI_Debitos!$H:$H,$C302,VI_Debitos!$U:$U,$D302,VI_Debitos!$S:$S,LEFT(PAGADO!N$1,4),VI_Debitos!$R:$R,RIGHT(N$1,2))</f>
        <v>0</v>
      </c>
      <c r="O302" s="2">
        <f>SUMIFS(VI_Debitos!$W:$W,VI_Debitos!$H:$H,$C302,VI_Debitos!$U:$U,$D302,VI_Debitos!$S:$S,LEFT(PAGADO!O$1,4),VI_Debitos!$R:$R,RIGHT(O$1,2))</f>
        <v>0</v>
      </c>
      <c r="P302" s="2">
        <f>SUMIFS(VI_Debitos!$W:$W,VI_Debitos!$H:$H,$C302,VI_Debitos!$U:$U,$D302,VI_Debitos!$S:$S,LEFT(PAGADO!P$1,4),VI_Debitos!$R:$R,RIGHT(P$1,2))</f>
        <v>0</v>
      </c>
      <c r="Q302" s="2">
        <f>SUMIFS(VI_Debitos!$W:$W,VI_Debitos!$H:$H,$C302,VI_Debitos!$U:$U,$D302,VI_Debitos!$S:$S,LEFT(PAGADO!Q$1,4),VI_Debitos!$R:$R,RIGHT(Q$1,2))</f>
        <v>0</v>
      </c>
      <c r="R302" s="2">
        <f t="shared" si="4"/>
        <v>0</v>
      </c>
    </row>
    <row r="303" spans="6:18">
      <c r="F303" s="2">
        <f>SUMIFS(VI_Debitos!$W:$W,VI_Debitos!$H:$H,$C303,VI_Debitos!$U:$U,$D303,VI_Debitos!$S:$S,LEFT(PAGADO!F$1,4),VI_Debitos!$R:$R,RIGHT(F$1,2))</f>
        <v>0</v>
      </c>
      <c r="G303" s="2">
        <f>SUMIFS(VI_Debitos!$W:$W,VI_Debitos!$H:$H,$C303,VI_Debitos!$U:$U,$D303,VI_Debitos!$S:$S,LEFT(PAGADO!G$1,4),VI_Debitos!$R:$R,RIGHT(G$1,2))</f>
        <v>0</v>
      </c>
      <c r="H303" s="2">
        <f>SUMIFS(VI_Debitos!$W:$W,VI_Debitos!$H:$H,$C303,VI_Debitos!$U:$U,$D303,VI_Debitos!$S:$S,LEFT(PAGADO!H$1,4),VI_Debitos!$R:$R,RIGHT(H$1,2))</f>
        <v>0</v>
      </c>
      <c r="I303" s="2">
        <f>SUMIFS(VI_Debitos!$W:$W,VI_Debitos!$H:$H,$C303,VI_Debitos!$U:$U,$D303,VI_Debitos!$S:$S,LEFT(PAGADO!I$1,4),VI_Debitos!$R:$R,RIGHT(I$1,2))</f>
        <v>0</v>
      </c>
      <c r="J303" s="2">
        <f>SUMIFS(VI_Debitos!$W:$W,VI_Debitos!$H:$H,$C303,VI_Debitos!$U:$U,$D303,VI_Debitos!$S:$S,LEFT(PAGADO!J$1,4),VI_Debitos!$R:$R,RIGHT(J$1,2))</f>
        <v>0</v>
      </c>
      <c r="K303" s="2">
        <f>SUMIFS(VI_Debitos!$W:$W,VI_Debitos!$H:$H,$C303,VI_Debitos!$U:$U,$D303,VI_Debitos!$S:$S,LEFT(PAGADO!K$1,4),VI_Debitos!$R:$R,RIGHT(K$1,2))</f>
        <v>0</v>
      </c>
      <c r="L303" s="2">
        <f>SUMIFS(VI_Debitos!$W:$W,VI_Debitos!$H:$H,$C303,VI_Debitos!$U:$U,$D303,VI_Debitos!$S:$S,LEFT(PAGADO!L$1,4),VI_Debitos!$R:$R,RIGHT(L$1,2))</f>
        <v>0</v>
      </c>
      <c r="M303" s="2">
        <f>SUMIFS(VI_Debitos!$W:$W,VI_Debitos!$H:$H,$C303,VI_Debitos!$U:$U,$D303,VI_Debitos!$S:$S,LEFT(PAGADO!M$1,4),VI_Debitos!$R:$R,RIGHT(M$1,2))</f>
        <v>0</v>
      </c>
      <c r="N303" s="2">
        <f>SUMIFS(VI_Debitos!$W:$W,VI_Debitos!$H:$H,$C303,VI_Debitos!$U:$U,$D303,VI_Debitos!$S:$S,LEFT(PAGADO!N$1,4),VI_Debitos!$R:$R,RIGHT(N$1,2))</f>
        <v>0</v>
      </c>
      <c r="O303" s="2">
        <f>SUMIFS(VI_Debitos!$W:$W,VI_Debitos!$H:$H,$C303,VI_Debitos!$U:$U,$D303,VI_Debitos!$S:$S,LEFT(PAGADO!O$1,4),VI_Debitos!$R:$R,RIGHT(O$1,2))</f>
        <v>0</v>
      </c>
      <c r="P303" s="2">
        <f>SUMIFS(VI_Debitos!$W:$W,VI_Debitos!$H:$H,$C303,VI_Debitos!$U:$U,$D303,VI_Debitos!$S:$S,LEFT(PAGADO!P$1,4),VI_Debitos!$R:$R,RIGHT(P$1,2))</f>
        <v>0</v>
      </c>
      <c r="Q303" s="2">
        <f>SUMIFS(VI_Debitos!$W:$W,VI_Debitos!$H:$H,$C303,VI_Debitos!$U:$U,$D303,VI_Debitos!$S:$S,LEFT(PAGADO!Q$1,4),VI_Debitos!$R:$R,RIGHT(Q$1,2))</f>
        <v>0</v>
      </c>
      <c r="R303" s="2">
        <f t="shared" si="4"/>
        <v>0</v>
      </c>
    </row>
    <row r="304" spans="6:18">
      <c r="F304" s="2">
        <f>SUMIFS(VI_Debitos!$W:$W,VI_Debitos!$H:$H,$C304,VI_Debitos!$U:$U,$D304,VI_Debitos!$S:$S,LEFT(PAGADO!F$1,4),VI_Debitos!$R:$R,RIGHT(F$1,2))</f>
        <v>0</v>
      </c>
      <c r="G304" s="2">
        <f>SUMIFS(VI_Debitos!$W:$W,VI_Debitos!$H:$H,$C304,VI_Debitos!$U:$U,$D304,VI_Debitos!$S:$S,LEFT(PAGADO!G$1,4),VI_Debitos!$R:$R,RIGHT(G$1,2))</f>
        <v>0</v>
      </c>
      <c r="H304" s="2">
        <f>SUMIFS(VI_Debitos!$W:$W,VI_Debitos!$H:$H,$C304,VI_Debitos!$U:$U,$D304,VI_Debitos!$S:$S,LEFT(PAGADO!H$1,4),VI_Debitos!$R:$R,RIGHT(H$1,2))</f>
        <v>0</v>
      </c>
      <c r="I304" s="2">
        <f>SUMIFS(VI_Debitos!$W:$W,VI_Debitos!$H:$H,$C304,VI_Debitos!$U:$U,$D304,VI_Debitos!$S:$S,LEFT(PAGADO!I$1,4),VI_Debitos!$R:$R,RIGHT(I$1,2))</f>
        <v>0</v>
      </c>
      <c r="J304" s="2">
        <f>SUMIFS(VI_Debitos!$W:$W,VI_Debitos!$H:$H,$C304,VI_Debitos!$U:$U,$D304,VI_Debitos!$S:$S,LEFT(PAGADO!J$1,4),VI_Debitos!$R:$R,RIGHT(J$1,2))</f>
        <v>0</v>
      </c>
      <c r="K304" s="2">
        <f>SUMIFS(VI_Debitos!$W:$W,VI_Debitos!$H:$H,$C304,VI_Debitos!$U:$U,$D304,VI_Debitos!$S:$S,LEFT(PAGADO!K$1,4),VI_Debitos!$R:$R,RIGHT(K$1,2))</f>
        <v>0</v>
      </c>
      <c r="L304" s="2">
        <f>SUMIFS(VI_Debitos!$W:$W,VI_Debitos!$H:$H,$C304,VI_Debitos!$U:$U,$D304,VI_Debitos!$S:$S,LEFT(PAGADO!L$1,4),VI_Debitos!$R:$R,RIGHT(L$1,2))</f>
        <v>0</v>
      </c>
      <c r="M304" s="2">
        <f>SUMIFS(VI_Debitos!$W:$W,VI_Debitos!$H:$H,$C304,VI_Debitos!$U:$U,$D304,VI_Debitos!$S:$S,LEFT(PAGADO!M$1,4),VI_Debitos!$R:$R,RIGHT(M$1,2))</f>
        <v>0</v>
      </c>
      <c r="N304" s="2">
        <f>SUMIFS(VI_Debitos!$W:$W,VI_Debitos!$H:$H,$C304,VI_Debitos!$U:$U,$D304,VI_Debitos!$S:$S,LEFT(PAGADO!N$1,4),VI_Debitos!$R:$R,RIGHT(N$1,2))</f>
        <v>0</v>
      </c>
      <c r="O304" s="2">
        <f>SUMIFS(VI_Debitos!$W:$W,VI_Debitos!$H:$H,$C304,VI_Debitos!$U:$U,$D304,VI_Debitos!$S:$S,LEFT(PAGADO!O$1,4),VI_Debitos!$R:$R,RIGHT(O$1,2))</f>
        <v>0</v>
      </c>
      <c r="P304" s="2">
        <f>SUMIFS(VI_Debitos!$W:$W,VI_Debitos!$H:$H,$C304,VI_Debitos!$U:$U,$D304,VI_Debitos!$S:$S,LEFT(PAGADO!P$1,4),VI_Debitos!$R:$R,RIGHT(P$1,2))</f>
        <v>0</v>
      </c>
      <c r="Q304" s="2">
        <f>SUMIFS(VI_Debitos!$W:$W,VI_Debitos!$H:$H,$C304,VI_Debitos!$U:$U,$D304,VI_Debitos!$S:$S,LEFT(PAGADO!Q$1,4),VI_Debitos!$R:$R,RIGHT(Q$1,2))</f>
        <v>0</v>
      </c>
      <c r="R304" s="2">
        <f t="shared" si="4"/>
        <v>0</v>
      </c>
    </row>
    <row r="305" spans="6:18">
      <c r="F305" s="2">
        <f>SUMIFS(VI_Debitos!$W:$W,VI_Debitos!$H:$H,$C305,VI_Debitos!$U:$U,$D305,VI_Debitos!$S:$S,LEFT(PAGADO!F$1,4),VI_Debitos!$R:$R,RIGHT(F$1,2))</f>
        <v>0</v>
      </c>
      <c r="G305" s="2">
        <f>SUMIFS(VI_Debitos!$W:$W,VI_Debitos!$H:$H,$C305,VI_Debitos!$U:$U,$D305,VI_Debitos!$S:$S,LEFT(PAGADO!G$1,4),VI_Debitos!$R:$R,RIGHT(G$1,2))</f>
        <v>0</v>
      </c>
      <c r="H305" s="2">
        <f>SUMIFS(VI_Debitos!$W:$W,VI_Debitos!$H:$H,$C305,VI_Debitos!$U:$U,$D305,VI_Debitos!$S:$S,LEFT(PAGADO!H$1,4),VI_Debitos!$R:$R,RIGHT(H$1,2))</f>
        <v>0</v>
      </c>
      <c r="I305" s="2">
        <f>SUMIFS(VI_Debitos!$W:$W,VI_Debitos!$H:$H,$C305,VI_Debitos!$U:$U,$D305,VI_Debitos!$S:$S,LEFT(PAGADO!I$1,4),VI_Debitos!$R:$R,RIGHT(I$1,2))</f>
        <v>0</v>
      </c>
      <c r="J305" s="2">
        <f>SUMIFS(VI_Debitos!$W:$W,VI_Debitos!$H:$H,$C305,VI_Debitos!$U:$U,$D305,VI_Debitos!$S:$S,LEFT(PAGADO!J$1,4),VI_Debitos!$R:$R,RIGHT(J$1,2))</f>
        <v>0</v>
      </c>
      <c r="K305" s="2">
        <f>SUMIFS(VI_Debitos!$W:$W,VI_Debitos!$H:$H,$C305,VI_Debitos!$U:$U,$D305,VI_Debitos!$S:$S,LEFT(PAGADO!K$1,4),VI_Debitos!$R:$R,RIGHT(K$1,2))</f>
        <v>0</v>
      </c>
      <c r="L305" s="2">
        <f>SUMIFS(VI_Debitos!$W:$W,VI_Debitos!$H:$H,$C305,VI_Debitos!$U:$U,$D305,VI_Debitos!$S:$S,LEFT(PAGADO!L$1,4),VI_Debitos!$R:$R,RIGHT(L$1,2))</f>
        <v>0</v>
      </c>
      <c r="M305" s="2">
        <f>SUMIFS(VI_Debitos!$W:$W,VI_Debitos!$H:$H,$C305,VI_Debitos!$U:$U,$D305,VI_Debitos!$S:$S,LEFT(PAGADO!M$1,4),VI_Debitos!$R:$R,RIGHT(M$1,2))</f>
        <v>0</v>
      </c>
      <c r="N305" s="2">
        <f>SUMIFS(VI_Debitos!$W:$W,VI_Debitos!$H:$H,$C305,VI_Debitos!$U:$U,$D305,VI_Debitos!$S:$S,LEFT(PAGADO!N$1,4),VI_Debitos!$R:$R,RIGHT(N$1,2))</f>
        <v>0</v>
      </c>
      <c r="O305" s="2">
        <f>SUMIFS(VI_Debitos!$W:$W,VI_Debitos!$H:$H,$C305,VI_Debitos!$U:$U,$D305,VI_Debitos!$S:$S,LEFT(PAGADO!O$1,4),VI_Debitos!$R:$R,RIGHT(O$1,2))</f>
        <v>0</v>
      </c>
      <c r="P305" s="2">
        <f>SUMIFS(VI_Debitos!$W:$W,VI_Debitos!$H:$H,$C305,VI_Debitos!$U:$U,$D305,VI_Debitos!$S:$S,LEFT(PAGADO!P$1,4),VI_Debitos!$R:$R,RIGHT(P$1,2))</f>
        <v>0</v>
      </c>
      <c r="Q305" s="2">
        <f>SUMIFS(VI_Debitos!$W:$W,VI_Debitos!$H:$H,$C305,VI_Debitos!$U:$U,$D305,VI_Debitos!$S:$S,LEFT(PAGADO!Q$1,4),VI_Debitos!$R:$R,RIGHT(Q$1,2))</f>
        <v>0</v>
      </c>
      <c r="R305" s="2">
        <f t="shared" si="4"/>
        <v>0</v>
      </c>
    </row>
    <row r="306" spans="6:18">
      <c r="F306" s="2">
        <f>SUMIFS(VI_Debitos!$W:$W,VI_Debitos!$H:$H,$C306,VI_Debitos!$U:$U,$D306,VI_Debitos!$S:$S,LEFT(PAGADO!F$1,4),VI_Debitos!$R:$R,RIGHT(F$1,2))</f>
        <v>0</v>
      </c>
      <c r="G306" s="2">
        <f>SUMIFS(VI_Debitos!$W:$W,VI_Debitos!$H:$H,$C306,VI_Debitos!$U:$U,$D306,VI_Debitos!$S:$S,LEFT(PAGADO!G$1,4),VI_Debitos!$R:$R,RIGHT(G$1,2))</f>
        <v>0</v>
      </c>
      <c r="H306" s="2">
        <f>SUMIFS(VI_Debitos!$W:$W,VI_Debitos!$H:$H,$C306,VI_Debitos!$U:$U,$D306,VI_Debitos!$S:$S,LEFT(PAGADO!H$1,4),VI_Debitos!$R:$R,RIGHT(H$1,2))</f>
        <v>0</v>
      </c>
      <c r="I306" s="2">
        <f>SUMIFS(VI_Debitos!$W:$W,VI_Debitos!$H:$H,$C306,VI_Debitos!$U:$U,$D306,VI_Debitos!$S:$S,LEFT(PAGADO!I$1,4),VI_Debitos!$R:$R,RIGHT(I$1,2))</f>
        <v>0</v>
      </c>
      <c r="J306" s="2">
        <f>SUMIFS(VI_Debitos!$W:$W,VI_Debitos!$H:$H,$C306,VI_Debitos!$U:$U,$D306,VI_Debitos!$S:$S,LEFT(PAGADO!J$1,4),VI_Debitos!$R:$R,RIGHT(J$1,2))</f>
        <v>0</v>
      </c>
      <c r="K306" s="2">
        <f>SUMIFS(VI_Debitos!$W:$W,VI_Debitos!$H:$H,$C306,VI_Debitos!$U:$U,$D306,VI_Debitos!$S:$S,LEFT(PAGADO!K$1,4),VI_Debitos!$R:$R,RIGHT(K$1,2))</f>
        <v>0</v>
      </c>
      <c r="L306" s="2">
        <f>SUMIFS(VI_Debitos!$W:$W,VI_Debitos!$H:$H,$C306,VI_Debitos!$U:$U,$D306,VI_Debitos!$S:$S,LEFT(PAGADO!L$1,4),VI_Debitos!$R:$R,RIGHT(L$1,2))</f>
        <v>0</v>
      </c>
      <c r="M306" s="2">
        <f>SUMIFS(VI_Debitos!$W:$W,VI_Debitos!$H:$H,$C306,VI_Debitos!$U:$U,$D306,VI_Debitos!$S:$S,LEFT(PAGADO!M$1,4),VI_Debitos!$R:$R,RIGHT(M$1,2))</f>
        <v>0</v>
      </c>
      <c r="N306" s="2">
        <f>SUMIFS(VI_Debitos!$W:$W,VI_Debitos!$H:$H,$C306,VI_Debitos!$U:$U,$D306,VI_Debitos!$S:$S,LEFT(PAGADO!N$1,4),VI_Debitos!$R:$R,RIGHT(N$1,2))</f>
        <v>0</v>
      </c>
      <c r="O306" s="2">
        <f>SUMIFS(VI_Debitos!$W:$W,VI_Debitos!$H:$H,$C306,VI_Debitos!$U:$U,$D306,VI_Debitos!$S:$S,LEFT(PAGADO!O$1,4),VI_Debitos!$R:$R,RIGHT(O$1,2))</f>
        <v>0</v>
      </c>
      <c r="P306" s="2">
        <f>SUMIFS(VI_Debitos!$W:$W,VI_Debitos!$H:$H,$C306,VI_Debitos!$U:$U,$D306,VI_Debitos!$S:$S,LEFT(PAGADO!P$1,4),VI_Debitos!$R:$R,RIGHT(P$1,2))</f>
        <v>0</v>
      </c>
      <c r="Q306" s="2">
        <f>SUMIFS(VI_Debitos!$W:$W,VI_Debitos!$H:$H,$C306,VI_Debitos!$U:$U,$D306,VI_Debitos!$S:$S,LEFT(PAGADO!Q$1,4),VI_Debitos!$R:$R,RIGHT(Q$1,2))</f>
        <v>0</v>
      </c>
      <c r="R306" s="2">
        <f t="shared" si="4"/>
        <v>0</v>
      </c>
    </row>
    <row r="307" spans="6:18">
      <c r="F307" s="2">
        <f>SUMIFS(VI_Debitos!$W:$W,VI_Debitos!$H:$H,$C307,VI_Debitos!$U:$U,$D307,VI_Debitos!$S:$S,LEFT(PAGADO!F$1,4),VI_Debitos!$R:$R,RIGHT(F$1,2))</f>
        <v>0</v>
      </c>
      <c r="G307" s="2">
        <f>SUMIFS(VI_Debitos!$W:$W,VI_Debitos!$H:$H,$C307,VI_Debitos!$U:$U,$D307,VI_Debitos!$S:$S,LEFT(PAGADO!G$1,4),VI_Debitos!$R:$R,RIGHT(G$1,2))</f>
        <v>0</v>
      </c>
      <c r="H307" s="2">
        <f>SUMIFS(VI_Debitos!$W:$W,VI_Debitos!$H:$H,$C307,VI_Debitos!$U:$U,$D307,VI_Debitos!$S:$S,LEFT(PAGADO!H$1,4),VI_Debitos!$R:$R,RIGHT(H$1,2))</f>
        <v>0</v>
      </c>
      <c r="I307" s="2">
        <f>SUMIFS(VI_Debitos!$W:$W,VI_Debitos!$H:$H,$C307,VI_Debitos!$U:$U,$D307,VI_Debitos!$S:$S,LEFT(PAGADO!I$1,4),VI_Debitos!$R:$R,RIGHT(I$1,2))</f>
        <v>0</v>
      </c>
      <c r="J307" s="2">
        <f>SUMIFS(VI_Debitos!$W:$W,VI_Debitos!$H:$H,$C307,VI_Debitos!$U:$U,$D307,VI_Debitos!$S:$S,LEFT(PAGADO!J$1,4),VI_Debitos!$R:$R,RIGHT(J$1,2))</f>
        <v>0</v>
      </c>
      <c r="K307" s="2">
        <f>SUMIFS(VI_Debitos!$W:$W,VI_Debitos!$H:$H,$C307,VI_Debitos!$U:$U,$D307,VI_Debitos!$S:$S,LEFT(PAGADO!K$1,4),VI_Debitos!$R:$R,RIGHT(K$1,2))</f>
        <v>0</v>
      </c>
      <c r="L307" s="2">
        <f>SUMIFS(VI_Debitos!$W:$W,VI_Debitos!$H:$H,$C307,VI_Debitos!$U:$U,$D307,VI_Debitos!$S:$S,LEFT(PAGADO!L$1,4),VI_Debitos!$R:$R,RIGHT(L$1,2))</f>
        <v>0</v>
      </c>
      <c r="M307" s="2">
        <f>SUMIFS(VI_Debitos!$W:$W,VI_Debitos!$H:$H,$C307,VI_Debitos!$U:$U,$D307,VI_Debitos!$S:$S,LEFT(PAGADO!M$1,4),VI_Debitos!$R:$R,RIGHT(M$1,2))</f>
        <v>0</v>
      </c>
      <c r="N307" s="2">
        <f>SUMIFS(VI_Debitos!$W:$W,VI_Debitos!$H:$H,$C307,VI_Debitos!$U:$U,$D307,VI_Debitos!$S:$S,LEFT(PAGADO!N$1,4),VI_Debitos!$R:$R,RIGHT(N$1,2))</f>
        <v>0</v>
      </c>
      <c r="O307" s="2">
        <f>SUMIFS(VI_Debitos!$W:$W,VI_Debitos!$H:$H,$C307,VI_Debitos!$U:$U,$D307,VI_Debitos!$S:$S,LEFT(PAGADO!O$1,4),VI_Debitos!$R:$R,RIGHT(O$1,2))</f>
        <v>0</v>
      </c>
      <c r="P307" s="2">
        <f>SUMIFS(VI_Debitos!$W:$W,VI_Debitos!$H:$H,$C307,VI_Debitos!$U:$U,$D307,VI_Debitos!$S:$S,LEFT(PAGADO!P$1,4),VI_Debitos!$R:$R,RIGHT(P$1,2))</f>
        <v>0</v>
      </c>
      <c r="Q307" s="2">
        <f>SUMIFS(VI_Debitos!$W:$W,VI_Debitos!$H:$H,$C307,VI_Debitos!$U:$U,$D307,VI_Debitos!$S:$S,LEFT(PAGADO!Q$1,4),VI_Debitos!$R:$R,RIGHT(Q$1,2))</f>
        <v>0</v>
      </c>
      <c r="R307" s="2">
        <f t="shared" si="4"/>
        <v>0</v>
      </c>
    </row>
    <row r="308" spans="6:18">
      <c r="F308" s="2">
        <f>SUMIFS(VI_Debitos!$W:$W,VI_Debitos!$H:$H,$C308,VI_Debitos!$U:$U,$D308,VI_Debitos!$S:$S,LEFT(PAGADO!F$1,4),VI_Debitos!$R:$R,RIGHT(F$1,2))</f>
        <v>0</v>
      </c>
      <c r="G308" s="2">
        <f>SUMIFS(VI_Debitos!$W:$W,VI_Debitos!$H:$H,$C308,VI_Debitos!$U:$U,$D308,VI_Debitos!$S:$S,LEFT(PAGADO!G$1,4),VI_Debitos!$R:$R,RIGHT(G$1,2))</f>
        <v>0</v>
      </c>
      <c r="H308" s="2">
        <f>SUMIFS(VI_Debitos!$W:$W,VI_Debitos!$H:$H,$C308,VI_Debitos!$U:$U,$D308,VI_Debitos!$S:$S,LEFT(PAGADO!H$1,4),VI_Debitos!$R:$R,RIGHT(H$1,2))</f>
        <v>0</v>
      </c>
      <c r="I308" s="2">
        <f>SUMIFS(VI_Debitos!$W:$W,VI_Debitos!$H:$H,$C308,VI_Debitos!$U:$U,$D308,VI_Debitos!$S:$S,LEFT(PAGADO!I$1,4),VI_Debitos!$R:$R,RIGHT(I$1,2))</f>
        <v>0</v>
      </c>
      <c r="J308" s="2">
        <f>SUMIFS(VI_Debitos!$W:$W,VI_Debitos!$H:$H,$C308,VI_Debitos!$U:$U,$D308,VI_Debitos!$S:$S,LEFT(PAGADO!J$1,4),VI_Debitos!$R:$R,RIGHT(J$1,2))</f>
        <v>0</v>
      </c>
      <c r="K308" s="2">
        <f>SUMIFS(VI_Debitos!$W:$W,VI_Debitos!$H:$H,$C308,VI_Debitos!$U:$U,$D308,VI_Debitos!$S:$S,LEFT(PAGADO!K$1,4),VI_Debitos!$R:$R,RIGHT(K$1,2))</f>
        <v>0</v>
      </c>
      <c r="L308" s="2">
        <f>SUMIFS(VI_Debitos!$W:$W,VI_Debitos!$H:$H,$C308,VI_Debitos!$U:$U,$D308,VI_Debitos!$S:$S,LEFT(PAGADO!L$1,4),VI_Debitos!$R:$R,RIGHT(L$1,2))</f>
        <v>0</v>
      </c>
      <c r="M308" s="2">
        <f>SUMIFS(VI_Debitos!$W:$W,VI_Debitos!$H:$H,$C308,VI_Debitos!$U:$U,$D308,VI_Debitos!$S:$S,LEFT(PAGADO!M$1,4),VI_Debitos!$R:$R,RIGHT(M$1,2))</f>
        <v>0</v>
      </c>
      <c r="N308" s="2">
        <f>SUMIFS(VI_Debitos!$W:$W,VI_Debitos!$H:$H,$C308,VI_Debitos!$U:$U,$D308,VI_Debitos!$S:$S,LEFT(PAGADO!N$1,4),VI_Debitos!$R:$R,RIGHT(N$1,2))</f>
        <v>0</v>
      </c>
      <c r="O308" s="2">
        <f>SUMIFS(VI_Debitos!$W:$W,VI_Debitos!$H:$H,$C308,VI_Debitos!$U:$U,$D308,VI_Debitos!$S:$S,LEFT(PAGADO!O$1,4),VI_Debitos!$R:$R,RIGHT(O$1,2))</f>
        <v>0</v>
      </c>
      <c r="P308" s="2">
        <f>SUMIFS(VI_Debitos!$W:$W,VI_Debitos!$H:$H,$C308,VI_Debitos!$U:$U,$D308,VI_Debitos!$S:$S,LEFT(PAGADO!P$1,4),VI_Debitos!$R:$R,RIGHT(P$1,2))</f>
        <v>0</v>
      </c>
      <c r="Q308" s="2">
        <f>SUMIFS(VI_Debitos!$W:$W,VI_Debitos!$H:$H,$C308,VI_Debitos!$U:$U,$D308,VI_Debitos!$S:$S,LEFT(PAGADO!Q$1,4),VI_Debitos!$R:$R,RIGHT(Q$1,2))</f>
        <v>0</v>
      </c>
      <c r="R308" s="2">
        <f t="shared" si="4"/>
        <v>0</v>
      </c>
    </row>
    <row r="309" spans="6:18">
      <c r="F309" s="2">
        <f>SUMIFS(VI_Debitos!$W:$W,VI_Debitos!$H:$H,$C309,VI_Debitos!$U:$U,$D309,VI_Debitos!$S:$S,LEFT(PAGADO!F$1,4),VI_Debitos!$R:$R,RIGHT(F$1,2))</f>
        <v>0</v>
      </c>
      <c r="G309" s="2">
        <f>SUMIFS(VI_Debitos!$W:$W,VI_Debitos!$H:$H,$C309,VI_Debitos!$U:$U,$D309,VI_Debitos!$S:$S,LEFT(PAGADO!G$1,4),VI_Debitos!$R:$R,RIGHT(G$1,2))</f>
        <v>0</v>
      </c>
      <c r="H309" s="2">
        <f>SUMIFS(VI_Debitos!$W:$W,VI_Debitos!$H:$H,$C309,VI_Debitos!$U:$U,$D309,VI_Debitos!$S:$S,LEFT(PAGADO!H$1,4),VI_Debitos!$R:$R,RIGHT(H$1,2))</f>
        <v>0</v>
      </c>
      <c r="I309" s="2">
        <f>SUMIFS(VI_Debitos!$W:$W,VI_Debitos!$H:$H,$C309,VI_Debitos!$U:$U,$D309,VI_Debitos!$S:$S,LEFT(PAGADO!I$1,4),VI_Debitos!$R:$R,RIGHT(I$1,2))</f>
        <v>0</v>
      </c>
      <c r="J309" s="2">
        <f>SUMIFS(VI_Debitos!$W:$W,VI_Debitos!$H:$H,$C309,VI_Debitos!$U:$U,$D309,VI_Debitos!$S:$S,LEFT(PAGADO!J$1,4),VI_Debitos!$R:$R,RIGHT(J$1,2))</f>
        <v>0</v>
      </c>
      <c r="K309" s="2">
        <f>SUMIFS(VI_Debitos!$W:$W,VI_Debitos!$H:$H,$C309,VI_Debitos!$U:$U,$D309,VI_Debitos!$S:$S,LEFT(PAGADO!K$1,4),VI_Debitos!$R:$R,RIGHT(K$1,2))</f>
        <v>0</v>
      </c>
      <c r="L309" s="2">
        <f>SUMIFS(VI_Debitos!$W:$W,VI_Debitos!$H:$H,$C309,VI_Debitos!$U:$U,$D309,VI_Debitos!$S:$S,LEFT(PAGADO!L$1,4),VI_Debitos!$R:$R,RIGHT(L$1,2))</f>
        <v>0</v>
      </c>
      <c r="M309" s="2">
        <f>SUMIFS(VI_Debitos!$W:$W,VI_Debitos!$H:$H,$C309,VI_Debitos!$U:$U,$D309,VI_Debitos!$S:$S,LEFT(PAGADO!M$1,4),VI_Debitos!$R:$R,RIGHT(M$1,2))</f>
        <v>0</v>
      </c>
      <c r="N309" s="2">
        <f>SUMIFS(VI_Debitos!$W:$W,VI_Debitos!$H:$H,$C309,VI_Debitos!$U:$U,$D309,VI_Debitos!$S:$S,LEFT(PAGADO!N$1,4),VI_Debitos!$R:$R,RIGHT(N$1,2))</f>
        <v>0</v>
      </c>
      <c r="O309" s="2">
        <f>SUMIFS(VI_Debitos!$W:$W,VI_Debitos!$H:$H,$C309,VI_Debitos!$U:$U,$D309,VI_Debitos!$S:$S,LEFT(PAGADO!O$1,4),VI_Debitos!$R:$R,RIGHT(O$1,2))</f>
        <v>0</v>
      </c>
      <c r="P309" s="2">
        <f>SUMIFS(VI_Debitos!$W:$W,VI_Debitos!$H:$H,$C309,VI_Debitos!$U:$U,$D309,VI_Debitos!$S:$S,LEFT(PAGADO!P$1,4),VI_Debitos!$R:$R,RIGHT(P$1,2))</f>
        <v>0</v>
      </c>
      <c r="Q309" s="2">
        <f>SUMIFS(VI_Debitos!$W:$W,VI_Debitos!$H:$H,$C309,VI_Debitos!$U:$U,$D309,VI_Debitos!$S:$S,LEFT(PAGADO!Q$1,4),VI_Debitos!$R:$R,RIGHT(Q$1,2))</f>
        <v>0</v>
      </c>
      <c r="R309" s="2">
        <f t="shared" si="4"/>
        <v>0</v>
      </c>
    </row>
    <row r="310" spans="6:18">
      <c r="F310" s="2">
        <f>SUMIFS(VI_Debitos!$W:$W,VI_Debitos!$H:$H,$C310,VI_Debitos!$U:$U,$D310,VI_Debitos!$S:$S,LEFT(PAGADO!F$1,4),VI_Debitos!$R:$R,RIGHT(F$1,2))</f>
        <v>0</v>
      </c>
      <c r="G310" s="2">
        <f>SUMIFS(VI_Debitos!$W:$W,VI_Debitos!$H:$H,$C310,VI_Debitos!$U:$U,$D310,VI_Debitos!$S:$S,LEFT(PAGADO!G$1,4),VI_Debitos!$R:$R,RIGHT(G$1,2))</f>
        <v>0</v>
      </c>
      <c r="H310" s="2">
        <f>SUMIFS(VI_Debitos!$W:$W,VI_Debitos!$H:$H,$C310,VI_Debitos!$U:$U,$D310,VI_Debitos!$S:$S,LEFT(PAGADO!H$1,4),VI_Debitos!$R:$R,RIGHT(H$1,2))</f>
        <v>0</v>
      </c>
      <c r="I310" s="2">
        <f>SUMIFS(VI_Debitos!$W:$W,VI_Debitos!$H:$H,$C310,VI_Debitos!$U:$U,$D310,VI_Debitos!$S:$S,LEFT(PAGADO!I$1,4),VI_Debitos!$R:$R,RIGHT(I$1,2))</f>
        <v>0</v>
      </c>
      <c r="J310" s="2">
        <f>SUMIFS(VI_Debitos!$W:$W,VI_Debitos!$H:$H,$C310,VI_Debitos!$U:$U,$D310,VI_Debitos!$S:$S,LEFT(PAGADO!J$1,4),VI_Debitos!$R:$R,RIGHT(J$1,2))</f>
        <v>0</v>
      </c>
      <c r="K310" s="2">
        <f>SUMIFS(VI_Debitos!$W:$W,VI_Debitos!$H:$H,$C310,VI_Debitos!$U:$U,$D310,VI_Debitos!$S:$S,LEFT(PAGADO!K$1,4),VI_Debitos!$R:$R,RIGHT(K$1,2))</f>
        <v>0</v>
      </c>
      <c r="L310" s="2">
        <f>SUMIFS(VI_Debitos!$W:$W,VI_Debitos!$H:$H,$C310,VI_Debitos!$U:$U,$D310,VI_Debitos!$S:$S,LEFT(PAGADO!L$1,4),VI_Debitos!$R:$R,RIGHT(L$1,2))</f>
        <v>0</v>
      </c>
      <c r="M310" s="2">
        <f>SUMIFS(VI_Debitos!$W:$W,VI_Debitos!$H:$H,$C310,VI_Debitos!$U:$U,$D310,VI_Debitos!$S:$S,LEFT(PAGADO!M$1,4),VI_Debitos!$R:$R,RIGHT(M$1,2))</f>
        <v>0</v>
      </c>
      <c r="N310" s="2">
        <f>SUMIFS(VI_Debitos!$W:$W,VI_Debitos!$H:$H,$C310,VI_Debitos!$U:$U,$D310,VI_Debitos!$S:$S,LEFT(PAGADO!N$1,4),VI_Debitos!$R:$R,RIGHT(N$1,2))</f>
        <v>0</v>
      </c>
      <c r="O310" s="2">
        <f>SUMIFS(VI_Debitos!$W:$W,VI_Debitos!$H:$H,$C310,VI_Debitos!$U:$U,$D310,VI_Debitos!$S:$S,LEFT(PAGADO!O$1,4),VI_Debitos!$R:$R,RIGHT(O$1,2))</f>
        <v>0</v>
      </c>
      <c r="P310" s="2">
        <f>SUMIFS(VI_Debitos!$W:$W,VI_Debitos!$H:$H,$C310,VI_Debitos!$U:$U,$D310,VI_Debitos!$S:$S,LEFT(PAGADO!P$1,4),VI_Debitos!$R:$R,RIGHT(P$1,2))</f>
        <v>0</v>
      </c>
      <c r="Q310" s="2">
        <f>SUMIFS(VI_Debitos!$W:$W,VI_Debitos!$H:$H,$C310,VI_Debitos!$U:$U,$D310,VI_Debitos!$S:$S,LEFT(PAGADO!Q$1,4),VI_Debitos!$R:$R,RIGHT(Q$1,2))</f>
        <v>0</v>
      </c>
      <c r="R310" s="2">
        <f t="shared" si="4"/>
        <v>0</v>
      </c>
    </row>
    <row r="311" spans="6:18">
      <c r="F311" s="2">
        <f>SUMIFS(VI_Debitos!$W:$W,VI_Debitos!$H:$H,$C311,VI_Debitos!$U:$U,$D311,VI_Debitos!$S:$S,LEFT(PAGADO!F$1,4),VI_Debitos!$R:$R,RIGHT(F$1,2))</f>
        <v>0</v>
      </c>
      <c r="G311" s="2">
        <f>SUMIFS(VI_Debitos!$W:$W,VI_Debitos!$H:$H,$C311,VI_Debitos!$U:$U,$D311,VI_Debitos!$S:$S,LEFT(PAGADO!G$1,4),VI_Debitos!$R:$R,RIGHT(G$1,2))</f>
        <v>0</v>
      </c>
      <c r="H311" s="2">
        <f>SUMIFS(VI_Debitos!$W:$W,VI_Debitos!$H:$H,$C311,VI_Debitos!$U:$U,$D311,VI_Debitos!$S:$S,LEFT(PAGADO!H$1,4),VI_Debitos!$R:$R,RIGHT(H$1,2))</f>
        <v>0</v>
      </c>
      <c r="I311" s="2">
        <f>SUMIFS(VI_Debitos!$W:$W,VI_Debitos!$H:$H,$C311,VI_Debitos!$U:$U,$D311,VI_Debitos!$S:$S,LEFT(PAGADO!I$1,4),VI_Debitos!$R:$R,RIGHT(I$1,2))</f>
        <v>0</v>
      </c>
      <c r="J311" s="2">
        <f>SUMIFS(VI_Debitos!$W:$W,VI_Debitos!$H:$H,$C311,VI_Debitos!$U:$U,$D311,VI_Debitos!$S:$S,LEFT(PAGADO!J$1,4),VI_Debitos!$R:$R,RIGHT(J$1,2))</f>
        <v>0</v>
      </c>
      <c r="K311" s="2">
        <f>SUMIFS(VI_Debitos!$W:$W,VI_Debitos!$H:$H,$C311,VI_Debitos!$U:$U,$D311,VI_Debitos!$S:$S,LEFT(PAGADO!K$1,4),VI_Debitos!$R:$R,RIGHT(K$1,2))</f>
        <v>0</v>
      </c>
      <c r="L311" s="2">
        <f>SUMIFS(VI_Debitos!$W:$W,VI_Debitos!$H:$H,$C311,VI_Debitos!$U:$U,$D311,VI_Debitos!$S:$S,LEFT(PAGADO!L$1,4),VI_Debitos!$R:$R,RIGHT(L$1,2))</f>
        <v>0</v>
      </c>
      <c r="M311" s="2">
        <f>SUMIFS(VI_Debitos!$W:$W,VI_Debitos!$H:$H,$C311,VI_Debitos!$U:$U,$D311,VI_Debitos!$S:$S,LEFT(PAGADO!M$1,4),VI_Debitos!$R:$R,RIGHT(M$1,2))</f>
        <v>0</v>
      </c>
      <c r="N311" s="2">
        <f>SUMIFS(VI_Debitos!$W:$W,VI_Debitos!$H:$H,$C311,VI_Debitos!$U:$U,$D311,VI_Debitos!$S:$S,LEFT(PAGADO!N$1,4),VI_Debitos!$R:$R,RIGHT(N$1,2))</f>
        <v>0</v>
      </c>
      <c r="O311" s="2">
        <f>SUMIFS(VI_Debitos!$W:$W,VI_Debitos!$H:$H,$C311,VI_Debitos!$U:$U,$D311,VI_Debitos!$S:$S,LEFT(PAGADO!O$1,4),VI_Debitos!$R:$R,RIGHT(O$1,2))</f>
        <v>0</v>
      </c>
      <c r="P311" s="2">
        <f>SUMIFS(VI_Debitos!$W:$W,VI_Debitos!$H:$H,$C311,VI_Debitos!$U:$U,$D311,VI_Debitos!$S:$S,LEFT(PAGADO!P$1,4),VI_Debitos!$R:$R,RIGHT(P$1,2))</f>
        <v>0</v>
      </c>
      <c r="Q311" s="2">
        <f>SUMIFS(VI_Debitos!$W:$W,VI_Debitos!$H:$H,$C311,VI_Debitos!$U:$U,$D311,VI_Debitos!$S:$S,LEFT(PAGADO!Q$1,4),VI_Debitos!$R:$R,RIGHT(Q$1,2))</f>
        <v>0</v>
      </c>
      <c r="R311" s="2">
        <f t="shared" si="4"/>
        <v>0</v>
      </c>
    </row>
    <row r="312" spans="6:18">
      <c r="F312" s="2">
        <f>SUMIFS(VI_Debitos!$W:$W,VI_Debitos!$H:$H,$C312,VI_Debitos!$U:$U,$D312,VI_Debitos!$S:$S,LEFT(PAGADO!F$1,4),VI_Debitos!$R:$R,RIGHT(F$1,2))</f>
        <v>0</v>
      </c>
      <c r="G312" s="2">
        <f>SUMIFS(VI_Debitos!$W:$W,VI_Debitos!$H:$H,$C312,VI_Debitos!$U:$U,$D312,VI_Debitos!$S:$S,LEFT(PAGADO!G$1,4),VI_Debitos!$R:$R,RIGHT(G$1,2))</f>
        <v>0</v>
      </c>
      <c r="H312" s="2">
        <f>SUMIFS(VI_Debitos!$W:$W,VI_Debitos!$H:$H,$C312,VI_Debitos!$U:$U,$D312,VI_Debitos!$S:$S,LEFT(PAGADO!H$1,4),VI_Debitos!$R:$R,RIGHT(H$1,2))</f>
        <v>0</v>
      </c>
      <c r="I312" s="2">
        <f>SUMIFS(VI_Debitos!$W:$W,VI_Debitos!$H:$H,$C312,VI_Debitos!$U:$U,$D312,VI_Debitos!$S:$S,LEFT(PAGADO!I$1,4),VI_Debitos!$R:$R,RIGHT(I$1,2))</f>
        <v>0</v>
      </c>
      <c r="J312" s="2">
        <f>SUMIFS(VI_Debitos!$W:$W,VI_Debitos!$H:$H,$C312,VI_Debitos!$U:$U,$D312,VI_Debitos!$S:$S,LEFT(PAGADO!J$1,4),VI_Debitos!$R:$R,RIGHT(J$1,2))</f>
        <v>0</v>
      </c>
      <c r="K312" s="2">
        <f>SUMIFS(VI_Debitos!$W:$W,VI_Debitos!$H:$H,$C312,VI_Debitos!$U:$U,$D312,VI_Debitos!$S:$S,LEFT(PAGADO!K$1,4),VI_Debitos!$R:$R,RIGHT(K$1,2))</f>
        <v>0</v>
      </c>
      <c r="L312" s="2">
        <f>SUMIFS(VI_Debitos!$W:$W,VI_Debitos!$H:$H,$C312,VI_Debitos!$U:$U,$D312,VI_Debitos!$S:$S,LEFT(PAGADO!L$1,4),VI_Debitos!$R:$R,RIGHT(L$1,2))</f>
        <v>0</v>
      </c>
      <c r="M312" s="2">
        <f>SUMIFS(VI_Debitos!$W:$W,VI_Debitos!$H:$H,$C312,VI_Debitos!$U:$U,$D312,VI_Debitos!$S:$S,LEFT(PAGADO!M$1,4),VI_Debitos!$R:$R,RIGHT(M$1,2))</f>
        <v>0</v>
      </c>
      <c r="N312" s="2">
        <f>SUMIFS(VI_Debitos!$W:$W,VI_Debitos!$H:$H,$C312,VI_Debitos!$U:$U,$D312,VI_Debitos!$S:$S,LEFT(PAGADO!N$1,4),VI_Debitos!$R:$R,RIGHT(N$1,2))</f>
        <v>0</v>
      </c>
      <c r="O312" s="2">
        <f>SUMIFS(VI_Debitos!$W:$W,VI_Debitos!$H:$H,$C312,VI_Debitos!$U:$U,$D312,VI_Debitos!$S:$S,LEFT(PAGADO!O$1,4),VI_Debitos!$R:$R,RIGHT(O$1,2))</f>
        <v>0</v>
      </c>
      <c r="P312" s="2">
        <f>SUMIFS(VI_Debitos!$W:$W,VI_Debitos!$H:$H,$C312,VI_Debitos!$U:$U,$D312,VI_Debitos!$S:$S,LEFT(PAGADO!P$1,4),VI_Debitos!$R:$R,RIGHT(P$1,2))</f>
        <v>0</v>
      </c>
      <c r="Q312" s="2">
        <f>SUMIFS(VI_Debitos!$W:$W,VI_Debitos!$H:$H,$C312,VI_Debitos!$U:$U,$D312,VI_Debitos!$S:$S,LEFT(PAGADO!Q$1,4),VI_Debitos!$R:$R,RIGHT(Q$1,2))</f>
        <v>0</v>
      </c>
      <c r="R312" s="2">
        <f t="shared" si="4"/>
        <v>0</v>
      </c>
    </row>
    <row r="313" spans="6:18">
      <c r="F313" s="2">
        <f>SUMIFS(VI_Debitos!$W:$W,VI_Debitos!$H:$H,$C313,VI_Debitos!$U:$U,$D313,VI_Debitos!$S:$S,LEFT(PAGADO!F$1,4),VI_Debitos!$R:$R,RIGHT(F$1,2))</f>
        <v>0</v>
      </c>
      <c r="G313" s="2">
        <f>SUMIFS(VI_Debitos!$W:$W,VI_Debitos!$H:$H,$C313,VI_Debitos!$U:$U,$D313,VI_Debitos!$S:$S,LEFT(PAGADO!G$1,4),VI_Debitos!$R:$R,RIGHT(G$1,2))</f>
        <v>0</v>
      </c>
      <c r="H313" s="2">
        <f>SUMIFS(VI_Debitos!$W:$W,VI_Debitos!$H:$H,$C313,VI_Debitos!$U:$U,$D313,VI_Debitos!$S:$S,LEFT(PAGADO!H$1,4),VI_Debitos!$R:$R,RIGHT(H$1,2))</f>
        <v>0</v>
      </c>
      <c r="I313" s="2">
        <f>SUMIFS(VI_Debitos!$W:$W,VI_Debitos!$H:$H,$C313,VI_Debitos!$U:$U,$D313,VI_Debitos!$S:$S,LEFT(PAGADO!I$1,4),VI_Debitos!$R:$R,RIGHT(I$1,2))</f>
        <v>0</v>
      </c>
      <c r="J313" s="2">
        <f>SUMIFS(VI_Debitos!$W:$W,VI_Debitos!$H:$H,$C313,VI_Debitos!$U:$U,$D313,VI_Debitos!$S:$S,LEFT(PAGADO!J$1,4),VI_Debitos!$R:$R,RIGHT(J$1,2))</f>
        <v>0</v>
      </c>
      <c r="K313" s="2">
        <f>SUMIFS(VI_Debitos!$W:$W,VI_Debitos!$H:$H,$C313,VI_Debitos!$U:$U,$D313,VI_Debitos!$S:$S,LEFT(PAGADO!K$1,4),VI_Debitos!$R:$R,RIGHT(K$1,2))</f>
        <v>0</v>
      </c>
      <c r="L313" s="2">
        <f>SUMIFS(VI_Debitos!$W:$W,VI_Debitos!$H:$H,$C313,VI_Debitos!$U:$U,$D313,VI_Debitos!$S:$S,LEFT(PAGADO!L$1,4),VI_Debitos!$R:$R,RIGHT(L$1,2))</f>
        <v>0</v>
      </c>
      <c r="M313" s="2">
        <f>SUMIFS(VI_Debitos!$W:$W,VI_Debitos!$H:$H,$C313,VI_Debitos!$U:$U,$D313,VI_Debitos!$S:$S,LEFT(PAGADO!M$1,4),VI_Debitos!$R:$R,RIGHT(M$1,2))</f>
        <v>0</v>
      </c>
      <c r="N313" s="2">
        <f>SUMIFS(VI_Debitos!$W:$W,VI_Debitos!$H:$H,$C313,VI_Debitos!$U:$U,$D313,VI_Debitos!$S:$S,LEFT(PAGADO!N$1,4),VI_Debitos!$R:$R,RIGHT(N$1,2))</f>
        <v>0</v>
      </c>
      <c r="O313" s="2">
        <f>SUMIFS(VI_Debitos!$W:$W,VI_Debitos!$H:$H,$C313,VI_Debitos!$U:$U,$D313,VI_Debitos!$S:$S,LEFT(PAGADO!O$1,4),VI_Debitos!$R:$R,RIGHT(O$1,2))</f>
        <v>0</v>
      </c>
      <c r="P313" s="2">
        <f>SUMIFS(VI_Debitos!$W:$W,VI_Debitos!$H:$H,$C313,VI_Debitos!$U:$U,$D313,VI_Debitos!$S:$S,LEFT(PAGADO!P$1,4),VI_Debitos!$R:$R,RIGHT(P$1,2))</f>
        <v>0</v>
      </c>
      <c r="Q313" s="2">
        <f>SUMIFS(VI_Debitos!$W:$W,VI_Debitos!$H:$H,$C313,VI_Debitos!$U:$U,$D313,VI_Debitos!$S:$S,LEFT(PAGADO!Q$1,4),VI_Debitos!$R:$R,RIGHT(Q$1,2))</f>
        <v>0</v>
      </c>
      <c r="R313" s="2">
        <f t="shared" si="4"/>
        <v>0</v>
      </c>
    </row>
    <row r="314" spans="6:18">
      <c r="F314" s="2">
        <f>SUMIFS(VI_Debitos!$W:$W,VI_Debitos!$H:$H,$C314,VI_Debitos!$U:$U,$D314,VI_Debitos!$S:$S,LEFT(PAGADO!F$1,4),VI_Debitos!$R:$R,RIGHT(F$1,2))</f>
        <v>0</v>
      </c>
      <c r="G314" s="2">
        <f>SUMIFS(VI_Debitos!$W:$W,VI_Debitos!$H:$H,$C314,VI_Debitos!$U:$U,$D314,VI_Debitos!$S:$S,LEFT(PAGADO!G$1,4),VI_Debitos!$R:$R,RIGHT(G$1,2))</f>
        <v>0</v>
      </c>
      <c r="H314" s="2">
        <f>SUMIFS(VI_Debitos!$W:$W,VI_Debitos!$H:$H,$C314,VI_Debitos!$U:$U,$D314,VI_Debitos!$S:$S,LEFT(PAGADO!H$1,4),VI_Debitos!$R:$R,RIGHT(H$1,2))</f>
        <v>0</v>
      </c>
      <c r="I314" s="2">
        <f>SUMIFS(VI_Debitos!$W:$W,VI_Debitos!$H:$H,$C314,VI_Debitos!$U:$U,$D314,VI_Debitos!$S:$S,LEFT(PAGADO!I$1,4),VI_Debitos!$R:$R,RIGHT(I$1,2))</f>
        <v>0</v>
      </c>
      <c r="J314" s="2">
        <f>SUMIFS(VI_Debitos!$W:$W,VI_Debitos!$H:$H,$C314,VI_Debitos!$U:$U,$D314,VI_Debitos!$S:$S,LEFT(PAGADO!J$1,4),VI_Debitos!$R:$R,RIGHT(J$1,2))</f>
        <v>0</v>
      </c>
      <c r="K314" s="2">
        <f>SUMIFS(VI_Debitos!$W:$W,VI_Debitos!$H:$H,$C314,VI_Debitos!$U:$U,$D314,VI_Debitos!$S:$S,LEFT(PAGADO!K$1,4),VI_Debitos!$R:$R,RIGHT(K$1,2))</f>
        <v>0</v>
      </c>
      <c r="L314" s="2">
        <f>SUMIFS(VI_Debitos!$W:$W,VI_Debitos!$H:$H,$C314,VI_Debitos!$U:$U,$D314,VI_Debitos!$S:$S,LEFT(PAGADO!L$1,4),VI_Debitos!$R:$R,RIGHT(L$1,2))</f>
        <v>0</v>
      </c>
      <c r="M314" s="2">
        <f>SUMIFS(VI_Debitos!$W:$W,VI_Debitos!$H:$H,$C314,VI_Debitos!$U:$U,$D314,VI_Debitos!$S:$S,LEFT(PAGADO!M$1,4),VI_Debitos!$R:$R,RIGHT(M$1,2))</f>
        <v>0</v>
      </c>
      <c r="N314" s="2">
        <f>SUMIFS(VI_Debitos!$W:$W,VI_Debitos!$H:$H,$C314,VI_Debitos!$U:$U,$D314,VI_Debitos!$S:$S,LEFT(PAGADO!N$1,4),VI_Debitos!$R:$R,RIGHT(N$1,2))</f>
        <v>0</v>
      </c>
      <c r="O314" s="2">
        <f>SUMIFS(VI_Debitos!$W:$W,VI_Debitos!$H:$H,$C314,VI_Debitos!$U:$U,$D314,VI_Debitos!$S:$S,LEFT(PAGADO!O$1,4),VI_Debitos!$R:$R,RIGHT(O$1,2))</f>
        <v>0</v>
      </c>
      <c r="P314" s="2">
        <f>SUMIFS(VI_Debitos!$W:$W,VI_Debitos!$H:$H,$C314,VI_Debitos!$U:$U,$D314,VI_Debitos!$S:$S,LEFT(PAGADO!P$1,4),VI_Debitos!$R:$R,RIGHT(P$1,2))</f>
        <v>0</v>
      </c>
      <c r="Q314" s="2">
        <f>SUMIFS(VI_Debitos!$W:$W,VI_Debitos!$H:$H,$C314,VI_Debitos!$U:$U,$D314,VI_Debitos!$S:$S,LEFT(PAGADO!Q$1,4),VI_Debitos!$R:$R,RIGHT(Q$1,2))</f>
        <v>0</v>
      </c>
      <c r="R314" s="2">
        <f t="shared" si="4"/>
        <v>0</v>
      </c>
    </row>
    <row r="315" spans="6:18">
      <c r="F315" s="2">
        <f>SUMIFS(VI_Debitos!$W:$W,VI_Debitos!$H:$H,$C315,VI_Debitos!$U:$U,$D315,VI_Debitos!$S:$S,LEFT(PAGADO!F$1,4),VI_Debitos!$R:$R,RIGHT(F$1,2))</f>
        <v>0</v>
      </c>
      <c r="G315" s="2">
        <f>SUMIFS(VI_Debitos!$W:$W,VI_Debitos!$H:$H,$C315,VI_Debitos!$U:$U,$D315,VI_Debitos!$S:$S,LEFT(PAGADO!G$1,4),VI_Debitos!$R:$R,RIGHT(G$1,2))</f>
        <v>0</v>
      </c>
      <c r="H315" s="2">
        <f>SUMIFS(VI_Debitos!$W:$W,VI_Debitos!$H:$H,$C315,VI_Debitos!$U:$U,$D315,VI_Debitos!$S:$S,LEFT(PAGADO!H$1,4),VI_Debitos!$R:$R,RIGHT(H$1,2))</f>
        <v>0</v>
      </c>
      <c r="I315" s="2">
        <f>SUMIFS(VI_Debitos!$W:$W,VI_Debitos!$H:$H,$C315,VI_Debitos!$U:$U,$D315,VI_Debitos!$S:$S,LEFT(PAGADO!I$1,4),VI_Debitos!$R:$R,RIGHT(I$1,2))</f>
        <v>0</v>
      </c>
      <c r="J315" s="2">
        <f>SUMIFS(VI_Debitos!$W:$W,VI_Debitos!$H:$H,$C315,VI_Debitos!$U:$U,$D315,VI_Debitos!$S:$S,LEFT(PAGADO!J$1,4),VI_Debitos!$R:$R,RIGHT(J$1,2))</f>
        <v>0</v>
      </c>
      <c r="K315" s="2">
        <f>SUMIFS(VI_Debitos!$W:$W,VI_Debitos!$H:$H,$C315,VI_Debitos!$U:$U,$D315,VI_Debitos!$S:$S,LEFT(PAGADO!K$1,4),VI_Debitos!$R:$R,RIGHT(K$1,2))</f>
        <v>0</v>
      </c>
      <c r="L315" s="2">
        <f>SUMIFS(VI_Debitos!$W:$W,VI_Debitos!$H:$H,$C315,VI_Debitos!$U:$U,$D315,VI_Debitos!$S:$S,LEFT(PAGADO!L$1,4),VI_Debitos!$R:$R,RIGHT(L$1,2))</f>
        <v>0</v>
      </c>
      <c r="M315" s="2">
        <f>SUMIFS(VI_Debitos!$W:$W,VI_Debitos!$H:$H,$C315,VI_Debitos!$U:$U,$D315,VI_Debitos!$S:$S,LEFT(PAGADO!M$1,4),VI_Debitos!$R:$R,RIGHT(M$1,2))</f>
        <v>0</v>
      </c>
      <c r="N315" s="2">
        <f>SUMIFS(VI_Debitos!$W:$W,VI_Debitos!$H:$H,$C315,VI_Debitos!$U:$U,$D315,VI_Debitos!$S:$S,LEFT(PAGADO!N$1,4),VI_Debitos!$R:$R,RIGHT(N$1,2))</f>
        <v>0</v>
      </c>
      <c r="O315" s="2">
        <f>SUMIFS(VI_Debitos!$W:$W,VI_Debitos!$H:$H,$C315,VI_Debitos!$U:$U,$D315,VI_Debitos!$S:$S,LEFT(PAGADO!O$1,4),VI_Debitos!$R:$R,RIGHT(O$1,2))</f>
        <v>0</v>
      </c>
      <c r="P315" s="2">
        <f>SUMIFS(VI_Debitos!$W:$W,VI_Debitos!$H:$H,$C315,VI_Debitos!$U:$U,$D315,VI_Debitos!$S:$S,LEFT(PAGADO!P$1,4),VI_Debitos!$R:$R,RIGHT(P$1,2))</f>
        <v>0</v>
      </c>
      <c r="Q315" s="2">
        <f>SUMIFS(VI_Debitos!$W:$W,VI_Debitos!$H:$H,$C315,VI_Debitos!$U:$U,$D315,VI_Debitos!$S:$S,LEFT(PAGADO!Q$1,4),VI_Debitos!$R:$R,RIGHT(Q$1,2))</f>
        <v>0</v>
      </c>
      <c r="R315" s="2">
        <f t="shared" si="4"/>
        <v>0</v>
      </c>
    </row>
    <row r="316" spans="6:18">
      <c r="F316" s="2">
        <f>SUMIFS(VI_Debitos!$W:$W,VI_Debitos!$H:$H,$C316,VI_Debitos!$U:$U,$D316,VI_Debitos!$S:$S,LEFT(PAGADO!F$1,4),VI_Debitos!$R:$R,RIGHT(F$1,2))</f>
        <v>0</v>
      </c>
      <c r="G316" s="2">
        <f>SUMIFS(VI_Debitos!$W:$W,VI_Debitos!$H:$H,$C316,VI_Debitos!$U:$U,$D316,VI_Debitos!$S:$S,LEFT(PAGADO!G$1,4),VI_Debitos!$R:$R,RIGHT(G$1,2))</f>
        <v>0</v>
      </c>
      <c r="H316" s="2">
        <f>SUMIFS(VI_Debitos!$W:$W,VI_Debitos!$H:$H,$C316,VI_Debitos!$U:$U,$D316,VI_Debitos!$S:$S,LEFT(PAGADO!H$1,4),VI_Debitos!$R:$R,RIGHT(H$1,2))</f>
        <v>0</v>
      </c>
      <c r="I316" s="2">
        <f>SUMIFS(VI_Debitos!$W:$W,VI_Debitos!$H:$H,$C316,VI_Debitos!$U:$U,$D316,VI_Debitos!$S:$S,LEFT(PAGADO!I$1,4),VI_Debitos!$R:$R,RIGHT(I$1,2))</f>
        <v>0</v>
      </c>
      <c r="J316" s="2">
        <f>SUMIFS(VI_Debitos!$W:$W,VI_Debitos!$H:$H,$C316,VI_Debitos!$U:$U,$D316,VI_Debitos!$S:$S,LEFT(PAGADO!J$1,4),VI_Debitos!$R:$R,RIGHT(J$1,2))</f>
        <v>0</v>
      </c>
      <c r="K316" s="2">
        <f>SUMIFS(VI_Debitos!$W:$W,VI_Debitos!$H:$H,$C316,VI_Debitos!$U:$U,$D316,VI_Debitos!$S:$S,LEFT(PAGADO!K$1,4),VI_Debitos!$R:$R,RIGHT(K$1,2))</f>
        <v>0</v>
      </c>
      <c r="L316" s="2">
        <f>SUMIFS(VI_Debitos!$W:$W,VI_Debitos!$H:$H,$C316,VI_Debitos!$U:$U,$D316,VI_Debitos!$S:$S,LEFT(PAGADO!L$1,4),VI_Debitos!$R:$R,RIGHT(L$1,2))</f>
        <v>0</v>
      </c>
      <c r="M316" s="2">
        <f>SUMIFS(VI_Debitos!$W:$W,VI_Debitos!$H:$H,$C316,VI_Debitos!$U:$U,$D316,VI_Debitos!$S:$S,LEFT(PAGADO!M$1,4),VI_Debitos!$R:$R,RIGHT(M$1,2))</f>
        <v>0</v>
      </c>
      <c r="N316" s="2">
        <f>SUMIFS(VI_Debitos!$W:$W,VI_Debitos!$H:$H,$C316,VI_Debitos!$U:$U,$D316,VI_Debitos!$S:$S,LEFT(PAGADO!N$1,4),VI_Debitos!$R:$R,RIGHT(N$1,2))</f>
        <v>0</v>
      </c>
      <c r="O316" s="2">
        <f>SUMIFS(VI_Debitos!$W:$W,VI_Debitos!$H:$H,$C316,VI_Debitos!$U:$U,$D316,VI_Debitos!$S:$S,LEFT(PAGADO!O$1,4),VI_Debitos!$R:$R,RIGHT(O$1,2))</f>
        <v>0</v>
      </c>
      <c r="P316" s="2">
        <f>SUMIFS(VI_Debitos!$W:$W,VI_Debitos!$H:$H,$C316,VI_Debitos!$U:$U,$D316,VI_Debitos!$S:$S,LEFT(PAGADO!P$1,4),VI_Debitos!$R:$R,RIGHT(P$1,2))</f>
        <v>0</v>
      </c>
      <c r="Q316" s="2">
        <f>SUMIFS(VI_Debitos!$W:$W,VI_Debitos!$H:$H,$C316,VI_Debitos!$U:$U,$D316,VI_Debitos!$S:$S,LEFT(PAGADO!Q$1,4),VI_Debitos!$R:$R,RIGHT(Q$1,2))</f>
        <v>0</v>
      </c>
      <c r="R316" s="2">
        <f t="shared" si="4"/>
        <v>0</v>
      </c>
    </row>
    <row r="317" spans="6:18">
      <c r="F317" s="2">
        <f>SUMIFS(VI_Debitos!$W:$W,VI_Debitos!$H:$H,$C317,VI_Debitos!$U:$U,$D317,VI_Debitos!$S:$S,LEFT(PAGADO!F$1,4),VI_Debitos!$R:$R,RIGHT(F$1,2))</f>
        <v>0</v>
      </c>
      <c r="G317" s="2">
        <f>SUMIFS(VI_Debitos!$W:$W,VI_Debitos!$H:$H,$C317,VI_Debitos!$U:$U,$D317,VI_Debitos!$S:$S,LEFT(PAGADO!G$1,4),VI_Debitos!$R:$R,RIGHT(G$1,2))</f>
        <v>0</v>
      </c>
      <c r="H317" s="2">
        <f>SUMIFS(VI_Debitos!$W:$W,VI_Debitos!$H:$H,$C317,VI_Debitos!$U:$U,$D317,VI_Debitos!$S:$S,LEFT(PAGADO!H$1,4),VI_Debitos!$R:$R,RIGHT(H$1,2))</f>
        <v>0</v>
      </c>
      <c r="I317" s="2">
        <f>SUMIFS(VI_Debitos!$W:$W,VI_Debitos!$H:$H,$C317,VI_Debitos!$U:$U,$D317,VI_Debitos!$S:$S,LEFT(PAGADO!I$1,4),VI_Debitos!$R:$R,RIGHT(I$1,2))</f>
        <v>0</v>
      </c>
      <c r="J317" s="2">
        <f>SUMIFS(VI_Debitos!$W:$W,VI_Debitos!$H:$H,$C317,VI_Debitos!$U:$U,$D317,VI_Debitos!$S:$S,LEFT(PAGADO!J$1,4),VI_Debitos!$R:$R,RIGHT(J$1,2))</f>
        <v>0</v>
      </c>
      <c r="K317" s="2">
        <f>SUMIFS(VI_Debitos!$W:$W,VI_Debitos!$H:$H,$C317,VI_Debitos!$U:$U,$D317,VI_Debitos!$S:$S,LEFT(PAGADO!K$1,4),VI_Debitos!$R:$R,RIGHT(K$1,2))</f>
        <v>0</v>
      </c>
      <c r="L317" s="2">
        <f>SUMIFS(VI_Debitos!$W:$W,VI_Debitos!$H:$H,$C317,VI_Debitos!$U:$U,$D317,VI_Debitos!$S:$S,LEFT(PAGADO!L$1,4),VI_Debitos!$R:$R,RIGHT(L$1,2))</f>
        <v>0</v>
      </c>
      <c r="M317" s="2">
        <f>SUMIFS(VI_Debitos!$W:$W,VI_Debitos!$H:$H,$C317,VI_Debitos!$U:$U,$D317,VI_Debitos!$S:$S,LEFT(PAGADO!M$1,4),VI_Debitos!$R:$R,RIGHT(M$1,2))</f>
        <v>0</v>
      </c>
      <c r="N317" s="2">
        <f>SUMIFS(VI_Debitos!$W:$W,VI_Debitos!$H:$H,$C317,VI_Debitos!$U:$U,$D317,VI_Debitos!$S:$S,LEFT(PAGADO!N$1,4),VI_Debitos!$R:$R,RIGHT(N$1,2))</f>
        <v>0</v>
      </c>
      <c r="O317" s="2">
        <f>SUMIFS(VI_Debitos!$W:$W,VI_Debitos!$H:$H,$C317,VI_Debitos!$U:$U,$D317,VI_Debitos!$S:$S,LEFT(PAGADO!O$1,4),VI_Debitos!$R:$R,RIGHT(O$1,2))</f>
        <v>0</v>
      </c>
      <c r="P317" s="2">
        <f>SUMIFS(VI_Debitos!$W:$W,VI_Debitos!$H:$H,$C317,VI_Debitos!$U:$U,$D317,VI_Debitos!$S:$S,LEFT(PAGADO!P$1,4),VI_Debitos!$R:$R,RIGHT(P$1,2))</f>
        <v>0</v>
      </c>
      <c r="Q317" s="2">
        <f>SUMIFS(VI_Debitos!$W:$W,VI_Debitos!$H:$H,$C317,VI_Debitos!$U:$U,$D317,VI_Debitos!$S:$S,LEFT(PAGADO!Q$1,4),VI_Debitos!$R:$R,RIGHT(Q$1,2))</f>
        <v>0</v>
      </c>
      <c r="R317" s="2">
        <f t="shared" si="4"/>
        <v>0</v>
      </c>
    </row>
    <row r="318" spans="6:18">
      <c r="F318" s="2">
        <f>SUMIFS(VI_Debitos!$W:$W,VI_Debitos!$H:$H,$C318,VI_Debitos!$U:$U,$D318,VI_Debitos!$S:$S,LEFT(PAGADO!F$1,4),VI_Debitos!$R:$R,RIGHT(F$1,2))</f>
        <v>0</v>
      </c>
      <c r="G318" s="2">
        <f>SUMIFS(VI_Debitos!$W:$W,VI_Debitos!$H:$H,$C318,VI_Debitos!$U:$U,$D318,VI_Debitos!$S:$S,LEFT(PAGADO!G$1,4),VI_Debitos!$R:$R,RIGHT(G$1,2))</f>
        <v>0</v>
      </c>
      <c r="H318" s="2">
        <f>SUMIFS(VI_Debitos!$W:$W,VI_Debitos!$H:$H,$C318,VI_Debitos!$U:$U,$D318,VI_Debitos!$S:$S,LEFT(PAGADO!H$1,4),VI_Debitos!$R:$R,RIGHT(H$1,2))</f>
        <v>0</v>
      </c>
      <c r="I318" s="2">
        <f>SUMIFS(VI_Debitos!$W:$W,VI_Debitos!$H:$H,$C318,VI_Debitos!$U:$U,$D318,VI_Debitos!$S:$S,LEFT(PAGADO!I$1,4),VI_Debitos!$R:$R,RIGHT(I$1,2))</f>
        <v>0</v>
      </c>
      <c r="J318" s="2">
        <f>SUMIFS(VI_Debitos!$W:$W,VI_Debitos!$H:$H,$C318,VI_Debitos!$U:$U,$D318,VI_Debitos!$S:$S,LEFT(PAGADO!J$1,4),VI_Debitos!$R:$R,RIGHT(J$1,2))</f>
        <v>0</v>
      </c>
      <c r="K318" s="2">
        <f>SUMIFS(VI_Debitos!$W:$W,VI_Debitos!$H:$H,$C318,VI_Debitos!$U:$U,$D318,VI_Debitos!$S:$S,LEFT(PAGADO!K$1,4),VI_Debitos!$R:$R,RIGHT(K$1,2))</f>
        <v>0</v>
      </c>
      <c r="L318" s="2">
        <f>SUMIFS(VI_Debitos!$W:$W,VI_Debitos!$H:$H,$C318,VI_Debitos!$U:$U,$D318,VI_Debitos!$S:$S,LEFT(PAGADO!L$1,4),VI_Debitos!$R:$R,RIGHT(L$1,2))</f>
        <v>0</v>
      </c>
      <c r="M318" s="2">
        <f>SUMIFS(VI_Debitos!$W:$W,VI_Debitos!$H:$H,$C318,VI_Debitos!$U:$U,$D318,VI_Debitos!$S:$S,LEFT(PAGADO!M$1,4),VI_Debitos!$R:$R,RIGHT(M$1,2))</f>
        <v>0</v>
      </c>
      <c r="N318" s="2">
        <f>SUMIFS(VI_Debitos!$W:$W,VI_Debitos!$H:$H,$C318,VI_Debitos!$U:$U,$D318,VI_Debitos!$S:$S,LEFT(PAGADO!N$1,4),VI_Debitos!$R:$R,RIGHT(N$1,2))</f>
        <v>0</v>
      </c>
      <c r="O318" s="2">
        <f>SUMIFS(VI_Debitos!$W:$W,VI_Debitos!$H:$H,$C318,VI_Debitos!$U:$U,$D318,VI_Debitos!$S:$S,LEFT(PAGADO!O$1,4),VI_Debitos!$R:$R,RIGHT(O$1,2))</f>
        <v>0</v>
      </c>
      <c r="P318" s="2">
        <f>SUMIFS(VI_Debitos!$W:$W,VI_Debitos!$H:$H,$C318,VI_Debitos!$U:$U,$D318,VI_Debitos!$S:$S,LEFT(PAGADO!P$1,4),VI_Debitos!$R:$R,RIGHT(P$1,2))</f>
        <v>0</v>
      </c>
      <c r="Q318" s="2">
        <f>SUMIFS(VI_Debitos!$W:$W,VI_Debitos!$H:$H,$C318,VI_Debitos!$U:$U,$D318,VI_Debitos!$S:$S,LEFT(PAGADO!Q$1,4),VI_Debitos!$R:$R,RIGHT(Q$1,2))</f>
        <v>0</v>
      </c>
      <c r="R318" s="2">
        <f t="shared" si="4"/>
        <v>0</v>
      </c>
    </row>
    <row r="319" spans="6:18">
      <c r="F319" s="2">
        <f>SUMIFS(VI_Debitos!$W:$W,VI_Debitos!$H:$H,$C319,VI_Debitos!$U:$U,$D319,VI_Debitos!$S:$S,LEFT(PAGADO!F$1,4),VI_Debitos!$R:$R,RIGHT(F$1,2))</f>
        <v>0</v>
      </c>
      <c r="G319" s="2">
        <f>SUMIFS(VI_Debitos!$W:$W,VI_Debitos!$H:$H,$C319,VI_Debitos!$U:$U,$D319,VI_Debitos!$S:$S,LEFT(PAGADO!G$1,4),VI_Debitos!$R:$R,RIGHT(G$1,2))</f>
        <v>0</v>
      </c>
      <c r="H319" s="2">
        <f>SUMIFS(VI_Debitos!$W:$W,VI_Debitos!$H:$H,$C319,VI_Debitos!$U:$U,$D319,VI_Debitos!$S:$S,LEFT(PAGADO!H$1,4),VI_Debitos!$R:$R,RIGHT(H$1,2))</f>
        <v>0</v>
      </c>
      <c r="I319" s="2">
        <f>SUMIFS(VI_Debitos!$W:$W,VI_Debitos!$H:$H,$C319,VI_Debitos!$U:$U,$D319,VI_Debitos!$S:$S,LEFT(PAGADO!I$1,4),VI_Debitos!$R:$R,RIGHT(I$1,2))</f>
        <v>0</v>
      </c>
      <c r="J319" s="2">
        <f>SUMIFS(VI_Debitos!$W:$W,VI_Debitos!$H:$H,$C319,VI_Debitos!$U:$U,$D319,VI_Debitos!$S:$S,LEFT(PAGADO!J$1,4),VI_Debitos!$R:$R,RIGHT(J$1,2))</f>
        <v>0</v>
      </c>
      <c r="K319" s="2">
        <f>SUMIFS(VI_Debitos!$W:$W,VI_Debitos!$H:$H,$C319,VI_Debitos!$U:$U,$D319,VI_Debitos!$S:$S,LEFT(PAGADO!K$1,4),VI_Debitos!$R:$R,RIGHT(K$1,2))</f>
        <v>0</v>
      </c>
      <c r="L319" s="2">
        <f>SUMIFS(VI_Debitos!$W:$W,VI_Debitos!$H:$H,$C319,VI_Debitos!$U:$U,$D319,VI_Debitos!$S:$S,LEFT(PAGADO!L$1,4),VI_Debitos!$R:$R,RIGHT(L$1,2))</f>
        <v>0</v>
      </c>
      <c r="M319" s="2">
        <f>SUMIFS(VI_Debitos!$W:$W,VI_Debitos!$H:$H,$C319,VI_Debitos!$U:$U,$D319,VI_Debitos!$S:$S,LEFT(PAGADO!M$1,4),VI_Debitos!$R:$R,RIGHT(M$1,2))</f>
        <v>0</v>
      </c>
      <c r="N319" s="2">
        <f>SUMIFS(VI_Debitos!$W:$W,VI_Debitos!$H:$H,$C319,VI_Debitos!$U:$U,$D319,VI_Debitos!$S:$S,LEFT(PAGADO!N$1,4),VI_Debitos!$R:$R,RIGHT(N$1,2))</f>
        <v>0</v>
      </c>
      <c r="O319" s="2">
        <f>SUMIFS(VI_Debitos!$W:$W,VI_Debitos!$H:$H,$C319,VI_Debitos!$U:$U,$D319,VI_Debitos!$S:$S,LEFT(PAGADO!O$1,4),VI_Debitos!$R:$R,RIGHT(O$1,2))</f>
        <v>0</v>
      </c>
      <c r="P319" s="2">
        <f>SUMIFS(VI_Debitos!$W:$W,VI_Debitos!$H:$H,$C319,VI_Debitos!$U:$U,$D319,VI_Debitos!$S:$S,LEFT(PAGADO!P$1,4),VI_Debitos!$R:$R,RIGHT(P$1,2))</f>
        <v>0</v>
      </c>
      <c r="Q319" s="2">
        <f>SUMIFS(VI_Debitos!$W:$W,VI_Debitos!$H:$H,$C319,VI_Debitos!$U:$U,$D319,VI_Debitos!$S:$S,LEFT(PAGADO!Q$1,4),VI_Debitos!$R:$R,RIGHT(Q$1,2))</f>
        <v>0</v>
      </c>
      <c r="R319" s="2">
        <f t="shared" si="4"/>
        <v>0</v>
      </c>
    </row>
    <row r="320" spans="6:18">
      <c r="F320" s="2">
        <f>SUMIFS(VI_Debitos!$W:$W,VI_Debitos!$H:$H,$C320,VI_Debitos!$U:$U,$D320,VI_Debitos!$S:$S,LEFT(PAGADO!F$1,4),VI_Debitos!$R:$R,RIGHT(F$1,2))</f>
        <v>0</v>
      </c>
      <c r="G320" s="2">
        <f>SUMIFS(VI_Debitos!$W:$W,VI_Debitos!$H:$H,$C320,VI_Debitos!$U:$U,$D320,VI_Debitos!$S:$S,LEFT(PAGADO!G$1,4),VI_Debitos!$R:$R,RIGHT(G$1,2))</f>
        <v>0</v>
      </c>
      <c r="H320" s="2">
        <f>SUMIFS(VI_Debitos!$W:$W,VI_Debitos!$H:$H,$C320,VI_Debitos!$U:$U,$D320,VI_Debitos!$S:$S,LEFT(PAGADO!H$1,4),VI_Debitos!$R:$R,RIGHT(H$1,2))</f>
        <v>0</v>
      </c>
      <c r="I320" s="2">
        <f>SUMIFS(VI_Debitos!$W:$W,VI_Debitos!$H:$H,$C320,VI_Debitos!$U:$U,$D320,VI_Debitos!$S:$S,LEFT(PAGADO!I$1,4),VI_Debitos!$R:$R,RIGHT(I$1,2))</f>
        <v>0</v>
      </c>
      <c r="J320" s="2">
        <f>SUMIFS(VI_Debitos!$W:$W,VI_Debitos!$H:$H,$C320,VI_Debitos!$U:$U,$D320,VI_Debitos!$S:$S,LEFT(PAGADO!J$1,4),VI_Debitos!$R:$R,RIGHT(J$1,2))</f>
        <v>0</v>
      </c>
      <c r="K320" s="2">
        <f>SUMIFS(VI_Debitos!$W:$W,VI_Debitos!$H:$H,$C320,VI_Debitos!$U:$U,$D320,VI_Debitos!$S:$S,LEFT(PAGADO!K$1,4),VI_Debitos!$R:$R,RIGHT(K$1,2))</f>
        <v>0</v>
      </c>
      <c r="L320" s="2">
        <f>SUMIFS(VI_Debitos!$W:$W,VI_Debitos!$H:$H,$C320,VI_Debitos!$U:$U,$D320,VI_Debitos!$S:$S,LEFT(PAGADO!L$1,4),VI_Debitos!$R:$R,RIGHT(L$1,2))</f>
        <v>0</v>
      </c>
      <c r="M320" s="2">
        <f>SUMIFS(VI_Debitos!$W:$W,VI_Debitos!$H:$H,$C320,VI_Debitos!$U:$U,$D320,VI_Debitos!$S:$S,LEFT(PAGADO!M$1,4),VI_Debitos!$R:$R,RIGHT(M$1,2))</f>
        <v>0</v>
      </c>
      <c r="N320" s="2">
        <f>SUMIFS(VI_Debitos!$W:$W,VI_Debitos!$H:$H,$C320,VI_Debitos!$U:$U,$D320,VI_Debitos!$S:$S,LEFT(PAGADO!N$1,4),VI_Debitos!$R:$R,RIGHT(N$1,2))</f>
        <v>0</v>
      </c>
      <c r="O320" s="2">
        <f>SUMIFS(VI_Debitos!$W:$W,VI_Debitos!$H:$H,$C320,VI_Debitos!$U:$U,$D320,VI_Debitos!$S:$S,LEFT(PAGADO!O$1,4),VI_Debitos!$R:$R,RIGHT(O$1,2))</f>
        <v>0</v>
      </c>
      <c r="P320" s="2">
        <f>SUMIFS(VI_Debitos!$W:$W,VI_Debitos!$H:$H,$C320,VI_Debitos!$U:$U,$D320,VI_Debitos!$S:$S,LEFT(PAGADO!P$1,4),VI_Debitos!$R:$R,RIGHT(P$1,2))</f>
        <v>0</v>
      </c>
      <c r="Q320" s="2">
        <f>SUMIFS(VI_Debitos!$W:$W,VI_Debitos!$H:$H,$C320,VI_Debitos!$U:$U,$D320,VI_Debitos!$S:$S,LEFT(PAGADO!Q$1,4),VI_Debitos!$R:$R,RIGHT(Q$1,2))</f>
        <v>0</v>
      </c>
      <c r="R320" s="2">
        <f t="shared" si="4"/>
        <v>0</v>
      </c>
    </row>
    <row r="321" spans="6:18">
      <c r="F321" s="2">
        <f>SUMIFS(VI_Debitos!$W:$W,VI_Debitos!$H:$H,$C321,VI_Debitos!$U:$U,$D321,VI_Debitos!$S:$S,LEFT(PAGADO!F$1,4),VI_Debitos!$R:$R,RIGHT(F$1,2))</f>
        <v>0</v>
      </c>
      <c r="G321" s="2">
        <f>SUMIFS(VI_Debitos!$W:$W,VI_Debitos!$H:$H,$C321,VI_Debitos!$U:$U,$D321,VI_Debitos!$S:$S,LEFT(PAGADO!G$1,4),VI_Debitos!$R:$R,RIGHT(G$1,2))</f>
        <v>0</v>
      </c>
      <c r="H321" s="2">
        <f>SUMIFS(VI_Debitos!$W:$W,VI_Debitos!$H:$H,$C321,VI_Debitos!$U:$U,$D321,VI_Debitos!$S:$S,LEFT(PAGADO!H$1,4),VI_Debitos!$R:$R,RIGHT(H$1,2))</f>
        <v>0</v>
      </c>
      <c r="I321" s="2">
        <f>SUMIFS(VI_Debitos!$W:$W,VI_Debitos!$H:$H,$C321,VI_Debitos!$U:$U,$D321,VI_Debitos!$S:$S,LEFT(PAGADO!I$1,4),VI_Debitos!$R:$R,RIGHT(I$1,2))</f>
        <v>0</v>
      </c>
      <c r="J321" s="2">
        <f>SUMIFS(VI_Debitos!$W:$W,VI_Debitos!$H:$H,$C321,VI_Debitos!$U:$U,$D321,VI_Debitos!$S:$S,LEFT(PAGADO!J$1,4),VI_Debitos!$R:$R,RIGHT(J$1,2))</f>
        <v>0</v>
      </c>
      <c r="K321" s="2">
        <f>SUMIFS(VI_Debitos!$W:$W,VI_Debitos!$H:$H,$C321,VI_Debitos!$U:$U,$D321,VI_Debitos!$S:$S,LEFT(PAGADO!K$1,4),VI_Debitos!$R:$R,RIGHT(K$1,2))</f>
        <v>0</v>
      </c>
      <c r="L321" s="2">
        <f>SUMIFS(VI_Debitos!$W:$W,VI_Debitos!$H:$H,$C321,VI_Debitos!$U:$U,$D321,VI_Debitos!$S:$S,LEFT(PAGADO!L$1,4),VI_Debitos!$R:$R,RIGHT(L$1,2))</f>
        <v>0</v>
      </c>
      <c r="M321" s="2">
        <f>SUMIFS(VI_Debitos!$W:$W,VI_Debitos!$H:$H,$C321,VI_Debitos!$U:$U,$D321,VI_Debitos!$S:$S,LEFT(PAGADO!M$1,4),VI_Debitos!$R:$R,RIGHT(M$1,2))</f>
        <v>0</v>
      </c>
      <c r="N321" s="2">
        <f>SUMIFS(VI_Debitos!$W:$W,VI_Debitos!$H:$H,$C321,VI_Debitos!$U:$U,$D321,VI_Debitos!$S:$S,LEFT(PAGADO!N$1,4),VI_Debitos!$R:$R,RIGHT(N$1,2))</f>
        <v>0</v>
      </c>
      <c r="O321" s="2">
        <f>SUMIFS(VI_Debitos!$W:$W,VI_Debitos!$H:$H,$C321,VI_Debitos!$U:$U,$D321,VI_Debitos!$S:$S,LEFT(PAGADO!O$1,4),VI_Debitos!$R:$R,RIGHT(O$1,2))</f>
        <v>0</v>
      </c>
      <c r="P321" s="2">
        <f>SUMIFS(VI_Debitos!$W:$W,VI_Debitos!$H:$H,$C321,VI_Debitos!$U:$U,$D321,VI_Debitos!$S:$S,LEFT(PAGADO!P$1,4),VI_Debitos!$R:$R,RIGHT(P$1,2))</f>
        <v>0</v>
      </c>
      <c r="Q321" s="2">
        <f>SUMIFS(VI_Debitos!$W:$W,VI_Debitos!$H:$H,$C321,VI_Debitos!$U:$U,$D321,VI_Debitos!$S:$S,LEFT(PAGADO!Q$1,4),VI_Debitos!$R:$R,RIGHT(Q$1,2))</f>
        <v>0</v>
      </c>
      <c r="R321" s="2">
        <f t="shared" si="4"/>
        <v>0</v>
      </c>
    </row>
    <row r="322" spans="6:18">
      <c r="F322" s="2">
        <f>SUMIFS(VI_Debitos!$W:$W,VI_Debitos!$H:$H,$C322,VI_Debitos!$U:$U,$D322,VI_Debitos!$S:$S,LEFT(PAGADO!F$1,4),VI_Debitos!$R:$R,RIGHT(F$1,2))</f>
        <v>0</v>
      </c>
      <c r="G322" s="2">
        <f>SUMIFS(VI_Debitos!$W:$W,VI_Debitos!$H:$H,$C322,VI_Debitos!$U:$U,$D322,VI_Debitos!$S:$S,LEFT(PAGADO!G$1,4),VI_Debitos!$R:$R,RIGHT(G$1,2))</f>
        <v>0</v>
      </c>
      <c r="H322" s="2">
        <f>SUMIFS(VI_Debitos!$W:$W,VI_Debitos!$H:$H,$C322,VI_Debitos!$U:$U,$D322,VI_Debitos!$S:$S,LEFT(PAGADO!H$1,4),VI_Debitos!$R:$R,RIGHT(H$1,2))</f>
        <v>0</v>
      </c>
      <c r="I322" s="2">
        <f>SUMIFS(VI_Debitos!$W:$W,VI_Debitos!$H:$H,$C322,VI_Debitos!$U:$U,$D322,VI_Debitos!$S:$S,LEFT(PAGADO!I$1,4),VI_Debitos!$R:$R,RIGHT(I$1,2))</f>
        <v>0</v>
      </c>
      <c r="J322" s="2">
        <f>SUMIFS(VI_Debitos!$W:$W,VI_Debitos!$H:$H,$C322,VI_Debitos!$U:$U,$D322,VI_Debitos!$S:$S,LEFT(PAGADO!J$1,4),VI_Debitos!$R:$R,RIGHT(J$1,2))</f>
        <v>0</v>
      </c>
      <c r="K322" s="2">
        <f>SUMIFS(VI_Debitos!$W:$W,VI_Debitos!$H:$H,$C322,VI_Debitos!$U:$U,$D322,VI_Debitos!$S:$S,LEFT(PAGADO!K$1,4),VI_Debitos!$R:$R,RIGHT(K$1,2))</f>
        <v>0</v>
      </c>
      <c r="L322" s="2">
        <f>SUMIFS(VI_Debitos!$W:$W,VI_Debitos!$H:$H,$C322,VI_Debitos!$U:$U,$D322,VI_Debitos!$S:$S,LEFT(PAGADO!L$1,4),VI_Debitos!$R:$R,RIGHT(L$1,2))</f>
        <v>0</v>
      </c>
      <c r="M322" s="2">
        <f>SUMIFS(VI_Debitos!$W:$W,VI_Debitos!$H:$H,$C322,VI_Debitos!$U:$U,$D322,VI_Debitos!$S:$S,LEFT(PAGADO!M$1,4),VI_Debitos!$R:$R,RIGHT(M$1,2))</f>
        <v>0</v>
      </c>
      <c r="N322" s="2">
        <f>SUMIFS(VI_Debitos!$W:$W,VI_Debitos!$H:$H,$C322,VI_Debitos!$U:$U,$D322,VI_Debitos!$S:$S,LEFT(PAGADO!N$1,4),VI_Debitos!$R:$R,RIGHT(N$1,2))</f>
        <v>0</v>
      </c>
      <c r="O322" s="2">
        <f>SUMIFS(VI_Debitos!$W:$W,VI_Debitos!$H:$H,$C322,VI_Debitos!$U:$U,$D322,VI_Debitos!$S:$S,LEFT(PAGADO!O$1,4),VI_Debitos!$R:$R,RIGHT(O$1,2))</f>
        <v>0</v>
      </c>
      <c r="P322" s="2">
        <f>SUMIFS(VI_Debitos!$W:$W,VI_Debitos!$H:$H,$C322,VI_Debitos!$U:$U,$D322,VI_Debitos!$S:$S,LEFT(PAGADO!P$1,4),VI_Debitos!$R:$R,RIGHT(P$1,2))</f>
        <v>0</v>
      </c>
      <c r="Q322" s="2">
        <f>SUMIFS(VI_Debitos!$W:$W,VI_Debitos!$H:$H,$C322,VI_Debitos!$U:$U,$D322,VI_Debitos!$S:$S,LEFT(PAGADO!Q$1,4),VI_Debitos!$R:$R,RIGHT(Q$1,2))</f>
        <v>0</v>
      </c>
      <c r="R322" s="2">
        <f t="shared" ref="R322:R385" si="5">SUM(F322:Q322)</f>
        <v>0</v>
      </c>
    </row>
    <row r="323" spans="6:18">
      <c r="F323" s="2">
        <f>SUMIFS(VI_Debitos!$W:$W,VI_Debitos!$H:$H,$C323,VI_Debitos!$U:$U,$D323,VI_Debitos!$S:$S,LEFT(PAGADO!F$1,4),VI_Debitos!$R:$R,RIGHT(F$1,2))</f>
        <v>0</v>
      </c>
      <c r="G323" s="2">
        <f>SUMIFS(VI_Debitos!$W:$W,VI_Debitos!$H:$H,$C323,VI_Debitos!$U:$U,$D323,VI_Debitos!$S:$S,LEFT(PAGADO!G$1,4),VI_Debitos!$R:$R,RIGHT(G$1,2))</f>
        <v>0</v>
      </c>
      <c r="H323" s="2">
        <f>SUMIFS(VI_Debitos!$W:$W,VI_Debitos!$H:$H,$C323,VI_Debitos!$U:$U,$D323,VI_Debitos!$S:$S,LEFT(PAGADO!H$1,4),VI_Debitos!$R:$R,RIGHT(H$1,2))</f>
        <v>0</v>
      </c>
      <c r="I323" s="2">
        <f>SUMIFS(VI_Debitos!$W:$W,VI_Debitos!$H:$H,$C323,VI_Debitos!$U:$U,$D323,VI_Debitos!$S:$S,LEFT(PAGADO!I$1,4),VI_Debitos!$R:$R,RIGHT(I$1,2))</f>
        <v>0</v>
      </c>
      <c r="J323" s="2">
        <f>SUMIFS(VI_Debitos!$W:$W,VI_Debitos!$H:$H,$C323,VI_Debitos!$U:$U,$D323,VI_Debitos!$S:$S,LEFT(PAGADO!J$1,4),VI_Debitos!$R:$R,RIGHT(J$1,2))</f>
        <v>0</v>
      </c>
      <c r="K323" s="2">
        <f>SUMIFS(VI_Debitos!$W:$W,VI_Debitos!$H:$H,$C323,VI_Debitos!$U:$U,$D323,VI_Debitos!$S:$S,LEFT(PAGADO!K$1,4),VI_Debitos!$R:$R,RIGHT(K$1,2))</f>
        <v>0</v>
      </c>
      <c r="L323" s="2">
        <f>SUMIFS(VI_Debitos!$W:$W,VI_Debitos!$H:$H,$C323,VI_Debitos!$U:$U,$D323,VI_Debitos!$S:$S,LEFT(PAGADO!L$1,4),VI_Debitos!$R:$R,RIGHT(L$1,2))</f>
        <v>0</v>
      </c>
      <c r="M323" s="2">
        <f>SUMIFS(VI_Debitos!$W:$W,VI_Debitos!$H:$H,$C323,VI_Debitos!$U:$U,$D323,VI_Debitos!$S:$S,LEFT(PAGADO!M$1,4),VI_Debitos!$R:$R,RIGHT(M$1,2))</f>
        <v>0</v>
      </c>
      <c r="N323" s="2">
        <f>SUMIFS(VI_Debitos!$W:$W,VI_Debitos!$H:$H,$C323,VI_Debitos!$U:$U,$D323,VI_Debitos!$S:$S,LEFT(PAGADO!N$1,4),VI_Debitos!$R:$R,RIGHT(N$1,2))</f>
        <v>0</v>
      </c>
      <c r="O323" s="2">
        <f>SUMIFS(VI_Debitos!$W:$W,VI_Debitos!$H:$H,$C323,VI_Debitos!$U:$U,$D323,VI_Debitos!$S:$S,LEFT(PAGADO!O$1,4),VI_Debitos!$R:$R,RIGHT(O$1,2))</f>
        <v>0</v>
      </c>
      <c r="P323" s="2">
        <f>SUMIFS(VI_Debitos!$W:$W,VI_Debitos!$H:$H,$C323,VI_Debitos!$U:$U,$D323,VI_Debitos!$S:$S,LEFT(PAGADO!P$1,4),VI_Debitos!$R:$R,RIGHT(P$1,2))</f>
        <v>0</v>
      </c>
      <c r="Q323" s="2">
        <f>SUMIFS(VI_Debitos!$W:$W,VI_Debitos!$H:$H,$C323,VI_Debitos!$U:$U,$D323,VI_Debitos!$S:$S,LEFT(PAGADO!Q$1,4),VI_Debitos!$R:$R,RIGHT(Q$1,2))</f>
        <v>0</v>
      </c>
      <c r="R323" s="2">
        <f t="shared" si="5"/>
        <v>0</v>
      </c>
    </row>
    <row r="324" spans="6:18">
      <c r="F324" s="2">
        <f>SUMIFS(VI_Debitos!$W:$W,VI_Debitos!$H:$H,$C324,VI_Debitos!$U:$U,$D324,VI_Debitos!$S:$S,LEFT(PAGADO!F$1,4),VI_Debitos!$R:$R,RIGHT(F$1,2))</f>
        <v>0</v>
      </c>
      <c r="G324" s="2">
        <f>SUMIFS(VI_Debitos!$W:$W,VI_Debitos!$H:$H,$C324,VI_Debitos!$U:$U,$D324,VI_Debitos!$S:$S,LEFT(PAGADO!G$1,4),VI_Debitos!$R:$R,RIGHT(G$1,2))</f>
        <v>0</v>
      </c>
      <c r="H324" s="2">
        <f>SUMIFS(VI_Debitos!$W:$W,VI_Debitos!$H:$H,$C324,VI_Debitos!$U:$U,$D324,VI_Debitos!$S:$S,LEFT(PAGADO!H$1,4),VI_Debitos!$R:$R,RIGHT(H$1,2))</f>
        <v>0</v>
      </c>
      <c r="I324" s="2">
        <f>SUMIFS(VI_Debitos!$W:$W,VI_Debitos!$H:$H,$C324,VI_Debitos!$U:$U,$D324,VI_Debitos!$S:$S,LEFT(PAGADO!I$1,4),VI_Debitos!$R:$R,RIGHT(I$1,2))</f>
        <v>0</v>
      </c>
      <c r="J324" s="2">
        <f>SUMIFS(VI_Debitos!$W:$W,VI_Debitos!$H:$H,$C324,VI_Debitos!$U:$U,$D324,VI_Debitos!$S:$S,LEFT(PAGADO!J$1,4),VI_Debitos!$R:$R,RIGHT(J$1,2))</f>
        <v>0</v>
      </c>
      <c r="K324" s="2">
        <f>SUMIFS(VI_Debitos!$W:$W,VI_Debitos!$H:$H,$C324,VI_Debitos!$U:$U,$D324,VI_Debitos!$S:$S,LEFT(PAGADO!K$1,4),VI_Debitos!$R:$R,RIGHT(K$1,2))</f>
        <v>0</v>
      </c>
      <c r="L324" s="2">
        <f>SUMIFS(VI_Debitos!$W:$W,VI_Debitos!$H:$H,$C324,VI_Debitos!$U:$U,$D324,VI_Debitos!$S:$S,LEFT(PAGADO!L$1,4),VI_Debitos!$R:$R,RIGHT(L$1,2))</f>
        <v>0</v>
      </c>
      <c r="M324" s="2">
        <f>SUMIFS(VI_Debitos!$W:$W,VI_Debitos!$H:$H,$C324,VI_Debitos!$U:$U,$D324,VI_Debitos!$S:$S,LEFT(PAGADO!M$1,4),VI_Debitos!$R:$R,RIGHT(M$1,2))</f>
        <v>0</v>
      </c>
      <c r="N324" s="2">
        <f>SUMIFS(VI_Debitos!$W:$W,VI_Debitos!$H:$H,$C324,VI_Debitos!$U:$U,$D324,VI_Debitos!$S:$S,LEFT(PAGADO!N$1,4),VI_Debitos!$R:$R,RIGHT(N$1,2))</f>
        <v>0</v>
      </c>
      <c r="O324" s="2">
        <f>SUMIFS(VI_Debitos!$W:$W,VI_Debitos!$H:$H,$C324,VI_Debitos!$U:$U,$D324,VI_Debitos!$S:$S,LEFT(PAGADO!O$1,4),VI_Debitos!$R:$R,RIGHT(O$1,2))</f>
        <v>0</v>
      </c>
      <c r="P324" s="2">
        <f>SUMIFS(VI_Debitos!$W:$W,VI_Debitos!$H:$H,$C324,VI_Debitos!$U:$U,$D324,VI_Debitos!$S:$S,LEFT(PAGADO!P$1,4),VI_Debitos!$R:$R,RIGHT(P$1,2))</f>
        <v>0</v>
      </c>
      <c r="Q324" s="2">
        <f>SUMIFS(VI_Debitos!$W:$W,VI_Debitos!$H:$H,$C324,VI_Debitos!$U:$U,$D324,VI_Debitos!$S:$S,LEFT(PAGADO!Q$1,4),VI_Debitos!$R:$R,RIGHT(Q$1,2))</f>
        <v>0</v>
      </c>
      <c r="R324" s="2">
        <f t="shared" si="5"/>
        <v>0</v>
      </c>
    </row>
    <row r="325" spans="6:18">
      <c r="F325" s="2">
        <f>SUMIFS(VI_Debitos!$W:$W,VI_Debitos!$H:$H,$C325,VI_Debitos!$U:$U,$D325,VI_Debitos!$S:$S,LEFT(PAGADO!F$1,4),VI_Debitos!$R:$R,RIGHT(F$1,2))</f>
        <v>0</v>
      </c>
      <c r="G325" s="2">
        <f>SUMIFS(VI_Debitos!$W:$W,VI_Debitos!$H:$H,$C325,VI_Debitos!$U:$U,$D325,VI_Debitos!$S:$S,LEFT(PAGADO!G$1,4),VI_Debitos!$R:$R,RIGHT(G$1,2))</f>
        <v>0</v>
      </c>
      <c r="H325" s="2">
        <f>SUMIFS(VI_Debitos!$W:$W,VI_Debitos!$H:$H,$C325,VI_Debitos!$U:$U,$D325,VI_Debitos!$S:$S,LEFT(PAGADO!H$1,4),VI_Debitos!$R:$R,RIGHT(H$1,2))</f>
        <v>0</v>
      </c>
      <c r="I325" s="2">
        <f>SUMIFS(VI_Debitos!$W:$W,VI_Debitos!$H:$H,$C325,VI_Debitos!$U:$U,$D325,VI_Debitos!$S:$S,LEFT(PAGADO!I$1,4),VI_Debitos!$R:$R,RIGHT(I$1,2))</f>
        <v>0</v>
      </c>
      <c r="J325" s="2">
        <f>SUMIFS(VI_Debitos!$W:$W,VI_Debitos!$H:$H,$C325,VI_Debitos!$U:$U,$D325,VI_Debitos!$S:$S,LEFT(PAGADO!J$1,4),VI_Debitos!$R:$R,RIGHT(J$1,2))</f>
        <v>0</v>
      </c>
      <c r="K325" s="2">
        <f>SUMIFS(VI_Debitos!$W:$W,VI_Debitos!$H:$H,$C325,VI_Debitos!$U:$U,$D325,VI_Debitos!$S:$S,LEFT(PAGADO!K$1,4),VI_Debitos!$R:$R,RIGHT(K$1,2))</f>
        <v>0</v>
      </c>
      <c r="L325" s="2">
        <f>SUMIFS(VI_Debitos!$W:$W,VI_Debitos!$H:$H,$C325,VI_Debitos!$U:$U,$D325,VI_Debitos!$S:$S,LEFT(PAGADO!L$1,4),VI_Debitos!$R:$R,RIGHT(L$1,2))</f>
        <v>0</v>
      </c>
      <c r="M325" s="2">
        <f>SUMIFS(VI_Debitos!$W:$W,VI_Debitos!$H:$H,$C325,VI_Debitos!$U:$U,$D325,VI_Debitos!$S:$S,LEFT(PAGADO!M$1,4),VI_Debitos!$R:$R,RIGHT(M$1,2))</f>
        <v>0</v>
      </c>
      <c r="N325" s="2">
        <f>SUMIFS(VI_Debitos!$W:$W,VI_Debitos!$H:$H,$C325,VI_Debitos!$U:$U,$D325,VI_Debitos!$S:$S,LEFT(PAGADO!N$1,4),VI_Debitos!$R:$R,RIGHT(N$1,2))</f>
        <v>0</v>
      </c>
      <c r="O325" s="2">
        <f>SUMIFS(VI_Debitos!$W:$W,VI_Debitos!$H:$H,$C325,VI_Debitos!$U:$U,$D325,VI_Debitos!$S:$S,LEFT(PAGADO!O$1,4),VI_Debitos!$R:$R,RIGHT(O$1,2))</f>
        <v>0</v>
      </c>
      <c r="P325" s="2">
        <f>SUMIFS(VI_Debitos!$W:$W,VI_Debitos!$H:$H,$C325,VI_Debitos!$U:$U,$D325,VI_Debitos!$S:$S,LEFT(PAGADO!P$1,4),VI_Debitos!$R:$R,RIGHT(P$1,2))</f>
        <v>0</v>
      </c>
      <c r="Q325" s="2">
        <f>SUMIFS(VI_Debitos!$W:$W,VI_Debitos!$H:$H,$C325,VI_Debitos!$U:$U,$D325,VI_Debitos!$S:$S,LEFT(PAGADO!Q$1,4),VI_Debitos!$R:$R,RIGHT(Q$1,2))</f>
        <v>0</v>
      </c>
      <c r="R325" s="2">
        <f t="shared" si="5"/>
        <v>0</v>
      </c>
    </row>
    <row r="326" spans="6:18">
      <c r="F326" s="2">
        <f>SUMIFS(VI_Debitos!$W:$W,VI_Debitos!$H:$H,$C326,VI_Debitos!$U:$U,$D326,VI_Debitos!$S:$S,LEFT(PAGADO!F$1,4),VI_Debitos!$R:$R,RIGHT(F$1,2))</f>
        <v>0</v>
      </c>
      <c r="G326" s="2">
        <f>SUMIFS(VI_Debitos!$W:$W,VI_Debitos!$H:$H,$C326,VI_Debitos!$U:$U,$D326,VI_Debitos!$S:$S,LEFT(PAGADO!G$1,4),VI_Debitos!$R:$R,RIGHT(G$1,2))</f>
        <v>0</v>
      </c>
      <c r="H326" s="2">
        <f>SUMIFS(VI_Debitos!$W:$W,VI_Debitos!$H:$H,$C326,VI_Debitos!$U:$U,$D326,VI_Debitos!$S:$S,LEFT(PAGADO!H$1,4),VI_Debitos!$R:$R,RIGHT(H$1,2))</f>
        <v>0</v>
      </c>
      <c r="I326" s="2">
        <f>SUMIFS(VI_Debitos!$W:$W,VI_Debitos!$H:$H,$C326,VI_Debitos!$U:$U,$D326,VI_Debitos!$S:$S,LEFT(PAGADO!I$1,4),VI_Debitos!$R:$R,RIGHT(I$1,2))</f>
        <v>0</v>
      </c>
      <c r="J326" s="2">
        <f>SUMIFS(VI_Debitos!$W:$W,VI_Debitos!$H:$H,$C326,VI_Debitos!$U:$U,$D326,VI_Debitos!$S:$S,LEFT(PAGADO!J$1,4),VI_Debitos!$R:$R,RIGHT(J$1,2))</f>
        <v>0</v>
      </c>
      <c r="K326" s="2">
        <f>SUMIFS(VI_Debitos!$W:$W,VI_Debitos!$H:$H,$C326,VI_Debitos!$U:$U,$D326,VI_Debitos!$S:$S,LEFT(PAGADO!K$1,4),VI_Debitos!$R:$R,RIGHT(K$1,2))</f>
        <v>0</v>
      </c>
      <c r="L326" s="2">
        <f>SUMIFS(VI_Debitos!$W:$W,VI_Debitos!$H:$H,$C326,VI_Debitos!$U:$U,$D326,VI_Debitos!$S:$S,LEFT(PAGADO!L$1,4),VI_Debitos!$R:$R,RIGHT(L$1,2))</f>
        <v>0</v>
      </c>
      <c r="M326" s="2">
        <f>SUMIFS(VI_Debitos!$W:$W,VI_Debitos!$H:$H,$C326,VI_Debitos!$U:$U,$D326,VI_Debitos!$S:$S,LEFT(PAGADO!M$1,4),VI_Debitos!$R:$R,RIGHT(M$1,2))</f>
        <v>0</v>
      </c>
      <c r="N326" s="2">
        <f>SUMIFS(VI_Debitos!$W:$W,VI_Debitos!$H:$H,$C326,VI_Debitos!$U:$U,$D326,VI_Debitos!$S:$S,LEFT(PAGADO!N$1,4),VI_Debitos!$R:$R,RIGHT(N$1,2))</f>
        <v>0</v>
      </c>
      <c r="O326" s="2">
        <f>SUMIFS(VI_Debitos!$W:$W,VI_Debitos!$H:$H,$C326,VI_Debitos!$U:$U,$D326,VI_Debitos!$S:$S,LEFT(PAGADO!O$1,4),VI_Debitos!$R:$R,RIGHT(O$1,2))</f>
        <v>0</v>
      </c>
      <c r="P326" s="2">
        <f>SUMIFS(VI_Debitos!$W:$W,VI_Debitos!$H:$H,$C326,VI_Debitos!$U:$U,$D326,VI_Debitos!$S:$S,LEFT(PAGADO!P$1,4),VI_Debitos!$R:$R,RIGHT(P$1,2))</f>
        <v>0</v>
      </c>
      <c r="Q326" s="2">
        <f>SUMIFS(VI_Debitos!$W:$W,VI_Debitos!$H:$H,$C326,VI_Debitos!$U:$U,$D326,VI_Debitos!$S:$S,LEFT(PAGADO!Q$1,4),VI_Debitos!$R:$R,RIGHT(Q$1,2))</f>
        <v>0</v>
      </c>
      <c r="R326" s="2">
        <f t="shared" si="5"/>
        <v>0</v>
      </c>
    </row>
    <row r="327" spans="6:18">
      <c r="F327" s="2">
        <f>SUMIFS(VI_Debitos!$W:$W,VI_Debitos!$H:$H,$C327,VI_Debitos!$U:$U,$D327,VI_Debitos!$S:$S,LEFT(PAGADO!F$1,4),VI_Debitos!$R:$R,RIGHT(F$1,2))</f>
        <v>0</v>
      </c>
      <c r="G327" s="2">
        <f>SUMIFS(VI_Debitos!$W:$W,VI_Debitos!$H:$H,$C327,VI_Debitos!$U:$U,$D327,VI_Debitos!$S:$S,LEFT(PAGADO!G$1,4),VI_Debitos!$R:$R,RIGHT(G$1,2))</f>
        <v>0</v>
      </c>
      <c r="H327" s="2">
        <f>SUMIFS(VI_Debitos!$W:$W,VI_Debitos!$H:$H,$C327,VI_Debitos!$U:$U,$D327,VI_Debitos!$S:$S,LEFT(PAGADO!H$1,4),VI_Debitos!$R:$R,RIGHT(H$1,2))</f>
        <v>0</v>
      </c>
      <c r="I327" s="2">
        <f>SUMIFS(VI_Debitos!$W:$W,VI_Debitos!$H:$H,$C327,VI_Debitos!$U:$U,$D327,VI_Debitos!$S:$S,LEFT(PAGADO!I$1,4),VI_Debitos!$R:$R,RIGHT(I$1,2))</f>
        <v>0</v>
      </c>
      <c r="J327" s="2">
        <f>SUMIFS(VI_Debitos!$W:$W,VI_Debitos!$H:$H,$C327,VI_Debitos!$U:$U,$D327,VI_Debitos!$S:$S,LEFT(PAGADO!J$1,4),VI_Debitos!$R:$R,RIGHT(J$1,2))</f>
        <v>0</v>
      </c>
      <c r="K327" s="2">
        <f>SUMIFS(VI_Debitos!$W:$W,VI_Debitos!$H:$H,$C327,VI_Debitos!$U:$U,$D327,VI_Debitos!$S:$S,LEFT(PAGADO!K$1,4),VI_Debitos!$R:$R,RIGHT(K$1,2))</f>
        <v>0</v>
      </c>
      <c r="L327" s="2">
        <f>SUMIFS(VI_Debitos!$W:$W,VI_Debitos!$H:$H,$C327,VI_Debitos!$U:$U,$D327,VI_Debitos!$S:$S,LEFT(PAGADO!L$1,4),VI_Debitos!$R:$R,RIGHT(L$1,2))</f>
        <v>0</v>
      </c>
      <c r="M327" s="2">
        <f>SUMIFS(VI_Debitos!$W:$W,VI_Debitos!$H:$H,$C327,VI_Debitos!$U:$U,$D327,VI_Debitos!$S:$S,LEFT(PAGADO!M$1,4),VI_Debitos!$R:$R,RIGHT(M$1,2))</f>
        <v>0</v>
      </c>
      <c r="N327" s="2">
        <f>SUMIFS(VI_Debitos!$W:$W,VI_Debitos!$H:$H,$C327,VI_Debitos!$U:$U,$D327,VI_Debitos!$S:$S,LEFT(PAGADO!N$1,4),VI_Debitos!$R:$R,RIGHT(N$1,2))</f>
        <v>0</v>
      </c>
      <c r="O327" s="2">
        <f>SUMIFS(VI_Debitos!$W:$W,VI_Debitos!$H:$H,$C327,VI_Debitos!$U:$U,$D327,VI_Debitos!$S:$S,LEFT(PAGADO!O$1,4),VI_Debitos!$R:$R,RIGHT(O$1,2))</f>
        <v>0</v>
      </c>
      <c r="P327" s="2">
        <f>SUMIFS(VI_Debitos!$W:$W,VI_Debitos!$H:$H,$C327,VI_Debitos!$U:$U,$D327,VI_Debitos!$S:$S,LEFT(PAGADO!P$1,4),VI_Debitos!$R:$R,RIGHT(P$1,2))</f>
        <v>0</v>
      </c>
      <c r="Q327" s="2">
        <f>SUMIFS(VI_Debitos!$W:$W,VI_Debitos!$H:$H,$C327,VI_Debitos!$U:$U,$D327,VI_Debitos!$S:$S,LEFT(PAGADO!Q$1,4),VI_Debitos!$R:$R,RIGHT(Q$1,2))</f>
        <v>0</v>
      </c>
      <c r="R327" s="2">
        <f t="shared" si="5"/>
        <v>0</v>
      </c>
    </row>
    <row r="328" spans="6:18">
      <c r="F328" s="2">
        <f>SUMIFS(VI_Debitos!$W:$W,VI_Debitos!$H:$H,$C328,VI_Debitos!$U:$U,$D328,VI_Debitos!$S:$S,LEFT(PAGADO!F$1,4),VI_Debitos!$R:$R,RIGHT(F$1,2))</f>
        <v>0</v>
      </c>
      <c r="G328" s="2">
        <f>SUMIFS(VI_Debitos!$W:$W,VI_Debitos!$H:$H,$C328,VI_Debitos!$U:$U,$D328,VI_Debitos!$S:$S,LEFT(PAGADO!G$1,4),VI_Debitos!$R:$R,RIGHT(G$1,2))</f>
        <v>0</v>
      </c>
      <c r="H328" s="2">
        <f>SUMIFS(VI_Debitos!$W:$W,VI_Debitos!$H:$H,$C328,VI_Debitos!$U:$U,$D328,VI_Debitos!$S:$S,LEFT(PAGADO!H$1,4),VI_Debitos!$R:$R,RIGHT(H$1,2))</f>
        <v>0</v>
      </c>
      <c r="I328" s="2">
        <f>SUMIFS(VI_Debitos!$W:$W,VI_Debitos!$H:$H,$C328,VI_Debitos!$U:$U,$D328,VI_Debitos!$S:$S,LEFT(PAGADO!I$1,4),VI_Debitos!$R:$R,RIGHT(I$1,2))</f>
        <v>0</v>
      </c>
      <c r="J328" s="2">
        <f>SUMIFS(VI_Debitos!$W:$W,VI_Debitos!$H:$H,$C328,VI_Debitos!$U:$U,$D328,VI_Debitos!$S:$S,LEFT(PAGADO!J$1,4),VI_Debitos!$R:$R,RIGHT(J$1,2))</f>
        <v>0</v>
      </c>
      <c r="K328" s="2">
        <f>SUMIFS(VI_Debitos!$W:$W,VI_Debitos!$H:$H,$C328,VI_Debitos!$U:$U,$D328,VI_Debitos!$S:$S,LEFT(PAGADO!K$1,4),VI_Debitos!$R:$R,RIGHT(K$1,2))</f>
        <v>0</v>
      </c>
      <c r="L328" s="2">
        <f>SUMIFS(VI_Debitos!$W:$W,VI_Debitos!$H:$H,$C328,VI_Debitos!$U:$U,$D328,VI_Debitos!$S:$S,LEFT(PAGADO!L$1,4),VI_Debitos!$R:$R,RIGHT(L$1,2))</f>
        <v>0</v>
      </c>
      <c r="M328" s="2">
        <f>SUMIFS(VI_Debitos!$W:$W,VI_Debitos!$H:$H,$C328,VI_Debitos!$U:$U,$D328,VI_Debitos!$S:$S,LEFT(PAGADO!M$1,4),VI_Debitos!$R:$R,RIGHT(M$1,2))</f>
        <v>0</v>
      </c>
      <c r="N328" s="2">
        <f>SUMIFS(VI_Debitos!$W:$W,VI_Debitos!$H:$H,$C328,VI_Debitos!$U:$U,$D328,VI_Debitos!$S:$S,LEFT(PAGADO!N$1,4),VI_Debitos!$R:$R,RIGHT(N$1,2))</f>
        <v>0</v>
      </c>
      <c r="O328" s="2">
        <f>SUMIFS(VI_Debitos!$W:$W,VI_Debitos!$H:$H,$C328,VI_Debitos!$U:$U,$D328,VI_Debitos!$S:$S,LEFT(PAGADO!O$1,4),VI_Debitos!$R:$R,RIGHT(O$1,2))</f>
        <v>0</v>
      </c>
      <c r="P328" s="2">
        <f>SUMIFS(VI_Debitos!$W:$W,VI_Debitos!$H:$H,$C328,VI_Debitos!$U:$U,$D328,VI_Debitos!$S:$S,LEFT(PAGADO!P$1,4),VI_Debitos!$R:$R,RIGHT(P$1,2))</f>
        <v>0</v>
      </c>
      <c r="Q328" s="2">
        <f>SUMIFS(VI_Debitos!$W:$W,VI_Debitos!$H:$H,$C328,VI_Debitos!$U:$U,$D328,VI_Debitos!$S:$S,LEFT(PAGADO!Q$1,4),VI_Debitos!$R:$R,RIGHT(Q$1,2))</f>
        <v>0</v>
      </c>
      <c r="R328" s="2">
        <f t="shared" si="5"/>
        <v>0</v>
      </c>
    </row>
    <row r="329" spans="6:18">
      <c r="F329" s="2">
        <f>SUMIFS(VI_Debitos!$W:$W,VI_Debitos!$H:$H,$C329,VI_Debitos!$U:$U,$D329,VI_Debitos!$S:$S,LEFT(PAGADO!F$1,4),VI_Debitos!$R:$R,RIGHT(F$1,2))</f>
        <v>0</v>
      </c>
      <c r="G329" s="2">
        <f>SUMIFS(VI_Debitos!$W:$W,VI_Debitos!$H:$H,$C329,VI_Debitos!$U:$U,$D329,VI_Debitos!$S:$S,LEFT(PAGADO!G$1,4),VI_Debitos!$R:$R,RIGHT(G$1,2))</f>
        <v>0</v>
      </c>
      <c r="H329" s="2">
        <f>SUMIFS(VI_Debitos!$W:$W,VI_Debitos!$H:$H,$C329,VI_Debitos!$U:$U,$D329,VI_Debitos!$S:$S,LEFT(PAGADO!H$1,4),VI_Debitos!$R:$R,RIGHT(H$1,2))</f>
        <v>0</v>
      </c>
      <c r="I329" s="2">
        <f>SUMIFS(VI_Debitos!$W:$W,VI_Debitos!$H:$H,$C329,VI_Debitos!$U:$U,$D329,VI_Debitos!$S:$S,LEFT(PAGADO!I$1,4),VI_Debitos!$R:$R,RIGHT(I$1,2))</f>
        <v>0</v>
      </c>
      <c r="J329" s="2">
        <f>SUMIFS(VI_Debitos!$W:$W,VI_Debitos!$H:$H,$C329,VI_Debitos!$U:$U,$D329,VI_Debitos!$S:$S,LEFT(PAGADO!J$1,4),VI_Debitos!$R:$R,RIGHT(J$1,2))</f>
        <v>0</v>
      </c>
      <c r="K329" s="2">
        <f>SUMIFS(VI_Debitos!$W:$W,VI_Debitos!$H:$H,$C329,VI_Debitos!$U:$U,$D329,VI_Debitos!$S:$S,LEFT(PAGADO!K$1,4),VI_Debitos!$R:$R,RIGHT(K$1,2))</f>
        <v>0</v>
      </c>
      <c r="L329" s="2">
        <f>SUMIFS(VI_Debitos!$W:$W,VI_Debitos!$H:$H,$C329,VI_Debitos!$U:$U,$D329,VI_Debitos!$S:$S,LEFT(PAGADO!L$1,4),VI_Debitos!$R:$R,RIGHT(L$1,2))</f>
        <v>0</v>
      </c>
      <c r="M329" s="2">
        <f>SUMIFS(VI_Debitos!$W:$W,VI_Debitos!$H:$H,$C329,VI_Debitos!$U:$U,$D329,VI_Debitos!$S:$S,LEFT(PAGADO!M$1,4),VI_Debitos!$R:$R,RIGHT(M$1,2))</f>
        <v>0</v>
      </c>
      <c r="N329" s="2">
        <f>SUMIFS(VI_Debitos!$W:$W,VI_Debitos!$H:$H,$C329,VI_Debitos!$U:$U,$D329,VI_Debitos!$S:$S,LEFT(PAGADO!N$1,4),VI_Debitos!$R:$R,RIGHT(N$1,2))</f>
        <v>0</v>
      </c>
      <c r="O329" s="2">
        <f>SUMIFS(VI_Debitos!$W:$W,VI_Debitos!$H:$H,$C329,VI_Debitos!$U:$U,$D329,VI_Debitos!$S:$S,LEFT(PAGADO!O$1,4),VI_Debitos!$R:$R,RIGHT(O$1,2))</f>
        <v>0</v>
      </c>
      <c r="P329" s="2">
        <f>SUMIFS(VI_Debitos!$W:$W,VI_Debitos!$H:$H,$C329,VI_Debitos!$U:$U,$D329,VI_Debitos!$S:$S,LEFT(PAGADO!P$1,4),VI_Debitos!$R:$R,RIGHT(P$1,2))</f>
        <v>0</v>
      </c>
      <c r="Q329" s="2">
        <f>SUMIFS(VI_Debitos!$W:$W,VI_Debitos!$H:$H,$C329,VI_Debitos!$U:$U,$D329,VI_Debitos!$S:$S,LEFT(PAGADO!Q$1,4),VI_Debitos!$R:$R,RIGHT(Q$1,2))</f>
        <v>0</v>
      </c>
      <c r="R329" s="2">
        <f t="shared" si="5"/>
        <v>0</v>
      </c>
    </row>
    <row r="330" spans="6:18">
      <c r="F330" s="2">
        <f>SUMIFS(VI_Debitos!$W:$W,VI_Debitos!$H:$H,$C330,VI_Debitos!$U:$U,$D330,VI_Debitos!$S:$S,LEFT(PAGADO!F$1,4),VI_Debitos!$R:$R,RIGHT(F$1,2))</f>
        <v>0</v>
      </c>
      <c r="G330" s="2">
        <f>SUMIFS(VI_Debitos!$W:$W,VI_Debitos!$H:$H,$C330,VI_Debitos!$U:$U,$D330,VI_Debitos!$S:$S,LEFT(PAGADO!G$1,4),VI_Debitos!$R:$R,RIGHT(G$1,2))</f>
        <v>0</v>
      </c>
      <c r="H330" s="2">
        <f>SUMIFS(VI_Debitos!$W:$W,VI_Debitos!$H:$H,$C330,VI_Debitos!$U:$U,$D330,VI_Debitos!$S:$S,LEFT(PAGADO!H$1,4),VI_Debitos!$R:$R,RIGHT(H$1,2))</f>
        <v>0</v>
      </c>
      <c r="I330" s="2">
        <f>SUMIFS(VI_Debitos!$W:$W,VI_Debitos!$H:$H,$C330,VI_Debitos!$U:$U,$D330,VI_Debitos!$S:$S,LEFT(PAGADO!I$1,4),VI_Debitos!$R:$R,RIGHT(I$1,2))</f>
        <v>0</v>
      </c>
      <c r="J330" s="2">
        <f>SUMIFS(VI_Debitos!$W:$W,VI_Debitos!$H:$H,$C330,VI_Debitos!$U:$U,$D330,VI_Debitos!$S:$S,LEFT(PAGADO!J$1,4),VI_Debitos!$R:$R,RIGHT(J$1,2))</f>
        <v>0</v>
      </c>
      <c r="K330" s="2">
        <f>SUMIFS(VI_Debitos!$W:$W,VI_Debitos!$H:$H,$C330,VI_Debitos!$U:$U,$D330,VI_Debitos!$S:$S,LEFT(PAGADO!K$1,4),VI_Debitos!$R:$R,RIGHT(K$1,2))</f>
        <v>0</v>
      </c>
      <c r="L330" s="2">
        <f>SUMIFS(VI_Debitos!$W:$W,VI_Debitos!$H:$H,$C330,VI_Debitos!$U:$U,$D330,VI_Debitos!$S:$S,LEFT(PAGADO!L$1,4),VI_Debitos!$R:$R,RIGHT(L$1,2))</f>
        <v>0</v>
      </c>
      <c r="M330" s="2">
        <f>SUMIFS(VI_Debitos!$W:$W,VI_Debitos!$H:$H,$C330,VI_Debitos!$U:$U,$D330,VI_Debitos!$S:$S,LEFT(PAGADO!M$1,4),VI_Debitos!$R:$R,RIGHT(M$1,2))</f>
        <v>0</v>
      </c>
      <c r="N330" s="2">
        <f>SUMIFS(VI_Debitos!$W:$W,VI_Debitos!$H:$H,$C330,VI_Debitos!$U:$U,$D330,VI_Debitos!$S:$S,LEFT(PAGADO!N$1,4),VI_Debitos!$R:$R,RIGHT(N$1,2))</f>
        <v>0</v>
      </c>
      <c r="O330" s="2">
        <f>SUMIFS(VI_Debitos!$W:$W,VI_Debitos!$H:$H,$C330,VI_Debitos!$U:$U,$D330,VI_Debitos!$S:$S,LEFT(PAGADO!O$1,4),VI_Debitos!$R:$R,RIGHT(O$1,2))</f>
        <v>0</v>
      </c>
      <c r="P330" s="2">
        <f>SUMIFS(VI_Debitos!$W:$W,VI_Debitos!$H:$H,$C330,VI_Debitos!$U:$U,$D330,VI_Debitos!$S:$S,LEFT(PAGADO!P$1,4),VI_Debitos!$R:$R,RIGHT(P$1,2))</f>
        <v>0</v>
      </c>
      <c r="Q330" s="2">
        <f>SUMIFS(VI_Debitos!$W:$W,VI_Debitos!$H:$H,$C330,VI_Debitos!$U:$U,$D330,VI_Debitos!$S:$S,LEFT(PAGADO!Q$1,4),VI_Debitos!$R:$R,RIGHT(Q$1,2))</f>
        <v>0</v>
      </c>
      <c r="R330" s="2">
        <f t="shared" si="5"/>
        <v>0</v>
      </c>
    </row>
    <row r="331" spans="6:18">
      <c r="F331" s="2">
        <f>SUMIFS(VI_Debitos!$W:$W,VI_Debitos!$H:$H,$C331,VI_Debitos!$U:$U,$D331,VI_Debitos!$S:$S,LEFT(PAGADO!F$1,4),VI_Debitos!$R:$R,RIGHT(F$1,2))</f>
        <v>0</v>
      </c>
      <c r="G331" s="2">
        <f>SUMIFS(VI_Debitos!$W:$W,VI_Debitos!$H:$H,$C331,VI_Debitos!$U:$U,$D331,VI_Debitos!$S:$S,LEFT(PAGADO!G$1,4),VI_Debitos!$R:$R,RIGHT(G$1,2))</f>
        <v>0</v>
      </c>
      <c r="H331" s="2">
        <f>SUMIFS(VI_Debitos!$W:$W,VI_Debitos!$H:$H,$C331,VI_Debitos!$U:$U,$D331,VI_Debitos!$S:$S,LEFT(PAGADO!H$1,4),VI_Debitos!$R:$R,RIGHT(H$1,2))</f>
        <v>0</v>
      </c>
      <c r="I331" s="2">
        <f>SUMIFS(VI_Debitos!$W:$W,VI_Debitos!$H:$H,$C331,VI_Debitos!$U:$U,$D331,VI_Debitos!$S:$S,LEFT(PAGADO!I$1,4),VI_Debitos!$R:$R,RIGHT(I$1,2))</f>
        <v>0</v>
      </c>
      <c r="J331" s="2">
        <f>SUMIFS(VI_Debitos!$W:$W,VI_Debitos!$H:$H,$C331,VI_Debitos!$U:$U,$D331,VI_Debitos!$S:$S,LEFT(PAGADO!J$1,4),VI_Debitos!$R:$R,RIGHT(J$1,2))</f>
        <v>0</v>
      </c>
      <c r="K331" s="2">
        <f>SUMIFS(VI_Debitos!$W:$W,VI_Debitos!$H:$H,$C331,VI_Debitos!$U:$U,$D331,VI_Debitos!$S:$S,LEFT(PAGADO!K$1,4),VI_Debitos!$R:$R,RIGHT(K$1,2))</f>
        <v>0</v>
      </c>
      <c r="L331" s="2">
        <f>SUMIFS(VI_Debitos!$W:$W,VI_Debitos!$H:$H,$C331,VI_Debitos!$U:$U,$D331,VI_Debitos!$S:$S,LEFT(PAGADO!L$1,4),VI_Debitos!$R:$R,RIGHT(L$1,2))</f>
        <v>0</v>
      </c>
      <c r="M331" s="2">
        <f>SUMIFS(VI_Debitos!$W:$W,VI_Debitos!$H:$H,$C331,VI_Debitos!$U:$U,$D331,VI_Debitos!$S:$S,LEFT(PAGADO!M$1,4),VI_Debitos!$R:$R,RIGHT(M$1,2))</f>
        <v>0</v>
      </c>
      <c r="N331" s="2">
        <f>SUMIFS(VI_Debitos!$W:$W,VI_Debitos!$H:$H,$C331,VI_Debitos!$U:$U,$D331,VI_Debitos!$S:$S,LEFT(PAGADO!N$1,4),VI_Debitos!$R:$R,RIGHT(N$1,2))</f>
        <v>0</v>
      </c>
      <c r="O331" s="2">
        <f>SUMIFS(VI_Debitos!$W:$W,VI_Debitos!$H:$H,$C331,VI_Debitos!$U:$U,$D331,VI_Debitos!$S:$S,LEFT(PAGADO!O$1,4),VI_Debitos!$R:$R,RIGHT(O$1,2))</f>
        <v>0</v>
      </c>
      <c r="P331" s="2">
        <f>SUMIFS(VI_Debitos!$W:$W,VI_Debitos!$H:$H,$C331,VI_Debitos!$U:$U,$D331,VI_Debitos!$S:$S,LEFT(PAGADO!P$1,4),VI_Debitos!$R:$R,RIGHT(P$1,2))</f>
        <v>0</v>
      </c>
      <c r="Q331" s="2">
        <f>SUMIFS(VI_Debitos!$W:$W,VI_Debitos!$H:$H,$C331,VI_Debitos!$U:$U,$D331,VI_Debitos!$S:$S,LEFT(PAGADO!Q$1,4),VI_Debitos!$R:$R,RIGHT(Q$1,2))</f>
        <v>0</v>
      </c>
      <c r="R331" s="2">
        <f t="shared" si="5"/>
        <v>0</v>
      </c>
    </row>
    <row r="332" spans="6:18">
      <c r="F332" s="2">
        <f>SUMIFS(VI_Debitos!$W:$W,VI_Debitos!$H:$H,$C332,VI_Debitos!$U:$U,$D332,VI_Debitos!$S:$S,LEFT(PAGADO!F$1,4),VI_Debitos!$R:$R,RIGHT(F$1,2))</f>
        <v>0</v>
      </c>
      <c r="G332" s="2">
        <f>SUMIFS(VI_Debitos!$W:$W,VI_Debitos!$H:$H,$C332,VI_Debitos!$U:$U,$D332,VI_Debitos!$S:$S,LEFT(PAGADO!G$1,4),VI_Debitos!$R:$R,RIGHT(G$1,2))</f>
        <v>0</v>
      </c>
      <c r="H332" s="2">
        <f>SUMIFS(VI_Debitos!$W:$W,VI_Debitos!$H:$H,$C332,VI_Debitos!$U:$U,$D332,VI_Debitos!$S:$S,LEFT(PAGADO!H$1,4),VI_Debitos!$R:$R,RIGHT(H$1,2))</f>
        <v>0</v>
      </c>
      <c r="I332" s="2">
        <f>SUMIFS(VI_Debitos!$W:$W,VI_Debitos!$H:$H,$C332,VI_Debitos!$U:$U,$D332,VI_Debitos!$S:$S,LEFT(PAGADO!I$1,4),VI_Debitos!$R:$R,RIGHT(I$1,2))</f>
        <v>0</v>
      </c>
      <c r="J332" s="2">
        <f>SUMIFS(VI_Debitos!$W:$W,VI_Debitos!$H:$H,$C332,VI_Debitos!$U:$U,$D332,VI_Debitos!$S:$S,LEFT(PAGADO!J$1,4),VI_Debitos!$R:$R,RIGHT(J$1,2))</f>
        <v>0</v>
      </c>
      <c r="K332" s="2">
        <f>SUMIFS(VI_Debitos!$W:$W,VI_Debitos!$H:$H,$C332,VI_Debitos!$U:$U,$D332,VI_Debitos!$S:$S,LEFT(PAGADO!K$1,4),VI_Debitos!$R:$R,RIGHT(K$1,2))</f>
        <v>0</v>
      </c>
      <c r="L332" s="2">
        <f>SUMIFS(VI_Debitos!$W:$W,VI_Debitos!$H:$H,$C332,VI_Debitos!$U:$U,$D332,VI_Debitos!$S:$S,LEFT(PAGADO!L$1,4),VI_Debitos!$R:$R,RIGHT(L$1,2))</f>
        <v>0</v>
      </c>
      <c r="M332" s="2">
        <f>SUMIFS(VI_Debitos!$W:$W,VI_Debitos!$H:$H,$C332,VI_Debitos!$U:$U,$D332,VI_Debitos!$S:$S,LEFT(PAGADO!M$1,4),VI_Debitos!$R:$R,RIGHT(M$1,2))</f>
        <v>0</v>
      </c>
      <c r="N332" s="2">
        <f>SUMIFS(VI_Debitos!$W:$W,VI_Debitos!$H:$H,$C332,VI_Debitos!$U:$U,$D332,VI_Debitos!$S:$S,LEFT(PAGADO!N$1,4),VI_Debitos!$R:$R,RIGHT(N$1,2))</f>
        <v>0</v>
      </c>
      <c r="O332" s="2">
        <f>SUMIFS(VI_Debitos!$W:$W,VI_Debitos!$H:$H,$C332,VI_Debitos!$U:$U,$D332,VI_Debitos!$S:$S,LEFT(PAGADO!O$1,4),VI_Debitos!$R:$R,RIGHT(O$1,2))</f>
        <v>0</v>
      </c>
      <c r="P332" s="2">
        <f>SUMIFS(VI_Debitos!$W:$W,VI_Debitos!$H:$H,$C332,VI_Debitos!$U:$U,$D332,VI_Debitos!$S:$S,LEFT(PAGADO!P$1,4),VI_Debitos!$R:$R,RIGHT(P$1,2))</f>
        <v>0</v>
      </c>
      <c r="Q332" s="2">
        <f>SUMIFS(VI_Debitos!$W:$W,VI_Debitos!$H:$H,$C332,VI_Debitos!$U:$U,$D332,VI_Debitos!$S:$S,LEFT(PAGADO!Q$1,4),VI_Debitos!$R:$R,RIGHT(Q$1,2))</f>
        <v>0</v>
      </c>
      <c r="R332" s="2">
        <f t="shared" si="5"/>
        <v>0</v>
      </c>
    </row>
    <row r="333" spans="6:18">
      <c r="F333" s="2">
        <f>SUMIFS(VI_Debitos!$W:$W,VI_Debitos!$H:$H,$C333,VI_Debitos!$U:$U,$D333,VI_Debitos!$S:$S,LEFT(PAGADO!F$1,4),VI_Debitos!$R:$R,RIGHT(F$1,2))</f>
        <v>0</v>
      </c>
      <c r="G333" s="2">
        <f>SUMIFS(VI_Debitos!$W:$W,VI_Debitos!$H:$H,$C333,VI_Debitos!$U:$U,$D333,VI_Debitos!$S:$S,LEFT(PAGADO!G$1,4),VI_Debitos!$R:$R,RIGHT(G$1,2))</f>
        <v>0</v>
      </c>
      <c r="H333" s="2">
        <f>SUMIFS(VI_Debitos!$W:$W,VI_Debitos!$H:$H,$C333,VI_Debitos!$U:$U,$D333,VI_Debitos!$S:$S,LEFT(PAGADO!H$1,4),VI_Debitos!$R:$R,RIGHT(H$1,2))</f>
        <v>0</v>
      </c>
      <c r="I333" s="2">
        <f>SUMIFS(VI_Debitos!$W:$W,VI_Debitos!$H:$H,$C333,VI_Debitos!$U:$U,$D333,VI_Debitos!$S:$S,LEFT(PAGADO!I$1,4),VI_Debitos!$R:$R,RIGHT(I$1,2))</f>
        <v>0</v>
      </c>
      <c r="J333" s="2">
        <f>SUMIFS(VI_Debitos!$W:$W,VI_Debitos!$H:$H,$C333,VI_Debitos!$U:$U,$D333,VI_Debitos!$S:$S,LEFT(PAGADO!J$1,4),VI_Debitos!$R:$R,RIGHT(J$1,2))</f>
        <v>0</v>
      </c>
      <c r="K333" s="2">
        <f>SUMIFS(VI_Debitos!$W:$W,VI_Debitos!$H:$H,$C333,VI_Debitos!$U:$U,$D333,VI_Debitos!$S:$S,LEFT(PAGADO!K$1,4),VI_Debitos!$R:$R,RIGHT(K$1,2))</f>
        <v>0</v>
      </c>
      <c r="L333" s="2">
        <f>SUMIFS(VI_Debitos!$W:$W,VI_Debitos!$H:$H,$C333,VI_Debitos!$U:$U,$D333,VI_Debitos!$S:$S,LEFT(PAGADO!L$1,4),VI_Debitos!$R:$R,RIGHT(L$1,2))</f>
        <v>0</v>
      </c>
      <c r="M333" s="2">
        <f>SUMIFS(VI_Debitos!$W:$W,VI_Debitos!$H:$H,$C333,VI_Debitos!$U:$U,$D333,VI_Debitos!$S:$S,LEFT(PAGADO!M$1,4),VI_Debitos!$R:$R,RIGHT(M$1,2))</f>
        <v>0</v>
      </c>
      <c r="N333" s="2">
        <f>SUMIFS(VI_Debitos!$W:$W,VI_Debitos!$H:$H,$C333,VI_Debitos!$U:$U,$D333,VI_Debitos!$S:$S,LEFT(PAGADO!N$1,4),VI_Debitos!$R:$R,RIGHT(N$1,2))</f>
        <v>0</v>
      </c>
      <c r="O333" s="2">
        <f>SUMIFS(VI_Debitos!$W:$W,VI_Debitos!$H:$H,$C333,VI_Debitos!$U:$U,$D333,VI_Debitos!$S:$S,LEFT(PAGADO!O$1,4),VI_Debitos!$R:$R,RIGHT(O$1,2))</f>
        <v>0</v>
      </c>
      <c r="P333" s="2">
        <f>SUMIFS(VI_Debitos!$W:$W,VI_Debitos!$H:$H,$C333,VI_Debitos!$U:$U,$D333,VI_Debitos!$S:$S,LEFT(PAGADO!P$1,4),VI_Debitos!$R:$R,RIGHT(P$1,2))</f>
        <v>0</v>
      </c>
      <c r="Q333" s="2">
        <f>SUMIFS(VI_Debitos!$W:$W,VI_Debitos!$H:$H,$C333,VI_Debitos!$U:$U,$D333,VI_Debitos!$S:$S,LEFT(PAGADO!Q$1,4),VI_Debitos!$R:$R,RIGHT(Q$1,2))</f>
        <v>0</v>
      </c>
      <c r="R333" s="2">
        <f t="shared" si="5"/>
        <v>0</v>
      </c>
    </row>
    <row r="334" spans="6:18">
      <c r="F334" s="2">
        <f>SUMIFS(VI_Debitos!$W:$W,VI_Debitos!$H:$H,$C334,VI_Debitos!$U:$U,$D334,VI_Debitos!$S:$S,LEFT(PAGADO!F$1,4),VI_Debitos!$R:$R,RIGHT(F$1,2))</f>
        <v>0</v>
      </c>
      <c r="G334" s="2">
        <f>SUMIFS(VI_Debitos!$W:$W,VI_Debitos!$H:$H,$C334,VI_Debitos!$U:$U,$D334,VI_Debitos!$S:$S,LEFT(PAGADO!G$1,4),VI_Debitos!$R:$R,RIGHT(G$1,2))</f>
        <v>0</v>
      </c>
      <c r="H334" s="2">
        <f>SUMIFS(VI_Debitos!$W:$W,VI_Debitos!$H:$H,$C334,VI_Debitos!$U:$U,$D334,VI_Debitos!$S:$S,LEFT(PAGADO!H$1,4),VI_Debitos!$R:$R,RIGHT(H$1,2))</f>
        <v>0</v>
      </c>
      <c r="I334" s="2">
        <f>SUMIFS(VI_Debitos!$W:$W,VI_Debitos!$H:$H,$C334,VI_Debitos!$U:$U,$D334,VI_Debitos!$S:$S,LEFT(PAGADO!I$1,4),VI_Debitos!$R:$R,RIGHT(I$1,2))</f>
        <v>0</v>
      </c>
      <c r="J334" s="2">
        <f>SUMIFS(VI_Debitos!$W:$W,VI_Debitos!$H:$H,$C334,VI_Debitos!$U:$U,$D334,VI_Debitos!$S:$S,LEFT(PAGADO!J$1,4),VI_Debitos!$R:$R,RIGHT(J$1,2))</f>
        <v>0</v>
      </c>
      <c r="K334" s="2">
        <f>SUMIFS(VI_Debitos!$W:$W,VI_Debitos!$H:$H,$C334,VI_Debitos!$U:$U,$D334,VI_Debitos!$S:$S,LEFT(PAGADO!K$1,4),VI_Debitos!$R:$R,RIGHT(K$1,2))</f>
        <v>0</v>
      </c>
      <c r="L334" s="2">
        <f>SUMIFS(VI_Debitos!$W:$W,VI_Debitos!$H:$H,$C334,VI_Debitos!$U:$U,$D334,VI_Debitos!$S:$S,LEFT(PAGADO!L$1,4),VI_Debitos!$R:$R,RIGHT(L$1,2))</f>
        <v>0</v>
      </c>
      <c r="M334" s="2">
        <f>SUMIFS(VI_Debitos!$W:$W,VI_Debitos!$H:$H,$C334,VI_Debitos!$U:$U,$D334,VI_Debitos!$S:$S,LEFT(PAGADO!M$1,4),VI_Debitos!$R:$R,RIGHT(M$1,2))</f>
        <v>0</v>
      </c>
      <c r="N334" s="2">
        <f>SUMIFS(VI_Debitos!$W:$W,VI_Debitos!$H:$H,$C334,VI_Debitos!$U:$U,$D334,VI_Debitos!$S:$S,LEFT(PAGADO!N$1,4),VI_Debitos!$R:$R,RIGHT(N$1,2))</f>
        <v>0</v>
      </c>
      <c r="O334" s="2">
        <f>SUMIFS(VI_Debitos!$W:$W,VI_Debitos!$H:$H,$C334,VI_Debitos!$U:$U,$D334,VI_Debitos!$S:$S,LEFT(PAGADO!O$1,4),VI_Debitos!$R:$R,RIGHT(O$1,2))</f>
        <v>0</v>
      </c>
      <c r="P334" s="2">
        <f>SUMIFS(VI_Debitos!$W:$W,VI_Debitos!$H:$H,$C334,VI_Debitos!$U:$U,$D334,VI_Debitos!$S:$S,LEFT(PAGADO!P$1,4),VI_Debitos!$R:$R,RIGHT(P$1,2))</f>
        <v>0</v>
      </c>
      <c r="Q334" s="2">
        <f>SUMIFS(VI_Debitos!$W:$W,VI_Debitos!$H:$H,$C334,VI_Debitos!$U:$U,$D334,VI_Debitos!$S:$S,LEFT(PAGADO!Q$1,4),VI_Debitos!$R:$R,RIGHT(Q$1,2))</f>
        <v>0</v>
      </c>
      <c r="R334" s="2">
        <f t="shared" si="5"/>
        <v>0</v>
      </c>
    </row>
    <row r="335" spans="6:18">
      <c r="F335" s="2">
        <f>SUMIFS(VI_Debitos!$W:$W,VI_Debitos!$H:$H,$C335,VI_Debitos!$U:$U,$D335,VI_Debitos!$S:$S,LEFT(PAGADO!F$1,4),VI_Debitos!$R:$R,RIGHT(F$1,2))</f>
        <v>0</v>
      </c>
      <c r="G335" s="2">
        <f>SUMIFS(VI_Debitos!$W:$W,VI_Debitos!$H:$H,$C335,VI_Debitos!$U:$U,$D335,VI_Debitos!$S:$S,LEFT(PAGADO!G$1,4),VI_Debitos!$R:$R,RIGHT(G$1,2))</f>
        <v>0</v>
      </c>
      <c r="H335" s="2">
        <f>SUMIFS(VI_Debitos!$W:$W,VI_Debitos!$H:$H,$C335,VI_Debitos!$U:$U,$D335,VI_Debitos!$S:$S,LEFT(PAGADO!H$1,4),VI_Debitos!$R:$R,RIGHT(H$1,2))</f>
        <v>0</v>
      </c>
      <c r="I335" s="2">
        <f>SUMIFS(VI_Debitos!$W:$W,VI_Debitos!$H:$H,$C335,VI_Debitos!$U:$U,$D335,VI_Debitos!$S:$S,LEFT(PAGADO!I$1,4),VI_Debitos!$R:$R,RIGHT(I$1,2))</f>
        <v>0</v>
      </c>
      <c r="J335" s="2">
        <f>SUMIFS(VI_Debitos!$W:$W,VI_Debitos!$H:$H,$C335,VI_Debitos!$U:$U,$D335,VI_Debitos!$S:$S,LEFT(PAGADO!J$1,4),VI_Debitos!$R:$R,RIGHT(J$1,2))</f>
        <v>0</v>
      </c>
      <c r="K335" s="2">
        <f>SUMIFS(VI_Debitos!$W:$W,VI_Debitos!$H:$H,$C335,VI_Debitos!$U:$U,$D335,VI_Debitos!$S:$S,LEFT(PAGADO!K$1,4),VI_Debitos!$R:$R,RIGHT(K$1,2))</f>
        <v>0</v>
      </c>
      <c r="L335" s="2">
        <f>SUMIFS(VI_Debitos!$W:$W,VI_Debitos!$H:$H,$C335,VI_Debitos!$U:$U,$D335,VI_Debitos!$S:$S,LEFT(PAGADO!L$1,4),VI_Debitos!$R:$R,RIGHT(L$1,2))</f>
        <v>0</v>
      </c>
      <c r="M335" s="2">
        <f>SUMIFS(VI_Debitos!$W:$W,VI_Debitos!$H:$H,$C335,VI_Debitos!$U:$U,$D335,VI_Debitos!$S:$S,LEFT(PAGADO!M$1,4),VI_Debitos!$R:$R,RIGHT(M$1,2))</f>
        <v>0</v>
      </c>
      <c r="N335" s="2">
        <f>SUMIFS(VI_Debitos!$W:$W,VI_Debitos!$H:$H,$C335,VI_Debitos!$U:$U,$D335,VI_Debitos!$S:$S,LEFT(PAGADO!N$1,4),VI_Debitos!$R:$R,RIGHT(N$1,2))</f>
        <v>0</v>
      </c>
      <c r="O335" s="2">
        <f>SUMIFS(VI_Debitos!$W:$W,VI_Debitos!$H:$H,$C335,VI_Debitos!$U:$U,$D335,VI_Debitos!$S:$S,LEFT(PAGADO!O$1,4),VI_Debitos!$R:$R,RIGHT(O$1,2))</f>
        <v>0</v>
      </c>
      <c r="P335" s="2">
        <f>SUMIFS(VI_Debitos!$W:$W,VI_Debitos!$H:$H,$C335,VI_Debitos!$U:$U,$D335,VI_Debitos!$S:$S,LEFT(PAGADO!P$1,4),VI_Debitos!$R:$R,RIGHT(P$1,2))</f>
        <v>0</v>
      </c>
      <c r="Q335" s="2">
        <f>SUMIFS(VI_Debitos!$W:$W,VI_Debitos!$H:$H,$C335,VI_Debitos!$U:$U,$D335,VI_Debitos!$S:$S,LEFT(PAGADO!Q$1,4),VI_Debitos!$R:$R,RIGHT(Q$1,2))</f>
        <v>0</v>
      </c>
      <c r="R335" s="2">
        <f t="shared" si="5"/>
        <v>0</v>
      </c>
    </row>
    <row r="336" spans="6:18">
      <c r="F336" s="2">
        <f>SUMIFS(VI_Debitos!$W:$W,VI_Debitos!$H:$H,$C336,VI_Debitos!$U:$U,$D336,VI_Debitos!$S:$S,LEFT(PAGADO!F$1,4),VI_Debitos!$R:$R,RIGHT(F$1,2))</f>
        <v>0</v>
      </c>
      <c r="G336" s="2">
        <f>SUMIFS(VI_Debitos!$W:$W,VI_Debitos!$H:$H,$C336,VI_Debitos!$U:$U,$D336,VI_Debitos!$S:$S,LEFT(PAGADO!G$1,4),VI_Debitos!$R:$R,RIGHT(G$1,2))</f>
        <v>0</v>
      </c>
      <c r="H336" s="2">
        <f>SUMIFS(VI_Debitos!$W:$W,VI_Debitos!$H:$H,$C336,VI_Debitos!$U:$U,$D336,VI_Debitos!$S:$S,LEFT(PAGADO!H$1,4),VI_Debitos!$R:$R,RIGHT(H$1,2))</f>
        <v>0</v>
      </c>
      <c r="I336" s="2">
        <f>SUMIFS(VI_Debitos!$W:$W,VI_Debitos!$H:$H,$C336,VI_Debitos!$U:$U,$D336,VI_Debitos!$S:$S,LEFT(PAGADO!I$1,4),VI_Debitos!$R:$R,RIGHT(I$1,2))</f>
        <v>0</v>
      </c>
      <c r="J336" s="2">
        <f>SUMIFS(VI_Debitos!$W:$W,VI_Debitos!$H:$H,$C336,VI_Debitos!$U:$U,$D336,VI_Debitos!$S:$S,LEFT(PAGADO!J$1,4),VI_Debitos!$R:$R,RIGHT(J$1,2))</f>
        <v>0</v>
      </c>
      <c r="K336" s="2">
        <f>SUMIFS(VI_Debitos!$W:$W,VI_Debitos!$H:$H,$C336,VI_Debitos!$U:$U,$D336,VI_Debitos!$S:$S,LEFT(PAGADO!K$1,4),VI_Debitos!$R:$R,RIGHT(K$1,2))</f>
        <v>0</v>
      </c>
      <c r="L336" s="2">
        <f>SUMIFS(VI_Debitos!$W:$W,VI_Debitos!$H:$H,$C336,VI_Debitos!$U:$U,$D336,VI_Debitos!$S:$S,LEFT(PAGADO!L$1,4),VI_Debitos!$R:$R,RIGHT(L$1,2))</f>
        <v>0</v>
      </c>
      <c r="M336" s="2">
        <f>SUMIFS(VI_Debitos!$W:$W,VI_Debitos!$H:$H,$C336,VI_Debitos!$U:$U,$D336,VI_Debitos!$S:$S,LEFT(PAGADO!M$1,4),VI_Debitos!$R:$R,RIGHT(M$1,2))</f>
        <v>0</v>
      </c>
      <c r="N336" s="2">
        <f>SUMIFS(VI_Debitos!$W:$W,VI_Debitos!$H:$H,$C336,VI_Debitos!$U:$U,$D336,VI_Debitos!$S:$S,LEFT(PAGADO!N$1,4),VI_Debitos!$R:$R,RIGHT(N$1,2))</f>
        <v>0</v>
      </c>
      <c r="O336" s="2">
        <f>SUMIFS(VI_Debitos!$W:$W,VI_Debitos!$H:$H,$C336,VI_Debitos!$U:$U,$D336,VI_Debitos!$S:$S,LEFT(PAGADO!O$1,4),VI_Debitos!$R:$R,RIGHT(O$1,2))</f>
        <v>0</v>
      </c>
      <c r="P336" s="2">
        <f>SUMIFS(VI_Debitos!$W:$W,VI_Debitos!$H:$H,$C336,VI_Debitos!$U:$U,$D336,VI_Debitos!$S:$S,LEFT(PAGADO!P$1,4),VI_Debitos!$R:$R,RIGHT(P$1,2))</f>
        <v>0</v>
      </c>
      <c r="Q336" s="2">
        <f>SUMIFS(VI_Debitos!$W:$W,VI_Debitos!$H:$H,$C336,VI_Debitos!$U:$U,$D336,VI_Debitos!$S:$S,LEFT(PAGADO!Q$1,4),VI_Debitos!$R:$R,RIGHT(Q$1,2))</f>
        <v>0</v>
      </c>
      <c r="R336" s="2">
        <f t="shared" si="5"/>
        <v>0</v>
      </c>
    </row>
    <row r="337" spans="6:18">
      <c r="F337" s="2">
        <f>SUMIFS(VI_Debitos!$W:$W,VI_Debitos!$H:$H,$C337,VI_Debitos!$U:$U,$D337,VI_Debitos!$S:$S,LEFT(PAGADO!F$1,4),VI_Debitos!$R:$R,RIGHT(F$1,2))</f>
        <v>0</v>
      </c>
      <c r="G337" s="2">
        <f>SUMIFS(VI_Debitos!$W:$W,VI_Debitos!$H:$H,$C337,VI_Debitos!$U:$U,$D337,VI_Debitos!$S:$S,LEFT(PAGADO!G$1,4),VI_Debitos!$R:$R,RIGHT(G$1,2))</f>
        <v>0</v>
      </c>
      <c r="H337" s="2">
        <f>SUMIFS(VI_Debitos!$W:$W,VI_Debitos!$H:$H,$C337,VI_Debitos!$U:$U,$D337,VI_Debitos!$S:$S,LEFT(PAGADO!H$1,4),VI_Debitos!$R:$R,RIGHT(H$1,2))</f>
        <v>0</v>
      </c>
      <c r="I337" s="2">
        <f>SUMIFS(VI_Debitos!$W:$W,VI_Debitos!$H:$H,$C337,VI_Debitos!$U:$U,$D337,VI_Debitos!$S:$S,LEFT(PAGADO!I$1,4),VI_Debitos!$R:$R,RIGHT(I$1,2))</f>
        <v>0</v>
      </c>
      <c r="J337" s="2">
        <f>SUMIFS(VI_Debitos!$W:$W,VI_Debitos!$H:$H,$C337,VI_Debitos!$U:$U,$D337,VI_Debitos!$S:$S,LEFT(PAGADO!J$1,4),VI_Debitos!$R:$R,RIGHT(J$1,2))</f>
        <v>0</v>
      </c>
      <c r="K337" s="2">
        <f>SUMIFS(VI_Debitos!$W:$W,VI_Debitos!$H:$H,$C337,VI_Debitos!$U:$U,$D337,VI_Debitos!$S:$S,LEFT(PAGADO!K$1,4),VI_Debitos!$R:$R,RIGHT(K$1,2))</f>
        <v>0</v>
      </c>
      <c r="L337" s="2">
        <f>SUMIFS(VI_Debitos!$W:$W,VI_Debitos!$H:$H,$C337,VI_Debitos!$U:$U,$D337,VI_Debitos!$S:$S,LEFT(PAGADO!L$1,4),VI_Debitos!$R:$R,RIGHT(L$1,2))</f>
        <v>0</v>
      </c>
      <c r="M337" s="2">
        <f>SUMIFS(VI_Debitos!$W:$W,VI_Debitos!$H:$H,$C337,VI_Debitos!$U:$U,$D337,VI_Debitos!$S:$S,LEFT(PAGADO!M$1,4),VI_Debitos!$R:$R,RIGHT(M$1,2))</f>
        <v>0</v>
      </c>
      <c r="N337" s="2">
        <f>SUMIFS(VI_Debitos!$W:$W,VI_Debitos!$H:$H,$C337,VI_Debitos!$U:$U,$D337,VI_Debitos!$S:$S,LEFT(PAGADO!N$1,4),VI_Debitos!$R:$R,RIGHT(N$1,2))</f>
        <v>0</v>
      </c>
      <c r="O337" s="2">
        <f>SUMIFS(VI_Debitos!$W:$W,VI_Debitos!$H:$H,$C337,VI_Debitos!$U:$U,$D337,VI_Debitos!$S:$S,LEFT(PAGADO!O$1,4),VI_Debitos!$R:$R,RIGHT(O$1,2))</f>
        <v>0</v>
      </c>
      <c r="P337" s="2">
        <f>SUMIFS(VI_Debitos!$W:$W,VI_Debitos!$H:$H,$C337,VI_Debitos!$U:$U,$D337,VI_Debitos!$S:$S,LEFT(PAGADO!P$1,4),VI_Debitos!$R:$R,RIGHT(P$1,2))</f>
        <v>0</v>
      </c>
      <c r="Q337" s="2">
        <f>SUMIFS(VI_Debitos!$W:$W,VI_Debitos!$H:$H,$C337,VI_Debitos!$U:$U,$D337,VI_Debitos!$S:$S,LEFT(PAGADO!Q$1,4),VI_Debitos!$R:$R,RIGHT(Q$1,2))</f>
        <v>0</v>
      </c>
      <c r="R337" s="2">
        <f t="shared" si="5"/>
        <v>0</v>
      </c>
    </row>
    <row r="338" spans="6:18">
      <c r="F338" s="2">
        <f>SUMIFS(VI_Debitos!$W:$W,VI_Debitos!$H:$H,$C338,VI_Debitos!$U:$U,$D338,VI_Debitos!$S:$S,LEFT(PAGADO!F$1,4),VI_Debitos!$R:$R,RIGHT(F$1,2))</f>
        <v>0</v>
      </c>
      <c r="G338" s="2">
        <f>SUMIFS(VI_Debitos!$W:$W,VI_Debitos!$H:$H,$C338,VI_Debitos!$U:$U,$D338,VI_Debitos!$S:$S,LEFT(PAGADO!G$1,4),VI_Debitos!$R:$R,RIGHT(G$1,2))</f>
        <v>0</v>
      </c>
      <c r="H338" s="2">
        <f>SUMIFS(VI_Debitos!$W:$W,VI_Debitos!$H:$H,$C338,VI_Debitos!$U:$U,$D338,VI_Debitos!$S:$S,LEFT(PAGADO!H$1,4),VI_Debitos!$R:$R,RIGHT(H$1,2))</f>
        <v>0</v>
      </c>
      <c r="I338" s="2">
        <f>SUMIFS(VI_Debitos!$W:$W,VI_Debitos!$H:$H,$C338,VI_Debitos!$U:$U,$D338,VI_Debitos!$S:$S,LEFT(PAGADO!I$1,4),VI_Debitos!$R:$R,RIGHT(I$1,2))</f>
        <v>0</v>
      </c>
      <c r="J338" s="2">
        <f>SUMIFS(VI_Debitos!$W:$W,VI_Debitos!$H:$H,$C338,VI_Debitos!$U:$U,$D338,VI_Debitos!$S:$S,LEFT(PAGADO!J$1,4),VI_Debitos!$R:$R,RIGHT(J$1,2))</f>
        <v>0</v>
      </c>
      <c r="K338" s="2">
        <f>SUMIFS(VI_Debitos!$W:$W,VI_Debitos!$H:$H,$C338,VI_Debitos!$U:$U,$D338,VI_Debitos!$S:$S,LEFT(PAGADO!K$1,4),VI_Debitos!$R:$R,RIGHT(K$1,2))</f>
        <v>0</v>
      </c>
      <c r="L338" s="2">
        <f>SUMIFS(VI_Debitos!$W:$W,VI_Debitos!$H:$H,$C338,VI_Debitos!$U:$U,$D338,VI_Debitos!$S:$S,LEFT(PAGADO!L$1,4),VI_Debitos!$R:$R,RIGHT(L$1,2))</f>
        <v>0</v>
      </c>
      <c r="M338" s="2">
        <f>SUMIFS(VI_Debitos!$W:$W,VI_Debitos!$H:$H,$C338,VI_Debitos!$U:$U,$D338,VI_Debitos!$S:$S,LEFT(PAGADO!M$1,4),VI_Debitos!$R:$R,RIGHT(M$1,2))</f>
        <v>0</v>
      </c>
      <c r="N338" s="2">
        <f>SUMIFS(VI_Debitos!$W:$W,VI_Debitos!$H:$H,$C338,VI_Debitos!$U:$U,$D338,VI_Debitos!$S:$S,LEFT(PAGADO!N$1,4),VI_Debitos!$R:$R,RIGHT(N$1,2))</f>
        <v>0</v>
      </c>
      <c r="O338" s="2">
        <f>SUMIFS(VI_Debitos!$W:$W,VI_Debitos!$H:$H,$C338,VI_Debitos!$U:$U,$D338,VI_Debitos!$S:$S,LEFT(PAGADO!O$1,4),VI_Debitos!$R:$R,RIGHT(O$1,2))</f>
        <v>0</v>
      </c>
      <c r="P338" s="2">
        <f>SUMIFS(VI_Debitos!$W:$W,VI_Debitos!$H:$H,$C338,VI_Debitos!$U:$U,$D338,VI_Debitos!$S:$S,LEFT(PAGADO!P$1,4),VI_Debitos!$R:$R,RIGHT(P$1,2))</f>
        <v>0</v>
      </c>
      <c r="Q338" s="2">
        <f>SUMIFS(VI_Debitos!$W:$W,VI_Debitos!$H:$H,$C338,VI_Debitos!$U:$U,$D338,VI_Debitos!$S:$S,LEFT(PAGADO!Q$1,4),VI_Debitos!$R:$R,RIGHT(Q$1,2))</f>
        <v>0</v>
      </c>
      <c r="R338" s="2">
        <f t="shared" si="5"/>
        <v>0</v>
      </c>
    </row>
    <row r="339" spans="6:18">
      <c r="F339" s="2">
        <f>SUMIFS(VI_Debitos!$W:$W,VI_Debitos!$H:$H,$C339,VI_Debitos!$U:$U,$D339,VI_Debitos!$S:$S,LEFT(PAGADO!F$1,4),VI_Debitos!$R:$R,RIGHT(F$1,2))</f>
        <v>0</v>
      </c>
      <c r="G339" s="2">
        <f>SUMIFS(VI_Debitos!$W:$W,VI_Debitos!$H:$H,$C339,VI_Debitos!$U:$U,$D339,VI_Debitos!$S:$S,LEFT(PAGADO!G$1,4),VI_Debitos!$R:$R,RIGHT(G$1,2))</f>
        <v>0</v>
      </c>
      <c r="H339" s="2">
        <f>SUMIFS(VI_Debitos!$W:$W,VI_Debitos!$H:$H,$C339,VI_Debitos!$U:$U,$D339,VI_Debitos!$S:$S,LEFT(PAGADO!H$1,4),VI_Debitos!$R:$R,RIGHT(H$1,2))</f>
        <v>0</v>
      </c>
      <c r="I339" s="2">
        <f>SUMIFS(VI_Debitos!$W:$W,VI_Debitos!$H:$H,$C339,VI_Debitos!$U:$U,$D339,VI_Debitos!$S:$S,LEFT(PAGADO!I$1,4),VI_Debitos!$R:$R,RIGHT(I$1,2))</f>
        <v>0</v>
      </c>
      <c r="J339" s="2">
        <f>SUMIFS(VI_Debitos!$W:$W,VI_Debitos!$H:$H,$C339,VI_Debitos!$U:$U,$D339,VI_Debitos!$S:$S,LEFT(PAGADO!J$1,4),VI_Debitos!$R:$R,RIGHT(J$1,2))</f>
        <v>0</v>
      </c>
      <c r="K339" s="2">
        <f>SUMIFS(VI_Debitos!$W:$W,VI_Debitos!$H:$H,$C339,VI_Debitos!$U:$U,$D339,VI_Debitos!$S:$S,LEFT(PAGADO!K$1,4),VI_Debitos!$R:$R,RIGHT(K$1,2))</f>
        <v>0</v>
      </c>
      <c r="L339" s="2">
        <f>SUMIFS(VI_Debitos!$W:$W,VI_Debitos!$H:$H,$C339,VI_Debitos!$U:$U,$D339,VI_Debitos!$S:$S,LEFT(PAGADO!L$1,4),VI_Debitos!$R:$R,RIGHT(L$1,2))</f>
        <v>0</v>
      </c>
      <c r="M339" s="2">
        <f>SUMIFS(VI_Debitos!$W:$W,VI_Debitos!$H:$H,$C339,VI_Debitos!$U:$U,$D339,VI_Debitos!$S:$S,LEFT(PAGADO!M$1,4),VI_Debitos!$R:$R,RIGHT(M$1,2))</f>
        <v>0</v>
      </c>
      <c r="N339" s="2">
        <f>SUMIFS(VI_Debitos!$W:$W,VI_Debitos!$H:$H,$C339,VI_Debitos!$U:$U,$D339,VI_Debitos!$S:$S,LEFT(PAGADO!N$1,4),VI_Debitos!$R:$R,RIGHT(N$1,2))</f>
        <v>0</v>
      </c>
      <c r="O339" s="2">
        <f>SUMIFS(VI_Debitos!$W:$W,VI_Debitos!$H:$H,$C339,VI_Debitos!$U:$U,$D339,VI_Debitos!$S:$S,LEFT(PAGADO!O$1,4),VI_Debitos!$R:$R,RIGHT(O$1,2))</f>
        <v>0</v>
      </c>
      <c r="P339" s="2">
        <f>SUMIFS(VI_Debitos!$W:$W,VI_Debitos!$H:$H,$C339,VI_Debitos!$U:$U,$D339,VI_Debitos!$S:$S,LEFT(PAGADO!P$1,4),VI_Debitos!$R:$R,RIGHT(P$1,2))</f>
        <v>0</v>
      </c>
      <c r="Q339" s="2">
        <f>SUMIFS(VI_Debitos!$W:$W,VI_Debitos!$H:$H,$C339,VI_Debitos!$U:$U,$D339,VI_Debitos!$S:$S,LEFT(PAGADO!Q$1,4),VI_Debitos!$R:$R,RIGHT(Q$1,2))</f>
        <v>0</v>
      </c>
      <c r="R339" s="2">
        <f t="shared" si="5"/>
        <v>0</v>
      </c>
    </row>
    <row r="340" spans="6:18">
      <c r="F340" s="2">
        <f>SUMIFS(VI_Debitos!$W:$W,VI_Debitos!$H:$H,$C340,VI_Debitos!$U:$U,$D340,VI_Debitos!$S:$S,LEFT(PAGADO!F$1,4),VI_Debitos!$R:$R,RIGHT(F$1,2))</f>
        <v>0</v>
      </c>
      <c r="G340" s="2">
        <f>SUMIFS(VI_Debitos!$W:$W,VI_Debitos!$H:$H,$C340,VI_Debitos!$U:$U,$D340,VI_Debitos!$S:$S,LEFT(PAGADO!G$1,4),VI_Debitos!$R:$R,RIGHT(G$1,2))</f>
        <v>0</v>
      </c>
      <c r="H340" s="2">
        <f>SUMIFS(VI_Debitos!$W:$W,VI_Debitos!$H:$H,$C340,VI_Debitos!$U:$U,$D340,VI_Debitos!$S:$S,LEFT(PAGADO!H$1,4),VI_Debitos!$R:$R,RIGHT(H$1,2))</f>
        <v>0</v>
      </c>
      <c r="I340" s="2">
        <f>SUMIFS(VI_Debitos!$W:$W,VI_Debitos!$H:$H,$C340,VI_Debitos!$U:$U,$D340,VI_Debitos!$S:$S,LEFT(PAGADO!I$1,4),VI_Debitos!$R:$R,RIGHT(I$1,2))</f>
        <v>0</v>
      </c>
      <c r="J340" s="2">
        <f>SUMIFS(VI_Debitos!$W:$W,VI_Debitos!$H:$H,$C340,VI_Debitos!$U:$U,$D340,VI_Debitos!$S:$S,LEFT(PAGADO!J$1,4),VI_Debitos!$R:$R,RIGHT(J$1,2))</f>
        <v>0</v>
      </c>
      <c r="K340" s="2">
        <f>SUMIFS(VI_Debitos!$W:$W,VI_Debitos!$H:$H,$C340,VI_Debitos!$U:$U,$D340,VI_Debitos!$S:$S,LEFT(PAGADO!K$1,4),VI_Debitos!$R:$R,RIGHT(K$1,2))</f>
        <v>0</v>
      </c>
      <c r="L340" s="2">
        <f>SUMIFS(VI_Debitos!$W:$W,VI_Debitos!$H:$H,$C340,VI_Debitos!$U:$U,$D340,VI_Debitos!$S:$S,LEFT(PAGADO!L$1,4),VI_Debitos!$R:$R,RIGHT(L$1,2))</f>
        <v>0</v>
      </c>
      <c r="M340" s="2">
        <f>SUMIFS(VI_Debitos!$W:$W,VI_Debitos!$H:$H,$C340,VI_Debitos!$U:$U,$D340,VI_Debitos!$S:$S,LEFT(PAGADO!M$1,4),VI_Debitos!$R:$R,RIGHT(M$1,2))</f>
        <v>0</v>
      </c>
      <c r="N340" s="2">
        <f>SUMIFS(VI_Debitos!$W:$W,VI_Debitos!$H:$H,$C340,VI_Debitos!$U:$U,$D340,VI_Debitos!$S:$S,LEFT(PAGADO!N$1,4),VI_Debitos!$R:$R,RIGHT(N$1,2))</f>
        <v>0</v>
      </c>
      <c r="O340" s="2">
        <f>SUMIFS(VI_Debitos!$W:$W,VI_Debitos!$H:$H,$C340,VI_Debitos!$U:$U,$D340,VI_Debitos!$S:$S,LEFT(PAGADO!O$1,4),VI_Debitos!$R:$R,RIGHT(O$1,2))</f>
        <v>0</v>
      </c>
      <c r="P340" s="2">
        <f>SUMIFS(VI_Debitos!$W:$W,VI_Debitos!$H:$H,$C340,VI_Debitos!$U:$U,$D340,VI_Debitos!$S:$S,LEFT(PAGADO!P$1,4),VI_Debitos!$R:$R,RIGHT(P$1,2))</f>
        <v>0</v>
      </c>
      <c r="Q340" s="2">
        <f>SUMIFS(VI_Debitos!$W:$W,VI_Debitos!$H:$H,$C340,VI_Debitos!$U:$U,$D340,VI_Debitos!$S:$S,LEFT(PAGADO!Q$1,4),VI_Debitos!$R:$R,RIGHT(Q$1,2))</f>
        <v>0</v>
      </c>
      <c r="R340" s="2">
        <f t="shared" si="5"/>
        <v>0</v>
      </c>
    </row>
    <row r="341" spans="6:18">
      <c r="F341" s="2">
        <f>SUMIFS(VI_Debitos!$W:$W,VI_Debitos!$H:$H,$C341,VI_Debitos!$U:$U,$D341,VI_Debitos!$S:$S,LEFT(PAGADO!F$1,4),VI_Debitos!$R:$R,RIGHT(F$1,2))</f>
        <v>0</v>
      </c>
      <c r="G341" s="2">
        <f>SUMIFS(VI_Debitos!$W:$W,VI_Debitos!$H:$H,$C341,VI_Debitos!$U:$U,$D341,VI_Debitos!$S:$S,LEFT(PAGADO!G$1,4),VI_Debitos!$R:$R,RIGHT(G$1,2))</f>
        <v>0</v>
      </c>
      <c r="H341" s="2">
        <f>SUMIFS(VI_Debitos!$W:$W,VI_Debitos!$H:$H,$C341,VI_Debitos!$U:$U,$D341,VI_Debitos!$S:$S,LEFT(PAGADO!H$1,4),VI_Debitos!$R:$R,RIGHT(H$1,2))</f>
        <v>0</v>
      </c>
      <c r="I341" s="2">
        <f>SUMIFS(VI_Debitos!$W:$W,VI_Debitos!$H:$H,$C341,VI_Debitos!$U:$U,$D341,VI_Debitos!$S:$S,LEFT(PAGADO!I$1,4),VI_Debitos!$R:$R,RIGHT(I$1,2))</f>
        <v>0</v>
      </c>
      <c r="J341" s="2">
        <f>SUMIFS(VI_Debitos!$W:$W,VI_Debitos!$H:$H,$C341,VI_Debitos!$U:$U,$D341,VI_Debitos!$S:$S,LEFT(PAGADO!J$1,4),VI_Debitos!$R:$R,RIGHT(J$1,2))</f>
        <v>0</v>
      </c>
      <c r="K341" s="2">
        <f>SUMIFS(VI_Debitos!$W:$W,VI_Debitos!$H:$H,$C341,VI_Debitos!$U:$U,$D341,VI_Debitos!$S:$S,LEFT(PAGADO!K$1,4),VI_Debitos!$R:$R,RIGHT(K$1,2))</f>
        <v>0</v>
      </c>
      <c r="L341" s="2">
        <f>SUMIFS(VI_Debitos!$W:$W,VI_Debitos!$H:$H,$C341,VI_Debitos!$U:$U,$D341,VI_Debitos!$S:$S,LEFT(PAGADO!L$1,4),VI_Debitos!$R:$R,RIGHT(L$1,2))</f>
        <v>0</v>
      </c>
      <c r="M341" s="2">
        <f>SUMIFS(VI_Debitos!$W:$W,VI_Debitos!$H:$H,$C341,VI_Debitos!$U:$U,$D341,VI_Debitos!$S:$S,LEFT(PAGADO!M$1,4),VI_Debitos!$R:$R,RIGHT(M$1,2))</f>
        <v>0</v>
      </c>
      <c r="N341" s="2">
        <f>SUMIFS(VI_Debitos!$W:$W,VI_Debitos!$H:$H,$C341,VI_Debitos!$U:$U,$D341,VI_Debitos!$S:$S,LEFT(PAGADO!N$1,4),VI_Debitos!$R:$R,RIGHT(N$1,2))</f>
        <v>0</v>
      </c>
      <c r="O341" s="2">
        <f>SUMIFS(VI_Debitos!$W:$W,VI_Debitos!$H:$H,$C341,VI_Debitos!$U:$U,$D341,VI_Debitos!$S:$S,LEFT(PAGADO!O$1,4),VI_Debitos!$R:$R,RIGHT(O$1,2))</f>
        <v>0</v>
      </c>
      <c r="P341" s="2">
        <f>SUMIFS(VI_Debitos!$W:$W,VI_Debitos!$H:$H,$C341,VI_Debitos!$U:$U,$D341,VI_Debitos!$S:$S,LEFT(PAGADO!P$1,4),VI_Debitos!$R:$R,RIGHT(P$1,2))</f>
        <v>0</v>
      </c>
      <c r="Q341" s="2">
        <f>SUMIFS(VI_Debitos!$W:$W,VI_Debitos!$H:$H,$C341,VI_Debitos!$U:$U,$D341,VI_Debitos!$S:$S,LEFT(PAGADO!Q$1,4),VI_Debitos!$R:$R,RIGHT(Q$1,2))</f>
        <v>0</v>
      </c>
      <c r="R341" s="2">
        <f t="shared" si="5"/>
        <v>0</v>
      </c>
    </row>
    <row r="342" spans="6:18">
      <c r="F342" s="2">
        <f>SUMIFS(VI_Debitos!$W:$W,VI_Debitos!$H:$H,$C342,VI_Debitos!$U:$U,$D342,VI_Debitos!$S:$S,LEFT(PAGADO!F$1,4),VI_Debitos!$R:$R,RIGHT(F$1,2))</f>
        <v>0</v>
      </c>
      <c r="G342" s="2">
        <f>SUMIFS(VI_Debitos!$W:$W,VI_Debitos!$H:$H,$C342,VI_Debitos!$U:$U,$D342,VI_Debitos!$S:$S,LEFT(PAGADO!G$1,4),VI_Debitos!$R:$R,RIGHT(G$1,2))</f>
        <v>0</v>
      </c>
      <c r="H342" s="2">
        <f>SUMIFS(VI_Debitos!$W:$W,VI_Debitos!$H:$H,$C342,VI_Debitos!$U:$U,$D342,VI_Debitos!$S:$S,LEFT(PAGADO!H$1,4),VI_Debitos!$R:$R,RIGHT(H$1,2))</f>
        <v>0</v>
      </c>
      <c r="I342" s="2">
        <f>SUMIFS(VI_Debitos!$W:$W,VI_Debitos!$H:$H,$C342,VI_Debitos!$U:$U,$D342,VI_Debitos!$S:$S,LEFT(PAGADO!I$1,4),VI_Debitos!$R:$R,RIGHT(I$1,2))</f>
        <v>0</v>
      </c>
      <c r="J342" s="2">
        <f>SUMIFS(VI_Debitos!$W:$W,VI_Debitos!$H:$H,$C342,VI_Debitos!$U:$U,$D342,VI_Debitos!$S:$S,LEFT(PAGADO!J$1,4),VI_Debitos!$R:$R,RIGHT(J$1,2))</f>
        <v>0</v>
      </c>
      <c r="K342" s="2">
        <f>SUMIFS(VI_Debitos!$W:$W,VI_Debitos!$H:$H,$C342,VI_Debitos!$U:$U,$D342,VI_Debitos!$S:$S,LEFT(PAGADO!K$1,4),VI_Debitos!$R:$R,RIGHT(K$1,2))</f>
        <v>0</v>
      </c>
      <c r="L342" s="2">
        <f>SUMIFS(VI_Debitos!$W:$W,VI_Debitos!$H:$H,$C342,VI_Debitos!$U:$U,$D342,VI_Debitos!$S:$S,LEFT(PAGADO!L$1,4),VI_Debitos!$R:$R,RIGHT(L$1,2))</f>
        <v>0</v>
      </c>
      <c r="M342" s="2">
        <f>SUMIFS(VI_Debitos!$W:$W,VI_Debitos!$H:$H,$C342,VI_Debitos!$U:$U,$D342,VI_Debitos!$S:$S,LEFT(PAGADO!M$1,4),VI_Debitos!$R:$R,RIGHT(M$1,2))</f>
        <v>0</v>
      </c>
      <c r="N342" s="2">
        <f>SUMIFS(VI_Debitos!$W:$W,VI_Debitos!$H:$H,$C342,VI_Debitos!$U:$U,$D342,VI_Debitos!$S:$S,LEFT(PAGADO!N$1,4),VI_Debitos!$R:$R,RIGHT(N$1,2))</f>
        <v>0</v>
      </c>
      <c r="O342" s="2">
        <f>SUMIFS(VI_Debitos!$W:$W,VI_Debitos!$H:$H,$C342,VI_Debitos!$U:$U,$D342,VI_Debitos!$S:$S,LEFT(PAGADO!O$1,4),VI_Debitos!$R:$R,RIGHT(O$1,2))</f>
        <v>0</v>
      </c>
      <c r="P342" s="2">
        <f>SUMIFS(VI_Debitos!$W:$W,VI_Debitos!$H:$H,$C342,VI_Debitos!$U:$U,$D342,VI_Debitos!$S:$S,LEFT(PAGADO!P$1,4),VI_Debitos!$R:$R,RIGHT(P$1,2))</f>
        <v>0</v>
      </c>
      <c r="Q342" s="2">
        <f>SUMIFS(VI_Debitos!$W:$W,VI_Debitos!$H:$H,$C342,VI_Debitos!$U:$U,$D342,VI_Debitos!$S:$S,LEFT(PAGADO!Q$1,4),VI_Debitos!$R:$R,RIGHT(Q$1,2))</f>
        <v>0</v>
      </c>
      <c r="R342" s="2">
        <f t="shared" si="5"/>
        <v>0</v>
      </c>
    </row>
    <row r="343" spans="6:18">
      <c r="F343" s="2">
        <f>SUMIFS(VI_Debitos!$W:$W,VI_Debitos!$H:$H,$C343,VI_Debitos!$U:$U,$D343,VI_Debitos!$S:$S,LEFT(PAGADO!F$1,4),VI_Debitos!$R:$R,RIGHT(F$1,2))</f>
        <v>0</v>
      </c>
      <c r="G343" s="2">
        <f>SUMIFS(VI_Debitos!$W:$W,VI_Debitos!$H:$H,$C343,VI_Debitos!$U:$U,$D343,VI_Debitos!$S:$S,LEFT(PAGADO!G$1,4),VI_Debitos!$R:$R,RIGHT(G$1,2))</f>
        <v>0</v>
      </c>
      <c r="H343" s="2">
        <f>SUMIFS(VI_Debitos!$W:$W,VI_Debitos!$H:$H,$C343,VI_Debitos!$U:$U,$D343,VI_Debitos!$S:$S,LEFT(PAGADO!H$1,4),VI_Debitos!$R:$R,RIGHT(H$1,2))</f>
        <v>0</v>
      </c>
      <c r="I343" s="2">
        <f>SUMIFS(VI_Debitos!$W:$W,VI_Debitos!$H:$H,$C343,VI_Debitos!$U:$U,$D343,VI_Debitos!$S:$S,LEFT(PAGADO!I$1,4),VI_Debitos!$R:$R,RIGHT(I$1,2))</f>
        <v>0</v>
      </c>
      <c r="J343" s="2">
        <f>SUMIFS(VI_Debitos!$W:$W,VI_Debitos!$H:$H,$C343,VI_Debitos!$U:$U,$D343,VI_Debitos!$S:$S,LEFT(PAGADO!J$1,4),VI_Debitos!$R:$R,RIGHT(J$1,2))</f>
        <v>0</v>
      </c>
      <c r="K343" s="2">
        <f>SUMIFS(VI_Debitos!$W:$W,VI_Debitos!$H:$H,$C343,VI_Debitos!$U:$U,$D343,VI_Debitos!$S:$S,LEFT(PAGADO!K$1,4),VI_Debitos!$R:$R,RIGHT(K$1,2))</f>
        <v>0</v>
      </c>
      <c r="L343" s="2">
        <f>SUMIFS(VI_Debitos!$W:$W,VI_Debitos!$H:$H,$C343,VI_Debitos!$U:$U,$D343,VI_Debitos!$S:$S,LEFT(PAGADO!L$1,4),VI_Debitos!$R:$R,RIGHT(L$1,2))</f>
        <v>0</v>
      </c>
      <c r="M343" s="2">
        <f>SUMIFS(VI_Debitos!$W:$W,VI_Debitos!$H:$H,$C343,VI_Debitos!$U:$U,$D343,VI_Debitos!$S:$S,LEFT(PAGADO!M$1,4),VI_Debitos!$R:$R,RIGHT(M$1,2))</f>
        <v>0</v>
      </c>
      <c r="N343" s="2">
        <f>SUMIFS(VI_Debitos!$W:$W,VI_Debitos!$H:$H,$C343,VI_Debitos!$U:$U,$D343,VI_Debitos!$S:$S,LEFT(PAGADO!N$1,4),VI_Debitos!$R:$R,RIGHT(N$1,2))</f>
        <v>0</v>
      </c>
      <c r="O343" s="2">
        <f>SUMIFS(VI_Debitos!$W:$W,VI_Debitos!$H:$H,$C343,VI_Debitos!$U:$U,$D343,VI_Debitos!$S:$S,LEFT(PAGADO!O$1,4),VI_Debitos!$R:$R,RIGHT(O$1,2))</f>
        <v>0</v>
      </c>
      <c r="P343" s="2">
        <f>SUMIFS(VI_Debitos!$W:$W,VI_Debitos!$H:$H,$C343,VI_Debitos!$U:$U,$D343,VI_Debitos!$S:$S,LEFT(PAGADO!P$1,4),VI_Debitos!$R:$R,RIGHT(P$1,2))</f>
        <v>0</v>
      </c>
      <c r="Q343" s="2">
        <f>SUMIFS(VI_Debitos!$W:$W,VI_Debitos!$H:$H,$C343,VI_Debitos!$U:$U,$D343,VI_Debitos!$S:$S,LEFT(PAGADO!Q$1,4),VI_Debitos!$R:$R,RIGHT(Q$1,2))</f>
        <v>0</v>
      </c>
      <c r="R343" s="2">
        <f t="shared" si="5"/>
        <v>0</v>
      </c>
    </row>
    <row r="344" spans="6:18">
      <c r="F344" s="2">
        <f>SUMIFS(VI_Debitos!$W:$W,VI_Debitos!$H:$H,$C344,VI_Debitos!$U:$U,$D344,VI_Debitos!$S:$S,LEFT(PAGADO!F$1,4),VI_Debitos!$R:$R,RIGHT(F$1,2))</f>
        <v>0</v>
      </c>
      <c r="G344" s="2">
        <f>SUMIFS(VI_Debitos!$W:$W,VI_Debitos!$H:$H,$C344,VI_Debitos!$U:$U,$D344,VI_Debitos!$S:$S,LEFT(PAGADO!G$1,4),VI_Debitos!$R:$R,RIGHT(G$1,2))</f>
        <v>0</v>
      </c>
      <c r="H344" s="2">
        <f>SUMIFS(VI_Debitos!$W:$W,VI_Debitos!$H:$H,$C344,VI_Debitos!$U:$U,$D344,VI_Debitos!$S:$S,LEFT(PAGADO!H$1,4),VI_Debitos!$R:$R,RIGHT(H$1,2))</f>
        <v>0</v>
      </c>
      <c r="I344" s="2">
        <f>SUMIFS(VI_Debitos!$W:$W,VI_Debitos!$H:$H,$C344,VI_Debitos!$U:$U,$D344,VI_Debitos!$S:$S,LEFT(PAGADO!I$1,4),VI_Debitos!$R:$R,RIGHT(I$1,2))</f>
        <v>0</v>
      </c>
      <c r="J344" s="2">
        <f>SUMIFS(VI_Debitos!$W:$W,VI_Debitos!$H:$H,$C344,VI_Debitos!$U:$U,$D344,VI_Debitos!$S:$S,LEFT(PAGADO!J$1,4),VI_Debitos!$R:$R,RIGHT(J$1,2))</f>
        <v>0</v>
      </c>
      <c r="K344" s="2">
        <f>SUMIFS(VI_Debitos!$W:$W,VI_Debitos!$H:$H,$C344,VI_Debitos!$U:$U,$D344,VI_Debitos!$S:$S,LEFT(PAGADO!K$1,4),VI_Debitos!$R:$R,RIGHT(K$1,2))</f>
        <v>0</v>
      </c>
      <c r="L344" s="2">
        <f>SUMIFS(VI_Debitos!$W:$W,VI_Debitos!$H:$H,$C344,VI_Debitos!$U:$U,$D344,VI_Debitos!$S:$S,LEFT(PAGADO!L$1,4),VI_Debitos!$R:$R,RIGHT(L$1,2))</f>
        <v>0</v>
      </c>
      <c r="M344" s="2">
        <f>SUMIFS(VI_Debitos!$W:$W,VI_Debitos!$H:$H,$C344,VI_Debitos!$U:$U,$D344,VI_Debitos!$S:$S,LEFT(PAGADO!M$1,4),VI_Debitos!$R:$R,RIGHT(M$1,2))</f>
        <v>0</v>
      </c>
      <c r="N344" s="2">
        <f>SUMIFS(VI_Debitos!$W:$W,VI_Debitos!$H:$H,$C344,VI_Debitos!$U:$U,$D344,VI_Debitos!$S:$S,LEFT(PAGADO!N$1,4),VI_Debitos!$R:$R,RIGHT(N$1,2))</f>
        <v>0</v>
      </c>
      <c r="O344" s="2">
        <f>SUMIFS(VI_Debitos!$W:$W,VI_Debitos!$H:$H,$C344,VI_Debitos!$U:$U,$D344,VI_Debitos!$S:$S,LEFT(PAGADO!O$1,4),VI_Debitos!$R:$R,RIGHT(O$1,2))</f>
        <v>0</v>
      </c>
      <c r="P344" s="2">
        <f>SUMIFS(VI_Debitos!$W:$W,VI_Debitos!$H:$H,$C344,VI_Debitos!$U:$U,$D344,VI_Debitos!$S:$S,LEFT(PAGADO!P$1,4),VI_Debitos!$R:$R,RIGHT(P$1,2))</f>
        <v>0</v>
      </c>
      <c r="Q344" s="2">
        <f>SUMIFS(VI_Debitos!$W:$W,VI_Debitos!$H:$H,$C344,VI_Debitos!$U:$U,$D344,VI_Debitos!$S:$S,LEFT(PAGADO!Q$1,4),VI_Debitos!$R:$R,RIGHT(Q$1,2))</f>
        <v>0</v>
      </c>
      <c r="R344" s="2">
        <f t="shared" si="5"/>
        <v>0</v>
      </c>
    </row>
    <row r="345" spans="6:18">
      <c r="F345" s="2">
        <f>SUMIFS(VI_Debitos!$W:$W,VI_Debitos!$H:$H,$C345,VI_Debitos!$U:$U,$D345,VI_Debitos!$S:$S,LEFT(PAGADO!F$1,4),VI_Debitos!$R:$R,RIGHT(F$1,2))</f>
        <v>0</v>
      </c>
      <c r="G345" s="2">
        <f>SUMIFS(VI_Debitos!$W:$W,VI_Debitos!$H:$H,$C345,VI_Debitos!$U:$U,$D345,VI_Debitos!$S:$S,LEFT(PAGADO!G$1,4),VI_Debitos!$R:$R,RIGHT(G$1,2))</f>
        <v>0</v>
      </c>
      <c r="H345" s="2">
        <f>SUMIFS(VI_Debitos!$W:$W,VI_Debitos!$H:$H,$C345,VI_Debitos!$U:$U,$D345,VI_Debitos!$S:$S,LEFT(PAGADO!H$1,4),VI_Debitos!$R:$R,RIGHT(H$1,2))</f>
        <v>0</v>
      </c>
      <c r="I345" s="2">
        <f>SUMIFS(VI_Debitos!$W:$W,VI_Debitos!$H:$H,$C345,VI_Debitos!$U:$U,$D345,VI_Debitos!$S:$S,LEFT(PAGADO!I$1,4),VI_Debitos!$R:$R,RIGHT(I$1,2))</f>
        <v>0</v>
      </c>
      <c r="J345" s="2">
        <f>SUMIFS(VI_Debitos!$W:$W,VI_Debitos!$H:$H,$C345,VI_Debitos!$U:$U,$D345,VI_Debitos!$S:$S,LEFT(PAGADO!J$1,4),VI_Debitos!$R:$R,RIGHT(J$1,2))</f>
        <v>0</v>
      </c>
      <c r="K345" s="2">
        <f>SUMIFS(VI_Debitos!$W:$W,VI_Debitos!$H:$H,$C345,VI_Debitos!$U:$U,$D345,VI_Debitos!$S:$S,LEFT(PAGADO!K$1,4),VI_Debitos!$R:$R,RIGHT(K$1,2))</f>
        <v>0</v>
      </c>
      <c r="L345" s="2">
        <f>SUMIFS(VI_Debitos!$W:$W,VI_Debitos!$H:$H,$C345,VI_Debitos!$U:$U,$D345,VI_Debitos!$S:$S,LEFT(PAGADO!L$1,4),VI_Debitos!$R:$R,RIGHT(L$1,2))</f>
        <v>0</v>
      </c>
      <c r="M345" s="2">
        <f>SUMIFS(VI_Debitos!$W:$W,VI_Debitos!$H:$H,$C345,VI_Debitos!$U:$U,$D345,VI_Debitos!$S:$S,LEFT(PAGADO!M$1,4),VI_Debitos!$R:$R,RIGHT(M$1,2))</f>
        <v>0</v>
      </c>
      <c r="N345" s="2">
        <f>SUMIFS(VI_Debitos!$W:$W,VI_Debitos!$H:$H,$C345,VI_Debitos!$U:$U,$D345,VI_Debitos!$S:$S,LEFT(PAGADO!N$1,4),VI_Debitos!$R:$R,RIGHT(N$1,2))</f>
        <v>0</v>
      </c>
      <c r="O345" s="2">
        <f>SUMIFS(VI_Debitos!$W:$W,VI_Debitos!$H:$H,$C345,VI_Debitos!$U:$U,$D345,VI_Debitos!$S:$S,LEFT(PAGADO!O$1,4),VI_Debitos!$R:$R,RIGHT(O$1,2))</f>
        <v>0</v>
      </c>
      <c r="P345" s="2">
        <f>SUMIFS(VI_Debitos!$W:$W,VI_Debitos!$H:$H,$C345,VI_Debitos!$U:$U,$D345,VI_Debitos!$S:$S,LEFT(PAGADO!P$1,4),VI_Debitos!$R:$R,RIGHT(P$1,2))</f>
        <v>0</v>
      </c>
      <c r="Q345" s="2">
        <f>SUMIFS(VI_Debitos!$W:$W,VI_Debitos!$H:$H,$C345,VI_Debitos!$U:$U,$D345,VI_Debitos!$S:$S,LEFT(PAGADO!Q$1,4),VI_Debitos!$R:$R,RIGHT(Q$1,2))</f>
        <v>0</v>
      </c>
      <c r="R345" s="2">
        <f t="shared" si="5"/>
        <v>0</v>
      </c>
    </row>
    <row r="346" spans="6:18">
      <c r="F346" s="2">
        <f>SUMIFS(VI_Debitos!$W:$W,VI_Debitos!$H:$H,$C346,VI_Debitos!$U:$U,$D346,VI_Debitos!$S:$S,LEFT(PAGADO!F$1,4),VI_Debitos!$R:$R,RIGHT(F$1,2))</f>
        <v>0</v>
      </c>
      <c r="G346" s="2">
        <f>SUMIFS(VI_Debitos!$W:$W,VI_Debitos!$H:$H,$C346,VI_Debitos!$U:$U,$D346,VI_Debitos!$S:$S,LEFT(PAGADO!G$1,4),VI_Debitos!$R:$R,RIGHT(G$1,2))</f>
        <v>0</v>
      </c>
      <c r="H346" s="2">
        <f>SUMIFS(VI_Debitos!$W:$W,VI_Debitos!$H:$H,$C346,VI_Debitos!$U:$U,$D346,VI_Debitos!$S:$S,LEFT(PAGADO!H$1,4),VI_Debitos!$R:$R,RIGHT(H$1,2))</f>
        <v>0</v>
      </c>
      <c r="I346" s="2">
        <f>SUMIFS(VI_Debitos!$W:$W,VI_Debitos!$H:$H,$C346,VI_Debitos!$U:$U,$D346,VI_Debitos!$S:$S,LEFT(PAGADO!I$1,4),VI_Debitos!$R:$R,RIGHT(I$1,2))</f>
        <v>0</v>
      </c>
      <c r="J346" s="2">
        <f>SUMIFS(VI_Debitos!$W:$W,VI_Debitos!$H:$H,$C346,VI_Debitos!$U:$U,$D346,VI_Debitos!$S:$S,LEFT(PAGADO!J$1,4),VI_Debitos!$R:$R,RIGHT(J$1,2))</f>
        <v>0</v>
      </c>
      <c r="K346" s="2">
        <f>SUMIFS(VI_Debitos!$W:$W,VI_Debitos!$H:$H,$C346,VI_Debitos!$U:$U,$D346,VI_Debitos!$S:$S,LEFT(PAGADO!K$1,4),VI_Debitos!$R:$R,RIGHT(K$1,2))</f>
        <v>0</v>
      </c>
      <c r="L346" s="2">
        <f>SUMIFS(VI_Debitos!$W:$W,VI_Debitos!$H:$H,$C346,VI_Debitos!$U:$U,$D346,VI_Debitos!$S:$S,LEFT(PAGADO!L$1,4),VI_Debitos!$R:$R,RIGHT(L$1,2))</f>
        <v>0</v>
      </c>
      <c r="M346" s="2">
        <f>SUMIFS(VI_Debitos!$W:$W,VI_Debitos!$H:$H,$C346,VI_Debitos!$U:$U,$D346,VI_Debitos!$S:$S,LEFT(PAGADO!M$1,4),VI_Debitos!$R:$R,RIGHT(M$1,2))</f>
        <v>0</v>
      </c>
      <c r="N346" s="2">
        <f>SUMIFS(VI_Debitos!$W:$W,VI_Debitos!$H:$H,$C346,VI_Debitos!$U:$U,$D346,VI_Debitos!$S:$S,LEFT(PAGADO!N$1,4),VI_Debitos!$R:$R,RIGHT(N$1,2))</f>
        <v>0</v>
      </c>
      <c r="O346" s="2">
        <f>SUMIFS(VI_Debitos!$W:$W,VI_Debitos!$H:$H,$C346,VI_Debitos!$U:$U,$D346,VI_Debitos!$S:$S,LEFT(PAGADO!O$1,4),VI_Debitos!$R:$R,RIGHT(O$1,2))</f>
        <v>0</v>
      </c>
      <c r="P346" s="2">
        <f>SUMIFS(VI_Debitos!$W:$W,VI_Debitos!$H:$H,$C346,VI_Debitos!$U:$U,$D346,VI_Debitos!$S:$S,LEFT(PAGADO!P$1,4),VI_Debitos!$R:$R,RIGHT(P$1,2))</f>
        <v>0</v>
      </c>
      <c r="Q346" s="2">
        <f>SUMIFS(VI_Debitos!$W:$W,VI_Debitos!$H:$H,$C346,VI_Debitos!$U:$U,$D346,VI_Debitos!$S:$S,LEFT(PAGADO!Q$1,4),VI_Debitos!$R:$R,RIGHT(Q$1,2))</f>
        <v>0</v>
      </c>
      <c r="R346" s="2">
        <f t="shared" si="5"/>
        <v>0</v>
      </c>
    </row>
    <row r="347" spans="6:18">
      <c r="F347" s="2">
        <f>SUMIFS(VI_Debitos!$W:$W,VI_Debitos!$H:$H,$C347,VI_Debitos!$U:$U,$D347,VI_Debitos!$S:$S,LEFT(PAGADO!F$1,4),VI_Debitos!$R:$R,RIGHT(F$1,2))</f>
        <v>0</v>
      </c>
      <c r="G347" s="2">
        <f>SUMIFS(VI_Debitos!$W:$W,VI_Debitos!$H:$H,$C347,VI_Debitos!$U:$U,$D347,VI_Debitos!$S:$S,LEFT(PAGADO!G$1,4),VI_Debitos!$R:$R,RIGHT(G$1,2))</f>
        <v>0</v>
      </c>
      <c r="H347" s="2">
        <f>SUMIFS(VI_Debitos!$W:$W,VI_Debitos!$H:$H,$C347,VI_Debitos!$U:$U,$D347,VI_Debitos!$S:$S,LEFT(PAGADO!H$1,4),VI_Debitos!$R:$R,RIGHT(H$1,2))</f>
        <v>0</v>
      </c>
      <c r="I347" s="2">
        <f>SUMIFS(VI_Debitos!$W:$W,VI_Debitos!$H:$H,$C347,VI_Debitos!$U:$U,$D347,VI_Debitos!$S:$S,LEFT(PAGADO!I$1,4),VI_Debitos!$R:$R,RIGHT(I$1,2))</f>
        <v>0</v>
      </c>
      <c r="J347" s="2">
        <f>SUMIFS(VI_Debitos!$W:$W,VI_Debitos!$H:$H,$C347,VI_Debitos!$U:$U,$D347,VI_Debitos!$S:$S,LEFT(PAGADO!J$1,4),VI_Debitos!$R:$R,RIGHT(J$1,2))</f>
        <v>0</v>
      </c>
      <c r="K347" s="2">
        <f>SUMIFS(VI_Debitos!$W:$W,VI_Debitos!$H:$H,$C347,VI_Debitos!$U:$U,$D347,VI_Debitos!$S:$S,LEFT(PAGADO!K$1,4),VI_Debitos!$R:$R,RIGHT(K$1,2))</f>
        <v>0</v>
      </c>
      <c r="L347" s="2">
        <f>SUMIFS(VI_Debitos!$W:$W,VI_Debitos!$H:$H,$C347,VI_Debitos!$U:$U,$D347,VI_Debitos!$S:$S,LEFT(PAGADO!L$1,4),VI_Debitos!$R:$R,RIGHT(L$1,2))</f>
        <v>0</v>
      </c>
      <c r="M347" s="2">
        <f>SUMIFS(VI_Debitos!$W:$W,VI_Debitos!$H:$H,$C347,VI_Debitos!$U:$U,$D347,VI_Debitos!$S:$S,LEFT(PAGADO!M$1,4),VI_Debitos!$R:$R,RIGHT(M$1,2))</f>
        <v>0</v>
      </c>
      <c r="N347" s="2">
        <f>SUMIFS(VI_Debitos!$W:$W,VI_Debitos!$H:$H,$C347,VI_Debitos!$U:$U,$D347,VI_Debitos!$S:$S,LEFT(PAGADO!N$1,4),VI_Debitos!$R:$R,RIGHT(N$1,2))</f>
        <v>0</v>
      </c>
      <c r="O347" s="2">
        <f>SUMIFS(VI_Debitos!$W:$W,VI_Debitos!$H:$H,$C347,VI_Debitos!$U:$U,$D347,VI_Debitos!$S:$S,LEFT(PAGADO!O$1,4),VI_Debitos!$R:$R,RIGHT(O$1,2))</f>
        <v>0</v>
      </c>
      <c r="P347" s="2">
        <f>SUMIFS(VI_Debitos!$W:$W,VI_Debitos!$H:$H,$C347,VI_Debitos!$U:$U,$D347,VI_Debitos!$S:$S,LEFT(PAGADO!P$1,4),VI_Debitos!$R:$R,RIGHT(P$1,2))</f>
        <v>0</v>
      </c>
      <c r="Q347" s="2">
        <f>SUMIFS(VI_Debitos!$W:$W,VI_Debitos!$H:$H,$C347,VI_Debitos!$U:$U,$D347,VI_Debitos!$S:$S,LEFT(PAGADO!Q$1,4),VI_Debitos!$R:$R,RIGHT(Q$1,2))</f>
        <v>0</v>
      </c>
      <c r="R347" s="2">
        <f t="shared" si="5"/>
        <v>0</v>
      </c>
    </row>
    <row r="348" spans="6:18">
      <c r="F348" s="2">
        <f>SUMIFS(VI_Debitos!$W:$W,VI_Debitos!$H:$H,$C348,VI_Debitos!$U:$U,$D348,VI_Debitos!$S:$S,LEFT(PAGADO!F$1,4),VI_Debitos!$R:$R,RIGHT(F$1,2))</f>
        <v>0</v>
      </c>
      <c r="G348" s="2">
        <f>SUMIFS(VI_Debitos!$W:$W,VI_Debitos!$H:$H,$C348,VI_Debitos!$U:$U,$D348,VI_Debitos!$S:$S,LEFT(PAGADO!G$1,4),VI_Debitos!$R:$R,RIGHT(G$1,2))</f>
        <v>0</v>
      </c>
      <c r="H348" s="2">
        <f>SUMIFS(VI_Debitos!$W:$W,VI_Debitos!$H:$H,$C348,VI_Debitos!$U:$U,$D348,VI_Debitos!$S:$S,LEFT(PAGADO!H$1,4),VI_Debitos!$R:$R,RIGHT(H$1,2))</f>
        <v>0</v>
      </c>
      <c r="I348" s="2">
        <f>SUMIFS(VI_Debitos!$W:$W,VI_Debitos!$H:$H,$C348,VI_Debitos!$U:$U,$D348,VI_Debitos!$S:$S,LEFT(PAGADO!I$1,4),VI_Debitos!$R:$R,RIGHT(I$1,2))</f>
        <v>0</v>
      </c>
      <c r="J348" s="2">
        <f>SUMIFS(VI_Debitos!$W:$W,VI_Debitos!$H:$H,$C348,VI_Debitos!$U:$U,$D348,VI_Debitos!$S:$S,LEFT(PAGADO!J$1,4),VI_Debitos!$R:$R,RIGHT(J$1,2))</f>
        <v>0</v>
      </c>
      <c r="K348" s="2">
        <f>SUMIFS(VI_Debitos!$W:$W,VI_Debitos!$H:$H,$C348,VI_Debitos!$U:$U,$D348,VI_Debitos!$S:$S,LEFT(PAGADO!K$1,4),VI_Debitos!$R:$R,RIGHT(K$1,2))</f>
        <v>0</v>
      </c>
      <c r="L348" s="2">
        <f>SUMIFS(VI_Debitos!$W:$W,VI_Debitos!$H:$H,$C348,VI_Debitos!$U:$U,$D348,VI_Debitos!$S:$S,LEFT(PAGADO!L$1,4),VI_Debitos!$R:$R,RIGHT(L$1,2))</f>
        <v>0</v>
      </c>
      <c r="M348" s="2">
        <f>SUMIFS(VI_Debitos!$W:$W,VI_Debitos!$H:$H,$C348,VI_Debitos!$U:$U,$D348,VI_Debitos!$S:$S,LEFT(PAGADO!M$1,4),VI_Debitos!$R:$R,RIGHT(M$1,2))</f>
        <v>0</v>
      </c>
      <c r="N348" s="2">
        <f>SUMIFS(VI_Debitos!$W:$W,VI_Debitos!$H:$H,$C348,VI_Debitos!$U:$U,$D348,VI_Debitos!$S:$S,LEFT(PAGADO!N$1,4),VI_Debitos!$R:$R,RIGHT(N$1,2))</f>
        <v>0</v>
      </c>
      <c r="O348" s="2">
        <f>SUMIFS(VI_Debitos!$W:$W,VI_Debitos!$H:$H,$C348,VI_Debitos!$U:$U,$D348,VI_Debitos!$S:$S,LEFT(PAGADO!O$1,4),VI_Debitos!$R:$R,RIGHT(O$1,2))</f>
        <v>0</v>
      </c>
      <c r="P348" s="2">
        <f>SUMIFS(VI_Debitos!$W:$W,VI_Debitos!$H:$H,$C348,VI_Debitos!$U:$U,$D348,VI_Debitos!$S:$S,LEFT(PAGADO!P$1,4),VI_Debitos!$R:$R,RIGHT(P$1,2))</f>
        <v>0</v>
      </c>
      <c r="Q348" s="2">
        <f>SUMIFS(VI_Debitos!$W:$W,VI_Debitos!$H:$H,$C348,VI_Debitos!$U:$U,$D348,VI_Debitos!$S:$S,LEFT(PAGADO!Q$1,4),VI_Debitos!$R:$R,RIGHT(Q$1,2))</f>
        <v>0</v>
      </c>
      <c r="R348" s="2">
        <f t="shared" si="5"/>
        <v>0</v>
      </c>
    </row>
    <row r="349" spans="6:18">
      <c r="F349" s="2">
        <f>SUMIFS(VI_Debitos!$W:$W,VI_Debitos!$H:$H,$C349,VI_Debitos!$U:$U,$D349,VI_Debitos!$S:$S,LEFT(PAGADO!F$1,4),VI_Debitos!$R:$R,RIGHT(F$1,2))</f>
        <v>0</v>
      </c>
      <c r="G349" s="2">
        <f>SUMIFS(VI_Debitos!$W:$W,VI_Debitos!$H:$H,$C349,VI_Debitos!$U:$U,$D349,VI_Debitos!$S:$S,LEFT(PAGADO!G$1,4),VI_Debitos!$R:$R,RIGHT(G$1,2))</f>
        <v>0</v>
      </c>
      <c r="H349" s="2">
        <f>SUMIFS(VI_Debitos!$W:$W,VI_Debitos!$H:$H,$C349,VI_Debitos!$U:$U,$D349,VI_Debitos!$S:$S,LEFT(PAGADO!H$1,4),VI_Debitos!$R:$R,RIGHT(H$1,2))</f>
        <v>0</v>
      </c>
      <c r="I349" s="2">
        <f>SUMIFS(VI_Debitos!$W:$W,VI_Debitos!$H:$H,$C349,VI_Debitos!$U:$U,$D349,VI_Debitos!$S:$S,LEFT(PAGADO!I$1,4),VI_Debitos!$R:$R,RIGHT(I$1,2))</f>
        <v>0</v>
      </c>
      <c r="J349" s="2">
        <f>SUMIFS(VI_Debitos!$W:$W,VI_Debitos!$H:$H,$C349,VI_Debitos!$U:$U,$D349,VI_Debitos!$S:$S,LEFT(PAGADO!J$1,4),VI_Debitos!$R:$R,RIGHT(J$1,2))</f>
        <v>0</v>
      </c>
      <c r="K349" s="2">
        <f>SUMIFS(VI_Debitos!$W:$W,VI_Debitos!$H:$H,$C349,VI_Debitos!$U:$U,$D349,VI_Debitos!$S:$S,LEFT(PAGADO!K$1,4),VI_Debitos!$R:$R,RIGHT(K$1,2))</f>
        <v>0</v>
      </c>
      <c r="L349" s="2">
        <f>SUMIFS(VI_Debitos!$W:$W,VI_Debitos!$H:$H,$C349,VI_Debitos!$U:$U,$D349,VI_Debitos!$S:$S,LEFT(PAGADO!L$1,4),VI_Debitos!$R:$R,RIGHT(L$1,2))</f>
        <v>0</v>
      </c>
      <c r="M349" s="2">
        <f>SUMIFS(VI_Debitos!$W:$W,VI_Debitos!$H:$H,$C349,VI_Debitos!$U:$U,$D349,VI_Debitos!$S:$S,LEFT(PAGADO!M$1,4),VI_Debitos!$R:$R,RIGHT(M$1,2))</f>
        <v>0</v>
      </c>
      <c r="N349" s="2">
        <f>SUMIFS(VI_Debitos!$W:$W,VI_Debitos!$H:$H,$C349,VI_Debitos!$U:$U,$D349,VI_Debitos!$S:$S,LEFT(PAGADO!N$1,4),VI_Debitos!$R:$R,RIGHT(N$1,2))</f>
        <v>0</v>
      </c>
      <c r="O349" s="2">
        <f>SUMIFS(VI_Debitos!$W:$W,VI_Debitos!$H:$H,$C349,VI_Debitos!$U:$U,$D349,VI_Debitos!$S:$S,LEFT(PAGADO!O$1,4),VI_Debitos!$R:$R,RIGHT(O$1,2))</f>
        <v>0</v>
      </c>
      <c r="P349" s="2">
        <f>SUMIFS(VI_Debitos!$W:$W,VI_Debitos!$H:$H,$C349,VI_Debitos!$U:$U,$D349,VI_Debitos!$S:$S,LEFT(PAGADO!P$1,4),VI_Debitos!$R:$R,RIGHT(P$1,2))</f>
        <v>0</v>
      </c>
      <c r="Q349" s="2">
        <f>SUMIFS(VI_Debitos!$W:$W,VI_Debitos!$H:$H,$C349,VI_Debitos!$U:$U,$D349,VI_Debitos!$S:$S,LEFT(PAGADO!Q$1,4),VI_Debitos!$R:$R,RIGHT(Q$1,2))</f>
        <v>0</v>
      </c>
      <c r="R349" s="2">
        <f t="shared" si="5"/>
        <v>0</v>
      </c>
    </row>
    <row r="350" spans="6:18">
      <c r="F350" s="2">
        <f>SUMIFS(VI_Debitos!$W:$W,VI_Debitos!$H:$H,$C350,VI_Debitos!$U:$U,$D350,VI_Debitos!$S:$S,LEFT(PAGADO!F$1,4),VI_Debitos!$R:$R,RIGHT(F$1,2))</f>
        <v>0</v>
      </c>
      <c r="G350" s="2">
        <f>SUMIFS(VI_Debitos!$W:$W,VI_Debitos!$H:$H,$C350,VI_Debitos!$U:$U,$D350,VI_Debitos!$S:$S,LEFT(PAGADO!G$1,4),VI_Debitos!$R:$R,RIGHT(G$1,2))</f>
        <v>0</v>
      </c>
      <c r="H350" s="2">
        <f>SUMIFS(VI_Debitos!$W:$W,VI_Debitos!$H:$H,$C350,VI_Debitos!$U:$U,$D350,VI_Debitos!$S:$S,LEFT(PAGADO!H$1,4),VI_Debitos!$R:$R,RIGHT(H$1,2))</f>
        <v>0</v>
      </c>
      <c r="I350" s="2">
        <f>SUMIFS(VI_Debitos!$W:$W,VI_Debitos!$H:$H,$C350,VI_Debitos!$U:$U,$D350,VI_Debitos!$S:$S,LEFT(PAGADO!I$1,4),VI_Debitos!$R:$R,RIGHT(I$1,2))</f>
        <v>0</v>
      </c>
      <c r="J350" s="2">
        <f>SUMIFS(VI_Debitos!$W:$W,VI_Debitos!$H:$H,$C350,VI_Debitos!$U:$U,$D350,VI_Debitos!$S:$S,LEFT(PAGADO!J$1,4),VI_Debitos!$R:$R,RIGHT(J$1,2))</f>
        <v>0</v>
      </c>
      <c r="K350" s="2">
        <f>SUMIFS(VI_Debitos!$W:$W,VI_Debitos!$H:$H,$C350,VI_Debitos!$U:$U,$D350,VI_Debitos!$S:$S,LEFT(PAGADO!K$1,4),VI_Debitos!$R:$R,RIGHT(K$1,2))</f>
        <v>0</v>
      </c>
      <c r="L350" s="2">
        <f>SUMIFS(VI_Debitos!$W:$W,VI_Debitos!$H:$H,$C350,VI_Debitos!$U:$U,$D350,VI_Debitos!$S:$S,LEFT(PAGADO!L$1,4),VI_Debitos!$R:$R,RIGHT(L$1,2))</f>
        <v>0</v>
      </c>
      <c r="M350" s="2">
        <f>SUMIFS(VI_Debitos!$W:$W,VI_Debitos!$H:$H,$C350,VI_Debitos!$U:$U,$D350,VI_Debitos!$S:$S,LEFT(PAGADO!M$1,4),VI_Debitos!$R:$R,RIGHT(M$1,2))</f>
        <v>0</v>
      </c>
      <c r="N350" s="2">
        <f>SUMIFS(VI_Debitos!$W:$W,VI_Debitos!$H:$H,$C350,VI_Debitos!$U:$U,$D350,VI_Debitos!$S:$S,LEFT(PAGADO!N$1,4),VI_Debitos!$R:$R,RIGHT(N$1,2))</f>
        <v>0</v>
      </c>
      <c r="O350" s="2">
        <f>SUMIFS(VI_Debitos!$W:$W,VI_Debitos!$H:$H,$C350,VI_Debitos!$U:$U,$D350,VI_Debitos!$S:$S,LEFT(PAGADO!O$1,4),VI_Debitos!$R:$R,RIGHT(O$1,2))</f>
        <v>0</v>
      </c>
      <c r="P350" s="2">
        <f>SUMIFS(VI_Debitos!$W:$W,VI_Debitos!$H:$H,$C350,VI_Debitos!$U:$U,$D350,VI_Debitos!$S:$S,LEFT(PAGADO!P$1,4),VI_Debitos!$R:$R,RIGHT(P$1,2))</f>
        <v>0</v>
      </c>
      <c r="Q350" s="2">
        <f>SUMIFS(VI_Debitos!$W:$W,VI_Debitos!$H:$H,$C350,VI_Debitos!$U:$U,$D350,VI_Debitos!$S:$S,LEFT(PAGADO!Q$1,4),VI_Debitos!$R:$R,RIGHT(Q$1,2))</f>
        <v>0</v>
      </c>
      <c r="R350" s="2">
        <f t="shared" si="5"/>
        <v>0</v>
      </c>
    </row>
    <row r="351" spans="6:18">
      <c r="F351" s="2">
        <f>SUMIFS(VI_Debitos!$W:$W,VI_Debitos!$H:$H,$C351,VI_Debitos!$U:$U,$D351,VI_Debitos!$S:$S,LEFT(PAGADO!F$1,4),VI_Debitos!$R:$R,RIGHT(F$1,2))</f>
        <v>0</v>
      </c>
      <c r="G351" s="2">
        <f>SUMIFS(VI_Debitos!$W:$W,VI_Debitos!$H:$H,$C351,VI_Debitos!$U:$U,$D351,VI_Debitos!$S:$S,LEFT(PAGADO!G$1,4),VI_Debitos!$R:$R,RIGHT(G$1,2))</f>
        <v>0</v>
      </c>
      <c r="H351" s="2">
        <f>SUMIFS(VI_Debitos!$W:$W,VI_Debitos!$H:$H,$C351,VI_Debitos!$U:$U,$D351,VI_Debitos!$S:$S,LEFT(PAGADO!H$1,4),VI_Debitos!$R:$R,RIGHT(H$1,2))</f>
        <v>0</v>
      </c>
      <c r="I351" s="2">
        <f>SUMIFS(VI_Debitos!$W:$W,VI_Debitos!$H:$H,$C351,VI_Debitos!$U:$U,$D351,VI_Debitos!$S:$S,LEFT(PAGADO!I$1,4),VI_Debitos!$R:$R,RIGHT(I$1,2))</f>
        <v>0</v>
      </c>
      <c r="J351" s="2">
        <f>SUMIFS(VI_Debitos!$W:$W,VI_Debitos!$H:$H,$C351,VI_Debitos!$U:$U,$D351,VI_Debitos!$S:$S,LEFT(PAGADO!J$1,4),VI_Debitos!$R:$R,RIGHT(J$1,2))</f>
        <v>0</v>
      </c>
      <c r="K351" s="2">
        <f>SUMIFS(VI_Debitos!$W:$W,VI_Debitos!$H:$H,$C351,VI_Debitos!$U:$U,$D351,VI_Debitos!$S:$S,LEFT(PAGADO!K$1,4),VI_Debitos!$R:$R,RIGHT(K$1,2))</f>
        <v>0</v>
      </c>
      <c r="L351" s="2">
        <f>SUMIFS(VI_Debitos!$W:$W,VI_Debitos!$H:$H,$C351,VI_Debitos!$U:$U,$D351,VI_Debitos!$S:$S,LEFT(PAGADO!L$1,4),VI_Debitos!$R:$R,RIGHT(L$1,2))</f>
        <v>0</v>
      </c>
      <c r="M351" s="2">
        <f>SUMIFS(VI_Debitos!$W:$W,VI_Debitos!$H:$H,$C351,VI_Debitos!$U:$U,$D351,VI_Debitos!$S:$S,LEFT(PAGADO!M$1,4),VI_Debitos!$R:$R,RIGHT(M$1,2))</f>
        <v>0</v>
      </c>
      <c r="N351" s="2">
        <f>SUMIFS(VI_Debitos!$W:$W,VI_Debitos!$H:$H,$C351,VI_Debitos!$U:$U,$D351,VI_Debitos!$S:$S,LEFT(PAGADO!N$1,4),VI_Debitos!$R:$R,RIGHT(N$1,2))</f>
        <v>0</v>
      </c>
      <c r="O351" s="2">
        <f>SUMIFS(VI_Debitos!$W:$W,VI_Debitos!$H:$H,$C351,VI_Debitos!$U:$U,$D351,VI_Debitos!$S:$S,LEFT(PAGADO!O$1,4),VI_Debitos!$R:$R,RIGHT(O$1,2))</f>
        <v>0</v>
      </c>
      <c r="P351" s="2">
        <f>SUMIFS(VI_Debitos!$W:$W,VI_Debitos!$H:$H,$C351,VI_Debitos!$U:$U,$D351,VI_Debitos!$S:$S,LEFT(PAGADO!P$1,4),VI_Debitos!$R:$R,RIGHT(P$1,2))</f>
        <v>0</v>
      </c>
      <c r="Q351" s="2">
        <f>SUMIFS(VI_Debitos!$W:$W,VI_Debitos!$H:$H,$C351,VI_Debitos!$U:$U,$D351,VI_Debitos!$S:$S,LEFT(PAGADO!Q$1,4),VI_Debitos!$R:$R,RIGHT(Q$1,2))</f>
        <v>0</v>
      </c>
      <c r="R351" s="2">
        <f t="shared" si="5"/>
        <v>0</v>
      </c>
    </row>
    <row r="352" spans="6:18">
      <c r="F352" s="2">
        <f>SUMIFS(VI_Debitos!$W:$W,VI_Debitos!$H:$H,$C352,VI_Debitos!$U:$U,$D352,VI_Debitos!$S:$S,LEFT(PAGADO!F$1,4),VI_Debitos!$R:$R,RIGHT(F$1,2))</f>
        <v>0</v>
      </c>
      <c r="G352" s="2">
        <f>SUMIFS(VI_Debitos!$W:$W,VI_Debitos!$H:$H,$C352,VI_Debitos!$U:$U,$D352,VI_Debitos!$S:$S,LEFT(PAGADO!G$1,4),VI_Debitos!$R:$R,RIGHT(G$1,2))</f>
        <v>0</v>
      </c>
      <c r="H352" s="2">
        <f>SUMIFS(VI_Debitos!$W:$W,VI_Debitos!$H:$H,$C352,VI_Debitos!$U:$U,$D352,VI_Debitos!$S:$S,LEFT(PAGADO!H$1,4),VI_Debitos!$R:$R,RIGHT(H$1,2))</f>
        <v>0</v>
      </c>
      <c r="I352" s="2">
        <f>SUMIFS(VI_Debitos!$W:$W,VI_Debitos!$H:$H,$C352,VI_Debitos!$U:$U,$D352,VI_Debitos!$S:$S,LEFT(PAGADO!I$1,4),VI_Debitos!$R:$R,RIGHT(I$1,2))</f>
        <v>0</v>
      </c>
      <c r="J352" s="2">
        <f>SUMIFS(VI_Debitos!$W:$W,VI_Debitos!$H:$H,$C352,VI_Debitos!$U:$U,$D352,VI_Debitos!$S:$S,LEFT(PAGADO!J$1,4),VI_Debitos!$R:$R,RIGHT(J$1,2))</f>
        <v>0</v>
      </c>
      <c r="K352" s="2">
        <f>SUMIFS(VI_Debitos!$W:$W,VI_Debitos!$H:$H,$C352,VI_Debitos!$U:$U,$D352,VI_Debitos!$S:$S,LEFT(PAGADO!K$1,4),VI_Debitos!$R:$R,RIGHT(K$1,2))</f>
        <v>0</v>
      </c>
      <c r="L352" s="2">
        <f>SUMIFS(VI_Debitos!$W:$W,VI_Debitos!$H:$H,$C352,VI_Debitos!$U:$U,$D352,VI_Debitos!$S:$S,LEFT(PAGADO!L$1,4),VI_Debitos!$R:$R,RIGHT(L$1,2))</f>
        <v>0</v>
      </c>
      <c r="M352" s="2">
        <f>SUMIFS(VI_Debitos!$W:$W,VI_Debitos!$H:$H,$C352,VI_Debitos!$U:$U,$D352,VI_Debitos!$S:$S,LEFT(PAGADO!M$1,4),VI_Debitos!$R:$R,RIGHT(M$1,2))</f>
        <v>0</v>
      </c>
      <c r="N352" s="2">
        <f>SUMIFS(VI_Debitos!$W:$W,VI_Debitos!$H:$H,$C352,VI_Debitos!$U:$U,$D352,VI_Debitos!$S:$S,LEFT(PAGADO!N$1,4),VI_Debitos!$R:$R,RIGHT(N$1,2))</f>
        <v>0</v>
      </c>
      <c r="O352" s="2">
        <f>SUMIFS(VI_Debitos!$W:$W,VI_Debitos!$H:$H,$C352,VI_Debitos!$U:$U,$D352,VI_Debitos!$S:$S,LEFT(PAGADO!O$1,4),VI_Debitos!$R:$R,RIGHT(O$1,2))</f>
        <v>0</v>
      </c>
      <c r="P352" s="2">
        <f>SUMIFS(VI_Debitos!$W:$W,VI_Debitos!$H:$H,$C352,VI_Debitos!$U:$U,$D352,VI_Debitos!$S:$S,LEFT(PAGADO!P$1,4),VI_Debitos!$R:$R,RIGHT(P$1,2))</f>
        <v>0</v>
      </c>
      <c r="Q352" s="2">
        <f>SUMIFS(VI_Debitos!$W:$W,VI_Debitos!$H:$H,$C352,VI_Debitos!$U:$U,$D352,VI_Debitos!$S:$S,LEFT(PAGADO!Q$1,4),VI_Debitos!$R:$R,RIGHT(Q$1,2))</f>
        <v>0</v>
      </c>
      <c r="R352" s="2">
        <f t="shared" si="5"/>
        <v>0</v>
      </c>
    </row>
    <row r="353" spans="6:18">
      <c r="F353" s="2">
        <f>SUMIFS(VI_Debitos!$W:$W,VI_Debitos!$H:$H,$C353,VI_Debitos!$U:$U,$D353,VI_Debitos!$S:$S,LEFT(PAGADO!F$1,4),VI_Debitos!$R:$R,RIGHT(F$1,2))</f>
        <v>0</v>
      </c>
      <c r="G353" s="2">
        <f>SUMIFS(VI_Debitos!$W:$W,VI_Debitos!$H:$H,$C353,VI_Debitos!$U:$U,$D353,VI_Debitos!$S:$S,LEFT(PAGADO!G$1,4),VI_Debitos!$R:$R,RIGHT(G$1,2))</f>
        <v>0</v>
      </c>
      <c r="H353" s="2">
        <f>SUMIFS(VI_Debitos!$W:$W,VI_Debitos!$H:$H,$C353,VI_Debitos!$U:$U,$D353,VI_Debitos!$S:$S,LEFT(PAGADO!H$1,4),VI_Debitos!$R:$R,RIGHT(H$1,2))</f>
        <v>0</v>
      </c>
      <c r="I353" s="2">
        <f>SUMIFS(VI_Debitos!$W:$W,VI_Debitos!$H:$H,$C353,VI_Debitos!$U:$U,$D353,VI_Debitos!$S:$S,LEFT(PAGADO!I$1,4),VI_Debitos!$R:$R,RIGHT(I$1,2))</f>
        <v>0</v>
      </c>
      <c r="J353" s="2">
        <f>SUMIFS(VI_Debitos!$W:$W,VI_Debitos!$H:$H,$C353,VI_Debitos!$U:$U,$D353,VI_Debitos!$S:$S,LEFT(PAGADO!J$1,4),VI_Debitos!$R:$R,RIGHT(J$1,2))</f>
        <v>0</v>
      </c>
      <c r="K353" s="2">
        <f>SUMIFS(VI_Debitos!$W:$W,VI_Debitos!$H:$H,$C353,VI_Debitos!$U:$U,$D353,VI_Debitos!$S:$S,LEFT(PAGADO!K$1,4),VI_Debitos!$R:$R,RIGHT(K$1,2))</f>
        <v>0</v>
      </c>
      <c r="L353" s="2">
        <f>SUMIFS(VI_Debitos!$W:$W,VI_Debitos!$H:$H,$C353,VI_Debitos!$U:$U,$D353,VI_Debitos!$S:$S,LEFT(PAGADO!L$1,4),VI_Debitos!$R:$R,RIGHT(L$1,2))</f>
        <v>0</v>
      </c>
      <c r="M353" s="2">
        <f>SUMIFS(VI_Debitos!$W:$W,VI_Debitos!$H:$H,$C353,VI_Debitos!$U:$U,$D353,VI_Debitos!$S:$S,LEFT(PAGADO!M$1,4),VI_Debitos!$R:$R,RIGHT(M$1,2))</f>
        <v>0</v>
      </c>
      <c r="N353" s="2">
        <f>SUMIFS(VI_Debitos!$W:$W,VI_Debitos!$H:$H,$C353,VI_Debitos!$U:$U,$D353,VI_Debitos!$S:$S,LEFT(PAGADO!N$1,4),VI_Debitos!$R:$R,RIGHT(N$1,2))</f>
        <v>0</v>
      </c>
      <c r="O353" s="2">
        <f>SUMIFS(VI_Debitos!$W:$W,VI_Debitos!$H:$H,$C353,VI_Debitos!$U:$U,$D353,VI_Debitos!$S:$S,LEFT(PAGADO!O$1,4),VI_Debitos!$R:$R,RIGHT(O$1,2))</f>
        <v>0</v>
      </c>
      <c r="P353" s="2">
        <f>SUMIFS(VI_Debitos!$W:$W,VI_Debitos!$H:$H,$C353,VI_Debitos!$U:$U,$D353,VI_Debitos!$S:$S,LEFT(PAGADO!P$1,4),VI_Debitos!$R:$R,RIGHT(P$1,2))</f>
        <v>0</v>
      </c>
      <c r="Q353" s="2">
        <f>SUMIFS(VI_Debitos!$W:$W,VI_Debitos!$H:$H,$C353,VI_Debitos!$U:$U,$D353,VI_Debitos!$S:$S,LEFT(PAGADO!Q$1,4),VI_Debitos!$R:$R,RIGHT(Q$1,2))</f>
        <v>0</v>
      </c>
      <c r="R353" s="2">
        <f t="shared" si="5"/>
        <v>0</v>
      </c>
    </row>
    <row r="354" spans="6:18">
      <c r="F354" s="2">
        <f>SUMIFS(VI_Debitos!$W:$W,VI_Debitos!$H:$H,$C354,VI_Debitos!$U:$U,$D354,VI_Debitos!$S:$S,LEFT(PAGADO!F$1,4),VI_Debitos!$R:$R,RIGHT(F$1,2))</f>
        <v>0</v>
      </c>
      <c r="G354" s="2">
        <f>SUMIFS(VI_Debitos!$W:$W,VI_Debitos!$H:$H,$C354,VI_Debitos!$U:$U,$D354,VI_Debitos!$S:$S,LEFT(PAGADO!G$1,4),VI_Debitos!$R:$R,RIGHT(G$1,2))</f>
        <v>0</v>
      </c>
      <c r="H354" s="2">
        <f>SUMIFS(VI_Debitos!$W:$W,VI_Debitos!$H:$H,$C354,VI_Debitos!$U:$U,$D354,VI_Debitos!$S:$S,LEFT(PAGADO!H$1,4),VI_Debitos!$R:$R,RIGHT(H$1,2))</f>
        <v>0</v>
      </c>
      <c r="I354" s="2">
        <f>SUMIFS(VI_Debitos!$W:$W,VI_Debitos!$H:$H,$C354,VI_Debitos!$U:$U,$D354,VI_Debitos!$S:$S,LEFT(PAGADO!I$1,4),VI_Debitos!$R:$R,RIGHT(I$1,2))</f>
        <v>0</v>
      </c>
      <c r="J354" s="2">
        <f>SUMIFS(VI_Debitos!$W:$W,VI_Debitos!$H:$H,$C354,VI_Debitos!$U:$U,$D354,VI_Debitos!$S:$S,LEFT(PAGADO!J$1,4),VI_Debitos!$R:$R,RIGHT(J$1,2))</f>
        <v>0</v>
      </c>
      <c r="K354" s="2">
        <f>SUMIFS(VI_Debitos!$W:$W,VI_Debitos!$H:$H,$C354,VI_Debitos!$U:$U,$D354,VI_Debitos!$S:$S,LEFT(PAGADO!K$1,4),VI_Debitos!$R:$R,RIGHT(K$1,2))</f>
        <v>0</v>
      </c>
      <c r="L354" s="2">
        <f>SUMIFS(VI_Debitos!$W:$W,VI_Debitos!$H:$H,$C354,VI_Debitos!$U:$U,$D354,VI_Debitos!$S:$S,LEFT(PAGADO!L$1,4),VI_Debitos!$R:$R,RIGHT(L$1,2))</f>
        <v>0</v>
      </c>
      <c r="M354" s="2">
        <f>SUMIFS(VI_Debitos!$W:$W,VI_Debitos!$H:$H,$C354,VI_Debitos!$U:$U,$D354,VI_Debitos!$S:$S,LEFT(PAGADO!M$1,4),VI_Debitos!$R:$R,RIGHT(M$1,2))</f>
        <v>0</v>
      </c>
      <c r="N354" s="2">
        <f>SUMIFS(VI_Debitos!$W:$W,VI_Debitos!$H:$H,$C354,VI_Debitos!$U:$U,$D354,VI_Debitos!$S:$S,LEFT(PAGADO!N$1,4),VI_Debitos!$R:$R,RIGHT(N$1,2))</f>
        <v>0</v>
      </c>
      <c r="O354" s="2">
        <f>SUMIFS(VI_Debitos!$W:$W,VI_Debitos!$H:$H,$C354,VI_Debitos!$U:$U,$D354,VI_Debitos!$S:$S,LEFT(PAGADO!O$1,4),VI_Debitos!$R:$R,RIGHT(O$1,2))</f>
        <v>0</v>
      </c>
      <c r="P354" s="2">
        <f>SUMIFS(VI_Debitos!$W:$W,VI_Debitos!$H:$H,$C354,VI_Debitos!$U:$U,$D354,VI_Debitos!$S:$S,LEFT(PAGADO!P$1,4),VI_Debitos!$R:$R,RIGHT(P$1,2))</f>
        <v>0</v>
      </c>
      <c r="Q354" s="2">
        <f>SUMIFS(VI_Debitos!$W:$W,VI_Debitos!$H:$H,$C354,VI_Debitos!$U:$U,$D354,VI_Debitos!$S:$S,LEFT(PAGADO!Q$1,4),VI_Debitos!$R:$R,RIGHT(Q$1,2))</f>
        <v>0</v>
      </c>
      <c r="R354" s="2">
        <f t="shared" si="5"/>
        <v>0</v>
      </c>
    </row>
    <row r="355" spans="6:18">
      <c r="F355" s="2">
        <f>SUMIFS(VI_Debitos!$W:$W,VI_Debitos!$H:$H,$C355,VI_Debitos!$U:$U,$D355,VI_Debitos!$S:$S,LEFT(PAGADO!F$1,4),VI_Debitos!$R:$R,RIGHT(F$1,2))</f>
        <v>0</v>
      </c>
      <c r="G355" s="2">
        <f>SUMIFS(VI_Debitos!$W:$W,VI_Debitos!$H:$H,$C355,VI_Debitos!$U:$U,$D355,VI_Debitos!$S:$S,LEFT(PAGADO!G$1,4),VI_Debitos!$R:$R,RIGHT(G$1,2))</f>
        <v>0</v>
      </c>
      <c r="H355" s="2">
        <f>SUMIFS(VI_Debitos!$W:$W,VI_Debitos!$H:$H,$C355,VI_Debitos!$U:$U,$D355,VI_Debitos!$S:$S,LEFT(PAGADO!H$1,4),VI_Debitos!$R:$R,RIGHT(H$1,2))</f>
        <v>0</v>
      </c>
      <c r="I355" s="2">
        <f>SUMIFS(VI_Debitos!$W:$W,VI_Debitos!$H:$H,$C355,VI_Debitos!$U:$U,$D355,VI_Debitos!$S:$S,LEFT(PAGADO!I$1,4),VI_Debitos!$R:$R,RIGHT(I$1,2))</f>
        <v>0</v>
      </c>
      <c r="J355" s="2">
        <f>SUMIFS(VI_Debitos!$W:$W,VI_Debitos!$H:$H,$C355,VI_Debitos!$U:$U,$D355,VI_Debitos!$S:$S,LEFT(PAGADO!J$1,4),VI_Debitos!$R:$R,RIGHT(J$1,2))</f>
        <v>0</v>
      </c>
      <c r="K355" s="2">
        <f>SUMIFS(VI_Debitos!$W:$W,VI_Debitos!$H:$H,$C355,VI_Debitos!$U:$U,$D355,VI_Debitos!$S:$S,LEFT(PAGADO!K$1,4),VI_Debitos!$R:$R,RIGHT(K$1,2))</f>
        <v>0</v>
      </c>
      <c r="L355" s="2">
        <f>SUMIFS(VI_Debitos!$W:$W,VI_Debitos!$H:$H,$C355,VI_Debitos!$U:$U,$D355,VI_Debitos!$S:$S,LEFT(PAGADO!L$1,4),VI_Debitos!$R:$R,RIGHT(L$1,2))</f>
        <v>0</v>
      </c>
      <c r="M355" s="2">
        <f>SUMIFS(VI_Debitos!$W:$W,VI_Debitos!$H:$H,$C355,VI_Debitos!$U:$U,$D355,VI_Debitos!$S:$S,LEFT(PAGADO!M$1,4),VI_Debitos!$R:$R,RIGHT(M$1,2))</f>
        <v>0</v>
      </c>
      <c r="N355" s="2">
        <f>SUMIFS(VI_Debitos!$W:$W,VI_Debitos!$H:$H,$C355,VI_Debitos!$U:$U,$D355,VI_Debitos!$S:$S,LEFT(PAGADO!N$1,4),VI_Debitos!$R:$R,RIGHT(N$1,2))</f>
        <v>0</v>
      </c>
      <c r="O355" s="2">
        <f>SUMIFS(VI_Debitos!$W:$W,VI_Debitos!$H:$H,$C355,VI_Debitos!$U:$U,$D355,VI_Debitos!$S:$S,LEFT(PAGADO!O$1,4),VI_Debitos!$R:$R,RIGHT(O$1,2))</f>
        <v>0</v>
      </c>
      <c r="P355" s="2">
        <f>SUMIFS(VI_Debitos!$W:$W,VI_Debitos!$H:$H,$C355,VI_Debitos!$U:$U,$D355,VI_Debitos!$S:$S,LEFT(PAGADO!P$1,4),VI_Debitos!$R:$R,RIGHT(P$1,2))</f>
        <v>0</v>
      </c>
      <c r="Q355" s="2">
        <f>SUMIFS(VI_Debitos!$W:$W,VI_Debitos!$H:$H,$C355,VI_Debitos!$U:$U,$D355,VI_Debitos!$S:$S,LEFT(PAGADO!Q$1,4),VI_Debitos!$R:$R,RIGHT(Q$1,2))</f>
        <v>0</v>
      </c>
      <c r="R355" s="2">
        <f t="shared" si="5"/>
        <v>0</v>
      </c>
    </row>
    <row r="356" spans="6:18">
      <c r="F356" s="2">
        <f>SUMIFS(VI_Debitos!$W:$W,VI_Debitos!$H:$H,$C356,VI_Debitos!$U:$U,$D356,VI_Debitos!$S:$S,LEFT(PAGADO!F$1,4),VI_Debitos!$R:$R,RIGHT(F$1,2))</f>
        <v>0</v>
      </c>
      <c r="G356" s="2">
        <f>SUMIFS(VI_Debitos!$W:$W,VI_Debitos!$H:$H,$C356,VI_Debitos!$U:$U,$D356,VI_Debitos!$S:$S,LEFT(PAGADO!G$1,4),VI_Debitos!$R:$R,RIGHT(G$1,2))</f>
        <v>0</v>
      </c>
      <c r="H356" s="2">
        <f>SUMIFS(VI_Debitos!$W:$W,VI_Debitos!$H:$H,$C356,VI_Debitos!$U:$U,$D356,VI_Debitos!$S:$S,LEFT(PAGADO!H$1,4),VI_Debitos!$R:$R,RIGHT(H$1,2))</f>
        <v>0</v>
      </c>
      <c r="I356" s="2">
        <f>SUMIFS(VI_Debitos!$W:$W,VI_Debitos!$H:$H,$C356,VI_Debitos!$U:$U,$D356,VI_Debitos!$S:$S,LEFT(PAGADO!I$1,4),VI_Debitos!$R:$R,RIGHT(I$1,2))</f>
        <v>0</v>
      </c>
      <c r="J356" s="2">
        <f>SUMIFS(VI_Debitos!$W:$W,VI_Debitos!$H:$H,$C356,VI_Debitos!$U:$U,$D356,VI_Debitos!$S:$S,LEFT(PAGADO!J$1,4),VI_Debitos!$R:$R,RIGHT(J$1,2))</f>
        <v>0</v>
      </c>
      <c r="K356" s="2">
        <f>SUMIFS(VI_Debitos!$W:$W,VI_Debitos!$H:$H,$C356,VI_Debitos!$U:$U,$D356,VI_Debitos!$S:$S,LEFT(PAGADO!K$1,4),VI_Debitos!$R:$R,RIGHT(K$1,2))</f>
        <v>0</v>
      </c>
      <c r="L356" s="2">
        <f>SUMIFS(VI_Debitos!$W:$W,VI_Debitos!$H:$H,$C356,VI_Debitos!$U:$U,$D356,VI_Debitos!$S:$S,LEFT(PAGADO!L$1,4),VI_Debitos!$R:$R,RIGHT(L$1,2))</f>
        <v>0</v>
      </c>
      <c r="M356" s="2">
        <f>SUMIFS(VI_Debitos!$W:$W,VI_Debitos!$H:$H,$C356,VI_Debitos!$U:$U,$D356,VI_Debitos!$S:$S,LEFT(PAGADO!M$1,4),VI_Debitos!$R:$R,RIGHT(M$1,2))</f>
        <v>0</v>
      </c>
      <c r="N356" s="2">
        <f>SUMIFS(VI_Debitos!$W:$W,VI_Debitos!$H:$H,$C356,VI_Debitos!$U:$U,$D356,VI_Debitos!$S:$S,LEFT(PAGADO!N$1,4),VI_Debitos!$R:$R,RIGHT(N$1,2))</f>
        <v>0</v>
      </c>
      <c r="O356" s="2">
        <f>SUMIFS(VI_Debitos!$W:$W,VI_Debitos!$H:$H,$C356,VI_Debitos!$U:$U,$D356,VI_Debitos!$S:$S,LEFT(PAGADO!O$1,4),VI_Debitos!$R:$R,RIGHT(O$1,2))</f>
        <v>0</v>
      </c>
      <c r="P356" s="2">
        <f>SUMIFS(VI_Debitos!$W:$W,VI_Debitos!$H:$H,$C356,VI_Debitos!$U:$U,$D356,VI_Debitos!$S:$S,LEFT(PAGADO!P$1,4),VI_Debitos!$R:$R,RIGHT(P$1,2))</f>
        <v>0</v>
      </c>
      <c r="Q356" s="2">
        <f>SUMIFS(VI_Debitos!$W:$W,VI_Debitos!$H:$H,$C356,VI_Debitos!$U:$U,$D356,VI_Debitos!$S:$S,LEFT(PAGADO!Q$1,4),VI_Debitos!$R:$R,RIGHT(Q$1,2))</f>
        <v>0</v>
      </c>
      <c r="R356" s="2">
        <f t="shared" si="5"/>
        <v>0</v>
      </c>
    </row>
    <row r="357" spans="6:18">
      <c r="F357" s="2">
        <f>SUMIFS(VI_Debitos!$W:$W,VI_Debitos!$H:$H,$C357,VI_Debitos!$U:$U,$D357,VI_Debitos!$S:$S,LEFT(PAGADO!F$1,4),VI_Debitos!$R:$R,RIGHT(F$1,2))</f>
        <v>0</v>
      </c>
      <c r="G357" s="2">
        <f>SUMIFS(VI_Debitos!$W:$W,VI_Debitos!$H:$H,$C357,VI_Debitos!$U:$U,$D357,VI_Debitos!$S:$S,LEFT(PAGADO!G$1,4),VI_Debitos!$R:$R,RIGHT(G$1,2))</f>
        <v>0</v>
      </c>
      <c r="H357" s="2">
        <f>SUMIFS(VI_Debitos!$W:$W,VI_Debitos!$H:$H,$C357,VI_Debitos!$U:$U,$D357,VI_Debitos!$S:$S,LEFT(PAGADO!H$1,4),VI_Debitos!$R:$R,RIGHT(H$1,2))</f>
        <v>0</v>
      </c>
      <c r="I357" s="2">
        <f>SUMIFS(VI_Debitos!$W:$W,VI_Debitos!$H:$H,$C357,VI_Debitos!$U:$U,$D357,VI_Debitos!$S:$S,LEFT(PAGADO!I$1,4),VI_Debitos!$R:$R,RIGHT(I$1,2))</f>
        <v>0</v>
      </c>
      <c r="J357" s="2">
        <f>SUMIFS(VI_Debitos!$W:$W,VI_Debitos!$H:$H,$C357,VI_Debitos!$U:$U,$D357,VI_Debitos!$S:$S,LEFT(PAGADO!J$1,4),VI_Debitos!$R:$R,RIGHT(J$1,2))</f>
        <v>0</v>
      </c>
      <c r="K357" s="2">
        <f>SUMIFS(VI_Debitos!$W:$W,VI_Debitos!$H:$H,$C357,VI_Debitos!$U:$U,$D357,VI_Debitos!$S:$S,LEFT(PAGADO!K$1,4),VI_Debitos!$R:$R,RIGHT(K$1,2))</f>
        <v>0</v>
      </c>
      <c r="L357" s="2">
        <f>SUMIFS(VI_Debitos!$W:$W,VI_Debitos!$H:$H,$C357,VI_Debitos!$U:$U,$D357,VI_Debitos!$S:$S,LEFT(PAGADO!L$1,4),VI_Debitos!$R:$R,RIGHT(L$1,2))</f>
        <v>0</v>
      </c>
      <c r="M357" s="2">
        <f>SUMIFS(VI_Debitos!$W:$W,VI_Debitos!$H:$H,$C357,VI_Debitos!$U:$U,$D357,VI_Debitos!$S:$S,LEFT(PAGADO!M$1,4),VI_Debitos!$R:$R,RIGHT(M$1,2))</f>
        <v>0</v>
      </c>
      <c r="N357" s="2">
        <f>SUMIFS(VI_Debitos!$W:$W,VI_Debitos!$H:$H,$C357,VI_Debitos!$U:$U,$D357,VI_Debitos!$S:$S,LEFT(PAGADO!N$1,4),VI_Debitos!$R:$R,RIGHT(N$1,2))</f>
        <v>0</v>
      </c>
      <c r="O357" s="2">
        <f>SUMIFS(VI_Debitos!$W:$W,VI_Debitos!$H:$H,$C357,VI_Debitos!$U:$U,$D357,VI_Debitos!$S:$S,LEFT(PAGADO!O$1,4),VI_Debitos!$R:$R,RIGHT(O$1,2))</f>
        <v>0</v>
      </c>
      <c r="P357" s="2">
        <f>SUMIFS(VI_Debitos!$W:$W,VI_Debitos!$H:$H,$C357,VI_Debitos!$U:$U,$D357,VI_Debitos!$S:$S,LEFT(PAGADO!P$1,4),VI_Debitos!$R:$R,RIGHT(P$1,2))</f>
        <v>0</v>
      </c>
      <c r="Q357" s="2">
        <f>SUMIFS(VI_Debitos!$W:$W,VI_Debitos!$H:$H,$C357,VI_Debitos!$U:$U,$D357,VI_Debitos!$S:$S,LEFT(PAGADO!Q$1,4),VI_Debitos!$R:$R,RIGHT(Q$1,2))</f>
        <v>0</v>
      </c>
      <c r="R357" s="2">
        <f t="shared" si="5"/>
        <v>0</v>
      </c>
    </row>
    <row r="358" spans="6:18">
      <c r="F358" s="2">
        <f>SUMIFS(VI_Debitos!$W:$W,VI_Debitos!$H:$H,$C358,VI_Debitos!$U:$U,$D358,VI_Debitos!$S:$S,LEFT(PAGADO!F$1,4),VI_Debitos!$R:$R,RIGHT(F$1,2))</f>
        <v>0</v>
      </c>
      <c r="G358" s="2">
        <f>SUMIFS(VI_Debitos!$W:$W,VI_Debitos!$H:$H,$C358,VI_Debitos!$U:$U,$D358,VI_Debitos!$S:$S,LEFT(PAGADO!G$1,4),VI_Debitos!$R:$R,RIGHT(G$1,2))</f>
        <v>0</v>
      </c>
      <c r="H358" s="2">
        <f>SUMIFS(VI_Debitos!$W:$W,VI_Debitos!$H:$H,$C358,VI_Debitos!$U:$U,$D358,VI_Debitos!$S:$S,LEFT(PAGADO!H$1,4),VI_Debitos!$R:$R,RIGHT(H$1,2))</f>
        <v>0</v>
      </c>
      <c r="I358" s="2">
        <f>SUMIFS(VI_Debitos!$W:$W,VI_Debitos!$H:$H,$C358,VI_Debitos!$U:$U,$D358,VI_Debitos!$S:$S,LEFT(PAGADO!I$1,4),VI_Debitos!$R:$R,RIGHT(I$1,2))</f>
        <v>0</v>
      </c>
      <c r="J358" s="2">
        <f>SUMIFS(VI_Debitos!$W:$W,VI_Debitos!$H:$H,$C358,VI_Debitos!$U:$U,$D358,VI_Debitos!$S:$S,LEFT(PAGADO!J$1,4),VI_Debitos!$R:$R,RIGHT(J$1,2))</f>
        <v>0</v>
      </c>
      <c r="K358" s="2">
        <f>SUMIFS(VI_Debitos!$W:$W,VI_Debitos!$H:$H,$C358,VI_Debitos!$U:$U,$D358,VI_Debitos!$S:$S,LEFT(PAGADO!K$1,4),VI_Debitos!$R:$R,RIGHT(K$1,2))</f>
        <v>0</v>
      </c>
      <c r="L358" s="2">
        <f>SUMIFS(VI_Debitos!$W:$W,VI_Debitos!$H:$H,$C358,VI_Debitos!$U:$U,$D358,VI_Debitos!$S:$S,LEFT(PAGADO!L$1,4),VI_Debitos!$R:$R,RIGHT(L$1,2))</f>
        <v>0</v>
      </c>
      <c r="M358" s="2">
        <f>SUMIFS(VI_Debitos!$W:$W,VI_Debitos!$H:$H,$C358,VI_Debitos!$U:$U,$D358,VI_Debitos!$S:$S,LEFT(PAGADO!M$1,4),VI_Debitos!$R:$R,RIGHT(M$1,2))</f>
        <v>0</v>
      </c>
      <c r="N358" s="2">
        <f>SUMIFS(VI_Debitos!$W:$W,VI_Debitos!$H:$H,$C358,VI_Debitos!$U:$U,$D358,VI_Debitos!$S:$S,LEFT(PAGADO!N$1,4),VI_Debitos!$R:$R,RIGHT(N$1,2))</f>
        <v>0</v>
      </c>
      <c r="O358" s="2">
        <f>SUMIFS(VI_Debitos!$W:$W,VI_Debitos!$H:$H,$C358,VI_Debitos!$U:$U,$D358,VI_Debitos!$S:$S,LEFT(PAGADO!O$1,4),VI_Debitos!$R:$R,RIGHT(O$1,2))</f>
        <v>0</v>
      </c>
      <c r="P358" s="2">
        <f>SUMIFS(VI_Debitos!$W:$W,VI_Debitos!$H:$H,$C358,VI_Debitos!$U:$U,$D358,VI_Debitos!$S:$S,LEFT(PAGADO!P$1,4),VI_Debitos!$R:$R,RIGHT(P$1,2))</f>
        <v>0</v>
      </c>
      <c r="Q358" s="2">
        <f>SUMIFS(VI_Debitos!$W:$W,VI_Debitos!$H:$H,$C358,VI_Debitos!$U:$U,$D358,VI_Debitos!$S:$S,LEFT(PAGADO!Q$1,4),VI_Debitos!$R:$R,RIGHT(Q$1,2))</f>
        <v>0</v>
      </c>
      <c r="R358" s="2">
        <f t="shared" si="5"/>
        <v>0</v>
      </c>
    </row>
    <row r="359" spans="6:18">
      <c r="F359" s="2">
        <f>SUMIFS(VI_Debitos!$W:$W,VI_Debitos!$H:$H,$C359,VI_Debitos!$U:$U,$D359,VI_Debitos!$S:$S,LEFT(PAGADO!F$1,4),VI_Debitos!$R:$R,RIGHT(F$1,2))</f>
        <v>0</v>
      </c>
      <c r="G359" s="2">
        <f>SUMIFS(VI_Debitos!$W:$W,VI_Debitos!$H:$H,$C359,VI_Debitos!$U:$U,$D359,VI_Debitos!$S:$S,LEFT(PAGADO!G$1,4),VI_Debitos!$R:$R,RIGHT(G$1,2))</f>
        <v>0</v>
      </c>
      <c r="H359" s="2">
        <f>SUMIFS(VI_Debitos!$W:$W,VI_Debitos!$H:$H,$C359,VI_Debitos!$U:$U,$D359,VI_Debitos!$S:$S,LEFT(PAGADO!H$1,4),VI_Debitos!$R:$R,RIGHT(H$1,2))</f>
        <v>0</v>
      </c>
      <c r="I359" s="2">
        <f>SUMIFS(VI_Debitos!$W:$W,VI_Debitos!$H:$H,$C359,VI_Debitos!$U:$U,$D359,VI_Debitos!$S:$S,LEFT(PAGADO!I$1,4),VI_Debitos!$R:$R,RIGHT(I$1,2))</f>
        <v>0</v>
      </c>
      <c r="J359" s="2">
        <f>SUMIFS(VI_Debitos!$W:$W,VI_Debitos!$H:$H,$C359,VI_Debitos!$U:$U,$D359,VI_Debitos!$S:$S,LEFT(PAGADO!J$1,4),VI_Debitos!$R:$R,RIGHT(J$1,2))</f>
        <v>0</v>
      </c>
      <c r="K359" s="2">
        <f>SUMIFS(VI_Debitos!$W:$W,VI_Debitos!$H:$H,$C359,VI_Debitos!$U:$U,$D359,VI_Debitos!$S:$S,LEFT(PAGADO!K$1,4),VI_Debitos!$R:$R,RIGHT(K$1,2))</f>
        <v>0</v>
      </c>
      <c r="L359" s="2">
        <f>SUMIFS(VI_Debitos!$W:$W,VI_Debitos!$H:$H,$C359,VI_Debitos!$U:$U,$D359,VI_Debitos!$S:$S,LEFT(PAGADO!L$1,4),VI_Debitos!$R:$R,RIGHT(L$1,2))</f>
        <v>0</v>
      </c>
      <c r="M359" s="2">
        <f>SUMIFS(VI_Debitos!$W:$W,VI_Debitos!$H:$H,$C359,VI_Debitos!$U:$U,$D359,VI_Debitos!$S:$S,LEFT(PAGADO!M$1,4),VI_Debitos!$R:$R,RIGHT(M$1,2))</f>
        <v>0</v>
      </c>
      <c r="N359" s="2">
        <f>SUMIFS(VI_Debitos!$W:$W,VI_Debitos!$H:$H,$C359,VI_Debitos!$U:$U,$D359,VI_Debitos!$S:$S,LEFT(PAGADO!N$1,4),VI_Debitos!$R:$R,RIGHT(N$1,2))</f>
        <v>0</v>
      </c>
      <c r="O359" s="2">
        <f>SUMIFS(VI_Debitos!$W:$W,VI_Debitos!$H:$H,$C359,VI_Debitos!$U:$U,$D359,VI_Debitos!$S:$S,LEFT(PAGADO!O$1,4),VI_Debitos!$R:$R,RIGHT(O$1,2))</f>
        <v>0</v>
      </c>
      <c r="P359" s="2">
        <f>SUMIFS(VI_Debitos!$W:$W,VI_Debitos!$H:$H,$C359,VI_Debitos!$U:$U,$D359,VI_Debitos!$S:$S,LEFT(PAGADO!P$1,4),VI_Debitos!$R:$R,RIGHT(P$1,2))</f>
        <v>0</v>
      </c>
      <c r="Q359" s="2">
        <f>SUMIFS(VI_Debitos!$W:$W,VI_Debitos!$H:$H,$C359,VI_Debitos!$U:$U,$D359,VI_Debitos!$S:$S,LEFT(PAGADO!Q$1,4),VI_Debitos!$R:$R,RIGHT(Q$1,2))</f>
        <v>0</v>
      </c>
      <c r="R359" s="2">
        <f t="shared" si="5"/>
        <v>0</v>
      </c>
    </row>
    <row r="360" spans="6:18">
      <c r="F360" s="2">
        <f>SUMIFS(VI_Debitos!$W:$W,VI_Debitos!$H:$H,$C360,VI_Debitos!$U:$U,$D360,VI_Debitos!$S:$S,LEFT(PAGADO!F$1,4),VI_Debitos!$R:$R,RIGHT(F$1,2))</f>
        <v>0</v>
      </c>
      <c r="G360" s="2">
        <f>SUMIFS(VI_Debitos!$W:$W,VI_Debitos!$H:$H,$C360,VI_Debitos!$U:$U,$D360,VI_Debitos!$S:$S,LEFT(PAGADO!G$1,4),VI_Debitos!$R:$R,RIGHT(G$1,2))</f>
        <v>0</v>
      </c>
      <c r="H360" s="2">
        <f>SUMIFS(VI_Debitos!$W:$W,VI_Debitos!$H:$H,$C360,VI_Debitos!$U:$U,$D360,VI_Debitos!$S:$S,LEFT(PAGADO!H$1,4),VI_Debitos!$R:$R,RIGHT(H$1,2))</f>
        <v>0</v>
      </c>
      <c r="I360" s="2">
        <f>SUMIFS(VI_Debitos!$W:$W,VI_Debitos!$H:$H,$C360,VI_Debitos!$U:$U,$D360,VI_Debitos!$S:$S,LEFT(PAGADO!I$1,4),VI_Debitos!$R:$R,RIGHT(I$1,2))</f>
        <v>0</v>
      </c>
      <c r="J360" s="2">
        <f>SUMIFS(VI_Debitos!$W:$W,VI_Debitos!$H:$H,$C360,VI_Debitos!$U:$U,$D360,VI_Debitos!$S:$S,LEFT(PAGADO!J$1,4),VI_Debitos!$R:$R,RIGHT(J$1,2))</f>
        <v>0</v>
      </c>
      <c r="K360" s="2">
        <f>SUMIFS(VI_Debitos!$W:$W,VI_Debitos!$H:$H,$C360,VI_Debitos!$U:$U,$D360,VI_Debitos!$S:$S,LEFT(PAGADO!K$1,4),VI_Debitos!$R:$R,RIGHT(K$1,2))</f>
        <v>0</v>
      </c>
      <c r="L360" s="2">
        <f>SUMIFS(VI_Debitos!$W:$W,VI_Debitos!$H:$H,$C360,VI_Debitos!$U:$U,$D360,VI_Debitos!$S:$S,LEFT(PAGADO!L$1,4),VI_Debitos!$R:$R,RIGHT(L$1,2))</f>
        <v>0</v>
      </c>
      <c r="M360" s="2">
        <f>SUMIFS(VI_Debitos!$W:$W,VI_Debitos!$H:$H,$C360,VI_Debitos!$U:$U,$D360,VI_Debitos!$S:$S,LEFT(PAGADO!M$1,4),VI_Debitos!$R:$R,RIGHT(M$1,2))</f>
        <v>0</v>
      </c>
      <c r="N360" s="2">
        <f>SUMIFS(VI_Debitos!$W:$W,VI_Debitos!$H:$H,$C360,VI_Debitos!$U:$U,$D360,VI_Debitos!$S:$S,LEFT(PAGADO!N$1,4),VI_Debitos!$R:$R,RIGHT(N$1,2))</f>
        <v>0</v>
      </c>
      <c r="O360" s="2">
        <f>SUMIFS(VI_Debitos!$W:$W,VI_Debitos!$H:$H,$C360,VI_Debitos!$U:$U,$D360,VI_Debitos!$S:$S,LEFT(PAGADO!O$1,4),VI_Debitos!$R:$R,RIGHT(O$1,2))</f>
        <v>0</v>
      </c>
      <c r="P360" s="2">
        <f>SUMIFS(VI_Debitos!$W:$W,VI_Debitos!$H:$H,$C360,VI_Debitos!$U:$U,$D360,VI_Debitos!$S:$S,LEFT(PAGADO!P$1,4),VI_Debitos!$R:$R,RIGHT(P$1,2))</f>
        <v>0</v>
      </c>
      <c r="Q360" s="2">
        <f>SUMIFS(VI_Debitos!$W:$W,VI_Debitos!$H:$H,$C360,VI_Debitos!$U:$U,$D360,VI_Debitos!$S:$S,LEFT(PAGADO!Q$1,4),VI_Debitos!$R:$R,RIGHT(Q$1,2))</f>
        <v>0</v>
      </c>
      <c r="R360" s="2">
        <f t="shared" si="5"/>
        <v>0</v>
      </c>
    </row>
    <row r="361" spans="6:18">
      <c r="F361" s="2">
        <f>SUMIFS(VI_Debitos!$W:$W,VI_Debitos!$H:$H,$C361,VI_Debitos!$U:$U,$D361,VI_Debitos!$S:$S,LEFT(PAGADO!F$1,4),VI_Debitos!$R:$R,RIGHT(F$1,2))</f>
        <v>0</v>
      </c>
      <c r="G361" s="2">
        <f>SUMIFS(VI_Debitos!$W:$W,VI_Debitos!$H:$H,$C361,VI_Debitos!$U:$U,$D361,VI_Debitos!$S:$S,LEFT(PAGADO!G$1,4),VI_Debitos!$R:$R,RIGHT(G$1,2))</f>
        <v>0</v>
      </c>
      <c r="H361" s="2">
        <f>SUMIFS(VI_Debitos!$W:$W,VI_Debitos!$H:$H,$C361,VI_Debitos!$U:$U,$D361,VI_Debitos!$S:$S,LEFT(PAGADO!H$1,4),VI_Debitos!$R:$R,RIGHT(H$1,2))</f>
        <v>0</v>
      </c>
      <c r="I361" s="2">
        <f>SUMIFS(VI_Debitos!$W:$W,VI_Debitos!$H:$H,$C361,VI_Debitos!$U:$U,$D361,VI_Debitos!$S:$S,LEFT(PAGADO!I$1,4),VI_Debitos!$R:$R,RIGHT(I$1,2))</f>
        <v>0</v>
      </c>
      <c r="J361" s="2">
        <f>SUMIFS(VI_Debitos!$W:$W,VI_Debitos!$H:$H,$C361,VI_Debitos!$U:$U,$D361,VI_Debitos!$S:$S,LEFT(PAGADO!J$1,4),VI_Debitos!$R:$R,RIGHT(J$1,2))</f>
        <v>0</v>
      </c>
      <c r="K361" s="2">
        <f>SUMIFS(VI_Debitos!$W:$W,VI_Debitos!$H:$H,$C361,VI_Debitos!$U:$U,$D361,VI_Debitos!$S:$S,LEFT(PAGADO!K$1,4),VI_Debitos!$R:$R,RIGHT(K$1,2))</f>
        <v>0</v>
      </c>
      <c r="L361" s="2">
        <f>SUMIFS(VI_Debitos!$W:$W,VI_Debitos!$H:$H,$C361,VI_Debitos!$U:$U,$D361,VI_Debitos!$S:$S,LEFT(PAGADO!L$1,4),VI_Debitos!$R:$R,RIGHT(L$1,2))</f>
        <v>0</v>
      </c>
      <c r="M361" s="2">
        <f>SUMIFS(VI_Debitos!$W:$W,VI_Debitos!$H:$H,$C361,VI_Debitos!$U:$U,$D361,VI_Debitos!$S:$S,LEFT(PAGADO!M$1,4),VI_Debitos!$R:$R,RIGHT(M$1,2))</f>
        <v>0</v>
      </c>
      <c r="N361" s="2">
        <f>SUMIFS(VI_Debitos!$W:$W,VI_Debitos!$H:$H,$C361,VI_Debitos!$U:$U,$D361,VI_Debitos!$S:$S,LEFT(PAGADO!N$1,4),VI_Debitos!$R:$R,RIGHT(N$1,2))</f>
        <v>0</v>
      </c>
      <c r="O361" s="2">
        <f>SUMIFS(VI_Debitos!$W:$W,VI_Debitos!$H:$H,$C361,VI_Debitos!$U:$U,$D361,VI_Debitos!$S:$S,LEFT(PAGADO!O$1,4),VI_Debitos!$R:$R,RIGHT(O$1,2))</f>
        <v>0</v>
      </c>
      <c r="P361" s="2">
        <f>SUMIFS(VI_Debitos!$W:$W,VI_Debitos!$H:$H,$C361,VI_Debitos!$U:$U,$D361,VI_Debitos!$S:$S,LEFT(PAGADO!P$1,4),VI_Debitos!$R:$R,RIGHT(P$1,2))</f>
        <v>0</v>
      </c>
      <c r="Q361" s="2">
        <f>SUMIFS(VI_Debitos!$W:$W,VI_Debitos!$H:$H,$C361,VI_Debitos!$U:$U,$D361,VI_Debitos!$S:$S,LEFT(PAGADO!Q$1,4),VI_Debitos!$R:$R,RIGHT(Q$1,2))</f>
        <v>0</v>
      </c>
      <c r="R361" s="2">
        <f t="shared" si="5"/>
        <v>0</v>
      </c>
    </row>
    <row r="362" spans="6:18">
      <c r="F362" s="2">
        <f>SUMIFS(VI_Debitos!$W:$W,VI_Debitos!$H:$H,$C362,VI_Debitos!$U:$U,$D362,VI_Debitos!$S:$S,LEFT(PAGADO!F$1,4),VI_Debitos!$R:$R,RIGHT(F$1,2))</f>
        <v>0</v>
      </c>
      <c r="G362" s="2">
        <f>SUMIFS(VI_Debitos!$W:$W,VI_Debitos!$H:$H,$C362,VI_Debitos!$U:$U,$D362,VI_Debitos!$S:$S,LEFT(PAGADO!G$1,4),VI_Debitos!$R:$R,RIGHT(G$1,2))</f>
        <v>0</v>
      </c>
      <c r="H362" s="2">
        <f>SUMIFS(VI_Debitos!$W:$W,VI_Debitos!$H:$H,$C362,VI_Debitos!$U:$U,$D362,VI_Debitos!$S:$S,LEFT(PAGADO!H$1,4),VI_Debitos!$R:$R,RIGHT(H$1,2))</f>
        <v>0</v>
      </c>
      <c r="I362" s="2">
        <f>SUMIFS(VI_Debitos!$W:$W,VI_Debitos!$H:$H,$C362,VI_Debitos!$U:$U,$D362,VI_Debitos!$S:$S,LEFT(PAGADO!I$1,4),VI_Debitos!$R:$R,RIGHT(I$1,2))</f>
        <v>0</v>
      </c>
      <c r="J362" s="2">
        <f>SUMIFS(VI_Debitos!$W:$W,VI_Debitos!$H:$H,$C362,VI_Debitos!$U:$U,$D362,VI_Debitos!$S:$S,LEFT(PAGADO!J$1,4),VI_Debitos!$R:$R,RIGHT(J$1,2))</f>
        <v>0</v>
      </c>
      <c r="K362" s="2">
        <f>SUMIFS(VI_Debitos!$W:$W,VI_Debitos!$H:$H,$C362,VI_Debitos!$U:$U,$D362,VI_Debitos!$S:$S,LEFT(PAGADO!K$1,4),VI_Debitos!$R:$R,RIGHT(K$1,2))</f>
        <v>0</v>
      </c>
      <c r="L362" s="2">
        <f>SUMIFS(VI_Debitos!$W:$W,VI_Debitos!$H:$H,$C362,VI_Debitos!$U:$U,$D362,VI_Debitos!$S:$S,LEFT(PAGADO!L$1,4),VI_Debitos!$R:$R,RIGHT(L$1,2))</f>
        <v>0</v>
      </c>
      <c r="M362" s="2">
        <f>SUMIFS(VI_Debitos!$W:$W,VI_Debitos!$H:$H,$C362,VI_Debitos!$U:$U,$D362,VI_Debitos!$S:$S,LEFT(PAGADO!M$1,4),VI_Debitos!$R:$R,RIGHT(M$1,2))</f>
        <v>0</v>
      </c>
      <c r="N362" s="2">
        <f>SUMIFS(VI_Debitos!$W:$W,VI_Debitos!$H:$H,$C362,VI_Debitos!$U:$U,$D362,VI_Debitos!$S:$S,LEFT(PAGADO!N$1,4),VI_Debitos!$R:$R,RIGHT(N$1,2))</f>
        <v>0</v>
      </c>
      <c r="O362" s="2">
        <f>SUMIFS(VI_Debitos!$W:$W,VI_Debitos!$H:$H,$C362,VI_Debitos!$U:$U,$D362,VI_Debitos!$S:$S,LEFT(PAGADO!O$1,4),VI_Debitos!$R:$R,RIGHT(O$1,2))</f>
        <v>0</v>
      </c>
      <c r="P362" s="2">
        <f>SUMIFS(VI_Debitos!$W:$W,VI_Debitos!$H:$H,$C362,VI_Debitos!$U:$U,$D362,VI_Debitos!$S:$S,LEFT(PAGADO!P$1,4),VI_Debitos!$R:$R,RIGHT(P$1,2))</f>
        <v>0</v>
      </c>
      <c r="Q362" s="2">
        <f>SUMIFS(VI_Debitos!$W:$W,VI_Debitos!$H:$H,$C362,VI_Debitos!$U:$U,$D362,VI_Debitos!$S:$S,LEFT(PAGADO!Q$1,4),VI_Debitos!$R:$R,RIGHT(Q$1,2))</f>
        <v>0</v>
      </c>
      <c r="R362" s="2">
        <f t="shared" si="5"/>
        <v>0</v>
      </c>
    </row>
    <row r="363" spans="6:18">
      <c r="F363" s="2">
        <f>SUMIFS(VI_Debitos!$W:$W,VI_Debitos!$H:$H,$C363,VI_Debitos!$U:$U,$D363,VI_Debitos!$S:$S,LEFT(PAGADO!F$1,4),VI_Debitos!$R:$R,RIGHT(F$1,2))</f>
        <v>0</v>
      </c>
      <c r="G363" s="2">
        <f>SUMIFS(VI_Debitos!$W:$W,VI_Debitos!$H:$H,$C363,VI_Debitos!$U:$U,$D363,VI_Debitos!$S:$S,LEFT(PAGADO!G$1,4),VI_Debitos!$R:$R,RIGHT(G$1,2))</f>
        <v>0</v>
      </c>
      <c r="H363" s="2">
        <f>SUMIFS(VI_Debitos!$W:$W,VI_Debitos!$H:$H,$C363,VI_Debitos!$U:$U,$D363,VI_Debitos!$S:$S,LEFT(PAGADO!H$1,4),VI_Debitos!$R:$R,RIGHT(H$1,2))</f>
        <v>0</v>
      </c>
      <c r="I363" s="2">
        <f>SUMIFS(VI_Debitos!$W:$W,VI_Debitos!$H:$H,$C363,VI_Debitos!$U:$U,$D363,VI_Debitos!$S:$S,LEFT(PAGADO!I$1,4),VI_Debitos!$R:$R,RIGHT(I$1,2))</f>
        <v>0</v>
      </c>
      <c r="J363" s="2">
        <f>SUMIFS(VI_Debitos!$W:$W,VI_Debitos!$H:$H,$C363,VI_Debitos!$U:$U,$D363,VI_Debitos!$S:$S,LEFT(PAGADO!J$1,4),VI_Debitos!$R:$R,RIGHT(J$1,2))</f>
        <v>0</v>
      </c>
      <c r="K363" s="2">
        <f>SUMIFS(VI_Debitos!$W:$W,VI_Debitos!$H:$H,$C363,VI_Debitos!$U:$U,$D363,VI_Debitos!$S:$S,LEFT(PAGADO!K$1,4),VI_Debitos!$R:$R,RIGHT(K$1,2))</f>
        <v>0</v>
      </c>
      <c r="L363" s="2">
        <f>SUMIFS(VI_Debitos!$W:$W,VI_Debitos!$H:$H,$C363,VI_Debitos!$U:$U,$D363,VI_Debitos!$S:$S,LEFT(PAGADO!L$1,4),VI_Debitos!$R:$R,RIGHT(L$1,2))</f>
        <v>0</v>
      </c>
      <c r="M363" s="2">
        <f>SUMIFS(VI_Debitos!$W:$W,VI_Debitos!$H:$H,$C363,VI_Debitos!$U:$U,$D363,VI_Debitos!$S:$S,LEFT(PAGADO!M$1,4),VI_Debitos!$R:$R,RIGHT(M$1,2))</f>
        <v>0</v>
      </c>
      <c r="N363" s="2">
        <f>SUMIFS(VI_Debitos!$W:$W,VI_Debitos!$H:$H,$C363,VI_Debitos!$U:$U,$D363,VI_Debitos!$S:$S,LEFT(PAGADO!N$1,4),VI_Debitos!$R:$R,RIGHT(N$1,2))</f>
        <v>0</v>
      </c>
      <c r="O363" s="2">
        <f>SUMIFS(VI_Debitos!$W:$W,VI_Debitos!$H:$H,$C363,VI_Debitos!$U:$U,$D363,VI_Debitos!$S:$S,LEFT(PAGADO!O$1,4),VI_Debitos!$R:$R,RIGHT(O$1,2))</f>
        <v>0</v>
      </c>
      <c r="P363" s="2">
        <f>SUMIFS(VI_Debitos!$W:$W,VI_Debitos!$H:$H,$C363,VI_Debitos!$U:$U,$D363,VI_Debitos!$S:$S,LEFT(PAGADO!P$1,4),VI_Debitos!$R:$R,RIGHT(P$1,2))</f>
        <v>0</v>
      </c>
      <c r="Q363" s="2">
        <f>SUMIFS(VI_Debitos!$W:$W,VI_Debitos!$H:$H,$C363,VI_Debitos!$U:$U,$D363,VI_Debitos!$S:$S,LEFT(PAGADO!Q$1,4),VI_Debitos!$R:$R,RIGHT(Q$1,2))</f>
        <v>0</v>
      </c>
      <c r="R363" s="2">
        <f t="shared" si="5"/>
        <v>0</v>
      </c>
    </row>
    <row r="364" spans="6:18">
      <c r="F364" s="2">
        <f>SUMIFS(VI_Debitos!$W:$W,VI_Debitos!$H:$H,$C364,VI_Debitos!$U:$U,$D364,VI_Debitos!$S:$S,LEFT(PAGADO!F$1,4),VI_Debitos!$R:$R,RIGHT(F$1,2))</f>
        <v>0</v>
      </c>
      <c r="G364" s="2">
        <f>SUMIFS(VI_Debitos!$W:$W,VI_Debitos!$H:$H,$C364,VI_Debitos!$U:$U,$D364,VI_Debitos!$S:$S,LEFT(PAGADO!G$1,4),VI_Debitos!$R:$R,RIGHT(G$1,2))</f>
        <v>0</v>
      </c>
      <c r="H364" s="2">
        <f>SUMIFS(VI_Debitos!$W:$W,VI_Debitos!$H:$H,$C364,VI_Debitos!$U:$U,$D364,VI_Debitos!$S:$S,LEFT(PAGADO!H$1,4),VI_Debitos!$R:$R,RIGHT(H$1,2))</f>
        <v>0</v>
      </c>
      <c r="I364" s="2">
        <f>SUMIFS(VI_Debitos!$W:$W,VI_Debitos!$H:$H,$C364,VI_Debitos!$U:$U,$D364,VI_Debitos!$S:$S,LEFT(PAGADO!I$1,4),VI_Debitos!$R:$R,RIGHT(I$1,2))</f>
        <v>0</v>
      </c>
      <c r="J364" s="2">
        <f>SUMIFS(VI_Debitos!$W:$W,VI_Debitos!$H:$H,$C364,VI_Debitos!$U:$U,$D364,VI_Debitos!$S:$S,LEFT(PAGADO!J$1,4),VI_Debitos!$R:$R,RIGHT(J$1,2))</f>
        <v>0</v>
      </c>
      <c r="K364" s="2">
        <f>SUMIFS(VI_Debitos!$W:$W,VI_Debitos!$H:$H,$C364,VI_Debitos!$U:$U,$D364,VI_Debitos!$S:$S,LEFT(PAGADO!K$1,4),VI_Debitos!$R:$R,RIGHT(K$1,2))</f>
        <v>0</v>
      </c>
      <c r="L364" s="2">
        <f>SUMIFS(VI_Debitos!$W:$W,VI_Debitos!$H:$H,$C364,VI_Debitos!$U:$U,$D364,VI_Debitos!$S:$S,LEFT(PAGADO!L$1,4),VI_Debitos!$R:$R,RIGHT(L$1,2))</f>
        <v>0</v>
      </c>
      <c r="M364" s="2">
        <f>SUMIFS(VI_Debitos!$W:$W,VI_Debitos!$H:$H,$C364,VI_Debitos!$U:$U,$D364,VI_Debitos!$S:$S,LEFT(PAGADO!M$1,4),VI_Debitos!$R:$R,RIGHT(M$1,2))</f>
        <v>0</v>
      </c>
      <c r="N364" s="2">
        <f>SUMIFS(VI_Debitos!$W:$W,VI_Debitos!$H:$H,$C364,VI_Debitos!$U:$U,$D364,VI_Debitos!$S:$S,LEFT(PAGADO!N$1,4),VI_Debitos!$R:$R,RIGHT(N$1,2))</f>
        <v>0</v>
      </c>
      <c r="O364" s="2">
        <f>SUMIFS(VI_Debitos!$W:$W,VI_Debitos!$H:$H,$C364,VI_Debitos!$U:$U,$D364,VI_Debitos!$S:$S,LEFT(PAGADO!O$1,4),VI_Debitos!$R:$R,RIGHT(O$1,2))</f>
        <v>0</v>
      </c>
      <c r="P364" s="2">
        <f>SUMIFS(VI_Debitos!$W:$W,VI_Debitos!$H:$H,$C364,VI_Debitos!$U:$U,$D364,VI_Debitos!$S:$S,LEFT(PAGADO!P$1,4),VI_Debitos!$R:$R,RIGHT(P$1,2))</f>
        <v>0</v>
      </c>
      <c r="Q364" s="2">
        <f>SUMIFS(VI_Debitos!$W:$W,VI_Debitos!$H:$H,$C364,VI_Debitos!$U:$U,$D364,VI_Debitos!$S:$S,LEFT(PAGADO!Q$1,4),VI_Debitos!$R:$R,RIGHT(Q$1,2))</f>
        <v>0</v>
      </c>
      <c r="R364" s="2">
        <f t="shared" si="5"/>
        <v>0</v>
      </c>
    </row>
    <row r="365" spans="6:18">
      <c r="F365" s="2">
        <f>SUMIFS(VI_Debitos!$W:$W,VI_Debitos!$H:$H,$C365,VI_Debitos!$U:$U,$D365,VI_Debitos!$S:$S,LEFT(PAGADO!F$1,4),VI_Debitos!$R:$R,RIGHT(F$1,2))</f>
        <v>0</v>
      </c>
      <c r="G365" s="2">
        <f>SUMIFS(VI_Debitos!$W:$W,VI_Debitos!$H:$H,$C365,VI_Debitos!$U:$U,$D365,VI_Debitos!$S:$S,LEFT(PAGADO!G$1,4),VI_Debitos!$R:$R,RIGHT(G$1,2))</f>
        <v>0</v>
      </c>
      <c r="H365" s="2">
        <f>SUMIFS(VI_Debitos!$W:$W,VI_Debitos!$H:$H,$C365,VI_Debitos!$U:$U,$D365,VI_Debitos!$S:$S,LEFT(PAGADO!H$1,4),VI_Debitos!$R:$R,RIGHT(H$1,2))</f>
        <v>0</v>
      </c>
      <c r="I365" s="2">
        <f>SUMIFS(VI_Debitos!$W:$W,VI_Debitos!$H:$H,$C365,VI_Debitos!$U:$U,$D365,VI_Debitos!$S:$S,LEFT(PAGADO!I$1,4),VI_Debitos!$R:$R,RIGHT(I$1,2))</f>
        <v>0</v>
      </c>
      <c r="J365" s="2">
        <f>SUMIFS(VI_Debitos!$W:$W,VI_Debitos!$H:$H,$C365,VI_Debitos!$U:$U,$D365,VI_Debitos!$S:$S,LEFT(PAGADO!J$1,4),VI_Debitos!$R:$R,RIGHT(J$1,2))</f>
        <v>0</v>
      </c>
      <c r="K365" s="2">
        <f>SUMIFS(VI_Debitos!$W:$W,VI_Debitos!$H:$H,$C365,VI_Debitos!$U:$U,$D365,VI_Debitos!$S:$S,LEFT(PAGADO!K$1,4),VI_Debitos!$R:$R,RIGHT(K$1,2))</f>
        <v>0</v>
      </c>
      <c r="L365" s="2">
        <f>SUMIFS(VI_Debitos!$W:$W,VI_Debitos!$H:$H,$C365,VI_Debitos!$U:$U,$D365,VI_Debitos!$S:$S,LEFT(PAGADO!L$1,4),VI_Debitos!$R:$R,RIGHT(L$1,2))</f>
        <v>0</v>
      </c>
      <c r="M365" s="2">
        <f>SUMIFS(VI_Debitos!$W:$W,VI_Debitos!$H:$H,$C365,VI_Debitos!$U:$U,$D365,VI_Debitos!$S:$S,LEFT(PAGADO!M$1,4),VI_Debitos!$R:$R,RIGHT(M$1,2))</f>
        <v>0</v>
      </c>
      <c r="N365" s="2">
        <f>SUMIFS(VI_Debitos!$W:$W,VI_Debitos!$H:$H,$C365,VI_Debitos!$U:$U,$D365,VI_Debitos!$S:$S,LEFT(PAGADO!N$1,4),VI_Debitos!$R:$R,RIGHT(N$1,2))</f>
        <v>0</v>
      </c>
      <c r="O365" s="2">
        <f>SUMIFS(VI_Debitos!$W:$W,VI_Debitos!$H:$H,$C365,VI_Debitos!$U:$U,$D365,VI_Debitos!$S:$S,LEFT(PAGADO!O$1,4),VI_Debitos!$R:$R,RIGHT(O$1,2))</f>
        <v>0</v>
      </c>
      <c r="P365" s="2">
        <f>SUMIFS(VI_Debitos!$W:$W,VI_Debitos!$H:$H,$C365,VI_Debitos!$U:$U,$D365,VI_Debitos!$S:$S,LEFT(PAGADO!P$1,4),VI_Debitos!$R:$R,RIGHT(P$1,2))</f>
        <v>0</v>
      </c>
      <c r="Q365" s="2">
        <f>SUMIFS(VI_Debitos!$W:$W,VI_Debitos!$H:$H,$C365,VI_Debitos!$U:$U,$D365,VI_Debitos!$S:$S,LEFT(PAGADO!Q$1,4),VI_Debitos!$R:$R,RIGHT(Q$1,2))</f>
        <v>0</v>
      </c>
      <c r="R365" s="2">
        <f t="shared" si="5"/>
        <v>0</v>
      </c>
    </row>
    <row r="366" spans="6:18">
      <c r="F366" s="2">
        <f>SUMIFS(VI_Debitos!$W:$W,VI_Debitos!$H:$H,$C366,VI_Debitos!$U:$U,$D366,VI_Debitos!$S:$S,LEFT(PAGADO!F$1,4),VI_Debitos!$R:$R,RIGHT(F$1,2))</f>
        <v>0</v>
      </c>
      <c r="G366" s="2">
        <f>SUMIFS(VI_Debitos!$W:$W,VI_Debitos!$H:$H,$C366,VI_Debitos!$U:$U,$D366,VI_Debitos!$S:$S,LEFT(PAGADO!G$1,4),VI_Debitos!$R:$R,RIGHT(G$1,2))</f>
        <v>0</v>
      </c>
      <c r="H366" s="2">
        <f>SUMIFS(VI_Debitos!$W:$W,VI_Debitos!$H:$H,$C366,VI_Debitos!$U:$U,$D366,VI_Debitos!$S:$S,LEFT(PAGADO!H$1,4),VI_Debitos!$R:$R,RIGHT(H$1,2))</f>
        <v>0</v>
      </c>
      <c r="I366" s="2">
        <f>SUMIFS(VI_Debitos!$W:$W,VI_Debitos!$H:$H,$C366,VI_Debitos!$U:$U,$D366,VI_Debitos!$S:$S,LEFT(PAGADO!I$1,4),VI_Debitos!$R:$R,RIGHT(I$1,2))</f>
        <v>0</v>
      </c>
      <c r="J366" s="2">
        <f>SUMIFS(VI_Debitos!$W:$W,VI_Debitos!$H:$H,$C366,VI_Debitos!$U:$U,$D366,VI_Debitos!$S:$S,LEFT(PAGADO!J$1,4),VI_Debitos!$R:$R,RIGHT(J$1,2))</f>
        <v>0</v>
      </c>
      <c r="K366" s="2">
        <f>SUMIFS(VI_Debitos!$W:$W,VI_Debitos!$H:$H,$C366,VI_Debitos!$U:$U,$D366,VI_Debitos!$S:$S,LEFT(PAGADO!K$1,4),VI_Debitos!$R:$R,RIGHT(K$1,2))</f>
        <v>0</v>
      </c>
      <c r="L366" s="2">
        <f>SUMIFS(VI_Debitos!$W:$W,VI_Debitos!$H:$H,$C366,VI_Debitos!$U:$U,$D366,VI_Debitos!$S:$S,LEFT(PAGADO!L$1,4),VI_Debitos!$R:$R,RIGHT(L$1,2))</f>
        <v>0</v>
      </c>
      <c r="M366" s="2">
        <f>SUMIFS(VI_Debitos!$W:$W,VI_Debitos!$H:$H,$C366,VI_Debitos!$U:$U,$D366,VI_Debitos!$S:$S,LEFT(PAGADO!M$1,4),VI_Debitos!$R:$R,RIGHT(M$1,2))</f>
        <v>0</v>
      </c>
      <c r="N366" s="2">
        <f>SUMIFS(VI_Debitos!$W:$W,VI_Debitos!$H:$H,$C366,VI_Debitos!$U:$U,$D366,VI_Debitos!$S:$S,LEFT(PAGADO!N$1,4),VI_Debitos!$R:$R,RIGHT(N$1,2))</f>
        <v>0</v>
      </c>
      <c r="O366" s="2">
        <f>SUMIFS(VI_Debitos!$W:$W,VI_Debitos!$H:$H,$C366,VI_Debitos!$U:$U,$D366,VI_Debitos!$S:$S,LEFT(PAGADO!O$1,4),VI_Debitos!$R:$R,RIGHT(O$1,2))</f>
        <v>0</v>
      </c>
      <c r="P366" s="2">
        <f>SUMIFS(VI_Debitos!$W:$W,VI_Debitos!$H:$H,$C366,VI_Debitos!$U:$U,$D366,VI_Debitos!$S:$S,LEFT(PAGADO!P$1,4),VI_Debitos!$R:$R,RIGHT(P$1,2))</f>
        <v>0</v>
      </c>
      <c r="Q366" s="2">
        <f>SUMIFS(VI_Debitos!$W:$W,VI_Debitos!$H:$H,$C366,VI_Debitos!$U:$U,$D366,VI_Debitos!$S:$S,LEFT(PAGADO!Q$1,4),VI_Debitos!$R:$R,RIGHT(Q$1,2))</f>
        <v>0</v>
      </c>
      <c r="R366" s="2">
        <f t="shared" si="5"/>
        <v>0</v>
      </c>
    </row>
    <row r="367" spans="6:18">
      <c r="F367" s="2">
        <f>SUMIFS(VI_Debitos!$W:$W,VI_Debitos!$H:$H,$C367,VI_Debitos!$U:$U,$D367,VI_Debitos!$S:$S,LEFT(PAGADO!F$1,4),VI_Debitos!$R:$R,RIGHT(F$1,2))</f>
        <v>0</v>
      </c>
      <c r="G367" s="2">
        <f>SUMIFS(VI_Debitos!$W:$W,VI_Debitos!$H:$H,$C367,VI_Debitos!$U:$U,$D367,VI_Debitos!$S:$S,LEFT(PAGADO!G$1,4),VI_Debitos!$R:$R,RIGHT(G$1,2))</f>
        <v>0</v>
      </c>
      <c r="H367" s="2">
        <f>SUMIFS(VI_Debitos!$W:$W,VI_Debitos!$H:$H,$C367,VI_Debitos!$U:$U,$D367,VI_Debitos!$S:$S,LEFT(PAGADO!H$1,4),VI_Debitos!$R:$R,RIGHT(H$1,2))</f>
        <v>0</v>
      </c>
      <c r="I367" s="2">
        <f>SUMIFS(VI_Debitos!$W:$W,VI_Debitos!$H:$H,$C367,VI_Debitos!$U:$U,$D367,VI_Debitos!$S:$S,LEFT(PAGADO!I$1,4),VI_Debitos!$R:$R,RIGHT(I$1,2))</f>
        <v>0</v>
      </c>
      <c r="J367" s="2">
        <f>SUMIFS(VI_Debitos!$W:$W,VI_Debitos!$H:$H,$C367,VI_Debitos!$U:$U,$D367,VI_Debitos!$S:$S,LEFT(PAGADO!J$1,4),VI_Debitos!$R:$R,RIGHT(J$1,2))</f>
        <v>0</v>
      </c>
      <c r="K367" s="2">
        <f>SUMIFS(VI_Debitos!$W:$W,VI_Debitos!$H:$H,$C367,VI_Debitos!$U:$U,$D367,VI_Debitos!$S:$S,LEFT(PAGADO!K$1,4),VI_Debitos!$R:$R,RIGHT(K$1,2))</f>
        <v>0</v>
      </c>
      <c r="L367" s="2">
        <f>SUMIFS(VI_Debitos!$W:$W,VI_Debitos!$H:$H,$C367,VI_Debitos!$U:$U,$D367,VI_Debitos!$S:$S,LEFT(PAGADO!L$1,4),VI_Debitos!$R:$R,RIGHT(L$1,2))</f>
        <v>0</v>
      </c>
      <c r="M367" s="2">
        <f>SUMIFS(VI_Debitos!$W:$W,VI_Debitos!$H:$H,$C367,VI_Debitos!$U:$U,$D367,VI_Debitos!$S:$S,LEFT(PAGADO!M$1,4),VI_Debitos!$R:$R,RIGHT(M$1,2))</f>
        <v>0</v>
      </c>
      <c r="N367" s="2">
        <f>SUMIFS(VI_Debitos!$W:$W,VI_Debitos!$H:$H,$C367,VI_Debitos!$U:$U,$D367,VI_Debitos!$S:$S,LEFT(PAGADO!N$1,4),VI_Debitos!$R:$R,RIGHT(N$1,2))</f>
        <v>0</v>
      </c>
      <c r="O367" s="2">
        <f>SUMIFS(VI_Debitos!$W:$W,VI_Debitos!$H:$H,$C367,VI_Debitos!$U:$U,$D367,VI_Debitos!$S:$S,LEFT(PAGADO!O$1,4),VI_Debitos!$R:$R,RIGHT(O$1,2))</f>
        <v>0</v>
      </c>
      <c r="P367" s="2">
        <f>SUMIFS(VI_Debitos!$W:$W,VI_Debitos!$H:$H,$C367,VI_Debitos!$U:$U,$D367,VI_Debitos!$S:$S,LEFT(PAGADO!P$1,4),VI_Debitos!$R:$R,RIGHT(P$1,2))</f>
        <v>0</v>
      </c>
      <c r="Q367" s="2">
        <f>SUMIFS(VI_Debitos!$W:$W,VI_Debitos!$H:$H,$C367,VI_Debitos!$U:$U,$D367,VI_Debitos!$S:$S,LEFT(PAGADO!Q$1,4),VI_Debitos!$R:$R,RIGHT(Q$1,2))</f>
        <v>0</v>
      </c>
      <c r="R367" s="2">
        <f t="shared" si="5"/>
        <v>0</v>
      </c>
    </row>
    <row r="368" spans="6:18">
      <c r="F368" s="2">
        <f>SUMIFS(VI_Debitos!$W:$W,VI_Debitos!$H:$H,$C368,VI_Debitos!$U:$U,$D368,VI_Debitos!$S:$S,LEFT(PAGADO!F$1,4),VI_Debitos!$R:$R,RIGHT(F$1,2))</f>
        <v>0</v>
      </c>
      <c r="G368" s="2">
        <f>SUMIFS(VI_Debitos!$W:$W,VI_Debitos!$H:$H,$C368,VI_Debitos!$U:$U,$D368,VI_Debitos!$S:$S,LEFT(PAGADO!G$1,4),VI_Debitos!$R:$R,RIGHT(G$1,2))</f>
        <v>0</v>
      </c>
      <c r="H368" s="2">
        <f>SUMIFS(VI_Debitos!$W:$W,VI_Debitos!$H:$H,$C368,VI_Debitos!$U:$U,$D368,VI_Debitos!$S:$S,LEFT(PAGADO!H$1,4),VI_Debitos!$R:$R,RIGHT(H$1,2))</f>
        <v>0</v>
      </c>
      <c r="I368" s="2">
        <f>SUMIFS(VI_Debitos!$W:$W,VI_Debitos!$H:$H,$C368,VI_Debitos!$U:$U,$D368,VI_Debitos!$S:$S,LEFT(PAGADO!I$1,4),VI_Debitos!$R:$R,RIGHT(I$1,2))</f>
        <v>0</v>
      </c>
      <c r="J368" s="2">
        <f>SUMIFS(VI_Debitos!$W:$W,VI_Debitos!$H:$H,$C368,VI_Debitos!$U:$U,$D368,VI_Debitos!$S:$S,LEFT(PAGADO!J$1,4),VI_Debitos!$R:$R,RIGHT(J$1,2))</f>
        <v>0</v>
      </c>
      <c r="K368" s="2">
        <f>SUMIFS(VI_Debitos!$W:$W,VI_Debitos!$H:$H,$C368,VI_Debitos!$U:$U,$D368,VI_Debitos!$S:$S,LEFT(PAGADO!K$1,4),VI_Debitos!$R:$R,RIGHT(K$1,2))</f>
        <v>0</v>
      </c>
      <c r="L368" s="2">
        <f>SUMIFS(VI_Debitos!$W:$W,VI_Debitos!$H:$H,$C368,VI_Debitos!$U:$U,$D368,VI_Debitos!$S:$S,LEFT(PAGADO!L$1,4),VI_Debitos!$R:$R,RIGHT(L$1,2))</f>
        <v>0</v>
      </c>
      <c r="M368" s="2">
        <f>SUMIFS(VI_Debitos!$W:$W,VI_Debitos!$H:$H,$C368,VI_Debitos!$U:$U,$D368,VI_Debitos!$S:$S,LEFT(PAGADO!M$1,4),VI_Debitos!$R:$R,RIGHT(M$1,2))</f>
        <v>0</v>
      </c>
      <c r="N368" s="2">
        <f>SUMIFS(VI_Debitos!$W:$W,VI_Debitos!$H:$H,$C368,VI_Debitos!$U:$U,$D368,VI_Debitos!$S:$S,LEFT(PAGADO!N$1,4),VI_Debitos!$R:$R,RIGHT(N$1,2))</f>
        <v>0</v>
      </c>
      <c r="O368" s="2">
        <f>SUMIFS(VI_Debitos!$W:$W,VI_Debitos!$H:$H,$C368,VI_Debitos!$U:$U,$D368,VI_Debitos!$S:$S,LEFT(PAGADO!O$1,4),VI_Debitos!$R:$R,RIGHT(O$1,2))</f>
        <v>0</v>
      </c>
      <c r="P368" s="2">
        <f>SUMIFS(VI_Debitos!$W:$W,VI_Debitos!$H:$H,$C368,VI_Debitos!$U:$U,$D368,VI_Debitos!$S:$S,LEFT(PAGADO!P$1,4),VI_Debitos!$R:$R,RIGHT(P$1,2))</f>
        <v>0</v>
      </c>
      <c r="Q368" s="2">
        <f>SUMIFS(VI_Debitos!$W:$W,VI_Debitos!$H:$H,$C368,VI_Debitos!$U:$U,$D368,VI_Debitos!$S:$S,LEFT(PAGADO!Q$1,4),VI_Debitos!$R:$R,RIGHT(Q$1,2))</f>
        <v>0</v>
      </c>
      <c r="R368" s="2">
        <f t="shared" si="5"/>
        <v>0</v>
      </c>
    </row>
    <row r="369" spans="6:18">
      <c r="F369" s="2">
        <f>SUMIFS(VI_Debitos!$W:$W,VI_Debitos!$H:$H,$C369,VI_Debitos!$U:$U,$D369,VI_Debitos!$S:$S,LEFT(PAGADO!F$1,4),VI_Debitos!$R:$R,RIGHT(F$1,2))</f>
        <v>0</v>
      </c>
      <c r="G369" s="2">
        <f>SUMIFS(VI_Debitos!$W:$W,VI_Debitos!$H:$H,$C369,VI_Debitos!$U:$U,$D369,VI_Debitos!$S:$S,LEFT(PAGADO!G$1,4),VI_Debitos!$R:$R,RIGHT(G$1,2))</f>
        <v>0</v>
      </c>
      <c r="H369" s="2">
        <f>SUMIFS(VI_Debitos!$W:$W,VI_Debitos!$H:$H,$C369,VI_Debitos!$U:$U,$D369,VI_Debitos!$S:$S,LEFT(PAGADO!H$1,4),VI_Debitos!$R:$R,RIGHT(H$1,2))</f>
        <v>0</v>
      </c>
      <c r="I369" s="2">
        <f>SUMIFS(VI_Debitos!$W:$W,VI_Debitos!$H:$H,$C369,VI_Debitos!$U:$U,$D369,VI_Debitos!$S:$S,LEFT(PAGADO!I$1,4),VI_Debitos!$R:$R,RIGHT(I$1,2))</f>
        <v>0</v>
      </c>
      <c r="J369" s="2">
        <f>SUMIFS(VI_Debitos!$W:$W,VI_Debitos!$H:$H,$C369,VI_Debitos!$U:$U,$D369,VI_Debitos!$S:$S,LEFT(PAGADO!J$1,4),VI_Debitos!$R:$R,RIGHT(J$1,2))</f>
        <v>0</v>
      </c>
      <c r="K369" s="2">
        <f>SUMIFS(VI_Debitos!$W:$W,VI_Debitos!$H:$H,$C369,VI_Debitos!$U:$U,$D369,VI_Debitos!$S:$S,LEFT(PAGADO!K$1,4),VI_Debitos!$R:$R,RIGHT(K$1,2))</f>
        <v>0</v>
      </c>
      <c r="L369" s="2">
        <f>SUMIFS(VI_Debitos!$W:$W,VI_Debitos!$H:$H,$C369,VI_Debitos!$U:$U,$D369,VI_Debitos!$S:$S,LEFT(PAGADO!L$1,4),VI_Debitos!$R:$R,RIGHT(L$1,2))</f>
        <v>0</v>
      </c>
      <c r="M369" s="2">
        <f>SUMIFS(VI_Debitos!$W:$W,VI_Debitos!$H:$H,$C369,VI_Debitos!$U:$U,$D369,VI_Debitos!$S:$S,LEFT(PAGADO!M$1,4),VI_Debitos!$R:$R,RIGHT(M$1,2))</f>
        <v>0</v>
      </c>
      <c r="N369" s="2">
        <f>SUMIFS(VI_Debitos!$W:$W,VI_Debitos!$H:$H,$C369,VI_Debitos!$U:$U,$D369,VI_Debitos!$S:$S,LEFT(PAGADO!N$1,4),VI_Debitos!$R:$R,RIGHT(N$1,2))</f>
        <v>0</v>
      </c>
      <c r="O369" s="2">
        <f>SUMIFS(VI_Debitos!$W:$W,VI_Debitos!$H:$H,$C369,VI_Debitos!$U:$U,$D369,VI_Debitos!$S:$S,LEFT(PAGADO!O$1,4),VI_Debitos!$R:$R,RIGHT(O$1,2))</f>
        <v>0</v>
      </c>
      <c r="P369" s="2">
        <f>SUMIFS(VI_Debitos!$W:$W,VI_Debitos!$H:$H,$C369,VI_Debitos!$U:$U,$D369,VI_Debitos!$S:$S,LEFT(PAGADO!P$1,4),VI_Debitos!$R:$R,RIGHT(P$1,2))</f>
        <v>0</v>
      </c>
      <c r="Q369" s="2">
        <f>SUMIFS(VI_Debitos!$W:$W,VI_Debitos!$H:$H,$C369,VI_Debitos!$U:$U,$D369,VI_Debitos!$S:$S,LEFT(PAGADO!Q$1,4),VI_Debitos!$R:$R,RIGHT(Q$1,2))</f>
        <v>0</v>
      </c>
      <c r="R369" s="2">
        <f t="shared" si="5"/>
        <v>0</v>
      </c>
    </row>
    <row r="370" spans="6:18">
      <c r="F370" s="2">
        <f>SUMIFS(VI_Debitos!$W:$W,VI_Debitos!$H:$H,$C370,VI_Debitos!$U:$U,$D370,VI_Debitos!$S:$S,LEFT(PAGADO!F$1,4),VI_Debitos!$R:$R,RIGHT(F$1,2))</f>
        <v>0</v>
      </c>
      <c r="G370" s="2">
        <f>SUMIFS(VI_Debitos!$W:$W,VI_Debitos!$H:$H,$C370,VI_Debitos!$U:$U,$D370,VI_Debitos!$S:$S,LEFT(PAGADO!G$1,4),VI_Debitos!$R:$R,RIGHT(G$1,2))</f>
        <v>0</v>
      </c>
      <c r="H370" s="2">
        <f>SUMIFS(VI_Debitos!$W:$W,VI_Debitos!$H:$H,$C370,VI_Debitos!$U:$U,$D370,VI_Debitos!$S:$S,LEFT(PAGADO!H$1,4),VI_Debitos!$R:$R,RIGHT(H$1,2))</f>
        <v>0</v>
      </c>
      <c r="I370" s="2">
        <f>SUMIFS(VI_Debitos!$W:$W,VI_Debitos!$H:$H,$C370,VI_Debitos!$U:$U,$D370,VI_Debitos!$S:$S,LEFT(PAGADO!I$1,4),VI_Debitos!$R:$R,RIGHT(I$1,2))</f>
        <v>0</v>
      </c>
      <c r="J370" s="2">
        <f>SUMIFS(VI_Debitos!$W:$W,VI_Debitos!$H:$H,$C370,VI_Debitos!$U:$U,$D370,VI_Debitos!$S:$S,LEFT(PAGADO!J$1,4),VI_Debitos!$R:$R,RIGHT(J$1,2))</f>
        <v>0</v>
      </c>
      <c r="K370" s="2">
        <f>SUMIFS(VI_Debitos!$W:$W,VI_Debitos!$H:$H,$C370,VI_Debitos!$U:$U,$D370,VI_Debitos!$S:$S,LEFT(PAGADO!K$1,4),VI_Debitos!$R:$R,RIGHT(K$1,2))</f>
        <v>0</v>
      </c>
      <c r="L370" s="2">
        <f>SUMIFS(VI_Debitos!$W:$W,VI_Debitos!$H:$H,$C370,VI_Debitos!$U:$U,$D370,VI_Debitos!$S:$S,LEFT(PAGADO!L$1,4),VI_Debitos!$R:$R,RIGHT(L$1,2))</f>
        <v>0</v>
      </c>
      <c r="M370" s="2">
        <f>SUMIFS(VI_Debitos!$W:$W,VI_Debitos!$H:$H,$C370,VI_Debitos!$U:$U,$D370,VI_Debitos!$S:$S,LEFT(PAGADO!M$1,4),VI_Debitos!$R:$R,RIGHT(M$1,2))</f>
        <v>0</v>
      </c>
      <c r="N370" s="2">
        <f>SUMIFS(VI_Debitos!$W:$W,VI_Debitos!$H:$H,$C370,VI_Debitos!$U:$U,$D370,VI_Debitos!$S:$S,LEFT(PAGADO!N$1,4),VI_Debitos!$R:$R,RIGHT(N$1,2))</f>
        <v>0</v>
      </c>
      <c r="O370" s="2">
        <f>SUMIFS(VI_Debitos!$W:$W,VI_Debitos!$H:$H,$C370,VI_Debitos!$U:$U,$D370,VI_Debitos!$S:$S,LEFT(PAGADO!O$1,4),VI_Debitos!$R:$R,RIGHT(O$1,2))</f>
        <v>0</v>
      </c>
      <c r="P370" s="2">
        <f>SUMIFS(VI_Debitos!$W:$W,VI_Debitos!$H:$H,$C370,VI_Debitos!$U:$U,$D370,VI_Debitos!$S:$S,LEFT(PAGADO!P$1,4),VI_Debitos!$R:$R,RIGHT(P$1,2))</f>
        <v>0</v>
      </c>
      <c r="Q370" s="2">
        <f>SUMIFS(VI_Debitos!$W:$W,VI_Debitos!$H:$H,$C370,VI_Debitos!$U:$U,$D370,VI_Debitos!$S:$S,LEFT(PAGADO!Q$1,4),VI_Debitos!$R:$R,RIGHT(Q$1,2))</f>
        <v>0</v>
      </c>
      <c r="R370" s="2">
        <f t="shared" si="5"/>
        <v>0</v>
      </c>
    </row>
    <row r="371" spans="6:18">
      <c r="F371" s="2">
        <f>SUMIFS(VI_Debitos!$W:$W,VI_Debitos!$H:$H,$C371,VI_Debitos!$U:$U,$D371,VI_Debitos!$S:$S,LEFT(PAGADO!F$1,4),VI_Debitos!$R:$R,RIGHT(F$1,2))</f>
        <v>0</v>
      </c>
      <c r="G371" s="2">
        <f>SUMIFS(VI_Debitos!$W:$W,VI_Debitos!$H:$H,$C371,VI_Debitos!$U:$U,$D371,VI_Debitos!$S:$S,LEFT(PAGADO!G$1,4),VI_Debitos!$R:$R,RIGHT(G$1,2))</f>
        <v>0</v>
      </c>
      <c r="H371" s="2">
        <f>SUMIFS(VI_Debitos!$W:$W,VI_Debitos!$H:$H,$C371,VI_Debitos!$U:$U,$D371,VI_Debitos!$S:$S,LEFT(PAGADO!H$1,4),VI_Debitos!$R:$R,RIGHT(H$1,2))</f>
        <v>0</v>
      </c>
      <c r="I371" s="2">
        <f>SUMIFS(VI_Debitos!$W:$W,VI_Debitos!$H:$H,$C371,VI_Debitos!$U:$U,$D371,VI_Debitos!$S:$S,LEFT(PAGADO!I$1,4),VI_Debitos!$R:$R,RIGHT(I$1,2))</f>
        <v>0</v>
      </c>
      <c r="J371" s="2">
        <f>SUMIFS(VI_Debitos!$W:$W,VI_Debitos!$H:$H,$C371,VI_Debitos!$U:$U,$D371,VI_Debitos!$S:$S,LEFT(PAGADO!J$1,4),VI_Debitos!$R:$R,RIGHT(J$1,2))</f>
        <v>0</v>
      </c>
      <c r="K371" s="2">
        <f>SUMIFS(VI_Debitos!$W:$W,VI_Debitos!$H:$H,$C371,VI_Debitos!$U:$U,$D371,VI_Debitos!$S:$S,LEFT(PAGADO!K$1,4),VI_Debitos!$R:$R,RIGHT(K$1,2))</f>
        <v>0</v>
      </c>
      <c r="L371" s="2">
        <f>SUMIFS(VI_Debitos!$W:$W,VI_Debitos!$H:$H,$C371,VI_Debitos!$U:$U,$D371,VI_Debitos!$S:$S,LEFT(PAGADO!L$1,4),VI_Debitos!$R:$R,RIGHT(L$1,2))</f>
        <v>0</v>
      </c>
      <c r="M371" s="2">
        <f>SUMIFS(VI_Debitos!$W:$W,VI_Debitos!$H:$H,$C371,VI_Debitos!$U:$U,$D371,VI_Debitos!$S:$S,LEFT(PAGADO!M$1,4),VI_Debitos!$R:$R,RIGHT(M$1,2))</f>
        <v>0</v>
      </c>
      <c r="N371" s="2">
        <f>SUMIFS(VI_Debitos!$W:$W,VI_Debitos!$H:$H,$C371,VI_Debitos!$U:$U,$D371,VI_Debitos!$S:$S,LEFT(PAGADO!N$1,4),VI_Debitos!$R:$R,RIGHT(N$1,2))</f>
        <v>0</v>
      </c>
      <c r="O371" s="2">
        <f>SUMIFS(VI_Debitos!$W:$W,VI_Debitos!$H:$H,$C371,VI_Debitos!$U:$U,$D371,VI_Debitos!$S:$S,LEFT(PAGADO!O$1,4),VI_Debitos!$R:$R,RIGHT(O$1,2))</f>
        <v>0</v>
      </c>
      <c r="P371" s="2">
        <f>SUMIFS(VI_Debitos!$W:$W,VI_Debitos!$H:$H,$C371,VI_Debitos!$U:$U,$D371,VI_Debitos!$S:$S,LEFT(PAGADO!P$1,4),VI_Debitos!$R:$R,RIGHT(P$1,2))</f>
        <v>0</v>
      </c>
      <c r="Q371" s="2">
        <f>SUMIFS(VI_Debitos!$W:$W,VI_Debitos!$H:$H,$C371,VI_Debitos!$U:$U,$D371,VI_Debitos!$S:$S,LEFT(PAGADO!Q$1,4),VI_Debitos!$R:$R,RIGHT(Q$1,2))</f>
        <v>0</v>
      </c>
      <c r="R371" s="2">
        <f t="shared" si="5"/>
        <v>0</v>
      </c>
    </row>
    <row r="372" spans="6:18">
      <c r="F372" s="2">
        <f>SUMIFS(VI_Debitos!$W:$W,VI_Debitos!$H:$H,$C372,VI_Debitos!$U:$U,$D372,VI_Debitos!$S:$S,LEFT(PAGADO!F$1,4),VI_Debitos!$R:$R,RIGHT(F$1,2))</f>
        <v>0</v>
      </c>
      <c r="G372" s="2">
        <f>SUMIFS(VI_Debitos!$W:$W,VI_Debitos!$H:$H,$C372,VI_Debitos!$U:$U,$D372,VI_Debitos!$S:$S,LEFT(PAGADO!G$1,4),VI_Debitos!$R:$R,RIGHT(G$1,2))</f>
        <v>0</v>
      </c>
      <c r="H372" s="2">
        <f>SUMIFS(VI_Debitos!$W:$W,VI_Debitos!$H:$H,$C372,VI_Debitos!$U:$U,$D372,VI_Debitos!$S:$S,LEFT(PAGADO!H$1,4),VI_Debitos!$R:$R,RIGHT(H$1,2))</f>
        <v>0</v>
      </c>
      <c r="I372" s="2">
        <f>SUMIFS(VI_Debitos!$W:$W,VI_Debitos!$H:$H,$C372,VI_Debitos!$U:$U,$D372,VI_Debitos!$S:$S,LEFT(PAGADO!I$1,4),VI_Debitos!$R:$R,RIGHT(I$1,2))</f>
        <v>0</v>
      </c>
      <c r="J372" s="2">
        <f>SUMIFS(VI_Debitos!$W:$W,VI_Debitos!$H:$H,$C372,VI_Debitos!$U:$U,$D372,VI_Debitos!$S:$S,LEFT(PAGADO!J$1,4),VI_Debitos!$R:$R,RIGHT(J$1,2))</f>
        <v>0</v>
      </c>
      <c r="K372" s="2">
        <f>SUMIFS(VI_Debitos!$W:$W,VI_Debitos!$H:$H,$C372,VI_Debitos!$U:$U,$D372,VI_Debitos!$S:$S,LEFT(PAGADO!K$1,4),VI_Debitos!$R:$R,RIGHT(K$1,2))</f>
        <v>0</v>
      </c>
      <c r="L372" s="2">
        <f>SUMIFS(VI_Debitos!$W:$W,VI_Debitos!$H:$H,$C372,VI_Debitos!$U:$U,$D372,VI_Debitos!$S:$S,LEFT(PAGADO!L$1,4),VI_Debitos!$R:$R,RIGHT(L$1,2))</f>
        <v>0</v>
      </c>
      <c r="M372" s="2">
        <f>SUMIFS(VI_Debitos!$W:$W,VI_Debitos!$H:$H,$C372,VI_Debitos!$U:$U,$D372,VI_Debitos!$S:$S,LEFT(PAGADO!M$1,4),VI_Debitos!$R:$R,RIGHT(M$1,2))</f>
        <v>0</v>
      </c>
      <c r="N372" s="2">
        <f>SUMIFS(VI_Debitos!$W:$W,VI_Debitos!$H:$H,$C372,VI_Debitos!$U:$U,$D372,VI_Debitos!$S:$S,LEFT(PAGADO!N$1,4),VI_Debitos!$R:$R,RIGHT(N$1,2))</f>
        <v>0</v>
      </c>
      <c r="O372" s="2">
        <f>SUMIFS(VI_Debitos!$W:$W,VI_Debitos!$H:$H,$C372,VI_Debitos!$U:$U,$D372,VI_Debitos!$S:$S,LEFT(PAGADO!O$1,4),VI_Debitos!$R:$R,RIGHT(O$1,2))</f>
        <v>0</v>
      </c>
      <c r="P372" s="2">
        <f>SUMIFS(VI_Debitos!$W:$W,VI_Debitos!$H:$H,$C372,VI_Debitos!$U:$U,$D372,VI_Debitos!$S:$S,LEFT(PAGADO!P$1,4),VI_Debitos!$R:$R,RIGHT(P$1,2))</f>
        <v>0</v>
      </c>
      <c r="Q372" s="2">
        <f>SUMIFS(VI_Debitos!$W:$W,VI_Debitos!$H:$H,$C372,VI_Debitos!$U:$U,$D372,VI_Debitos!$S:$S,LEFT(PAGADO!Q$1,4),VI_Debitos!$R:$R,RIGHT(Q$1,2))</f>
        <v>0</v>
      </c>
      <c r="R372" s="2">
        <f t="shared" si="5"/>
        <v>0</v>
      </c>
    </row>
    <row r="373" spans="6:18">
      <c r="F373" s="2">
        <f>SUMIFS(VI_Debitos!$W:$W,VI_Debitos!$H:$H,$C373,VI_Debitos!$U:$U,$D373,VI_Debitos!$S:$S,LEFT(PAGADO!F$1,4),VI_Debitos!$R:$R,RIGHT(F$1,2))</f>
        <v>0</v>
      </c>
      <c r="G373" s="2">
        <f>SUMIFS(VI_Debitos!$W:$W,VI_Debitos!$H:$H,$C373,VI_Debitos!$U:$U,$D373,VI_Debitos!$S:$S,LEFT(PAGADO!G$1,4),VI_Debitos!$R:$R,RIGHT(G$1,2))</f>
        <v>0</v>
      </c>
      <c r="H373" s="2">
        <f>SUMIFS(VI_Debitos!$W:$W,VI_Debitos!$H:$H,$C373,VI_Debitos!$U:$U,$D373,VI_Debitos!$S:$S,LEFT(PAGADO!H$1,4),VI_Debitos!$R:$R,RIGHT(H$1,2))</f>
        <v>0</v>
      </c>
      <c r="I373" s="2">
        <f>SUMIFS(VI_Debitos!$W:$W,VI_Debitos!$H:$H,$C373,VI_Debitos!$U:$U,$D373,VI_Debitos!$S:$S,LEFT(PAGADO!I$1,4),VI_Debitos!$R:$R,RIGHT(I$1,2))</f>
        <v>0</v>
      </c>
      <c r="J373" s="2">
        <f>SUMIFS(VI_Debitos!$W:$W,VI_Debitos!$H:$H,$C373,VI_Debitos!$U:$U,$D373,VI_Debitos!$S:$S,LEFT(PAGADO!J$1,4),VI_Debitos!$R:$R,RIGHT(J$1,2))</f>
        <v>0</v>
      </c>
      <c r="K373" s="2">
        <f>SUMIFS(VI_Debitos!$W:$W,VI_Debitos!$H:$H,$C373,VI_Debitos!$U:$U,$D373,VI_Debitos!$S:$S,LEFT(PAGADO!K$1,4),VI_Debitos!$R:$R,RIGHT(K$1,2))</f>
        <v>0</v>
      </c>
      <c r="L373" s="2">
        <f>SUMIFS(VI_Debitos!$W:$W,VI_Debitos!$H:$H,$C373,VI_Debitos!$U:$U,$D373,VI_Debitos!$S:$S,LEFT(PAGADO!L$1,4),VI_Debitos!$R:$R,RIGHT(L$1,2))</f>
        <v>0</v>
      </c>
      <c r="M373" s="2">
        <f>SUMIFS(VI_Debitos!$W:$W,VI_Debitos!$H:$H,$C373,VI_Debitos!$U:$U,$D373,VI_Debitos!$S:$S,LEFT(PAGADO!M$1,4),VI_Debitos!$R:$R,RIGHT(M$1,2))</f>
        <v>0</v>
      </c>
      <c r="N373" s="2">
        <f>SUMIFS(VI_Debitos!$W:$W,VI_Debitos!$H:$H,$C373,VI_Debitos!$U:$U,$D373,VI_Debitos!$S:$S,LEFT(PAGADO!N$1,4),VI_Debitos!$R:$R,RIGHT(N$1,2))</f>
        <v>0</v>
      </c>
      <c r="O373" s="2">
        <f>SUMIFS(VI_Debitos!$W:$W,VI_Debitos!$H:$H,$C373,VI_Debitos!$U:$U,$D373,VI_Debitos!$S:$S,LEFT(PAGADO!O$1,4),VI_Debitos!$R:$R,RIGHT(O$1,2))</f>
        <v>0</v>
      </c>
      <c r="P373" s="2">
        <f>SUMIFS(VI_Debitos!$W:$W,VI_Debitos!$H:$H,$C373,VI_Debitos!$U:$U,$D373,VI_Debitos!$S:$S,LEFT(PAGADO!P$1,4),VI_Debitos!$R:$R,RIGHT(P$1,2))</f>
        <v>0</v>
      </c>
      <c r="Q373" s="2">
        <f>SUMIFS(VI_Debitos!$W:$W,VI_Debitos!$H:$H,$C373,VI_Debitos!$U:$U,$D373,VI_Debitos!$S:$S,LEFT(PAGADO!Q$1,4),VI_Debitos!$R:$R,RIGHT(Q$1,2))</f>
        <v>0</v>
      </c>
      <c r="R373" s="2">
        <f t="shared" si="5"/>
        <v>0</v>
      </c>
    </row>
    <row r="374" spans="6:18">
      <c r="F374" s="2">
        <f>SUMIFS(VI_Debitos!$W:$W,VI_Debitos!$H:$H,$C374,VI_Debitos!$U:$U,$D374,VI_Debitos!$S:$S,LEFT(PAGADO!F$1,4),VI_Debitos!$R:$R,RIGHT(F$1,2))</f>
        <v>0</v>
      </c>
      <c r="G374" s="2">
        <f>SUMIFS(VI_Debitos!$W:$W,VI_Debitos!$H:$H,$C374,VI_Debitos!$U:$U,$D374,VI_Debitos!$S:$S,LEFT(PAGADO!G$1,4),VI_Debitos!$R:$R,RIGHT(G$1,2))</f>
        <v>0</v>
      </c>
      <c r="H374" s="2">
        <f>SUMIFS(VI_Debitos!$W:$W,VI_Debitos!$H:$H,$C374,VI_Debitos!$U:$U,$D374,VI_Debitos!$S:$S,LEFT(PAGADO!H$1,4),VI_Debitos!$R:$R,RIGHT(H$1,2))</f>
        <v>0</v>
      </c>
      <c r="I374" s="2">
        <f>SUMIFS(VI_Debitos!$W:$W,VI_Debitos!$H:$H,$C374,VI_Debitos!$U:$U,$D374,VI_Debitos!$S:$S,LEFT(PAGADO!I$1,4),VI_Debitos!$R:$R,RIGHT(I$1,2))</f>
        <v>0</v>
      </c>
      <c r="J374" s="2">
        <f>SUMIFS(VI_Debitos!$W:$W,VI_Debitos!$H:$H,$C374,VI_Debitos!$U:$U,$D374,VI_Debitos!$S:$S,LEFT(PAGADO!J$1,4),VI_Debitos!$R:$R,RIGHT(J$1,2))</f>
        <v>0</v>
      </c>
      <c r="K374" s="2">
        <f>SUMIFS(VI_Debitos!$W:$W,VI_Debitos!$H:$H,$C374,VI_Debitos!$U:$U,$D374,VI_Debitos!$S:$S,LEFT(PAGADO!K$1,4),VI_Debitos!$R:$R,RIGHT(K$1,2))</f>
        <v>0</v>
      </c>
      <c r="L374" s="2">
        <f>SUMIFS(VI_Debitos!$W:$W,VI_Debitos!$H:$H,$C374,VI_Debitos!$U:$U,$D374,VI_Debitos!$S:$S,LEFT(PAGADO!L$1,4),VI_Debitos!$R:$R,RIGHT(L$1,2))</f>
        <v>0</v>
      </c>
      <c r="M374" s="2">
        <f>SUMIFS(VI_Debitos!$W:$W,VI_Debitos!$H:$H,$C374,VI_Debitos!$U:$U,$D374,VI_Debitos!$S:$S,LEFT(PAGADO!M$1,4),VI_Debitos!$R:$R,RIGHT(M$1,2))</f>
        <v>0</v>
      </c>
      <c r="N374" s="2">
        <f>SUMIFS(VI_Debitos!$W:$W,VI_Debitos!$H:$H,$C374,VI_Debitos!$U:$U,$D374,VI_Debitos!$S:$S,LEFT(PAGADO!N$1,4),VI_Debitos!$R:$R,RIGHT(N$1,2))</f>
        <v>0</v>
      </c>
      <c r="O374" s="2">
        <f>SUMIFS(VI_Debitos!$W:$W,VI_Debitos!$H:$H,$C374,VI_Debitos!$U:$U,$D374,VI_Debitos!$S:$S,LEFT(PAGADO!O$1,4),VI_Debitos!$R:$R,RIGHT(O$1,2))</f>
        <v>0</v>
      </c>
      <c r="P374" s="2">
        <f>SUMIFS(VI_Debitos!$W:$W,VI_Debitos!$H:$H,$C374,VI_Debitos!$U:$U,$D374,VI_Debitos!$S:$S,LEFT(PAGADO!P$1,4),VI_Debitos!$R:$R,RIGHT(P$1,2))</f>
        <v>0</v>
      </c>
      <c r="Q374" s="2">
        <f>SUMIFS(VI_Debitos!$W:$W,VI_Debitos!$H:$H,$C374,VI_Debitos!$U:$U,$D374,VI_Debitos!$S:$S,LEFT(PAGADO!Q$1,4),VI_Debitos!$R:$R,RIGHT(Q$1,2))</f>
        <v>0</v>
      </c>
      <c r="R374" s="2">
        <f t="shared" si="5"/>
        <v>0</v>
      </c>
    </row>
    <row r="375" spans="6:18">
      <c r="F375" s="2">
        <f>SUMIFS(VI_Debitos!$W:$W,VI_Debitos!$H:$H,$C375,VI_Debitos!$U:$U,$D375,VI_Debitos!$S:$S,LEFT(PAGADO!F$1,4),VI_Debitos!$R:$R,RIGHT(F$1,2))</f>
        <v>0</v>
      </c>
      <c r="G375" s="2">
        <f>SUMIFS(VI_Debitos!$W:$W,VI_Debitos!$H:$H,$C375,VI_Debitos!$U:$U,$D375,VI_Debitos!$S:$S,LEFT(PAGADO!G$1,4),VI_Debitos!$R:$R,RIGHT(G$1,2))</f>
        <v>0</v>
      </c>
      <c r="H375" s="2">
        <f>SUMIFS(VI_Debitos!$W:$W,VI_Debitos!$H:$H,$C375,VI_Debitos!$U:$U,$D375,VI_Debitos!$S:$S,LEFT(PAGADO!H$1,4),VI_Debitos!$R:$R,RIGHT(H$1,2))</f>
        <v>0</v>
      </c>
      <c r="I375" s="2">
        <f>SUMIFS(VI_Debitos!$W:$W,VI_Debitos!$H:$H,$C375,VI_Debitos!$U:$U,$D375,VI_Debitos!$S:$S,LEFT(PAGADO!I$1,4),VI_Debitos!$R:$R,RIGHT(I$1,2))</f>
        <v>0</v>
      </c>
      <c r="J375" s="2">
        <f>SUMIFS(VI_Debitos!$W:$W,VI_Debitos!$H:$H,$C375,VI_Debitos!$U:$U,$D375,VI_Debitos!$S:$S,LEFT(PAGADO!J$1,4),VI_Debitos!$R:$R,RIGHT(J$1,2))</f>
        <v>0</v>
      </c>
      <c r="K375" s="2">
        <f>SUMIFS(VI_Debitos!$W:$W,VI_Debitos!$H:$H,$C375,VI_Debitos!$U:$U,$D375,VI_Debitos!$S:$S,LEFT(PAGADO!K$1,4),VI_Debitos!$R:$R,RIGHT(K$1,2))</f>
        <v>0</v>
      </c>
      <c r="L375" s="2">
        <f>SUMIFS(VI_Debitos!$W:$W,VI_Debitos!$H:$H,$C375,VI_Debitos!$U:$U,$D375,VI_Debitos!$S:$S,LEFT(PAGADO!L$1,4),VI_Debitos!$R:$R,RIGHT(L$1,2))</f>
        <v>0</v>
      </c>
      <c r="M375" s="2">
        <f>SUMIFS(VI_Debitos!$W:$W,VI_Debitos!$H:$H,$C375,VI_Debitos!$U:$U,$D375,VI_Debitos!$S:$S,LEFT(PAGADO!M$1,4),VI_Debitos!$R:$R,RIGHT(M$1,2))</f>
        <v>0</v>
      </c>
      <c r="N375" s="2">
        <f>SUMIFS(VI_Debitos!$W:$W,VI_Debitos!$H:$H,$C375,VI_Debitos!$U:$U,$D375,VI_Debitos!$S:$S,LEFT(PAGADO!N$1,4),VI_Debitos!$R:$R,RIGHT(N$1,2))</f>
        <v>0</v>
      </c>
      <c r="O375" s="2">
        <f>SUMIFS(VI_Debitos!$W:$W,VI_Debitos!$H:$H,$C375,VI_Debitos!$U:$U,$D375,VI_Debitos!$S:$S,LEFT(PAGADO!O$1,4),VI_Debitos!$R:$R,RIGHT(O$1,2))</f>
        <v>0</v>
      </c>
      <c r="P375" s="2">
        <f>SUMIFS(VI_Debitos!$W:$W,VI_Debitos!$H:$H,$C375,VI_Debitos!$U:$U,$D375,VI_Debitos!$S:$S,LEFT(PAGADO!P$1,4),VI_Debitos!$R:$R,RIGHT(P$1,2))</f>
        <v>0</v>
      </c>
      <c r="Q375" s="2">
        <f>SUMIFS(VI_Debitos!$W:$W,VI_Debitos!$H:$H,$C375,VI_Debitos!$U:$U,$D375,VI_Debitos!$S:$S,LEFT(PAGADO!Q$1,4),VI_Debitos!$R:$R,RIGHT(Q$1,2))</f>
        <v>0</v>
      </c>
      <c r="R375" s="2">
        <f t="shared" si="5"/>
        <v>0</v>
      </c>
    </row>
    <row r="376" spans="6:18">
      <c r="F376" s="2">
        <f>SUMIFS(VI_Debitos!$W:$W,VI_Debitos!$H:$H,$C376,VI_Debitos!$U:$U,$D376,VI_Debitos!$S:$S,LEFT(PAGADO!F$1,4),VI_Debitos!$R:$R,RIGHT(F$1,2))</f>
        <v>0</v>
      </c>
      <c r="G376" s="2">
        <f>SUMIFS(VI_Debitos!$W:$W,VI_Debitos!$H:$H,$C376,VI_Debitos!$U:$U,$D376,VI_Debitos!$S:$S,LEFT(PAGADO!G$1,4),VI_Debitos!$R:$R,RIGHT(G$1,2))</f>
        <v>0</v>
      </c>
      <c r="H376" s="2">
        <f>SUMIFS(VI_Debitos!$W:$W,VI_Debitos!$H:$H,$C376,VI_Debitos!$U:$U,$D376,VI_Debitos!$S:$S,LEFT(PAGADO!H$1,4),VI_Debitos!$R:$R,RIGHT(H$1,2))</f>
        <v>0</v>
      </c>
      <c r="I376" s="2">
        <f>SUMIFS(VI_Debitos!$W:$W,VI_Debitos!$H:$H,$C376,VI_Debitos!$U:$U,$D376,VI_Debitos!$S:$S,LEFT(PAGADO!I$1,4),VI_Debitos!$R:$R,RIGHT(I$1,2))</f>
        <v>0</v>
      </c>
      <c r="J376" s="2">
        <f>SUMIFS(VI_Debitos!$W:$W,VI_Debitos!$H:$H,$C376,VI_Debitos!$U:$U,$D376,VI_Debitos!$S:$S,LEFT(PAGADO!J$1,4),VI_Debitos!$R:$R,RIGHT(J$1,2))</f>
        <v>0</v>
      </c>
      <c r="K376" s="2">
        <f>SUMIFS(VI_Debitos!$W:$W,VI_Debitos!$H:$H,$C376,VI_Debitos!$U:$U,$D376,VI_Debitos!$S:$S,LEFT(PAGADO!K$1,4),VI_Debitos!$R:$R,RIGHT(K$1,2))</f>
        <v>0</v>
      </c>
      <c r="L376" s="2">
        <f>SUMIFS(VI_Debitos!$W:$W,VI_Debitos!$H:$H,$C376,VI_Debitos!$U:$U,$D376,VI_Debitos!$S:$S,LEFT(PAGADO!L$1,4),VI_Debitos!$R:$R,RIGHT(L$1,2))</f>
        <v>0</v>
      </c>
      <c r="M376" s="2">
        <f>SUMIFS(VI_Debitos!$W:$W,VI_Debitos!$H:$H,$C376,VI_Debitos!$U:$U,$D376,VI_Debitos!$S:$S,LEFT(PAGADO!M$1,4),VI_Debitos!$R:$R,RIGHT(M$1,2))</f>
        <v>0</v>
      </c>
      <c r="N376" s="2">
        <f>SUMIFS(VI_Debitos!$W:$W,VI_Debitos!$H:$H,$C376,VI_Debitos!$U:$U,$D376,VI_Debitos!$S:$S,LEFT(PAGADO!N$1,4),VI_Debitos!$R:$R,RIGHT(N$1,2))</f>
        <v>0</v>
      </c>
      <c r="O376" s="2">
        <f>SUMIFS(VI_Debitos!$W:$W,VI_Debitos!$H:$H,$C376,VI_Debitos!$U:$U,$D376,VI_Debitos!$S:$S,LEFT(PAGADO!O$1,4),VI_Debitos!$R:$R,RIGHT(O$1,2))</f>
        <v>0</v>
      </c>
      <c r="P376" s="2">
        <f>SUMIFS(VI_Debitos!$W:$W,VI_Debitos!$H:$H,$C376,VI_Debitos!$U:$U,$D376,VI_Debitos!$S:$S,LEFT(PAGADO!P$1,4),VI_Debitos!$R:$R,RIGHT(P$1,2))</f>
        <v>0</v>
      </c>
      <c r="Q376" s="2">
        <f>SUMIFS(VI_Debitos!$W:$W,VI_Debitos!$H:$H,$C376,VI_Debitos!$U:$U,$D376,VI_Debitos!$S:$S,LEFT(PAGADO!Q$1,4),VI_Debitos!$R:$R,RIGHT(Q$1,2))</f>
        <v>0</v>
      </c>
      <c r="R376" s="2">
        <f t="shared" si="5"/>
        <v>0</v>
      </c>
    </row>
    <row r="377" spans="6:18">
      <c r="F377" s="2">
        <f>SUMIFS(VI_Debitos!$W:$W,VI_Debitos!$H:$H,$C377,VI_Debitos!$U:$U,$D377,VI_Debitos!$S:$S,LEFT(PAGADO!F$1,4),VI_Debitos!$R:$R,RIGHT(F$1,2))</f>
        <v>0</v>
      </c>
      <c r="G377" s="2">
        <f>SUMIFS(VI_Debitos!$W:$W,VI_Debitos!$H:$H,$C377,VI_Debitos!$U:$U,$D377,VI_Debitos!$S:$S,LEFT(PAGADO!G$1,4),VI_Debitos!$R:$R,RIGHT(G$1,2))</f>
        <v>0</v>
      </c>
      <c r="H377" s="2">
        <f>SUMIFS(VI_Debitos!$W:$W,VI_Debitos!$H:$H,$C377,VI_Debitos!$U:$U,$D377,VI_Debitos!$S:$S,LEFT(PAGADO!H$1,4),VI_Debitos!$R:$R,RIGHT(H$1,2))</f>
        <v>0</v>
      </c>
      <c r="I377" s="2">
        <f>SUMIFS(VI_Debitos!$W:$W,VI_Debitos!$H:$H,$C377,VI_Debitos!$U:$U,$D377,VI_Debitos!$S:$S,LEFT(PAGADO!I$1,4),VI_Debitos!$R:$R,RIGHT(I$1,2))</f>
        <v>0</v>
      </c>
      <c r="J377" s="2">
        <f>SUMIFS(VI_Debitos!$W:$W,VI_Debitos!$H:$H,$C377,VI_Debitos!$U:$U,$D377,VI_Debitos!$S:$S,LEFT(PAGADO!J$1,4),VI_Debitos!$R:$R,RIGHT(J$1,2))</f>
        <v>0</v>
      </c>
      <c r="K377" s="2">
        <f>SUMIFS(VI_Debitos!$W:$W,VI_Debitos!$H:$H,$C377,VI_Debitos!$U:$U,$D377,VI_Debitos!$S:$S,LEFT(PAGADO!K$1,4),VI_Debitos!$R:$R,RIGHT(K$1,2))</f>
        <v>0</v>
      </c>
      <c r="L377" s="2">
        <f>SUMIFS(VI_Debitos!$W:$W,VI_Debitos!$H:$H,$C377,VI_Debitos!$U:$U,$D377,VI_Debitos!$S:$S,LEFT(PAGADO!L$1,4),VI_Debitos!$R:$R,RIGHT(L$1,2))</f>
        <v>0</v>
      </c>
      <c r="M377" s="2">
        <f>SUMIFS(VI_Debitos!$W:$W,VI_Debitos!$H:$H,$C377,VI_Debitos!$U:$U,$D377,VI_Debitos!$S:$S,LEFT(PAGADO!M$1,4),VI_Debitos!$R:$R,RIGHT(M$1,2))</f>
        <v>0</v>
      </c>
      <c r="N377" s="2">
        <f>SUMIFS(VI_Debitos!$W:$W,VI_Debitos!$H:$H,$C377,VI_Debitos!$U:$U,$D377,VI_Debitos!$S:$S,LEFT(PAGADO!N$1,4),VI_Debitos!$R:$R,RIGHT(N$1,2))</f>
        <v>0</v>
      </c>
      <c r="O377" s="2">
        <f>SUMIFS(VI_Debitos!$W:$W,VI_Debitos!$H:$H,$C377,VI_Debitos!$U:$U,$D377,VI_Debitos!$S:$S,LEFT(PAGADO!O$1,4),VI_Debitos!$R:$R,RIGHT(O$1,2))</f>
        <v>0</v>
      </c>
      <c r="P377" s="2">
        <f>SUMIFS(VI_Debitos!$W:$W,VI_Debitos!$H:$H,$C377,VI_Debitos!$U:$U,$D377,VI_Debitos!$S:$S,LEFT(PAGADO!P$1,4),VI_Debitos!$R:$R,RIGHT(P$1,2))</f>
        <v>0</v>
      </c>
      <c r="Q377" s="2">
        <f>SUMIFS(VI_Debitos!$W:$W,VI_Debitos!$H:$H,$C377,VI_Debitos!$U:$U,$D377,VI_Debitos!$S:$S,LEFT(PAGADO!Q$1,4),VI_Debitos!$R:$R,RIGHT(Q$1,2))</f>
        <v>0</v>
      </c>
      <c r="R377" s="2">
        <f t="shared" si="5"/>
        <v>0</v>
      </c>
    </row>
    <row r="378" spans="6:18">
      <c r="F378" s="2">
        <f>SUMIFS(VI_Debitos!$W:$W,VI_Debitos!$H:$H,$C378,VI_Debitos!$U:$U,$D378,VI_Debitos!$S:$S,LEFT(PAGADO!F$1,4),VI_Debitos!$R:$R,RIGHT(F$1,2))</f>
        <v>0</v>
      </c>
      <c r="G378" s="2">
        <f>SUMIFS(VI_Debitos!$W:$W,VI_Debitos!$H:$H,$C378,VI_Debitos!$U:$U,$D378,VI_Debitos!$S:$S,LEFT(PAGADO!G$1,4),VI_Debitos!$R:$R,RIGHT(G$1,2))</f>
        <v>0</v>
      </c>
      <c r="H378" s="2">
        <f>SUMIFS(VI_Debitos!$W:$W,VI_Debitos!$H:$H,$C378,VI_Debitos!$U:$U,$D378,VI_Debitos!$S:$S,LEFT(PAGADO!H$1,4),VI_Debitos!$R:$R,RIGHT(H$1,2))</f>
        <v>0</v>
      </c>
      <c r="I378" s="2">
        <f>SUMIFS(VI_Debitos!$W:$W,VI_Debitos!$H:$H,$C378,VI_Debitos!$U:$U,$D378,VI_Debitos!$S:$S,LEFT(PAGADO!I$1,4),VI_Debitos!$R:$R,RIGHT(I$1,2))</f>
        <v>0</v>
      </c>
      <c r="J378" s="2">
        <f>SUMIFS(VI_Debitos!$W:$W,VI_Debitos!$H:$H,$C378,VI_Debitos!$U:$U,$D378,VI_Debitos!$S:$S,LEFT(PAGADO!J$1,4),VI_Debitos!$R:$R,RIGHT(J$1,2))</f>
        <v>0</v>
      </c>
      <c r="K378" s="2">
        <f>SUMIFS(VI_Debitos!$W:$W,VI_Debitos!$H:$H,$C378,VI_Debitos!$U:$U,$D378,VI_Debitos!$S:$S,LEFT(PAGADO!K$1,4),VI_Debitos!$R:$R,RIGHT(K$1,2))</f>
        <v>0</v>
      </c>
      <c r="L378" s="2">
        <f>SUMIFS(VI_Debitos!$W:$W,VI_Debitos!$H:$H,$C378,VI_Debitos!$U:$U,$D378,VI_Debitos!$S:$S,LEFT(PAGADO!L$1,4),VI_Debitos!$R:$R,RIGHT(L$1,2))</f>
        <v>0</v>
      </c>
      <c r="M378" s="2">
        <f>SUMIFS(VI_Debitos!$W:$W,VI_Debitos!$H:$H,$C378,VI_Debitos!$U:$U,$D378,VI_Debitos!$S:$S,LEFT(PAGADO!M$1,4),VI_Debitos!$R:$R,RIGHT(M$1,2))</f>
        <v>0</v>
      </c>
      <c r="N378" s="2">
        <f>SUMIFS(VI_Debitos!$W:$W,VI_Debitos!$H:$H,$C378,VI_Debitos!$U:$U,$D378,VI_Debitos!$S:$S,LEFT(PAGADO!N$1,4),VI_Debitos!$R:$R,RIGHT(N$1,2))</f>
        <v>0</v>
      </c>
      <c r="O378" s="2">
        <f>SUMIFS(VI_Debitos!$W:$W,VI_Debitos!$H:$H,$C378,VI_Debitos!$U:$U,$D378,VI_Debitos!$S:$S,LEFT(PAGADO!O$1,4),VI_Debitos!$R:$R,RIGHT(O$1,2))</f>
        <v>0</v>
      </c>
      <c r="P378" s="2">
        <f>SUMIFS(VI_Debitos!$W:$W,VI_Debitos!$H:$H,$C378,VI_Debitos!$U:$U,$D378,VI_Debitos!$S:$S,LEFT(PAGADO!P$1,4),VI_Debitos!$R:$R,RIGHT(P$1,2))</f>
        <v>0</v>
      </c>
      <c r="Q378" s="2">
        <f>SUMIFS(VI_Debitos!$W:$W,VI_Debitos!$H:$H,$C378,VI_Debitos!$U:$U,$D378,VI_Debitos!$S:$S,LEFT(PAGADO!Q$1,4),VI_Debitos!$R:$R,RIGHT(Q$1,2))</f>
        <v>0</v>
      </c>
      <c r="R378" s="2">
        <f t="shared" si="5"/>
        <v>0</v>
      </c>
    </row>
    <row r="379" spans="6:18">
      <c r="F379" s="2">
        <f>SUMIFS(VI_Debitos!$W:$W,VI_Debitos!$H:$H,$C379,VI_Debitos!$U:$U,$D379,VI_Debitos!$S:$S,LEFT(PAGADO!F$1,4),VI_Debitos!$R:$R,RIGHT(F$1,2))</f>
        <v>0</v>
      </c>
      <c r="G379" s="2">
        <f>SUMIFS(VI_Debitos!$W:$W,VI_Debitos!$H:$H,$C379,VI_Debitos!$U:$U,$D379,VI_Debitos!$S:$S,LEFT(PAGADO!G$1,4),VI_Debitos!$R:$R,RIGHT(G$1,2))</f>
        <v>0</v>
      </c>
      <c r="H379" s="2">
        <f>SUMIFS(VI_Debitos!$W:$W,VI_Debitos!$H:$H,$C379,VI_Debitos!$U:$U,$D379,VI_Debitos!$S:$S,LEFT(PAGADO!H$1,4),VI_Debitos!$R:$R,RIGHT(H$1,2))</f>
        <v>0</v>
      </c>
      <c r="I379" s="2">
        <f>SUMIFS(VI_Debitos!$W:$W,VI_Debitos!$H:$H,$C379,VI_Debitos!$U:$U,$D379,VI_Debitos!$S:$S,LEFT(PAGADO!I$1,4),VI_Debitos!$R:$R,RIGHT(I$1,2))</f>
        <v>0</v>
      </c>
      <c r="J379" s="2">
        <f>SUMIFS(VI_Debitos!$W:$W,VI_Debitos!$H:$H,$C379,VI_Debitos!$U:$U,$D379,VI_Debitos!$S:$S,LEFT(PAGADO!J$1,4),VI_Debitos!$R:$R,RIGHT(J$1,2))</f>
        <v>0</v>
      </c>
      <c r="K379" s="2">
        <f>SUMIFS(VI_Debitos!$W:$W,VI_Debitos!$H:$H,$C379,VI_Debitos!$U:$U,$D379,VI_Debitos!$S:$S,LEFT(PAGADO!K$1,4),VI_Debitos!$R:$R,RIGHT(K$1,2))</f>
        <v>0</v>
      </c>
      <c r="L379" s="2">
        <f>SUMIFS(VI_Debitos!$W:$W,VI_Debitos!$H:$H,$C379,VI_Debitos!$U:$U,$D379,VI_Debitos!$S:$S,LEFT(PAGADO!L$1,4),VI_Debitos!$R:$R,RIGHT(L$1,2))</f>
        <v>0</v>
      </c>
      <c r="M379" s="2">
        <f>SUMIFS(VI_Debitos!$W:$W,VI_Debitos!$H:$H,$C379,VI_Debitos!$U:$U,$D379,VI_Debitos!$S:$S,LEFT(PAGADO!M$1,4),VI_Debitos!$R:$R,RIGHT(M$1,2))</f>
        <v>0</v>
      </c>
      <c r="N379" s="2">
        <f>SUMIFS(VI_Debitos!$W:$W,VI_Debitos!$H:$H,$C379,VI_Debitos!$U:$U,$D379,VI_Debitos!$S:$S,LEFT(PAGADO!N$1,4),VI_Debitos!$R:$R,RIGHT(N$1,2))</f>
        <v>0</v>
      </c>
      <c r="O379" s="2">
        <f>SUMIFS(VI_Debitos!$W:$W,VI_Debitos!$H:$H,$C379,VI_Debitos!$U:$U,$D379,VI_Debitos!$S:$S,LEFT(PAGADO!O$1,4),VI_Debitos!$R:$R,RIGHT(O$1,2))</f>
        <v>0</v>
      </c>
      <c r="P379" s="2">
        <f>SUMIFS(VI_Debitos!$W:$W,VI_Debitos!$H:$H,$C379,VI_Debitos!$U:$U,$D379,VI_Debitos!$S:$S,LEFT(PAGADO!P$1,4),VI_Debitos!$R:$R,RIGHT(P$1,2))</f>
        <v>0</v>
      </c>
      <c r="Q379" s="2">
        <f>SUMIFS(VI_Debitos!$W:$W,VI_Debitos!$H:$H,$C379,VI_Debitos!$U:$U,$D379,VI_Debitos!$S:$S,LEFT(PAGADO!Q$1,4),VI_Debitos!$R:$R,RIGHT(Q$1,2))</f>
        <v>0</v>
      </c>
      <c r="R379" s="2">
        <f t="shared" si="5"/>
        <v>0</v>
      </c>
    </row>
    <row r="380" spans="6:18">
      <c r="F380" s="2">
        <f>SUMIFS(VI_Debitos!$W:$W,VI_Debitos!$H:$H,$C380,VI_Debitos!$U:$U,$D380,VI_Debitos!$S:$S,LEFT(PAGADO!F$1,4),VI_Debitos!$R:$R,RIGHT(F$1,2))</f>
        <v>0</v>
      </c>
      <c r="G380" s="2">
        <f>SUMIFS(VI_Debitos!$W:$W,VI_Debitos!$H:$H,$C380,VI_Debitos!$U:$U,$D380,VI_Debitos!$S:$S,LEFT(PAGADO!G$1,4),VI_Debitos!$R:$R,RIGHT(G$1,2))</f>
        <v>0</v>
      </c>
      <c r="H380" s="2">
        <f>SUMIFS(VI_Debitos!$W:$W,VI_Debitos!$H:$H,$C380,VI_Debitos!$U:$U,$D380,VI_Debitos!$S:$S,LEFT(PAGADO!H$1,4),VI_Debitos!$R:$R,RIGHT(H$1,2))</f>
        <v>0</v>
      </c>
      <c r="I380" s="2">
        <f>SUMIFS(VI_Debitos!$W:$W,VI_Debitos!$H:$H,$C380,VI_Debitos!$U:$U,$D380,VI_Debitos!$S:$S,LEFT(PAGADO!I$1,4),VI_Debitos!$R:$R,RIGHT(I$1,2))</f>
        <v>0</v>
      </c>
      <c r="J380" s="2">
        <f>SUMIFS(VI_Debitos!$W:$W,VI_Debitos!$H:$H,$C380,VI_Debitos!$U:$U,$D380,VI_Debitos!$S:$S,LEFT(PAGADO!J$1,4),VI_Debitos!$R:$R,RIGHT(J$1,2))</f>
        <v>0</v>
      </c>
      <c r="K380" s="2">
        <f>SUMIFS(VI_Debitos!$W:$W,VI_Debitos!$H:$H,$C380,VI_Debitos!$U:$U,$D380,VI_Debitos!$S:$S,LEFT(PAGADO!K$1,4),VI_Debitos!$R:$R,RIGHT(K$1,2))</f>
        <v>0</v>
      </c>
      <c r="L380" s="2">
        <f>SUMIFS(VI_Debitos!$W:$W,VI_Debitos!$H:$H,$C380,VI_Debitos!$U:$U,$D380,VI_Debitos!$S:$S,LEFT(PAGADO!L$1,4),VI_Debitos!$R:$R,RIGHT(L$1,2))</f>
        <v>0</v>
      </c>
      <c r="M380" s="2">
        <f>SUMIFS(VI_Debitos!$W:$W,VI_Debitos!$H:$H,$C380,VI_Debitos!$U:$U,$D380,VI_Debitos!$S:$S,LEFT(PAGADO!M$1,4),VI_Debitos!$R:$R,RIGHT(M$1,2))</f>
        <v>0</v>
      </c>
      <c r="N380" s="2">
        <f>SUMIFS(VI_Debitos!$W:$W,VI_Debitos!$H:$H,$C380,VI_Debitos!$U:$U,$D380,VI_Debitos!$S:$S,LEFT(PAGADO!N$1,4),VI_Debitos!$R:$R,RIGHT(N$1,2))</f>
        <v>0</v>
      </c>
      <c r="O380" s="2">
        <f>SUMIFS(VI_Debitos!$W:$W,VI_Debitos!$H:$H,$C380,VI_Debitos!$U:$U,$D380,VI_Debitos!$S:$S,LEFT(PAGADO!O$1,4),VI_Debitos!$R:$R,RIGHT(O$1,2))</f>
        <v>0</v>
      </c>
      <c r="P380" s="2">
        <f>SUMIFS(VI_Debitos!$W:$W,VI_Debitos!$H:$H,$C380,VI_Debitos!$U:$U,$D380,VI_Debitos!$S:$S,LEFT(PAGADO!P$1,4),VI_Debitos!$R:$R,RIGHT(P$1,2))</f>
        <v>0</v>
      </c>
      <c r="Q380" s="2">
        <f>SUMIFS(VI_Debitos!$W:$W,VI_Debitos!$H:$H,$C380,VI_Debitos!$U:$U,$D380,VI_Debitos!$S:$S,LEFT(PAGADO!Q$1,4),VI_Debitos!$R:$R,RIGHT(Q$1,2))</f>
        <v>0</v>
      </c>
      <c r="R380" s="2">
        <f t="shared" si="5"/>
        <v>0</v>
      </c>
    </row>
    <row r="381" spans="6:18">
      <c r="F381" s="2">
        <f>SUMIFS(VI_Debitos!$W:$W,VI_Debitos!$H:$H,$C381,VI_Debitos!$U:$U,$D381,VI_Debitos!$S:$S,LEFT(PAGADO!F$1,4),VI_Debitos!$R:$R,RIGHT(F$1,2))</f>
        <v>0</v>
      </c>
      <c r="G381" s="2">
        <f>SUMIFS(VI_Debitos!$W:$W,VI_Debitos!$H:$H,$C381,VI_Debitos!$U:$U,$D381,VI_Debitos!$S:$S,LEFT(PAGADO!G$1,4),VI_Debitos!$R:$R,RIGHT(G$1,2))</f>
        <v>0</v>
      </c>
      <c r="H381" s="2">
        <f>SUMIFS(VI_Debitos!$W:$W,VI_Debitos!$H:$H,$C381,VI_Debitos!$U:$U,$D381,VI_Debitos!$S:$S,LEFT(PAGADO!H$1,4),VI_Debitos!$R:$R,RIGHT(H$1,2))</f>
        <v>0</v>
      </c>
      <c r="I381" s="2">
        <f>SUMIFS(VI_Debitos!$W:$W,VI_Debitos!$H:$H,$C381,VI_Debitos!$U:$U,$D381,VI_Debitos!$S:$S,LEFT(PAGADO!I$1,4),VI_Debitos!$R:$R,RIGHT(I$1,2))</f>
        <v>0</v>
      </c>
      <c r="J381" s="2">
        <f>SUMIFS(VI_Debitos!$W:$W,VI_Debitos!$H:$H,$C381,VI_Debitos!$U:$U,$D381,VI_Debitos!$S:$S,LEFT(PAGADO!J$1,4),VI_Debitos!$R:$R,RIGHT(J$1,2))</f>
        <v>0</v>
      </c>
      <c r="K381" s="2">
        <f>SUMIFS(VI_Debitos!$W:$W,VI_Debitos!$H:$H,$C381,VI_Debitos!$U:$U,$D381,VI_Debitos!$S:$S,LEFT(PAGADO!K$1,4),VI_Debitos!$R:$R,RIGHT(K$1,2))</f>
        <v>0</v>
      </c>
      <c r="L381" s="2">
        <f>SUMIFS(VI_Debitos!$W:$W,VI_Debitos!$H:$H,$C381,VI_Debitos!$U:$U,$D381,VI_Debitos!$S:$S,LEFT(PAGADO!L$1,4),VI_Debitos!$R:$R,RIGHT(L$1,2))</f>
        <v>0</v>
      </c>
      <c r="M381" s="2">
        <f>SUMIFS(VI_Debitos!$W:$W,VI_Debitos!$H:$H,$C381,VI_Debitos!$U:$U,$D381,VI_Debitos!$S:$S,LEFT(PAGADO!M$1,4),VI_Debitos!$R:$R,RIGHT(M$1,2))</f>
        <v>0</v>
      </c>
      <c r="N381" s="2">
        <f>SUMIFS(VI_Debitos!$W:$W,VI_Debitos!$H:$H,$C381,VI_Debitos!$U:$U,$D381,VI_Debitos!$S:$S,LEFT(PAGADO!N$1,4),VI_Debitos!$R:$R,RIGHT(N$1,2))</f>
        <v>0</v>
      </c>
      <c r="O381" s="2">
        <f>SUMIFS(VI_Debitos!$W:$W,VI_Debitos!$H:$H,$C381,VI_Debitos!$U:$U,$D381,VI_Debitos!$S:$S,LEFT(PAGADO!O$1,4),VI_Debitos!$R:$R,RIGHT(O$1,2))</f>
        <v>0</v>
      </c>
      <c r="P381" s="2">
        <f>SUMIFS(VI_Debitos!$W:$W,VI_Debitos!$H:$H,$C381,VI_Debitos!$U:$U,$D381,VI_Debitos!$S:$S,LEFT(PAGADO!P$1,4),VI_Debitos!$R:$R,RIGHT(P$1,2))</f>
        <v>0</v>
      </c>
      <c r="Q381" s="2">
        <f>SUMIFS(VI_Debitos!$W:$W,VI_Debitos!$H:$H,$C381,VI_Debitos!$U:$U,$D381,VI_Debitos!$S:$S,LEFT(PAGADO!Q$1,4),VI_Debitos!$R:$R,RIGHT(Q$1,2))</f>
        <v>0</v>
      </c>
      <c r="R381" s="2">
        <f t="shared" si="5"/>
        <v>0</v>
      </c>
    </row>
    <row r="382" spans="6:18">
      <c r="F382" s="2">
        <f>SUMIFS(VI_Debitos!$W:$W,VI_Debitos!$H:$H,$C382,VI_Debitos!$U:$U,$D382,VI_Debitos!$S:$S,LEFT(PAGADO!F$1,4),VI_Debitos!$R:$R,RIGHT(F$1,2))</f>
        <v>0</v>
      </c>
      <c r="G382" s="2">
        <f>SUMIFS(VI_Debitos!$W:$W,VI_Debitos!$H:$H,$C382,VI_Debitos!$U:$U,$D382,VI_Debitos!$S:$S,LEFT(PAGADO!G$1,4),VI_Debitos!$R:$R,RIGHT(G$1,2))</f>
        <v>0</v>
      </c>
      <c r="H382" s="2">
        <f>SUMIFS(VI_Debitos!$W:$W,VI_Debitos!$H:$H,$C382,VI_Debitos!$U:$U,$D382,VI_Debitos!$S:$S,LEFT(PAGADO!H$1,4),VI_Debitos!$R:$R,RIGHT(H$1,2))</f>
        <v>0</v>
      </c>
      <c r="I382" s="2">
        <f>SUMIFS(VI_Debitos!$W:$W,VI_Debitos!$H:$H,$C382,VI_Debitos!$U:$U,$D382,VI_Debitos!$S:$S,LEFT(PAGADO!I$1,4),VI_Debitos!$R:$R,RIGHT(I$1,2))</f>
        <v>0</v>
      </c>
      <c r="J382" s="2">
        <f>SUMIFS(VI_Debitos!$W:$W,VI_Debitos!$H:$H,$C382,VI_Debitos!$U:$U,$D382,VI_Debitos!$S:$S,LEFT(PAGADO!J$1,4),VI_Debitos!$R:$R,RIGHT(J$1,2))</f>
        <v>0</v>
      </c>
      <c r="K382" s="2">
        <f>SUMIFS(VI_Debitos!$W:$W,VI_Debitos!$H:$H,$C382,VI_Debitos!$U:$U,$D382,VI_Debitos!$S:$S,LEFT(PAGADO!K$1,4),VI_Debitos!$R:$R,RIGHT(K$1,2))</f>
        <v>0</v>
      </c>
      <c r="L382" s="2">
        <f>SUMIFS(VI_Debitos!$W:$W,VI_Debitos!$H:$H,$C382,VI_Debitos!$U:$U,$D382,VI_Debitos!$S:$S,LEFT(PAGADO!L$1,4),VI_Debitos!$R:$R,RIGHT(L$1,2))</f>
        <v>0</v>
      </c>
      <c r="M382" s="2">
        <f>SUMIFS(VI_Debitos!$W:$W,VI_Debitos!$H:$H,$C382,VI_Debitos!$U:$U,$D382,VI_Debitos!$S:$S,LEFT(PAGADO!M$1,4),VI_Debitos!$R:$R,RIGHT(M$1,2))</f>
        <v>0</v>
      </c>
      <c r="N382" s="2">
        <f>SUMIFS(VI_Debitos!$W:$W,VI_Debitos!$H:$H,$C382,VI_Debitos!$U:$U,$D382,VI_Debitos!$S:$S,LEFT(PAGADO!N$1,4),VI_Debitos!$R:$R,RIGHT(N$1,2))</f>
        <v>0</v>
      </c>
      <c r="O382" s="2">
        <f>SUMIFS(VI_Debitos!$W:$W,VI_Debitos!$H:$H,$C382,VI_Debitos!$U:$U,$D382,VI_Debitos!$S:$S,LEFT(PAGADO!O$1,4),VI_Debitos!$R:$R,RIGHT(O$1,2))</f>
        <v>0</v>
      </c>
      <c r="P382" s="2">
        <f>SUMIFS(VI_Debitos!$W:$W,VI_Debitos!$H:$H,$C382,VI_Debitos!$U:$U,$D382,VI_Debitos!$S:$S,LEFT(PAGADO!P$1,4),VI_Debitos!$R:$R,RIGHT(P$1,2))</f>
        <v>0</v>
      </c>
      <c r="Q382" s="2">
        <f>SUMIFS(VI_Debitos!$W:$W,VI_Debitos!$H:$H,$C382,VI_Debitos!$U:$U,$D382,VI_Debitos!$S:$S,LEFT(PAGADO!Q$1,4),VI_Debitos!$R:$R,RIGHT(Q$1,2))</f>
        <v>0</v>
      </c>
      <c r="R382" s="2">
        <f t="shared" si="5"/>
        <v>0</v>
      </c>
    </row>
    <row r="383" spans="6:18">
      <c r="F383" s="2">
        <f>SUMIFS(VI_Debitos!$W:$W,VI_Debitos!$H:$H,$C383,VI_Debitos!$U:$U,$D383,VI_Debitos!$S:$S,LEFT(PAGADO!F$1,4),VI_Debitos!$R:$R,RIGHT(F$1,2))</f>
        <v>0</v>
      </c>
      <c r="G383" s="2">
        <f>SUMIFS(VI_Debitos!$W:$W,VI_Debitos!$H:$H,$C383,VI_Debitos!$U:$U,$D383,VI_Debitos!$S:$S,LEFT(PAGADO!G$1,4),VI_Debitos!$R:$R,RIGHT(G$1,2))</f>
        <v>0</v>
      </c>
      <c r="H383" s="2">
        <f>SUMIFS(VI_Debitos!$W:$W,VI_Debitos!$H:$H,$C383,VI_Debitos!$U:$U,$D383,VI_Debitos!$S:$S,LEFT(PAGADO!H$1,4),VI_Debitos!$R:$R,RIGHT(H$1,2))</f>
        <v>0</v>
      </c>
      <c r="I383" s="2">
        <f>SUMIFS(VI_Debitos!$W:$W,VI_Debitos!$H:$H,$C383,VI_Debitos!$U:$U,$D383,VI_Debitos!$S:$S,LEFT(PAGADO!I$1,4),VI_Debitos!$R:$R,RIGHT(I$1,2))</f>
        <v>0</v>
      </c>
      <c r="J383" s="2">
        <f>SUMIFS(VI_Debitos!$W:$W,VI_Debitos!$H:$H,$C383,VI_Debitos!$U:$U,$D383,VI_Debitos!$S:$S,LEFT(PAGADO!J$1,4),VI_Debitos!$R:$R,RIGHT(J$1,2))</f>
        <v>0</v>
      </c>
      <c r="K383" s="2">
        <f>SUMIFS(VI_Debitos!$W:$W,VI_Debitos!$H:$H,$C383,VI_Debitos!$U:$U,$D383,VI_Debitos!$S:$S,LEFT(PAGADO!K$1,4),VI_Debitos!$R:$R,RIGHT(K$1,2))</f>
        <v>0</v>
      </c>
      <c r="L383" s="2">
        <f>SUMIFS(VI_Debitos!$W:$W,VI_Debitos!$H:$H,$C383,VI_Debitos!$U:$U,$D383,VI_Debitos!$S:$S,LEFT(PAGADO!L$1,4),VI_Debitos!$R:$R,RIGHT(L$1,2))</f>
        <v>0</v>
      </c>
      <c r="M383" s="2">
        <f>SUMIFS(VI_Debitos!$W:$W,VI_Debitos!$H:$H,$C383,VI_Debitos!$U:$U,$D383,VI_Debitos!$S:$S,LEFT(PAGADO!M$1,4),VI_Debitos!$R:$R,RIGHT(M$1,2))</f>
        <v>0</v>
      </c>
      <c r="N383" s="2">
        <f>SUMIFS(VI_Debitos!$W:$W,VI_Debitos!$H:$H,$C383,VI_Debitos!$U:$U,$D383,VI_Debitos!$S:$S,LEFT(PAGADO!N$1,4),VI_Debitos!$R:$R,RIGHT(N$1,2))</f>
        <v>0</v>
      </c>
      <c r="O383" s="2">
        <f>SUMIFS(VI_Debitos!$W:$W,VI_Debitos!$H:$H,$C383,VI_Debitos!$U:$U,$D383,VI_Debitos!$S:$S,LEFT(PAGADO!O$1,4),VI_Debitos!$R:$R,RIGHT(O$1,2))</f>
        <v>0</v>
      </c>
      <c r="P383" s="2">
        <f>SUMIFS(VI_Debitos!$W:$W,VI_Debitos!$H:$H,$C383,VI_Debitos!$U:$U,$D383,VI_Debitos!$S:$S,LEFT(PAGADO!P$1,4),VI_Debitos!$R:$R,RIGHT(P$1,2))</f>
        <v>0</v>
      </c>
      <c r="Q383" s="2">
        <f>SUMIFS(VI_Debitos!$W:$W,VI_Debitos!$H:$H,$C383,VI_Debitos!$U:$U,$D383,VI_Debitos!$S:$S,LEFT(PAGADO!Q$1,4),VI_Debitos!$R:$R,RIGHT(Q$1,2))</f>
        <v>0</v>
      </c>
      <c r="R383" s="2">
        <f t="shared" si="5"/>
        <v>0</v>
      </c>
    </row>
    <row r="384" spans="6:18">
      <c r="F384" s="2">
        <f>SUMIFS(VI_Debitos!$W:$W,VI_Debitos!$H:$H,$C384,VI_Debitos!$U:$U,$D384,VI_Debitos!$S:$S,LEFT(PAGADO!F$1,4),VI_Debitos!$R:$R,RIGHT(F$1,2))</f>
        <v>0</v>
      </c>
      <c r="G384" s="2">
        <f>SUMIFS(VI_Debitos!$W:$W,VI_Debitos!$H:$H,$C384,VI_Debitos!$U:$U,$D384,VI_Debitos!$S:$S,LEFT(PAGADO!G$1,4),VI_Debitos!$R:$R,RIGHT(G$1,2))</f>
        <v>0</v>
      </c>
      <c r="H384" s="2">
        <f>SUMIFS(VI_Debitos!$W:$W,VI_Debitos!$H:$H,$C384,VI_Debitos!$U:$U,$D384,VI_Debitos!$S:$S,LEFT(PAGADO!H$1,4),VI_Debitos!$R:$R,RIGHT(H$1,2))</f>
        <v>0</v>
      </c>
      <c r="I384" s="2">
        <f>SUMIFS(VI_Debitos!$W:$W,VI_Debitos!$H:$H,$C384,VI_Debitos!$U:$U,$D384,VI_Debitos!$S:$S,LEFT(PAGADO!I$1,4),VI_Debitos!$R:$R,RIGHT(I$1,2))</f>
        <v>0</v>
      </c>
      <c r="J384" s="2">
        <f>SUMIFS(VI_Debitos!$W:$W,VI_Debitos!$H:$H,$C384,VI_Debitos!$U:$U,$D384,VI_Debitos!$S:$S,LEFT(PAGADO!J$1,4),VI_Debitos!$R:$R,RIGHT(J$1,2))</f>
        <v>0</v>
      </c>
      <c r="K384" s="2">
        <f>SUMIFS(VI_Debitos!$W:$W,VI_Debitos!$H:$H,$C384,VI_Debitos!$U:$U,$D384,VI_Debitos!$S:$S,LEFT(PAGADO!K$1,4),VI_Debitos!$R:$R,RIGHT(K$1,2))</f>
        <v>0</v>
      </c>
      <c r="L384" s="2">
        <f>SUMIFS(VI_Debitos!$W:$W,VI_Debitos!$H:$H,$C384,VI_Debitos!$U:$U,$D384,VI_Debitos!$S:$S,LEFT(PAGADO!L$1,4),VI_Debitos!$R:$R,RIGHT(L$1,2))</f>
        <v>0</v>
      </c>
      <c r="M384" s="2">
        <f>SUMIFS(VI_Debitos!$W:$W,VI_Debitos!$H:$H,$C384,VI_Debitos!$U:$U,$D384,VI_Debitos!$S:$S,LEFT(PAGADO!M$1,4),VI_Debitos!$R:$R,RIGHT(M$1,2))</f>
        <v>0</v>
      </c>
      <c r="N384" s="2">
        <f>SUMIFS(VI_Debitos!$W:$W,VI_Debitos!$H:$H,$C384,VI_Debitos!$U:$U,$D384,VI_Debitos!$S:$S,LEFT(PAGADO!N$1,4),VI_Debitos!$R:$R,RIGHT(N$1,2))</f>
        <v>0</v>
      </c>
      <c r="O384" s="2">
        <f>SUMIFS(VI_Debitos!$W:$W,VI_Debitos!$H:$H,$C384,VI_Debitos!$U:$U,$D384,VI_Debitos!$S:$S,LEFT(PAGADO!O$1,4),VI_Debitos!$R:$R,RIGHT(O$1,2))</f>
        <v>0</v>
      </c>
      <c r="P384" s="2">
        <f>SUMIFS(VI_Debitos!$W:$W,VI_Debitos!$H:$H,$C384,VI_Debitos!$U:$U,$D384,VI_Debitos!$S:$S,LEFT(PAGADO!P$1,4),VI_Debitos!$R:$R,RIGHT(P$1,2))</f>
        <v>0</v>
      </c>
      <c r="Q384" s="2">
        <f>SUMIFS(VI_Debitos!$W:$W,VI_Debitos!$H:$H,$C384,VI_Debitos!$U:$U,$D384,VI_Debitos!$S:$S,LEFT(PAGADO!Q$1,4),VI_Debitos!$R:$R,RIGHT(Q$1,2))</f>
        <v>0</v>
      </c>
      <c r="R384" s="2">
        <f t="shared" si="5"/>
        <v>0</v>
      </c>
    </row>
    <row r="385" spans="6:18">
      <c r="F385" s="2">
        <f>SUMIFS(VI_Debitos!$W:$W,VI_Debitos!$H:$H,$C385,VI_Debitos!$U:$U,$D385,VI_Debitos!$S:$S,LEFT(PAGADO!F$1,4),VI_Debitos!$R:$R,RIGHT(F$1,2))</f>
        <v>0</v>
      </c>
      <c r="G385" s="2">
        <f>SUMIFS(VI_Debitos!$W:$W,VI_Debitos!$H:$H,$C385,VI_Debitos!$U:$U,$D385,VI_Debitos!$S:$S,LEFT(PAGADO!G$1,4),VI_Debitos!$R:$R,RIGHT(G$1,2))</f>
        <v>0</v>
      </c>
      <c r="H385" s="2">
        <f>SUMIFS(VI_Debitos!$W:$W,VI_Debitos!$H:$H,$C385,VI_Debitos!$U:$U,$D385,VI_Debitos!$S:$S,LEFT(PAGADO!H$1,4),VI_Debitos!$R:$R,RIGHT(H$1,2))</f>
        <v>0</v>
      </c>
      <c r="I385" s="2">
        <f>SUMIFS(VI_Debitos!$W:$W,VI_Debitos!$H:$H,$C385,VI_Debitos!$U:$U,$D385,VI_Debitos!$S:$S,LEFT(PAGADO!I$1,4),VI_Debitos!$R:$R,RIGHT(I$1,2))</f>
        <v>0</v>
      </c>
      <c r="J385" s="2">
        <f>SUMIFS(VI_Debitos!$W:$W,VI_Debitos!$H:$H,$C385,VI_Debitos!$U:$U,$D385,VI_Debitos!$S:$S,LEFT(PAGADO!J$1,4),VI_Debitos!$R:$R,RIGHT(J$1,2))</f>
        <v>0</v>
      </c>
      <c r="K385" s="2">
        <f>SUMIFS(VI_Debitos!$W:$W,VI_Debitos!$H:$H,$C385,VI_Debitos!$U:$U,$D385,VI_Debitos!$S:$S,LEFT(PAGADO!K$1,4),VI_Debitos!$R:$R,RIGHT(K$1,2))</f>
        <v>0</v>
      </c>
      <c r="L385" s="2">
        <f>SUMIFS(VI_Debitos!$W:$W,VI_Debitos!$H:$H,$C385,VI_Debitos!$U:$U,$D385,VI_Debitos!$S:$S,LEFT(PAGADO!L$1,4),VI_Debitos!$R:$R,RIGHT(L$1,2))</f>
        <v>0</v>
      </c>
      <c r="M385" s="2">
        <f>SUMIFS(VI_Debitos!$W:$W,VI_Debitos!$H:$H,$C385,VI_Debitos!$U:$U,$D385,VI_Debitos!$S:$S,LEFT(PAGADO!M$1,4),VI_Debitos!$R:$R,RIGHT(M$1,2))</f>
        <v>0</v>
      </c>
      <c r="N385" s="2">
        <f>SUMIFS(VI_Debitos!$W:$W,VI_Debitos!$H:$H,$C385,VI_Debitos!$U:$U,$D385,VI_Debitos!$S:$S,LEFT(PAGADO!N$1,4),VI_Debitos!$R:$R,RIGHT(N$1,2))</f>
        <v>0</v>
      </c>
      <c r="O385" s="2">
        <f>SUMIFS(VI_Debitos!$W:$W,VI_Debitos!$H:$H,$C385,VI_Debitos!$U:$U,$D385,VI_Debitos!$S:$S,LEFT(PAGADO!O$1,4),VI_Debitos!$R:$R,RIGHT(O$1,2))</f>
        <v>0</v>
      </c>
      <c r="P385" s="2">
        <f>SUMIFS(VI_Debitos!$W:$W,VI_Debitos!$H:$H,$C385,VI_Debitos!$U:$U,$D385,VI_Debitos!$S:$S,LEFT(PAGADO!P$1,4),VI_Debitos!$R:$R,RIGHT(P$1,2))</f>
        <v>0</v>
      </c>
      <c r="Q385" s="2">
        <f>SUMIFS(VI_Debitos!$W:$W,VI_Debitos!$H:$H,$C385,VI_Debitos!$U:$U,$D385,VI_Debitos!$S:$S,LEFT(PAGADO!Q$1,4),VI_Debitos!$R:$R,RIGHT(Q$1,2))</f>
        <v>0</v>
      </c>
      <c r="R385" s="2">
        <f t="shared" si="5"/>
        <v>0</v>
      </c>
    </row>
    <row r="386" spans="6:18">
      <c r="F386" s="2">
        <f>SUMIFS(VI_Debitos!$W:$W,VI_Debitos!$H:$H,$C386,VI_Debitos!$U:$U,$D386,VI_Debitos!$S:$S,LEFT(PAGADO!F$1,4),VI_Debitos!$R:$R,RIGHT(F$1,2))</f>
        <v>0</v>
      </c>
      <c r="G386" s="2">
        <f>SUMIFS(VI_Debitos!$W:$W,VI_Debitos!$H:$H,$C386,VI_Debitos!$U:$U,$D386,VI_Debitos!$S:$S,LEFT(PAGADO!G$1,4),VI_Debitos!$R:$R,RIGHT(G$1,2))</f>
        <v>0</v>
      </c>
      <c r="H386" s="2">
        <f>SUMIFS(VI_Debitos!$W:$W,VI_Debitos!$H:$H,$C386,VI_Debitos!$U:$U,$D386,VI_Debitos!$S:$S,LEFT(PAGADO!H$1,4),VI_Debitos!$R:$R,RIGHT(H$1,2))</f>
        <v>0</v>
      </c>
      <c r="I386" s="2">
        <f>SUMIFS(VI_Debitos!$W:$W,VI_Debitos!$H:$H,$C386,VI_Debitos!$U:$U,$D386,VI_Debitos!$S:$S,LEFT(PAGADO!I$1,4),VI_Debitos!$R:$R,RIGHT(I$1,2))</f>
        <v>0</v>
      </c>
      <c r="J386" s="2">
        <f>SUMIFS(VI_Debitos!$W:$W,VI_Debitos!$H:$H,$C386,VI_Debitos!$U:$U,$D386,VI_Debitos!$S:$S,LEFT(PAGADO!J$1,4),VI_Debitos!$R:$R,RIGHT(J$1,2))</f>
        <v>0</v>
      </c>
      <c r="K386" s="2">
        <f>SUMIFS(VI_Debitos!$W:$W,VI_Debitos!$H:$H,$C386,VI_Debitos!$U:$U,$D386,VI_Debitos!$S:$S,LEFT(PAGADO!K$1,4),VI_Debitos!$R:$R,RIGHT(K$1,2))</f>
        <v>0</v>
      </c>
      <c r="L386" s="2">
        <f>SUMIFS(VI_Debitos!$W:$W,VI_Debitos!$H:$H,$C386,VI_Debitos!$U:$U,$D386,VI_Debitos!$S:$S,LEFT(PAGADO!L$1,4),VI_Debitos!$R:$R,RIGHT(L$1,2))</f>
        <v>0</v>
      </c>
      <c r="M386" s="2">
        <f>SUMIFS(VI_Debitos!$W:$W,VI_Debitos!$H:$H,$C386,VI_Debitos!$U:$U,$D386,VI_Debitos!$S:$S,LEFT(PAGADO!M$1,4),VI_Debitos!$R:$R,RIGHT(M$1,2))</f>
        <v>0</v>
      </c>
      <c r="N386" s="2">
        <f>SUMIFS(VI_Debitos!$W:$W,VI_Debitos!$H:$H,$C386,VI_Debitos!$U:$U,$D386,VI_Debitos!$S:$S,LEFT(PAGADO!N$1,4),VI_Debitos!$R:$R,RIGHT(N$1,2))</f>
        <v>0</v>
      </c>
      <c r="O386" s="2">
        <f>SUMIFS(VI_Debitos!$W:$W,VI_Debitos!$H:$H,$C386,VI_Debitos!$U:$U,$D386,VI_Debitos!$S:$S,LEFT(PAGADO!O$1,4),VI_Debitos!$R:$R,RIGHT(O$1,2))</f>
        <v>0</v>
      </c>
      <c r="P386" s="2">
        <f>SUMIFS(VI_Debitos!$W:$W,VI_Debitos!$H:$H,$C386,VI_Debitos!$U:$U,$D386,VI_Debitos!$S:$S,LEFT(PAGADO!P$1,4),VI_Debitos!$R:$R,RIGHT(P$1,2))</f>
        <v>0</v>
      </c>
      <c r="Q386" s="2">
        <f>SUMIFS(VI_Debitos!$W:$W,VI_Debitos!$H:$H,$C386,VI_Debitos!$U:$U,$D386,VI_Debitos!$S:$S,LEFT(PAGADO!Q$1,4),VI_Debitos!$R:$R,RIGHT(Q$1,2))</f>
        <v>0</v>
      </c>
      <c r="R386" s="2">
        <f>SUM(F386:Q386)</f>
        <v>0</v>
      </c>
    </row>
    <row r="387" spans="6:18">
      <c r="F387" s="2">
        <f>SUMIFS(VI_Debitos!$W:$W,VI_Debitos!$H:$H,$C387,VI_Debitos!$U:$U,$D387,VI_Debitos!$S:$S,LEFT(PAGADO!F$1,4),VI_Debitos!$R:$R,RIGHT(F$1,2))</f>
        <v>0</v>
      </c>
      <c r="G387" s="2">
        <f>SUMIFS(VI_Debitos!$W:$W,VI_Debitos!$H:$H,$C387,VI_Debitos!$U:$U,$D387,VI_Debitos!$S:$S,LEFT(PAGADO!G$1,4),VI_Debitos!$R:$R,RIGHT(G$1,2))</f>
        <v>0</v>
      </c>
      <c r="H387" s="2">
        <f>SUMIFS(VI_Debitos!$W:$W,VI_Debitos!$H:$H,$C387,VI_Debitos!$U:$U,$D387,VI_Debitos!$S:$S,LEFT(PAGADO!H$1,4),VI_Debitos!$R:$R,RIGHT(H$1,2))</f>
        <v>0</v>
      </c>
      <c r="I387" s="2">
        <f>SUMIFS(VI_Debitos!$W:$W,VI_Debitos!$H:$H,$C387,VI_Debitos!$U:$U,$D387,VI_Debitos!$S:$S,LEFT(PAGADO!I$1,4),VI_Debitos!$R:$R,RIGHT(I$1,2))</f>
        <v>0</v>
      </c>
      <c r="J387" s="2">
        <f>SUMIFS(VI_Debitos!$W:$W,VI_Debitos!$H:$H,$C387,VI_Debitos!$U:$U,$D387,VI_Debitos!$S:$S,LEFT(PAGADO!J$1,4),VI_Debitos!$R:$R,RIGHT(J$1,2))</f>
        <v>0</v>
      </c>
      <c r="K387" s="2">
        <f>SUMIFS(VI_Debitos!$W:$W,VI_Debitos!$H:$H,$C387,VI_Debitos!$U:$U,$D387,VI_Debitos!$S:$S,LEFT(PAGADO!K$1,4),VI_Debitos!$R:$R,RIGHT(K$1,2))</f>
        <v>0</v>
      </c>
      <c r="L387" s="2">
        <f>SUMIFS(VI_Debitos!$W:$W,VI_Debitos!$H:$H,$C387,VI_Debitos!$U:$U,$D387,VI_Debitos!$S:$S,LEFT(PAGADO!L$1,4),VI_Debitos!$R:$R,RIGHT(L$1,2))</f>
        <v>0</v>
      </c>
      <c r="M387" s="2">
        <f>SUMIFS(VI_Debitos!$W:$W,VI_Debitos!$H:$H,$C387,VI_Debitos!$U:$U,$D387,VI_Debitos!$S:$S,LEFT(PAGADO!M$1,4),VI_Debitos!$R:$R,RIGHT(M$1,2))</f>
        <v>0</v>
      </c>
      <c r="N387" s="2">
        <f>SUMIFS(VI_Debitos!$W:$W,VI_Debitos!$H:$H,$C387,VI_Debitos!$U:$U,$D387,VI_Debitos!$S:$S,LEFT(PAGADO!N$1,4),VI_Debitos!$R:$R,RIGHT(N$1,2))</f>
        <v>0</v>
      </c>
      <c r="O387" s="2">
        <f>SUMIFS(VI_Debitos!$W:$W,VI_Debitos!$H:$H,$C387,VI_Debitos!$U:$U,$D387,VI_Debitos!$S:$S,LEFT(PAGADO!O$1,4),VI_Debitos!$R:$R,RIGHT(O$1,2))</f>
        <v>0</v>
      </c>
      <c r="P387" s="2">
        <f>SUMIFS(VI_Debitos!$W:$W,VI_Debitos!$H:$H,$C387,VI_Debitos!$U:$U,$D387,VI_Debitos!$S:$S,LEFT(PAGADO!P$1,4),VI_Debitos!$R:$R,RIGHT(P$1,2))</f>
        <v>0</v>
      </c>
      <c r="Q387" s="2">
        <f>SUMIFS(VI_Debitos!$W:$W,VI_Debitos!$H:$H,$C387,VI_Debitos!$U:$U,$D387,VI_Debitos!$S:$S,LEFT(PAGADO!Q$1,4),VI_Debitos!$R:$R,RIGHT(Q$1,2))</f>
        <v>0</v>
      </c>
      <c r="R387" s="2">
        <f t="shared" ref="R387:R401" si="6">SUM(F387:Q387)</f>
        <v>0</v>
      </c>
    </row>
    <row r="388" spans="6:18">
      <c r="F388" s="2">
        <f>SUMIFS(VI_Debitos!$W:$W,VI_Debitos!$H:$H,$C388,VI_Debitos!$U:$U,$D388,VI_Debitos!$S:$S,LEFT(PAGADO!F$1,4),VI_Debitos!$R:$R,RIGHT(F$1,2))</f>
        <v>0</v>
      </c>
      <c r="G388" s="2">
        <f>SUMIFS(VI_Debitos!$W:$W,VI_Debitos!$H:$H,$C388,VI_Debitos!$U:$U,$D388,VI_Debitos!$S:$S,LEFT(PAGADO!G$1,4),VI_Debitos!$R:$R,RIGHT(G$1,2))</f>
        <v>0</v>
      </c>
      <c r="H388" s="2">
        <f>SUMIFS(VI_Debitos!$W:$W,VI_Debitos!$H:$H,$C388,VI_Debitos!$U:$U,$D388,VI_Debitos!$S:$S,LEFT(PAGADO!H$1,4),VI_Debitos!$R:$R,RIGHT(H$1,2))</f>
        <v>0</v>
      </c>
      <c r="I388" s="2">
        <f>SUMIFS(VI_Debitos!$W:$W,VI_Debitos!$H:$H,$C388,VI_Debitos!$U:$U,$D388,VI_Debitos!$S:$S,LEFT(PAGADO!I$1,4),VI_Debitos!$R:$R,RIGHT(I$1,2))</f>
        <v>0</v>
      </c>
      <c r="J388" s="2">
        <f>SUMIFS(VI_Debitos!$W:$W,VI_Debitos!$H:$H,$C388,VI_Debitos!$U:$U,$D388,VI_Debitos!$S:$S,LEFT(PAGADO!J$1,4),VI_Debitos!$R:$R,RIGHT(J$1,2))</f>
        <v>0</v>
      </c>
      <c r="K388" s="2">
        <f>SUMIFS(VI_Debitos!$W:$W,VI_Debitos!$H:$H,$C388,VI_Debitos!$U:$U,$D388,VI_Debitos!$S:$S,LEFT(PAGADO!K$1,4),VI_Debitos!$R:$R,RIGHT(K$1,2))</f>
        <v>0</v>
      </c>
      <c r="L388" s="2">
        <f>SUMIFS(VI_Debitos!$W:$W,VI_Debitos!$H:$H,$C388,VI_Debitos!$U:$U,$D388,VI_Debitos!$S:$S,LEFT(PAGADO!L$1,4),VI_Debitos!$R:$R,RIGHT(L$1,2))</f>
        <v>0</v>
      </c>
      <c r="M388" s="2">
        <f>SUMIFS(VI_Debitos!$W:$W,VI_Debitos!$H:$H,$C388,VI_Debitos!$U:$U,$D388,VI_Debitos!$S:$S,LEFT(PAGADO!M$1,4),VI_Debitos!$R:$R,RIGHT(M$1,2))</f>
        <v>0</v>
      </c>
      <c r="N388" s="2">
        <f>SUMIFS(VI_Debitos!$W:$W,VI_Debitos!$H:$H,$C388,VI_Debitos!$U:$U,$D388,VI_Debitos!$S:$S,LEFT(PAGADO!N$1,4),VI_Debitos!$R:$R,RIGHT(N$1,2))</f>
        <v>0</v>
      </c>
      <c r="O388" s="2">
        <f>SUMIFS(VI_Debitos!$W:$W,VI_Debitos!$H:$H,$C388,VI_Debitos!$U:$U,$D388,VI_Debitos!$S:$S,LEFT(PAGADO!O$1,4),VI_Debitos!$R:$R,RIGHT(O$1,2))</f>
        <v>0</v>
      </c>
      <c r="P388" s="2">
        <f>SUMIFS(VI_Debitos!$W:$W,VI_Debitos!$H:$H,$C388,VI_Debitos!$U:$U,$D388,VI_Debitos!$S:$S,LEFT(PAGADO!P$1,4),VI_Debitos!$R:$R,RIGHT(P$1,2))</f>
        <v>0</v>
      </c>
      <c r="Q388" s="2">
        <f>SUMIFS(VI_Debitos!$W:$W,VI_Debitos!$H:$H,$C388,VI_Debitos!$U:$U,$D388,VI_Debitos!$S:$S,LEFT(PAGADO!Q$1,4),VI_Debitos!$R:$R,RIGHT(Q$1,2))</f>
        <v>0</v>
      </c>
      <c r="R388" s="2">
        <f t="shared" si="6"/>
        <v>0</v>
      </c>
    </row>
    <row r="389" spans="6:18">
      <c r="F389" s="2">
        <f>SUMIFS(VI_Debitos!$W:$W,VI_Debitos!$H:$H,$C389,VI_Debitos!$U:$U,$D389,VI_Debitos!$S:$S,LEFT(PAGADO!F$1,4),VI_Debitos!$R:$R,RIGHT(F$1,2))</f>
        <v>0</v>
      </c>
      <c r="G389" s="2">
        <f>SUMIFS(VI_Debitos!$W:$W,VI_Debitos!$H:$H,$C389,VI_Debitos!$U:$U,$D389,VI_Debitos!$S:$S,LEFT(PAGADO!G$1,4),VI_Debitos!$R:$R,RIGHT(G$1,2))</f>
        <v>0</v>
      </c>
      <c r="H389" s="2">
        <f>SUMIFS(VI_Debitos!$W:$W,VI_Debitos!$H:$H,$C389,VI_Debitos!$U:$U,$D389,VI_Debitos!$S:$S,LEFT(PAGADO!H$1,4),VI_Debitos!$R:$R,RIGHT(H$1,2))</f>
        <v>0</v>
      </c>
      <c r="I389" s="2">
        <f>SUMIFS(VI_Debitos!$W:$W,VI_Debitos!$H:$H,$C389,VI_Debitos!$U:$U,$D389,VI_Debitos!$S:$S,LEFT(PAGADO!I$1,4),VI_Debitos!$R:$R,RIGHT(I$1,2))</f>
        <v>0</v>
      </c>
      <c r="J389" s="2">
        <f>SUMIFS(VI_Debitos!$W:$W,VI_Debitos!$H:$H,$C389,VI_Debitos!$U:$U,$D389,VI_Debitos!$S:$S,LEFT(PAGADO!J$1,4),VI_Debitos!$R:$R,RIGHT(J$1,2))</f>
        <v>0</v>
      </c>
      <c r="K389" s="2">
        <f>SUMIFS(VI_Debitos!$W:$W,VI_Debitos!$H:$H,$C389,VI_Debitos!$U:$U,$D389,VI_Debitos!$S:$S,LEFT(PAGADO!K$1,4),VI_Debitos!$R:$R,RIGHT(K$1,2))</f>
        <v>0</v>
      </c>
      <c r="L389" s="2">
        <f>SUMIFS(VI_Debitos!$W:$W,VI_Debitos!$H:$H,$C389,VI_Debitos!$U:$U,$D389,VI_Debitos!$S:$S,LEFT(PAGADO!L$1,4),VI_Debitos!$R:$R,RIGHT(L$1,2))</f>
        <v>0</v>
      </c>
      <c r="M389" s="2">
        <f>SUMIFS(VI_Debitos!$W:$W,VI_Debitos!$H:$H,$C389,VI_Debitos!$U:$U,$D389,VI_Debitos!$S:$S,LEFT(PAGADO!M$1,4),VI_Debitos!$R:$R,RIGHT(M$1,2))</f>
        <v>0</v>
      </c>
      <c r="N389" s="2">
        <f>SUMIFS(VI_Debitos!$W:$W,VI_Debitos!$H:$H,$C389,VI_Debitos!$U:$U,$D389,VI_Debitos!$S:$S,LEFT(PAGADO!N$1,4),VI_Debitos!$R:$R,RIGHT(N$1,2))</f>
        <v>0</v>
      </c>
      <c r="O389" s="2">
        <f>SUMIFS(VI_Debitos!$W:$W,VI_Debitos!$H:$H,$C389,VI_Debitos!$U:$U,$D389,VI_Debitos!$S:$S,LEFT(PAGADO!O$1,4),VI_Debitos!$R:$R,RIGHT(O$1,2))</f>
        <v>0</v>
      </c>
      <c r="P389" s="2">
        <f>SUMIFS(VI_Debitos!$W:$W,VI_Debitos!$H:$H,$C389,VI_Debitos!$U:$U,$D389,VI_Debitos!$S:$S,LEFT(PAGADO!P$1,4),VI_Debitos!$R:$R,RIGHT(P$1,2))</f>
        <v>0</v>
      </c>
      <c r="Q389" s="2">
        <f>SUMIFS(VI_Debitos!$W:$W,VI_Debitos!$H:$H,$C389,VI_Debitos!$U:$U,$D389,VI_Debitos!$S:$S,LEFT(PAGADO!Q$1,4),VI_Debitos!$R:$R,RIGHT(Q$1,2))</f>
        <v>0</v>
      </c>
      <c r="R389" s="2">
        <f t="shared" si="6"/>
        <v>0</v>
      </c>
    </row>
    <row r="390" spans="6:18">
      <c r="F390" s="2">
        <f>SUMIFS(VI_Debitos!$W:$W,VI_Debitos!$H:$H,$C390,VI_Debitos!$U:$U,$D390,VI_Debitos!$S:$S,LEFT(PAGADO!F$1,4),VI_Debitos!$R:$R,RIGHT(F$1,2))</f>
        <v>0</v>
      </c>
      <c r="G390" s="2">
        <f>SUMIFS(VI_Debitos!$W:$W,VI_Debitos!$H:$H,$C390,VI_Debitos!$U:$U,$D390,VI_Debitos!$S:$S,LEFT(PAGADO!G$1,4),VI_Debitos!$R:$R,RIGHT(G$1,2))</f>
        <v>0</v>
      </c>
      <c r="H390" s="2">
        <f>SUMIFS(VI_Debitos!$W:$W,VI_Debitos!$H:$H,$C390,VI_Debitos!$U:$U,$D390,VI_Debitos!$S:$S,LEFT(PAGADO!H$1,4),VI_Debitos!$R:$R,RIGHT(H$1,2))</f>
        <v>0</v>
      </c>
      <c r="I390" s="2">
        <f>SUMIFS(VI_Debitos!$W:$W,VI_Debitos!$H:$H,$C390,VI_Debitos!$U:$U,$D390,VI_Debitos!$S:$S,LEFT(PAGADO!I$1,4),VI_Debitos!$R:$R,RIGHT(I$1,2))</f>
        <v>0</v>
      </c>
      <c r="J390" s="2">
        <f>SUMIFS(VI_Debitos!$W:$W,VI_Debitos!$H:$H,$C390,VI_Debitos!$U:$U,$D390,VI_Debitos!$S:$S,LEFT(PAGADO!J$1,4),VI_Debitos!$R:$R,RIGHT(J$1,2))</f>
        <v>0</v>
      </c>
      <c r="K390" s="2">
        <f>SUMIFS(VI_Debitos!$W:$W,VI_Debitos!$H:$H,$C390,VI_Debitos!$U:$U,$D390,VI_Debitos!$S:$S,LEFT(PAGADO!K$1,4),VI_Debitos!$R:$R,RIGHT(K$1,2))</f>
        <v>0</v>
      </c>
      <c r="L390" s="2">
        <f>SUMIFS(VI_Debitos!$W:$W,VI_Debitos!$H:$H,$C390,VI_Debitos!$U:$U,$D390,VI_Debitos!$S:$S,LEFT(PAGADO!L$1,4),VI_Debitos!$R:$R,RIGHT(L$1,2))</f>
        <v>0</v>
      </c>
      <c r="M390" s="2">
        <f>SUMIFS(VI_Debitos!$W:$W,VI_Debitos!$H:$H,$C390,VI_Debitos!$U:$U,$D390,VI_Debitos!$S:$S,LEFT(PAGADO!M$1,4),VI_Debitos!$R:$R,RIGHT(M$1,2))</f>
        <v>0</v>
      </c>
      <c r="N390" s="2">
        <f>SUMIFS(VI_Debitos!$W:$W,VI_Debitos!$H:$H,$C390,VI_Debitos!$U:$U,$D390,VI_Debitos!$S:$S,LEFT(PAGADO!N$1,4),VI_Debitos!$R:$R,RIGHT(N$1,2))</f>
        <v>0</v>
      </c>
      <c r="O390" s="2">
        <f>SUMIFS(VI_Debitos!$W:$W,VI_Debitos!$H:$H,$C390,VI_Debitos!$U:$U,$D390,VI_Debitos!$S:$S,LEFT(PAGADO!O$1,4),VI_Debitos!$R:$R,RIGHT(O$1,2))</f>
        <v>0</v>
      </c>
      <c r="P390" s="2">
        <f>SUMIFS(VI_Debitos!$W:$W,VI_Debitos!$H:$H,$C390,VI_Debitos!$U:$U,$D390,VI_Debitos!$S:$S,LEFT(PAGADO!P$1,4),VI_Debitos!$R:$R,RIGHT(P$1,2))</f>
        <v>0</v>
      </c>
      <c r="Q390" s="2">
        <f>SUMIFS(VI_Debitos!$W:$W,VI_Debitos!$H:$H,$C390,VI_Debitos!$U:$U,$D390,VI_Debitos!$S:$S,LEFT(PAGADO!Q$1,4),VI_Debitos!$R:$R,RIGHT(Q$1,2))</f>
        <v>0</v>
      </c>
      <c r="R390" s="2">
        <f t="shared" si="6"/>
        <v>0</v>
      </c>
    </row>
    <row r="391" spans="6:18">
      <c r="F391" s="2">
        <f>SUMIFS(VI_Debitos!$W:$W,VI_Debitos!$H:$H,$C391,VI_Debitos!$U:$U,$D391,VI_Debitos!$S:$S,LEFT(PAGADO!F$1,4),VI_Debitos!$R:$R,RIGHT(F$1,2))</f>
        <v>0</v>
      </c>
      <c r="G391" s="2">
        <f>SUMIFS(VI_Debitos!$W:$W,VI_Debitos!$H:$H,$C391,VI_Debitos!$U:$U,$D391,VI_Debitos!$S:$S,LEFT(PAGADO!G$1,4),VI_Debitos!$R:$R,RIGHT(G$1,2))</f>
        <v>0</v>
      </c>
      <c r="H391" s="2">
        <f>SUMIFS(VI_Debitos!$W:$W,VI_Debitos!$H:$H,$C391,VI_Debitos!$U:$U,$D391,VI_Debitos!$S:$S,LEFT(PAGADO!H$1,4),VI_Debitos!$R:$R,RIGHT(H$1,2))</f>
        <v>0</v>
      </c>
      <c r="I391" s="2">
        <f>SUMIFS(VI_Debitos!$W:$W,VI_Debitos!$H:$H,$C391,VI_Debitos!$U:$U,$D391,VI_Debitos!$S:$S,LEFT(PAGADO!I$1,4),VI_Debitos!$R:$R,RIGHT(I$1,2))</f>
        <v>0</v>
      </c>
      <c r="J391" s="2">
        <f>SUMIFS(VI_Debitos!$W:$W,VI_Debitos!$H:$H,$C391,VI_Debitos!$U:$U,$D391,VI_Debitos!$S:$S,LEFT(PAGADO!J$1,4),VI_Debitos!$R:$R,RIGHT(J$1,2))</f>
        <v>0</v>
      </c>
      <c r="K391" s="2">
        <f>SUMIFS(VI_Debitos!$W:$W,VI_Debitos!$H:$H,$C391,VI_Debitos!$U:$U,$D391,VI_Debitos!$S:$S,LEFT(PAGADO!K$1,4),VI_Debitos!$R:$R,RIGHT(K$1,2))</f>
        <v>0</v>
      </c>
      <c r="L391" s="2">
        <f>SUMIFS(VI_Debitos!$W:$W,VI_Debitos!$H:$H,$C391,VI_Debitos!$U:$U,$D391,VI_Debitos!$S:$S,LEFT(PAGADO!L$1,4),VI_Debitos!$R:$R,RIGHT(L$1,2))</f>
        <v>0</v>
      </c>
      <c r="M391" s="2">
        <f>SUMIFS(VI_Debitos!$W:$W,VI_Debitos!$H:$H,$C391,VI_Debitos!$U:$U,$D391,VI_Debitos!$S:$S,LEFT(PAGADO!M$1,4),VI_Debitos!$R:$R,RIGHT(M$1,2))</f>
        <v>0</v>
      </c>
      <c r="N391" s="2">
        <f>SUMIFS(VI_Debitos!$W:$W,VI_Debitos!$H:$H,$C391,VI_Debitos!$U:$U,$D391,VI_Debitos!$S:$S,LEFT(PAGADO!N$1,4),VI_Debitos!$R:$R,RIGHT(N$1,2))</f>
        <v>0</v>
      </c>
      <c r="O391" s="2">
        <f>SUMIFS(VI_Debitos!$W:$W,VI_Debitos!$H:$H,$C391,VI_Debitos!$U:$U,$D391,VI_Debitos!$S:$S,LEFT(PAGADO!O$1,4),VI_Debitos!$R:$R,RIGHT(O$1,2))</f>
        <v>0</v>
      </c>
      <c r="P391" s="2">
        <f>SUMIFS(VI_Debitos!$W:$W,VI_Debitos!$H:$H,$C391,VI_Debitos!$U:$U,$D391,VI_Debitos!$S:$S,LEFT(PAGADO!P$1,4),VI_Debitos!$R:$R,RIGHT(P$1,2))</f>
        <v>0</v>
      </c>
      <c r="Q391" s="2">
        <f>SUMIFS(VI_Debitos!$W:$W,VI_Debitos!$H:$H,$C391,VI_Debitos!$U:$U,$D391,VI_Debitos!$S:$S,LEFT(PAGADO!Q$1,4),VI_Debitos!$R:$R,RIGHT(Q$1,2))</f>
        <v>0</v>
      </c>
      <c r="R391" s="2">
        <f t="shared" si="6"/>
        <v>0</v>
      </c>
    </row>
    <row r="392" spans="6:18">
      <c r="F392" s="2">
        <f>SUMIFS(VI_Debitos!$W:$W,VI_Debitos!$H:$H,$C392,VI_Debitos!$U:$U,$D392,VI_Debitos!$S:$S,LEFT(PAGADO!F$1,4),VI_Debitos!$R:$R,RIGHT(F$1,2))</f>
        <v>0</v>
      </c>
      <c r="G392" s="2">
        <f>SUMIFS(VI_Debitos!$W:$W,VI_Debitos!$H:$H,$C392,VI_Debitos!$U:$U,$D392,VI_Debitos!$S:$S,LEFT(PAGADO!G$1,4),VI_Debitos!$R:$R,RIGHT(G$1,2))</f>
        <v>0</v>
      </c>
      <c r="H392" s="2">
        <f>SUMIFS(VI_Debitos!$W:$W,VI_Debitos!$H:$H,$C392,VI_Debitos!$U:$U,$D392,VI_Debitos!$S:$S,LEFT(PAGADO!H$1,4),VI_Debitos!$R:$R,RIGHT(H$1,2))</f>
        <v>0</v>
      </c>
      <c r="I392" s="2">
        <f>SUMIFS(VI_Debitos!$W:$W,VI_Debitos!$H:$H,$C392,VI_Debitos!$U:$U,$D392,VI_Debitos!$S:$S,LEFT(PAGADO!I$1,4),VI_Debitos!$R:$R,RIGHT(I$1,2))</f>
        <v>0</v>
      </c>
      <c r="J392" s="2">
        <f>SUMIFS(VI_Debitos!$W:$W,VI_Debitos!$H:$H,$C392,VI_Debitos!$U:$U,$D392,VI_Debitos!$S:$S,LEFT(PAGADO!J$1,4),VI_Debitos!$R:$R,RIGHT(J$1,2))</f>
        <v>0</v>
      </c>
      <c r="K392" s="2">
        <f>SUMIFS(VI_Debitos!$W:$W,VI_Debitos!$H:$H,$C392,VI_Debitos!$U:$U,$D392,VI_Debitos!$S:$S,LEFT(PAGADO!K$1,4),VI_Debitos!$R:$R,RIGHT(K$1,2))</f>
        <v>0</v>
      </c>
      <c r="L392" s="2">
        <f>SUMIFS(VI_Debitos!$W:$W,VI_Debitos!$H:$H,$C392,VI_Debitos!$U:$U,$D392,VI_Debitos!$S:$S,LEFT(PAGADO!L$1,4),VI_Debitos!$R:$R,RIGHT(L$1,2))</f>
        <v>0</v>
      </c>
      <c r="M392" s="2">
        <f>SUMIFS(VI_Debitos!$W:$W,VI_Debitos!$H:$H,$C392,VI_Debitos!$U:$U,$D392,VI_Debitos!$S:$S,LEFT(PAGADO!M$1,4),VI_Debitos!$R:$R,RIGHT(M$1,2))</f>
        <v>0</v>
      </c>
      <c r="N392" s="2">
        <f>SUMIFS(VI_Debitos!$W:$W,VI_Debitos!$H:$H,$C392,VI_Debitos!$U:$U,$D392,VI_Debitos!$S:$S,LEFT(PAGADO!N$1,4),VI_Debitos!$R:$R,RIGHT(N$1,2))</f>
        <v>0</v>
      </c>
      <c r="O392" s="2">
        <f>SUMIFS(VI_Debitos!$W:$W,VI_Debitos!$H:$H,$C392,VI_Debitos!$U:$U,$D392,VI_Debitos!$S:$S,LEFT(PAGADO!O$1,4),VI_Debitos!$R:$R,RIGHT(O$1,2))</f>
        <v>0</v>
      </c>
      <c r="P392" s="2">
        <f>SUMIFS(VI_Debitos!$W:$W,VI_Debitos!$H:$H,$C392,VI_Debitos!$U:$U,$D392,VI_Debitos!$S:$S,LEFT(PAGADO!P$1,4),VI_Debitos!$R:$R,RIGHT(P$1,2))</f>
        <v>0</v>
      </c>
      <c r="Q392" s="2">
        <f>SUMIFS(VI_Debitos!$W:$W,VI_Debitos!$H:$H,$C392,VI_Debitos!$U:$U,$D392,VI_Debitos!$S:$S,LEFT(PAGADO!Q$1,4),VI_Debitos!$R:$R,RIGHT(Q$1,2))</f>
        <v>0</v>
      </c>
      <c r="R392" s="2">
        <f t="shared" si="6"/>
        <v>0</v>
      </c>
    </row>
    <row r="393" spans="6:18">
      <c r="F393" s="2">
        <f>SUMIFS(VI_Debitos!$W:$W,VI_Debitos!$H:$H,$C393,VI_Debitos!$U:$U,$D393,VI_Debitos!$S:$S,LEFT(PAGADO!F$1,4),VI_Debitos!$R:$R,RIGHT(F$1,2))</f>
        <v>0</v>
      </c>
      <c r="G393" s="2">
        <f>SUMIFS(VI_Debitos!$W:$W,VI_Debitos!$H:$H,$C393,VI_Debitos!$U:$U,$D393,VI_Debitos!$S:$S,LEFT(PAGADO!G$1,4),VI_Debitos!$R:$R,RIGHT(G$1,2))</f>
        <v>0</v>
      </c>
      <c r="H393" s="2">
        <f>SUMIFS(VI_Debitos!$W:$W,VI_Debitos!$H:$H,$C393,VI_Debitos!$U:$U,$D393,VI_Debitos!$S:$S,LEFT(PAGADO!H$1,4),VI_Debitos!$R:$R,RIGHT(H$1,2))</f>
        <v>0</v>
      </c>
      <c r="I393" s="2">
        <f>SUMIFS(VI_Debitos!$W:$W,VI_Debitos!$H:$H,$C393,VI_Debitos!$U:$U,$D393,VI_Debitos!$S:$S,LEFT(PAGADO!I$1,4),VI_Debitos!$R:$R,RIGHT(I$1,2))</f>
        <v>0</v>
      </c>
      <c r="J393" s="2">
        <f>SUMIFS(VI_Debitos!$W:$W,VI_Debitos!$H:$H,$C393,VI_Debitos!$U:$U,$D393,VI_Debitos!$S:$S,LEFT(PAGADO!J$1,4),VI_Debitos!$R:$R,RIGHT(J$1,2))</f>
        <v>0</v>
      </c>
      <c r="K393" s="2">
        <f>SUMIFS(VI_Debitos!$W:$W,VI_Debitos!$H:$H,$C393,VI_Debitos!$U:$U,$D393,VI_Debitos!$S:$S,LEFT(PAGADO!K$1,4),VI_Debitos!$R:$R,RIGHT(K$1,2))</f>
        <v>0</v>
      </c>
      <c r="L393" s="2">
        <f>SUMIFS(VI_Debitos!$W:$W,VI_Debitos!$H:$H,$C393,VI_Debitos!$U:$U,$D393,VI_Debitos!$S:$S,LEFT(PAGADO!L$1,4),VI_Debitos!$R:$R,RIGHT(L$1,2))</f>
        <v>0</v>
      </c>
      <c r="M393" s="2">
        <f>SUMIFS(VI_Debitos!$W:$W,VI_Debitos!$H:$H,$C393,VI_Debitos!$U:$U,$D393,VI_Debitos!$S:$S,LEFT(PAGADO!M$1,4),VI_Debitos!$R:$R,RIGHT(M$1,2))</f>
        <v>0</v>
      </c>
      <c r="N393" s="2">
        <f>SUMIFS(VI_Debitos!$W:$W,VI_Debitos!$H:$H,$C393,VI_Debitos!$U:$U,$D393,VI_Debitos!$S:$S,LEFT(PAGADO!N$1,4),VI_Debitos!$R:$R,RIGHT(N$1,2))</f>
        <v>0</v>
      </c>
      <c r="O393" s="2">
        <f>SUMIFS(VI_Debitos!$W:$W,VI_Debitos!$H:$H,$C393,VI_Debitos!$U:$U,$D393,VI_Debitos!$S:$S,LEFT(PAGADO!O$1,4),VI_Debitos!$R:$R,RIGHT(O$1,2))</f>
        <v>0</v>
      </c>
      <c r="P393" s="2">
        <f>SUMIFS(VI_Debitos!$W:$W,VI_Debitos!$H:$H,$C393,VI_Debitos!$U:$U,$D393,VI_Debitos!$S:$S,LEFT(PAGADO!P$1,4),VI_Debitos!$R:$R,RIGHT(P$1,2))</f>
        <v>0</v>
      </c>
      <c r="Q393" s="2">
        <f>SUMIFS(VI_Debitos!$W:$W,VI_Debitos!$H:$H,$C393,VI_Debitos!$U:$U,$D393,VI_Debitos!$S:$S,LEFT(PAGADO!Q$1,4),VI_Debitos!$R:$R,RIGHT(Q$1,2))</f>
        <v>0</v>
      </c>
      <c r="R393" s="2">
        <f t="shared" si="6"/>
        <v>0</v>
      </c>
    </row>
    <row r="394" spans="6:18">
      <c r="F394" s="2">
        <f>SUMIFS(VI_Debitos!$W:$W,VI_Debitos!$H:$H,$C394,VI_Debitos!$U:$U,$D394,VI_Debitos!$S:$S,LEFT(PAGADO!F$1,4),VI_Debitos!$R:$R,RIGHT(F$1,2))</f>
        <v>0</v>
      </c>
      <c r="G394" s="2">
        <f>SUMIFS(VI_Debitos!$W:$W,VI_Debitos!$H:$H,$C394,VI_Debitos!$U:$U,$D394,VI_Debitos!$S:$S,LEFT(PAGADO!G$1,4),VI_Debitos!$R:$R,RIGHT(G$1,2))</f>
        <v>0</v>
      </c>
      <c r="H394" s="2">
        <f>SUMIFS(VI_Debitos!$W:$W,VI_Debitos!$H:$H,$C394,VI_Debitos!$U:$U,$D394,VI_Debitos!$S:$S,LEFT(PAGADO!H$1,4),VI_Debitos!$R:$R,RIGHT(H$1,2))</f>
        <v>0</v>
      </c>
      <c r="I394" s="2">
        <f>SUMIFS(VI_Debitos!$W:$W,VI_Debitos!$H:$H,$C394,VI_Debitos!$U:$U,$D394,VI_Debitos!$S:$S,LEFT(PAGADO!I$1,4),VI_Debitos!$R:$R,RIGHT(I$1,2))</f>
        <v>0</v>
      </c>
      <c r="J394" s="2">
        <f>SUMIFS(VI_Debitos!$W:$W,VI_Debitos!$H:$H,$C394,VI_Debitos!$U:$U,$D394,VI_Debitos!$S:$S,LEFT(PAGADO!J$1,4),VI_Debitos!$R:$R,RIGHT(J$1,2))</f>
        <v>0</v>
      </c>
      <c r="K394" s="2">
        <f>SUMIFS(VI_Debitos!$W:$W,VI_Debitos!$H:$H,$C394,VI_Debitos!$U:$U,$D394,VI_Debitos!$S:$S,LEFT(PAGADO!K$1,4),VI_Debitos!$R:$R,RIGHT(K$1,2))</f>
        <v>0</v>
      </c>
      <c r="L394" s="2">
        <f>SUMIFS(VI_Debitos!$W:$W,VI_Debitos!$H:$H,$C394,VI_Debitos!$U:$U,$D394,VI_Debitos!$S:$S,LEFT(PAGADO!L$1,4),VI_Debitos!$R:$R,RIGHT(L$1,2))</f>
        <v>0</v>
      </c>
      <c r="M394" s="2">
        <f>SUMIFS(VI_Debitos!$W:$W,VI_Debitos!$H:$H,$C394,VI_Debitos!$U:$U,$D394,VI_Debitos!$S:$S,LEFT(PAGADO!M$1,4),VI_Debitos!$R:$R,RIGHT(M$1,2))</f>
        <v>0</v>
      </c>
      <c r="N394" s="2">
        <f>SUMIFS(VI_Debitos!$W:$W,VI_Debitos!$H:$H,$C394,VI_Debitos!$U:$U,$D394,VI_Debitos!$S:$S,LEFT(PAGADO!N$1,4),VI_Debitos!$R:$R,RIGHT(N$1,2))</f>
        <v>0</v>
      </c>
      <c r="O394" s="2">
        <f>SUMIFS(VI_Debitos!$W:$W,VI_Debitos!$H:$H,$C394,VI_Debitos!$U:$U,$D394,VI_Debitos!$S:$S,LEFT(PAGADO!O$1,4),VI_Debitos!$R:$R,RIGHT(O$1,2))</f>
        <v>0</v>
      </c>
      <c r="P394" s="2">
        <f>SUMIFS(VI_Debitos!$W:$W,VI_Debitos!$H:$H,$C394,VI_Debitos!$U:$U,$D394,VI_Debitos!$S:$S,LEFT(PAGADO!P$1,4),VI_Debitos!$R:$R,RIGHT(P$1,2))</f>
        <v>0</v>
      </c>
      <c r="Q394" s="2">
        <f>SUMIFS(VI_Debitos!$W:$W,VI_Debitos!$H:$H,$C394,VI_Debitos!$U:$U,$D394,VI_Debitos!$S:$S,LEFT(PAGADO!Q$1,4),VI_Debitos!$R:$R,RIGHT(Q$1,2))</f>
        <v>0</v>
      </c>
      <c r="R394" s="2">
        <f t="shared" si="6"/>
        <v>0</v>
      </c>
    </row>
    <row r="395" spans="6:18">
      <c r="F395" s="2">
        <f>SUMIFS(VI_Debitos!$W:$W,VI_Debitos!$H:$H,$C395,VI_Debitos!$U:$U,$D395,VI_Debitos!$S:$S,LEFT(PAGADO!F$1,4),VI_Debitos!$R:$R,RIGHT(F$1,2))</f>
        <v>0</v>
      </c>
      <c r="G395" s="2">
        <f>SUMIFS(VI_Debitos!$W:$W,VI_Debitos!$H:$H,$C395,VI_Debitos!$U:$U,$D395,VI_Debitos!$S:$S,LEFT(PAGADO!G$1,4),VI_Debitos!$R:$R,RIGHT(G$1,2))</f>
        <v>0</v>
      </c>
      <c r="H395" s="2">
        <f>SUMIFS(VI_Debitos!$W:$W,VI_Debitos!$H:$H,$C395,VI_Debitos!$U:$U,$D395,VI_Debitos!$S:$S,LEFT(PAGADO!H$1,4),VI_Debitos!$R:$R,RIGHT(H$1,2))</f>
        <v>0</v>
      </c>
      <c r="I395" s="2">
        <f>SUMIFS(VI_Debitos!$W:$W,VI_Debitos!$H:$H,$C395,VI_Debitos!$U:$U,$D395,VI_Debitos!$S:$S,LEFT(PAGADO!I$1,4),VI_Debitos!$R:$R,RIGHT(I$1,2))</f>
        <v>0</v>
      </c>
      <c r="J395" s="2">
        <f>SUMIFS(VI_Debitos!$W:$W,VI_Debitos!$H:$H,$C395,VI_Debitos!$U:$U,$D395,VI_Debitos!$S:$S,LEFT(PAGADO!J$1,4),VI_Debitos!$R:$R,RIGHT(J$1,2))</f>
        <v>0</v>
      </c>
      <c r="K395" s="2">
        <f>SUMIFS(VI_Debitos!$W:$W,VI_Debitos!$H:$H,$C395,VI_Debitos!$U:$U,$D395,VI_Debitos!$S:$S,LEFT(PAGADO!K$1,4),VI_Debitos!$R:$R,RIGHT(K$1,2))</f>
        <v>0</v>
      </c>
      <c r="L395" s="2">
        <f>SUMIFS(VI_Debitos!$W:$W,VI_Debitos!$H:$H,$C395,VI_Debitos!$U:$U,$D395,VI_Debitos!$S:$S,LEFT(PAGADO!L$1,4),VI_Debitos!$R:$R,RIGHT(L$1,2))</f>
        <v>0</v>
      </c>
      <c r="M395" s="2">
        <f>SUMIFS(VI_Debitos!$W:$W,VI_Debitos!$H:$H,$C395,VI_Debitos!$U:$U,$D395,VI_Debitos!$S:$S,LEFT(PAGADO!M$1,4),VI_Debitos!$R:$R,RIGHT(M$1,2))</f>
        <v>0</v>
      </c>
      <c r="N395" s="2">
        <f>SUMIFS(VI_Debitos!$W:$W,VI_Debitos!$H:$H,$C395,VI_Debitos!$U:$U,$D395,VI_Debitos!$S:$S,LEFT(PAGADO!N$1,4),VI_Debitos!$R:$R,RIGHT(N$1,2))</f>
        <v>0</v>
      </c>
      <c r="O395" s="2">
        <f>SUMIFS(VI_Debitos!$W:$W,VI_Debitos!$H:$H,$C395,VI_Debitos!$U:$U,$D395,VI_Debitos!$S:$S,LEFT(PAGADO!O$1,4),VI_Debitos!$R:$R,RIGHT(O$1,2))</f>
        <v>0</v>
      </c>
      <c r="P395" s="2">
        <f>SUMIFS(VI_Debitos!$W:$W,VI_Debitos!$H:$H,$C395,VI_Debitos!$U:$U,$D395,VI_Debitos!$S:$S,LEFT(PAGADO!P$1,4),VI_Debitos!$R:$R,RIGHT(P$1,2))</f>
        <v>0</v>
      </c>
      <c r="Q395" s="2">
        <f>SUMIFS(VI_Debitos!$W:$W,VI_Debitos!$H:$H,$C395,VI_Debitos!$U:$U,$D395,VI_Debitos!$S:$S,LEFT(PAGADO!Q$1,4),VI_Debitos!$R:$R,RIGHT(Q$1,2))</f>
        <v>0</v>
      </c>
      <c r="R395" s="2">
        <f t="shared" si="6"/>
        <v>0</v>
      </c>
    </row>
    <row r="396" spans="6:18">
      <c r="F396" s="2">
        <f>SUMIFS(VI_Debitos!$W:$W,VI_Debitos!$H:$H,$C396,VI_Debitos!$U:$U,$D396,VI_Debitos!$S:$S,LEFT(PAGADO!F$1,4),VI_Debitos!$R:$R,RIGHT(F$1,2))</f>
        <v>0</v>
      </c>
      <c r="G396" s="2">
        <f>SUMIFS(VI_Debitos!$W:$W,VI_Debitos!$H:$H,$C396,VI_Debitos!$U:$U,$D396,VI_Debitos!$S:$S,LEFT(PAGADO!G$1,4),VI_Debitos!$R:$R,RIGHT(G$1,2))</f>
        <v>0</v>
      </c>
      <c r="H396" s="2">
        <f>SUMIFS(VI_Debitos!$W:$W,VI_Debitos!$H:$H,$C396,VI_Debitos!$U:$U,$D396,VI_Debitos!$S:$S,LEFT(PAGADO!H$1,4),VI_Debitos!$R:$R,RIGHT(H$1,2))</f>
        <v>0</v>
      </c>
      <c r="I396" s="2">
        <f>SUMIFS(VI_Debitos!$W:$W,VI_Debitos!$H:$H,$C396,VI_Debitos!$U:$U,$D396,VI_Debitos!$S:$S,LEFT(PAGADO!I$1,4),VI_Debitos!$R:$R,RIGHT(I$1,2))</f>
        <v>0</v>
      </c>
      <c r="J396" s="2">
        <f>SUMIFS(VI_Debitos!$W:$W,VI_Debitos!$H:$H,$C396,VI_Debitos!$U:$U,$D396,VI_Debitos!$S:$S,LEFT(PAGADO!J$1,4),VI_Debitos!$R:$R,RIGHT(J$1,2))</f>
        <v>0</v>
      </c>
      <c r="K396" s="2">
        <f>SUMIFS(VI_Debitos!$W:$W,VI_Debitos!$H:$H,$C396,VI_Debitos!$U:$U,$D396,VI_Debitos!$S:$S,LEFT(PAGADO!K$1,4),VI_Debitos!$R:$R,RIGHT(K$1,2))</f>
        <v>0</v>
      </c>
      <c r="L396" s="2">
        <f>SUMIFS(VI_Debitos!$W:$W,VI_Debitos!$H:$H,$C396,VI_Debitos!$U:$U,$D396,VI_Debitos!$S:$S,LEFT(PAGADO!L$1,4),VI_Debitos!$R:$R,RIGHT(L$1,2))</f>
        <v>0</v>
      </c>
      <c r="M396" s="2">
        <f>SUMIFS(VI_Debitos!$W:$W,VI_Debitos!$H:$H,$C396,VI_Debitos!$U:$U,$D396,VI_Debitos!$S:$S,LEFT(PAGADO!M$1,4),VI_Debitos!$R:$R,RIGHT(M$1,2))</f>
        <v>0</v>
      </c>
      <c r="N396" s="2">
        <f>SUMIFS(VI_Debitos!$W:$W,VI_Debitos!$H:$H,$C396,VI_Debitos!$U:$U,$D396,VI_Debitos!$S:$S,LEFT(PAGADO!N$1,4),VI_Debitos!$R:$R,RIGHT(N$1,2))</f>
        <v>0</v>
      </c>
      <c r="O396" s="2">
        <f>SUMIFS(VI_Debitos!$W:$W,VI_Debitos!$H:$H,$C396,VI_Debitos!$U:$U,$D396,VI_Debitos!$S:$S,LEFT(PAGADO!O$1,4),VI_Debitos!$R:$R,RIGHT(O$1,2))</f>
        <v>0</v>
      </c>
      <c r="P396" s="2">
        <f>SUMIFS(VI_Debitos!$W:$W,VI_Debitos!$H:$H,$C396,VI_Debitos!$U:$U,$D396,VI_Debitos!$S:$S,LEFT(PAGADO!P$1,4),VI_Debitos!$R:$R,RIGHT(P$1,2))</f>
        <v>0</v>
      </c>
      <c r="Q396" s="2">
        <f>SUMIFS(VI_Debitos!$W:$W,VI_Debitos!$H:$H,$C396,VI_Debitos!$U:$U,$D396,VI_Debitos!$S:$S,LEFT(PAGADO!Q$1,4),VI_Debitos!$R:$R,RIGHT(Q$1,2))</f>
        <v>0</v>
      </c>
      <c r="R396" s="2">
        <f t="shared" si="6"/>
        <v>0</v>
      </c>
    </row>
    <row r="397" spans="6:18">
      <c r="F397" s="2">
        <f>SUMIFS(VI_Debitos!$W:$W,VI_Debitos!$H:$H,$C397,VI_Debitos!$U:$U,$D397,VI_Debitos!$S:$S,LEFT(PAGADO!F$1,4),VI_Debitos!$R:$R,RIGHT(F$1,2))</f>
        <v>0</v>
      </c>
      <c r="G397" s="2">
        <f>SUMIFS(VI_Debitos!$W:$W,VI_Debitos!$H:$H,$C397,VI_Debitos!$U:$U,$D397,VI_Debitos!$S:$S,LEFT(PAGADO!G$1,4),VI_Debitos!$R:$R,RIGHT(G$1,2))</f>
        <v>0</v>
      </c>
      <c r="H397" s="2">
        <f>SUMIFS(VI_Debitos!$W:$W,VI_Debitos!$H:$H,$C397,VI_Debitos!$U:$U,$D397,VI_Debitos!$S:$S,LEFT(PAGADO!H$1,4),VI_Debitos!$R:$R,RIGHT(H$1,2))</f>
        <v>0</v>
      </c>
      <c r="I397" s="2">
        <f>SUMIFS(VI_Debitos!$W:$W,VI_Debitos!$H:$H,$C397,VI_Debitos!$U:$U,$D397,VI_Debitos!$S:$S,LEFT(PAGADO!I$1,4),VI_Debitos!$R:$R,RIGHT(I$1,2))</f>
        <v>0</v>
      </c>
      <c r="J397" s="2">
        <f>SUMIFS(VI_Debitos!$W:$W,VI_Debitos!$H:$H,$C397,VI_Debitos!$U:$U,$D397,VI_Debitos!$S:$S,LEFT(PAGADO!J$1,4),VI_Debitos!$R:$R,RIGHT(J$1,2))</f>
        <v>0</v>
      </c>
      <c r="K397" s="2">
        <f>SUMIFS(VI_Debitos!$W:$W,VI_Debitos!$H:$H,$C397,VI_Debitos!$U:$U,$D397,VI_Debitos!$S:$S,LEFT(PAGADO!K$1,4),VI_Debitos!$R:$R,RIGHT(K$1,2))</f>
        <v>0</v>
      </c>
      <c r="L397" s="2">
        <f>SUMIFS(VI_Debitos!$W:$W,VI_Debitos!$H:$H,$C397,VI_Debitos!$U:$U,$D397,VI_Debitos!$S:$S,LEFT(PAGADO!L$1,4),VI_Debitos!$R:$R,RIGHT(L$1,2))</f>
        <v>0</v>
      </c>
      <c r="M397" s="2">
        <f>SUMIFS(VI_Debitos!$W:$W,VI_Debitos!$H:$H,$C397,VI_Debitos!$U:$U,$D397,VI_Debitos!$S:$S,LEFT(PAGADO!M$1,4),VI_Debitos!$R:$R,RIGHT(M$1,2))</f>
        <v>0</v>
      </c>
      <c r="N397" s="2">
        <f>SUMIFS(VI_Debitos!$W:$W,VI_Debitos!$H:$H,$C397,VI_Debitos!$U:$U,$D397,VI_Debitos!$S:$S,LEFT(PAGADO!N$1,4),VI_Debitos!$R:$R,RIGHT(N$1,2))</f>
        <v>0</v>
      </c>
      <c r="O397" s="2">
        <f>SUMIFS(VI_Debitos!$W:$W,VI_Debitos!$H:$H,$C397,VI_Debitos!$U:$U,$D397,VI_Debitos!$S:$S,LEFT(PAGADO!O$1,4),VI_Debitos!$R:$R,RIGHT(O$1,2))</f>
        <v>0</v>
      </c>
      <c r="P397" s="2">
        <f>SUMIFS(VI_Debitos!$W:$W,VI_Debitos!$H:$H,$C397,VI_Debitos!$U:$U,$D397,VI_Debitos!$S:$S,LEFT(PAGADO!P$1,4),VI_Debitos!$R:$R,RIGHT(P$1,2))</f>
        <v>0</v>
      </c>
      <c r="Q397" s="2">
        <f>SUMIFS(VI_Debitos!$W:$W,VI_Debitos!$H:$H,$C397,VI_Debitos!$U:$U,$D397,VI_Debitos!$S:$S,LEFT(PAGADO!Q$1,4),VI_Debitos!$R:$R,RIGHT(Q$1,2))</f>
        <v>0</v>
      </c>
      <c r="R397" s="2">
        <f t="shared" si="6"/>
        <v>0</v>
      </c>
    </row>
    <row r="398" spans="6:18">
      <c r="F398" s="2">
        <f>SUMIFS(VI_Debitos!$W:$W,VI_Debitos!$H:$H,$C398,VI_Debitos!$U:$U,$D398,VI_Debitos!$S:$S,LEFT(PAGADO!F$1,4),VI_Debitos!$R:$R,RIGHT(F$1,2))</f>
        <v>0</v>
      </c>
      <c r="G398" s="2">
        <f>SUMIFS(VI_Debitos!$W:$W,VI_Debitos!$H:$H,$C398,VI_Debitos!$U:$U,$D398,VI_Debitos!$S:$S,LEFT(PAGADO!G$1,4),VI_Debitos!$R:$R,RIGHT(G$1,2))</f>
        <v>0</v>
      </c>
      <c r="H398" s="2">
        <f>SUMIFS(VI_Debitos!$W:$W,VI_Debitos!$H:$H,$C398,VI_Debitos!$U:$U,$D398,VI_Debitos!$S:$S,LEFT(PAGADO!H$1,4),VI_Debitos!$R:$R,RIGHT(H$1,2))</f>
        <v>0</v>
      </c>
      <c r="I398" s="2">
        <f>SUMIFS(VI_Debitos!$W:$W,VI_Debitos!$H:$H,$C398,VI_Debitos!$U:$U,$D398,VI_Debitos!$S:$S,LEFT(PAGADO!I$1,4),VI_Debitos!$R:$R,RIGHT(I$1,2))</f>
        <v>0</v>
      </c>
      <c r="J398" s="2">
        <f>SUMIFS(VI_Debitos!$W:$W,VI_Debitos!$H:$H,$C398,VI_Debitos!$U:$U,$D398,VI_Debitos!$S:$S,LEFT(PAGADO!J$1,4),VI_Debitos!$R:$R,RIGHT(J$1,2))</f>
        <v>0</v>
      </c>
      <c r="K398" s="2">
        <f>SUMIFS(VI_Debitos!$W:$W,VI_Debitos!$H:$H,$C398,VI_Debitos!$U:$U,$D398,VI_Debitos!$S:$S,LEFT(PAGADO!K$1,4),VI_Debitos!$R:$R,RIGHT(K$1,2))</f>
        <v>0</v>
      </c>
      <c r="L398" s="2">
        <f>SUMIFS(VI_Debitos!$W:$W,VI_Debitos!$H:$H,$C398,VI_Debitos!$U:$U,$D398,VI_Debitos!$S:$S,LEFT(PAGADO!L$1,4),VI_Debitos!$R:$R,RIGHT(L$1,2))</f>
        <v>0</v>
      </c>
      <c r="M398" s="2">
        <f>SUMIFS(VI_Debitos!$W:$W,VI_Debitos!$H:$H,$C398,VI_Debitos!$U:$U,$D398,VI_Debitos!$S:$S,LEFT(PAGADO!M$1,4),VI_Debitos!$R:$R,RIGHT(M$1,2))</f>
        <v>0</v>
      </c>
      <c r="N398" s="2">
        <f>SUMIFS(VI_Debitos!$W:$W,VI_Debitos!$H:$H,$C398,VI_Debitos!$U:$U,$D398,VI_Debitos!$S:$S,LEFT(PAGADO!N$1,4),VI_Debitos!$R:$R,RIGHT(N$1,2))</f>
        <v>0</v>
      </c>
      <c r="O398" s="2">
        <f>SUMIFS(VI_Debitos!$W:$W,VI_Debitos!$H:$H,$C398,VI_Debitos!$U:$U,$D398,VI_Debitos!$S:$S,LEFT(PAGADO!O$1,4),VI_Debitos!$R:$R,RIGHT(O$1,2))</f>
        <v>0</v>
      </c>
      <c r="P398" s="2">
        <f>SUMIFS(VI_Debitos!$W:$W,VI_Debitos!$H:$H,$C398,VI_Debitos!$U:$U,$D398,VI_Debitos!$S:$S,LEFT(PAGADO!P$1,4),VI_Debitos!$R:$R,RIGHT(P$1,2))</f>
        <v>0</v>
      </c>
      <c r="Q398" s="2">
        <f>SUMIFS(VI_Debitos!$W:$W,VI_Debitos!$H:$H,$C398,VI_Debitos!$U:$U,$D398,VI_Debitos!$S:$S,LEFT(PAGADO!Q$1,4),VI_Debitos!$R:$R,RIGHT(Q$1,2))</f>
        <v>0</v>
      </c>
      <c r="R398" s="2">
        <f t="shared" si="6"/>
        <v>0</v>
      </c>
    </row>
    <row r="399" spans="6:18">
      <c r="F399" s="2">
        <f>SUMIFS(VI_Debitos!$W:$W,VI_Debitos!$H:$H,$C399,VI_Debitos!$U:$U,$D399,VI_Debitos!$S:$S,LEFT(PAGADO!F$1,4),VI_Debitos!$R:$R,RIGHT(F$1,2))</f>
        <v>0</v>
      </c>
      <c r="G399" s="2">
        <f>SUMIFS(VI_Debitos!$W:$W,VI_Debitos!$H:$H,$C399,VI_Debitos!$U:$U,$D399,VI_Debitos!$S:$S,LEFT(PAGADO!G$1,4),VI_Debitos!$R:$R,RIGHT(G$1,2))</f>
        <v>0</v>
      </c>
      <c r="H399" s="2">
        <f>SUMIFS(VI_Debitos!$W:$W,VI_Debitos!$H:$H,$C399,VI_Debitos!$U:$U,$D399,VI_Debitos!$S:$S,LEFT(PAGADO!H$1,4),VI_Debitos!$R:$R,RIGHT(H$1,2))</f>
        <v>0</v>
      </c>
      <c r="I399" s="2">
        <f>SUMIFS(VI_Debitos!$W:$W,VI_Debitos!$H:$H,$C399,VI_Debitos!$U:$U,$D399,VI_Debitos!$S:$S,LEFT(PAGADO!I$1,4),VI_Debitos!$R:$R,RIGHT(I$1,2))</f>
        <v>0</v>
      </c>
      <c r="J399" s="2">
        <f>SUMIFS(VI_Debitos!$W:$W,VI_Debitos!$H:$H,$C399,VI_Debitos!$U:$U,$D399,VI_Debitos!$S:$S,LEFT(PAGADO!J$1,4),VI_Debitos!$R:$R,RIGHT(J$1,2))</f>
        <v>0</v>
      </c>
      <c r="K399" s="2">
        <f>SUMIFS(VI_Debitos!$W:$W,VI_Debitos!$H:$H,$C399,VI_Debitos!$U:$U,$D399,VI_Debitos!$S:$S,LEFT(PAGADO!K$1,4),VI_Debitos!$R:$R,RIGHT(K$1,2))</f>
        <v>0</v>
      </c>
      <c r="L399" s="2">
        <f>SUMIFS(VI_Debitos!$W:$W,VI_Debitos!$H:$H,$C399,VI_Debitos!$U:$U,$D399,VI_Debitos!$S:$S,LEFT(PAGADO!L$1,4),VI_Debitos!$R:$R,RIGHT(L$1,2))</f>
        <v>0</v>
      </c>
      <c r="M399" s="2">
        <f>SUMIFS(VI_Debitos!$W:$W,VI_Debitos!$H:$H,$C399,VI_Debitos!$U:$U,$D399,VI_Debitos!$S:$S,LEFT(PAGADO!M$1,4),VI_Debitos!$R:$R,RIGHT(M$1,2))</f>
        <v>0</v>
      </c>
      <c r="N399" s="2">
        <f>SUMIFS(VI_Debitos!$W:$W,VI_Debitos!$H:$H,$C399,VI_Debitos!$U:$U,$D399,VI_Debitos!$S:$S,LEFT(PAGADO!N$1,4),VI_Debitos!$R:$R,RIGHT(N$1,2))</f>
        <v>0</v>
      </c>
      <c r="O399" s="2">
        <f>SUMIFS(VI_Debitos!$W:$W,VI_Debitos!$H:$H,$C399,VI_Debitos!$U:$U,$D399,VI_Debitos!$S:$S,LEFT(PAGADO!O$1,4),VI_Debitos!$R:$R,RIGHT(O$1,2))</f>
        <v>0</v>
      </c>
      <c r="P399" s="2">
        <f>SUMIFS(VI_Debitos!$W:$W,VI_Debitos!$H:$H,$C399,VI_Debitos!$U:$U,$D399,VI_Debitos!$S:$S,LEFT(PAGADO!P$1,4),VI_Debitos!$R:$R,RIGHT(P$1,2))</f>
        <v>0</v>
      </c>
      <c r="Q399" s="2">
        <f>SUMIFS(VI_Debitos!$W:$W,VI_Debitos!$H:$H,$C399,VI_Debitos!$U:$U,$D399,VI_Debitos!$S:$S,LEFT(PAGADO!Q$1,4),VI_Debitos!$R:$R,RIGHT(Q$1,2))</f>
        <v>0</v>
      </c>
      <c r="R399" s="2">
        <f t="shared" si="6"/>
        <v>0</v>
      </c>
    </row>
    <row r="400" spans="6:18">
      <c r="F400" s="2">
        <f>SUMIFS(VI_Debitos!$W:$W,VI_Debitos!$H:$H,$C400,VI_Debitos!$U:$U,$D400,VI_Debitos!$S:$S,LEFT(PAGADO!F$1,4),VI_Debitos!$R:$R,RIGHT(F$1,2))</f>
        <v>0</v>
      </c>
      <c r="G400" s="2">
        <f>SUMIFS(VI_Debitos!$W:$W,VI_Debitos!$H:$H,$C400,VI_Debitos!$U:$U,$D400,VI_Debitos!$S:$S,LEFT(PAGADO!G$1,4),VI_Debitos!$R:$R,RIGHT(G$1,2))</f>
        <v>0</v>
      </c>
      <c r="H400" s="2">
        <f>SUMIFS(VI_Debitos!$W:$W,VI_Debitos!$H:$H,$C400,VI_Debitos!$U:$U,$D400,VI_Debitos!$S:$S,LEFT(PAGADO!H$1,4),VI_Debitos!$R:$R,RIGHT(H$1,2))</f>
        <v>0</v>
      </c>
      <c r="I400" s="2">
        <f>SUMIFS(VI_Debitos!$W:$W,VI_Debitos!$H:$H,$C400,VI_Debitos!$U:$U,$D400,VI_Debitos!$S:$S,LEFT(PAGADO!I$1,4),VI_Debitos!$R:$R,RIGHT(I$1,2))</f>
        <v>0</v>
      </c>
      <c r="J400" s="2">
        <f>SUMIFS(VI_Debitos!$W:$W,VI_Debitos!$H:$H,$C400,VI_Debitos!$U:$U,$D400,VI_Debitos!$S:$S,LEFT(PAGADO!J$1,4),VI_Debitos!$R:$R,RIGHT(J$1,2))</f>
        <v>0</v>
      </c>
      <c r="K400" s="2">
        <f>SUMIFS(VI_Debitos!$W:$W,VI_Debitos!$H:$H,$C400,VI_Debitos!$U:$U,$D400,VI_Debitos!$S:$S,LEFT(PAGADO!K$1,4),VI_Debitos!$R:$R,RIGHT(K$1,2))</f>
        <v>0</v>
      </c>
      <c r="L400" s="2">
        <f>SUMIFS(VI_Debitos!$W:$W,VI_Debitos!$H:$H,$C400,VI_Debitos!$U:$U,$D400,VI_Debitos!$S:$S,LEFT(PAGADO!L$1,4),VI_Debitos!$R:$R,RIGHT(L$1,2))</f>
        <v>0</v>
      </c>
      <c r="M400" s="2">
        <f>SUMIFS(VI_Debitos!$W:$W,VI_Debitos!$H:$H,$C400,VI_Debitos!$U:$U,$D400,VI_Debitos!$S:$S,LEFT(PAGADO!M$1,4),VI_Debitos!$R:$R,RIGHT(M$1,2))</f>
        <v>0</v>
      </c>
      <c r="N400" s="2">
        <f>SUMIFS(VI_Debitos!$W:$W,VI_Debitos!$H:$H,$C400,VI_Debitos!$U:$U,$D400,VI_Debitos!$S:$S,LEFT(PAGADO!N$1,4),VI_Debitos!$R:$R,RIGHT(N$1,2))</f>
        <v>0</v>
      </c>
      <c r="O400" s="2">
        <f>SUMIFS(VI_Debitos!$W:$W,VI_Debitos!$H:$H,$C400,VI_Debitos!$U:$U,$D400,VI_Debitos!$S:$S,LEFT(PAGADO!O$1,4),VI_Debitos!$R:$R,RIGHT(O$1,2))</f>
        <v>0</v>
      </c>
      <c r="P400" s="2">
        <f>SUMIFS(VI_Debitos!$W:$W,VI_Debitos!$H:$H,$C400,VI_Debitos!$U:$U,$D400,VI_Debitos!$S:$S,LEFT(PAGADO!P$1,4),VI_Debitos!$R:$R,RIGHT(P$1,2))</f>
        <v>0</v>
      </c>
      <c r="Q400" s="2">
        <f>SUMIFS(VI_Debitos!$W:$W,VI_Debitos!$H:$H,$C400,VI_Debitos!$U:$U,$D400,VI_Debitos!$S:$S,LEFT(PAGADO!Q$1,4),VI_Debitos!$R:$R,RIGHT(Q$1,2))</f>
        <v>0</v>
      </c>
      <c r="R400" s="2">
        <f t="shared" si="6"/>
        <v>0</v>
      </c>
    </row>
    <row r="401" spans="6:18">
      <c r="F401" s="2">
        <f>SUMIFS(VI_Debitos!$W:$W,VI_Debitos!$H:$H,$C401,VI_Debitos!$U:$U,$D401,VI_Debitos!$S:$S,LEFT(PAGADO!F$1,4),VI_Debitos!$R:$R,RIGHT(F$1,2))</f>
        <v>0</v>
      </c>
      <c r="G401" s="2">
        <f>SUMIFS(VI_Debitos!$W:$W,VI_Debitos!$H:$H,$C401,VI_Debitos!$U:$U,$D401,VI_Debitos!$S:$S,LEFT(PAGADO!G$1,4),VI_Debitos!$R:$R,RIGHT(G$1,2))</f>
        <v>0</v>
      </c>
      <c r="H401" s="2">
        <f>SUMIFS(VI_Debitos!$W:$W,VI_Debitos!$H:$H,$C401,VI_Debitos!$U:$U,$D401,VI_Debitos!$S:$S,LEFT(PAGADO!H$1,4),VI_Debitos!$R:$R,RIGHT(H$1,2))</f>
        <v>0</v>
      </c>
      <c r="I401" s="2">
        <f>SUMIFS(VI_Debitos!$W:$W,VI_Debitos!$H:$H,$C401,VI_Debitos!$U:$U,$D401,VI_Debitos!$S:$S,LEFT(PAGADO!I$1,4),VI_Debitos!$R:$R,RIGHT(I$1,2))</f>
        <v>0</v>
      </c>
      <c r="J401" s="2">
        <f>SUMIFS(VI_Debitos!$W:$W,VI_Debitos!$H:$H,$C401,VI_Debitos!$U:$U,$D401,VI_Debitos!$S:$S,LEFT(PAGADO!J$1,4),VI_Debitos!$R:$R,RIGHT(J$1,2))</f>
        <v>0</v>
      </c>
      <c r="K401" s="2">
        <f>SUMIFS(VI_Debitos!$W:$W,VI_Debitos!$H:$H,$C401,VI_Debitos!$U:$U,$D401,VI_Debitos!$S:$S,LEFT(PAGADO!K$1,4),VI_Debitos!$R:$R,RIGHT(K$1,2))</f>
        <v>0</v>
      </c>
      <c r="L401" s="2">
        <f>SUMIFS(VI_Debitos!$W:$W,VI_Debitos!$H:$H,$C401,VI_Debitos!$U:$U,$D401,VI_Debitos!$S:$S,LEFT(PAGADO!L$1,4),VI_Debitos!$R:$R,RIGHT(L$1,2))</f>
        <v>0</v>
      </c>
      <c r="M401" s="2">
        <f>SUMIFS(VI_Debitos!$W:$W,VI_Debitos!$H:$H,$C401,VI_Debitos!$U:$U,$D401,VI_Debitos!$S:$S,LEFT(PAGADO!M$1,4),VI_Debitos!$R:$R,RIGHT(M$1,2))</f>
        <v>0</v>
      </c>
      <c r="N401" s="2">
        <f>SUMIFS(VI_Debitos!$W:$W,VI_Debitos!$H:$H,$C401,VI_Debitos!$U:$U,$D401,VI_Debitos!$S:$S,LEFT(PAGADO!N$1,4),VI_Debitos!$R:$R,RIGHT(N$1,2))</f>
        <v>0</v>
      </c>
      <c r="O401" s="2">
        <f>SUMIFS(VI_Debitos!$W:$W,VI_Debitos!$H:$H,$C401,VI_Debitos!$U:$U,$D401,VI_Debitos!$S:$S,LEFT(PAGADO!O$1,4),VI_Debitos!$R:$R,RIGHT(O$1,2))</f>
        <v>0</v>
      </c>
      <c r="P401" s="2">
        <f>SUMIFS(VI_Debitos!$W:$W,VI_Debitos!$H:$H,$C401,VI_Debitos!$U:$U,$D401,VI_Debitos!$S:$S,LEFT(PAGADO!P$1,4),VI_Debitos!$R:$R,RIGHT(P$1,2))</f>
        <v>0</v>
      </c>
      <c r="Q401" s="2">
        <f>SUMIFS(VI_Debitos!$W:$W,VI_Debitos!$H:$H,$C401,VI_Debitos!$U:$U,$D401,VI_Debitos!$S:$S,LEFT(PAGADO!Q$1,4),VI_Debitos!$R:$R,RIGHT(Q$1,2))</f>
        <v>0</v>
      </c>
      <c r="R401" s="2">
        <f t="shared" si="6"/>
        <v>0</v>
      </c>
    </row>
  </sheetData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>
    <tabColor theme="8" tint="0.59999389629810485"/>
  </sheetPr>
  <dimension ref="A1:Q65"/>
  <sheetViews>
    <sheetView topLeftCell="B1" zoomScale="80" zoomScaleNormal="80" workbookViewId="0">
      <selection activeCell="F3" sqref="F3"/>
    </sheetView>
  </sheetViews>
  <sheetFormatPr baseColWidth="10" defaultColWidth="9.109375" defaultRowHeight="14.4"/>
  <cols>
    <col min="1" max="2" width="16.44140625" customWidth="1"/>
    <col min="3" max="3" width="14.5546875" customWidth="1"/>
    <col min="4" max="17" width="15.33203125" customWidth="1"/>
    <col min="18" max="18" width="9.109375" customWidth="1"/>
  </cols>
  <sheetData>
    <row r="1" spans="1:17">
      <c r="A1" s="16" t="s">
        <v>18</v>
      </c>
      <c r="B1" s="16" t="s">
        <v>28</v>
      </c>
      <c r="C1" s="30" t="s">
        <v>586</v>
      </c>
      <c r="D1" s="16" t="s">
        <v>587</v>
      </c>
      <c r="E1" s="16" t="s">
        <v>588</v>
      </c>
      <c r="F1" s="16" t="s">
        <v>589</v>
      </c>
      <c r="G1" s="16" t="s">
        <v>590</v>
      </c>
      <c r="H1" s="16" t="s">
        <v>591</v>
      </c>
      <c r="I1" s="16" t="s">
        <v>592</v>
      </c>
      <c r="J1" s="16" t="s">
        <v>593</v>
      </c>
      <c r="K1" s="16" t="s">
        <v>594</v>
      </c>
      <c r="L1" s="16" t="s">
        <v>595</v>
      </c>
      <c r="M1" s="16" t="s">
        <v>596</v>
      </c>
      <c r="N1" s="16" t="s">
        <v>597</v>
      </c>
      <c r="O1" s="16" t="s">
        <v>598</v>
      </c>
      <c r="P1" s="16" t="s">
        <v>599</v>
      </c>
      <c r="Q1" s="16" t="s">
        <v>600</v>
      </c>
    </row>
    <row r="2" spans="1:17">
      <c r="A2" t="s">
        <v>601</v>
      </c>
      <c r="B2" t="s">
        <v>106</v>
      </c>
      <c r="C2" t="s">
        <v>602</v>
      </c>
      <c r="D2" t="s">
        <v>582</v>
      </c>
      <c r="E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E2))</f>
        <v>0</v>
      </c>
      <c r="F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F2))</f>
        <v>0</v>
      </c>
      <c r="G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G2))</f>
        <v>0</v>
      </c>
      <c r="H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H2))</f>
        <v>0</v>
      </c>
      <c r="I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I2))</f>
        <v>0</v>
      </c>
      <c r="J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J2))</f>
        <v>0</v>
      </c>
      <c r="K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K2))</f>
        <v>0</v>
      </c>
      <c r="L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L2))</f>
        <v>0</v>
      </c>
      <c r="M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M2))</f>
        <v>0</v>
      </c>
      <c r="N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N2))</f>
        <v>0</v>
      </c>
      <c r="O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O2))</f>
        <v>0</v>
      </c>
      <c r="P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P2))</f>
        <v>0</v>
      </c>
      <c r="Q2" s="4">
        <f ca="1">INDEX(INDIRECT("Presentacion!"&amp;ADDRESS(4+(13*(QUOTIENT(ROW()-2,16))),ColumnaInicioBaseAnalitico+(VLOOKUP($C2,SaltosBaseAnalitico,IF($D2="DEBIDO",2,3),FALSE)),3,TRUE)&amp;":"&amp;ADDRESS(LongitudBaseAnalitico,ColumnaInicioBaseAnalitico+(VLOOKUP($C2,SaltosBaseAnalitico,IF($D2="DEBIDO",2,3),FALSE)),1,TRUE)),COLUMNS($E$2:Q2))</f>
        <v>0</v>
      </c>
    </row>
    <row r="3" spans="1:17">
      <c r="A3" t="s">
        <v>601</v>
      </c>
      <c r="B3" t="s">
        <v>106</v>
      </c>
      <c r="C3" t="s">
        <v>602</v>
      </c>
      <c r="D3" t="s">
        <v>583</v>
      </c>
      <c r="E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E3))</f>
        <v>0</v>
      </c>
      <c r="F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F3))</f>
        <v>0</v>
      </c>
      <c r="G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G3))</f>
        <v>0</v>
      </c>
      <c r="H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H3))</f>
        <v>0</v>
      </c>
      <c r="I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I3))</f>
        <v>0</v>
      </c>
      <c r="J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J3))</f>
        <v>0</v>
      </c>
      <c r="K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K3))</f>
        <v>0</v>
      </c>
      <c r="L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L3))</f>
        <v>0</v>
      </c>
      <c r="M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M3))</f>
        <v>0</v>
      </c>
      <c r="N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N3))</f>
        <v>0</v>
      </c>
      <c r="O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O3))</f>
        <v>0</v>
      </c>
      <c r="P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P3))</f>
        <v>0</v>
      </c>
      <c r="Q3" s="4">
        <f ca="1">INDEX(INDIRECT("Presentacion!"&amp;ADDRESS(4+(13*(QUOTIENT(ROW()-2,16))),ColumnaInicioBaseAnalitico+(VLOOKUP($C3,SaltosBaseAnalitico,IF($D3="DEBIDO",2,3),FALSE)),3,TRUE)&amp;":"&amp;ADDRESS(LongitudBaseAnalitico,ColumnaInicioBaseAnalitico+(VLOOKUP($C3,SaltosBaseAnalitico,IF($D3="DEBIDO",2,3),FALSE)),1,TRUE)),COLUMNS($E$2:Q3))</f>
        <v>0</v>
      </c>
    </row>
    <row r="4" spans="1:17">
      <c r="A4" t="s">
        <v>601</v>
      </c>
      <c r="B4" t="s">
        <v>106</v>
      </c>
      <c r="C4" t="s">
        <v>603</v>
      </c>
      <c r="D4" t="s">
        <v>582</v>
      </c>
      <c r="E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E4))</f>
        <v>0</v>
      </c>
      <c r="F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F4))</f>
        <v>0</v>
      </c>
      <c r="G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G4))</f>
        <v>0</v>
      </c>
      <c r="H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H4))</f>
        <v>0</v>
      </c>
      <c r="I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I4))</f>
        <v>0</v>
      </c>
      <c r="J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J4))</f>
        <v>0</v>
      </c>
      <c r="K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K4))</f>
        <v>0</v>
      </c>
      <c r="L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L4))</f>
        <v>0</v>
      </c>
      <c r="M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M4))</f>
        <v>0</v>
      </c>
      <c r="N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N4))</f>
        <v>0</v>
      </c>
      <c r="O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O4))</f>
        <v>0</v>
      </c>
      <c r="P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P4))</f>
        <v>0</v>
      </c>
      <c r="Q4" s="4">
        <f ca="1">INDEX(INDIRECT("Presentacion!"&amp;ADDRESS(4+(13*(QUOTIENT(ROW()-2,16))),ColumnaInicioBaseAnalitico+(VLOOKUP($C4,SaltosBaseAnalitico,IF($D4="DEBIDO",2,3),FALSE)),3,TRUE)&amp;":"&amp;ADDRESS(LongitudBaseAnalitico,ColumnaInicioBaseAnalitico+(VLOOKUP($C4,SaltosBaseAnalitico,IF($D4="DEBIDO",2,3),FALSE)),1,TRUE)),COLUMNS($E$2:Q4))</f>
        <v>0</v>
      </c>
    </row>
    <row r="5" spans="1:17">
      <c r="A5" t="s">
        <v>601</v>
      </c>
      <c r="B5" t="s">
        <v>106</v>
      </c>
      <c r="C5" t="s">
        <v>603</v>
      </c>
      <c r="D5" t="s">
        <v>583</v>
      </c>
      <c r="E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E5))</f>
        <v>0</v>
      </c>
      <c r="F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F5))</f>
        <v>0</v>
      </c>
      <c r="G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G5))</f>
        <v>0</v>
      </c>
      <c r="H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H5))</f>
        <v>0</v>
      </c>
      <c r="I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I5))</f>
        <v>0</v>
      </c>
      <c r="J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J5))</f>
        <v>0</v>
      </c>
      <c r="K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K5))</f>
        <v>0</v>
      </c>
      <c r="L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L5))</f>
        <v>0</v>
      </c>
      <c r="M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M5))</f>
        <v>0</v>
      </c>
      <c r="N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N5))</f>
        <v>0</v>
      </c>
      <c r="O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O5))</f>
        <v>0</v>
      </c>
      <c r="P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P5))</f>
        <v>0</v>
      </c>
      <c r="Q5" s="4">
        <f ca="1">INDEX(INDIRECT("Presentacion!"&amp;ADDRESS(4+(13*(QUOTIENT(ROW()-2,16))),ColumnaInicioBaseAnalitico+(VLOOKUP($C5,SaltosBaseAnalitico,IF($D5="DEBIDO",2,3),FALSE)),3,TRUE)&amp;":"&amp;ADDRESS(LongitudBaseAnalitico,ColumnaInicioBaseAnalitico+(VLOOKUP($C5,SaltosBaseAnalitico,IF($D5="DEBIDO",2,3),FALSE)),1,TRUE)),COLUMNS($E$2:Q5))</f>
        <v>0</v>
      </c>
    </row>
    <row r="6" spans="1:17">
      <c r="A6" t="s">
        <v>601</v>
      </c>
      <c r="B6" t="s">
        <v>106</v>
      </c>
      <c r="C6" t="s">
        <v>604</v>
      </c>
      <c r="D6" t="s">
        <v>582</v>
      </c>
      <c r="E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E6))</f>
        <v>0</v>
      </c>
      <c r="F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F6))</f>
        <v>0</v>
      </c>
      <c r="G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G6))</f>
        <v>0</v>
      </c>
      <c r="H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H6))</f>
        <v>0</v>
      </c>
      <c r="I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I6))</f>
        <v>0</v>
      </c>
      <c r="J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J6))</f>
        <v>0</v>
      </c>
      <c r="K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K6))</f>
        <v>0</v>
      </c>
      <c r="L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L6))</f>
        <v>0</v>
      </c>
      <c r="M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M6))</f>
        <v>0</v>
      </c>
      <c r="N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N6))</f>
        <v>0</v>
      </c>
      <c r="O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O6))</f>
        <v>0</v>
      </c>
      <c r="P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P6))</f>
        <v>0</v>
      </c>
      <c r="Q6" s="4">
        <f ca="1">INDEX(INDIRECT("Presentacion!"&amp;ADDRESS(4+(13*(QUOTIENT(ROW()-2,16))),ColumnaInicioBaseAnalitico+(VLOOKUP($C6,SaltosBaseAnalitico,IF($D6="DEBIDO",2,3),FALSE)),3,TRUE)&amp;":"&amp;ADDRESS(LongitudBaseAnalitico,ColumnaInicioBaseAnalitico+(VLOOKUP($C6,SaltosBaseAnalitico,IF($D6="DEBIDO",2,3),FALSE)),1,TRUE)),COLUMNS($E$2:Q6))</f>
        <v>0</v>
      </c>
    </row>
    <row r="7" spans="1:17">
      <c r="A7" t="s">
        <v>601</v>
      </c>
      <c r="B7" t="s">
        <v>106</v>
      </c>
      <c r="C7" t="s">
        <v>604</v>
      </c>
      <c r="D7" t="s">
        <v>583</v>
      </c>
      <c r="E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E7))</f>
        <v>0</v>
      </c>
      <c r="F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F7))</f>
        <v>0</v>
      </c>
      <c r="G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G7))</f>
        <v>0</v>
      </c>
      <c r="H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H7))</f>
        <v>0</v>
      </c>
      <c r="I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I7))</f>
        <v>0</v>
      </c>
      <c r="J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J7))</f>
        <v>0</v>
      </c>
      <c r="K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K7))</f>
        <v>0</v>
      </c>
      <c r="L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L7))</f>
        <v>0</v>
      </c>
      <c r="M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M7))</f>
        <v>0</v>
      </c>
      <c r="N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N7))</f>
        <v>0</v>
      </c>
      <c r="O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O7))</f>
        <v>0</v>
      </c>
      <c r="P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P7))</f>
        <v>0</v>
      </c>
      <c r="Q7" s="4">
        <f ca="1">INDEX(INDIRECT("Presentacion!"&amp;ADDRESS(4+(13*(QUOTIENT(ROW()-2,16))),ColumnaInicioBaseAnalitico+(VLOOKUP($C7,SaltosBaseAnalitico,IF($D7="DEBIDO",2,3),FALSE)),3,TRUE)&amp;":"&amp;ADDRESS(LongitudBaseAnalitico,ColumnaInicioBaseAnalitico+(VLOOKUP($C7,SaltosBaseAnalitico,IF($D7="DEBIDO",2,3),FALSE)),1,TRUE)),COLUMNS($E$2:Q7))</f>
        <v>0</v>
      </c>
    </row>
    <row r="8" spans="1:17">
      <c r="A8" t="s">
        <v>601</v>
      </c>
      <c r="B8" t="s">
        <v>106</v>
      </c>
      <c r="C8" t="s">
        <v>605</v>
      </c>
      <c r="D8" t="s">
        <v>582</v>
      </c>
      <c r="E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E8))</f>
        <v>0</v>
      </c>
      <c r="F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F8))</f>
        <v>0</v>
      </c>
      <c r="G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G8))</f>
        <v>0</v>
      </c>
      <c r="H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H8))</f>
        <v>0</v>
      </c>
      <c r="I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I8))</f>
        <v>0</v>
      </c>
      <c r="J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J8))</f>
        <v>0</v>
      </c>
      <c r="K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K8))</f>
        <v>0</v>
      </c>
      <c r="L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L8))</f>
        <v>0</v>
      </c>
      <c r="M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M8))</f>
        <v>0</v>
      </c>
      <c r="N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N8))</f>
        <v>0</v>
      </c>
      <c r="O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O8))</f>
        <v>0</v>
      </c>
      <c r="P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P8))</f>
        <v>0</v>
      </c>
      <c r="Q8" s="4">
        <f ca="1">INDEX(INDIRECT("Presentacion!"&amp;ADDRESS(4+(13*(QUOTIENT(ROW()-2,16))),ColumnaInicioBaseAnalitico+(VLOOKUP($C8,SaltosBaseAnalitico,IF($D8="DEBIDO",2,3),FALSE)),3,TRUE)&amp;":"&amp;ADDRESS(LongitudBaseAnalitico,ColumnaInicioBaseAnalitico+(VLOOKUP($C8,SaltosBaseAnalitico,IF($D8="DEBIDO",2,3),FALSE)),1,TRUE)),COLUMNS($E$2:Q8))</f>
        <v>0</v>
      </c>
    </row>
    <row r="9" spans="1:17">
      <c r="A9" t="s">
        <v>601</v>
      </c>
      <c r="B9" t="s">
        <v>106</v>
      </c>
      <c r="C9" t="s">
        <v>605</v>
      </c>
      <c r="D9" t="s">
        <v>583</v>
      </c>
      <c r="E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E9))</f>
        <v>0</v>
      </c>
      <c r="F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F9))</f>
        <v>0</v>
      </c>
      <c r="G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G9))</f>
        <v>0</v>
      </c>
      <c r="H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H9))</f>
        <v>0</v>
      </c>
      <c r="I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I9))</f>
        <v>0</v>
      </c>
      <c r="J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J9))</f>
        <v>0</v>
      </c>
      <c r="K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K9))</f>
        <v>0</v>
      </c>
      <c r="L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L9))</f>
        <v>0</v>
      </c>
      <c r="M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M9))</f>
        <v>0</v>
      </c>
      <c r="N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N9))</f>
        <v>0</v>
      </c>
      <c r="O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O9))</f>
        <v>0</v>
      </c>
      <c r="P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P9))</f>
        <v>0</v>
      </c>
      <c r="Q9" s="4">
        <f ca="1">INDEX(INDIRECT("Presentacion!"&amp;ADDRESS(4+(13*(QUOTIENT(ROW()-2,16))),ColumnaInicioBaseAnalitico+(VLOOKUP($C9,SaltosBaseAnalitico,IF($D9="DEBIDO",2,3),FALSE)),3,TRUE)&amp;":"&amp;ADDRESS(LongitudBaseAnalitico,ColumnaInicioBaseAnalitico+(VLOOKUP($C9,SaltosBaseAnalitico,IF($D9="DEBIDO",2,3),FALSE)),1,TRUE)),COLUMNS($E$2:Q9))</f>
        <v>0</v>
      </c>
    </row>
    <row r="10" spans="1:17">
      <c r="A10" t="s">
        <v>601</v>
      </c>
      <c r="B10" t="s">
        <v>106</v>
      </c>
      <c r="C10" t="s">
        <v>606</v>
      </c>
      <c r="D10" t="s">
        <v>582</v>
      </c>
      <c r="E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E10))</f>
        <v>0</v>
      </c>
      <c r="F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F10))</f>
        <v>0</v>
      </c>
      <c r="G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G10))</f>
        <v>0</v>
      </c>
      <c r="H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H10))</f>
        <v>0</v>
      </c>
      <c r="I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I10))</f>
        <v>0</v>
      </c>
      <c r="J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J10))</f>
        <v>0</v>
      </c>
      <c r="K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K10))</f>
        <v>0</v>
      </c>
      <c r="L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L10))</f>
        <v>0</v>
      </c>
      <c r="M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M10))</f>
        <v>0</v>
      </c>
      <c r="N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N10))</f>
        <v>0</v>
      </c>
      <c r="O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O10))</f>
        <v>0</v>
      </c>
      <c r="P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P10))</f>
        <v>0</v>
      </c>
      <c r="Q10" s="4">
        <f ca="1">INDEX(INDIRECT("Presentacion!"&amp;ADDRESS(4+(13*(QUOTIENT(ROW()-2,16))),ColumnaInicioBaseAnalitico+(VLOOKUP($C10,SaltosBaseAnalitico,IF($D10="DEBIDO",2,3),FALSE)),3,TRUE)&amp;":"&amp;ADDRESS(LongitudBaseAnalitico,ColumnaInicioBaseAnalitico+(VLOOKUP($C10,SaltosBaseAnalitico,IF($D10="DEBIDO",2,3),FALSE)),1,TRUE)),COLUMNS($E$2:Q10))</f>
        <v>0</v>
      </c>
    </row>
    <row r="11" spans="1:17">
      <c r="A11" t="s">
        <v>601</v>
      </c>
      <c r="B11" t="s">
        <v>106</v>
      </c>
      <c r="C11" t="s">
        <v>606</v>
      </c>
      <c r="D11" t="s">
        <v>583</v>
      </c>
      <c r="E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E11))</f>
        <v>0</v>
      </c>
      <c r="F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F11))</f>
        <v>0</v>
      </c>
      <c r="G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G11))</f>
        <v>0</v>
      </c>
      <c r="H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H11))</f>
        <v>0</v>
      </c>
      <c r="I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I11))</f>
        <v>0</v>
      </c>
      <c r="J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J11))</f>
        <v>0</v>
      </c>
      <c r="K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K11))</f>
        <v>0</v>
      </c>
      <c r="L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L11))</f>
        <v>0</v>
      </c>
      <c r="M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M11))</f>
        <v>0</v>
      </c>
      <c r="N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N11))</f>
        <v>0</v>
      </c>
      <c r="O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O11))</f>
        <v>0</v>
      </c>
      <c r="P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P11))</f>
        <v>0</v>
      </c>
      <c r="Q11" s="4">
        <f ca="1">INDEX(INDIRECT("Presentacion!"&amp;ADDRESS(4+(13*(QUOTIENT(ROW()-2,16))),ColumnaInicioBaseAnalitico+(VLOOKUP($C11,SaltosBaseAnalitico,IF($D11="DEBIDO",2,3),FALSE)),3,TRUE)&amp;":"&amp;ADDRESS(LongitudBaseAnalitico,ColumnaInicioBaseAnalitico+(VLOOKUP($C11,SaltosBaseAnalitico,IF($D11="DEBIDO",2,3),FALSE)),1,TRUE)),COLUMNS($E$2:Q11))</f>
        <v>0</v>
      </c>
    </row>
    <row r="12" spans="1:17">
      <c r="A12" t="s">
        <v>601</v>
      </c>
      <c r="B12" t="s">
        <v>106</v>
      </c>
      <c r="C12" t="s">
        <v>607</v>
      </c>
      <c r="D12" t="s">
        <v>582</v>
      </c>
      <c r="E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E12))</f>
        <v>0</v>
      </c>
      <c r="F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F12))</f>
        <v>0</v>
      </c>
      <c r="G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G12))</f>
        <v>0</v>
      </c>
      <c r="H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H12))</f>
        <v>0</v>
      </c>
      <c r="I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I12))</f>
        <v>0</v>
      </c>
      <c r="J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J12))</f>
        <v>0</v>
      </c>
      <c r="K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K12))</f>
        <v>0</v>
      </c>
      <c r="L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L12))</f>
        <v>0</v>
      </c>
      <c r="M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M12))</f>
        <v>0</v>
      </c>
      <c r="N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N12))</f>
        <v>0</v>
      </c>
      <c r="O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O12))</f>
        <v>0</v>
      </c>
      <c r="P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P12))</f>
        <v>0</v>
      </c>
      <c r="Q12" s="4">
        <f ca="1">INDEX(INDIRECT("Presentacion!"&amp;ADDRESS(4+(13*(QUOTIENT(ROW()-2,16))),ColumnaInicioBaseAnalitico+(VLOOKUP($C12,SaltosBaseAnalitico,IF($D12="DEBIDO",2,3),FALSE)),3,TRUE)&amp;":"&amp;ADDRESS(LongitudBaseAnalitico,ColumnaInicioBaseAnalitico+(VLOOKUP($C12,SaltosBaseAnalitico,IF($D12="DEBIDO",2,3),FALSE)),1,TRUE)),COLUMNS($E$2:Q12))</f>
        <v>0</v>
      </c>
    </row>
    <row r="13" spans="1:17">
      <c r="A13" t="s">
        <v>601</v>
      </c>
      <c r="B13" t="s">
        <v>106</v>
      </c>
      <c r="C13" t="s">
        <v>607</v>
      </c>
      <c r="D13" t="s">
        <v>583</v>
      </c>
      <c r="E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E13))</f>
        <v>0</v>
      </c>
      <c r="F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F13))</f>
        <v>0</v>
      </c>
      <c r="G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G13))</f>
        <v>0</v>
      </c>
      <c r="H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H13))</f>
        <v>0</v>
      </c>
      <c r="I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I13))</f>
        <v>0</v>
      </c>
      <c r="J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J13))</f>
        <v>0</v>
      </c>
      <c r="K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K13))</f>
        <v>0</v>
      </c>
      <c r="L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L13))</f>
        <v>0</v>
      </c>
      <c r="M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M13))</f>
        <v>0</v>
      </c>
      <c r="N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N13))</f>
        <v>0</v>
      </c>
      <c r="O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O13))</f>
        <v>0</v>
      </c>
      <c r="P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P13))</f>
        <v>0</v>
      </c>
      <c r="Q13" s="4">
        <f ca="1">INDEX(INDIRECT("Presentacion!"&amp;ADDRESS(4+(13*(QUOTIENT(ROW()-2,16))),ColumnaInicioBaseAnalitico+(VLOOKUP($C13,SaltosBaseAnalitico,IF($D13="DEBIDO",2,3),FALSE)),3,TRUE)&amp;":"&amp;ADDRESS(LongitudBaseAnalitico,ColumnaInicioBaseAnalitico+(VLOOKUP($C13,SaltosBaseAnalitico,IF($D13="DEBIDO",2,3),FALSE)),1,TRUE)),COLUMNS($E$2:Q13))</f>
        <v>0</v>
      </c>
    </row>
    <row r="14" spans="1:17">
      <c r="A14" t="s">
        <v>601</v>
      </c>
      <c r="B14" t="s">
        <v>106</v>
      </c>
      <c r="C14" t="s">
        <v>608</v>
      </c>
      <c r="D14" t="s">
        <v>582</v>
      </c>
      <c r="E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E14))</f>
        <v>0</v>
      </c>
      <c r="F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F14))</f>
        <v>0</v>
      </c>
      <c r="G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G14))</f>
        <v>0</v>
      </c>
      <c r="H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H14))</f>
        <v>0</v>
      </c>
      <c r="I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I14))</f>
        <v>0</v>
      </c>
      <c r="J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J14))</f>
        <v>0</v>
      </c>
      <c r="K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K14))</f>
        <v>0</v>
      </c>
      <c r="L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L14))</f>
        <v>0</v>
      </c>
      <c r="M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M14))</f>
        <v>520.20000000000005</v>
      </c>
      <c r="N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N14))</f>
        <v>0</v>
      </c>
      <c r="O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O14))</f>
        <v>0</v>
      </c>
      <c r="P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P14))</f>
        <v>0</v>
      </c>
      <c r="Q14" s="4">
        <f ca="1">INDEX(INDIRECT("Presentacion!"&amp;ADDRESS(4+(13*(QUOTIENT(ROW()-2,16))),ColumnaInicioBaseAnalitico+(VLOOKUP($C14,SaltosBaseAnalitico,IF($D14="DEBIDO",2,3),FALSE)),3,TRUE)&amp;":"&amp;ADDRESS(LongitudBaseAnalitico,ColumnaInicioBaseAnalitico+(VLOOKUP($C14,SaltosBaseAnalitico,IF($D14="DEBIDO",2,3),FALSE)),1,TRUE)),COLUMNS($E$2:Q14))</f>
        <v>520.20000000000005</v>
      </c>
    </row>
    <row r="15" spans="1:17">
      <c r="A15" t="s">
        <v>601</v>
      </c>
      <c r="B15" t="s">
        <v>106</v>
      </c>
      <c r="C15" t="s">
        <v>608</v>
      </c>
      <c r="D15" t="s">
        <v>583</v>
      </c>
      <c r="E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E15))</f>
        <v>0</v>
      </c>
      <c r="F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F15))</f>
        <v>0</v>
      </c>
      <c r="G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G15))</f>
        <v>0</v>
      </c>
      <c r="H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H15))</f>
        <v>-4860</v>
      </c>
      <c r="I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I15))</f>
        <v>0</v>
      </c>
      <c r="J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J15))</f>
        <v>0</v>
      </c>
      <c r="K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K15))</f>
        <v>0</v>
      </c>
      <c r="L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L15))</f>
        <v>0</v>
      </c>
      <c r="M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M15))</f>
        <v>-520</v>
      </c>
      <c r="N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N15))</f>
        <v>-35</v>
      </c>
      <c r="O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O15))</f>
        <v>0</v>
      </c>
      <c r="P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P15))</f>
        <v>0</v>
      </c>
      <c r="Q15" s="4">
        <f ca="1">INDEX(INDIRECT("Presentacion!"&amp;ADDRESS(4+(13*(QUOTIENT(ROW()-2,16))),ColumnaInicioBaseAnalitico+(VLOOKUP($C15,SaltosBaseAnalitico,IF($D15="DEBIDO",2,3),FALSE)),3,TRUE)&amp;":"&amp;ADDRESS(LongitudBaseAnalitico,ColumnaInicioBaseAnalitico+(VLOOKUP($C15,SaltosBaseAnalitico,IF($D15="DEBIDO",2,3),FALSE)),1,TRUE)),COLUMNS($E$2:Q15))</f>
        <v>-5415</v>
      </c>
    </row>
    <row r="16" spans="1:17">
      <c r="A16" t="s">
        <v>601</v>
      </c>
      <c r="B16" t="s">
        <v>106</v>
      </c>
      <c r="C16" t="s">
        <v>609</v>
      </c>
      <c r="D16" t="s">
        <v>582</v>
      </c>
      <c r="E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E16))</f>
        <v>0</v>
      </c>
      <c r="F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F16))</f>
        <v>0</v>
      </c>
      <c r="G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G16))</f>
        <v>0</v>
      </c>
      <c r="H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H16))</f>
        <v>0</v>
      </c>
      <c r="I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I16))</f>
        <v>0</v>
      </c>
      <c r="J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J16))</f>
        <v>0</v>
      </c>
      <c r="K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K16))</f>
        <v>0</v>
      </c>
      <c r="L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L16))</f>
        <v>0</v>
      </c>
      <c r="M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M16))</f>
        <v>0</v>
      </c>
      <c r="N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N16))</f>
        <v>0</v>
      </c>
      <c r="O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O16))</f>
        <v>0</v>
      </c>
      <c r="P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P16))</f>
        <v>0</v>
      </c>
      <c r="Q16" s="4">
        <f ca="1">INDEX(INDIRECT("Presentacion!"&amp;ADDRESS(4+(13*(QUOTIENT(ROW()-2,16))),ColumnaInicioBaseAnalitico+(VLOOKUP($C16,SaltosBaseAnalitico,IF($D16="DEBIDO",2,3),FALSE)),3,TRUE)&amp;":"&amp;ADDRESS(LongitudBaseAnalitico,ColumnaInicioBaseAnalitico+(VLOOKUP($C16,SaltosBaseAnalitico,IF($D16="DEBIDO",2,3),FALSE)),1,TRUE)),COLUMNS($E$2:Q16))</f>
        <v>0</v>
      </c>
    </row>
    <row r="17" spans="1:17">
      <c r="A17" t="s">
        <v>601</v>
      </c>
      <c r="B17" t="s">
        <v>106</v>
      </c>
      <c r="C17" t="s">
        <v>609</v>
      </c>
      <c r="D17" t="s">
        <v>583</v>
      </c>
      <c r="E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E17))</f>
        <v>0</v>
      </c>
      <c r="F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F17))</f>
        <v>0</v>
      </c>
      <c r="G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G17))</f>
        <v>0</v>
      </c>
      <c r="H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H17))</f>
        <v>0</v>
      </c>
      <c r="I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I17))</f>
        <v>0</v>
      </c>
      <c r="J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J17))</f>
        <v>0</v>
      </c>
      <c r="K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K17))</f>
        <v>0</v>
      </c>
      <c r="L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L17))</f>
        <v>0</v>
      </c>
      <c r="M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M17))</f>
        <v>0</v>
      </c>
      <c r="N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N17))</f>
        <v>0</v>
      </c>
      <c r="O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O17))</f>
        <v>0</v>
      </c>
      <c r="P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P17))</f>
        <v>0</v>
      </c>
      <c r="Q17" s="4">
        <f ca="1">INDEX(INDIRECT("Presentacion!"&amp;ADDRESS(4+(13*(QUOTIENT(ROW()-2,16))),ColumnaInicioBaseAnalitico+(VLOOKUP($C17,SaltosBaseAnalitico,IF($D17="DEBIDO",2,3),FALSE)),3,TRUE)&amp;":"&amp;ADDRESS(LongitudBaseAnalitico,ColumnaInicioBaseAnalitico+(VLOOKUP($C17,SaltosBaseAnalitico,IF($D17="DEBIDO",2,3),FALSE)),1,TRUE)),COLUMNS($E$2:Q17))</f>
        <v>0</v>
      </c>
    </row>
    <row r="18" spans="1:17">
      <c r="A18" t="s">
        <v>601</v>
      </c>
      <c r="B18" t="s">
        <v>310</v>
      </c>
      <c r="C18" t="s">
        <v>602</v>
      </c>
      <c r="D18" t="s">
        <v>582</v>
      </c>
      <c r="E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E18))</f>
        <v>0</v>
      </c>
      <c r="F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F18))</f>
        <v>0</v>
      </c>
      <c r="G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G18))</f>
        <v>0</v>
      </c>
      <c r="H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H18))</f>
        <v>0</v>
      </c>
      <c r="I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I18))</f>
        <v>0</v>
      </c>
      <c r="J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J18))</f>
        <v>0</v>
      </c>
      <c r="K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K18))</f>
        <v>0</v>
      </c>
      <c r="L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L18))</f>
        <v>0</v>
      </c>
      <c r="M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M18))</f>
        <v>0</v>
      </c>
      <c r="N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N18))</f>
        <v>0</v>
      </c>
      <c r="O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O18))</f>
        <v>0</v>
      </c>
      <c r="P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P18))</f>
        <v>0</v>
      </c>
      <c r="Q18" s="4">
        <f ca="1">INDEX(INDIRECT("Presentacion!"&amp;ADDRESS(4+(13*(QUOTIENT(ROW()-2,16))),ColumnaInicioBaseAnalitico+(VLOOKUP($C18,SaltosBaseAnalitico,IF($D18="DEBIDO",2,3),FALSE)),3,TRUE)&amp;":"&amp;ADDRESS(LongitudBaseAnalitico,ColumnaInicioBaseAnalitico+(VLOOKUP($C18,SaltosBaseAnalitico,IF($D18="DEBIDO",2,3),FALSE)),1,TRUE)),COLUMNS($E$2:Q18))</f>
        <v>0</v>
      </c>
    </row>
    <row r="19" spans="1:17">
      <c r="A19" t="s">
        <v>601</v>
      </c>
      <c r="B19" t="s">
        <v>310</v>
      </c>
      <c r="C19" t="s">
        <v>602</v>
      </c>
      <c r="D19" t="s">
        <v>583</v>
      </c>
      <c r="E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E19))</f>
        <v>0</v>
      </c>
      <c r="F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F19))</f>
        <v>0</v>
      </c>
      <c r="G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G19))</f>
        <v>0</v>
      </c>
      <c r="H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H19))</f>
        <v>0</v>
      </c>
      <c r="I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I19))</f>
        <v>0</v>
      </c>
      <c r="J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J19))</f>
        <v>0</v>
      </c>
      <c r="K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K19))</f>
        <v>0</v>
      </c>
      <c r="L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L19))</f>
        <v>0</v>
      </c>
      <c r="M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M19))</f>
        <v>0</v>
      </c>
      <c r="N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N19))</f>
        <v>0</v>
      </c>
      <c r="O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O19))</f>
        <v>0</v>
      </c>
      <c r="P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P19))</f>
        <v>0</v>
      </c>
      <c r="Q19" s="4">
        <f ca="1">INDEX(INDIRECT("Presentacion!"&amp;ADDRESS(4+(13*(QUOTIENT(ROW()-2,16))),ColumnaInicioBaseAnalitico+(VLOOKUP($C19,SaltosBaseAnalitico,IF($D19="DEBIDO",2,3),FALSE)),3,TRUE)&amp;":"&amp;ADDRESS(LongitudBaseAnalitico,ColumnaInicioBaseAnalitico+(VLOOKUP($C19,SaltosBaseAnalitico,IF($D19="DEBIDO",2,3),FALSE)),1,TRUE)),COLUMNS($E$2:Q19))</f>
        <v>0</v>
      </c>
    </row>
    <row r="20" spans="1:17">
      <c r="A20" t="s">
        <v>601</v>
      </c>
      <c r="B20" t="s">
        <v>310</v>
      </c>
      <c r="C20" t="s">
        <v>603</v>
      </c>
      <c r="D20" t="s">
        <v>582</v>
      </c>
      <c r="E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E20))</f>
        <v>0</v>
      </c>
      <c r="F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F20))</f>
        <v>0</v>
      </c>
      <c r="G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G20))</f>
        <v>0</v>
      </c>
      <c r="H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H20))</f>
        <v>0</v>
      </c>
      <c r="I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I20))</f>
        <v>0</v>
      </c>
      <c r="J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J20))</f>
        <v>0</v>
      </c>
      <c r="K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K20))</f>
        <v>0</v>
      </c>
      <c r="L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L20))</f>
        <v>0</v>
      </c>
      <c r="M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M20))</f>
        <v>0</v>
      </c>
      <c r="N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N20))</f>
        <v>0</v>
      </c>
      <c r="O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O20))</f>
        <v>0</v>
      </c>
      <c r="P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P20))</f>
        <v>0</v>
      </c>
      <c r="Q20" s="4">
        <f ca="1">INDEX(INDIRECT("Presentacion!"&amp;ADDRESS(4+(13*(QUOTIENT(ROW()-2,16))),ColumnaInicioBaseAnalitico+(VLOOKUP($C20,SaltosBaseAnalitico,IF($D20="DEBIDO",2,3),FALSE)),3,TRUE)&amp;":"&amp;ADDRESS(LongitudBaseAnalitico,ColumnaInicioBaseAnalitico+(VLOOKUP($C20,SaltosBaseAnalitico,IF($D20="DEBIDO",2,3),FALSE)),1,TRUE)),COLUMNS($E$2:Q20))</f>
        <v>0</v>
      </c>
    </row>
    <row r="21" spans="1:17">
      <c r="A21" t="s">
        <v>601</v>
      </c>
      <c r="B21" t="s">
        <v>310</v>
      </c>
      <c r="C21" t="s">
        <v>603</v>
      </c>
      <c r="D21" t="s">
        <v>583</v>
      </c>
      <c r="E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E21))</f>
        <v>0</v>
      </c>
      <c r="F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F21))</f>
        <v>0</v>
      </c>
      <c r="G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G21))</f>
        <v>0</v>
      </c>
      <c r="H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H21))</f>
        <v>0</v>
      </c>
      <c r="I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I21))</f>
        <v>0</v>
      </c>
      <c r="J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J21))</f>
        <v>0</v>
      </c>
      <c r="K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K21))</f>
        <v>0</v>
      </c>
      <c r="L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L21))</f>
        <v>0</v>
      </c>
      <c r="M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M21))</f>
        <v>0</v>
      </c>
      <c r="N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N21))</f>
        <v>0</v>
      </c>
      <c r="O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O21))</f>
        <v>0</v>
      </c>
      <c r="P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P21))</f>
        <v>0</v>
      </c>
      <c r="Q21" s="4">
        <f ca="1">INDEX(INDIRECT("Presentacion!"&amp;ADDRESS(4+(13*(QUOTIENT(ROW()-2,16))),ColumnaInicioBaseAnalitico+(VLOOKUP($C21,SaltosBaseAnalitico,IF($D21="DEBIDO",2,3),FALSE)),3,TRUE)&amp;":"&amp;ADDRESS(LongitudBaseAnalitico,ColumnaInicioBaseAnalitico+(VLOOKUP($C21,SaltosBaseAnalitico,IF($D21="DEBIDO",2,3),FALSE)),1,TRUE)),COLUMNS($E$2:Q21))</f>
        <v>0</v>
      </c>
    </row>
    <row r="22" spans="1:17">
      <c r="A22" t="s">
        <v>601</v>
      </c>
      <c r="B22" t="s">
        <v>310</v>
      </c>
      <c r="C22" t="s">
        <v>604</v>
      </c>
      <c r="D22" t="s">
        <v>582</v>
      </c>
      <c r="E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E22))</f>
        <v>0</v>
      </c>
      <c r="F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F22))</f>
        <v>0</v>
      </c>
      <c r="G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G22))</f>
        <v>0</v>
      </c>
      <c r="H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H22))</f>
        <v>0</v>
      </c>
      <c r="I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I22))</f>
        <v>0</v>
      </c>
      <c r="J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J22))</f>
        <v>0</v>
      </c>
      <c r="K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K22))</f>
        <v>0</v>
      </c>
      <c r="L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L22))</f>
        <v>0</v>
      </c>
      <c r="M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M22))</f>
        <v>0</v>
      </c>
      <c r="N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N22))</f>
        <v>0</v>
      </c>
      <c r="O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O22))</f>
        <v>0</v>
      </c>
      <c r="P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P22))</f>
        <v>0</v>
      </c>
      <c r="Q22" s="4">
        <f ca="1">INDEX(INDIRECT("Presentacion!"&amp;ADDRESS(4+(13*(QUOTIENT(ROW()-2,16))),ColumnaInicioBaseAnalitico+(VLOOKUP($C22,SaltosBaseAnalitico,IF($D22="DEBIDO",2,3),FALSE)),3,TRUE)&amp;":"&amp;ADDRESS(LongitudBaseAnalitico,ColumnaInicioBaseAnalitico+(VLOOKUP($C22,SaltosBaseAnalitico,IF($D22="DEBIDO",2,3),FALSE)),1,TRUE)),COLUMNS($E$2:Q22))</f>
        <v>0</v>
      </c>
    </row>
    <row r="23" spans="1:17">
      <c r="A23" t="s">
        <v>601</v>
      </c>
      <c r="B23" t="s">
        <v>310</v>
      </c>
      <c r="C23" t="s">
        <v>604</v>
      </c>
      <c r="D23" t="s">
        <v>583</v>
      </c>
      <c r="E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E23))</f>
        <v>0</v>
      </c>
      <c r="F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F23))</f>
        <v>0</v>
      </c>
      <c r="G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G23))</f>
        <v>0</v>
      </c>
      <c r="H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H23))</f>
        <v>0</v>
      </c>
      <c r="I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I23))</f>
        <v>0</v>
      </c>
      <c r="J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J23))</f>
        <v>0</v>
      </c>
      <c r="K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K23))</f>
        <v>0</v>
      </c>
      <c r="L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L23))</f>
        <v>0</v>
      </c>
      <c r="M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M23))</f>
        <v>0</v>
      </c>
      <c r="N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N23))</f>
        <v>0</v>
      </c>
      <c r="O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O23))</f>
        <v>0</v>
      </c>
      <c r="P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P23))</f>
        <v>0</v>
      </c>
      <c r="Q23" s="4">
        <f ca="1">INDEX(INDIRECT("Presentacion!"&amp;ADDRESS(4+(13*(QUOTIENT(ROW()-2,16))),ColumnaInicioBaseAnalitico+(VLOOKUP($C23,SaltosBaseAnalitico,IF($D23="DEBIDO",2,3),FALSE)),3,TRUE)&amp;":"&amp;ADDRESS(LongitudBaseAnalitico,ColumnaInicioBaseAnalitico+(VLOOKUP($C23,SaltosBaseAnalitico,IF($D23="DEBIDO",2,3),FALSE)),1,TRUE)),COLUMNS($E$2:Q23))</f>
        <v>0</v>
      </c>
    </row>
    <row r="24" spans="1:17">
      <c r="A24" t="s">
        <v>601</v>
      </c>
      <c r="B24" t="s">
        <v>310</v>
      </c>
      <c r="C24" t="s">
        <v>605</v>
      </c>
      <c r="D24" t="s">
        <v>582</v>
      </c>
      <c r="E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E24))</f>
        <v>0</v>
      </c>
      <c r="F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F24))</f>
        <v>0</v>
      </c>
      <c r="G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G24))</f>
        <v>0</v>
      </c>
      <c r="H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H24))</f>
        <v>0</v>
      </c>
      <c r="I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I24))</f>
        <v>0</v>
      </c>
      <c r="J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J24))</f>
        <v>0</v>
      </c>
      <c r="K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K24))</f>
        <v>0</v>
      </c>
      <c r="L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L24))</f>
        <v>0</v>
      </c>
      <c r="M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M24))</f>
        <v>0</v>
      </c>
      <c r="N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N24))</f>
        <v>0</v>
      </c>
      <c r="O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O24))</f>
        <v>0</v>
      </c>
      <c r="P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P24))</f>
        <v>0</v>
      </c>
      <c r="Q24" s="4">
        <f ca="1">INDEX(INDIRECT("Presentacion!"&amp;ADDRESS(4+(13*(QUOTIENT(ROW()-2,16))),ColumnaInicioBaseAnalitico+(VLOOKUP($C24,SaltosBaseAnalitico,IF($D24="DEBIDO",2,3),FALSE)),3,TRUE)&amp;":"&amp;ADDRESS(LongitudBaseAnalitico,ColumnaInicioBaseAnalitico+(VLOOKUP($C24,SaltosBaseAnalitico,IF($D24="DEBIDO",2,3),FALSE)),1,TRUE)),COLUMNS($E$2:Q24))</f>
        <v>0</v>
      </c>
    </row>
    <row r="25" spans="1:17">
      <c r="A25" t="s">
        <v>601</v>
      </c>
      <c r="B25" t="s">
        <v>310</v>
      </c>
      <c r="C25" t="s">
        <v>605</v>
      </c>
      <c r="D25" t="s">
        <v>583</v>
      </c>
      <c r="E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E25))</f>
        <v>0</v>
      </c>
      <c r="F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F25))</f>
        <v>0</v>
      </c>
      <c r="G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G25))</f>
        <v>0</v>
      </c>
      <c r="H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H25))</f>
        <v>0</v>
      </c>
      <c r="I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I25))</f>
        <v>0</v>
      </c>
      <c r="J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J25))</f>
        <v>0</v>
      </c>
      <c r="K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K25))</f>
        <v>0</v>
      </c>
      <c r="L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L25))</f>
        <v>0</v>
      </c>
      <c r="M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M25))</f>
        <v>0</v>
      </c>
      <c r="N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N25))</f>
        <v>0</v>
      </c>
      <c r="O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O25))</f>
        <v>0</v>
      </c>
      <c r="P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P25))</f>
        <v>0</v>
      </c>
      <c r="Q25" s="4">
        <f ca="1">INDEX(INDIRECT("Presentacion!"&amp;ADDRESS(4+(13*(QUOTIENT(ROW()-2,16))),ColumnaInicioBaseAnalitico+(VLOOKUP($C25,SaltosBaseAnalitico,IF($D25="DEBIDO",2,3),FALSE)),3,TRUE)&amp;":"&amp;ADDRESS(LongitudBaseAnalitico,ColumnaInicioBaseAnalitico+(VLOOKUP($C25,SaltosBaseAnalitico,IF($D25="DEBIDO",2,3),FALSE)),1,TRUE)),COLUMNS($E$2:Q25))</f>
        <v>0</v>
      </c>
    </row>
    <row r="26" spans="1:17">
      <c r="A26" t="s">
        <v>601</v>
      </c>
      <c r="B26" t="s">
        <v>310</v>
      </c>
      <c r="C26" t="s">
        <v>606</v>
      </c>
      <c r="D26" t="s">
        <v>582</v>
      </c>
      <c r="E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E26))</f>
        <v>0</v>
      </c>
      <c r="F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F26))</f>
        <v>0</v>
      </c>
      <c r="G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G26))</f>
        <v>0</v>
      </c>
      <c r="H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H26))</f>
        <v>0</v>
      </c>
      <c r="I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I26))</f>
        <v>0</v>
      </c>
      <c r="J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J26))</f>
        <v>0</v>
      </c>
      <c r="K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K26))</f>
        <v>0</v>
      </c>
      <c r="L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L26))</f>
        <v>0</v>
      </c>
      <c r="M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M26))</f>
        <v>0</v>
      </c>
      <c r="N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N26))</f>
        <v>0</v>
      </c>
      <c r="O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O26))</f>
        <v>0</v>
      </c>
      <c r="P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P26))</f>
        <v>0</v>
      </c>
      <c r="Q26" s="4">
        <f ca="1">INDEX(INDIRECT("Presentacion!"&amp;ADDRESS(4+(13*(QUOTIENT(ROW()-2,16))),ColumnaInicioBaseAnalitico+(VLOOKUP($C26,SaltosBaseAnalitico,IF($D26="DEBIDO",2,3),FALSE)),3,TRUE)&amp;":"&amp;ADDRESS(LongitudBaseAnalitico,ColumnaInicioBaseAnalitico+(VLOOKUP($C26,SaltosBaseAnalitico,IF($D26="DEBIDO",2,3),FALSE)),1,TRUE)),COLUMNS($E$2:Q26))</f>
        <v>0</v>
      </c>
    </row>
    <row r="27" spans="1:17">
      <c r="A27" t="s">
        <v>601</v>
      </c>
      <c r="B27" t="s">
        <v>310</v>
      </c>
      <c r="C27" t="s">
        <v>606</v>
      </c>
      <c r="D27" t="s">
        <v>583</v>
      </c>
      <c r="E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E27))</f>
        <v>0</v>
      </c>
      <c r="F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F27))</f>
        <v>0</v>
      </c>
      <c r="G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G27))</f>
        <v>0</v>
      </c>
      <c r="H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H27))</f>
        <v>0</v>
      </c>
      <c r="I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I27))</f>
        <v>0</v>
      </c>
      <c r="J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J27))</f>
        <v>0</v>
      </c>
      <c r="K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K27))</f>
        <v>0</v>
      </c>
      <c r="L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L27))</f>
        <v>0</v>
      </c>
      <c r="M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M27))</f>
        <v>0</v>
      </c>
      <c r="N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N27))</f>
        <v>0</v>
      </c>
      <c r="O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O27))</f>
        <v>0</v>
      </c>
      <c r="P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P27))</f>
        <v>0</v>
      </c>
      <c r="Q27" s="4">
        <f ca="1">INDEX(INDIRECT("Presentacion!"&amp;ADDRESS(4+(13*(QUOTIENT(ROW()-2,16))),ColumnaInicioBaseAnalitico+(VLOOKUP($C27,SaltosBaseAnalitico,IF($D27="DEBIDO",2,3),FALSE)),3,TRUE)&amp;":"&amp;ADDRESS(LongitudBaseAnalitico,ColumnaInicioBaseAnalitico+(VLOOKUP($C27,SaltosBaseAnalitico,IF($D27="DEBIDO",2,3),FALSE)),1,TRUE)),COLUMNS($E$2:Q27))</f>
        <v>0</v>
      </c>
    </row>
    <row r="28" spans="1:17">
      <c r="A28" t="s">
        <v>601</v>
      </c>
      <c r="B28" t="s">
        <v>310</v>
      </c>
      <c r="C28" t="s">
        <v>607</v>
      </c>
      <c r="D28" t="s">
        <v>582</v>
      </c>
      <c r="E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E28))</f>
        <v>0</v>
      </c>
      <c r="F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F28))</f>
        <v>0</v>
      </c>
      <c r="G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G28))</f>
        <v>0</v>
      </c>
      <c r="H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H28))</f>
        <v>0</v>
      </c>
      <c r="I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I28))</f>
        <v>0</v>
      </c>
      <c r="J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J28))</f>
        <v>0</v>
      </c>
      <c r="K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K28))</f>
        <v>0</v>
      </c>
      <c r="L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L28))</f>
        <v>0</v>
      </c>
      <c r="M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M28))</f>
        <v>0</v>
      </c>
      <c r="N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N28))</f>
        <v>0</v>
      </c>
      <c r="O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O28))</f>
        <v>0</v>
      </c>
      <c r="P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P28))</f>
        <v>0</v>
      </c>
      <c r="Q28" s="4">
        <f ca="1">INDEX(INDIRECT("Presentacion!"&amp;ADDRESS(4+(13*(QUOTIENT(ROW()-2,16))),ColumnaInicioBaseAnalitico+(VLOOKUP($C28,SaltosBaseAnalitico,IF($D28="DEBIDO",2,3),FALSE)),3,TRUE)&amp;":"&amp;ADDRESS(LongitudBaseAnalitico,ColumnaInicioBaseAnalitico+(VLOOKUP($C28,SaltosBaseAnalitico,IF($D28="DEBIDO",2,3),FALSE)),1,TRUE)),COLUMNS($E$2:Q28))</f>
        <v>0</v>
      </c>
    </row>
    <row r="29" spans="1:17">
      <c r="A29" t="s">
        <v>601</v>
      </c>
      <c r="B29" t="s">
        <v>310</v>
      </c>
      <c r="C29" t="s">
        <v>607</v>
      </c>
      <c r="D29" t="s">
        <v>583</v>
      </c>
      <c r="E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E29))</f>
        <v>0</v>
      </c>
      <c r="F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F29))</f>
        <v>0</v>
      </c>
      <c r="G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G29))</f>
        <v>0</v>
      </c>
      <c r="H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H29))</f>
        <v>0</v>
      </c>
      <c r="I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I29))</f>
        <v>0</v>
      </c>
      <c r="J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J29))</f>
        <v>0</v>
      </c>
      <c r="K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K29))</f>
        <v>0</v>
      </c>
      <c r="L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L29))</f>
        <v>0</v>
      </c>
      <c r="M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M29))</f>
        <v>0</v>
      </c>
      <c r="N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N29))</f>
        <v>0</v>
      </c>
      <c r="O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O29))</f>
        <v>0</v>
      </c>
      <c r="P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P29))</f>
        <v>0</v>
      </c>
      <c r="Q29" s="4">
        <f ca="1">INDEX(INDIRECT("Presentacion!"&amp;ADDRESS(4+(13*(QUOTIENT(ROW()-2,16))),ColumnaInicioBaseAnalitico+(VLOOKUP($C29,SaltosBaseAnalitico,IF($D29="DEBIDO",2,3),FALSE)),3,TRUE)&amp;":"&amp;ADDRESS(LongitudBaseAnalitico,ColumnaInicioBaseAnalitico+(VLOOKUP($C29,SaltosBaseAnalitico,IF($D29="DEBIDO",2,3),FALSE)),1,TRUE)),COLUMNS($E$2:Q29))</f>
        <v>0</v>
      </c>
    </row>
    <row r="30" spans="1:17">
      <c r="A30" t="s">
        <v>601</v>
      </c>
      <c r="B30" t="s">
        <v>310</v>
      </c>
      <c r="C30" t="s">
        <v>608</v>
      </c>
      <c r="D30" t="s">
        <v>582</v>
      </c>
      <c r="E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E30))</f>
        <v>0</v>
      </c>
      <c r="F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F30))</f>
        <v>0</v>
      </c>
      <c r="G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G30))</f>
        <v>0</v>
      </c>
      <c r="H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H30))</f>
        <v>0</v>
      </c>
      <c r="I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I30))</f>
        <v>0</v>
      </c>
      <c r="J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J30))</f>
        <v>0</v>
      </c>
      <c r="K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K30))</f>
        <v>0</v>
      </c>
      <c r="L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L30))</f>
        <v>79.814999999999998</v>
      </c>
      <c r="M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M30))</f>
        <v>169.20000000000002</v>
      </c>
      <c r="N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N30))</f>
        <v>13500</v>
      </c>
      <c r="O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O30))</f>
        <v>0</v>
      </c>
      <c r="P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P30))</f>
        <v>39665.25</v>
      </c>
      <c r="Q30" s="4">
        <f ca="1">INDEX(INDIRECT("Presentacion!"&amp;ADDRESS(4+(13*(QUOTIENT(ROW()-2,16))),ColumnaInicioBaseAnalitico+(VLOOKUP($C30,SaltosBaseAnalitico,IF($D30="DEBIDO",2,3),FALSE)),3,TRUE)&amp;":"&amp;ADDRESS(LongitudBaseAnalitico,ColumnaInicioBaseAnalitico+(VLOOKUP($C30,SaltosBaseAnalitico,IF($D30="DEBIDO",2,3),FALSE)),1,TRUE)),COLUMNS($E$2:Q30))</f>
        <v>53414.264999999999</v>
      </c>
    </row>
    <row r="31" spans="1:17">
      <c r="A31" t="s">
        <v>601</v>
      </c>
      <c r="B31" t="s">
        <v>310</v>
      </c>
      <c r="C31" t="s">
        <v>608</v>
      </c>
      <c r="D31" t="s">
        <v>583</v>
      </c>
      <c r="E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E31))</f>
        <v>0</v>
      </c>
      <c r="F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F31))</f>
        <v>0</v>
      </c>
      <c r="G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G31))</f>
        <v>0</v>
      </c>
      <c r="H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H31))</f>
        <v>0</v>
      </c>
      <c r="I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I31))</f>
        <v>0</v>
      </c>
      <c r="J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J31))</f>
        <v>0</v>
      </c>
      <c r="K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K31))</f>
        <v>0</v>
      </c>
      <c r="L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L31))</f>
        <v>-80</v>
      </c>
      <c r="M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M31))</f>
        <v>-169</v>
      </c>
      <c r="N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N31))</f>
        <v>-13500</v>
      </c>
      <c r="O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O31))</f>
        <v>0</v>
      </c>
      <c r="P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P31))</f>
        <v>-397</v>
      </c>
      <c r="Q31" s="4">
        <f ca="1">INDEX(INDIRECT("Presentacion!"&amp;ADDRESS(4+(13*(QUOTIENT(ROW()-2,16))),ColumnaInicioBaseAnalitico+(VLOOKUP($C31,SaltosBaseAnalitico,IF($D31="DEBIDO",2,3),FALSE)),3,TRUE)&amp;":"&amp;ADDRESS(LongitudBaseAnalitico,ColumnaInicioBaseAnalitico+(VLOOKUP($C31,SaltosBaseAnalitico,IF($D31="DEBIDO",2,3),FALSE)),1,TRUE)),COLUMNS($E$2:Q31))</f>
        <v>-14146</v>
      </c>
    </row>
    <row r="32" spans="1:17">
      <c r="A32" t="s">
        <v>601</v>
      </c>
      <c r="B32" t="s">
        <v>310</v>
      </c>
      <c r="C32" t="s">
        <v>609</v>
      </c>
      <c r="D32" t="s">
        <v>582</v>
      </c>
      <c r="E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E32))</f>
        <v>0</v>
      </c>
      <c r="F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F32))</f>
        <v>0</v>
      </c>
      <c r="G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G32))</f>
        <v>0</v>
      </c>
      <c r="H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H32))</f>
        <v>0</v>
      </c>
      <c r="I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I32))</f>
        <v>0</v>
      </c>
      <c r="J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J32))</f>
        <v>0</v>
      </c>
      <c r="K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K32))</f>
        <v>0</v>
      </c>
      <c r="L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L32))</f>
        <v>0</v>
      </c>
      <c r="M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M32))</f>
        <v>0</v>
      </c>
      <c r="N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N32))</f>
        <v>0</v>
      </c>
      <c r="O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O32))</f>
        <v>0</v>
      </c>
      <c r="P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P32))</f>
        <v>0</v>
      </c>
      <c r="Q32" s="4">
        <f ca="1">INDEX(INDIRECT("Presentacion!"&amp;ADDRESS(4+(13*(QUOTIENT(ROW()-2,16))),ColumnaInicioBaseAnalitico+(VLOOKUP($C32,SaltosBaseAnalitico,IF($D32="DEBIDO",2,3),FALSE)),3,TRUE)&amp;":"&amp;ADDRESS(LongitudBaseAnalitico,ColumnaInicioBaseAnalitico+(VLOOKUP($C32,SaltosBaseAnalitico,IF($D32="DEBIDO",2,3),FALSE)),1,TRUE)),COLUMNS($E$2:Q32))</f>
        <v>0</v>
      </c>
    </row>
    <row r="33" spans="1:17">
      <c r="A33" t="s">
        <v>601</v>
      </c>
      <c r="B33" t="s">
        <v>310</v>
      </c>
      <c r="C33" t="s">
        <v>609</v>
      </c>
      <c r="D33" t="s">
        <v>583</v>
      </c>
      <c r="E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E33))</f>
        <v>0</v>
      </c>
      <c r="F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F33))</f>
        <v>0</v>
      </c>
      <c r="G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G33))</f>
        <v>0</v>
      </c>
      <c r="H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H33))</f>
        <v>0</v>
      </c>
      <c r="I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I33))</f>
        <v>0</v>
      </c>
      <c r="J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J33))</f>
        <v>0</v>
      </c>
      <c r="K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K33))</f>
        <v>0</v>
      </c>
      <c r="L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L33))</f>
        <v>0</v>
      </c>
      <c r="M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M33))</f>
        <v>0</v>
      </c>
      <c r="N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N33))</f>
        <v>-2128</v>
      </c>
      <c r="O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O33))</f>
        <v>-4512</v>
      </c>
      <c r="P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P33))</f>
        <v>0</v>
      </c>
      <c r="Q33" s="4">
        <f ca="1">INDEX(INDIRECT("Presentacion!"&amp;ADDRESS(4+(13*(QUOTIENT(ROW()-2,16))),ColumnaInicioBaseAnalitico+(VLOOKUP($C33,SaltosBaseAnalitico,IF($D33="DEBIDO",2,3),FALSE)),3,TRUE)&amp;":"&amp;ADDRESS(LongitudBaseAnalitico,ColumnaInicioBaseAnalitico+(VLOOKUP($C33,SaltosBaseAnalitico,IF($D33="DEBIDO",2,3),FALSE)),1,TRUE)),COLUMNS($E$2:Q33))</f>
        <v>-6640</v>
      </c>
    </row>
    <row r="34" spans="1:17">
      <c r="A34" t="s">
        <v>601</v>
      </c>
      <c r="B34" t="s">
        <v>97</v>
      </c>
      <c r="C34" t="s">
        <v>602</v>
      </c>
      <c r="D34" t="s">
        <v>582</v>
      </c>
      <c r="E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E34))</f>
        <v>0</v>
      </c>
      <c r="F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F34))</f>
        <v>0</v>
      </c>
      <c r="G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G34))</f>
        <v>0</v>
      </c>
      <c r="H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H34))</f>
        <v>0</v>
      </c>
      <c r="I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I34))</f>
        <v>0</v>
      </c>
      <c r="J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J34))</f>
        <v>0</v>
      </c>
      <c r="K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K34))</f>
        <v>0</v>
      </c>
      <c r="L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L34))</f>
        <v>0</v>
      </c>
      <c r="M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M34))</f>
        <v>0</v>
      </c>
      <c r="N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N34))</f>
        <v>0</v>
      </c>
      <c r="O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O34))</f>
        <v>0</v>
      </c>
      <c r="P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P34))</f>
        <v>0</v>
      </c>
      <c r="Q34" s="4">
        <f ca="1">INDEX(INDIRECT("Presentacion!"&amp;ADDRESS(4+(13*(QUOTIENT(ROW()-2,16))),ColumnaInicioBaseAnalitico+(VLOOKUP($C34,SaltosBaseAnalitico,IF($D34="DEBIDO",2,3),FALSE)),3,TRUE)&amp;":"&amp;ADDRESS(LongitudBaseAnalitico,ColumnaInicioBaseAnalitico+(VLOOKUP($C34,SaltosBaseAnalitico,IF($D34="DEBIDO",2,3),FALSE)),1,TRUE)),COLUMNS($E$2:Q34))</f>
        <v>0</v>
      </c>
    </row>
    <row r="35" spans="1:17">
      <c r="A35" t="s">
        <v>601</v>
      </c>
      <c r="B35" t="s">
        <v>97</v>
      </c>
      <c r="C35" t="s">
        <v>602</v>
      </c>
      <c r="D35" t="s">
        <v>583</v>
      </c>
      <c r="E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E35))</f>
        <v>0</v>
      </c>
      <c r="F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F35))</f>
        <v>0</v>
      </c>
      <c r="G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G35))</f>
        <v>0</v>
      </c>
      <c r="H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H35))</f>
        <v>0</v>
      </c>
      <c r="I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I35))</f>
        <v>0</v>
      </c>
      <c r="J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J35))</f>
        <v>0</v>
      </c>
      <c r="K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K35))</f>
        <v>0</v>
      </c>
      <c r="L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L35))</f>
        <v>0</v>
      </c>
      <c r="M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M35))</f>
        <v>0</v>
      </c>
      <c r="N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N35))</f>
        <v>0</v>
      </c>
      <c r="O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O35))</f>
        <v>0</v>
      </c>
      <c r="P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P35))</f>
        <v>0</v>
      </c>
      <c r="Q35" s="4">
        <f ca="1">INDEX(INDIRECT("Presentacion!"&amp;ADDRESS(4+(13*(QUOTIENT(ROW()-2,16))),ColumnaInicioBaseAnalitico+(VLOOKUP($C35,SaltosBaseAnalitico,IF($D35="DEBIDO",2,3),FALSE)),3,TRUE)&amp;":"&amp;ADDRESS(LongitudBaseAnalitico,ColumnaInicioBaseAnalitico+(VLOOKUP($C35,SaltosBaseAnalitico,IF($D35="DEBIDO",2,3),FALSE)),1,TRUE)),COLUMNS($E$2:Q35))</f>
        <v>0</v>
      </c>
    </row>
    <row r="36" spans="1:17">
      <c r="A36" t="s">
        <v>601</v>
      </c>
      <c r="B36" t="s">
        <v>97</v>
      </c>
      <c r="C36" t="s">
        <v>603</v>
      </c>
      <c r="D36" t="s">
        <v>582</v>
      </c>
      <c r="E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E36))</f>
        <v>446031.92</v>
      </c>
      <c r="F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F36))</f>
        <v>1888500.24</v>
      </c>
      <c r="G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G36))</f>
        <v>2759035.08</v>
      </c>
      <c r="H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H36))</f>
        <v>1327752.92</v>
      </c>
      <c r="I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I36))</f>
        <v>2162911.2400000002</v>
      </c>
      <c r="J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J36))</f>
        <v>1727296.6</v>
      </c>
      <c r="K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K36))</f>
        <v>1593454.6400000001</v>
      </c>
      <c r="L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L36))</f>
        <v>1862204.76</v>
      </c>
      <c r="M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M36))</f>
        <v>1086517.52</v>
      </c>
      <c r="N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N36))</f>
        <v>1380193.4000000001</v>
      </c>
      <c r="O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O36))</f>
        <v>1645367.36</v>
      </c>
      <c r="P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P36))</f>
        <v>2312915.7200000002</v>
      </c>
      <c r="Q36" s="4">
        <f ca="1">INDEX(INDIRECT("Presentacion!"&amp;ADDRESS(4+(13*(QUOTIENT(ROW()-2,16))),ColumnaInicioBaseAnalitico+(VLOOKUP($C36,SaltosBaseAnalitico,IF($D36="DEBIDO",2,3),FALSE)),3,TRUE)&amp;":"&amp;ADDRESS(LongitudBaseAnalitico,ColumnaInicioBaseAnalitico+(VLOOKUP($C36,SaltosBaseAnalitico,IF($D36="DEBIDO",2,3),FALSE)),1,TRUE)),COLUMNS($E$2:Q36))</f>
        <v>20192181.399999999</v>
      </c>
    </row>
    <row r="37" spans="1:17">
      <c r="A37" t="s">
        <v>601</v>
      </c>
      <c r="B37" t="s">
        <v>97</v>
      </c>
      <c r="C37" t="s">
        <v>603</v>
      </c>
      <c r="D37" t="s">
        <v>583</v>
      </c>
      <c r="E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E37))</f>
        <v>-116640</v>
      </c>
      <c r="F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F37))</f>
        <v>-422496</v>
      </c>
      <c r="G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G37))</f>
        <v>-233280</v>
      </c>
      <c r="H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H37))</f>
        <v>-427680</v>
      </c>
      <c r="I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I37))</f>
        <v>-220320</v>
      </c>
      <c r="J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J37))</f>
        <v>-347328</v>
      </c>
      <c r="K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K37))</f>
        <v>-207360</v>
      </c>
      <c r="L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L37))</f>
        <v>0</v>
      </c>
      <c r="M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M37))</f>
        <v>-142560</v>
      </c>
      <c r="N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N37))</f>
        <v>-295488</v>
      </c>
      <c r="O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O37))</f>
        <v>-191808</v>
      </c>
      <c r="P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P37))</f>
        <v>-430272</v>
      </c>
      <c r="Q37" s="4">
        <f ca="1">INDEX(INDIRECT("Presentacion!"&amp;ADDRESS(4+(13*(QUOTIENT(ROW()-2,16))),ColumnaInicioBaseAnalitico+(VLOOKUP($C37,SaltosBaseAnalitico,IF($D37="DEBIDO",2,3),FALSE)),3,TRUE)&amp;":"&amp;ADDRESS(LongitudBaseAnalitico,ColumnaInicioBaseAnalitico+(VLOOKUP($C37,SaltosBaseAnalitico,IF($D37="DEBIDO",2,3),FALSE)),1,TRUE)),COLUMNS($E$2:Q37))</f>
        <v>-3035232</v>
      </c>
    </row>
    <row r="38" spans="1:17">
      <c r="A38" t="s">
        <v>601</v>
      </c>
      <c r="B38" t="s">
        <v>97</v>
      </c>
      <c r="C38" t="s">
        <v>604</v>
      </c>
      <c r="D38" t="s">
        <v>582</v>
      </c>
      <c r="E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E38))</f>
        <v>0</v>
      </c>
      <c r="F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F38))</f>
        <v>0</v>
      </c>
      <c r="G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G38))</f>
        <v>0</v>
      </c>
      <c r="H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H38))</f>
        <v>0</v>
      </c>
      <c r="I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I38))</f>
        <v>0</v>
      </c>
      <c r="J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J38))</f>
        <v>0</v>
      </c>
      <c r="K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K38))</f>
        <v>0</v>
      </c>
      <c r="L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L38))</f>
        <v>0</v>
      </c>
      <c r="M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M38))</f>
        <v>0</v>
      </c>
      <c r="N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N38))</f>
        <v>0</v>
      </c>
      <c r="O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O38))</f>
        <v>0</v>
      </c>
      <c r="P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P38))</f>
        <v>0</v>
      </c>
      <c r="Q38" s="4">
        <f ca="1">INDEX(INDIRECT("Presentacion!"&amp;ADDRESS(4+(13*(QUOTIENT(ROW()-2,16))),ColumnaInicioBaseAnalitico+(VLOOKUP($C38,SaltosBaseAnalitico,IF($D38="DEBIDO",2,3),FALSE)),3,TRUE)&amp;":"&amp;ADDRESS(LongitudBaseAnalitico,ColumnaInicioBaseAnalitico+(VLOOKUP($C38,SaltosBaseAnalitico,IF($D38="DEBIDO",2,3),FALSE)),1,TRUE)),COLUMNS($E$2:Q38))</f>
        <v>0</v>
      </c>
    </row>
    <row r="39" spans="1:17">
      <c r="A39" t="s">
        <v>601</v>
      </c>
      <c r="B39" t="s">
        <v>97</v>
      </c>
      <c r="C39" t="s">
        <v>604</v>
      </c>
      <c r="D39" t="s">
        <v>583</v>
      </c>
      <c r="E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E39))</f>
        <v>0</v>
      </c>
      <c r="F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F39))</f>
        <v>0</v>
      </c>
      <c r="G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G39))</f>
        <v>0</v>
      </c>
      <c r="H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H39))</f>
        <v>0</v>
      </c>
      <c r="I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I39))</f>
        <v>0</v>
      </c>
      <c r="J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J39))</f>
        <v>0</v>
      </c>
      <c r="K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K39))</f>
        <v>0</v>
      </c>
      <c r="L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L39))</f>
        <v>0</v>
      </c>
      <c r="M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M39))</f>
        <v>0</v>
      </c>
      <c r="N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N39))</f>
        <v>0</v>
      </c>
      <c r="O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O39))</f>
        <v>0</v>
      </c>
      <c r="P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P39))</f>
        <v>0</v>
      </c>
      <c r="Q39" s="4">
        <f ca="1">INDEX(INDIRECT("Presentacion!"&amp;ADDRESS(4+(13*(QUOTIENT(ROW()-2,16))),ColumnaInicioBaseAnalitico+(VLOOKUP($C39,SaltosBaseAnalitico,IF($D39="DEBIDO",2,3),FALSE)),3,TRUE)&amp;":"&amp;ADDRESS(LongitudBaseAnalitico,ColumnaInicioBaseAnalitico+(VLOOKUP($C39,SaltosBaseAnalitico,IF($D39="DEBIDO",2,3),FALSE)),1,TRUE)),COLUMNS($E$2:Q39))</f>
        <v>0</v>
      </c>
    </row>
    <row r="40" spans="1:17">
      <c r="A40" t="s">
        <v>601</v>
      </c>
      <c r="B40" t="s">
        <v>97</v>
      </c>
      <c r="C40" t="s">
        <v>605</v>
      </c>
      <c r="D40" t="s">
        <v>582</v>
      </c>
      <c r="E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E40))</f>
        <v>0</v>
      </c>
      <c r="F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F40))</f>
        <v>0</v>
      </c>
      <c r="G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G40))</f>
        <v>0</v>
      </c>
      <c r="H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H40))</f>
        <v>0</v>
      </c>
      <c r="I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I40))</f>
        <v>0</v>
      </c>
      <c r="J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J40))</f>
        <v>0</v>
      </c>
      <c r="K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K40))</f>
        <v>0</v>
      </c>
      <c r="L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L40))</f>
        <v>0</v>
      </c>
      <c r="M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M40))</f>
        <v>0</v>
      </c>
      <c r="N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N40))</f>
        <v>0</v>
      </c>
      <c r="O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O40))</f>
        <v>0</v>
      </c>
      <c r="P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P40))</f>
        <v>0</v>
      </c>
      <c r="Q40" s="4">
        <f ca="1">INDEX(INDIRECT("Presentacion!"&amp;ADDRESS(4+(13*(QUOTIENT(ROW()-2,16))),ColumnaInicioBaseAnalitico+(VLOOKUP($C40,SaltosBaseAnalitico,IF($D40="DEBIDO",2,3),FALSE)),3,TRUE)&amp;":"&amp;ADDRESS(LongitudBaseAnalitico,ColumnaInicioBaseAnalitico+(VLOOKUP($C40,SaltosBaseAnalitico,IF($D40="DEBIDO",2,3),FALSE)),1,TRUE)),COLUMNS($E$2:Q40))</f>
        <v>0</v>
      </c>
    </row>
    <row r="41" spans="1:17">
      <c r="A41" t="s">
        <v>601</v>
      </c>
      <c r="B41" t="s">
        <v>97</v>
      </c>
      <c r="C41" t="s">
        <v>605</v>
      </c>
      <c r="D41" t="s">
        <v>583</v>
      </c>
      <c r="E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E41))</f>
        <v>0</v>
      </c>
      <c r="F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F41))</f>
        <v>0</v>
      </c>
      <c r="G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G41))</f>
        <v>-392688</v>
      </c>
      <c r="H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H41))</f>
        <v>-124324</v>
      </c>
      <c r="I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I41))</f>
        <v>-167771</v>
      </c>
      <c r="J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J41))</f>
        <v>0</v>
      </c>
      <c r="K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K41))</f>
        <v>0</v>
      </c>
      <c r="L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L41))</f>
        <v>0</v>
      </c>
      <c r="M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M41))</f>
        <v>0</v>
      </c>
      <c r="N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N41))</f>
        <v>0</v>
      </c>
      <c r="O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O41))</f>
        <v>0</v>
      </c>
      <c r="P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P41))</f>
        <v>0</v>
      </c>
      <c r="Q41" s="4">
        <f ca="1">INDEX(INDIRECT("Presentacion!"&amp;ADDRESS(4+(13*(QUOTIENT(ROW()-2,16))),ColumnaInicioBaseAnalitico+(VLOOKUP($C41,SaltosBaseAnalitico,IF($D41="DEBIDO",2,3),FALSE)),3,TRUE)&amp;":"&amp;ADDRESS(LongitudBaseAnalitico,ColumnaInicioBaseAnalitico+(VLOOKUP($C41,SaltosBaseAnalitico,IF($D41="DEBIDO",2,3),FALSE)),1,TRUE)),COLUMNS($E$2:Q41))</f>
        <v>-684783</v>
      </c>
    </row>
    <row r="42" spans="1:17">
      <c r="A42" t="s">
        <v>601</v>
      </c>
      <c r="B42" t="s">
        <v>97</v>
      </c>
      <c r="C42" t="s">
        <v>606</v>
      </c>
      <c r="D42" t="s">
        <v>582</v>
      </c>
      <c r="E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E42))</f>
        <v>0</v>
      </c>
      <c r="F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F42))</f>
        <v>0</v>
      </c>
      <c r="G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G42))</f>
        <v>0</v>
      </c>
      <c r="H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H42))</f>
        <v>0</v>
      </c>
      <c r="I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I42))</f>
        <v>0</v>
      </c>
      <c r="J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J42))</f>
        <v>0</v>
      </c>
      <c r="K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K42))</f>
        <v>0</v>
      </c>
      <c r="L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L42))</f>
        <v>0</v>
      </c>
      <c r="M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M42))</f>
        <v>0</v>
      </c>
      <c r="N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N42))</f>
        <v>0</v>
      </c>
      <c r="O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O42))</f>
        <v>0</v>
      </c>
      <c r="P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P42))</f>
        <v>0</v>
      </c>
      <c r="Q42" s="4">
        <f ca="1">INDEX(INDIRECT("Presentacion!"&amp;ADDRESS(4+(13*(QUOTIENT(ROW()-2,16))),ColumnaInicioBaseAnalitico+(VLOOKUP($C42,SaltosBaseAnalitico,IF($D42="DEBIDO",2,3),FALSE)),3,TRUE)&amp;":"&amp;ADDRESS(LongitudBaseAnalitico,ColumnaInicioBaseAnalitico+(VLOOKUP($C42,SaltosBaseAnalitico,IF($D42="DEBIDO",2,3),FALSE)),1,TRUE)),COLUMNS($E$2:Q42))</f>
        <v>0</v>
      </c>
    </row>
    <row r="43" spans="1:17">
      <c r="A43" t="s">
        <v>601</v>
      </c>
      <c r="B43" t="s">
        <v>97</v>
      </c>
      <c r="C43" t="s">
        <v>606</v>
      </c>
      <c r="D43" t="s">
        <v>583</v>
      </c>
      <c r="E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E43))</f>
        <v>0</v>
      </c>
      <c r="F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F43))</f>
        <v>0</v>
      </c>
      <c r="G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G43))</f>
        <v>0</v>
      </c>
      <c r="H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H43))</f>
        <v>0</v>
      </c>
      <c r="I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I43))</f>
        <v>0</v>
      </c>
      <c r="J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J43))</f>
        <v>0</v>
      </c>
      <c r="K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K43))</f>
        <v>0</v>
      </c>
      <c r="L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L43))</f>
        <v>0</v>
      </c>
      <c r="M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M43))</f>
        <v>0</v>
      </c>
      <c r="N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N43))</f>
        <v>0</v>
      </c>
      <c r="O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O43))</f>
        <v>0</v>
      </c>
      <c r="P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P43))</f>
        <v>0</v>
      </c>
      <c r="Q43" s="4">
        <f ca="1">INDEX(INDIRECT("Presentacion!"&amp;ADDRESS(4+(13*(QUOTIENT(ROW()-2,16))),ColumnaInicioBaseAnalitico+(VLOOKUP($C43,SaltosBaseAnalitico,IF($D43="DEBIDO",2,3),FALSE)),3,TRUE)&amp;":"&amp;ADDRESS(LongitudBaseAnalitico,ColumnaInicioBaseAnalitico+(VLOOKUP($C43,SaltosBaseAnalitico,IF($D43="DEBIDO",2,3),FALSE)),1,TRUE)),COLUMNS($E$2:Q43))</f>
        <v>0</v>
      </c>
    </row>
    <row r="44" spans="1:17">
      <c r="A44" t="s">
        <v>601</v>
      </c>
      <c r="B44" t="s">
        <v>97</v>
      </c>
      <c r="C44" t="s">
        <v>607</v>
      </c>
      <c r="D44" t="s">
        <v>582</v>
      </c>
      <c r="E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E44))</f>
        <v>0</v>
      </c>
      <c r="F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F44))</f>
        <v>0</v>
      </c>
      <c r="G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G44))</f>
        <v>0</v>
      </c>
      <c r="H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H44))</f>
        <v>0</v>
      </c>
      <c r="I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I44))</f>
        <v>0</v>
      </c>
      <c r="J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J44))</f>
        <v>0</v>
      </c>
      <c r="K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K44))</f>
        <v>0</v>
      </c>
      <c r="L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L44))</f>
        <v>0</v>
      </c>
      <c r="M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M44))</f>
        <v>0</v>
      </c>
      <c r="N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N44))</f>
        <v>0</v>
      </c>
      <c r="O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O44))</f>
        <v>0</v>
      </c>
      <c r="P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P44))</f>
        <v>0</v>
      </c>
      <c r="Q44" s="4">
        <f ca="1">INDEX(INDIRECT("Presentacion!"&amp;ADDRESS(4+(13*(QUOTIENT(ROW()-2,16))),ColumnaInicioBaseAnalitico+(VLOOKUP($C44,SaltosBaseAnalitico,IF($D44="DEBIDO",2,3),FALSE)),3,TRUE)&amp;":"&amp;ADDRESS(LongitudBaseAnalitico,ColumnaInicioBaseAnalitico+(VLOOKUP($C44,SaltosBaseAnalitico,IF($D44="DEBIDO",2,3),FALSE)),1,TRUE)),COLUMNS($E$2:Q44))</f>
        <v>0</v>
      </c>
    </row>
    <row r="45" spans="1:17">
      <c r="A45" t="s">
        <v>601</v>
      </c>
      <c r="B45" t="s">
        <v>97</v>
      </c>
      <c r="C45" t="s">
        <v>607</v>
      </c>
      <c r="D45" t="s">
        <v>583</v>
      </c>
      <c r="E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E45))</f>
        <v>0</v>
      </c>
      <c r="F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F45))</f>
        <v>0</v>
      </c>
      <c r="G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G45))</f>
        <v>0</v>
      </c>
      <c r="H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H45))</f>
        <v>0</v>
      </c>
      <c r="I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I45))</f>
        <v>0</v>
      </c>
      <c r="J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J45))</f>
        <v>0</v>
      </c>
      <c r="K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K45))</f>
        <v>0</v>
      </c>
      <c r="L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L45))</f>
        <v>0</v>
      </c>
      <c r="M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M45))</f>
        <v>0</v>
      </c>
      <c r="N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N45))</f>
        <v>0</v>
      </c>
      <c r="O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O45))</f>
        <v>0</v>
      </c>
      <c r="P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P45))</f>
        <v>0</v>
      </c>
      <c r="Q45" s="4">
        <f ca="1">INDEX(INDIRECT("Presentacion!"&amp;ADDRESS(4+(13*(QUOTIENT(ROW()-2,16))),ColumnaInicioBaseAnalitico+(VLOOKUP($C45,SaltosBaseAnalitico,IF($D45="DEBIDO",2,3),FALSE)),3,TRUE)&amp;":"&amp;ADDRESS(LongitudBaseAnalitico,ColumnaInicioBaseAnalitico+(VLOOKUP($C45,SaltosBaseAnalitico,IF($D45="DEBIDO",2,3),FALSE)),1,TRUE)),COLUMNS($E$2:Q45))</f>
        <v>0</v>
      </c>
    </row>
    <row r="46" spans="1:17">
      <c r="A46" t="s">
        <v>601</v>
      </c>
      <c r="B46" t="s">
        <v>97</v>
      </c>
      <c r="C46" t="s">
        <v>608</v>
      </c>
      <c r="D46" t="s">
        <v>582</v>
      </c>
      <c r="E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E46))</f>
        <v>4374</v>
      </c>
      <c r="F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F46))</f>
        <v>12441.6</v>
      </c>
      <c r="G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G46))</f>
        <v>12636</v>
      </c>
      <c r="H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H46))</f>
        <v>16038</v>
      </c>
      <c r="I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I46))</f>
        <v>4860</v>
      </c>
      <c r="J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J46))</f>
        <v>22069.8</v>
      </c>
      <c r="K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K46))</f>
        <v>7776</v>
      </c>
      <c r="L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L46))</f>
        <v>5832</v>
      </c>
      <c r="M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M46))</f>
        <v>5346</v>
      </c>
      <c r="N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N46))</f>
        <v>8942.4</v>
      </c>
      <c r="O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O46))</f>
        <v>9331.2000000000007</v>
      </c>
      <c r="P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P46))</f>
        <v>34329.555</v>
      </c>
      <c r="Q46" s="4">
        <f ca="1">INDEX(INDIRECT("Presentacion!"&amp;ADDRESS(4+(13*(QUOTIENT(ROW()-2,16))),ColumnaInicioBaseAnalitico+(VLOOKUP($C46,SaltosBaseAnalitico,IF($D46="DEBIDO",2,3),FALSE)),3,TRUE)&amp;":"&amp;ADDRESS(LongitudBaseAnalitico,ColumnaInicioBaseAnalitico+(VLOOKUP($C46,SaltosBaseAnalitico,IF($D46="DEBIDO",2,3),FALSE)),1,TRUE)),COLUMNS($E$2:Q46))</f>
        <v>143976.55499999999</v>
      </c>
    </row>
    <row r="47" spans="1:17">
      <c r="A47" t="s">
        <v>601</v>
      </c>
      <c r="B47" t="s">
        <v>97</v>
      </c>
      <c r="C47" t="s">
        <v>608</v>
      </c>
      <c r="D47" t="s">
        <v>583</v>
      </c>
      <c r="E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E47))</f>
        <v>0</v>
      </c>
      <c r="F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F47))</f>
        <v>-12442</v>
      </c>
      <c r="G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G47))</f>
        <v>-10216</v>
      </c>
      <c r="H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H47))</f>
        <v>-16038</v>
      </c>
      <c r="I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I47))</f>
        <v>-5741</v>
      </c>
      <c r="J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J47))</f>
        <v>-14813</v>
      </c>
      <c r="K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K47))</f>
        <v>-12183</v>
      </c>
      <c r="L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L47))</f>
        <v>-7196</v>
      </c>
      <c r="M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M47))</f>
        <v>-5346</v>
      </c>
      <c r="N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N47))</f>
        <v>-12460</v>
      </c>
      <c r="O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O47))</f>
        <v>-16010</v>
      </c>
      <c r="P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P47))</f>
        <v>-18794</v>
      </c>
      <c r="Q47" s="4">
        <f ca="1">INDEX(INDIRECT("Presentacion!"&amp;ADDRESS(4+(13*(QUOTIENT(ROW()-2,16))),ColumnaInicioBaseAnalitico+(VLOOKUP($C47,SaltosBaseAnalitico,IF($D47="DEBIDO",2,3),FALSE)),3,TRUE)&amp;":"&amp;ADDRESS(LongitudBaseAnalitico,ColumnaInicioBaseAnalitico+(VLOOKUP($C47,SaltosBaseAnalitico,IF($D47="DEBIDO",2,3),FALSE)),1,TRUE)),COLUMNS($E$2:Q47))</f>
        <v>-131239</v>
      </c>
    </row>
    <row r="48" spans="1:17">
      <c r="A48" t="s">
        <v>601</v>
      </c>
      <c r="B48" t="s">
        <v>97</v>
      </c>
      <c r="C48" t="s">
        <v>609</v>
      </c>
      <c r="D48" t="s">
        <v>582</v>
      </c>
      <c r="E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E48))</f>
        <v>0</v>
      </c>
      <c r="F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F48))</f>
        <v>0</v>
      </c>
      <c r="G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G48))</f>
        <v>0</v>
      </c>
      <c r="H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H48))</f>
        <v>0</v>
      </c>
      <c r="I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I48))</f>
        <v>0</v>
      </c>
      <c r="J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J48))</f>
        <v>0</v>
      </c>
      <c r="K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K48))</f>
        <v>0</v>
      </c>
      <c r="L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L48))</f>
        <v>0</v>
      </c>
      <c r="M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M48))</f>
        <v>0</v>
      </c>
      <c r="N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N48))</f>
        <v>0</v>
      </c>
      <c r="O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O48))</f>
        <v>0</v>
      </c>
      <c r="P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P48))</f>
        <v>0</v>
      </c>
      <c r="Q48" s="4">
        <f ca="1">INDEX(INDIRECT("Presentacion!"&amp;ADDRESS(4+(13*(QUOTIENT(ROW()-2,16))),ColumnaInicioBaseAnalitico+(VLOOKUP($C48,SaltosBaseAnalitico,IF($D48="DEBIDO",2,3),FALSE)),3,TRUE)&amp;":"&amp;ADDRESS(LongitudBaseAnalitico,ColumnaInicioBaseAnalitico+(VLOOKUP($C48,SaltosBaseAnalitico,IF($D48="DEBIDO",2,3),FALSE)),1,TRUE)),COLUMNS($E$2:Q48))</f>
        <v>0</v>
      </c>
    </row>
    <row r="49" spans="1:17">
      <c r="A49" t="s">
        <v>601</v>
      </c>
      <c r="B49" t="s">
        <v>97</v>
      </c>
      <c r="C49" t="s">
        <v>609</v>
      </c>
      <c r="D49" t="s">
        <v>583</v>
      </c>
      <c r="E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E49))</f>
        <v>0</v>
      </c>
      <c r="F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F49))</f>
        <v>0</v>
      </c>
      <c r="G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G49))</f>
        <v>0</v>
      </c>
      <c r="H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H49))</f>
        <v>-312954</v>
      </c>
      <c r="I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I49))</f>
        <v>0</v>
      </c>
      <c r="J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J49))</f>
        <v>-93000</v>
      </c>
      <c r="K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K49))</f>
        <v>0</v>
      </c>
      <c r="L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L49))</f>
        <v>0</v>
      </c>
      <c r="M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M49))</f>
        <v>0</v>
      </c>
      <c r="N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N49))</f>
        <v>-122500</v>
      </c>
      <c r="O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O49))</f>
        <v>0</v>
      </c>
      <c r="P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P49))</f>
        <v>0</v>
      </c>
      <c r="Q49" s="4">
        <f ca="1">INDEX(INDIRECT("Presentacion!"&amp;ADDRESS(4+(13*(QUOTIENT(ROW()-2,16))),ColumnaInicioBaseAnalitico+(VLOOKUP($C49,SaltosBaseAnalitico,IF($D49="DEBIDO",2,3),FALSE)),3,TRUE)&amp;":"&amp;ADDRESS(LongitudBaseAnalitico,ColumnaInicioBaseAnalitico+(VLOOKUP($C49,SaltosBaseAnalitico,IF($D49="DEBIDO",2,3),FALSE)),1,TRUE)),COLUMNS($E$2:Q49))</f>
        <v>-528454</v>
      </c>
    </row>
    <row r="50" spans="1:17">
      <c r="A50" t="s">
        <v>601</v>
      </c>
      <c r="B50" t="s">
        <v>56</v>
      </c>
      <c r="C50" t="s">
        <v>602</v>
      </c>
      <c r="D50" t="s">
        <v>582</v>
      </c>
      <c r="E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E50))</f>
        <v>0</v>
      </c>
      <c r="F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F50))</f>
        <v>0</v>
      </c>
      <c r="G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G50))</f>
        <v>0</v>
      </c>
      <c r="H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H50))</f>
        <v>0</v>
      </c>
      <c r="I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I50))</f>
        <v>0</v>
      </c>
      <c r="J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J50))</f>
        <v>0</v>
      </c>
      <c r="K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K50))</f>
        <v>0</v>
      </c>
      <c r="L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L50))</f>
        <v>0</v>
      </c>
      <c r="M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M50))</f>
        <v>0</v>
      </c>
      <c r="N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N50))</f>
        <v>0</v>
      </c>
      <c r="O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O50))</f>
        <v>0</v>
      </c>
      <c r="P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P50))</f>
        <v>0</v>
      </c>
      <c r="Q50" s="4">
        <f ca="1">INDEX(INDIRECT("Presentacion!"&amp;ADDRESS(4+(13*(QUOTIENT(ROW()-2,16))),ColumnaInicioBaseAnalitico+(VLOOKUP($C50,SaltosBaseAnalitico,IF($D50="DEBIDO",2,3),FALSE)),3,TRUE)&amp;":"&amp;ADDRESS(LongitudBaseAnalitico,ColumnaInicioBaseAnalitico+(VLOOKUP($C50,SaltosBaseAnalitico,IF($D50="DEBIDO",2,3),FALSE)),1,TRUE)),COLUMNS($E$2:Q50))</f>
        <v>0</v>
      </c>
    </row>
    <row r="51" spans="1:17">
      <c r="A51" t="s">
        <v>601</v>
      </c>
      <c r="B51" t="s">
        <v>56</v>
      </c>
      <c r="C51" t="s">
        <v>602</v>
      </c>
      <c r="D51" t="s">
        <v>583</v>
      </c>
      <c r="E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E51))</f>
        <v>0</v>
      </c>
      <c r="F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F51))</f>
        <v>0</v>
      </c>
      <c r="G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G51))</f>
        <v>0</v>
      </c>
      <c r="H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H51))</f>
        <v>0</v>
      </c>
      <c r="I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I51))</f>
        <v>0</v>
      </c>
      <c r="J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J51))</f>
        <v>0</v>
      </c>
      <c r="K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K51))</f>
        <v>0</v>
      </c>
      <c r="L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L51))</f>
        <v>0</v>
      </c>
      <c r="M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M51))</f>
        <v>0</v>
      </c>
      <c r="N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N51))</f>
        <v>0</v>
      </c>
      <c r="O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O51))</f>
        <v>0</v>
      </c>
      <c r="P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P51))</f>
        <v>0</v>
      </c>
      <c r="Q51" s="4">
        <f ca="1">INDEX(INDIRECT("Presentacion!"&amp;ADDRESS(4+(13*(QUOTIENT(ROW()-2,16))),ColumnaInicioBaseAnalitico+(VLOOKUP($C51,SaltosBaseAnalitico,IF($D51="DEBIDO",2,3),FALSE)),3,TRUE)&amp;":"&amp;ADDRESS(LongitudBaseAnalitico,ColumnaInicioBaseAnalitico+(VLOOKUP($C51,SaltosBaseAnalitico,IF($D51="DEBIDO",2,3),FALSE)),1,TRUE)),COLUMNS($E$2:Q51))</f>
        <v>0</v>
      </c>
    </row>
    <row r="52" spans="1:17">
      <c r="A52" t="s">
        <v>601</v>
      </c>
      <c r="B52" t="s">
        <v>56</v>
      </c>
      <c r="C52" t="s">
        <v>603</v>
      </c>
      <c r="D52" t="s">
        <v>582</v>
      </c>
      <c r="E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E52))</f>
        <v>0</v>
      </c>
      <c r="F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F52))</f>
        <v>0</v>
      </c>
      <c r="G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G52))</f>
        <v>0</v>
      </c>
      <c r="H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H52))</f>
        <v>0</v>
      </c>
      <c r="I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I52))</f>
        <v>0</v>
      </c>
      <c r="J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J52))</f>
        <v>0</v>
      </c>
      <c r="K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K52))</f>
        <v>0</v>
      </c>
      <c r="L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L52))</f>
        <v>0</v>
      </c>
      <c r="M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M52))</f>
        <v>0</v>
      </c>
      <c r="N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N52))</f>
        <v>0</v>
      </c>
      <c r="O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O52))</f>
        <v>0</v>
      </c>
      <c r="P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P52))</f>
        <v>0</v>
      </c>
      <c r="Q52" s="4">
        <f ca="1">INDEX(INDIRECT("Presentacion!"&amp;ADDRESS(4+(13*(QUOTIENT(ROW()-2,16))),ColumnaInicioBaseAnalitico+(VLOOKUP($C52,SaltosBaseAnalitico,IF($D52="DEBIDO",2,3),FALSE)),3,TRUE)&amp;":"&amp;ADDRESS(LongitudBaseAnalitico,ColumnaInicioBaseAnalitico+(VLOOKUP($C52,SaltosBaseAnalitico,IF($D52="DEBIDO",2,3),FALSE)),1,TRUE)),COLUMNS($E$2:Q52))</f>
        <v>0</v>
      </c>
    </row>
    <row r="53" spans="1:17">
      <c r="A53" t="s">
        <v>601</v>
      </c>
      <c r="B53" t="s">
        <v>56</v>
      </c>
      <c r="C53" t="s">
        <v>603</v>
      </c>
      <c r="D53" t="s">
        <v>583</v>
      </c>
      <c r="E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E53))</f>
        <v>-844902</v>
      </c>
      <c r="F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F53))</f>
        <v>-1041214</v>
      </c>
      <c r="G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G53))</f>
        <v>-2422075</v>
      </c>
      <c r="H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H53))</f>
        <v>-900073</v>
      </c>
      <c r="I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I53))</f>
        <v>-2360009</v>
      </c>
      <c r="J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J53))</f>
        <v>-1184356</v>
      </c>
      <c r="K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K53))</f>
        <v>-1164289</v>
      </c>
      <c r="L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L53))</f>
        <v>-1706685</v>
      </c>
      <c r="M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M53))</f>
        <v>-943958</v>
      </c>
      <c r="N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N53))</f>
        <v>-1571994</v>
      </c>
      <c r="O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O53))</f>
        <v>-966271</v>
      </c>
      <c r="P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P53))</f>
        <v>-1882644</v>
      </c>
      <c r="Q53" s="4">
        <f ca="1">INDEX(INDIRECT("Presentacion!"&amp;ADDRESS(4+(13*(QUOTIENT(ROW()-2,16))),ColumnaInicioBaseAnalitico+(VLOOKUP($C53,SaltosBaseAnalitico,IF($D53="DEBIDO",2,3),FALSE)),3,TRUE)&amp;":"&amp;ADDRESS(LongitudBaseAnalitico,ColumnaInicioBaseAnalitico+(VLOOKUP($C53,SaltosBaseAnalitico,IF($D53="DEBIDO",2,3),FALSE)),1,TRUE)),COLUMNS($E$2:Q53))</f>
        <v>-16988470</v>
      </c>
    </row>
    <row r="54" spans="1:17">
      <c r="A54" t="s">
        <v>601</v>
      </c>
      <c r="B54" t="s">
        <v>56</v>
      </c>
      <c r="C54" t="s">
        <v>604</v>
      </c>
      <c r="D54" t="s">
        <v>582</v>
      </c>
      <c r="E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E54))</f>
        <v>0</v>
      </c>
      <c r="F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F54))</f>
        <v>0</v>
      </c>
      <c r="G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G54))</f>
        <v>0</v>
      </c>
      <c r="H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H54))</f>
        <v>0</v>
      </c>
      <c r="I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I54))</f>
        <v>0</v>
      </c>
      <c r="J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J54))</f>
        <v>0</v>
      </c>
      <c r="K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K54))</f>
        <v>0</v>
      </c>
      <c r="L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L54))</f>
        <v>0</v>
      </c>
      <c r="M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M54))</f>
        <v>0</v>
      </c>
      <c r="N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N54))</f>
        <v>0</v>
      </c>
      <c r="O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O54))</f>
        <v>0</v>
      </c>
      <c r="P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P54))</f>
        <v>0</v>
      </c>
      <c r="Q54" s="4">
        <f ca="1">INDEX(INDIRECT("Presentacion!"&amp;ADDRESS(4+(13*(QUOTIENT(ROW()-2,16))),ColumnaInicioBaseAnalitico+(VLOOKUP($C54,SaltosBaseAnalitico,IF($D54="DEBIDO",2,3),FALSE)),3,TRUE)&amp;":"&amp;ADDRESS(LongitudBaseAnalitico,ColumnaInicioBaseAnalitico+(VLOOKUP($C54,SaltosBaseAnalitico,IF($D54="DEBIDO",2,3),FALSE)),1,TRUE)),COLUMNS($E$2:Q54))</f>
        <v>0</v>
      </c>
    </row>
    <row r="55" spans="1:17">
      <c r="A55" t="s">
        <v>601</v>
      </c>
      <c r="B55" t="s">
        <v>56</v>
      </c>
      <c r="C55" t="s">
        <v>604</v>
      </c>
      <c r="D55" t="s">
        <v>583</v>
      </c>
      <c r="E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E55))</f>
        <v>0</v>
      </c>
      <c r="F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F55))</f>
        <v>0</v>
      </c>
      <c r="G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G55))</f>
        <v>0</v>
      </c>
      <c r="H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H55))</f>
        <v>0</v>
      </c>
      <c r="I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I55))</f>
        <v>0</v>
      </c>
      <c r="J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J55))</f>
        <v>0</v>
      </c>
      <c r="K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K55))</f>
        <v>0</v>
      </c>
      <c r="L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L55))</f>
        <v>0</v>
      </c>
      <c r="M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M55))</f>
        <v>0</v>
      </c>
      <c r="N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N55))</f>
        <v>0</v>
      </c>
      <c r="O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O55))</f>
        <v>0</v>
      </c>
      <c r="P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P55))</f>
        <v>0</v>
      </c>
      <c r="Q55" s="4">
        <f ca="1">INDEX(INDIRECT("Presentacion!"&amp;ADDRESS(4+(13*(QUOTIENT(ROW()-2,16))),ColumnaInicioBaseAnalitico+(VLOOKUP($C55,SaltosBaseAnalitico,IF($D55="DEBIDO",2,3),FALSE)),3,TRUE)&amp;":"&amp;ADDRESS(LongitudBaseAnalitico,ColumnaInicioBaseAnalitico+(VLOOKUP($C55,SaltosBaseAnalitico,IF($D55="DEBIDO",2,3),FALSE)),1,TRUE)),COLUMNS($E$2:Q55))</f>
        <v>0</v>
      </c>
    </row>
    <row r="56" spans="1:17">
      <c r="A56" t="s">
        <v>601</v>
      </c>
      <c r="B56" t="s">
        <v>56</v>
      </c>
      <c r="C56" t="s">
        <v>605</v>
      </c>
      <c r="D56" t="s">
        <v>582</v>
      </c>
      <c r="E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E56))</f>
        <v>446031.92</v>
      </c>
      <c r="F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F56))</f>
        <v>1888500.24</v>
      </c>
      <c r="G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G56))</f>
        <v>2759035.08</v>
      </c>
      <c r="H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H56))</f>
        <v>1327752.92</v>
      </c>
      <c r="I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I56))</f>
        <v>2162911.2400000002</v>
      </c>
      <c r="J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J56))</f>
        <v>1727296.6</v>
      </c>
      <c r="K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K56))</f>
        <v>1593454.6400000001</v>
      </c>
      <c r="L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L56))</f>
        <v>1862204.76</v>
      </c>
      <c r="M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M56))</f>
        <v>1086517.52</v>
      </c>
      <c r="N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N56))</f>
        <v>1380193.4000000001</v>
      </c>
      <c r="O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O56))</f>
        <v>1645367.36</v>
      </c>
      <c r="P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P56))</f>
        <v>2312915.7200000002</v>
      </c>
      <c r="Q56" s="4">
        <f ca="1">INDEX(INDIRECT("Presentacion!"&amp;ADDRESS(4+(13*(QUOTIENT(ROW()-2,16))),ColumnaInicioBaseAnalitico+(VLOOKUP($C56,SaltosBaseAnalitico,IF($D56="DEBIDO",2,3),FALSE)),3,TRUE)&amp;":"&amp;ADDRESS(LongitudBaseAnalitico,ColumnaInicioBaseAnalitico+(VLOOKUP($C56,SaltosBaseAnalitico,IF($D56="DEBIDO",2,3),FALSE)),1,TRUE)),COLUMNS($E$2:Q56))</f>
        <v>20192181.399999999</v>
      </c>
    </row>
    <row r="57" spans="1:17">
      <c r="A57" t="s">
        <v>601</v>
      </c>
      <c r="B57" t="s">
        <v>56</v>
      </c>
      <c r="C57" t="s">
        <v>605</v>
      </c>
      <c r="D57" t="s">
        <v>583</v>
      </c>
      <c r="E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E57))</f>
        <v>0</v>
      </c>
      <c r="F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F57))</f>
        <v>0</v>
      </c>
      <c r="G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G57))</f>
        <v>-2154096</v>
      </c>
      <c r="H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H57))</f>
        <v>-539552</v>
      </c>
      <c r="I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I57))</f>
        <v>-913685</v>
      </c>
      <c r="J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J57))</f>
        <v>0</v>
      </c>
      <c r="K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K57))</f>
        <v>0</v>
      </c>
      <c r="L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L57))</f>
        <v>0</v>
      </c>
      <c r="M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M57))</f>
        <v>0</v>
      </c>
      <c r="N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N57))</f>
        <v>0</v>
      </c>
      <c r="O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O57))</f>
        <v>0</v>
      </c>
      <c r="P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P57))</f>
        <v>-15197335</v>
      </c>
      <c r="Q57" s="4">
        <f ca="1">INDEX(INDIRECT("Presentacion!"&amp;ADDRESS(4+(13*(QUOTIENT(ROW()-2,16))),ColumnaInicioBaseAnalitico+(VLOOKUP($C57,SaltosBaseAnalitico,IF($D57="DEBIDO",2,3),FALSE)),3,TRUE)&amp;":"&amp;ADDRESS(LongitudBaseAnalitico,ColumnaInicioBaseAnalitico+(VLOOKUP($C57,SaltosBaseAnalitico,IF($D57="DEBIDO",2,3),FALSE)),1,TRUE)),COLUMNS($E$2:Q57))</f>
        <v>-18804668</v>
      </c>
    </row>
    <row r="58" spans="1:17">
      <c r="A58" t="s">
        <v>601</v>
      </c>
      <c r="B58" t="s">
        <v>56</v>
      </c>
      <c r="C58" t="s">
        <v>606</v>
      </c>
      <c r="D58" t="s">
        <v>582</v>
      </c>
      <c r="E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E58))</f>
        <v>0</v>
      </c>
      <c r="F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F58))</f>
        <v>0</v>
      </c>
      <c r="G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G58))</f>
        <v>0</v>
      </c>
      <c r="H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H58))</f>
        <v>0</v>
      </c>
      <c r="I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I58))</f>
        <v>0</v>
      </c>
      <c r="J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J58))</f>
        <v>0</v>
      </c>
      <c r="K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K58))</f>
        <v>0</v>
      </c>
      <c r="L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L58))</f>
        <v>0</v>
      </c>
      <c r="M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M58))</f>
        <v>0</v>
      </c>
      <c r="N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N58))</f>
        <v>0</v>
      </c>
      <c r="O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O58))</f>
        <v>0</v>
      </c>
      <c r="P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P58))</f>
        <v>0</v>
      </c>
      <c r="Q58" s="4">
        <f ca="1">INDEX(INDIRECT("Presentacion!"&amp;ADDRESS(4+(13*(QUOTIENT(ROW()-2,16))),ColumnaInicioBaseAnalitico+(VLOOKUP($C58,SaltosBaseAnalitico,IF($D58="DEBIDO",2,3),FALSE)),3,TRUE)&amp;":"&amp;ADDRESS(LongitudBaseAnalitico,ColumnaInicioBaseAnalitico+(VLOOKUP($C58,SaltosBaseAnalitico,IF($D58="DEBIDO",2,3),FALSE)),1,TRUE)),COLUMNS($E$2:Q58))</f>
        <v>0</v>
      </c>
    </row>
    <row r="59" spans="1:17">
      <c r="A59" t="s">
        <v>601</v>
      </c>
      <c r="B59" t="s">
        <v>56</v>
      </c>
      <c r="C59" t="s">
        <v>606</v>
      </c>
      <c r="D59" t="s">
        <v>583</v>
      </c>
      <c r="E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E59))</f>
        <v>0</v>
      </c>
      <c r="F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F59))</f>
        <v>0</v>
      </c>
      <c r="G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G59))</f>
        <v>0</v>
      </c>
      <c r="H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H59))</f>
        <v>0</v>
      </c>
      <c r="I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I59))</f>
        <v>0</v>
      </c>
      <c r="J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J59))</f>
        <v>0</v>
      </c>
      <c r="K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K59))</f>
        <v>0</v>
      </c>
      <c r="L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L59))</f>
        <v>0</v>
      </c>
      <c r="M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M59))</f>
        <v>0</v>
      </c>
      <c r="N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N59))</f>
        <v>0</v>
      </c>
      <c r="O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O59))</f>
        <v>0</v>
      </c>
      <c r="P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P59))</f>
        <v>0</v>
      </c>
      <c r="Q59" s="4">
        <f ca="1">INDEX(INDIRECT("Presentacion!"&amp;ADDRESS(4+(13*(QUOTIENT(ROW()-2,16))),ColumnaInicioBaseAnalitico+(VLOOKUP($C59,SaltosBaseAnalitico,IF($D59="DEBIDO",2,3),FALSE)),3,TRUE)&amp;":"&amp;ADDRESS(LongitudBaseAnalitico,ColumnaInicioBaseAnalitico+(VLOOKUP($C59,SaltosBaseAnalitico,IF($D59="DEBIDO",2,3),FALSE)),1,TRUE)),COLUMNS($E$2:Q59))</f>
        <v>0</v>
      </c>
    </row>
    <row r="60" spans="1:17">
      <c r="A60" t="s">
        <v>601</v>
      </c>
      <c r="B60" t="s">
        <v>56</v>
      </c>
      <c r="C60" t="s">
        <v>607</v>
      </c>
      <c r="D60" t="s">
        <v>582</v>
      </c>
      <c r="E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E60))</f>
        <v>0</v>
      </c>
      <c r="F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F60))</f>
        <v>0</v>
      </c>
      <c r="G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G60))</f>
        <v>0</v>
      </c>
      <c r="H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H60))</f>
        <v>0</v>
      </c>
      <c r="I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I60))</f>
        <v>0</v>
      </c>
      <c r="J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J60))</f>
        <v>0</v>
      </c>
      <c r="K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K60))</f>
        <v>0</v>
      </c>
      <c r="L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L60))</f>
        <v>0</v>
      </c>
      <c r="M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M60))</f>
        <v>0</v>
      </c>
      <c r="N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N60))</f>
        <v>0</v>
      </c>
      <c r="O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O60))</f>
        <v>0</v>
      </c>
      <c r="P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P60))</f>
        <v>0</v>
      </c>
      <c r="Q60" s="4">
        <f ca="1">INDEX(INDIRECT("Presentacion!"&amp;ADDRESS(4+(13*(QUOTIENT(ROW()-2,16))),ColumnaInicioBaseAnalitico+(VLOOKUP($C60,SaltosBaseAnalitico,IF($D60="DEBIDO",2,3),FALSE)),3,TRUE)&amp;":"&amp;ADDRESS(LongitudBaseAnalitico,ColumnaInicioBaseAnalitico+(VLOOKUP($C60,SaltosBaseAnalitico,IF($D60="DEBIDO",2,3),FALSE)),1,TRUE)),COLUMNS($E$2:Q60))</f>
        <v>0</v>
      </c>
    </row>
    <row r="61" spans="1:17">
      <c r="A61" t="s">
        <v>601</v>
      </c>
      <c r="B61" t="s">
        <v>56</v>
      </c>
      <c r="C61" t="s">
        <v>607</v>
      </c>
      <c r="D61" t="s">
        <v>583</v>
      </c>
      <c r="E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E61))</f>
        <v>0</v>
      </c>
      <c r="F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F61))</f>
        <v>0</v>
      </c>
      <c r="G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G61))</f>
        <v>0</v>
      </c>
      <c r="H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H61))</f>
        <v>0</v>
      </c>
      <c r="I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I61))</f>
        <v>0</v>
      </c>
      <c r="J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J61))</f>
        <v>0</v>
      </c>
      <c r="K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K61))</f>
        <v>0</v>
      </c>
      <c r="L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L61))</f>
        <v>0</v>
      </c>
      <c r="M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M61))</f>
        <v>0</v>
      </c>
      <c r="N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N61))</f>
        <v>0</v>
      </c>
      <c r="O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O61))</f>
        <v>0</v>
      </c>
      <c r="P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P61))</f>
        <v>0</v>
      </c>
      <c r="Q61" s="4">
        <f ca="1">INDEX(INDIRECT("Presentacion!"&amp;ADDRESS(4+(13*(QUOTIENT(ROW()-2,16))),ColumnaInicioBaseAnalitico+(VLOOKUP($C61,SaltosBaseAnalitico,IF($D61="DEBIDO",2,3),FALSE)),3,TRUE)&amp;":"&amp;ADDRESS(LongitudBaseAnalitico,ColumnaInicioBaseAnalitico+(VLOOKUP($C61,SaltosBaseAnalitico,IF($D61="DEBIDO",2,3),FALSE)),1,TRUE)),COLUMNS($E$2:Q61))</f>
        <v>0</v>
      </c>
    </row>
    <row r="62" spans="1:17">
      <c r="A62" t="s">
        <v>601</v>
      </c>
      <c r="B62" t="s">
        <v>56</v>
      </c>
      <c r="C62" t="s">
        <v>608</v>
      </c>
      <c r="D62" t="s">
        <v>582</v>
      </c>
      <c r="E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E62))</f>
        <v>12484.541999999999</v>
      </c>
      <c r="F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F62))</f>
        <v>69845.990999999995</v>
      </c>
      <c r="G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G62))</f>
        <v>99740.035499999998</v>
      </c>
      <c r="H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H62))</f>
        <v>37253.629500000003</v>
      </c>
      <c r="I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I62))</f>
        <v>126834.3315</v>
      </c>
      <c r="J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J62))</f>
        <v>83970.571500000005</v>
      </c>
      <c r="K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K62))</f>
        <v>124285.662</v>
      </c>
      <c r="L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L62))</f>
        <v>98115.487500000003</v>
      </c>
      <c r="M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M62))</f>
        <v>114564.561</v>
      </c>
      <c r="N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N62))</f>
        <v>89483.143500000006</v>
      </c>
      <c r="O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O62))</f>
        <v>85418.55</v>
      </c>
      <c r="P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P62))</f>
        <v>162335.45250000001</v>
      </c>
      <c r="Q62" s="4">
        <f ca="1">INDEX(INDIRECT("Presentacion!"&amp;ADDRESS(4+(13*(QUOTIENT(ROW()-2,16))),ColumnaInicioBaseAnalitico+(VLOOKUP($C62,SaltosBaseAnalitico,IF($D62="DEBIDO",2,3),FALSE)),3,TRUE)&amp;":"&amp;ADDRESS(LongitudBaseAnalitico,ColumnaInicioBaseAnalitico+(VLOOKUP($C62,SaltosBaseAnalitico,IF($D62="DEBIDO",2,3),FALSE)),1,TRUE)),COLUMNS($E$2:Q62))</f>
        <v>1104331.9575</v>
      </c>
    </row>
    <row r="63" spans="1:17">
      <c r="A63" t="s">
        <v>601</v>
      </c>
      <c r="B63" t="s">
        <v>56</v>
      </c>
      <c r="C63" t="s">
        <v>608</v>
      </c>
      <c r="D63" t="s">
        <v>583</v>
      </c>
      <c r="E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E63))</f>
        <v>0</v>
      </c>
      <c r="F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F63))</f>
        <v>-47255</v>
      </c>
      <c r="G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G63))</f>
        <v>-105419</v>
      </c>
      <c r="H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H63))</f>
        <v>-45769</v>
      </c>
      <c r="I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I63))</f>
        <v>-128545</v>
      </c>
      <c r="J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J63))</f>
        <v>-91887</v>
      </c>
      <c r="K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K63))</f>
        <v>-109256</v>
      </c>
      <c r="L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L63))</f>
        <v>-107188</v>
      </c>
      <c r="M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M63))</f>
        <v>-72917</v>
      </c>
      <c r="N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N63))</f>
        <v>-156867</v>
      </c>
      <c r="O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O63))</f>
        <v>-58183</v>
      </c>
      <c r="P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P63))</f>
        <v>-165059</v>
      </c>
      <c r="Q63" s="4">
        <f ca="1">INDEX(INDIRECT("Presentacion!"&amp;ADDRESS(4+(13*(QUOTIENT(ROW()-2,16))),ColumnaInicioBaseAnalitico+(VLOOKUP($C63,SaltosBaseAnalitico,IF($D63="DEBIDO",2,3),FALSE)),3,TRUE)&amp;":"&amp;ADDRESS(LongitudBaseAnalitico,ColumnaInicioBaseAnalitico+(VLOOKUP($C63,SaltosBaseAnalitico,IF($D63="DEBIDO",2,3),FALSE)),1,TRUE)),COLUMNS($E$2:Q63))</f>
        <v>-1088345</v>
      </c>
    </row>
    <row r="64" spans="1:17">
      <c r="A64" t="s">
        <v>601</v>
      </c>
      <c r="B64" t="s">
        <v>56</v>
      </c>
      <c r="C64" t="s">
        <v>609</v>
      </c>
      <c r="D64" t="s">
        <v>582</v>
      </c>
      <c r="E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E64))</f>
        <v>0</v>
      </c>
      <c r="F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F64))</f>
        <v>0</v>
      </c>
      <c r="G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G64))</f>
        <v>0</v>
      </c>
      <c r="H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H64))</f>
        <v>0</v>
      </c>
      <c r="I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I64))</f>
        <v>0</v>
      </c>
      <c r="J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J64))</f>
        <v>0</v>
      </c>
      <c r="K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K64))</f>
        <v>0</v>
      </c>
      <c r="L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L64))</f>
        <v>0</v>
      </c>
      <c r="M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M64))</f>
        <v>0</v>
      </c>
      <c r="N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N64))</f>
        <v>0</v>
      </c>
      <c r="O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O64))</f>
        <v>0</v>
      </c>
      <c r="P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P64))</f>
        <v>0</v>
      </c>
      <c r="Q64" s="4">
        <f ca="1">INDEX(INDIRECT("Presentacion!"&amp;ADDRESS(4+(13*(QUOTIENT(ROW()-2,16))),ColumnaInicioBaseAnalitico+(VLOOKUP($C64,SaltosBaseAnalitico,IF($D64="DEBIDO",2,3),FALSE)),3,TRUE)&amp;":"&amp;ADDRESS(LongitudBaseAnalitico,ColumnaInicioBaseAnalitico+(VLOOKUP($C64,SaltosBaseAnalitico,IF($D64="DEBIDO",2,3),FALSE)),1,TRUE)),COLUMNS($E$2:Q64))</f>
        <v>0</v>
      </c>
    </row>
    <row r="65" spans="1:17">
      <c r="A65" t="s">
        <v>601</v>
      </c>
      <c r="B65" t="s">
        <v>56</v>
      </c>
      <c r="C65" t="s">
        <v>609</v>
      </c>
      <c r="D65" t="s">
        <v>583</v>
      </c>
      <c r="E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E65))</f>
        <v>-2969936</v>
      </c>
      <c r="F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F65))</f>
        <v>-5539619</v>
      </c>
      <c r="G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G65))</f>
        <v>-8535775</v>
      </c>
      <c r="H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H65))</f>
        <v>-2453030</v>
      </c>
      <c r="I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I65))</f>
        <v>-6243207</v>
      </c>
      <c r="J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J65))</f>
        <v>-93010</v>
      </c>
      <c r="K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K65))</f>
        <v>-93042</v>
      </c>
      <c r="L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L65))</f>
        <v>-341638</v>
      </c>
      <c r="M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M65))</f>
        <v>0</v>
      </c>
      <c r="N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N65))</f>
        <v>-687443</v>
      </c>
      <c r="O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O65))</f>
        <v>-1081899</v>
      </c>
      <c r="P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P65))</f>
        <v>0</v>
      </c>
      <c r="Q65" s="4">
        <f ca="1">INDEX(INDIRECT("Presentacion!"&amp;ADDRESS(4+(13*(QUOTIENT(ROW()-2,16))),ColumnaInicioBaseAnalitico+(VLOOKUP($C65,SaltosBaseAnalitico,IF($D65="DEBIDO",2,3),FALSE)),3,TRUE)&amp;":"&amp;ADDRESS(LongitudBaseAnalitico,ColumnaInicioBaseAnalitico+(VLOOKUP($C65,SaltosBaseAnalitico,IF($D65="DEBIDO",2,3),FALSE)),1,TRUE)),COLUMNS($E$2:Q65))</f>
        <v>-28038599</v>
      </c>
    </row>
  </sheetData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theme="0" tint="-0.249977111117893"/>
  </sheetPr>
  <dimension ref="A1:AD1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13.6640625" defaultRowHeight="14.4"/>
  <cols>
    <col min="1" max="3" width="13.6640625" customWidth="1"/>
    <col min="4" max="4" width="17.6640625" customWidth="1"/>
    <col min="5" max="6" width="13.6640625" customWidth="1"/>
    <col min="7" max="7" width="20.6640625" style="26" customWidth="1"/>
    <col min="8" max="8" width="20.6640625" style="22" customWidth="1"/>
    <col min="9" max="9" width="13.6640625" customWidth="1"/>
    <col min="10" max="13" width="13.6640625" style="20" customWidth="1"/>
    <col min="14" max="14" width="13.6640625" customWidth="1"/>
    <col min="15" max="16" width="13.6640625" style="20" customWidth="1"/>
    <col min="17" max="23" width="13.6640625" customWidth="1"/>
    <col min="24" max="25" width="13.6640625" style="22" customWidth="1"/>
    <col min="26" max="26" width="13.6640625" customWidth="1"/>
  </cols>
  <sheetData>
    <row r="1" spans="1:30">
      <c r="A1" s="23" t="s">
        <v>610</v>
      </c>
      <c r="B1" s="23" t="s">
        <v>611</v>
      </c>
      <c r="C1" s="23" t="s">
        <v>612</v>
      </c>
      <c r="D1" s="23" t="s">
        <v>613</v>
      </c>
      <c r="E1" s="23" t="s">
        <v>614</v>
      </c>
      <c r="F1" s="23" t="s">
        <v>615</v>
      </c>
      <c r="G1" s="25" t="s">
        <v>616</v>
      </c>
      <c r="H1" s="27" t="s">
        <v>617</v>
      </c>
      <c r="I1" s="23" t="s">
        <v>618</v>
      </c>
      <c r="J1" s="24" t="s">
        <v>619</v>
      </c>
      <c r="K1" s="24" t="s">
        <v>620</v>
      </c>
      <c r="L1" s="24" t="s">
        <v>621</v>
      </c>
      <c r="M1" s="24" t="s">
        <v>622</v>
      </c>
      <c r="N1" s="23" t="s">
        <v>623</v>
      </c>
      <c r="O1" s="24" t="s">
        <v>624</v>
      </c>
      <c r="P1" s="24" t="s">
        <v>625</v>
      </c>
      <c r="Q1" s="23" t="s">
        <v>626</v>
      </c>
      <c r="R1" s="23" t="s">
        <v>627</v>
      </c>
      <c r="S1" s="23" t="s">
        <v>628</v>
      </c>
      <c r="T1" s="23" t="s">
        <v>629</v>
      </c>
      <c r="U1" s="23" t="s">
        <v>630</v>
      </c>
      <c r="V1" s="23" t="s">
        <v>631</v>
      </c>
      <c r="W1" s="23" t="s">
        <v>632</v>
      </c>
      <c r="X1" s="27" t="s">
        <v>633</v>
      </c>
      <c r="Y1" s="27" t="s">
        <v>634</v>
      </c>
      <c r="Z1" s="23" t="s">
        <v>635</v>
      </c>
      <c r="AA1" s="23" t="s">
        <v>636</v>
      </c>
      <c r="AB1" s="23" t="s">
        <v>637</v>
      </c>
      <c r="AC1" s="23" t="s">
        <v>638</v>
      </c>
      <c r="AD1" s="23" t="s">
        <v>639</v>
      </c>
    </row>
  </sheetData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theme="0" tint="-0.249977111117893"/>
  </sheetPr>
  <dimension ref="A1:F18"/>
  <sheetViews>
    <sheetView zoomScale="80" zoomScaleNormal="80" workbookViewId="0">
      <pane ySplit="1" topLeftCell="A2" activePane="bottomLeft" state="frozen"/>
      <selection pane="bottomLeft"/>
    </sheetView>
  </sheetViews>
  <sheetFormatPr baseColWidth="10" defaultColWidth="8.88671875" defaultRowHeight="14.4"/>
  <cols>
    <col min="1" max="1" width="14" customWidth="1"/>
    <col min="2" max="2" width="20.33203125" customWidth="1"/>
    <col min="3" max="3" width="19.33203125" customWidth="1"/>
    <col min="4" max="4" width="21.33203125" customWidth="1"/>
    <col min="5" max="5" width="20.33203125" style="20" customWidth="1"/>
    <col min="6" max="6" width="16.109375" style="20" customWidth="1"/>
    <col min="7" max="7" width="8.88671875" customWidth="1"/>
  </cols>
  <sheetData>
    <row r="1" spans="1:6">
      <c r="A1" s="29" t="s">
        <v>640</v>
      </c>
      <c r="B1" s="29" t="s">
        <v>641</v>
      </c>
      <c r="C1" s="29" t="s">
        <v>642</v>
      </c>
      <c r="D1" s="29" t="s">
        <v>643</v>
      </c>
      <c r="E1" s="33" t="s">
        <v>578</v>
      </c>
      <c r="F1" s="33" t="s">
        <v>644</v>
      </c>
    </row>
    <row r="2" spans="1:6">
      <c r="B2" s="9"/>
      <c r="C2" s="20"/>
      <c r="E2"/>
      <c r="F2"/>
    </row>
    <row r="3" spans="1:6">
      <c r="B3" s="9"/>
    </row>
    <row r="4" spans="1:6">
      <c r="B4" s="9"/>
    </row>
    <row r="5" spans="1:6">
      <c r="B5" s="9"/>
    </row>
    <row r="6" spans="1:6">
      <c r="B6" s="9"/>
    </row>
    <row r="7" spans="1:6">
      <c r="B7" s="9"/>
    </row>
    <row r="8" spans="1:6">
      <c r="B8" s="9"/>
    </row>
    <row r="9" spans="1:6">
      <c r="B9" s="9"/>
    </row>
    <row r="10" spans="1:6">
      <c r="B10" s="9"/>
    </row>
    <row r="11" spans="1:6">
      <c r="B11" s="9"/>
    </row>
    <row r="12" spans="1:6">
      <c r="B12" s="9"/>
    </row>
    <row r="13" spans="1:6">
      <c r="B13" s="9"/>
    </row>
    <row r="14" spans="1:6">
      <c r="B14" s="9"/>
    </row>
    <row r="15" spans="1:6">
      <c r="B15" s="9"/>
    </row>
    <row r="16" spans="1:6">
      <c r="B16" s="9"/>
    </row>
    <row r="17" spans="2:2">
      <c r="B17" s="9"/>
    </row>
    <row r="18" spans="2:2">
      <c r="B18" s="9"/>
    </row>
  </sheetData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F4"/>
  <sheetViews>
    <sheetView workbookViewId="0"/>
  </sheetViews>
  <sheetFormatPr baseColWidth="10" defaultColWidth="8.88671875" defaultRowHeight="15.6"/>
  <cols>
    <col min="1" max="1" width="8.109375" style="58" bestFit="1" customWidth="1"/>
    <col min="2" max="2" width="10.5546875" style="58" bestFit="1" customWidth="1"/>
    <col min="3" max="4" width="11.6640625" style="58" bestFit="1" customWidth="1"/>
    <col min="5" max="5" width="25.33203125" style="58" bestFit="1" customWidth="1"/>
    <col min="6" max="6" width="17.88671875" style="58" bestFit="1" customWidth="1"/>
    <col min="7" max="7" width="8.88671875" style="58" customWidth="1"/>
    <col min="8" max="16384" width="8.88671875" style="58"/>
  </cols>
  <sheetData>
    <row r="1" spans="1:6">
      <c r="A1" s="57" t="s">
        <v>645</v>
      </c>
      <c r="B1" s="58">
        <v>1</v>
      </c>
      <c r="C1" s="58">
        <v>2</v>
      </c>
      <c r="D1" s="58">
        <v>3</v>
      </c>
      <c r="E1" s="58">
        <v>4</v>
      </c>
      <c r="F1" s="58">
        <v>5</v>
      </c>
    </row>
    <row r="2" spans="1:6">
      <c r="A2" s="57" t="s">
        <v>646</v>
      </c>
      <c r="B2" s="59">
        <v>43328</v>
      </c>
      <c r="C2" s="59">
        <v>43399</v>
      </c>
      <c r="D2" s="59">
        <v>43403</v>
      </c>
      <c r="E2" s="59">
        <v>43405</v>
      </c>
      <c r="F2" s="58" t="s">
        <v>647</v>
      </c>
    </row>
    <row r="3" spans="1:6">
      <c r="A3" s="57" t="s">
        <v>648</v>
      </c>
      <c r="C3" s="58" t="s">
        <v>649</v>
      </c>
      <c r="D3" s="58" t="s">
        <v>649</v>
      </c>
      <c r="E3" s="58" t="s">
        <v>649</v>
      </c>
      <c r="F3" s="58" t="s">
        <v>650</v>
      </c>
    </row>
    <row r="4" spans="1:6">
      <c r="A4" s="57" t="s">
        <v>651</v>
      </c>
      <c r="E4" s="58" t="s">
        <v>652</v>
      </c>
      <c r="F4" s="58" t="s">
        <v>653</v>
      </c>
    </row>
  </sheetData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0" tint="-0.14999847407452621"/>
  </sheetPr>
  <dimension ref="A1:B8"/>
  <sheetViews>
    <sheetView workbookViewId="0">
      <selection activeCell="A2" sqref="A2"/>
    </sheetView>
  </sheetViews>
  <sheetFormatPr baseColWidth="10" defaultColWidth="8.88671875" defaultRowHeight="14.4"/>
  <cols>
    <col min="1" max="1" width="21.109375" bestFit="1" customWidth="1"/>
    <col min="2" max="2" width="8.88671875" customWidth="1"/>
  </cols>
  <sheetData>
    <row r="1" spans="1:2">
      <c r="A1" t="s">
        <v>570</v>
      </c>
      <c r="B1">
        <v>2</v>
      </c>
    </row>
    <row r="2" spans="1:2">
      <c r="A2" t="s">
        <v>571</v>
      </c>
      <c r="B2">
        <v>3</v>
      </c>
    </row>
    <row r="3" spans="1:2">
      <c r="A3" t="s">
        <v>572</v>
      </c>
      <c r="B3">
        <v>4</v>
      </c>
    </row>
    <row r="4" spans="1:2">
      <c r="A4" t="s">
        <v>573</v>
      </c>
      <c r="B4">
        <v>5</v>
      </c>
    </row>
    <row r="5" spans="1:2">
      <c r="A5" t="s">
        <v>574</v>
      </c>
      <c r="B5">
        <v>6</v>
      </c>
    </row>
    <row r="6" spans="1:2">
      <c r="A6" t="s">
        <v>575</v>
      </c>
      <c r="B6">
        <v>7</v>
      </c>
    </row>
    <row r="7" spans="1:2">
      <c r="A7" t="s">
        <v>576</v>
      </c>
      <c r="B7">
        <v>8</v>
      </c>
    </row>
    <row r="8" spans="1:2">
      <c r="A8" t="s">
        <v>577</v>
      </c>
      <c r="B8">
        <v>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theme="0" tint="-0.14999847407452621"/>
  </sheetPr>
  <dimension ref="A1:F11"/>
  <sheetViews>
    <sheetView workbookViewId="0">
      <selection activeCell="T16" sqref="T16"/>
    </sheetView>
  </sheetViews>
  <sheetFormatPr baseColWidth="10" defaultColWidth="8.88671875" defaultRowHeight="14.4"/>
  <cols>
    <col min="1" max="1" width="22.88671875" customWidth="1"/>
    <col min="2" max="4" width="8.88671875" customWidth="1"/>
    <col min="5" max="5" width="25.6640625" customWidth="1"/>
    <col min="6" max="6" width="5.5546875" customWidth="1"/>
    <col min="7" max="7" width="8.88671875" customWidth="1"/>
  </cols>
  <sheetData>
    <row r="1" spans="1:6">
      <c r="B1" t="s">
        <v>654</v>
      </c>
      <c r="C1" t="s">
        <v>655</v>
      </c>
      <c r="E1" t="s">
        <v>656</v>
      </c>
      <c r="F1">
        <v>395</v>
      </c>
    </row>
    <row r="2" spans="1:6">
      <c r="A2" t="s">
        <v>570</v>
      </c>
      <c r="B2" s="22">
        <v>0</v>
      </c>
      <c r="C2" s="22">
        <v>1</v>
      </c>
      <c r="D2" s="22"/>
      <c r="E2" t="s">
        <v>657</v>
      </c>
      <c r="F2">
        <v>8</v>
      </c>
    </row>
    <row r="3" spans="1:6">
      <c r="A3" t="s">
        <v>571</v>
      </c>
      <c r="B3" s="22">
        <v>4</v>
      </c>
      <c r="C3" s="22">
        <v>5</v>
      </c>
      <c r="D3" s="22"/>
    </row>
    <row r="4" spans="1:6">
      <c r="A4" t="s">
        <v>572</v>
      </c>
      <c r="B4" s="22">
        <v>8</v>
      </c>
      <c r="C4" s="22">
        <v>9</v>
      </c>
      <c r="D4" s="22"/>
    </row>
    <row r="5" spans="1:6">
      <c r="A5" t="s">
        <v>573</v>
      </c>
      <c r="B5" s="22">
        <v>12</v>
      </c>
      <c r="C5" s="22">
        <v>13</v>
      </c>
      <c r="D5" s="22"/>
    </row>
    <row r="6" spans="1:6">
      <c r="A6" t="s">
        <v>574</v>
      </c>
      <c r="B6" s="22">
        <v>16</v>
      </c>
      <c r="C6" s="22">
        <v>17</v>
      </c>
      <c r="D6" s="22"/>
    </row>
    <row r="7" spans="1:6">
      <c r="A7" t="s">
        <v>575</v>
      </c>
      <c r="B7" s="22">
        <v>20</v>
      </c>
      <c r="C7" s="22">
        <v>21</v>
      </c>
      <c r="D7" s="22"/>
    </row>
    <row r="8" spans="1:6">
      <c r="A8" t="s">
        <v>576</v>
      </c>
      <c r="B8" s="22">
        <v>24</v>
      </c>
      <c r="C8" s="22">
        <v>25</v>
      </c>
      <c r="D8" s="22"/>
    </row>
    <row r="9" spans="1:6">
      <c r="A9" t="s">
        <v>577</v>
      </c>
      <c r="B9" s="22">
        <v>28</v>
      </c>
      <c r="C9" s="22">
        <v>29</v>
      </c>
      <c r="D9" s="22"/>
    </row>
    <row r="10" spans="1:6">
      <c r="A10" s="44"/>
      <c r="B10" s="22"/>
      <c r="C10" s="22"/>
      <c r="D10" s="22"/>
    </row>
    <row r="11" spans="1:6">
      <c r="A11" s="44"/>
      <c r="B11" s="22"/>
      <c r="C11" s="22"/>
      <c r="D11" s="22"/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a50762c4-c5ad-413a-a05e-9ffe15752882}" enabled="0" method="" siteId="{a50762c4-c5ad-413a-a05e-9ffe1575288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26</vt:i4>
      </vt:variant>
      <vt:variant>
        <vt:lpstr>Rangos con nombre</vt:lpstr>
      </vt:variant>
      <vt:variant>
        <vt:i4>7</vt:i4>
      </vt:variant>
    </vt:vector>
  </HeadingPairs>
  <TitlesOfParts>
    <vt:vector size="33" baseType="lpstr">
      <vt:lpstr>Presentacion</vt:lpstr>
      <vt:lpstr>td</vt:lpstr>
      <vt:lpstr>AportesManuales</vt:lpstr>
      <vt:lpstr>FBL1N</vt:lpstr>
      <vt:lpstr>KSB1</vt:lpstr>
      <vt:lpstr>L&amp;S</vt:lpstr>
      <vt:lpstr>ZME80</vt:lpstr>
      <vt:lpstr>Base Calculo</vt:lpstr>
      <vt:lpstr>III_Compras_Detalladas</vt:lpstr>
      <vt:lpstr>IV_Compras_Totales</vt:lpstr>
      <vt:lpstr>IV_Compras_Logistica</vt:lpstr>
      <vt:lpstr>VI_Debitos</vt:lpstr>
      <vt:lpstr>VIII_Aportes_Manuales</vt:lpstr>
      <vt:lpstr>Analítico</vt:lpstr>
      <vt:lpstr>IV_Compras_Totales_Base</vt:lpstr>
      <vt:lpstr>Condiciones</vt:lpstr>
      <vt:lpstr>V_Compras_Logistica_Base</vt:lpstr>
      <vt:lpstr>IV_Compras_Totales_SI</vt:lpstr>
      <vt:lpstr>V_Compras_Logistica_SI</vt:lpstr>
      <vt:lpstr>PAGADO</vt:lpstr>
      <vt:lpstr>BASEANALITICO</vt:lpstr>
      <vt:lpstr>I_Cta_Cte</vt:lpstr>
      <vt:lpstr>VIII_Aperturas</vt:lpstr>
      <vt:lpstr>Versionado</vt:lpstr>
      <vt:lpstr>Config_Presentacion</vt:lpstr>
      <vt:lpstr>Config_BaseAnalitico</vt:lpstr>
      <vt:lpstr>_03_COMPRAS_DETALLADAS</vt:lpstr>
      <vt:lpstr>_06_DEBITOS</vt:lpstr>
      <vt:lpstr>_08_ONFIJA</vt:lpstr>
      <vt:lpstr>ColumnaInicioBaseAnalitico</vt:lpstr>
      <vt:lpstr>LongitudBaseAnalitico</vt:lpstr>
      <vt:lpstr>Saltos</vt:lpstr>
      <vt:lpstr>SaltosBaseAnalitico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developer</dc:creator>
  <cp:lastModifiedBy>Galarraga, Ana Edith( Externo - Voolkia)</cp:lastModifiedBy>
  <cp:lastPrinted>2018-10-25T17:18:35Z</cp:lastPrinted>
  <dcterms:created xsi:type="dcterms:W3CDTF">2006-09-16T00:00:00Z</dcterms:created>
  <dcterms:modified xsi:type="dcterms:W3CDTF">2026-10-07T21:19:57Z</dcterms:modified>
</cp:coreProperties>
</file>